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C:\Users\laris\Google Drive\Atlas\Dados\Eixo 1\Variáveis (nova CSC)\"/>
    </mc:Choice>
  </mc:AlternateContent>
  <xr:revisionPtr revIDLastSave="0" documentId="13_ncr:1_{61DE54EB-7DD0-409A-BEC8-631059ABA5F4}" xr6:coauthVersionLast="45" xr6:coauthVersionMax="45" xr10:uidLastSave="{00000000-0000-0000-0000-000000000000}"/>
  <bookViews>
    <workbookView xWindow="-120" yWindow="-120" windowWidth="20730" windowHeight="11160" tabRatio="842" activeTab="7" xr2:uid="{00000000-000D-0000-FFFF-FFFF00000000}"/>
  </bookViews>
  <sheets>
    <sheet name="INPUTs" sheetId="2" r:id="rId1"/>
    <sheet name="conversões" sheetId="1" state="hidden" r:id="rId2"/>
    <sheet name="colagem" sheetId="15" state="hidden" r:id="rId3"/>
    <sheet name="OUTPUTs" sheetId="3" state="hidden" r:id="rId4"/>
    <sheet name="tab_dinamicas" sheetId="13" state="hidden" r:id="rId5"/>
    <sheet name="Formatos_Análises" sheetId="25" r:id="rId6"/>
    <sheet name="Total x Ano" sheetId="17" r:id="rId7"/>
    <sheet name="Total x Ano_TX_VAR" sheetId="18" r:id="rId8"/>
    <sheet name="SCC x Atuacao = Comércio" sheetId="21" state="hidden" r:id="rId9"/>
    <sheet name="SCC x Atuacao = Comércio_TX_VAR" sheetId="22" state="hidden" r:id="rId10"/>
    <sheet name="SCC x Atuacao = Serv. Industria" sheetId="23" state="hidden" r:id="rId11"/>
    <sheet name="SCC x Atuacao = Não Fin_TX_VAR" sheetId="24" state="hidden" r:id="rId12"/>
    <sheet name="SCC x Ano" sheetId="19" r:id="rId13"/>
    <sheet name="SCC x Ano_TX_VAR" sheetId="20" r:id="rId14"/>
  </sheets>
  <externalReferences>
    <externalReference r:id="rId15"/>
  </externalReferences>
  <definedNames>
    <definedName name="_xlnm._FilterDatabase" localSheetId="1" hidden="1">conversões!$A$2:$HZ$48</definedName>
    <definedName name="_xlnm._FilterDatabase" localSheetId="0" hidden="1">INPUTs!$A$17:$N$17</definedName>
    <definedName name="_xlnm._FilterDatabase" localSheetId="3" hidden="1">OUTPUTs!$A$2:$IA$48</definedName>
  </definedNames>
  <calcPr calcId="191029"/>
  <pivotCaches>
    <pivotCache cacheId="0" r:id="rId16"/>
    <pivotCache cacheId="5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323" i="20" l="1"/>
  <c r="K323" i="20"/>
  <c r="J323" i="20"/>
  <c r="I323" i="20"/>
  <c r="H323" i="20"/>
  <c r="G323" i="20"/>
  <c r="F323" i="20"/>
  <c r="E323" i="20"/>
  <c r="D323" i="20"/>
  <c r="C323" i="20"/>
  <c r="B323" i="20"/>
  <c r="L291" i="20"/>
  <c r="K291" i="20"/>
  <c r="J291" i="20"/>
  <c r="I291" i="20"/>
  <c r="H291" i="20"/>
  <c r="G291" i="20"/>
  <c r="F291" i="20"/>
  <c r="E291" i="20"/>
  <c r="D291" i="20"/>
  <c r="C291" i="20"/>
  <c r="B291" i="20"/>
  <c r="C259" i="20"/>
  <c r="D259" i="20"/>
  <c r="E259" i="20"/>
  <c r="F259" i="20"/>
  <c r="G259" i="20"/>
  <c r="H259" i="20"/>
  <c r="I259" i="20"/>
  <c r="J259" i="20"/>
  <c r="K259" i="20"/>
  <c r="L259" i="20"/>
  <c r="B259" i="20"/>
  <c r="K384" i="19"/>
  <c r="J384" i="19"/>
  <c r="I384" i="19"/>
  <c r="H384" i="19"/>
  <c r="G384" i="19"/>
  <c r="F384" i="19"/>
  <c r="E384" i="19"/>
  <c r="D384" i="19"/>
  <c r="C384" i="19"/>
  <c r="B384" i="19"/>
  <c r="K383" i="19"/>
  <c r="J383" i="19"/>
  <c r="I383" i="19"/>
  <c r="H383" i="19"/>
  <c r="G383" i="19"/>
  <c r="F383" i="19"/>
  <c r="E383" i="19"/>
  <c r="D383" i="19"/>
  <c r="C383" i="19"/>
  <c r="B383" i="19"/>
  <c r="K382" i="19"/>
  <c r="J382" i="19"/>
  <c r="I382" i="19"/>
  <c r="H382" i="19"/>
  <c r="G382" i="19"/>
  <c r="F382" i="19"/>
  <c r="E382" i="19"/>
  <c r="D382" i="19"/>
  <c r="C382" i="19"/>
  <c r="B382" i="19"/>
  <c r="K381" i="19"/>
  <c r="J381" i="19"/>
  <c r="I381" i="19"/>
  <c r="H381" i="19"/>
  <c r="G381" i="19"/>
  <c r="F381" i="19"/>
  <c r="E381" i="19"/>
  <c r="D381" i="19"/>
  <c r="C381" i="19"/>
  <c r="B381" i="19"/>
  <c r="K380" i="19"/>
  <c r="J380" i="19"/>
  <c r="I380" i="19"/>
  <c r="H380" i="19"/>
  <c r="G380" i="19"/>
  <c r="F380" i="19"/>
  <c r="E380" i="19"/>
  <c r="D380" i="19"/>
  <c r="C380" i="19"/>
  <c r="B380" i="19"/>
  <c r="K379" i="19"/>
  <c r="J379" i="19"/>
  <c r="I379" i="19"/>
  <c r="H379" i="19"/>
  <c r="G379" i="19"/>
  <c r="F379" i="19"/>
  <c r="E379" i="19"/>
  <c r="D379" i="19"/>
  <c r="C379" i="19"/>
  <c r="B379" i="19"/>
  <c r="K378" i="19"/>
  <c r="J378" i="19"/>
  <c r="I378" i="19"/>
  <c r="H378" i="19"/>
  <c r="G378" i="19"/>
  <c r="F378" i="19"/>
  <c r="E378" i="19"/>
  <c r="D378" i="19"/>
  <c r="C378" i="19"/>
  <c r="B378" i="19"/>
  <c r="K377" i="19"/>
  <c r="J377" i="19"/>
  <c r="I377" i="19"/>
  <c r="H377" i="19"/>
  <c r="G377" i="19"/>
  <c r="F377" i="19"/>
  <c r="E377" i="19"/>
  <c r="D377" i="19"/>
  <c r="C377" i="19"/>
  <c r="B377" i="19"/>
  <c r="K376" i="19"/>
  <c r="J376" i="19"/>
  <c r="I376" i="19"/>
  <c r="H376" i="19"/>
  <c r="G376" i="19"/>
  <c r="F376" i="19"/>
  <c r="E376" i="19"/>
  <c r="D376" i="19"/>
  <c r="C376" i="19"/>
  <c r="B376" i="19"/>
  <c r="K375" i="19"/>
  <c r="J375" i="19"/>
  <c r="I375" i="19"/>
  <c r="H375" i="19"/>
  <c r="G375" i="19"/>
  <c r="F375" i="19"/>
  <c r="E375" i="19"/>
  <c r="D375" i="19"/>
  <c r="C375" i="19"/>
  <c r="B375" i="19"/>
  <c r="K374" i="19"/>
  <c r="J374" i="19"/>
  <c r="I374" i="19"/>
  <c r="H374" i="19"/>
  <c r="G374" i="19"/>
  <c r="F374" i="19"/>
  <c r="E374" i="19"/>
  <c r="D374" i="19"/>
  <c r="C374" i="19"/>
  <c r="B374" i="19"/>
  <c r="K373" i="19"/>
  <c r="J373" i="19"/>
  <c r="I373" i="19"/>
  <c r="H373" i="19"/>
  <c r="G373" i="19"/>
  <c r="F373" i="19"/>
  <c r="E373" i="19"/>
  <c r="D373" i="19"/>
  <c r="C373" i="19"/>
  <c r="B373" i="19"/>
  <c r="K372" i="19"/>
  <c r="J372" i="19"/>
  <c r="I372" i="19"/>
  <c r="H372" i="19"/>
  <c r="G372" i="19"/>
  <c r="F372" i="19"/>
  <c r="E372" i="19"/>
  <c r="D372" i="19"/>
  <c r="C372" i="19"/>
  <c r="B372" i="19"/>
  <c r="K371" i="19"/>
  <c r="J371" i="19"/>
  <c r="I371" i="19"/>
  <c r="H371" i="19"/>
  <c r="G371" i="19"/>
  <c r="F371" i="19"/>
  <c r="E371" i="19"/>
  <c r="D371" i="19"/>
  <c r="C371" i="19"/>
  <c r="B371" i="19"/>
  <c r="K370" i="19"/>
  <c r="J370" i="19"/>
  <c r="I370" i="19"/>
  <c r="H370" i="19"/>
  <c r="G370" i="19"/>
  <c r="F370" i="19"/>
  <c r="E370" i="19"/>
  <c r="D370" i="19"/>
  <c r="C370" i="19"/>
  <c r="B370" i="19"/>
  <c r="K369" i="19"/>
  <c r="J369" i="19"/>
  <c r="I369" i="19"/>
  <c r="H369" i="19"/>
  <c r="G369" i="19"/>
  <c r="F369" i="19"/>
  <c r="E369" i="19"/>
  <c r="D369" i="19"/>
  <c r="C369" i="19"/>
  <c r="B369" i="19"/>
  <c r="K368" i="19"/>
  <c r="J368" i="19"/>
  <c r="I368" i="19"/>
  <c r="H368" i="19"/>
  <c r="G368" i="19"/>
  <c r="F368" i="19"/>
  <c r="E368" i="19"/>
  <c r="D368" i="19"/>
  <c r="C368" i="19"/>
  <c r="B368" i="19"/>
  <c r="K367" i="19"/>
  <c r="J367" i="19"/>
  <c r="I367" i="19"/>
  <c r="H367" i="19"/>
  <c r="G367" i="19"/>
  <c r="F367" i="19"/>
  <c r="E367" i="19"/>
  <c r="D367" i="19"/>
  <c r="C367" i="19"/>
  <c r="B367" i="19"/>
  <c r="K366" i="19"/>
  <c r="J366" i="19"/>
  <c r="I366" i="19"/>
  <c r="H366" i="19"/>
  <c r="G366" i="19"/>
  <c r="F366" i="19"/>
  <c r="E366" i="19"/>
  <c r="D366" i="19"/>
  <c r="C366" i="19"/>
  <c r="B366" i="19"/>
  <c r="K365" i="19"/>
  <c r="J365" i="19"/>
  <c r="I365" i="19"/>
  <c r="H365" i="19"/>
  <c r="G365" i="19"/>
  <c r="F365" i="19"/>
  <c r="E365" i="19"/>
  <c r="D365" i="19"/>
  <c r="C365" i="19"/>
  <c r="B365" i="19"/>
  <c r="K364" i="19"/>
  <c r="J364" i="19"/>
  <c r="I364" i="19"/>
  <c r="H364" i="19"/>
  <c r="G364" i="19"/>
  <c r="F364" i="19"/>
  <c r="E364" i="19"/>
  <c r="D364" i="19"/>
  <c r="C364" i="19"/>
  <c r="B364" i="19"/>
  <c r="K363" i="19"/>
  <c r="J363" i="19"/>
  <c r="I363" i="19"/>
  <c r="H363" i="19"/>
  <c r="G363" i="19"/>
  <c r="F363" i="19"/>
  <c r="E363" i="19"/>
  <c r="D363" i="19"/>
  <c r="C363" i="19"/>
  <c r="B363" i="19"/>
  <c r="K362" i="19"/>
  <c r="J362" i="19"/>
  <c r="I362" i="19"/>
  <c r="H362" i="19"/>
  <c r="G362" i="19"/>
  <c r="F362" i="19"/>
  <c r="E362" i="19"/>
  <c r="D362" i="19"/>
  <c r="C362" i="19"/>
  <c r="B362" i="19"/>
  <c r="K361" i="19"/>
  <c r="J361" i="19"/>
  <c r="I361" i="19"/>
  <c r="H361" i="19"/>
  <c r="G361" i="19"/>
  <c r="F361" i="19"/>
  <c r="E361" i="19"/>
  <c r="D361" i="19"/>
  <c r="C361" i="19"/>
  <c r="B361" i="19"/>
  <c r="K360" i="19"/>
  <c r="J360" i="19"/>
  <c r="I360" i="19"/>
  <c r="H360" i="19"/>
  <c r="G360" i="19"/>
  <c r="F360" i="19"/>
  <c r="E360" i="19"/>
  <c r="D360" i="19"/>
  <c r="C360" i="19"/>
  <c r="B360" i="19"/>
  <c r="K359" i="19"/>
  <c r="J359" i="19"/>
  <c r="I359" i="19"/>
  <c r="H359" i="19"/>
  <c r="G359" i="19"/>
  <c r="F359" i="19"/>
  <c r="E359" i="19"/>
  <c r="D359" i="19"/>
  <c r="C359" i="19"/>
  <c r="B359" i="19"/>
  <c r="K358" i="19"/>
  <c r="J358" i="19"/>
  <c r="I358" i="19"/>
  <c r="H358" i="19"/>
  <c r="G358" i="19"/>
  <c r="F358" i="19"/>
  <c r="E358" i="19"/>
  <c r="D358" i="19"/>
  <c r="C358" i="19"/>
  <c r="B358" i="19"/>
  <c r="K357" i="19"/>
  <c r="J357" i="19"/>
  <c r="I357" i="19"/>
  <c r="H357" i="19"/>
  <c r="G357" i="19"/>
  <c r="F357" i="19"/>
  <c r="E357" i="19"/>
  <c r="D357" i="19"/>
  <c r="C357" i="19"/>
  <c r="B357" i="19"/>
  <c r="K352" i="19"/>
  <c r="J352" i="19"/>
  <c r="I352" i="19"/>
  <c r="H352" i="19"/>
  <c r="G352" i="19"/>
  <c r="F352" i="19"/>
  <c r="E352" i="19"/>
  <c r="D352" i="19"/>
  <c r="C352" i="19"/>
  <c r="B352" i="19"/>
  <c r="K351" i="19"/>
  <c r="J351" i="19"/>
  <c r="I351" i="19"/>
  <c r="H351" i="19"/>
  <c r="G351" i="19"/>
  <c r="F351" i="19"/>
  <c r="E351" i="19"/>
  <c r="D351" i="19"/>
  <c r="C351" i="19"/>
  <c r="B351" i="19"/>
  <c r="K350" i="19"/>
  <c r="J350" i="19"/>
  <c r="I350" i="19"/>
  <c r="H350" i="19"/>
  <c r="G350" i="19"/>
  <c r="F350" i="19"/>
  <c r="E350" i="19"/>
  <c r="D350" i="19"/>
  <c r="C350" i="19"/>
  <c r="B350" i="19"/>
  <c r="K349" i="19"/>
  <c r="J349" i="19"/>
  <c r="I349" i="19"/>
  <c r="H349" i="19"/>
  <c r="G349" i="19"/>
  <c r="F349" i="19"/>
  <c r="E349" i="19"/>
  <c r="D349" i="19"/>
  <c r="C349" i="19"/>
  <c r="B349" i="19"/>
  <c r="K348" i="19"/>
  <c r="J348" i="19"/>
  <c r="I348" i="19"/>
  <c r="H348" i="19"/>
  <c r="G348" i="19"/>
  <c r="F348" i="19"/>
  <c r="E348" i="19"/>
  <c r="D348" i="19"/>
  <c r="C348" i="19"/>
  <c r="B348" i="19"/>
  <c r="K347" i="19"/>
  <c r="J347" i="19"/>
  <c r="I347" i="19"/>
  <c r="H347" i="19"/>
  <c r="G347" i="19"/>
  <c r="F347" i="19"/>
  <c r="E347" i="19"/>
  <c r="D347" i="19"/>
  <c r="C347" i="19"/>
  <c r="B347" i="19"/>
  <c r="K346" i="19"/>
  <c r="J346" i="19"/>
  <c r="I346" i="19"/>
  <c r="H346" i="19"/>
  <c r="G346" i="19"/>
  <c r="F346" i="19"/>
  <c r="E346" i="19"/>
  <c r="D346" i="19"/>
  <c r="C346" i="19"/>
  <c r="B346" i="19"/>
  <c r="K345" i="19"/>
  <c r="J345" i="19"/>
  <c r="I345" i="19"/>
  <c r="H345" i="19"/>
  <c r="G345" i="19"/>
  <c r="F345" i="19"/>
  <c r="E345" i="19"/>
  <c r="D345" i="19"/>
  <c r="C345" i="19"/>
  <c r="B345" i="19"/>
  <c r="K344" i="19"/>
  <c r="J344" i="19"/>
  <c r="I344" i="19"/>
  <c r="H344" i="19"/>
  <c r="G344" i="19"/>
  <c r="F344" i="19"/>
  <c r="E344" i="19"/>
  <c r="E344" i="20" s="1"/>
  <c r="D344" i="19"/>
  <c r="C344" i="19"/>
  <c r="B344" i="19"/>
  <c r="K343" i="19"/>
  <c r="J343" i="19"/>
  <c r="I343" i="19"/>
  <c r="H343" i="19"/>
  <c r="G343" i="19"/>
  <c r="F343" i="19"/>
  <c r="E343" i="19"/>
  <c r="D343" i="19"/>
  <c r="C343" i="19"/>
  <c r="B343" i="19"/>
  <c r="K342" i="19"/>
  <c r="J342" i="19"/>
  <c r="I342" i="19"/>
  <c r="H342" i="19"/>
  <c r="G342" i="19"/>
  <c r="F342" i="19"/>
  <c r="E342" i="19"/>
  <c r="D342" i="19"/>
  <c r="C342" i="19"/>
  <c r="B342" i="19"/>
  <c r="K341" i="19"/>
  <c r="J341" i="19"/>
  <c r="I341" i="19"/>
  <c r="H341" i="19"/>
  <c r="G341" i="19"/>
  <c r="F341" i="19"/>
  <c r="E341" i="19"/>
  <c r="D341" i="19"/>
  <c r="C341" i="19"/>
  <c r="B341" i="19"/>
  <c r="K340" i="19"/>
  <c r="J340" i="19"/>
  <c r="I340" i="19"/>
  <c r="H340" i="19"/>
  <c r="G340" i="19"/>
  <c r="F340" i="19"/>
  <c r="E340" i="19"/>
  <c r="D340" i="19"/>
  <c r="C340" i="19"/>
  <c r="B340" i="19"/>
  <c r="K339" i="19"/>
  <c r="J339" i="19"/>
  <c r="I339" i="19"/>
  <c r="H339" i="19"/>
  <c r="G339" i="19"/>
  <c r="F339" i="19"/>
  <c r="E339" i="19"/>
  <c r="D339" i="19"/>
  <c r="C339" i="19"/>
  <c r="B339" i="19"/>
  <c r="K338" i="19"/>
  <c r="J338" i="19"/>
  <c r="I338" i="19"/>
  <c r="H338" i="19"/>
  <c r="G338" i="19"/>
  <c r="F338" i="19"/>
  <c r="E338" i="19"/>
  <c r="D338" i="19"/>
  <c r="C338" i="19"/>
  <c r="B338" i="19"/>
  <c r="K337" i="19"/>
  <c r="J337" i="19"/>
  <c r="I337" i="19"/>
  <c r="H337" i="19"/>
  <c r="G337" i="19"/>
  <c r="F337" i="19"/>
  <c r="E337" i="19"/>
  <c r="D337" i="19"/>
  <c r="C337" i="19"/>
  <c r="B337" i="19"/>
  <c r="K336" i="19"/>
  <c r="J336" i="19"/>
  <c r="I336" i="19"/>
  <c r="H336" i="19"/>
  <c r="G336" i="19"/>
  <c r="F336" i="19"/>
  <c r="E336" i="19"/>
  <c r="D336" i="19"/>
  <c r="C336" i="19"/>
  <c r="B336" i="19"/>
  <c r="K335" i="19"/>
  <c r="J335" i="19"/>
  <c r="I335" i="19"/>
  <c r="H335" i="19"/>
  <c r="G335" i="19"/>
  <c r="F335" i="19"/>
  <c r="E335" i="19"/>
  <c r="D335" i="19"/>
  <c r="C335" i="19"/>
  <c r="B335" i="19"/>
  <c r="K334" i="19"/>
  <c r="J334" i="19"/>
  <c r="I334" i="19"/>
  <c r="H334" i="19"/>
  <c r="G334" i="19"/>
  <c r="F334" i="19"/>
  <c r="E334" i="19"/>
  <c r="D334" i="19"/>
  <c r="C334" i="19"/>
  <c r="B334" i="19"/>
  <c r="K333" i="19"/>
  <c r="J333" i="19"/>
  <c r="I333" i="19"/>
  <c r="H333" i="19"/>
  <c r="G333" i="19"/>
  <c r="F333" i="19"/>
  <c r="E333" i="19"/>
  <c r="D333" i="19"/>
  <c r="C333" i="19"/>
  <c r="B333" i="19"/>
  <c r="K332" i="19"/>
  <c r="J332" i="19"/>
  <c r="I332" i="19"/>
  <c r="H332" i="19"/>
  <c r="G332" i="19"/>
  <c r="F332" i="19"/>
  <c r="E332" i="19"/>
  <c r="D332" i="19"/>
  <c r="C332" i="19"/>
  <c r="B332" i="19"/>
  <c r="K331" i="19"/>
  <c r="J331" i="19"/>
  <c r="I331" i="19"/>
  <c r="H331" i="19"/>
  <c r="G331" i="19"/>
  <c r="F331" i="19"/>
  <c r="E331" i="19"/>
  <c r="D331" i="19"/>
  <c r="C331" i="19"/>
  <c r="B331" i="19"/>
  <c r="K330" i="19"/>
  <c r="J330" i="19"/>
  <c r="I330" i="19"/>
  <c r="H330" i="19"/>
  <c r="G330" i="19"/>
  <c r="F330" i="19"/>
  <c r="E330" i="19"/>
  <c r="D330" i="19"/>
  <c r="C330" i="19"/>
  <c r="B330" i="19"/>
  <c r="K329" i="19"/>
  <c r="J329" i="19"/>
  <c r="I329" i="19"/>
  <c r="H329" i="19"/>
  <c r="G329" i="19"/>
  <c r="F329" i="19"/>
  <c r="E329" i="19"/>
  <c r="D329" i="19"/>
  <c r="C329" i="19"/>
  <c r="B329" i="19"/>
  <c r="K328" i="19"/>
  <c r="J328" i="19"/>
  <c r="I328" i="19"/>
  <c r="H328" i="19"/>
  <c r="G328" i="19"/>
  <c r="F328" i="19"/>
  <c r="E328" i="19"/>
  <c r="D328" i="19"/>
  <c r="C328" i="19"/>
  <c r="B328" i="19"/>
  <c r="K327" i="19"/>
  <c r="J327" i="19"/>
  <c r="I327" i="19"/>
  <c r="H327" i="19"/>
  <c r="G327" i="19"/>
  <c r="F327" i="19"/>
  <c r="E327" i="19"/>
  <c r="D327" i="19"/>
  <c r="C327" i="19"/>
  <c r="B327" i="19"/>
  <c r="K326" i="19"/>
  <c r="J326" i="19"/>
  <c r="I326" i="19"/>
  <c r="H326" i="19"/>
  <c r="G326" i="19"/>
  <c r="F326" i="19"/>
  <c r="E326" i="19"/>
  <c r="D326" i="19"/>
  <c r="C326" i="19"/>
  <c r="B326" i="19"/>
  <c r="K325" i="19"/>
  <c r="J325" i="19"/>
  <c r="I325" i="19"/>
  <c r="H325" i="19"/>
  <c r="G325" i="19"/>
  <c r="F325" i="19"/>
  <c r="E325" i="19"/>
  <c r="D325" i="19"/>
  <c r="C325" i="19"/>
  <c r="B325" i="19"/>
  <c r="K320" i="19"/>
  <c r="J320" i="19"/>
  <c r="I320" i="19"/>
  <c r="H320" i="19"/>
  <c r="G320" i="19"/>
  <c r="F320" i="19"/>
  <c r="E320" i="19"/>
  <c r="D320" i="19"/>
  <c r="C320" i="19"/>
  <c r="B320" i="19"/>
  <c r="K319" i="19"/>
  <c r="J319" i="19"/>
  <c r="I319" i="19"/>
  <c r="H319" i="19"/>
  <c r="G319" i="19"/>
  <c r="F319" i="19"/>
  <c r="E319" i="19"/>
  <c r="D319" i="19"/>
  <c r="C319" i="19"/>
  <c r="B319" i="19"/>
  <c r="K318" i="19"/>
  <c r="J318" i="19"/>
  <c r="J318" i="20" s="1"/>
  <c r="I318" i="19"/>
  <c r="H318" i="19"/>
  <c r="G318" i="19"/>
  <c r="F318" i="19"/>
  <c r="E318" i="19"/>
  <c r="D318" i="19"/>
  <c r="C318" i="19"/>
  <c r="B318" i="19"/>
  <c r="K317" i="19"/>
  <c r="J317" i="19"/>
  <c r="I317" i="19"/>
  <c r="H317" i="19"/>
  <c r="G317" i="19"/>
  <c r="F317" i="19"/>
  <c r="E317" i="19"/>
  <c r="D317" i="19"/>
  <c r="C317" i="19"/>
  <c r="B317" i="19"/>
  <c r="K316" i="19"/>
  <c r="J316" i="19"/>
  <c r="I316" i="19"/>
  <c r="H316" i="19"/>
  <c r="G316" i="19"/>
  <c r="F316" i="19"/>
  <c r="F316" i="20" s="1"/>
  <c r="E316" i="19"/>
  <c r="D316" i="19"/>
  <c r="C316" i="19"/>
  <c r="B316" i="19"/>
  <c r="K315" i="19"/>
  <c r="J315" i="19"/>
  <c r="I315" i="19"/>
  <c r="H315" i="19"/>
  <c r="G315" i="19"/>
  <c r="F315" i="19"/>
  <c r="E315" i="19"/>
  <c r="D315" i="19"/>
  <c r="C315" i="19"/>
  <c r="B315" i="19"/>
  <c r="K314" i="19"/>
  <c r="J314" i="19"/>
  <c r="I314" i="19"/>
  <c r="H314" i="19"/>
  <c r="G314" i="19"/>
  <c r="F314" i="19"/>
  <c r="E314" i="19"/>
  <c r="D314" i="19"/>
  <c r="C314" i="19"/>
  <c r="B314" i="19"/>
  <c r="K313" i="19"/>
  <c r="J313" i="19"/>
  <c r="I313" i="19"/>
  <c r="H313" i="19"/>
  <c r="G313" i="19"/>
  <c r="F313" i="19"/>
  <c r="E313" i="19"/>
  <c r="D313" i="19"/>
  <c r="C313" i="19"/>
  <c r="B313" i="19"/>
  <c r="K312" i="19"/>
  <c r="J312" i="19"/>
  <c r="J312" i="20" s="1"/>
  <c r="I312" i="19"/>
  <c r="H312" i="19"/>
  <c r="G312" i="19"/>
  <c r="F312" i="19"/>
  <c r="E312" i="19"/>
  <c r="D312" i="19"/>
  <c r="C312" i="19"/>
  <c r="B312" i="19"/>
  <c r="K311" i="19"/>
  <c r="J311" i="19"/>
  <c r="I311" i="19"/>
  <c r="H311" i="19"/>
  <c r="G311" i="19"/>
  <c r="F311" i="19"/>
  <c r="E311" i="19"/>
  <c r="D311" i="19"/>
  <c r="C311" i="19"/>
  <c r="B311" i="19"/>
  <c r="K310" i="19"/>
  <c r="J310" i="19"/>
  <c r="I310" i="19"/>
  <c r="H310" i="19"/>
  <c r="G310" i="19"/>
  <c r="F310" i="19"/>
  <c r="E310" i="19"/>
  <c r="D310" i="19"/>
  <c r="C310" i="19"/>
  <c r="B310" i="19"/>
  <c r="K309" i="19"/>
  <c r="J309" i="19"/>
  <c r="I309" i="19"/>
  <c r="H309" i="19"/>
  <c r="G309" i="19"/>
  <c r="F309" i="19"/>
  <c r="E309" i="19"/>
  <c r="D309" i="19"/>
  <c r="C309" i="19"/>
  <c r="B309" i="19"/>
  <c r="K308" i="19"/>
  <c r="J308" i="19"/>
  <c r="I308" i="19"/>
  <c r="H308" i="19"/>
  <c r="G308" i="19"/>
  <c r="F308" i="19"/>
  <c r="F308" i="20" s="1"/>
  <c r="E308" i="19"/>
  <c r="D308" i="19"/>
  <c r="C308" i="19"/>
  <c r="B308" i="19"/>
  <c r="K307" i="19"/>
  <c r="J307" i="19"/>
  <c r="I307" i="19"/>
  <c r="H307" i="19"/>
  <c r="G307" i="19"/>
  <c r="F307" i="19"/>
  <c r="E307" i="19"/>
  <c r="D307" i="19"/>
  <c r="C307" i="19"/>
  <c r="B307" i="19"/>
  <c r="K306" i="19"/>
  <c r="J306" i="19"/>
  <c r="I306" i="19"/>
  <c r="H306" i="19"/>
  <c r="G306" i="19"/>
  <c r="F306" i="19"/>
  <c r="E306" i="19"/>
  <c r="D306" i="19"/>
  <c r="C306" i="19"/>
  <c r="B306" i="19"/>
  <c r="K305" i="19"/>
  <c r="J305" i="19"/>
  <c r="I305" i="19"/>
  <c r="H305" i="19"/>
  <c r="G305" i="19"/>
  <c r="F305" i="19"/>
  <c r="E305" i="19"/>
  <c r="D305" i="19"/>
  <c r="C305" i="19"/>
  <c r="B305" i="19"/>
  <c r="K304" i="19"/>
  <c r="J304" i="19"/>
  <c r="J304" i="20" s="1"/>
  <c r="I304" i="19"/>
  <c r="H304" i="19"/>
  <c r="G304" i="19"/>
  <c r="F304" i="19"/>
  <c r="E304" i="19"/>
  <c r="D304" i="19"/>
  <c r="C304" i="19"/>
  <c r="B304" i="19"/>
  <c r="K303" i="19"/>
  <c r="J303" i="19"/>
  <c r="I303" i="19"/>
  <c r="H303" i="19"/>
  <c r="G303" i="19"/>
  <c r="F303" i="19"/>
  <c r="E303" i="19"/>
  <c r="D303" i="19"/>
  <c r="C303" i="19"/>
  <c r="B303" i="19"/>
  <c r="K302" i="19"/>
  <c r="J302" i="19"/>
  <c r="J302" i="20" s="1"/>
  <c r="I302" i="19"/>
  <c r="H302" i="19"/>
  <c r="G302" i="19"/>
  <c r="F302" i="19"/>
  <c r="F302" i="20" s="1"/>
  <c r="E302" i="19"/>
  <c r="D302" i="19"/>
  <c r="C302" i="19"/>
  <c r="B302" i="19"/>
  <c r="K301" i="19"/>
  <c r="J301" i="19"/>
  <c r="I301" i="19"/>
  <c r="H301" i="19"/>
  <c r="G301" i="19"/>
  <c r="F301" i="19"/>
  <c r="E301" i="19"/>
  <c r="D301" i="19"/>
  <c r="C301" i="19"/>
  <c r="B301" i="19"/>
  <c r="K300" i="19"/>
  <c r="J300" i="19"/>
  <c r="J300" i="20" s="1"/>
  <c r="I300" i="19"/>
  <c r="H300" i="19"/>
  <c r="G300" i="19"/>
  <c r="F300" i="19"/>
  <c r="F300" i="20" s="1"/>
  <c r="E300" i="19"/>
  <c r="D300" i="19"/>
  <c r="C300" i="19"/>
  <c r="B300" i="19"/>
  <c r="K299" i="19"/>
  <c r="J299" i="19"/>
  <c r="I299" i="19"/>
  <c r="H299" i="19"/>
  <c r="G299" i="19"/>
  <c r="F299" i="19"/>
  <c r="E299" i="19"/>
  <c r="E299" i="20" s="1"/>
  <c r="D299" i="19"/>
  <c r="C299" i="19"/>
  <c r="B299" i="19"/>
  <c r="K298" i="19"/>
  <c r="J298" i="19"/>
  <c r="I298" i="19"/>
  <c r="H298" i="19"/>
  <c r="G298" i="19"/>
  <c r="F298" i="19"/>
  <c r="E298" i="19"/>
  <c r="D298" i="19"/>
  <c r="C298" i="19"/>
  <c r="B298" i="19"/>
  <c r="K297" i="19"/>
  <c r="J297" i="19"/>
  <c r="I297" i="19"/>
  <c r="H297" i="19"/>
  <c r="G297" i="19"/>
  <c r="F297" i="19"/>
  <c r="E297" i="19"/>
  <c r="D297" i="19"/>
  <c r="C297" i="19"/>
  <c r="B297" i="19"/>
  <c r="K296" i="19"/>
  <c r="J296" i="19"/>
  <c r="I296" i="19"/>
  <c r="H296" i="19"/>
  <c r="G296" i="19"/>
  <c r="F296" i="19"/>
  <c r="E296" i="19"/>
  <c r="D296" i="19"/>
  <c r="C296" i="19"/>
  <c r="B296" i="19"/>
  <c r="K295" i="19"/>
  <c r="J295" i="19"/>
  <c r="I295" i="19"/>
  <c r="H295" i="19"/>
  <c r="H295" i="20" s="1"/>
  <c r="G295" i="19"/>
  <c r="F295" i="19"/>
  <c r="E295" i="19"/>
  <c r="D295" i="19"/>
  <c r="C295" i="19"/>
  <c r="B295" i="19"/>
  <c r="K294" i="19"/>
  <c r="J294" i="19"/>
  <c r="I294" i="19"/>
  <c r="H294" i="19"/>
  <c r="G294" i="19"/>
  <c r="F294" i="19"/>
  <c r="E294" i="19"/>
  <c r="D294" i="19"/>
  <c r="C294" i="19"/>
  <c r="B294" i="19"/>
  <c r="K293" i="19"/>
  <c r="J293" i="19"/>
  <c r="I293" i="19"/>
  <c r="H293" i="19"/>
  <c r="G293" i="19"/>
  <c r="F293" i="19"/>
  <c r="E293" i="19"/>
  <c r="D293" i="19"/>
  <c r="C293" i="19"/>
  <c r="B293" i="19"/>
  <c r="Y355" i="19"/>
  <c r="X355" i="19"/>
  <c r="W355" i="19"/>
  <c r="V355" i="19"/>
  <c r="U355" i="19"/>
  <c r="T355" i="19"/>
  <c r="S355" i="19"/>
  <c r="R355" i="19"/>
  <c r="Q355" i="19"/>
  <c r="P355" i="19"/>
  <c r="O355" i="19"/>
  <c r="Y323" i="19"/>
  <c r="X323" i="19"/>
  <c r="W323" i="19"/>
  <c r="V323" i="19"/>
  <c r="U323" i="19"/>
  <c r="T323" i="19"/>
  <c r="S323" i="19"/>
  <c r="R323" i="19"/>
  <c r="Q323" i="19"/>
  <c r="P323" i="19"/>
  <c r="O323" i="19"/>
  <c r="Y291" i="19"/>
  <c r="X291" i="19"/>
  <c r="W291" i="19"/>
  <c r="V291" i="19"/>
  <c r="U291" i="19"/>
  <c r="T291" i="19"/>
  <c r="S291" i="19"/>
  <c r="R291" i="19"/>
  <c r="Q291" i="19"/>
  <c r="P291" i="19"/>
  <c r="O291" i="19"/>
  <c r="L355" i="19"/>
  <c r="K355" i="19"/>
  <c r="J355" i="19"/>
  <c r="I355" i="19"/>
  <c r="H355" i="19"/>
  <c r="G355" i="19"/>
  <c r="F355" i="19"/>
  <c r="E355" i="19"/>
  <c r="D355" i="19"/>
  <c r="C355" i="19"/>
  <c r="B355" i="19"/>
  <c r="L323" i="19"/>
  <c r="K323" i="19"/>
  <c r="J323" i="19"/>
  <c r="I323" i="19"/>
  <c r="H323" i="19"/>
  <c r="G323" i="19"/>
  <c r="F323" i="19"/>
  <c r="E323" i="19"/>
  <c r="D323" i="19"/>
  <c r="C323" i="19"/>
  <c r="B323" i="19"/>
  <c r="L291" i="19"/>
  <c r="K291" i="19"/>
  <c r="J291" i="19"/>
  <c r="I291" i="19"/>
  <c r="H291" i="19"/>
  <c r="G291" i="19"/>
  <c r="F291" i="19"/>
  <c r="E291" i="19"/>
  <c r="D291" i="19"/>
  <c r="C291" i="19"/>
  <c r="B291" i="19"/>
  <c r="C259" i="19"/>
  <c r="D259" i="19"/>
  <c r="E259" i="19"/>
  <c r="F259" i="19"/>
  <c r="G259" i="19"/>
  <c r="H259" i="19"/>
  <c r="I259" i="19"/>
  <c r="J259" i="19"/>
  <c r="K259" i="19"/>
  <c r="L259" i="19"/>
  <c r="B259" i="19"/>
  <c r="B262" i="19"/>
  <c r="C262" i="19"/>
  <c r="D262" i="19"/>
  <c r="E262" i="19"/>
  <c r="F262" i="19"/>
  <c r="G262" i="19"/>
  <c r="H262" i="19"/>
  <c r="I262" i="19"/>
  <c r="J262" i="19"/>
  <c r="K262" i="19"/>
  <c r="B263" i="19"/>
  <c r="C263" i="19"/>
  <c r="D263" i="19"/>
  <c r="E263" i="19"/>
  <c r="F263" i="19"/>
  <c r="G263" i="19"/>
  <c r="H263" i="19"/>
  <c r="I263" i="19"/>
  <c r="J263" i="19"/>
  <c r="K263" i="19"/>
  <c r="B264" i="19"/>
  <c r="C264" i="19"/>
  <c r="D264" i="19"/>
  <c r="E264" i="19"/>
  <c r="F264" i="19"/>
  <c r="G264" i="19"/>
  <c r="H264" i="19"/>
  <c r="I264" i="19"/>
  <c r="J264" i="19"/>
  <c r="K264" i="19"/>
  <c r="B265" i="19"/>
  <c r="C265" i="19"/>
  <c r="D265" i="19"/>
  <c r="E265" i="19"/>
  <c r="F265" i="19"/>
  <c r="G265" i="19"/>
  <c r="H265" i="19"/>
  <c r="I265" i="19"/>
  <c r="J265" i="19"/>
  <c r="K265" i="19"/>
  <c r="B266" i="19"/>
  <c r="C266" i="19"/>
  <c r="D266" i="19"/>
  <c r="E266" i="19"/>
  <c r="F266" i="19"/>
  <c r="G266" i="19"/>
  <c r="H266" i="19"/>
  <c r="I266" i="19"/>
  <c r="J266" i="19"/>
  <c r="K266" i="19"/>
  <c r="B267" i="19"/>
  <c r="C267" i="19"/>
  <c r="D267" i="19"/>
  <c r="E267" i="19"/>
  <c r="F267" i="19"/>
  <c r="G267" i="19"/>
  <c r="H267" i="19"/>
  <c r="I267" i="19"/>
  <c r="J267" i="19"/>
  <c r="K267" i="19"/>
  <c r="B268" i="19"/>
  <c r="C268" i="19"/>
  <c r="D268" i="19"/>
  <c r="E268" i="19"/>
  <c r="F268" i="19"/>
  <c r="G268" i="19"/>
  <c r="H268" i="19"/>
  <c r="I268" i="19"/>
  <c r="J268" i="19"/>
  <c r="K268" i="19"/>
  <c r="B269" i="19"/>
  <c r="C269" i="19"/>
  <c r="D269" i="19"/>
  <c r="E269" i="19"/>
  <c r="F269" i="19"/>
  <c r="G269" i="19"/>
  <c r="H269" i="19"/>
  <c r="I269" i="19"/>
  <c r="J269" i="19"/>
  <c r="K269" i="19"/>
  <c r="B270" i="19"/>
  <c r="C270" i="19"/>
  <c r="D270" i="19"/>
  <c r="E270" i="19"/>
  <c r="F270" i="19"/>
  <c r="G270" i="19"/>
  <c r="H270" i="19"/>
  <c r="I270" i="19"/>
  <c r="J270" i="19"/>
  <c r="K270" i="19"/>
  <c r="B271" i="19"/>
  <c r="C271" i="19"/>
  <c r="D271" i="19"/>
  <c r="E271" i="19"/>
  <c r="F271" i="19"/>
  <c r="G271" i="19"/>
  <c r="H271" i="19"/>
  <c r="I271" i="19"/>
  <c r="J271" i="19"/>
  <c r="K271" i="19"/>
  <c r="B272" i="19"/>
  <c r="C272" i="19"/>
  <c r="D272" i="19"/>
  <c r="E272" i="19"/>
  <c r="F272" i="19"/>
  <c r="G272" i="19"/>
  <c r="H272" i="19"/>
  <c r="I272" i="19"/>
  <c r="J272" i="19"/>
  <c r="K272" i="19"/>
  <c r="B273" i="19"/>
  <c r="C273" i="19"/>
  <c r="D273" i="19"/>
  <c r="E273" i="19"/>
  <c r="F273" i="19"/>
  <c r="G273" i="19"/>
  <c r="H273" i="19"/>
  <c r="I273" i="19"/>
  <c r="J273" i="19"/>
  <c r="K273" i="19"/>
  <c r="B274" i="19"/>
  <c r="C274" i="19"/>
  <c r="D274" i="19"/>
  <c r="E274" i="19"/>
  <c r="F274" i="19"/>
  <c r="G274" i="19"/>
  <c r="H274" i="19"/>
  <c r="I274" i="19"/>
  <c r="J274" i="19"/>
  <c r="K274" i="19"/>
  <c r="B275" i="19"/>
  <c r="C275" i="19"/>
  <c r="D275" i="19"/>
  <c r="E275" i="19"/>
  <c r="F275" i="19"/>
  <c r="G275" i="19"/>
  <c r="H275" i="19"/>
  <c r="I275" i="19"/>
  <c r="J275" i="19"/>
  <c r="K275" i="19"/>
  <c r="B276" i="19"/>
  <c r="C276" i="19"/>
  <c r="D276" i="19"/>
  <c r="E276" i="19"/>
  <c r="F276" i="19"/>
  <c r="G276" i="19"/>
  <c r="H276" i="19"/>
  <c r="I276" i="19"/>
  <c r="J276" i="19"/>
  <c r="K276" i="19"/>
  <c r="B277" i="19"/>
  <c r="C277" i="19"/>
  <c r="D277" i="19"/>
  <c r="E277" i="19"/>
  <c r="F277" i="19"/>
  <c r="G277" i="19"/>
  <c r="H277" i="19"/>
  <c r="I277" i="19"/>
  <c r="J277" i="19"/>
  <c r="K277" i="19"/>
  <c r="B278" i="19"/>
  <c r="C278" i="19"/>
  <c r="D278" i="19"/>
  <c r="E278" i="19"/>
  <c r="F278" i="19"/>
  <c r="G278" i="19"/>
  <c r="H278" i="19"/>
  <c r="I278" i="19"/>
  <c r="J278" i="19"/>
  <c r="K278" i="19"/>
  <c r="B279" i="19"/>
  <c r="C279" i="19"/>
  <c r="D279" i="19"/>
  <c r="E279" i="19"/>
  <c r="F279" i="19"/>
  <c r="G279" i="19"/>
  <c r="H279" i="19"/>
  <c r="I279" i="19"/>
  <c r="J279" i="19"/>
  <c r="K279" i="19"/>
  <c r="B280" i="19"/>
  <c r="C280" i="19"/>
  <c r="D280" i="19"/>
  <c r="E280" i="19"/>
  <c r="F280" i="19"/>
  <c r="G280" i="19"/>
  <c r="H280" i="19"/>
  <c r="I280" i="19"/>
  <c r="J280" i="19"/>
  <c r="K280" i="19"/>
  <c r="B281" i="19"/>
  <c r="C281" i="19"/>
  <c r="D281" i="19"/>
  <c r="E281" i="19"/>
  <c r="F281" i="19"/>
  <c r="G281" i="19"/>
  <c r="H281" i="19"/>
  <c r="I281" i="19"/>
  <c r="J281" i="19"/>
  <c r="K281" i="19"/>
  <c r="B282" i="19"/>
  <c r="C282" i="19"/>
  <c r="D282" i="19"/>
  <c r="E282" i="19"/>
  <c r="F282" i="19"/>
  <c r="G282" i="19"/>
  <c r="H282" i="19"/>
  <c r="I282" i="19"/>
  <c r="J282" i="19"/>
  <c r="K282" i="19"/>
  <c r="B283" i="19"/>
  <c r="C283" i="19"/>
  <c r="D283" i="19"/>
  <c r="E283" i="19"/>
  <c r="F283" i="19"/>
  <c r="G283" i="19"/>
  <c r="H283" i="19"/>
  <c r="I283" i="19"/>
  <c r="J283" i="19"/>
  <c r="K283" i="19"/>
  <c r="B284" i="19"/>
  <c r="C284" i="19"/>
  <c r="D284" i="19"/>
  <c r="E284" i="19"/>
  <c r="F284" i="19"/>
  <c r="G284" i="19"/>
  <c r="H284" i="19"/>
  <c r="I284" i="19"/>
  <c r="J284" i="19"/>
  <c r="K284" i="19"/>
  <c r="B285" i="19"/>
  <c r="C285" i="19"/>
  <c r="D285" i="19"/>
  <c r="E285" i="19"/>
  <c r="F285" i="19"/>
  <c r="G285" i="19"/>
  <c r="H285" i="19"/>
  <c r="I285" i="19"/>
  <c r="J285" i="19"/>
  <c r="K285" i="19"/>
  <c r="B286" i="19"/>
  <c r="C286" i="19"/>
  <c r="D286" i="19"/>
  <c r="E286" i="19"/>
  <c r="F286" i="19"/>
  <c r="G286" i="19"/>
  <c r="H286" i="19"/>
  <c r="I286" i="19"/>
  <c r="J286" i="19"/>
  <c r="K286" i="19"/>
  <c r="B287" i="19"/>
  <c r="C287" i="19"/>
  <c r="D287" i="19"/>
  <c r="E287" i="19"/>
  <c r="F287" i="19"/>
  <c r="G287" i="19"/>
  <c r="H287" i="19"/>
  <c r="I287" i="19"/>
  <c r="J287" i="19"/>
  <c r="K287" i="19"/>
  <c r="B288" i="19"/>
  <c r="C288" i="19"/>
  <c r="D288" i="19"/>
  <c r="E288" i="19"/>
  <c r="F288" i="19"/>
  <c r="G288" i="19"/>
  <c r="H288" i="19"/>
  <c r="I288" i="19"/>
  <c r="J288" i="19"/>
  <c r="K288" i="19"/>
  <c r="C261" i="19"/>
  <c r="D261" i="19"/>
  <c r="E261" i="19"/>
  <c r="F261" i="19"/>
  <c r="G261" i="19"/>
  <c r="H261" i="19"/>
  <c r="I261" i="19"/>
  <c r="J261" i="19"/>
  <c r="K261" i="19"/>
  <c r="B261" i="19"/>
  <c r="J4" i="17"/>
  <c r="K4" i="17"/>
  <c r="L4" i="17"/>
  <c r="M4" i="17"/>
  <c r="J5" i="17"/>
  <c r="K5" i="17"/>
  <c r="L5" i="17"/>
  <c r="M5" i="17"/>
  <c r="J6" i="17"/>
  <c r="K6" i="17"/>
  <c r="L6" i="17"/>
  <c r="M6" i="17"/>
  <c r="J7" i="17"/>
  <c r="K7" i="17"/>
  <c r="L7" i="17"/>
  <c r="M7" i="17"/>
  <c r="J8" i="17"/>
  <c r="K8" i="17"/>
  <c r="L8" i="17"/>
  <c r="M8" i="17"/>
  <c r="J9" i="17"/>
  <c r="K9" i="17"/>
  <c r="L9" i="17"/>
  <c r="M9" i="17"/>
  <c r="J10" i="17"/>
  <c r="K10" i="17"/>
  <c r="L10" i="17"/>
  <c r="M10" i="17"/>
  <c r="J11" i="17"/>
  <c r="K11" i="17"/>
  <c r="L11" i="17"/>
  <c r="M11" i="17"/>
  <c r="J12" i="17"/>
  <c r="K12" i="17"/>
  <c r="L12" i="17"/>
  <c r="M12" i="17"/>
  <c r="J13" i="17"/>
  <c r="K13" i="17"/>
  <c r="L13" i="17"/>
  <c r="M13" i="17"/>
  <c r="J14" i="17"/>
  <c r="K14" i="17"/>
  <c r="L14" i="17"/>
  <c r="M14" i="17"/>
  <c r="J15" i="17"/>
  <c r="K15" i="17"/>
  <c r="L15" i="17"/>
  <c r="M15" i="17"/>
  <c r="J16" i="17"/>
  <c r="K16" i="17"/>
  <c r="L16" i="17"/>
  <c r="M16" i="17"/>
  <c r="J17" i="17"/>
  <c r="K17" i="17"/>
  <c r="L17" i="17"/>
  <c r="M17" i="17"/>
  <c r="J18" i="17"/>
  <c r="K18" i="17"/>
  <c r="L18" i="17"/>
  <c r="M18" i="17"/>
  <c r="J19" i="17"/>
  <c r="K19" i="17"/>
  <c r="L19" i="17"/>
  <c r="M19" i="17"/>
  <c r="J20" i="17"/>
  <c r="K20" i="17"/>
  <c r="L20" i="17"/>
  <c r="M20" i="17"/>
  <c r="J21" i="17"/>
  <c r="K21" i="17"/>
  <c r="L21" i="17"/>
  <c r="M21" i="17"/>
  <c r="J22" i="17"/>
  <c r="K22" i="17"/>
  <c r="L22" i="17"/>
  <c r="M22" i="17"/>
  <c r="J23" i="17"/>
  <c r="K23" i="17"/>
  <c r="L23" i="17"/>
  <c r="M23" i="17"/>
  <c r="J24" i="17"/>
  <c r="K24" i="17"/>
  <c r="J24" i="18" s="1"/>
  <c r="L24" i="17"/>
  <c r="M24" i="17"/>
  <c r="J25" i="17"/>
  <c r="K25" i="17"/>
  <c r="J25" i="18" s="1"/>
  <c r="L25" i="17"/>
  <c r="M25" i="17"/>
  <c r="J26" i="17"/>
  <c r="K26" i="17"/>
  <c r="L26" i="17"/>
  <c r="M26" i="17"/>
  <c r="J27" i="17"/>
  <c r="K27" i="17"/>
  <c r="J27" i="18" s="1"/>
  <c r="L27" i="17"/>
  <c r="M27" i="17"/>
  <c r="L27" i="18" s="1"/>
  <c r="J28" i="17"/>
  <c r="K28" i="17"/>
  <c r="J28" i="18" s="1"/>
  <c r="L28" i="17"/>
  <c r="M28" i="17"/>
  <c r="L28" i="18" s="1"/>
  <c r="J29" i="17"/>
  <c r="K29" i="17"/>
  <c r="L29" i="17"/>
  <c r="M29" i="17"/>
  <c r="L29" i="18" s="1"/>
  <c r="J30" i="17"/>
  <c r="K30" i="17"/>
  <c r="L30" i="17"/>
  <c r="P338" i="19" s="1"/>
  <c r="M30" i="17"/>
  <c r="K3" i="17"/>
  <c r="L3" i="17"/>
  <c r="M3" i="17"/>
  <c r="J3" i="17"/>
  <c r="AN5" i="25"/>
  <c r="AO5" i="25"/>
  <c r="AP5" i="25"/>
  <c r="AQ5" i="25"/>
  <c r="AN6" i="25"/>
  <c r="AO6" i="25"/>
  <c r="AP6" i="25"/>
  <c r="AQ6" i="25"/>
  <c r="AN7" i="25"/>
  <c r="AO7" i="25"/>
  <c r="AP7" i="25"/>
  <c r="AQ7" i="25"/>
  <c r="AN8" i="25"/>
  <c r="AO8" i="25"/>
  <c r="AP8" i="25"/>
  <c r="AQ8" i="25"/>
  <c r="AN9" i="25"/>
  <c r="AO9" i="25"/>
  <c r="AP9" i="25"/>
  <c r="AQ9" i="25"/>
  <c r="AN10" i="25"/>
  <c r="AO10" i="25"/>
  <c r="AP10" i="25"/>
  <c r="AQ10" i="25"/>
  <c r="AN11" i="25"/>
  <c r="AO11" i="25"/>
  <c r="AP11" i="25"/>
  <c r="AQ11" i="25"/>
  <c r="AN12" i="25"/>
  <c r="AO12" i="25"/>
  <c r="AP12" i="25"/>
  <c r="AQ12" i="25"/>
  <c r="AN13" i="25"/>
  <c r="AO13" i="25"/>
  <c r="AP13" i="25"/>
  <c r="AQ13" i="25"/>
  <c r="AN14" i="25"/>
  <c r="AO14" i="25"/>
  <c r="AP14" i="25"/>
  <c r="AQ14" i="25"/>
  <c r="AN15" i="25"/>
  <c r="AO15" i="25"/>
  <c r="AP15" i="25"/>
  <c r="AQ15" i="25"/>
  <c r="AN16" i="25"/>
  <c r="AO16" i="25"/>
  <c r="AP16" i="25"/>
  <c r="AQ16" i="25"/>
  <c r="AN17" i="25"/>
  <c r="AO17" i="25"/>
  <c r="AP17" i="25"/>
  <c r="AQ17" i="25"/>
  <c r="AN18" i="25"/>
  <c r="AO18" i="25"/>
  <c r="AP18" i="25"/>
  <c r="AQ18" i="25"/>
  <c r="AN19" i="25"/>
  <c r="AO19" i="25"/>
  <c r="AP19" i="25"/>
  <c r="AQ19" i="25"/>
  <c r="AN20" i="25"/>
  <c r="AO20" i="25"/>
  <c r="AP20" i="25"/>
  <c r="AQ20" i="25"/>
  <c r="AN21" i="25"/>
  <c r="AO21" i="25"/>
  <c r="AP21" i="25"/>
  <c r="AQ21" i="25"/>
  <c r="AN22" i="25"/>
  <c r="AO22" i="25"/>
  <c r="AP22" i="25"/>
  <c r="AQ22" i="25"/>
  <c r="AN23" i="25"/>
  <c r="AO23" i="25"/>
  <c r="AP23" i="25"/>
  <c r="AQ23" i="25"/>
  <c r="AN24" i="25"/>
  <c r="AO24" i="25"/>
  <c r="AP24" i="25"/>
  <c r="AQ24" i="25"/>
  <c r="AN25" i="25"/>
  <c r="AO25" i="25"/>
  <c r="AP25" i="25"/>
  <c r="AQ25" i="25"/>
  <c r="AN26" i="25"/>
  <c r="AO26" i="25"/>
  <c r="AP26" i="25"/>
  <c r="AQ26" i="25"/>
  <c r="AN27" i="25"/>
  <c r="AO27" i="25"/>
  <c r="AP27" i="25"/>
  <c r="AQ27" i="25"/>
  <c r="AN28" i="25"/>
  <c r="AO28" i="25"/>
  <c r="AP28" i="25"/>
  <c r="AQ28" i="25"/>
  <c r="AN29" i="25"/>
  <c r="AO29" i="25"/>
  <c r="AP29" i="25"/>
  <c r="AQ29" i="25"/>
  <c r="AN30" i="25"/>
  <c r="AO30" i="25"/>
  <c r="AP30" i="25"/>
  <c r="AQ30" i="25"/>
  <c r="AN31" i="25"/>
  <c r="AO31" i="25"/>
  <c r="AP31" i="25"/>
  <c r="AQ31" i="25"/>
  <c r="AN32" i="25"/>
  <c r="AO32" i="25"/>
  <c r="AP32" i="25"/>
  <c r="AQ32" i="25"/>
  <c r="AN33" i="25"/>
  <c r="AO33" i="25"/>
  <c r="AP33" i="25"/>
  <c r="AQ33" i="25"/>
  <c r="AN34" i="25"/>
  <c r="AO34" i="25"/>
  <c r="AP34" i="25"/>
  <c r="AQ34" i="25"/>
  <c r="AN35" i="25"/>
  <c r="AO35" i="25"/>
  <c r="AP35" i="25"/>
  <c r="AQ35" i="25"/>
  <c r="AN36" i="25"/>
  <c r="AO36" i="25"/>
  <c r="AP36" i="25"/>
  <c r="AQ36" i="25"/>
  <c r="AN37" i="25"/>
  <c r="AO37" i="25"/>
  <c r="AP37" i="25"/>
  <c r="AQ37" i="25"/>
  <c r="AN38" i="25"/>
  <c r="AO38" i="25"/>
  <c r="AP38" i="25"/>
  <c r="AQ38" i="25"/>
  <c r="AN39" i="25"/>
  <c r="AO39" i="25"/>
  <c r="AP39" i="25"/>
  <c r="AQ39" i="25"/>
  <c r="AN40" i="25"/>
  <c r="AO40" i="25"/>
  <c r="AP40" i="25"/>
  <c r="AQ40" i="25"/>
  <c r="AN41" i="25"/>
  <c r="AO41" i="25"/>
  <c r="AP41" i="25"/>
  <c r="AQ41" i="25"/>
  <c r="AN42" i="25"/>
  <c r="AO42" i="25"/>
  <c r="AP42" i="25"/>
  <c r="AQ42" i="25"/>
  <c r="AN43" i="25"/>
  <c r="AO43" i="25"/>
  <c r="AP43" i="25"/>
  <c r="AQ43" i="25"/>
  <c r="AN44" i="25"/>
  <c r="AO44" i="25"/>
  <c r="AP44" i="25"/>
  <c r="AQ44" i="25"/>
  <c r="AN45" i="25"/>
  <c r="AO45" i="25"/>
  <c r="AP45" i="25"/>
  <c r="AQ45" i="25"/>
  <c r="AN46" i="25"/>
  <c r="AO46" i="25"/>
  <c r="AP46" i="25"/>
  <c r="AQ46" i="25"/>
  <c r="AN47" i="25"/>
  <c r="AO47" i="25"/>
  <c r="AP47" i="25"/>
  <c r="AQ47" i="25"/>
  <c r="AN48" i="25"/>
  <c r="AO48" i="25"/>
  <c r="AP48" i="25"/>
  <c r="AQ48" i="25"/>
  <c r="AN49" i="25"/>
  <c r="AO49" i="25"/>
  <c r="AP49" i="25"/>
  <c r="AQ49" i="25"/>
  <c r="AP4" i="25"/>
  <c r="AQ4" i="25"/>
  <c r="AO4" i="25"/>
  <c r="AN4" i="25"/>
  <c r="L5" i="25"/>
  <c r="M5" i="25"/>
  <c r="L6" i="25"/>
  <c r="M6" i="25"/>
  <c r="L7" i="25"/>
  <c r="M7" i="25"/>
  <c r="L8" i="25"/>
  <c r="M8" i="25"/>
  <c r="L9" i="25"/>
  <c r="M9" i="25"/>
  <c r="L10" i="25"/>
  <c r="M10" i="25"/>
  <c r="L11" i="25"/>
  <c r="M11" i="25"/>
  <c r="L12" i="25"/>
  <c r="M12" i="25"/>
  <c r="L13" i="25"/>
  <c r="M13" i="25"/>
  <c r="L4" i="25"/>
  <c r="M4" i="25"/>
  <c r="J5" i="25"/>
  <c r="K5" i="25"/>
  <c r="J6" i="25"/>
  <c r="K6" i="25"/>
  <c r="J7" i="25"/>
  <c r="K7" i="25"/>
  <c r="J8" i="25"/>
  <c r="K8" i="25"/>
  <c r="J9" i="25"/>
  <c r="K9" i="25"/>
  <c r="J10" i="25"/>
  <c r="K10" i="25"/>
  <c r="J11" i="25"/>
  <c r="K11" i="25"/>
  <c r="J12" i="25"/>
  <c r="K12" i="25"/>
  <c r="J13" i="25"/>
  <c r="K13" i="25"/>
  <c r="K4" i="25"/>
  <c r="J4" i="25"/>
  <c r="L26" i="18" l="1"/>
  <c r="L25" i="18"/>
  <c r="L24" i="18"/>
  <c r="L23" i="18"/>
  <c r="L22" i="18"/>
  <c r="L21" i="18"/>
  <c r="L20" i="18"/>
  <c r="L19" i="18"/>
  <c r="L18" i="18"/>
  <c r="L17" i="18"/>
  <c r="L16" i="18"/>
  <c r="L15" i="18"/>
  <c r="L14" i="18"/>
  <c r="L13" i="18"/>
  <c r="L12" i="18"/>
  <c r="L11" i="18"/>
  <c r="L10" i="18"/>
  <c r="L9" i="18"/>
  <c r="L8" i="18"/>
  <c r="L7" i="18"/>
  <c r="L6" i="18"/>
  <c r="L5" i="18"/>
  <c r="L4" i="18"/>
  <c r="J3" i="18"/>
  <c r="G297" i="20"/>
  <c r="C325" i="20"/>
  <c r="B332" i="20"/>
  <c r="B340" i="20"/>
  <c r="F344" i="20"/>
  <c r="J348" i="20"/>
  <c r="I293" i="20"/>
  <c r="E305" i="20"/>
  <c r="K310" i="20"/>
  <c r="C350" i="20"/>
  <c r="K297" i="20"/>
  <c r="I320" i="20"/>
  <c r="C327" i="20"/>
  <c r="B294" i="20"/>
  <c r="H335" i="20"/>
  <c r="D347" i="20"/>
  <c r="H351" i="20"/>
  <c r="F301" i="20"/>
  <c r="J301" i="20"/>
  <c r="L365" i="19"/>
  <c r="Y365" i="19" s="1"/>
  <c r="L369" i="19"/>
  <c r="K60" i="17"/>
  <c r="K57" i="17"/>
  <c r="J23" i="18"/>
  <c r="J22" i="18"/>
  <c r="J21" i="18"/>
  <c r="J20" i="18"/>
  <c r="J19" i="18"/>
  <c r="J18" i="18"/>
  <c r="J17" i="18"/>
  <c r="J16" i="18"/>
  <c r="J15" i="18"/>
  <c r="J14" i="18"/>
  <c r="J13" i="18"/>
  <c r="J12" i="18"/>
  <c r="J11" i="18"/>
  <c r="J10" i="18"/>
  <c r="J9" i="18"/>
  <c r="J8" i="18"/>
  <c r="J7" i="18"/>
  <c r="J6" i="18"/>
  <c r="J5" i="18"/>
  <c r="J4" i="18"/>
  <c r="X325" i="19"/>
  <c r="U352" i="19"/>
  <c r="T351" i="19"/>
  <c r="S350" i="19"/>
  <c r="R349" i="19"/>
  <c r="R348" i="19"/>
  <c r="V346" i="19"/>
  <c r="T344" i="19"/>
  <c r="R340" i="19"/>
  <c r="O336" i="19"/>
  <c r="J60" i="17"/>
  <c r="J58" i="17"/>
  <c r="J55" i="17"/>
  <c r="J53" i="17"/>
  <c r="J51" i="17"/>
  <c r="J49" i="17"/>
  <c r="J47" i="17"/>
  <c r="J45" i="17"/>
  <c r="J43" i="17"/>
  <c r="J41" i="17"/>
  <c r="J39" i="17"/>
  <c r="J37" i="17"/>
  <c r="J35" i="17"/>
  <c r="V325" i="19"/>
  <c r="S352" i="19"/>
  <c r="P351" i="19"/>
  <c r="O350" i="19"/>
  <c r="X348" i="19"/>
  <c r="X347" i="19"/>
  <c r="V345" i="19"/>
  <c r="T343" i="19"/>
  <c r="Q339" i="19"/>
  <c r="X334" i="19"/>
  <c r="R359" i="19"/>
  <c r="U360" i="19"/>
  <c r="Q362" i="19"/>
  <c r="T363" i="19"/>
  <c r="X364" i="19"/>
  <c r="S366" i="19"/>
  <c r="W367" i="19"/>
  <c r="Q369" i="19"/>
  <c r="V370" i="19"/>
  <c r="O372" i="19"/>
  <c r="T373" i="19"/>
  <c r="O375" i="19"/>
  <c r="Q376" i="19"/>
  <c r="V377" i="19"/>
  <c r="R379" i="19"/>
  <c r="T380" i="19"/>
  <c r="O382" i="19"/>
  <c r="T383" i="19"/>
  <c r="W384" i="19"/>
  <c r="S358" i="19"/>
  <c r="W359" i="19"/>
  <c r="Q361" i="19"/>
  <c r="V362" i="19"/>
  <c r="O364" i="19"/>
  <c r="T365" i="19"/>
  <c r="O367" i="19"/>
  <c r="Q368" i="19"/>
  <c r="V369" i="19"/>
  <c r="R371" i="19"/>
  <c r="T372" i="19"/>
  <c r="O374" i="19"/>
  <c r="T375" i="19"/>
  <c r="W376" i="19"/>
  <c r="R378" i="19"/>
  <c r="W379" i="19"/>
  <c r="P381" i="19"/>
  <c r="U382" i="19"/>
  <c r="O384" i="19"/>
  <c r="R357" i="19"/>
  <c r="U358" i="19"/>
  <c r="O360" i="19"/>
  <c r="R361" i="19"/>
  <c r="W362" i="19"/>
  <c r="Q364" i="19"/>
  <c r="U365" i="19"/>
  <c r="P367" i="19"/>
  <c r="T368" i="19"/>
  <c r="X369" i="19"/>
  <c r="S371" i="19"/>
  <c r="W372" i="19"/>
  <c r="Q374" i="19"/>
  <c r="V375" i="19"/>
  <c r="P377" i="19"/>
  <c r="S378" i="19"/>
  <c r="X379" i="19"/>
  <c r="R381" i="19"/>
  <c r="V382" i="19"/>
  <c r="P384" i="19"/>
  <c r="U357" i="19"/>
  <c r="P359" i="19"/>
  <c r="T360" i="19"/>
  <c r="X361" i="19"/>
  <c r="S363" i="19"/>
  <c r="W364" i="19"/>
  <c r="Q366" i="19"/>
  <c r="V367" i="19"/>
  <c r="P369" i="19"/>
  <c r="S370" i="19"/>
  <c r="X371" i="19"/>
  <c r="R373" i="19"/>
  <c r="V374" i="19"/>
  <c r="P376" i="19"/>
  <c r="U377" i="19"/>
  <c r="O379" i="19"/>
  <c r="S380" i="19"/>
  <c r="X381" i="19"/>
  <c r="R383" i="19"/>
  <c r="U384" i="19"/>
  <c r="Q325" i="19"/>
  <c r="O352" i="19"/>
  <c r="X350" i="19"/>
  <c r="X349" i="19"/>
  <c r="W348" i="19"/>
  <c r="V347" i="19"/>
  <c r="U345" i="19"/>
  <c r="S342" i="19"/>
  <c r="S326" i="19"/>
  <c r="P326" i="19"/>
  <c r="Q327" i="19"/>
  <c r="Q328" i="19"/>
  <c r="R329" i="19"/>
  <c r="S330" i="19"/>
  <c r="S331" i="19"/>
  <c r="W332" i="19"/>
  <c r="X333" i="19"/>
  <c r="T326" i="19"/>
  <c r="U327" i="19"/>
  <c r="U328" i="19"/>
  <c r="V329" i="19"/>
  <c r="W330" i="19"/>
  <c r="W331" i="19"/>
  <c r="X332" i="19"/>
  <c r="O334" i="19"/>
  <c r="P335" i="19"/>
  <c r="P336" i="19"/>
  <c r="Q337" i="19"/>
  <c r="R338" i="19"/>
  <c r="R339" i="19"/>
  <c r="S340" i="19"/>
  <c r="T341" i="19"/>
  <c r="T342" i="19"/>
  <c r="U343" i="19"/>
  <c r="U326" i="19"/>
  <c r="V327" i="19"/>
  <c r="W328" i="19"/>
  <c r="W329" i="19"/>
  <c r="X330" i="19"/>
  <c r="R332" i="19"/>
  <c r="R333" i="19"/>
  <c r="S334" i="19"/>
  <c r="T335" i="19"/>
  <c r="T336" i="19"/>
  <c r="U337" i="19"/>
  <c r="V338" i="19"/>
  <c r="V339" i="19"/>
  <c r="W340" i="19"/>
  <c r="X341" i="19"/>
  <c r="X342" i="19"/>
  <c r="O344" i="19"/>
  <c r="P345" i="19"/>
  <c r="P346" i="19"/>
  <c r="Q347" i="19"/>
  <c r="O326" i="19"/>
  <c r="O327" i="19"/>
  <c r="P328" i="19"/>
  <c r="Q329" i="19"/>
  <c r="Q330" i="19"/>
  <c r="R331" i="19"/>
  <c r="S332" i="19"/>
  <c r="T333" i="19"/>
  <c r="T334" i="19"/>
  <c r="U335" i="19"/>
  <c r="V336" i="19"/>
  <c r="V337" i="19"/>
  <c r="W338" i="19"/>
  <c r="X339" i="19"/>
  <c r="X340" i="19"/>
  <c r="O342" i="19"/>
  <c r="P343" i="19"/>
  <c r="P344" i="19"/>
  <c r="Q345" i="19"/>
  <c r="R346" i="19"/>
  <c r="R347" i="19"/>
  <c r="P325" i="19"/>
  <c r="U351" i="19"/>
  <c r="T350" i="19"/>
  <c r="T349" i="19"/>
  <c r="S348" i="19"/>
  <c r="W346" i="19"/>
  <c r="V344" i="19"/>
  <c r="R341" i="19"/>
  <c r="P337" i="19"/>
  <c r="D294" i="20"/>
  <c r="H294" i="20"/>
  <c r="B295" i="20"/>
  <c r="F295" i="20"/>
  <c r="J295" i="20"/>
  <c r="D296" i="20"/>
  <c r="H296" i="20"/>
  <c r="F297" i="20"/>
  <c r="J297" i="20"/>
  <c r="D298" i="20"/>
  <c r="H298" i="20"/>
  <c r="F299" i="20"/>
  <c r="J299" i="20"/>
  <c r="J315" i="20"/>
  <c r="D316" i="20"/>
  <c r="H316" i="20"/>
  <c r="F317" i="20"/>
  <c r="J317" i="20"/>
  <c r="D318" i="20"/>
  <c r="H318" i="20"/>
  <c r="F319" i="20"/>
  <c r="J319" i="20"/>
  <c r="L361" i="19"/>
  <c r="D350" i="20"/>
  <c r="L319" i="19"/>
  <c r="Y319" i="19" s="1"/>
  <c r="G299" i="20"/>
  <c r="E352" i="20"/>
  <c r="F332" i="20"/>
  <c r="J332" i="20"/>
  <c r="D333" i="20"/>
  <c r="H333" i="20"/>
  <c r="F336" i="20"/>
  <c r="D339" i="20"/>
  <c r="J340" i="20"/>
  <c r="H343" i="20"/>
  <c r="C300" i="20"/>
  <c r="G300" i="20"/>
  <c r="K300" i="20"/>
  <c r="E301" i="20"/>
  <c r="I301" i="20"/>
  <c r="G302" i="20"/>
  <c r="K302" i="20"/>
  <c r="E303" i="20"/>
  <c r="I303" i="20"/>
  <c r="C304" i="20"/>
  <c r="G304" i="20"/>
  <c r="K304" i="20"/>
  <c r="R337" i="19"/>
  <c r="I305" i="20"/>
  <c r="K306" i="20"/>
  <c r="E307" i="20"/>
  <c r="I307" i="20"/>
  <c r="C308" i="20"/>
  <c r="G308" i="20"/>
  <c r="K308" i="20"/>
  <c r="E309" i="20"/>
  <c r="I309" i="20"/>
  <c r="G310" i="20"/>
  <c r="R343" i="19"/>
  <c r="I311" i="20"/>
  <c r="C312" i="20"/>
  <c r="G312" i="20"/>
  <c r="K312" i="20"/>
  <c r="E313" i="20"/>
  <c r="I313" i="20"/>
  <c r="G314" i="20"/>
  <c r="K314" i="20"/>
  <c r="E315" i="20"/>
  <c r="I315" i="20"/>
  <c r="C316" i="20"/>
  <c r="G316" i="20"/>
  <c r="K316" i="20"/>
  <c r="E317" i="20"/>
  <c r="C320" i="20"/>
  <c r="G320" i="20"/>
  <c r="K320" i="20"/>
  <c r="E325" i="20"/>
  <c r="I325" i="20"/>
  <c r="E327" i="20"/>
  <c r="I327" i="20"/>
  <c r="C328" i="20"/>
  <c r="G328" i="20"/>
  <c r="K328" i="20"/>
  <c r="E329" i="20"/>
  <c r="I329" i="20"/>
  <c r="E331" i="20"/>
  <c r="I331" i="20"/>
  <c r="I351" i="20"/>
  <c r="K3" i="18"/>
  <c r="L34" i="17"/>
  <c r="K56" i="17"/>
  <c r="K48" i="17"/>
  <c r="K40" i="17"/>
  <c r="J26" i="18"/>
  <c r="K59" i="17"/>
  <c r="K55" i="17"/>
  <c r="K51" i="17"/>
  <c r="K47" i="17"/>
  <c r="K43" i="17"/>
  <c r="K39" i="17"/>
  <c r="K35" i="17"/>
  <c r="J29" i="18"/>
  <c r="U294" i="19"/>
  <c r="Q294" i="19"/>
  <c r="W294" i="19"/>
  <c r="S295" i="19"/>
  <c r="X295" i="19"/>
  <c r="S296" i="19"/>
  <c r="X296" i="19"/>
  <c r="T297" i="19"/>
  <c r="O298" i="19"/>
  <c r="U298" i="19"/>
  <c r="O299" i="19"/>
  <c r="T299" i="19"/>
  <c r="O300" i="19"/>
  <c r="T300" i="19"/>
  <c r="P301" i="19"/>
  <c r="U301" i="19"/>
  <c r="Q302" i="19"/>
  <c r="V302" i="19"/>
  <c r="P303" i="19"/>
  <c r="V303" i="19"/>
  <c r="P304" i="19"/>
  <c r="U304" i="19"/>
  <c r="Q305" i="19"/>
  <c r="V305" i="19"/>
  <c r="R306" i="19"/>
  <c r="W306" i="19"/>
  <c r="R307" i="19"/>
  <c r="W307" i="19"/>
  <c r="Q308" i="19"/>
  <c r="W308" i="19"/>
  <c r="R309" i="19"/>
  <c r="X309" i="19"/>
  <c r="S310" i="19"/>
  <c r="S311" i="19"/>
  <c r="X311" i="19"/>
  <c r="S312" i="19"/>
  <c r="X312" i="19"/>
  <c r="T313" i="19"/>
  <c r="O314" i="19"/>
  <c r="U314" i="19"/>
  <c r="O315" i="19"/>
  <c r="T315" i="19"/>
  <c r="O316" i="19"/>
  <c r="T316" i="19"/>
  <c r="P317" i="19"/>
  <c r="U317" i="19"/>
  <c r="Q318" i="19"/>
  <c r="V318" i="19"/>
  <c r="P319" i="19"/>
  <c r="V319" i="19"/>
  <c r="P320" i="19"/>
  <c r="U320" i="19"/>
  <c r="Q293" i="19"/>
  <c r="V293" i="19"/>
  <c r="P295" i="19"/>
  <c r="V295" i="19"/>
  <c r="U296" i="19"/>
  <c r="V297" i="19"/>
  <c r="W298" i="19"/>
  <c r="W299" i="19"/>
  <c r="W300" i="19"/>
  <c r="X301" i="19"/>
  <c r="X303" i="19"/>
  <c r="X304" i="19"/>
  <c r="O306" i="19"/>
  <c r="O307" i="19"/>
  <c r="O308" i="19"/>
  <c r="P309" i="19"/>
  <c r="Q310" i="19"/>
  <c r="P311" i="19"/>
  <c r="P312" i="19"/>
  <c r="U312" i="19"/>
  <c r="V313" i="19"/>
  <c r="W314" i="19"/>
  <c r="W315" i="19"/>
  <c r="W316" i="19"/>
  <c r="X317" i="19"/>
  <c r="X319" i="19"/>
  <c r="X320" i="19"/>
  <c r="R295" i="19"/>
  <c r="W295" i="19"/>
  <c r="W296" i="19"/>
  <c r="X297" i="19"/>
  <c r="S299" i="19"/>
  <c r="S300" i="19"/>
  <c r="T301" i="19"/>
  <c r="U302" i="19"/>
  <c r="T303" i="19"/>
  <c r="T304" i="19"/>
  <c r="U305" i="19"/>
  <c r="V306" i="19"/>
  <c r="V307" i="19"/>
  <c r="U308" i="19"/>
  <c r="V309" i="19"/>
  <c r="W310" i="19"/>
  <c r="W311" i="19"/>
  <c r="W312" i="19"/>
  <c r="R313" i="19"/>
  <c r="S314" i="19"/>
  <c r="X315" i="19"/>
  <c r="X316" i="19"/>
  <c r="O318" i="19"/>
  <c r="O319" i="19"/>
  <c r="O320" i="19"/>
  <c r="P293" i="19"/>
  <c r="R294" i="19"/>
  <c r="O295" i="19"/>
  <c r="T295" i="19"/>
  <c r="O296" i="19"/>
  <c r="T296" i="19"/>
  <c r="P297" i="19"/>
  <c r="U297" i="19"/>
  <c r="Q298" i="19"/>
  <c r="V298" i="19"/>
  <c r="P299" i="19"/>
  <c r="V299" i="19"/>
  <c r="P300" i="19"/>
  <c r="U300" i="19"/>
  <c r="Q301" i="19"/>
  <c r="V301" i="19"/>
  <c r="R302" i="19"/>
  <c r="W302" i="19"/>
  <c r="R303" i="19"/>
  <c r="W303" i="19"/>
  <c r="Q304" i="19"/>
  <c r="W304" i="19"/>
  <c r="R305" i="19"/>
  <c r="X305" i="19"/>
  <c r="S306" i="19"/>
  <c r="S307" i="19"/>
  <c r="X307" i="19"/>
  <c r="S308" i="19"/>
  <c r="X308" i="19"/>
  <c r="T309" i="19"/>
  <c r="O310" i="19"/>
  <c r="U310" i="19"/>
  <c r="O311" i="19"/>
  <c r="T311" i="19"/>
  <c r="O312" i="19"/>
  <c r="T312" i="19"/>
  <c r="P313" i="19"/>
  <c r="U313" i="19"/>
  <c r="Q314" i="19"/>
  <c r="V314" i="19"/>
  <c r="P315" i="19"/>
  <c r="V315" i="19"/>
  <c r="P316" i="19"/>
  <c r="U316" i="19"/>
  <c r="Q317" i="19"/>
  <c r="V317" i="19"/>
  <c r="R318" i="19"/>
  <c r="W318" i="19"/>
  <c r="R319" i="19"/>
  <c r="W319" i="19"/>
  <c r="Q320" i="19"/>
  <c r="W320" i="19"/>
  <c r="R293" i="19"/>
  <c r="X293" i="19"/>
  <c r="S294" i="19"/>
  <c r="P296" i="19"/>
  <c r="Q297" i="19"/>
  <c r="R298" i="19"/>
  <c r="R299" i="19"/>
  <c r="Q300" i="19"/>
  <c r="R301" i="19"/>
  <c r="S302" i="19"/>
  <c r="S303" i="19"/>
  <c r="S304" i="19"/>
  <c r="T305" i="19"/>
  <c r="U306" i="19"/>
  <c r="T307" i="19"/>
  <c r="T308" i="19"/>
  <c r="U309" i="19"/>
  <c r="V310" i="19"/>
  <c r="V311" i="19"/>
  <c r="Q313" i="19"/>
  <c r="R314" i="19"/>
  <c r="R315" i="19"/>
  <c r="Q316" i="19"/>
  <c r="R317" i="19"/>
  <c r="S318" i="19"/>
  <c r="S319" i="19"/>
  <c r="S320" i="19"/>
  <c r="T293" i="19"/>
  <c r="V294" i="19"/>
  <c r="Q296" i="19"/>
  <c r="R297" i="19"/>
  <c r="S298" i="19"/>
  <c r="X299" i="19"/>
  <c r="X300" i="19"/>
  <c r="O302" i="19"/>
  <c r="O303" i="19"/>
  <c r="O304" i="19"/>
  <c r="P305" i="19"/>
  <c r="Q306" i="19"/>
  <c r="P307" i="19"/>
  <c r="P308" i="19"/>
  <c r="Q309" i="19"/>
  <c r="R310" i="19"/>
  <c r="R311" i="19"/>
  <c r="Q312" i="19"/>
  <c r="X313" i="19"/>
  <c r="S315" i="19"/>
  <c r="S316" i="19"/>
  <c r="T317" i="19"/>
  <c r="U318" i="19"/>
  <c r="T319" i="19"/>
  <c r="T320" i="19"/>
  <c r="U293" i="19"/>
  <c r="K52" i="17"/>
  <c r="K44" i="17"/>
  <c r="K36" i="17"/>
  <c r="J30" i="18"/>
  <c r="K34" i="17"/>
  <c r="K58" i="17"/>
  <c r="K54" i="17"/>
  <c r="K50" i="17"/>
  <c r="K46" i="17"/>
  <c r="K42" i="17"/>
  <c r="K38" i="17"/>
  <c r="L3" i="18"/>
  <c r="K29" i="18"/>
  <c r="K28" i="18"/>
  <c r="K27" i="18"/>
  <c r="K26" i="18"/>
  <c r="K25" i="18"/>
  <c r="K24" i="18"/>
  <c r="K23" i="18"/>
  <c r="K22" i="18"/>
  <c r="K21" i="18"/>
  <c r="K20" i="18"/>
  <c r="K19" i="18"/>
  <c r="K18" i="18"/>
  <c r="K17" i="18"/>
  <c r="K16" i="18"/>
  <c r="K15" i="18"/>
  <c r="K14" i="18"/>
  <c r="K13" i="18"/>
  <c r="K12" i="18"/>
  <c r="K11" i="18"/>
  <c r="K10" i="18"/>
  <c r="K9" i="18"/>
  <c r="K8" i="18"/>
  <c r="K7" i="18"/>
  <c r="K6" i="18"/>
  <c r="K5" i="18"/>
  <c r="K4" i="18"/>
  <c r="K61" i="17"/>
  <c r="K53" i="17"/>
  <c r="K49" i="17"/>
  <c r="K45" i="17"/>
  <c r="K41" i="17"/>
  <c r="K37" i="17"/>
  <c r="J61" i="17"/>
  <c r="J59" i="17"/>
  <c r="J57" i="17"/>
  <c r="J56" i="17"/>
  <c r="J54" i="17"/>
  <c r="J52" i="17"/>
  <c r="J50" i="17"/>
  <c r="J48" i="17"/>
  <c r="J46" i="17"/>
  <c r="J44" i="17"/>
  <c r="J42" i="17"/>
  <c r="J40" i="17"/>
  <c r="J38" i="17"/>
  <c r="L334" i="19"/>
  <c r="C302" i="20"/>
  <c r="L338" i="19"/>
  <c r="C306" i="20"/>
  <c r="G338" i="20"/>
  <c r="G306" i="20"/>
  <c r="L342" i="19"/>
  <c r="C310" i="20"/>
  <c r="L346" i="19"/>
  <c r="C314" i="20"/>
  <c r="E311" i="20"/>
  <c r="R358" i="19"/>
  <c r="W358" i="19"/>
  <c r="S359" i="19"/>
  <c r="X359" i="19"/>
  <c r="S360" i="19"/>
  <c r="X360" i="19"/>
  <c r="T361" i="19"/>
  <c r="O362" i="19"/>
  <c r="U362" i="19"/>
  <c r="P363" i="19"/>
  <c r="V363" i="19"/>
  <c r="P364" i="19"/>
  <c r="U364" i="19"/>
  <c r="Q365" i="19"/>
  <c r="V365" i="19"/>
  <c r="R366" i="19"/>
  <c r="W366" i="19"/>
  <c r="S367" i="19"/>
  <c r="X367" i="19"/>
  <c r="S368" i="19"/>
  <c r="X368" i="19"/>
  <c r="T369" i="19"/>
  <c r="O370" i="19"/>
  <c r="U370" i="19"/>
  <c r="P371" i="19"/>
  <c r="V371" i="19"/>
  <c r="P372" i="19"/>
  <c r="U372" i="19"/>
  <c r="Q373" i="19"/>
  <c r="V373" i="19"/>
  <c r="R374" i="19"/>
  <c r="W374" i="19"/>
  <c r="S375" i="19"/>
  <c r="X375" i="19"/>
  <c r="S376" i="19"/>
  <c r="X376" i="19"/>
  <c r="T377" i="19"/>
  <c r="O378" i="19"/>
  <c r="U378" i="19"/>
  <c r="P379" i="19"/>
  <c r="V379" i="19"/>
  <c r="P380" i="19"/>
  <c r="U380" i="19"/>
  <c r="Q381" i="19"/>
  <c r="V381" i="19"/>
  <c r="R382" i="19"/>
  <c r="W382" i="19"/>
  <c r="S383" i="19"/>
  <c r="X383" i="19"/>
  <c r="S384" i="19"/>
  <c r="X384" i="19"/>
  <c r="T357" i="19"/>
  <c r="O357" i="19"/>
  <c r="M34" i="17"/>
  <c r="M61" i="17"/>
  <c r="M60" i="17"/>
  <c r="M59" i="17"/>
  <c r="M58" i="17"/>
  <c r="M57" i="17"/>
  <c r="M56" i="17"/>
  <c r="M55" i="17"/>
  <c r="M54" i="17"/>
  <c r="M53" i="17"/>
  <c r="M52" i="17"/>
  <c r="M51" i="17"/>
  <c r="M50" i="17"/>
  <c r="M49" i="17"/>
  <c r="M48" i="17"/>
  <c r="M47" i="17"/>
  <c r="M46" i="17"/>
  <c r="M45" i="17"/>
  <c r="M44" i="17"/>
  <c r="M43" i="17"/>
  <c r="M42" i="17"/>
  <c r="M41" i="17"/>
  <c r="M40" i="17"/>
  <c r="M39" i="17"/>
  <c r="M38" i="17"/>
  <c r="M37" i="17"/>
  <c r="M36" i="17"/>
  <c r="M35" i="17"/>
  <c r="L30" i="18"/>
  <c r="U325" i="19"/>
  <c r="W352" i="19"/>
  <c r="R352" i="19"/>
  <c r="X351" i="19"/>
  <c r="R351" i="19"/>
  <c r="W350" i="19"/>
  <c r="R350" i="19"/>
  <c r="V349" i="19"/>
  <c r="Q349" i="19"/>
  <c r="V348" i="19"/>
  <c r="P348" i="19"/>
  <c r="U347" i="19"/>
  <c r="P347" i="19"/>
  <c r="T346" i="19"/>
  <c r="O346" i="19"/>
  <c r="T345" i="19"/>
  <c r="X344" i="19"/>
  <c r="S344" i="19"/>
  <c r="X343" i="19"/>
  <c r="W342" i="19"/>
  <c r="R342" i="19"/>
  <c r="V341" i="19"/>
  <c r="Q341" i="19"/>
  <c r="V340" i="19"/>
  <c r="P340" i="19"/>
  <c r="U339" i="19"/>
  <c r="P339" i="19"/>
  <c r="T338" i="19"/>
  <c r="O338" i="19"/>
  <c r="T337" i="19"/>
  <c r="X336" i="19"/>
  <c r="S336" i="19"/>
  <c r="X335" i="19"/>
  <c r="R335" i="19"/>
  <c r="W334" i="19"/>
  <c r="R334" i="19"/>
  <c r="V333" i="19"/>
  <c r="Q333" i="19"/>
  <c r="V332" i="19"/>
  <c r="P332" i="19"/>
  <c r="V331" i="19"/>
  <c r="Q331" i="19"/>
  <c r="U330" i="19"/>
  <c r="P330" i="19"/>
  <c r="U329" i="19"/>
  <c r="O329" i="19"/>
  <c r="T328" i="19"/>
  <c r="O328" i="19"/>
  <c r="S327" i="19"/>
  <c r="X326" i="19"/>
  <c r="X357" i="19"/>
  <c r="Q357" i="19"/>
  <c r="T384" i="19"/>
  <c r="W383" i="19"/>
  <c r="P383" i="19"/>
  <c r="S382" i="19"/>
  <c r="U381" i="19"/>
  <c r="X380" i="19"/>
  <c r="Q380" i="19"/>
  <c r="T379" i="19"/>
  <c r="W378" i="19"/>
  <c r="Q378" i="19"/>
  <c r="R377" i="19"/>
  <c r="U376" i="19"/>
  <c r="O376" i="19"/>
  <c r="R375" i="19"/>
  <c r="U374" i="19"/>
  <c r="X373" i="19"/>
  <c r="P373" i="19"/>
  <c r="S372" i="19"/>
  <c r="W371" i="19"/>
  <c r="O371" i="19"/>
  <c r="R370" i="19"/>
  <c r="U369" i="19"/>
  <c r="W368" i="19"/>
  <c r="P368" i="19"/>
  <c r="T367" i="19"/>
  <c r="V366" i="19"/>
  <c r="O366" i="19"/>
  <c r="R365" i="19"/>
  <c r="T364" i="19"/>
  <c r="X363" i="19"/>
  <c r="R363" i="19"/>
  <c r="S362" i="19"/>
  <c r="V361" i="19"/>
  <c r="P361" i="19"/>
  <c r="Q360" i="19"/>
  <c r="V359" i="19"/>
  <c r="O359" i="19"/>
  <c r="Q358" i="19"/>
  <c r="R296" i="19"/>
  <c r="V296" i="19"/>
  <c r="R300" i="19"/>
  <c r="V300" i="19"/>
  <c r="R304" i="19"/>
  <c r="V304" i="19"/>
  <c r="R308" i="19"/>
  <c r="V308" i="19"/>
  <c r="R312" i="19"/>
  <c r="V312" i="19"/>
  <c r="R316" i="19"/>
  <c r="V316" i="19"/>
  <c r="L325" i="19"/>
  <c r="Y325" i="19" s="1"/>
  <c r="B293" i="20"/>
  <c r="S325" i="19"/>
  <c r="F293" i="20"/>
  <c r="W325" i="19"/>
  <c r="J293" i="20"/>
  <c r="L329" i="19"/>
  <c r="B297" i="20"/>
  <c r="B329" i="20"/>
  <c r="B299" i="20"/>
  <c r="L331" i="19"/>
  <c r="D300" i="20"/>
  <c r="Q332" i="19"/>
  <c r="H300" i="20"/>
  <c r="U332" i="19"/>
  <c r="L333" i="19"/>
  <c r="B301" i="20"/>
  <c r="O333" i="19"/>
  <c r="S333" i="19"/>
  <c r="W333" i="19"/>
  <c r="D302" i="20"/>
  <c r="Q334" i="19"/>
  <c r="H302" i="20"/>
  <c r="U334" i="19"/>
  <c r="B303" i="20"/>
  <c r="O335" i="19"/>
  <c r="F303" i="20"/>
  <c r="S335" i="19"/>
  <c r="J303" i="20"/>
  <c r="W335" i="19"/>
  <c r="D304" i="20"/>
  <c r="Q336" i="19"/>
  <c r="H304" i="20"/>
  <c r="U336" i="19"/>
  <c r="L337" i="19"/>
  <c r="B305" i="20"/>
  <c r="O337" i="19"/>
  <c r="F305" i="20"/>
  <c r="S337" i="19"/>
  <c r="J305" i="20"/>
  <c r="W337" i="19"/>
  <c r="D306" i="20"/>
  <c r="Q338" i="19"/>
  <c r="H306" i="20"/>
  <c r="U338" i="19"/>
  <c r="B307" i="20"/>
  <c r="O339" i="19"/>
  <c r="F307" i="20"/>
  <c r="S339" i="19"/>
  <c r="J307" i="20"/>
  <c r="W339" i="19"/>
  <c r="D308" i="20"/>
  <c r="Q340" i="19"/>
  <c r="H308" i="20"/>
  <c r="U340" i="19"/>
  <c r="L341" i="19"/>
  <c r="B309" i="20"/>
  <c r="O341" i="19"/>
  <c r="S341" i="19"/>
  <c r="F309" i="20"/>
  <c r="J309" i="20"/>
  <c r="W341" i="19"/>
  <c r="D310" i="20"/>
  <c r="Q342" i="19"/>
  <c r="H310" i="20"/>
  <c r="U342" i="19"/>
  <c r="B311" i="20"/>
  <c r="O343" i="19"/>
  <c r="F311" i="20"/>
  <c r="S343" i="19"/>
  <c r="J311" i="20"/>
  <c r="W343" i="19"/>
  <c r="D312" i="20"/>
  <c r="Q344" i="19"/>
  <c r="H312" i="20"/>
  <c r="U344" i="19"/>
  <c r="L345" i="19"/>
  <c r="B313" i="20"/>
  <c r="O345" i="19"/>
  <c r="F313" i="20"/>
  <c r="S345" i="19"/>
  <c r="J313" i="20"/>
  <c r="W345" i="19"/>
  <c r="Q346" i="19"/>
  <c r="H314" i="20"/>
  <c r="U346" i="19"/>
  <c r="B315" i="20"/>
  <c r="O347" i="19"/>
  <c r="F315" i="20"/>
  <c r="S347" i="19"/>
  <c r="D326" i="20"/>
  <c r="D328" i="20"/>
  <c r="D334" i="20"/>
  <c r="H338" i="20"/>
  <c r="D314" i="20"/>
  <c r="F341" i="20"/>
  <c r="J34" i="17"/>
  <c r="J36" i="17"/>
  <c r="I335" i="20"/>
  <c r="E347" i="20"/>
  <c r="W347" i="19"/>
  <c r="Q348" i="19"/>
  <c r="U348" i="19"/>
  <c r="O349" i="19"/>
  <c r="S349" i="19"/>
  <c r="W349" i="19"/>
  <c r="Q350" i="19"/>
  <c r="U350" i="19"/>
  <c r="O351" i="19"/>
  <c r="S351" i="19"/>
  <c r="W351" i="19"/>
  <c r="P352" i="19"/>
  <c r="T352" i="19"/>
  <c r="X352" i="19"/>
  <c r="L61" i="17"/>
  <c r="L60" i="17"/>
  <c r="L59" i="17"/>
  <c r="L58" i="17"/>
  <c r="L57" i="17"/>
  <c r="L56" i="17"/>
  <c r="L55" i="17"/>
  <c r="L54" i="17"/>
  <c r="L53" i="17"/>
  <c r="L52" i="17"/>
  <c r="L51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K30" i="18"/>
  <c r="R325" i="19"/>
  <c r="V352" i="19"/>
  <c r="Q352" i="19"/>
  <c r="V351" i="19"/>
  <c r="Q351" i="19"/>
  <c r="V350" i="19"/>
  <c r="P350" i="19"/>
  <c r="U349" i="19"/>
  <c r="P349" i="19"/>
  <c r="T348" i="19"/>
  <c r="O348" i="19"/>
  <c r="T347" i="19"/>
  <c r="X346" i="19"/>
  <c r="S346" i="19"/>
  <c r="X345" i="19"/>
  <c r="R345" i="19"/>
  <c r="W344" i="19"/>
  <c r="R344" i="19"/>
  <c r="V343" i="19"/>
  <c r="Q343" i="19"/>
  <c r="V342" i="19"/>
  <c r="P342" i="19"/>
  <c r="U341" i="19"/>
  <c r="P341" i="19"/>
  <c r="T340" i="19"/>
  <c r="O340" i="19"/>
  <c r="T339" i="19"/>
  <c r="X338" i="19"/>
  <c r="S338" i="19"/>
  <c r="X337" i="19"/>
  <c r="W336" i="19"/>
  <c r="R336" i="19"/>
  <c r="V335" i="19"/>
  <c r="Q335" i="19"/>
  <c r="V334" i="19"/>
  <c r="P334" i="19"/>
  <c r="U333" i="19"/>
  <c r="P333" i="19"/>
  <c r="T332" i="19"/>
  <c r="O332" i="19"/>
  <c r="U331" i="19"/>
  <c r="O331" i="19"/>
  <c r="T330" i="19"/>
  <c r="O330" i="19"/>
  <c r="S329" i="19"/>
  <c r="X328" i="19"/>
  <c r="S328" i="19"/>
  <c r="W327" i="19"/>
  <c r="R327" i="19"/>
  <c r="W326" i="19"/>
  <c r="Q326" i="19"/>
  <c r="V357" i="19"/>
  <c r="P357" i="19"/>
  <c r="Q384" i="19"/>
  <c r="V383" i="19"/>
  <c r="O383" i="19"/>
  <c r="Q382" i="19"/>
  <c r="T381" i="19"/>
  <c r="W380" i="19"/>
  <c r="O380" i="19"/>
  <c r="S379" i="19"/>
  <c r="V378" i="19"/>
  <c r="X377" i="19"/>
  <c r="Q377" i="19"/>
  <c r="T376" i="19"/>
  <c r="W375" i="19"/>
  <c r="P375" i="19"/>
  <c r="S374" i="19"/>
  <c r="U373" i="19"/>
  <c r="X372" i="19"/>
  <c r="Q372" i="19"/>
  <c r="T371" i="19"/>
  <c r="W370" i="19"/>
  <c r="Q370" i="19"/>
  <c r="R369" i="19"/>
  <c r="U368" i="19"/>
  <c r="O368" i="19"/>
  <c r="R367" i="19"/>
  <c r="U366" i="19"/>
  <c r="X365" i="19"/>
  <c r="P365" i="19"/>
  <c r="S364" i="19"/>
  <c r="W363" i="19"/>
  <c r="O363" i="19"/>
  <c r="R362" i="19"/>
  <c r="U361" i="19"/>
  <c r="W360" i="19"/>
  <c r="P360" i="19"/>
  <c r="T359" i="19"/>
  <c r="V358" i="19"/>
  <c r="O358" i="19"/>
  <c r="L294" i="19"/>
  <c r="Y294" i="19" s="1"/>
  <c r="O294" i="19"/>
  <c r="Q295" i="19"/>
  <c r="U295" i="19"/>
  <c r="L296" i="19"/>
  <c r="Y296" i="19" s="1"/>
  <c r="L298" i="19"/>
  <c r="Y298" i="19" s="1"/>
  <c r="L299" i="19"/>
  <c r="Y299" i="19" s="1"/>
  <c r="U299" i="19"/>
  <c r="L300" i="19"/>
  <c r="Y300" i="19" s="1"/>
  <c r="L302" i="19"/>
  <c r="Y302" i="19" s="1"/>
  <c r="L303" i="19"/>
  <c r="Y303" i="19" s="1"/>
  <c r="D303" i="20"/>
  <c r="U303" i="19"/>
  <c r="L304" i="19"/>
  <c r="Y304" i="19" s="1"/>
  <c r="L306" i="19"/>
  <c r="Y306" i="19" s="1"/>
  <c r="Q307" i="19"/>
  <c r="D307" i="20"/>
  <c r="U307" i="19"/>
  <c r="L308" i="19"/>
  <c r="Y308" i="19" s="1"/>
  <c r="L311" i="19"/>
  <c r="Y311" i="19" s="1"/>
  <c r="U311" i="19"/>
  <c r="H311" i="20"/>
  <c r="L312" i="19"/>
  <c r="Y312" i="19" s="1"/>
  <c r="B312" i="20"/>
  <c r="Q315" i="19"/>
  <c r="D315" i="20"/>
  <c r="U315" i="19"/>
  <c r="L316" i="19"/>
  <c r="Y316" i="19" s="1"/>
  <c r="L318" i="19"/>
  <c r="Y318" i="19" s="1"/>
  <c r="Q319" i="19"/>
  <c r="U319" i="19"/>
  <c r="R320" i="19"/>
  <c r="V320" i="19"/>
  <c r="C293" i="20"/>
  <c r="G293" i="20"/>
  <c r="T325" i="19"/>
  <c r="K293" i="20"/>
  <c r="E294" i="20"/>
  <c r="R326" i="19"/>
  <c r="I294" i="20"/>
  <c r="V326" i="19"/>
  <c r="C295" i="20"/>
  <c r="P327" i="19"/>
  <c r="G295" i="20"/>
  <c r="T327" i="19"/>
  <c r="K295" i="20"/>
  <c r="X327" i="19"/>
  <c r="E296" i="20"/>
  <c r="R328" i="19"/>
  <c r="I296" i="20"/>
  <c r="V328" i="19"/>
  <c r="C297" i="20"/>
  <c r="C329" i="20"/>
  <c r="P329" i="19"/>
  <c r="T329" i="19"/>
  <c r="X329" i="19"/>
  <c r="E298" i="20"/>
  <c r="R330" i="19"/>
  <c r="I298" i="20"/>
  <c r="V330" i="19"/>
  <c r="C299" i="20"/>
  <c r="C331" i="20"/>
  <c r="P331" i="19"/>
  <c r="T331" i="19"/>
  <c r="X331" i="19"/>
  <c r="E304" i="20"/>
  <c r="I304" i="20"/>
  <c r="K309" i="20"/>
  <c r="C317" i="20"/>
  <c r="K299" i="20"/>
  <c r="P294" i="19"/>
  <c r="C294" i="20"/>
  <c r="T294" i="19"/>
  <c r="G294" i="20"/>
  <c r="X294" i="19"/>
  <c r="P298" i="19"/>
  <c r="T298" i="19"/>
  <c r="X298" i="19"/>
  <c r="P302" i="19"/>
  <c r="T302" i="19"/>
  <c r="X302" i="19"/>
  <c r="P306" i="19"/>
  <c r="T306" i="19"/>
  <c r="X306" i="19"/>
  <c r="L310" i="19"/>
  <c r="Y310" i="19" s="1"/>
  <c r="T310" i="19"/>
  <c r="X310" i="19"/>
  <c r="L314" i="19"/>
  <c r="Y314" i="19" s="1"/>
  <c r="T314" i="19"/>
  <c r="X314" i="19"/>
  <c r="P318" i="19"/>
  <c r="T318" i="19"/>
  <c r="X318" i="19"/>
  <c r="D293" i="20"/>
  <c r="H293" i="20"/>
  <c r="L326" i="19"/>
  <c r="F294" i="20"/>
  <c r="J294" i="20"/>
  <c r="L327" i="19"/>
  <c r="D295" i="20"/>
  <c r="D327" i="20"/>
  <c r="L328" i="19"/>
  <c r="B328" i="20"/>
  <c r="B296" i="20"/>
  <c r="F296" i="20"/>
  <c r="J296" i="20"/>
  <c r="D297" i="20"/>
  <c r="H297" i="20"/>
  <c r="B330" i="20"/>
  <c r="B298" i="20"/>
  <c r="F298" i="20"/>
  <c r="J298" i="20"/>
  <c r="D299" i="20"/>
  <c r="H299" i="20"/>
  <c r="E300" i="20"/>
  <c r="I300" i="20"/>
  <c r="C301" i="20"/>
  <c r="G301" i="20"/>
  <c r="K301" i="20"/>
  <c r="E302" i="20"/>
  <c r="I302" i="20"/>
  <c r="C303" i="20"/>
  <c r="G303" i="20"/>
  <c r="K303" i="20"/>
  <c r="C337" i="20"/>
  <c r="C305" i="20"/>
  <c r="G305" i="20"/>
  <c r="K305" i="20"/>
  <c r="E306" i="20"/>
  <c r="I306" i="20"/>
  <c r="C307" i="20"/>
  <c r="G307" i="20"/>
  <c r="K307" i="20"/>
  <c r="E308" i="20"/>
  <c r="I308" i="20"/>
  <c r="C309" i="20"/>
  <c r="G309" i="20"/>
  <c r="G341" i="20"/>
  <c r="E310" i="20"/>
  <c r="I310" i="20"/>
  <c r="C311" i="20"/>
  <c r="G311" i="20"/>
  <c r="K311" i="20"/>
  <c r="I312" i="20"/>
  <c r="C313" i="20"/>
  <c r="G313" i="20"/>
  <c r="K313" i="20"/>
  <c r="K345" i="20"/>
  <c r="E314" i="20"/>
  <c r="I314" i="20"/>
  <c r="C315" i="20"/>
  <c r="G315" i="20"/>
  <c r="K315" i="20"/>
  <c r="E316" i="20"/>
  <c r="I316" i="20"/>
  <c r="I348" i="20"/>
  <c r="G317" i="20"/>
  <c r="K317" i="20"/>
  <c r="E318" i="20"/>
  <c r="I318" i="20"/>
  <c r="C319" i="20"/>
  <c r="G319" i="20"/>
  <c r="K319" i="20"/>
  <c r="G329" i="20"/>
  <c r="G331" i="20"/>
  <c r="G333" i="20"/>
  <c r="K337" i="20"/>
  <c r="C345" i="20"/>
  <c r="G349" i="20"/>
  <c r="G298" i="20"/>
  <c r="E312" i="20"/>
  <c r="O293" i="19"/>
  <c r="S293" i="19"/>
  <c r="W293" i="19"/>
  <c r="L297" i="19"/>
  <c r="Y297" i="19" s="1"/>
  <c r="S297" i="19"/>
  <c r="W297" i="19"/>
  <c r="L301" i="19"/>
  <c r="Y301" i="19" s="1"/>
  <c r="E293" i="20"/>
  <c r="K294" i="20"/>
  <c r="E295" i="20"/>
  <c r="I295" i="20"/>
  <c r="E297" i="20"/>
  <c r="I297" i="20"/>
  <c r="I299" i="20"/>
  <c r="B302" i="20"/>
  <c r="H303" i="20"/>
  <c r="F304" i="20"/>
  <c r="H307" i="20"/>
  <c r="J308" i="20"/>
  <c r="F312" i="20"/>
  <c r="H315" i="20"/>
  <c r="J316" i="20"/>
  <c r="D319" i="20"/>
  <c r="H319" i="20"/>
  <c r="B320" i="20"/>
  <c r="F320" i="20"/>
  <c r="J320" i="20"/>
  <c r="D325" i="20"/>
  <c r="J326" i="20"/>
  <c r="H327" i="20"/>
  <c r="B352" i="20"/>
  <c r="F352" i="20"/>
  <c r="J352" i="20"/>
  <c r="K298" i="20"/>
  <c r="I317" i="20"/>
  <c r="L350" i="19"/>
  <c r="G318" i="20"/>
  <c r="K318" i="20"/>
  <c r="E319" i="20"/>
  <c r="I319" i="20"/>
  <c r="P358" i="19"/>
  <c r="T358" i="19"/>
  <c r="G326" i="20"/>
  <c r="X358" i="19"/>
  <c r="K326" i="20"/>
  <c r="P362" i="19"/>
  <c r="T362" i="19"/>
  <c r="G330" i="20"/>
  <c r="X362" i="19"/>
  <c r="K330" i="20"/>
  <c r="C332" i="20"/>
  <c r="G332" i="20"/>
  <c r="K332" i="20"/>
  <c r="E333" i="20"/>
  <c r="I333" i="20"/>
  <c r="P366" i="19"/>
  <c r="T366" i="19"/>
  <c r="G334" i="20"/>
  <c r="X366" i="19"/>
  <c r="K334" i="20"/>
  <c r="E335" i="20"/>
  <c r="C336" i="20"/>
  <c r="G336" i="20"/>
  <c r="K336" i="20"/>
  <c r="E337" i="20"/>
  <c r="I337" i="20"/>
  <c r="P370" i="19"/>
  <c r="C338" i="20"/>
  <c r="T370" i="19"/>
  <c r="X370" i="19"/>
  <c r="K338" i="20"/>
  <c r="E339" i="20"/>
  <c r="I339" i="20"/>
  <c r="C340" i="20"/>
  <c r="G340" i="20"/>
  <c r="K340" i="20"/>
  <c r="E341" i="20"/>
  <c r="I341" i="20"/>
  <c r="P374" i="19"/>
  <c r="C342" i="20"/>
  <c r="T374" i="19"/>
  <c r="G342" i="20"/>
  <c r="X374" i="19"/>
  <c r="E343" i="20"/>
  <c r="I343" i="20"/>
  <c r="C344" i="20"/>
  <c r="G344" i="20"/>
  <c r="K344" i="20"/>
  <c r="E345" i="20"/>
  <c r="I345" i="20"/>
  <c r="P378" i="19"/>
  <c r="C346" i="20"/>
  <c r="T378" i="19"/>
  <c r="G346" i="20"/>
  <c r="X378" i="19"/>
  <c r="K346" i="20"/>
  <c r="I347" i="20"/>
  <c r="C348" i="20"/>
  <c r="G348" i="20"/>
  <c r="K348" i="20"/>
  <c r="E349" i="20"/>
  <c r="I349" i="20"/>
  <c r="P382" i="19"/>
  <c r="T382" i="19"/>
  <c r="G350" i="20"/>
  <c r="X382" i="19"/>
  <c r="K350" i="20"/>
  <c r="E351" i="20"/>
  <c r="C352" i="20"/>
  <c r="G352" i="20"/>
  <c r="K352" i="20"/>
  <c r="B333" i="20"/>
  <c r="L349" i="19"/>
  <c r="B317" i="20"/>
  <c r="B319" i="20"/>
  <c r="L351" i="19"/>
  <c r="D320" i="20"/>
  <c r="H320" i="20"/>
  <c r="L357" i="19"/>
  <c r="B325" i="20"/>
  <c r="S357" i="19"/>
  <c r="F325" i="20"/>
  <c r="W357" i="19"/>
  <c r="J325" i="20"/>
  <c r="H326" i="20"/>
  <c r="B327" i="20"/>
  <c r="F327" i="20"/>
  <c r="J327" i="20"/>
  <c r="H328" i="20"/>
  <c r="Y361" i="19"/>
  <c r="L329" i="20"/>
  <c r="S361" i="19"/>
  <c r="F329" i="20"/>
  <c r="W361" i="19"/>
  <c r="J329" i="20"/>
  <c r="D330" i="20"/>
  <c r="H330" i="20"/>
  <c r="B331" i="20"/>
  <c r="F331" i="20"/>
  <c r="J331" i="20"/>
  <c r="D332" i="20"/>
  <c r="H332" i="20"/>
  <c r="S365" i="19"/>
  <c r="F333" i="20"/>
  <c r="W365" i="19"/>
  <c r="J333" i="20"/>
  <c r="H334" i="20"/>
  <c r="B335" i="20"/>
  <c r="F335" i="20"/>
  <c r="J335" i="20"/>
  <c r="D336" i="20"/>
  <c r="H336" i="20"/>
  <c r="Y369" i="19"/>
  <c r="S369" i="19"/>
  <c r="F337" i="20"/>
  <c r="W369" i="19"/>
  <c r="J337" i="20"/>
  <c r="D338" i="20"/>
  <c r="B339" i="20"/>
  <c r="F339" i="20"/>
  <c r="J339" i="20"/>
  <c r="D340" i="20"/>
  <c r="H340" i="20"/>
  <c r="L373" i="19"/>
  <c r="B341" i="20"/>
  <c r="S373" i="19"/>
  <c r="W373" i="19"/>
  <c r="J341" i="20"/>
  <c r="D342" i="20"/>
  <c r="H342" i="20"/>
  <c r="B343" i="20"/>
  <c r="F343" i="20"/>
  <c r="J343" i="20"/>
  <c r="D344" i="20"/>
  <c r="H344" i="20"/>
  <c r="L377" i="19"/>
  <c r="B345" i="20"/>
  <c r="S377" i="19"/>
  <c r="F345" i="20"/>
  <c r="W377" i="19"/>
  <c r="D346" i="20"/>
  <c r="H346" i="20"/>
  <c r="B347" i="20"/>
  <c r="F347" i="20"/>
  <c r="J347" i="20"/>
  <c r="D348" i="20"/>
  <c r="H348" i="20"/>
  <c r="L381" i="19"/>
  <c r="B349" i="20"/>
  <c r="S381" i="19"/>
  <c r="F349" i="20"/>
  <c r="W381" i="19"/>
  <c r="J349" i="20"/>
  <c r="H350" i="20"/>
  <c r="B351" i="20"/>
  <c r="L383" i="19"/>
  <c r="F351" i="20"/>
  <c r="J351" i="20"/>
  <c r="C326" i="20"/>
  <c r="C334" i="20"/>
  <c r="B337" i="20"/>
  <c r="K342" i="20"/>
  <c r="J345" i="20"/>
  <c r="C318" i="20"/>
  <c r="C330" i="20"/>
  <c r="S301" i="19"/>
  <c r="W301" i="19"/>
  <c r="L305" i="19"/>
  <c r="Y305" i="19" s="1"/>
  <c r="S305" i="19"/>
  <c r="W305" i="19"/>
  <c r="L309" i="19"/>
  <c r="Y309" i="19" s="1"/>
  <c r="S309" i="19"/>
  <c r="W309" i="19"/>
  <c r="L313" i="19"/>
  <c r="Y313" i="19" s="1"/>
  <c r="S313" i="19"/>
  <c r="W313" i="19"/>
  <c r="L317" i="19"/>
  <c r="Y317" i="19" s="1"/>
  <c r="S317" i="19"/>
  <c r="W317" i="19"/>
  <c r="C296" i="20"/>
  <c r="G296" i="20"/>
  <c r="K296" i="20"/>
  <c r="L330" i="19"/>
  <c r="L332" i="19"/>
  <c r="D301" i="20"/>
  <c r="H301" i="20"/>
  <c r="L335" i="19"/>
  <c r="L336" i="19"/>
  <c r="D305" i="20"/>
  <c r="H305" i="20"/>
  <c r="B306" i="20"/>
  <c r="F306" i="20"/>
  <c r="J306" i="20"/>
  <c r="L339" i="19"/>
  <c r="L340" i="19"/>
  <c r="D309" i="20"/>
  <c r="H309" i="20"/>
  <c r="B310" i="20"/>
  <c r="F310" i="20"/>
  <c r="J310" i="20"/>
  <c r="L343" i="19"/>
  <c r="L344" i="19"/>
  <c r="D313" i="20"/>
  <c r="H313" i="20"/>
  <c r="B314" i="20"/>
  <c r="F314" i="20"/>
  <c r="J314" i="20"/>
  <c r="L347" i="19"/>
  <c r="L348" i="19"/>
  <c r="D317" i="20"/>
  <c r="H317" i="20"/>
  <c r="B318" i="20"/>
  <c r="F318" i="20"/>
  <c r="E320" i="20"/>
  <c r="G325" i="20"/>
  <c r="K325" i="20"/>
  <c r="E326" i="20"/>
  <c r="I326" i="20"/>
  <c r="G327" i="20"/>
  <c r="K327" i="20"/>
  <c r="R360" i="19"/>
  <c r="E328" i="20"/>
  <c r="V360" i="19"/>
  <c r="K329" i="20"/>
  <c r="E330" i="20"/>
  <c r="I330" i="20"/>
  <c r="K331" i="20"/>
  <c r="R364" i="19"/>
  <c r="E332" i="20"/>
  <c r="V364" i="19"/>
  <c r="I332" i="20"/>
  <c r="C333" i="20"/>
  <c r="K333" i="20"/>
  <c r="E334" i="20"/>
  <c r="I334" i="20"/>
  <c r="C335" i="20"/>
  <c r="G335" i="20"/>
  <c r="K335" i="20"/>
  <c r="R368" i="19"/>
  <c r="V368" i="19"/>
  <c r="I336" i="20"/>
  <c r="G337" i="20"/>
  <c r="E338" i="20"/>
  <c r="I338" i="20"/>
  <c r="C339" i="20"/>
  <c r="G339" i="20"/>
  <c r="K339" i="20"/>
  <c r="R372" i="19"/>
  <c r="E340" i="20"/>
  <c r="V372" i="19"/>
  <c r="C341" i="20"/>
  <c r="K341" i="20"/>
  <c r="E342" i="20"/>
  <c r="I342" i="20"/>
  <c r="C343" i="20"/>
  <c r="G343" i="20"/>
  <c r="K343" i="20"/>
  <c r="R376" i="19"/>
  <c r="V376" i="19"/>
  <c r="I344" i="20"/>
  <c r="G345" i="20"/>
  <c r="E346" i="20"/>
  <c r="I346" i="20"/>
  <c r="C347" i="20"/>
  <c r="G347" i="20"/>
  <c r="K347" i="20"/>
  <c r="R380" i="19"/>
  <c r="E348" i="20"/>
  <c r="V380" i="19"/>
  <c r="C349" i="20"/>
  <c r="K349" i="20"/>
  <c r="E350" i="20"/>
  <c r="I350" i="20"/>
  <c r="C351" i="20"/>
  <c r="G351" i="20"/>
  <c r="K351" i="20"/>
  <c r="D352" i="20"/>
  <c r="H352" i="20"/>
  <c r="C298" i="20"/>
  <c r="B300" i="20"/>
  <c r="B308" i="20"/>
  <c r="B316" i="20"/>
  <c r="E336" i="20"/>
  <c r="I340" i="20"/>
  <c r="H325" i="20"/>
  <c r="L358" i="19"/>
  <c r="B326" i="20"/>
  <c r="F326" i="20"/>
  <c r="L359" i="19"/>
  <c r="U359" i="19"/>
  <c r="L360" i="19"/>
  <c r="F328" i="20"/>
  <c r="J328" i="20"/>
  <c r="D329" i="20"/>
  <c r="H329" i="20"/>
  <c r="L362" i="19"/>
  <c r="F330" i="20"/>
  <c r="J330" i="20"/>
  <c r="L363" i="19"/>
  <c r="D331" i="20"/>
  <c r="U363" i="19"/>
  <c r="L364" i="19"/>
  <c r="B334" i="20"/>
  <c r="F334" i="20"/>
  <c r="J334" i="20"/>
  <c r="Q367" i="19"/>
  <c r="D335" i="20"/>
  <c r="U367" i="19"/>
  <c r="L368" i="19"/>
  <c r="B336" i="20"/>
  <c r="J336" i="20"/>
  <c r="D337" i="20"/>
  <c r="H337" i="20"/>
  <c r="B338" i="20"/>
  <c r="F338" i="20"/>
  <c r="J338" i="20"/>
  <c r="L371" i="19"/>
  <c r="U371" i="19"/>
  <c r="H339" i="20"/>
  <c r="L372" i="19"/>
  <c r="F340" i="20"/>
  <c r="D341" i="20"/>
  <c r="H341" i="20"/>
  <c r="B342" i="20"/>
  <c r="F342" i="20"/>
  <c r="J342" i="20"/>
  <c r="L375" i="19"/>
  <c r="D343" i="20"/>
  <c r="U375" i="19"/>
  <c r="L376" i="19"/>
  <c r="B344" i="20"/>
  <c r="J344" i="20"/>
  <c r="D345" i="20"/>
  <c r="H345" i="20"/>
  <c r="B346" i="20"/>
  <c r="F346" i="20"/>
  <c r="J346" i="20"/>
  <c r="Q379" i="19"/>
  <c r="U379" i="19"/>
  <c r="H347" i="20"/>
  <c r="L380" i="19"/>
  <c r="F348" i="20"/>
  <c r="D349" i="20"/>
  <c r="H349" i="20"/>
  <c r="B350" i="20"/>
  <c r="F350" i="20"/>
  <c r="J350" i="20"/>
  <c r="Q383" i="19"/>
  <c r="D351" i="20"/>
  <c r="U383" i="19"/>
  <c r="R384" i="19"/>
  <c r="V384" i="19"/>
  <c r="I352" i="20"/>
  <c r="B304" i="20"/>
  <c r="D311" i="20"/>
  <c r="I328" i="20"/>
  <c r="H331" i="20"/>
  <c r="B348" i="20"/>
  <c r="L367" i="19"/>
  <c r="L379" i="19"/>
  <c r="L366" i="19"/>
  <c r="L370" i="19"/>
  <c r="L374" i="19"/>
  <c r="L378" i="19"/>
  <c r="L382" i="19"/>
  <c r="O381" i="19"/>
  <c r="O377" i="19"/>
  <c r="Q375" i="19"/>
  <c r="O373" i="19"/>
  <c r="Q371" i="19"/>
  <c r="O369" i="19"/>
  <c r="O365" i="19"/>
  <c r="Q363" i="19"/>
  <c r="O361" i="19"/>
  <c r="Q359" i="19"/>
  <c r="O325" i="19"/>
  <c r="L295" i="19"/>
  <c r="Y295" i="19" s="1"/>
  <c r="L307" i="19"/>
  <c r="Y307" i="19" s="1"/>
  <c r="L315" i="19"/>
  <c r="Y315" i="19" s="1"/>
  <c r="O317" i="19"/>
  <c r="P314" i="19"/>
  <c r="O313" i="19"/>
  <c r="Q311" i="19"/>
  <c r="P310" i="19"/>
  <c r="O309" i="19"/>
  <c r="O305" i="19"/>
  <c r="Q303" i="19"/>
  <c r="O301" i="19"/>
  <c r="Q299" i="19"/>
  <c r="O297" i="19"/>
  <c r="L293" i="19"/>
  <c r="B5" i="23"/>
  <c r="L333" i="20" l="1"/>
  <c r="L325" i="20"/>
  <c r="Y374" i="19"/>
  <c r="L342" i="20"/>
  <c r="Y362" i="19"/>
  <c r="L330" i="20"/>
  <c r="Y347" i="19"/>
  <c r="L315" i="20"/>
  <c r="Y336" i="19"/>
  <c r="L304" i="20"/>
  <c r="Y377" i="19"/>
  <c r="L345" i="20"/>
  <c r="Y373" i="19"/>
  <c r="L341" i="20"/>
  <c r="Y328" i="19"/>
  <c r="L296" i="20"/>
  <c r="Y337" i="19"/>
  <c r="L305" i="20"/>
  <c r="L299" i="20"/>
  <c r="Y331" i="19"/>
  <c r="Y329" i="19"/>
  <c r="L297" i="20"/>
  <c r="Y370" i="19"/>
  <c r="L338" i="20"/>
  <c r="Y357" i="19"/>
  <c r="Y375" i="19"/>
  <c r="L343" i="20"/>
  <c r="Y363" i="19"/>
  <c r="L331" i="20"/>
  <c r="Y360" i="19"/>
  <c r="L328" i="20"/>
  <c r="Y340" i="19"/>
  <c r="L308" i="20"/>
  <c r="Y335" i="19"/>
  <c r="L303" i="20"/>
  <c r="Y330" i="19"/>
  <c r="L298" i="20"/>
  <c r="Y346" i="19"/>
  <c r="L314" i="20"/>
  <c r="Y334" i="19"/>
  <c r="L302" i="20"/>
  <c r="Y383" i="19"/>
  <c r="L351" i="20"/>
  <c r="Y366" i="19"/>
  <c r="L334" i="20"/>
  <c r="Y344" i="19"/>
  <c r="L312" i="20"/>
  <c r="Y326" i="19"/>
  <c r="L294" i="20"/>
  <c r="Y345" i="19"/>
  <c r="L313" i="20"/>
  <c r="L293" i="20"/>
  <c r="Y367" i="19"/>
  <c r="L335" i="20"/>
  <c r="Y372" i="19"/>
  <c r="L340" i="20"/>
  <c r="Y332" i="19"/>
  <c r="L300" i="20"/>
  <c r="Y381" i="19"/>
  <c r="L349" i="20"/>
  <c r="Y382" i="19"/>
  <c r="L350" i="20"/>
  <c r="Y376" i="19"/>
  <c r="L344" i="20"/>
  <c r="Y364" i="19"/>
  <c r="L332" i="20"/>
  <c r="Y358" i="19"/>
  <c r="L326" i="20"/>
  <c r="Y339" i="19"/>
  <c r="L307" i="20"/>
  <c r="Y349" i="19"/>
  <c r="L317" i="20"/>
  <c r="L352" i="19"/>
  <c r="Y378" i="19"/>
  <c r="L346" i="20"/>
  <c r="Y379" i="19"/>
  <c r="L347" i="20"/>
  <c r="Y380" i="19"/>
  <c r="L348" i="20"/>
  <c r="Y371" i="19"/>
  <c r="L339" i="20"/>
  <c r="Y368" i="19"/>
  <c r="L336" i="20"/>
  <c r="Y359" i="19"/>
  <c r="L327" i="20"/>
  <c r="Y348" i="19"/>
  <c r="L316" i="20"/>
  <c r="Y343" i="19"/>
  <c r="L311" i="20"/>
  <c r="L337" i="20"/>
  <c r="L319" i="20"/>
  <c r="Y351" i="19"/>
  <c r="Y350" i="19"/>
  <c r="L318" i="20"/>
  <c r="Y327" i="19"/>
  <c r="L295" i="20"/>
  <c r="Y341" i="19"/>
  <c r="L309" i="20"/>
  <c r="Y333" i="19"/>
  <c r="L301" i="20"/>
  <c r="Y342" i="19"/>
  <c r="L310" i="20"/>
  <c r="Y338" i="19"/>
  <c r="L306" i="20"/>
  <c r="L384" i="19"/>
  <c r="L320" i="19"/>
  <c r="Y320" i="19" s="1"/>
  <c r="Y293" i="19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AJ47" i="2"/>
  <c r="Y352" i="19" l="1"/>
  <c r="L320" i="20"/>
  <c r="Y384" i="19"/>
  <c r="L352" i="20"/>
  <c r="H21" i="2"/>
  <c r="I21" i="2" s="1"/>
  <c r="J21" i="2" s="1"/>
  <c r="K21" i="2" s="1"/>
  <c r="L21" i="2" s="1"/>
  <c r="M21" i="2" s="1"/>
  <c r="N21" i="2" s="1"/>
  <c r="H17" i="2"/>
  <c r="I17" i="2" s="1"/>
  <c r="J17" i="2" s="1"/>
  <c r="K17" i="2" s="1"/>
  <c r="L17" i="2" s="1"/>
  <c r="M17" i="2" s="1"/>
  <c r="N17" i="2" s="1"/>
  <c r="H11" i="2"/>
  <c r="I11" i="2" s="1"/>
  <c r="J11" i="2" s="1"/>
  <c r="K11" i="2" s="1"/>
  <c r="L11" i="2" s="1"/>
  <c r="M11" i="2" s="1"/>
  <c r="N11" i="2" s="1"/>
  <c r="H1" i="2"/>
  <c r="I1" i="2"/>
  <c r="J1" i="2" s="1"/>
  <c r="K1" i="2" s="1"/>
  <c r="L1" i="2" s="1"/>
  <c r="M1" i="2" s="1"/>
  <c r="N1" i="2" s="1"/>
  <c r="B30" i="17" l="1"/>
  <c r="P31" i="25" s="1"/>
  <c r="G41" i="2" l="1"/>
  <c r="L38" i="3" s="1"/>
  <c r="I30" i="17" l="1"/>
  <c r="I29" i="17"/>
  <c r="I28" i="17"/>
  <c r="I27" i="17"/>
  <c r="I26" i="17"/>
  <c r="I25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H30" i="17"/>
  <c r="V31" i="25" s="1"/>
  <c r="H29" i="17"/>
  <c r="V30" i="25" s="1"/>
  <c r="H28" i="17"/>
  <c r="V29" i="25" s="1"/>
  <c r="H27" i="17"/>
  <c r="V28" i="25" s="1"/>
  <c r="H26" i="17"/>
  <c r="V27" i="25" s="1"/>
  <c r="H25" i="17"/>
  <c r="V26" i="25" s="1"/>
  <c r="H24" i="17"/>
  <c r="V25" i="25" s="1"/>
  <c r="H23" i="17"/>
  <c r="V24" i="25" s="1"/>
  <c r="H22" i="17"/>
  <c r="V23" i="25" s="1"/>
  <c r="H21" i="17"/>
  <c r="V22" i="25" s="1"/>
  <c r="H20" i="17"/>
  <c r="V21" i="25" s="1"/>
  <c r="H19" i="17"/>
  <c r="V20" i="25" s="1"/>
  <c r="H18" i="17"/>
  <c r="V19" i="25" s="1"/>
  <c r="H17" i="17"/>
  <c r="V18" i="25" s="1"/>
  <c r="H16" i="17"/>
  <c r="V17" i="25" s="1"/>
  <c r="H15" i="17"/>
  <c r="V16" i="25" s="1"/>
  <c r="H14" i="17"/>
  <c r="V15" i="25" s="1"/>
  <c r="H13" i="17"/>
  <c r="V14" i="25" s="1"/>
  <c r="H12" i="17"/>
  <c r="V13" i="25" s="1"/>
  <c r="H11" i="17"/>
  <c r="V12" i="25" s="1"/>
  <c r="H10" i="17"/>
  <c r="V11" i="25" s="1"/>
  <c r="H9" i="17"/>
  <c r="V10" i="25" s="1"/>
  <c r="H8" i="17"/>
  <c r="V9" i="25" s="1"/>
  <c r="H7" i="17"/>
  <c r="V8" i="25" s="1"/>
  <c r="H6" i="17"/>
  <c r="V7" i="25" s="1"/>
  <c r="H5" i="17"/>
  <c r="V6" i="25" s="1"/>
  <c r="H4" i="17"/>
  <c r="V5" i="25" s="1"/>
  <c r="H3" i="17"/>
  <c r="V4" i="25" s="1"/>
  <c r="G30" i="17"/>
  <c r="U31" i="25" s="1"/>
  <c r="G29" i="17"/>
  <c r="U30" i="25" s="1"/>
  <c r="G28" i="17"/>
  <c r="U29" i="25" s="1"/>
  <c r="G27" i="17"/>
  <c r="U28" i="25" s="1"/>
  <c r="G26" i="17"/>
  <c r="U27" i="25" s="1"/>
  <c r="G25" i="17"/>
  <c r="U26" i="25" s="1"/>
  <c r="G24" i="17"/>
  <c r="U25" i="25" s="1"/>
  <c r="G23" i="17"/>
  <c r="U24" i="25" s="1"/>
  <c r="G22" i="17"/>
  <c r="U23" i="25" s="1"/>
  <c r="G21" i="17"/>
  <c r="U22" i="25" s="1"/>
  <c r="G20" i="17"/>
  <c r="U21" i="25" s="1"/>
  <c r="G19" i="17"/>
  <c r="U20" i="25" s="1"/>
  <c r="G18" i="17"/>
  <c r="U19" i="25" s="1"/>
  <c r="G17" i="17"/>
  <c r="U18" i="25" s="1"/>
  <c r="G16" i="17"/>
  <c r="U17" i="25" s="1"/>
  <c r="G15" i="17"/>
  <c r="U16" i="25" s="1"/>
  <c r="G14" i="17"/>
  <c r="U15" i="25" s="1"/>
  <c r="G13" i="17"/>
  <c r="U14" i="25" s="1"/>
  <c r="G12" i="17"/>
  <c r="U13" i="25" s="1"/>
  <c r="G11" i="17"/>
  <c r="U12" i="25" s="1"/>
  <c r="G10" i="17"/>
  <c r="U11" i="25" s="1"/>
  <c r="G9" i="17"/>
  <c r="U10" i="25" s="1"/>
  <c r="G8" i="17"/>
  <c r="U9" i="25" s="1"/>
  <c r="G7" i="17"/>
  <c r="U8" i="25" s="1"/>
  <c r="G6" i="17"/>
  <c r="U7" i="25" s="1"/>
  <c r="G5" i="17"/>
  <c r="U6" i="25" s="1"/>
  <c r="G4" i="17"/>
  <c r="U5" i="25" s="1"/>
  <c r="G3" i="17"/>
  <c r="U4" i="25" s="1"/>
  <c r="F30" i="17"/>
  <c r="T31" i="25" s="1"/>
  <c r="F29" i="17"/>
  <c r="T30" i="25" s="1"/>
  <c r="F28" i="17"/>
  <c r="T29" i="25" s="1"/>
  <c r="F27" i="17"/>
  <c r="T28" i="25" s="1"/>
  <c r="F26" i="17"/>
  <c r="T27" i="25" s="1"/>
  <c r="F25" i="17"/>
  <c r="T26" i="25" s="1"/>
  <c r="F24" i="17"/>
  <c r="T25" i="25" s="1"/>
  <c r="F23" i="17"/>
  <c r="T24" i="25" s="1"/>
  <c r="F22" i="17"/>
  <c r="T23" i="25" s="1"/>
  <c r="F21" i="17"/>
  <c r="T22" i="25" s="1"/>
  <c r="F20" i="17"/>
  <c r="T21" i="25" s="1"/>
  <c r="F19" i="17"/>
  <c r="T20" i="25" s="1"/>
  <c r="F18" i="17"/>
  <c r="T19" i="25" s="1"/>
  <c r="F17" i="17"/>
  <c r="T18" i="25" s="1"/>
  <c r="F16" i="17"/>
  <c r="T17" i="25" s="1"/>
  <c r="F15" i="17"/>
  <c r="T16" i="25" s="1"/>
  <c r="F14" i="17"/>
  <c r="T15" i="25" s="1"/>
  <c r="F13" i="17"/>
  <c r="T14" i="25" s="1"/>
  <c r="F12" i="17"/>
  <c r="T13" i="25" s="1"/>
  <c r="F11" i="17"/>
  <c r="T12" i="25" s="1"/>
  <c r="F10" i="17"/>
  <c r="T11" i="25" s="1"/>
  <c r="F9" i="17"/>
  <c r="T10" i="25" s="1"/>
  <c r="F8" i="17"/>
  <c r="T9" i="25" s="1"/>
  <c r="F7" i="17"/>
  <c r="T8" i="25" s="1"/>
  <c r="F6" i="17"/>
  <c r="T7" i="25" s="1"/>
  <c r="F5" i="17"/>
  <c r="T6" i="25" s="1"/>
  <c r="F4" i="17"/>
  <c r="T5" i="25" s="1"/>
  <c r="F3" i="17"/>
  <c r="T4" i="25" s="1"/>
  <c r="E30" i="17"/>
  <c r="S31" i="25" s="1"/>
  <c r="E29" i="17"/>
  <c r="S30" i="25" s="1"/>
  <c r="E28" i="17"/>
  <c r="S29" i="25" s="1"/>
  <c r="E27" i="17"/>
  <c r="S28" i="25" s="1"/>
  <c r="E26" i="17"/>
  <c r="S27" i="25" s="1"/>
  <c r="E25" i="17"/>
  <c r="S26" i="25" s="1"/>
  <c r="E24" i="17"/>
  <c r="S25" i="25" s="1"/>
  <c r="E23" i="17"/>
  <c r="S24" i="25" s="1"/>
  <c r="E22" i="17"/>
  <c r="S23" i="25" s="1"/>
  <c r="E21" i="17"/>
  <c r="S22" i="25" s="1"/>
  <c r="E20" i="17"/>
  <c r="S21" i="25" s="1"/>
  <c r="E19" i="17"/>
  <c r="S20" i="25" s="1"/>
  <c r="E18" i="17"/>
  <c r="S19" i="25" s="1"/>
  <c r="E17" i="17"/>
  <c r="S18" i="25" s="1"/>
  <c r="E16" i="17"/>
  <c r="S17" i="25" s="1"/>
  <c r="E15" i="17"/>
  <c r="S16" i="25" s="1"/>
  <c r="E14" i="17"/>
  <c r="S15" i="25" s="1"/>
  <c r="E13" i="17"/>
  <c r="S14" i="25" s="1"/>
  <c r="E12" i="17"/>
  <c r="S13" i="25" s="1"/>
  <c r="E11" i="17"/>
  <c r="S12" i="25" s="1"/>
  <c r="E10" i="17"/>
  <c r="S11" i="25" s="1"/>
  <c r="E9" i="17"/>
  <c r="S10" i="25" s="1"/>
  <c r="E8" i="17"/>
  <c r="S9" i="25" s="1"/>
  <c r="E7" i="17"/>
  <c r="S8" i="25" s="1"/>
  <c r="E6" i="17"/>
  <c r="S7" i="25" s="1"/>
  <c r="E5" i="17"/>
  <c r="S6" i="25" s="1"/>
  <c r="E4" i="17"/>
  <c r="S5" i="25" s="1"/>
  <c r="E3" i="17"/>
  <c r="S4" i="25" s="1"/>
  <c r="D30" i="17"/>
  <c r="R31" i="25" s="1"/>
  <c r="D29" i="17"/>
  <c r="R30" i="25" s="1"/>
  <c r="D28" i="17"/>
  <c r="R29" i="25" s="1"/>
  <c r="D27" i="17"/>
  <c r="R28" i="25" s="1"/>
  <c r="D26" i="17"/>
  <c r="R27" i="25" s="1"/>
  <c r="D25" i="17"/>
  <c r="R26" i="25" s="1"/>
  <c r="D24" i="17"/>
  <c r="R25" i="25" s="1"/>
  <c r="D23" i="17"/>
  <c r="R24" i="25" s="1"/>
  <c r="D22" i="17"/>
  <c r="R23" i="25" s="1"/>
  <c r="D21" i="17"/>
  <c r="R22" i="25" s="1"/>
  <c r="D20" i="17"/>
  <c r="R21" i="25" s="1"/>
  <c r="D19" i="17"/>
  <c r="R20" i="25" s="1"/>
  <c r="D18" i="17"/>
  <c r="R19" i="25" s="1"/>
  <c r="D17" i="17"/>
  <c r="R18" i="25" s="1"/>
  <c r="D16" i="17"/>
  <c r="R17" i="25" s="1"/>
  <c r="D15" i="17"/>
  <c r="R16" i="25" s="1"/>
  <c r="D14" i="17"/>
  <c r="R15" i="25" s="1"/>
  <c r="D13" i="17"/>
  <c r="R14" i="25" s="1"/>
  <c r="D12" i="17"/>
  <c r="R13" i="25" s="1"/>
  <c r="D11" i="17"/>
  <c r="R12" i="25" s="1"/>
  <c r="D10" i="17"/>
  <c r="R11" i="25" s="1"/>
  <c r="D9" i="17"/>
  <c r="R10" i="25" s="1"/>
  <c r="D8" i="17"/>
  <c r="R9" i="25" s="1"/>
  <c r="D7" i="17"/>
  <c r="R8" i="25" s="1"/>
  <c r="D6" i="17"/>
  <c r="R7" i="25" s="1"/>
  <c r="D5" i="17"/>
  <c r="R6" i="25" s="1"/>
  <c r="D4" i="17"/>
  <c r="R5" i="25" s="1"/>
  <c r="D3" i="17"/>
  <c r="R4" i="25" s="1"/>
  <c r="C30" i="17"/>
  <c r="Q31" i="25" s="1"/>
  <c r="C29" i="17"/>
  <c r="Q30" i="25" s="1"/>
  <c r="C28" i="17"/>
  <c r="Q29" i="25" s="1"/>
  <c r="C27" i="17"/>
  <c r="Q28" i="25" s="1"/>
  <c r="C26" i="17"/>
  <c r="Q27" i="25" s="1"/>
  <c r="C25" i="17"/>
  <c r="Q26" i="25" s="1"/>
  <c r="C24" i="17"/>
  <c r="Q25" i="25" s="1"/>
  <c r="C23" i="17"/>
  <c r="Q24" i="25" s="1"/>
  <c r="C22" i="17"/>
  <c r="Q23" i="25" s="1"/>
  <c r="C21" i="17"/>
  <c r="Q22" i="25" s="1"/>
  <c r="C20" i="17"/>
  <c r="Q21" i="25" s="1"/>
  <c r="C19" i="17"/>
  <c r="Q20" i="25" s="1"/>
  <c r="C18" i="17"/>
  <c r="Q19" i="25" s="1"/>
  <c r="C17" i="17"/>
  <c r="Q18" i="25" s="1"/>
  <c r="C16" i="17"/>
  <c r="Q17" i="25" s="1"/>
  <c r="C15" i="17"/>
  <c r="Q16" i="25" s="1"/>
  <c r="C14" i="17"/>
  <c r="Q15" i="25" s="1"/>
  <c r="C13" i="17"/>
  <c r="Q14" i="25" s="1"/>
  <c r="C12" i="17"/>
  <c r="Q13" i="25" s="1"/>
  <c r="C11" i="17"/>
  <c r="Q12" i="25" s="1"/>
  <c r="C10" i="17"/>
  <c r="Q11" i="25" s="1"/>
  <c r="C9" i="17"/>
  <c r="Q10" i="25" s="1"/>
  <c r="C8" i="17"/>
  <c r="Q9" i="25" s="1"/>
  <c r="C7" i="17"/>
  <c r="Q8" i="25" s="1"/>
  <c r="C6" i="17"/>
  <c r="Q7" i="25" s="1"/>
  <c r="C5" i="17"/>
  <c r="Q6" i="25" s="1"/>
  <c r="C4" i="17"/>
  <c r="Q5" i="25" s="1"/>
  <c r="C3" i="17"/>
  <c r="Q4" i="25" s="1"/>
  <c r="B29" i="17"/>
  <c r="P30" i="25" s="1"/>
  <c r="B28" i="17"/>
  <c r="P29" i="25" s="1"/>
  <c r="B27" i="17"/>
  <c r="P28" i="25" s="1"/>
  <c r="B26" i="17"/>
  <c r="P27" i="25" s="1"/>
  <c r="B25" i="17"/>
  <c r="P26" i="25" s="1"/>
  <c r="B24" i="17"/>
  <c r="P25" i="25" s="1"/>
  <c r="B23" i="17"/>
  <c r="P24" i="25" s="1"/>
  <c r="B22" i="17"/>
  <c r="P23" i="25" s="1"/>
  <c r="B21" i="17"/>
  <c r="P22" i="25" s="1"/>
  <c r="B20" i="17"/>
  <c r="P21" i="25" s="1"/>
  <c r="B19" i="17"/>
  <c r="P20" i="25" s="1"/>
  <c r="B18" i="17"/>
  <c r="P19" i="25" s="1"/>
  <c r="B17" i="17"/>
  <c r="P18" i="25" s="1"/>
  <c r="B16" i="17"/>
  <c r="P17" i="25" s="1"/>
  <c r="B15" i="17"/>
  <c r="P16" i="25" s="1"/>
  <c r="B14" i="17"/>
  <c r="P15" i="25" s="1"/>
  <c r="B13" i="17"/>
  <c r="P14" i="25" s="1"/>
  <c r="B12" i="17"/>
  <c r="P13" i="25" s="1"/>
  <c r="B11" i="17"/>
  <c r="P12" i="25" s="1"/>
  <c r="B10" i="17"/>
  <c r="P11" i="25" s="1"/>
  <c r="B9" i="17"/>
  <c r="P10" i="25" s="1"/>
  <c r="B8" i="17"/>
  <c r="P9" i="25" s="1"/>
  <c r="B7" i="17"/>
  <c r="P8" i="25" s="1"/>
  <c r="B6" i="17"/>
  <c r="P7" i="25" s="1"/>
  <c r="B5" i="17"/>
  <c r="P6" i="25" s="1"/>
  <c r="B4" i="17"/>
  <c r="P5" i="25" s="1"/>
  <c r="B3" i="17"/>
  <c r="P4" i="25" s="1"/>
  <c r="W4" i="25" l="1"/>
  <c r="I3" i="18"/>
  <c r="W8" i="25"/>
  <c r="I7" i="18"/>
  <c r="W12" i="25"/>
  <c r="I11" i="18"/>
  <c r="W16" i="25"/>
  <c r="I15" i="18"/>
  <c r="W20" i="25"/>
  <c r="I19" i="18"/>
  <c r="W24" i="25"/>
  <c r="I23" i="18"/>
  <c r="W28" i="25"/>
  <c r="I27" i="18"/>
  <c r="W5" i="25"/>
  <c r="I4" i="18"/>
  <c r="W9" i="25"/>
  <c r="I8" i="18"/>
  <c r="W13" i="25"/>
  <c r="I12" i="18"/>
  <c r="W17" i="25"/>
  <c r="I16" i="18"/>
  <c r="W21" i="25"/>
  <c r="I20" i="18"/>
  <c r="W25" i="25"/>
  <c r="I24" i="18"/>
  <c r="W29" i="25"/>
  <c r="I28" i="18"/>
  <c r="W6" i="25"/>
  <c r="I5" i="18"/>
  <c r="W10" i="25"/>
  <c r="I9" i="18"/>
  <c r="W14" i="25"/>
  <c r="I13" i="18"/>
  <c r="W18" i="25"/>
  <c r="I17" i="18"/>
  <c r="W22" i="25"/>
  <c r="I21" i="18"/>
  <c r="W26" i="25"/>
  <c r="I25" i="18"/>
  <c r="W30" i="25"/>
  <c r="I29" i="18"/>
  <c r="W7" i="25"/>
  <c r="I6" i="18"/>
  <c r="W11" i="25"/>
  <c r="I10" i="18"/>
  <c r="W15" i="25"/>
  <c r="I14" i="18"/>
  <c r="W19" i="25"/>
  <c r="I18" i="18"/>
  <c r="W23" i="25"/>
  <c r="I22" i="18"/>
  <c r="W27" i="25"/>
  <c r="I26" i="18"/>
  <c r="W31" i="25"/>
  <c r="I30" i="18"/>
  <c r="EO51" i="2"/>
  <c r="EN51" i="2"/>
  <c r="EM51" i="2"/>
  <c r="EL51" i="2"/>
  <c r="EK51" i="2"/>
  <c r="EJ51" i="2"/>
  <c r="EI51" i="2"/>
  <c r="EH51" i="2"/>
  <c r="EG51" i="2"/>
  <c r="EF51" i="2"/>
  <c r="EE51" i="2"/>
  <c r="ED51" i="2"/>
  <c r="EC51" i="2"/>
  <c r="EB51" i="2"/>
  <c r="EA51" i="2"/>
  <c r="DZ51" i="2"/>
  <c r="DY51" i="2"/>
  <c r="DX51" i="2"/>
  <c r="DW51" i="2"/>
  <c r="DV51" i="2"/>
  <c r="DU51" i="2"/>
  <c r="DT51" i="2"/>
  <c r="DS51" i="2"/>
  <c r="DR51" i="2"/>
  <c r="DQ51" i="2"/>
  <c r="DP51" i="2"/>
  <c r="EO50" i="2"/>
  <c r="EN50" i="2"/>
  <c r="EM50" i="2"/>
  <c r="EL50" i="2"/>
  <c r="EK50" i="2"/>
  <c r="EJ50" i="2"/>
  <c r="EI50" i="2"/>
  <c r="EH50" i="2"/>
  <c r="EG50" i="2"/>
  <c r="EF50" i="2"/>
  <c r="EE50" i="2"/>
  <c r="ED50" i="2"/>
  <c r="EC50" i="2"/>
  <c r="EB50" i="2"/>
  <c r="EA50" i="2"/>
  <c r="DZ50" i="2"/>
  <c r="DY50" i="2"/>
  <c r="DX50" i="2"/>
  <c r="DW50" i="2"/>
  <c r="DV50" i="2"/>
  <c r="DU50" i="2"/>
  <c r="DT50" i="2"/>
  <c r="DS50" i="2"/>
  <c r="DR50" i="2"/>
  <c r="DQ50" i="2"/>
  <c r="DP50" i="2"/>
  <c r="EO49" i="2"/>
  <c r="EN49" i="2"/>
  <c r="EM49" i="2"/>
  <c r="EL49" i="2"/>
  <c r="EK49" i="2"/>
  <c r="EJ49" i="2"/>
  <c r="EI49" i="2"/>
  <c r="EH49" i="2"/>
  <c r="EG49" i="2"/>
  <c r="EF49" i="2"/>
  <c r="EE49" i="2"/>
  <c r="ED49" i="2"/>
  <c r="EC49" i="2"/>
  <c r="EB49" i="2"/>
  <c r="EA49" i="2"/>
  <c r="DZ49" i="2"/>
  <c r="DY49" i="2"/>
  <c r="DX49" i="2"/>
  <c r="DW49" i="2"/>
  <c r="DV49" i="2"/>
  <c r="DU49" i="2"/>
  <c r="DT49" i="2"/>
  <c r="DS49" i="2"/>
  <c r="DR49" i="2"/>
  <c r="DQ49" i="2"/>
  <c r="DP49" i="2"/>
  <c r="EO47" i="2"/>
  <c r="EN47" i="2"/>
  <c r="EM47" i="2"/>
  <c r="EL47" i="2"/>
  <c r="EK47" i="2"/>
  <c r="EJ47" i="2"/>
  <c r="EI47" i="2"/>
  <c r="EH47" i="2"/>
  <c r="EG47" i="2"/>
  <c r="EF47" i="2"/>
  <c r="EE47" i="2"/>
  <c r="ED47" i="2"/>
  <c r="EC47" i="2"/>
  <c r="EB47" i="2"/>
  <c r="EA47" i="2"/>
  <c r="DZ47" i="2"/>
  <c r="DY47" i="2"/>
  <c r="DX47" i="2"/>
  <c r="DW47" i="2"/>
  <c r="DV47" i="2"/>
  <c r="DU47" i="2"/>
  <c r="DT47" i="2"/>
  <c r="DS47" i="2"/>
  <c r="DR47" i="2"/>
  <c r="DQ47" i="2"/>
  <c r="DP47" i="2"/>
  <c r="EO46" i="2"/>
  <c r="EN46" i="2"/>
  <c r="EM46" i="2"/>
  <c r="EL46" i="2"/>
  <c r="EK46" i="2"/>
  <c r="EJ46" i="2"/>
  <c r="EI46" i="2"/>
  <c r="EH46" i="2"/>
  <c r="EG46" i="2"/>
  <c r="EF46" i="2"/>
  <c r="EE46" i="2"/>
  <c r="ED46" i="2"/>
  <c r="EC46" i="2"/>
  <c r="EB46" i="2"/>
  <c r="EA46" i="2"/>
  <c r="DZ46" i="2"/>
  <c r="DY46" i="2"/>
  <c r="DX46" i="2"/>
  <c r="DW46" i="2"/>
  <c r="DV46" i="2"/>
  <c r="DU46" i="2"/>
  <c r="DT46" i="2"/>
  <c r="DS46" i="2"/>
  <c r="DR46" i="2"/>
  <c r="DQ46" i="2"/>
  <c r="DP46" i="2"/>
  <c r="EO45" i="2"/>
  <c r="EN45" i="2"/>
  <c r="EM45" i="2"/>
  <c r="EL45" i="2"/>
  <c r="EK45" i="2"/>
  <c r="EJ45" i="2"/>
  <c r="EI45" i="2"/>
  <c r="EH45" i="2"/>
  <c r="EG45" i="2"/>
  <c r="EF45" i="2"/>
  <c r="EE45" i="2"/>
  <c r="ED45" i="2"/>
  <c r="EC45" i="2"/>
  <c r="EB45" i="2"/>
  <c r="EA45" i="2"/>
  <c r="DZ45" i="2"/>
  <c r="DY45" i="2"/>
  <c r="DX45" i="2"/>
  <c r="DW45" i="2"/>
  <c r="DV45" i="2"/>
  <c r="DU45" i="2"/>
  <c r="DT45" i="2"/>
  <c r="DS45" i="2"/>
  <c r="DR45" i="2"/>
  <c r="DQ45" i="2"/>
  <c r="DP45" i="2"/>
  <c r="EO43" i="2"/>
  <c r="EN43" i="2"/>
  <c r="EM43" i="2"/>
  <c r="EL43" i="2"/>
  <c r="EK43" i="2"/>
  <c r="EJ43" i="2"/>
  <c r="EI43" i="2"/>
  <c r="EH43" i="2"/>
  <c r="EG43" i="2"/>
  <c r="EF43" i="2"/>
  <c r="EE43" i="2"/>
  <c r="ED43" i="2"/>
  <c r="EC43" i="2"/>
  <c r="EB43" i="2"/>
  <c r="EA43" i="2"/>
  <c r="DZ43" i="2"/>
  <c r="DY43" i="2"/>
  <c r="DX43" i="2"/>
  <c r="DW43" i="2"/>
  <c r="DV43" i="2"/>
  <c r="DU43" i="2"/>
  <c r="DT43" i="2"/>
  <c r="DS43" i="2"/>
  <c r="DR43" i="2"/>
  <c r="DQ43" i="2"/>
  <c r="DP43" i="2"/>
  <c r="EO42" i="2"/>
  <c r="EN42" i="2"/>
  <c r="EM42" i="2"/>
  <c r="EL42" i="2"/>
  <c r="EK42" i="2"/>
  <c r="EJ42" i="2"/>
  <c r="EI42" i="2"/>
  <c r="EH42" i="2"/>
  <c r="EG42" i="2"/>
  <c r="EF42" i="2"/>
  <c r="EE42" i="2"/>
  <c r="ED42" i="2"/>
  <c r="EC42" i="2"/>
  <c r="EB42" i="2"/>
  <c r="EA42" i="2"/>
  <c r="DZ42" i="2"/>
  <c r="DY42" i="2"/>
  <c r="DX42" i="2"/>
  <c r="DW42" i="2"/>
  <c r="DV42" i="2"/>
  <c r="DU42" i="2"/>
  <c r="DT42" i="2"/>
  <c r="DS42" i="2"/>
  <c r="DR42" i="2"/>
  <c r="DQ42" i="2"/>
  <c r="DP42" i="2"/>
  <c r="EO41" i="2"/>
  <c r="EN41" i="2"/>
  <c r="EM41" i="2"/>
  <c r="EL41" i="2"/>
  <c r="EK41" i="2"/>
  <c r="EJ41" i="2"/>
  <c r="EI41" i="2"/>
  <c r="EH41" i="2"/>
  <c r="EG41" i="2"/>
  <c r="EF41" i="2"/>
  <c r="EE41" i="2"/>
  <c r="ED41" i="2"/>
  <c r="EC41" i="2"/>
  <c r="EB41" i="2"/>
  <c r="EA41" i="2"/>
  <c r="DZ41" i="2"/>
  <c r="DY41" i="2"/>
  <c r="DX41" i="2"/>
  <c r="DW41" i="2"/>
  <c r="DV41" i="2"/>
  <c r="DU41" i="2"/>
  <c r="DT41" i="2"/>
  <c r="DS41" i="2"/>
  <c r="DR41" i="2"/>
  <c r="DQ41" i="2"/>
  <c r="DP41" i="2"/>
  <c r="EO40" i="2"/>
  <c r="EN40" i="2"/>
  <c r="EM40" i="2"/>
  <c r="EL40" i="2"/>
  <c r="EK40" i="2"/>
  <c r="EJ40" i="2"/>
  <c r="EI40" i="2"/>
  <c r="EH40" i="2"/>
  <c r="EG40" i="2"/>
  <c r="EF40" i="2"/>
  <c r="EE40" i="2"/>
  <c r="ED40" i="2"/>
  <c r="EC40" i="2"/>
  <c r="EB40" i="2"/>
  <c r="EA40" i="2"/>
  <c r="DZ40" i="2"/>
  <c r="DY40" i="2"/>
  <c r="DX40" i="2"/>
  <c r="DW40" i="2"/>
  <c r="DV40" i="2"/>
  <c r="DU40" i="2"/>
  <c r="DT40" i="2"/>
  <c r="DS40" i="2"/>
  <c r="DR40" i="2"/>
  <c r="DQ40" i="2"/>
  <c r="DP40" i="2"/>
  <c r="EO38" i="2"/>
  <c r="EN38" i="2"/>
  <c r="EM38" i="2"/>
  <c r="EL38" i="2"/>
  <c r="EK38" i="2"/>
  <c r="EJ38" i="2"/>
  <c r="EI38" i="2"/>
  <c r="EH38" i="2"/>
  <c r="EG38" i="2"/>
  <c r="EF38" i="2"/>
  <c r="EE38" i="2"/>
  <c r="ED38" i="2"/>
  <c r="EC38" i="2"/>
  <c r="EB38" i="2"/>
  <c r="EA38" i="2"/>
  <c r="DZ38" i="2"/>
  <c r="DY38" i="2"/>
  <c r="DX38" i="2"/>
  <c r="DW38" i="2"/>
  <c r="DV38" i="2"/>
  <c r="DU38" i="2"/>
  <c r="DT38" i="2"/>
  <c r="DS38" i="2"/>
  <c r="DR38" i="2"/>
  <c r="DQ38" i="2"/>
  <c r="DP38" i="2"/>
  <c r="EO37" i="2"/>
  <c r="EN37" i="2"/>
  <c r="EM37" i="2"/>
  <c r="EL37" i="2"/>
  <c r="EK37" i="2"/>
  <c r="EJ37" i="2"/>
  <c r="EI37" i="2"/>
  <c r="EH37" i="2"/>
  <c r="EG37" i="2"/>
  <c r="EF37" i="2"/>
  <c r="EE37" i="2"/>
  <c r="ED37" i="2"/>
  <c r="EC37" i="2"/>
  <c r="EB37" i="2"/>
  <c r="EA37" i="2"/>
  <c r="DZ37" i="2"/>
  <c r="DY37" i="2"/>
  <c r="DX37" i="2"/>
  <c r="DW37" i="2"/>
  <c r="DV37" i="2"/>
  <c r="DU37" i="2"/>
  <c r="DT37" i="2"/>
  <c r="DS37" i="2"/>
  <c r="DR37" i="2"/>
  <c r="DQ37" i="2"/>
  <c r="DP37" i="2"/>
  <c r="EO36" i="2"/>
  <c r="EN36" i="2"/>
  <c r="EM36" i="2"/>
  <c r="EL36" i="2"/>
  <c r="EK36" i="2"/>
  <c r="EJ36" i="2"/>
  <c r="EI36" i="2"/>
  <c r="EH36" i="2"/>
  <c r="EG36" i="2"/>
  <c r="EF36" i="2"/>
  <c r="EE36" i="2"/>
  <c r="ED36" i="2"/>
  <c r="EC36" i="2"/>
  <c r="EB36" i="2"/>
  <c r="EA36" i="2"/>
  <c r="DZ36" i="2"/>
  <c r="DY36" i="2"/>
  <c r="DX36" i="2"/>
  <c r="DW36" i="2"/>
  <c r="DV36" i="2"/>
  <c r="DU36" i="2"/>
  <c r="DT36" i="2"/>
  <c r="DS36" i="2"/>
  <c r="DR36" i="2"/>
  <c r="DQ36" i="2"/>
  <c r="DP36" i="2"/>
  <c r="EO35" i="2"/>
  <c r="EN35" i="2"/>
  <c r="EM35" i="2"/>
  <c r="EL35" i="2"/>
  <c r="EK35" i="2"/>
  <c r="EJ35" i="2"/>
  <c r="EI35" i="2"/>
  <c r="EH35" i="2"/>
  <c r="EG35" i="2"/>
  <c r="EF35" i="2"/>
  <c r="EE35" i="2"/>
  <c r="ED35" i="2"/>
  <c r="EC35" i="2"/>
  <c r="EB35" i="2"/>
  <c r="EA35" i="2"/>
  <c r="DZ35" i="2"/>
  <c r="DY35" i="2"/>
  <c r="DX35" i="2"/>
  <c r="DW35" i="2"/>
  <c r="DV35" i="2"/>
  <c r="DU35" i="2"/>
  <c r="DT35" i="2"/>
  <c r="DS35" i="2"/>
  <c r="DR35" i="2"/>
  <c r="DQ35" i="2"/>
  <c r="DP35" i="2"/>
  <c r="EO34" i="2"/>
  <c r="EN34" i="2"/>
  <c r="EM34" i="2"/>
  <c r="EL34" i="2"/>
  <c r="EK34" i="2"/>
  <c r="EJ34" i="2"/>
  <c r="EI34" i="2"/>
  <c r="EH34" i="2"/>
  <c r="EG34" i="2"/>
  <c r="EF34" i="2"/>
  <c r="EE34" i="2"/>
  <c r="ED34" i="2"/>
  <c r="EC34" i="2"/>
  <c r="EB34" i="2"/>
  <c r="EA34" i="2"/>
  <c r="DZ34" i="2"/>
  <c r="DY34" i="2"/>
  <c r="DX34" i="2"/>
  <c r="DW34" i="2"/>
  <c r="DV34" i="2"/>
  <c r="DU34" i="2"/>
  <c r="DT34" i="2"/>
  <c r="DS34" i="2"/>
  <c r="DR34" i="2"/>
  <c r="DQ34" i="2"/>
  <c r="DP34" i="2"/>
  <c r="EO33" i="2"/>
  <c r="EN33" i="2"/>
  <c r="EM33" i="2"/>
  <c r="EL33" i="2"/>
  <c r="EK33" i="2"/>
  <c r="EJ33" i="2"/>
  <c r="EI33" i="2"/>
  <c r="EH33" i="2"/>
  <c r="EG33" i="2"/>
  <c r="EF33" i="2"/>
  <c r="EE33" i="2"/>
  <c r="ED33" i="2"/>
  <c r="EC33" i="2"/>
  <c r="EB33" i="2"/>
  <c r="EA33" i="2"/>
  <c r="DZ33" i="2"/>
  <c r="DY33" i="2"/>
  <c r="DX33" i="2"/>
  <c r="DW33" i="2"/>
  <c r="DV33" i="2"/>
  <c r="DU33" i="2"/>
  <c r="DT33" i="2"/>
  <c r="DS33" i="2"/>
  <c r="DR33" i="2"/>
  <c r="DQ33" i="2"/>
  <c r="DP33" i="2"/>
  <c r="EO32" i="2"/>
  <c r="EN32" i="2"/>
  <c r="EM32" i="2"/>
  <c r="EL32" i="2"/>
  <c r="EK32" i="2"/>
  <c r="EJ32" i="2"/>
  <c r="EI32" i="2"/>
  <c r="EH32" i="2"/>
  <c r="EG32" i="2"/>
  <c r="EF32" i="2"/>
  <c r="EE32" i="2"/>
  <c r="ED32" i="2"/>
  <c r="EC32" i="2"/>
  <c r="EB32" i="2"/>
  <c r="EA32" i="2"/>
  <c r="DZ32" i="2"/>
  <c r="DY32" i="2"/>
  <c r="DX32" i="2"/>
  <c r="DW32" i="2"/>
  <c r="DV32" i="2"/>
  <c r="DU32" i="2"/>
  <c r="DT32" i="2"/>
  <c r="DS32" i="2"/>
  <c r="DR32" i="2"/>
  <c r="DQ32" i="2"/>
  <c r="DP32" i="2"/>
  <c r="EO31" i="2"/>
  <c r="EN31" i="2"/>
  <c r="EM31" i="2"/>
  <c r="EL31" i="2"/>
  <c r="EK31" i="2"/>
  <c r="EJ31" i="2"/>
  <c r="EI31" i="2"/>
  <c r="EH31" i="2"/>
  <c r="EG31" i="2"/>
  <c r="EF31" i="2"/>
  <c r="EE31" i="2"/>
  <c r="ED31" i="2"/>
  <c r="EC31" i="2"/>
  <c r="EB31" i="2"/>
  <c r="EA31" i="2"/>
  <c r="DZ31" i="2"/>
  <c r="DY31" i="2"/>
  <c r="DX31" i="2"/>
  <c r="DW31" i="2"/>
  <c r="DV31" i="2"/>
  <c r="DU31" i="2"/>
  <c r="DT31" i="2"/>
  <c r="DS31" i="2"/>
  <c r="DR31" i="2"/>
  <c r="DQ31" i="2"/>
  <c r="DP31" i="2"/>
  <c r="EO30" i="2"/>
  <c r="EN30" i="2"/>
  <c r="EM30" i="2"/>
  <c r="EL30" i="2"/>
  <c r="EK30" i="2"/>
  <c r="EJ30" i="2"/>
  <c r="EI30" i="2"/>
  <c r="EH30" i="2"/>
  <c r="EG30" i="2"/>
  <c r="EF30" i="2"/>
  <c r="EE30" i="2"/>
  <c r="ED30" i="2"/>
  <c r="EC30" i="2"/>
  <c r="EB30" i="2"/>
  <c r="EA30" i="2"/>
  <c r="DZ30" i="2"/>
  <c r="DY30" i="2"/>
  <c r="DX30" i="2"/>
  <c r="DW30" i="2"/>
  <c r="DV30" i="2"/>
  <c r="DU30" i="2"/>
  <c r="DT30" i="2"/>
  <c r="DS30" i="2"/>
  <c r="DR30" i="2"/>
  <c r="DQ30" i="2"/>
  <c r="DP30" i="2"/>
  <c r="B34" i="17" l="1"/>
  <c r="K255" i="23" l="1"/>
  <c r="J255" i="23"/>
  <c r="I255" i="23"/>
  <c r="H255" i="23"/>
  <c r="G255" i="23"/>
  <c r="F255" i="23"/>
  <c r="E255" i="23"/>
  <c r="D255" i="23"/>
  <c r="C255" i="23"/>
  <c r="B255" i="23"/>
  <c r="K254" i="23"/>
  <c r="J254" i="23"/>
  <c r="I254" i="23"/>
  <c r="H254" i="23"/>
  <c r="G254" i="23"/>
  <c r="F254" i="23"/>
  <c r="E254" i="23"/>
  <c r="D254" i="23"/>
  <c r="C254" i="23"/>
  <c r="B254" i="23"/>
  <c r="K253" i="23"/>
  <c r="J253" i="23"/>
  <c r="I253" i="23"/>
  <c r="H253" i="23"/>
  <c r="G253" i="23"/>
  <c r="F253" i="23"/>
  <c r="E253" i="23"/>
  <c r="D253" i="23"/>
  <c r="C253" i="23"/>
  <c r="B253" i="23"/>
  <c r="K252" i="23"/>
  <c r="J252" i="23"/>
  <c r="I252" i="23"/>
  <c r="H252" i="23"/>
  <c r="G252" i="23"/>
  <c r="F252" i="23"/>
  <c r="E252" i="23"/>
  <c r="D252" i="23"/>
  <c r="C252" i="23"/>
  <c r="B252" i="23"/>
  <c r="K251" i="23"/>
  <c r="J251" i="23"/>
  <c r="I251" i="23"/>
  <c r="H251" i="23"/>
  <c r="G251" i="23"/>
  <c r="F251" i="23"/>
  <c r="E251" i="23"/>
  <c r="D251" i="23"/>
  <c r="C251" i="23"/>
  <c r="B251" i="23"/>
  <c r="K250" i="23"/>
  <c r="J250" i="23"/>
  <c r="I250" i="23"/>
  <c r="H250" i="23"/>
  <c r="G250" i="23"/>
  <c r="F250" i="23"/>
  <c r="E250" i="23"/>
  <c r="D250" i="23"/>
  <c r="C250" i="23"/>
  <c r="B250" i="23"/>
  <c r="K249" i="23"/>
  <c r="J249" i="23"/>
  <c r="I249" i="23"/>
  <c r="H249" i="23"/>
  <c r="G249" i="23"/>
  <c r="F249" i="23"/>
  <c r="E249" i="23"/>
  <c r="D249" i="23"/>
  <c r="C249" i="23"/>
  <c r="B249" i="23"/>
  <c r="K248" i="23"/>
  <c r="J248" i="23"/>
  <c r="I248" i="23"/>
  <c r="H248" i="23"/>
  <c r="G248" i="23"/>
  <c r="F248" i="23"/>
  <c r="E248" i="23"/>
  <c r="D248" i="23"/>
  <c r="C248" i="23"/>
  <c r="B248" i="23"/>
  <c r="K247" i="23"/>
  <c r="J247" i="23"/>
  <c r="I247" i="23"/>
  <c r="H247" i="23"/>
  <c r="G247" i="23"/>
  <c r="F247" i="23"/>
  <c r="E247" i="23"/>
  <c r="D247" i="23"/>
  <c r="C247" i="23"/>
  <c r="B247" i="23"/>
  <c r="K246" i="23"/>
  <c r="J246" i="23"/>
  <c r="I246" i="23"/>
  <c r="H246" i="23"/>
  <c r="G246" i="23"/>
  <c r="F246" i="23"/>
  <c r="E246" i="23"/>
  <c r="D246" i="23"/>
  <c r="C246" i="23"/>
  <c r="B246" i="23"/>
  <c r="K245" i="23"/>
  <c r="J245" i="23"/>
  <c r="I245" i="23"/>
  <c r="H245" i="23"/>
  <c r="G245" i="23"/>
  <c r="F245" i="23"/>
  <c r="E245" i="23"/>
  <c r="D245" i="23"/>
  <c r="C245" i="23"/>
  <c r="B245" i="23"/>
  <c r="K244" i="23"/>
  <c r="J244" i="23"/>
  <c r="I244" i="23"/>
  <c r="H244" i="23"/>
  <c r="G244" i="23"/>
  <c r="F244" i="23"/>
  <c r="E244" i="23"/>
  <c r="D244" i="23"/>
  <c r="C244" i="23"/>
  <c r="B244" i="23"/>
  <c r="K243" i="23"/>
  <c r="J243" i="23"/>
  <c r="I243" i="23"/>
  <c r="H243" i="23"/>
  <c r="G243" i="23"/>
  <c r="F243" i="23"/>
  <c r="E243" i="23"/>
  <c r="D243" i="23"/>
  <c r="C243" i="23"/>
  <c r="B243" i="23"/>
  <c r="K242" i="23"/>
  <c r="J242" i="23"/>
  <c r="I242" i="23"/>
  <c r="H242" i="23"/>
  <c r="G242" i="23"/>
  <c r="F242" i="23"/>
  <c r="E242" i="23"/>
  <c r="D242" i="23"/>
  <c r="C242" i="23"/>
  <c r="B242" i="23"/>
  <c r="K241" i="23"/>
  <c r="J241" i="23"/>
  <c r="I241" i="23"/>
  <c r="H241" i="23"/>
  <c r="G241" i="23"/>
  <c r="F241" i="23"/>
  <c r="E241" i="23"/>
  <c r="D241" i="23"/>
  <c r="C241" i="23"/>
  <c r="B241" i="23"/>
  <c r="K240" i="23"/>
  <c r="J240" i="23"/>
  <c r="I240" i="23"/>
  <c r="H240" i="23"/>
  <c r="G240" i="23"/>
  <c r="F240" i="23"/>
  <c r="E240" i="23"/>
  <c r="D240" i="23"/>
  <c r="C240" i="23"/>
  <c r="B240" i="23"/>
  <c r="K239" i="23"/>
  <c r="J239" i="23"/>
  <c r="I239" i="23"/>
  <c r="H239" i="23"/>
  <c r="G239" i="23"/>
  <c r="F239" i="23"/>
  <c r="E239" i="23"/>
  <c r="D239" i="23"/>
  <c r="C239" i="23"/>
  <c r="B239" i="23"/>
  <c r="K238" i="23"/>
  <c r="J238" i="23"/>
  <c r="I238" i="23"/>
  <c r="H238" i="23"/>
  <c r="G238" i="23"/>
  <c r="F238" i="23"/>
  <c r="E238" i="23"/>
  <c r="D238" i="23"/>
  <c r="C238" i="23"/>
  <c r="B238" i="23"/>
  <c r="K237" i="23"/>
  <c r="J237" i="23"/>
  <c r="I237" i="23"/>
  <c r="H237" i="23"/>
  <c r="G237" i="23"/>
  <c r="F237" i="23"/>
  <c r="E237" i="23"/>
  <c r="D237" i="23"/>
  <c r="C237" i="23"/>
  <c r="B237" i="23"/>
  <c r="K236" i="23"/>
  <c r="J236" i="23"/>
  <c r="I236" i="23"/>
  <c r="H236" i="23"/>
  <c r="G236" i="23"/>
  <c r="F236" i="23"/>
  <c r="E236" i="23"/>
  <c r="D236" i="23"/>
  <c r="C236" i="23"/>
  <c r="B236" i="23"/>
  <c r="K235" i="23"/>
  <c r="J235" i="23"/>
  <c r="I235" i="23"/>
  <c r="H235" i="23"/>
  <c r="G235" i="23"/>
  <c r="F235" i="23"/>
  <c r="E235" i="23"/>
  <c r="D235" i="23"/>
  <c r="C235" i="23"/>
  <c r="B235" i="23"/>
  <c r="K234" i="23"/>
  <c r="J234" i="23"/>
  <c r="I234" i="23"/>
  <c r="H234" i="23"/>
  <c r="G234" i="23"/>
  <c r="F234" i="23"/>
  <c r="E234" i="23"/>
  <c r="D234" i="23"/>
  <c r="C234" i="23"/>
  <c r="B234" i="23"/>
  <c r="K233" i="23"/>
  <c r="J233" i="23"/>
  <c r="I233" i="23"/>
  <c r="H233" i="23"/>
  <c r="G233" i="23"/>
  <c r="F233" i="23"/>
  <c r="E233" i="23"/>
  <c r="D233" i="23"/>
  <c r="C233" i="23"/>
  <c r="B233" i="23"/>
  <c r="K232" i="23"/>
  <c r="J232" i="23"/>
  <c r="I232" i="23"/>
  <c r="H232" i="23"/>
  <c r="G232" i="23"/>
  <c r="F232" i="23"/>
  <c r="E232" i="23"/>
  <c r="D232" i="23"/>
  <c r="C232" i="23"/>
  <c r="B232" i="23"/>
  <c r="K231" i="23"/>
  <c r="J231" i="23"/>
  <c r="I231" i="23"/>
  <c r="H231" i="23"/>
  <c r="G231" i="23"/>
  <c r="F231" i="23"/>
  <c r="E231" i="23"/>
  <c r="D231" i="23"/>
  <c r="C231" i="23"/>
  <c r="B231" i="23"/>
  <c r="K230" i="23"/>
  <c r="J230" i="23"/>
  <c r="I230" i="23"/>
  <c r="H230" i="23"/>
  <c r="G230" i="23"/>
  <c r="F230" i="23"/>
  <c r="E230" i="23"/>
  <c r="D230" i="23"/>
  <c r="C230" i="23"/>
  <c r="B230" i="23"/>
  <c r="K229" i="23"/>
  <c r="J229" i="23"/>
  <c r="I229" i="23"/>
  <c r="H229" i="23"/>
  <c r="G229" i="23"/>
  <c r="F229" i="23"/>
  <c r="E229" i="23"/>
  <c r="D229" i="23"/>
  <c r="C229" i="23"/>
  <c r="K223" i="23"/>
  <c r="J223" i="23"/>
  <c r="I223" i="23"/>
  <c r="H223" i="23"/>
  <c r="G223" i="23"/>
  <c r="F223" i="23"/>
  <c r="E223" i="23"/>
  <c r="D223" i="23"/>
  <c r="C223" i="23"/>
  <c r="B223" i="23"/>
  <c r="K222" i="23"/>
  <c r="J222" i="23"/>
  <c r="I222" i="23"/>
  <c r="H222" i="23"/>
  <c r="G222" i="23"/>
  <c r="F222" i="23"/>
  <c r="E222" i="23"/>
  <c r="D222" i="23"/>
  <c r="C222" i="23"/>
  <c r="B222" i="23"/>
  <c r="K221" i="23"/>
  <c r="J221" i="23"/>
  <c r="I221" i="23"/>
  <c r="H221" i="23"/>
  <c r="G221" i="23"/>
  <c r="F221" i="23"/>
  <c r="E221" i="23"/>
  <c r="D221" i="23"/>
  <c r="C221" i="23"/>
  <c r="B221" i="23"/>
  <c r="K220" i="23"/>
  <c r="J220" i="23"/>
  <c r="I220" i="23"/>
  <c r="H220" i="23"/>
  <c r="G220" i="23"/>
  <c r="F220" i="23"/>
  <c r="E220" i="23"/>
  <c r="D220" i="23"/>
  <c r="C220" i="23"/>
  <c r="B220" i="23"/>
  <c r="K219" i="23"/>
  <c r="J219" i="23"/>
  <c r="I219" i="23"/>
  <c r="H219" i="23"/>
  <c r="G219" i="23"/>
  <c r="F219" i="23"/>
  <c r="E219" i="23"/>
  <c r="D219" i="23"/>
  <c r="C219" i="23"/>
  <c r="B219" i="23"/>
  <c r="K218" i="23"/>
  <c r="J218" i="23"/>
  <c r="I218" i="23"/>
  <c r="H218" i="23"/>
  <c r="G218" i="23"/>
  <c r="F218" i="23"/>
  <c r="E218" i="23"/>
  <c r="D218" i="23"/>
  <c r="C218" i="23"/>
  <c r="B218" i="23"/>
  <c r="K217" i="23"/>
  <c r="J217" i="23"/>
  <c r="I217" i="23"/>
  <c r="H217" i="23"/>
  <c r="G217" i="23"/>
  <c r="F217" i="23"/>
  <c r="E217" i="23"/>
  <c r="D217" i="23"/>
  <c r="C217" i="23"/>
  <c r="B217" i="23"/>
  <c r="K216" i="23"/>
  <c r="J216" i="23"/>
  <c r="I216" i="23"/>
  <c r="H216" i="23"/>
  <c r="G216" i="23"/>
  <c r="F216" i="23"/>
  <c r="E216" i="23"/>
  <c r="D216" i="23"/>
  <c r="C216" i="23"/>
  <c r="B216" i="23"/>
  <c r="K215" i="23"/>
  <c r="J215" i="23"/>
  <c r="I215" i="23"/>
  <c r="H215" i="23"/>
  <c r="G215" i="23"/>
  <c r="F215" i="23"/>
  <c r="E215" i="23"/>
  <c r="D215" i="23"/>
  <c r="C215" i="23"/>
  <c r="B215" i="23"/>
  <c r="K214" i="23"/>
  <c r="J214" i="23"/>
  <c r="I214" i="23"/>
  <c r="H214" i="23"/>
  <c r="G214" i="23"/>
  <c r="F214" i="23"/>
  <c r="E214" i="23"/>
  <c r="D214" i="23"/>
  <c r="C214" i="23"/>
  <c r="B214" i="23"/>
  <c r="K213" i="23"/>
  <c r="J213" i="23"/>
  <c r="I213" i="23"/>
  <c r="H213" i="23"/>
  <c r="G213" i="23"/>
  <c r="F213" i="23"/>
  <c r="E213" i="23"/>
  <c r="D213" i="23"/>
  <c r="C213" i="23"/>
  <c r="B213" i="23"/>
  <c r="K212" i="23"/>
  <c r="J212" i="23"/>
  <c r="I212" i="23"/>
  <c r="H212" i="23"/>
  <c r="G212" i="23"/>
  <c r="F212" i="23"/>
  <c r="E212" i="23"/>
  <c r="D212" i="23"/>
  <c r="C212" i="23"/>
  <c r="B212" i="23"/>
  <c r="K211" i="23"/>
  <c r="J211" i="23"/>
  <c r="I211" i="23"/>
  <c r="H211" i="23"/>
  <c r="G211" i="23"/>
  <c r="F211" i="23"/>
  <c r="E211" i="23"/>
  <c r="D211" i="23"/>
  <c r="C211" i="23"/>
  <c r="B211" i="23"/>
  <c r="K210" i="23"/>
  <c r="J210" i="23"/>
  <c r="I210" i="23"/>
  <c r="H210" i="23"/>
  <c r="G210" i="23"/>
  <c r="F210" i="23"/>
  <c r="E210" i="23"/>
  <c r="D210" i="23"/>
  <c r="C210" i="23"/>
  <c r="B210" i="23"/>
  <c r="K209" i="23"/>
  <c r="J209" i="23"/>
  <c r="I209" i="23"/>
  <c r="H209" i="23"/>
  <c r="G209" i="23"/>
  <c r="F209" i="23"/>
  <c r="E209" i="23"/>
  <c r="D209" i="23"/>
  <c r="C209" i="23"/>
  <c r="B209" i="23"/>
  <c r="K208" i="23"/>
  <c r="J208" i="23"/>
  <c r="I208" i="23"/>
  <c r="H208" i="23"/>
  <c r="G208" i="23"/>
  <c r="F208" i="23"/>
  <c r="E208" i="23"/>
  <c r="D208" i="23"/>
  <c r="C208" i="23"/>
  <c r="B208" i="23"/>
  <c r="K207" i="23"/>
  <c r="J207" i="23"/>
  <c r="I207" i="23"/>
  <c r="H207" i="23"/>
  <c r="G207" i="23"/>
  <c r="F207" i="23"/>
  <c r="E207" i="23"/>
  <c r="D207" i="23"/>
  <c r="C207" i="23"/>
  <c r="B207" i="23"/>
  <c r="K206" i="23"/>
  <c r="J206" i="23"/>
  <c r="I206" i="23"/>
  <c r="H206" i="23"/>
  <c r="G206" i="23"/>
  <c r="F206" i="23"/>
  <c r="E206" i="23"/>
  <c r="D206" i="23"/>
  <c r="C206" i="23"/>
  <c r="B206" i="23"/>
  <c r="K205" i="23"/>
  <c r="J205" i="23"/>
  <c r="I205" i="23"/>
  <c r="H205" i="23"/>
  <c r="G205" i="23"/>
  <c r="F205" i="23"/>
  <c r="E205" i="23"/>
  <c r="D205" i="23"/>
  <c r="C205" i="23"/>
  <c r="B205" i="23"/>
  <c r="K204" i="23"/>
  <c r="J204" i="23"/>
  <c r="I204" i="23"/>
  <c r="H204" i="23"/>
  <c r="G204" i="23"/>
  <c r="F204" i="23"/>
  <c r="E204" i="23"/>
  <c r="D204" i="23"/>
  <c r="C204" i="23"/>
  <c r="B204" i="23"/>
  <c r="K203" i="23"/>
  <c r="J203" i="23"/>
  <c r="I203" i="23"/>
  <c r="H203" i="23"/>
  <c r="G203" i="23"/>
  <c r="F203" i="23"/>
  <c r="E203" i="23"/>
  <c r="D203" i="23"/>
  <c r="C203" i="23"/>
  <c r="B203" i="23"/>
  <c r="K202" i="23"/>
  <c r="J202" i="23"/>
  <c r="I202" i="23"/>
  <c r="H202" i="23"/>
  <c r="G202" i="23"/>
  <c r="F202" i="23"/>
  <c r="E202" i="23"/>
  <c r="D202" i="23"/>
  <c r="C202" i="23"/>
  <c r="B202" i="23"/>
  <c r="K201" i="23"/>
  <c r="J201" i="23"/>
  <c r="I201" i="23"/>
  <c r="H201" i="23"/>
  <c r="G201" i="23"/>
  <c r="F201" i="23"/>
  <c r="E201" i="23"/>
  <c r="D201" i="23"/>
  <c r="C201" i="23"/>
  <c r="B201" i="23"/>
  <c r="K200" i="23"/>
  <c r="J200" i="23"/>
  <c r="I200" i="23"/>
  <c r="H200" i="23"/>
  <c r="G200" i="23"/>
  <c r="F200" i="23"/>
  <c r="E200" i="23"/>
  <c r="D200" i="23"/>
  <c r="C200" i="23"/>
  <c r="B200" i="23"/>
  <c r="K199" i="23"/>
  <c r="J199" i="23"/>
  <c r="I199" i="23"/>
  <c r="H199" i="23"/>
  <c r="G199" i="23"/>
  <c r="F199" i="23"/>
  <c r="E199" i="23"/>
  <c r="D199" i="23"/>
  <c r="C199" i="23"/>
  <c r="B199" i="23"/>
  <c r="K198" i="23"/>
  <c r="J198" i="23"/>
  <c r="I198" i="23"/>
  <c r="H198" i="23"/>
  <c r="G198" i="23"/>
  <c r="F198" i="23"/>
  <c r="E198" i="23"/>
  <c r="D198" i="23"/>
  <c r="C198" i="23"/>
  <c r="B198" i="23"/>
  <c r="K197" i="23"/>
  <c r="J197" i="23"/>
  <c r="I197" i="23"/>
  <c r="H197" i="23"/>
  <c r="G197" i="23"/>
  <c r="F197" i="23"/>
  <c r="E197" i="23"/>
  <c r="D197" i="23"/>
  <c r="C197" i="23"/>
  <c r="K191" i="23"/>
  <c r="J191" i="23"/>
  <c r="I191" i="23"/>
  <c r="H191" i="23"/>
  <c r="G191" i="23"/>
  <c r="F191" i="23"/>
  <c r="E191" i="23"/>
  <c r="D191" i="23"/>
  <c r="C191" i="23"/>
  <c r="B191" i="23"/>
  <c r="K190" i="23"/>
  <c r="J190" i="23"/>
  <c r="I190" i="23"/>
  <c r="H190" i="23"/>
  <c r="G190" i="23"/>
  <c r="F190" i="23"/>
  <c r="E190" i="23"/>
  <c r="D190" i="23"/>
  <c r="C190" i="23"/>
  <c r="B190" i="23"/>
  <c r="K189" i="23"/>
  <c r="J189" i="23"/>
  <c r="I189" i="23"/>
  <c r="H189" i="23"/>
  <c r="G189" i="23"/>
  <c r="F189" i="23"/>
  <c r="E189" i="23"/>
  <c r="D189" i="23"/>
  <c r="C189" i="23"/>
  <c r="B189" i="23"/>
  <c r="K188" i="23"/>
  <c r="J188" i="23"/>
  <c r="I188" i="23"/>
  <c r="H188" i="23"/>
  <c r="G188" i="23"/>
  <c r="F188" i="23"/>
  <c r="E188" i="23"/>
  <c r="D188" i="23"/>
  <c r="C188" i="23"/>
  <c r="B188" i="23"/>
  <c r="K187" i="23"/>
  <c r="J187" i="23"/>
  <c r="I187" i="23"/>
  <c r="H187" i="23"/>
  <c r="G187" i="23"/>
  <c r="F187" i="23"/>
  <c r="E187" i="23"/>
  <c r="D187" i="23"/>
  <c r="C187" i="23"/>
  <c r="B187" i="23"/>
  <c r="K186" i="23"/>
  <c r="J186" i="23"/>
  <c r="I186" i="23"/>
  <c r="H186" i="23"/>
  <c r="G186" i="23"/>
  <c r="F186" i="23"/>
  <c r="E186" i="23"/>
  <c r="D186" i="23"/>
  <c r="C186" i="23"/>
  <c r="B186" i="23"/>
  <c r="K185" i="23"/>
  <c r="J185" i="23"/>
  <c r="I185" i="23"/>
  <c r="H185" i="23"/>
  <c r="G185" i="23"/>
  <c r="F185" i="23"/>
  <c r="E185" i="23"/>
  <c r="D185" i="23"/>
  <c r="C185" i="23"/>
  <c r="B185" i="23"/>
  <c r="K184" i="23"/>
  <c r="J184" i="23"/>
  <c r="I184" i="23"/>
  <c r="H184" i="23"/>
  <c r="G184" i="23"/>
  <c r="F184" i="23"/>
  <c r="E184" i="23"/>
  <c r="D184" i="23"/>
  <c r="C184" i="23"/>
  <c r="B184" i="23"/>
  <c r="K183" i="23"/>
  <c r="J183" i="23"/>
  <c r="I183" i="23"/>
  <c r="H183" i="23"/>
  <c r="G183" i="23"/>
  <c r="F183" i="23"/>
  <c r="E183" i="23"/>
  <c r="D183" i="23"/>
  <c r="C183" i="23"/>
  <c r="B183" i="23"/>
  <c r="K182" i="23"/>
  <c r="J182" i="23"/>
  <c r="I182" i="23"/>
  <c r="H182" i="23"/>
  <c r="G182" i="23"/>
  <c r="F182" i="23"/>
  <c r="E182" i="23"/>
  <c r="D182" i="23"/>
  <c r="C182" i="23"/>
  <c r="B182" i="23"/>
  <c r="K181" i="23"/>
  <c r="J181" i="23"/>
  <c r="I181" i="23"/>
  <c r="H181" i="23"/>
  <c r="G181" i="23"/>
  <c r="F181" i="23"/>
  <c r="E181" i="23"/>
  <c r="D181" i="23"/>
  <c r="C181" i="23"/>
  <c r="B181" i="23"/>
  <c r="K180" i="23"/>
  <c r="J180" i="23"/>
  <c r="I180" i="23"/>
  <c r="H180" i="23"/>
  <c r="G180" i="23"/>
  <c r="F180" i="23"/>
  <c r="E180" i="23"/>
  <c r="D180" i="23"/>
  <c r="C180" i="23"/>
  <c r="B180" i="23"/>
  <c r="K179" i="23"/>
  <c r="J179" i="23"/>
  <c r="I179" i="23"/>
  <c r="H179" i="23"/>
  <c r="G179" i="23"/>
  <c r="F179" i="23"/>
  <c r="E179" i="23"/>
  <c r="D179" i="23"/>
  <c r="C179" i="23"/>
  <c r="B179" i="23"/>
  <c r="K178" i="23"/>
  <c r="J178" i="23"/>
  <c r="I178" i="23"/>
  <c r="H178" i="23"/>
  <c r="G178" i="23"/>
  <c r="F178" i="23"/>
  <c r="E178" i="23"/>
  <c r="D178" i="23"/>
  <c r="C178" i="23"/>
  <c r="B178" i="23"/>
  <c r="K177" i="23"/>
  <c r="J177" i="23"/>
  <c r="I177" i="23"/>
  <c r="H177" i="23"/>
  <c r="G177" i="23"/>
  <c r="F177" i="23"/>
  <c r="E177" i="23"/>
  <c r="D177" i="23"/>
  <c r="C177" i="23"/>
  <c r="B177" i="23"/>
  <c r="K176" i="23"/>
  <c r="J176" i="23"/>
  <c r="I176" i="23"/>
  <c r="H176" i="23"/>
  <c r="G176" i="23"/>
  <c r="F176" i="23"/>
  <c r="E176" i="23"/>
  <c r="D176" i="23"/>
  <c r="C176" i="23"/>
  <c r="B176" i="23"/>
  <c r="K175" i="23"/>
  <c r="J175" i="23"/>
  <c r="I175" i="23"/>
  <c r="H175" i="23"/>
  <c r="G175" i="23"/>
  <c r="F175" i="23"/>
  <c r="E175" i="23"/>
  <c r="D175" i="23"/>
  <c r="C175" i="23"/>
  <c r="B175" i="23"/>
  <c r="K174" i="23"/>
  <c r="J174" i="23"/>
  <c r="I174" i="23"/>
  <c r="H174" i="23"/>
  <c r="G174" i="23"/>
  <c r="F174" i="23"/>
  <c r="E174" i="23"/>
  <c r="D174" i="23"/>
  <c r="C174" i="23"/>
  <c r="B174" i="23"/>
  <c r="K173" i="23"/>
  <c r="J173" i="23"/>
  <c r="I173" i="23"/>
  <c r="H173" i="23"/>
  <c r="G173" i="23"/>
  <c r="F173" i="23"/>
  <c r="E173" i="23"/>
  <c r="D173" i="23"/>
  <c r="C173" i="23"/>
  <c r="B173" i="23"/>
  <c r="K172" i="23"/>
  <c r="J172" i="23"/>
  <c r="I172" i="23"/>
  <c r="H172" i="23"/>
  <c r="G172" i="23"/>
  <c r="F172" i="23"/>
  <c r="E172" i="23"/>
  <c r="D172" i="23"/>
  <c r="C172" i="23"/>
  <c r="B172" i="23"/>
  <c r="K171" i="23"/>
  <c r="J171" i="23"/>
  <c r="I171" i="23"/>
  <c r="H171" i="23"/>
  <c r="G171" i="23"/>
  <c r="F171" i="23"/>
  <c r="E171" i="23"/>
  <c r="D171" i="23"/>
  <c r="C171" i="23"/>
  <c r="B171" i="23"/>
  <c r="K170" i="23"/>
  <c r="J170" i="23"/>
  <c r="I170" i="23"/>
  <c r="H170" i="23"/>
  <c r="G170" i="23"/>
  <c r="F170" i="23"/>
  <c r="E170" i="23"/>
  <c r="D170" i="23"/>
  <c r="C170" i="23"/>
  <c r="B170" i="23"/>
  <c r="K169" i="23"/>
  <c r="J169" i="23"/>
  <c r="I169" i="23"/>
  <c r="H169" i="23"/>
  <c r="G169" i="23"/>
  <c r="F169" i="23"/>
  <c r="E169" i="23"/>
  <c r="D169" i="23"/>
  <c r="C169" i="23"/>
  <c r="B169" i="23"/>
  <c r="K168" i="23"/>
  <c r="J168" i="23"/>
  <c r="I168" i="23"/>
  <c r="H168" i="23"/>
  <c r="G168" i="23"/>
  <c r="F168" i="23"/>
  <c r="E168" i="23"/>
  <c r="D168" i="23"/>
  <c r="C168" i="23"/>
  <c r="B168" i="23"/>
  <c r="K167" i="23"/>
  <c r="J167" i="23"/>
  <c r="I167" i="23"/>
  <c r="H167" i="23"/>
  <c r="G167" i="23"/>
  <c r="F167" i="23"/>
  <c r="E167" i="23"/>
  <c r="D167" i="23"/>
  <c r="C167" i="23"/>
  <c r="B167" i="23"/>
  <c r="K166" i="23"/>
  <c r="J166" i="23"/>
  <c r="I166" i="23"/>
  <c r="H166" i="23"/>
  <c r="G166" i="23"/>
  <c r="F166" i="23"/>
  <c r="E166" i="23"/>
  <c r="D166" i="23"/>
  <c r="C166" i="23"/>
  <c r="B166" i="23"/>
  <c r="K165" i="23"/>
  <c r="J165" i="23"/>
  <c r="I165" i="23"/>
  <c r="H165" i="23"/>
  <c r="G165" i="23"/>
  <c r="F165" i="23"/>
  <c r="E165" i="23"/>
  <c r="D165" i="23"/>
  <c r="C165" i="23"/>
  <c r="K159" i="23"/>
  <c r="J159" i="23"/>
  <c r="I159" i="23"/>
  <c r="H159" i="23"/>
  <c r="G159" i="23"/>
  <c r="F159" i="23"/>
  <c r="E159" i="23"/>
  <c r="D159" i="23"/>
  <c r="C159" i="23"/>
  <c r="B159" i="23"/>
  <c r="K158" i="23"/>
  <c r="J158" i="23"/>
  <c r="I158" i="23"/>
  <c r="H158" i="23"/>
  <c r="G158" i="23"/>
  <c r="F158" i="23"/>
  <c r="E158" i="23"/>
  <c r="D158" i="23"/>
  <c r="C158" i="23"/>
  <c r="B158" i="23"/>
  <c r="K157" i="23"/>
  <c r="J157" i="23"/>
  <c r="I157" i="23"/>
  <c r="H157" i="23"/>
  <c r="G157" i="23"/>
  <c r="F157" i="23"/>
  <c r="E157" i="23"/>
  <c r="D157" i="23"/>
  <c r="C157" i="23"/>
  <c r="B157" i="23"/>
  <c r="K156" i="23"/>
  <c r="J156" i="23"/>
  <c r="I156" i="23"/>
  <c r="H156" i="23"/>
  <c r="G156" i="23"/>
  <c r="F156" i="23"/>
  <c r="E156" i="23"/>
  <c r="D156" i="23"/>
  <c r="C156" i="23"/>
  <c r="B156" i="23"/>
  <c r="K155" i="23"/>
  <c r="J155" i="23"/>
  <c r="I155" i="23"/>
  <c r="H155" i="23"/>
  <c r="G155" i="23"/>
  <c r="F155" i="23"/>
  <c r="E155" i="23"/>
  <c r="D155" i="23"/>
  <c r="C155" i="23"/>
  <c r="B155" i="23"/>
  <c r="K154" i="23"/>
  <c r="J154" i="23"/>
  <c r="I154" i="23"/>
  <c r="H154" i="23"/>
  <c r="G154" i="23"/>
  <c r="F154" i="23"/>
  <c r="E154" i="23"/>
  <c r="D154" i="23"/>
  <c r="C154" i="23"/>
  <c r="B154" i="23"/>
  <c r="K153" i="23"/>
  <c r="J153" i="23"/>
  <c r="I153" i="23"/>
  <c r="H153" i="23"/>
  <c r="G153" i="23"/>
  <c r="F153" i="23"/>
  <c r="E153" i="23"/>
  <c r="D153" i="23"/>
  <c r="C153" i="23"/>
  <c r="B153" i="23"/>
  <c r="K152" i="23"/>
  <c r="J152" i="23"/>
  <c r="I152" i="23"/>
  <c r="H152" i="23"/>
  <c r="G152" i="23"/>
  <c r="F152" i="23"/>
  <c r="E152" i="23"/>
  <c r="D152" i="23"/>
  <c r="C152" i="23"/>
  <c r="B152" i="23"/>
  <c r="K151" i="23"/>
  <c r="J151" i="23"/>
  <c r="I151" i="23"/>
  <c r="H151" i="23"/>
  <c r="G151" i="23"/>
  <c r="F151" i="23"/>
  <c r="E151" i="23"/>
  <c r="D151" i="23"/>
  <c r="C151" i="23"/>
  <c r="B151" i="23"/>
  <c r="K150" i="23"/>
  <c r="J150" i="23"/>
  <c r="I150" i="23"/>
  <c r="H150" i="23"/>
  <c r="G150" i="23"/>
  <c r="F150" i="23"/>
  <c r="E150" i="23"/>
  <c r="D150" i="23"/>
  <c r="C150" i="23"/>
  <c r="B150" i="23"/>
  <c r="K149" i="23"/>
  <c r="J149" i="23"/>
  <c r="I149" i="23"/>
  <c r="H149" i="23"/>
  <c r="G149" i="23"/>
  <c r="F149" i="23"/>
  <c r="E149" i="23"/>
  <c r="D149" i="23"/>
  <c r="C149" i="23"/>
  <c r="B149" i="23"/>
  <c r="K148" i="23"/>
  <c r="J148" i="23"/>
  <c r="I148" i="23"/>
  <c r="H148" i="23"/>
  <c r="G148" i="23"/>
  <c r="F148" i="23"/>
  <c r="E148" i="23"/>
  <c r="D148" i="23"/>
  <c r="C148" i="23"/>
  <c r="B148" i="23"/>
  <c r="K147" i="23"/>
  <c r="J147" i="23"/>
  <c r="I147" i="23"/>
  <c r="H147" i="23"/>
  <c r="G147" i="23"/>
  <c r="F147" i="23"/>
  <c r="E147" i="23"/>
  <c r="D147" i="23"/>
  <c r="C147" i="23"/>
  <c r="B147" i="23"/>
  <c r="K146" i="23"/>
  <c r="J146" i="23"/>
  <c r="I146" i="23"/>
  <c r="H146" i="23"/>
  <c r="G146" i="23"/>
  <c r="F146" i="23"/>
  <c r="E146" i="23"/>
  <c r="D146" i="23"/>
  <c r="C146" i="23"/>
  <c r="B146" i="23"/>
  <c r="K145" i="23"/>
  <c r="J145" i="23"/>
  <c r="I145" i="23"/>
  <c r="H145" i="23"/>
  <c r="G145" i="23"/>
  <c r="F145" i="23"/>
  <c r="E145" i="23"/>
  <c r="D145" i="23"/>
  <c r="C145" i="23"/>
  <c r="B145" i="23"/>
  <c r="K144" i="23"/>
  <c r="J144" i="23"/>
  <c r="I144" i="23"/>
  <c r="H144" i="23"/>
  <c r="G144" i="23"/>
  <c r="F144" i="23"/>
  <c r="E144" i="23"/>
  <c r="D144" i="23"/>
  <c r="C144" i="23"/>
  <c r="B144" i="23"/>
  <c r="K143" i="23"/>
  <c r="J143" i="23"/>
  <c r="I143" i="23"/>
  <c r="H143" i="23"/>
  <c r="G143" i="23"/>
  <c r="F143" i="23"/>
  <c r="E143" i="23"/>
  <c r="D143" i="23"/>
  <c r="C143" i="23"/>
  <c r="B143" i="23"/>
  <c r="K142" i="23"/>
  <c r="J142" i="23"/>
  <c r="I142" i="23"/>
  <c r="H142" i="23"/>
  <c r="G142" i="23"/>
  <c r="F142" i="23"/>
  <c r="E142" i="23"/>
  <c r="D142" i="23"/>
  <c r="C142" i="23"/>
  <c r="B142" i="23"/>
  <c r="K141" i="23"/>
  <c r="J141" i="23"/>
  <c r="I141" i="23"/>
  <c r="H141" i="23"/>
  <c r="G141" i="23"/>
  <c r="F141" i="23"/>
  <c r="E141" i="23"/>
  <c r="D141" i="23"/>
  <c r="C141" i="23"/>
  <c r="B141" i="23"/>
  <c r="K140" i="23"/>
  <c r="J140" i="23"/>
  <c r="I140" i="23"/>
  <c r="H140" i="23"/>
  <c r="G140" i="23"/>
  <c r="F140" i="23"/>
  <c r="E140" i="23"/>
  <c r="D140" i="23"/>
  <c r="C140" i="23"/>
  <c r="B140" i="23"/>
  <c r="K139" i="23"/>
  <c r="J139" i="23"/>
  <c r="I139" i="23"/>
  <c r="H139" i="23"/>
  <c r="G139" i="23"/>
  <c r="F139" i="23"/>
  <c r="E139" i="23"/>
  <c r="D139" i="23"/>
  <c r="C139" i="23"/>
  <c r="B139" i="23"/>
  <c r="K138" i="23"/>
  <c r="J138" i="23"/>
  <c r="I138" i="23"/>
  <c r="H138" i="23"/>
  <c r="G138" i="23"/>
  <c r="F138" i="23"/>
  <c r="E138" i="23"/>
  <c r="D138" i="23"/>
  <c r="C138" i="23"/>
  <c r="B138" i="23"/>
  <c r="K137" i="23"/>
  <c r="J137" i="23"/>
  <c r="I137" i="23"/>
  <c r="H137" i="23"/>
  <c r="G137" i="23"/>
  <c r="F137" i="23"/>
  <c r="E137" i="23"/>
  <c r="D137" i="23"/>
  <c r="C137" i="23"/>
  <c r="B137" i="23"/>
  <c r="K136" i="23"/>
  <c r="J136" i="23"/>
  <c r="I136" i="23"/>
  <c r="H136" i="23"/>
  <c r="G136" i="23"/>
  <c r="F136" i="23"/>
  <c r="E136" i="23"/>
  <c r="D136" i="23"/>
  <c r="C136" i="23"/>
  <c r="B136" i="23"/>
  <c r="K135" i="23"/>
  <c r="J135" i="23"/>
  <c r="I135" i="23"/>
  <c r="H135" i="23"/>
  <c r="G135" i="23"/>
  <c r="F135" i="23"/>
  <c r="E135" i="23"/>
  <c r="D135" i="23"/>
  <c r="C135" i="23"/>
  <c r="B135" i="23"/>
  <c r="K134" i="23"/>
  <c r="J134" i="23"/>
  <c r="I134" i="23"/>
  <c r="H134" i="23"/>
  <c r="G134" i="23"/>
  <c r="F134" i="23"/>
  <c r="E134" i="23"/>
  <c r="D134" i="23"/>
  <c r="C134" i="23"/>
  <c r="B134" i="23"/>
  <c r="K133" i="23"/>
  <c r="J133" i="23"/>
  <c r="I133" i="23"/>
  <c r="H133" i="23"/>
  <c r="G133" i="23"/>
  <c r="F133" i="23"/>
  <c r="E133" i="23"/>
  <c r="D133" i="23"/>
  <c r="C133" i="23"/>
  <c r="K127" i="23"/>
  <c r="J127" i="23"/>
  <c r="I127" i="23"/>
  <c r="H127" i="23"/>
  <c r="G127" i="23"/>
  <c r="F127" i="23"/>
  <c r="E127" i="23"/>
  <c r="D127" i="23"/>
  <c r="C127" i="23"/>
  <c r="B127" i="23"/>
  <c r="K126" i="23"/>
  <c r="J126" i="23"/>
  <c r="I126" i="23"/>
  <c r="H126" i="23"/>
  <c r="G126" i="23"/>
  <c r="F126" i="23"/>
  <c r="E126" i="23"/>
  <c r="D126" i="23"/>
  <c r="C126" i="23"/>
  <c r="B126" i="23"/>
  <c r="K125" i="23"/>
  <c r="J125" i="23"/>
  <c r="I125" i="23"/>
  <c r="H125" i="23"/>
  <c r="G125" i="23"/>
  <c r="F125" i="23"/>
  <c r="E125" i="23"/>
  <c r="D125" i="23"/>
  <c r="C125" i="23"/>
  <c r="B125" i="23"/>
  <c r="K124" i="23"/>
  <c r="J124" i="23"/>
  <c r="I124" i="23"/>
  <c r="H124" i="23"/>
  <c r="G124" i="23"/>
  <c r="F124" i="23"/>
  <c r="E124" i="23"/>
  <c r="D124" i="23"/>
  <c r="C124" i="23"/>
  <c r="B124" i="23"/>
  <c r="K123" i="23"/>
  <c r="J123" i="23"/>
  <c r="I123" i="23"/>
  <c r="H123" i="23"/>
  <c r="G123" i="23"/>
  <c r="F123" i="23"/>
  <c r="E123" i="23"/>
  <c r="D123" i="23"/>
  <c r="C123" i="23"/>
  <c r="B123" i="23"/>
  <c r="K122" i="23"/>
  <c r="J122" i="23"/>
  <c r="I122" i="23"/>
  <c r="H122" i="23"/>
  <c r="G122" i="23"/>
  <c r="F122" i="23"/>
  <c r="E122" i="23"/>
  <c r="D122" i="23"/>
  <c r="C122" i="23"/>
  <c r="B122" i="23"/>
  <c r="K121" i="23"/>
  <c r="J121" i="23"/>
  <c r="I121" i="23"/>
  <c r="H121" i="23"/>
  <c r="G121" i="23"/>
  <c r="F121" i="23"/>
  <c r="E121" i="23"/>
  <c r="D121" i="23"/>
  <c r="C121" i="23"/>
  <c r="B121" i="23"/>
  <c r="K120" i="23"/>
  <c r="J120" i="23"/>
  <c r="I120" i="23"/>
  <c r="H120" i="23"/>
  <c r="G120" i="23"/>
  <c r="F120" i="23"/>
  <c r="E120" i="23"/>
  <c r="D120" i="23"/>
  <c r="C120" i="23"/>
  <c r="B120" i="23"/>
  <c r="K119" i="23"/>
  <c r="J119" i="23"/>
  <c r="I119" i="23"/>
  <c r="H119" i="23"/>
  <c r="G119" i="23"/>
  <c r="F119" i="23"/>
  <c r="E119" i="23"/>
  <c r="D119" i="23"/>
  <c r="C119" i="23"/>
  <c r="B119" i="23"/>
  <c r="K118" i="23"/>
  <c r="J118" i="23"/>
  <c r="I118" i="23"/>
  <c r="H118" i="23"/>
  <c r="G118" i="23"/>
  <c r="F118" i="23"/>
  <c r="E118" i="23"/>
  <c r="D118" i="23"/>
  <c r="C118" i="23"/>
  <c r="B118" i="23"/>
  <c r="K117" i="23"/>
  <c r="J117" i="23"/>
  <c r="I117" i="23"/>
  <c r="H117" i="23"/>
  <c r="G117" i="23"/>
  <c r="F117" i="23"/>
  <c r="E117" i="23"/>
  <c r="D117" i="23"/>
  <c r="C117" i="23"/>
  <c r="B117" i="23"/>
  <c r="K116" i="23"/>
  <c r="J116" i="23"/>
  <c r="I116" i="23"/>
  <c r="H116" i="23"/>
  <c r="G116" i="23"/>
  <c r="F116" i="23"/>
  <c r="E116" i="23"/>
  <c r="D116" i="23"/>
  <c r="C116" i="23"/>
  <c r="B116" i="23"/>
  <c r="K115" i="23"/>
  <c r="J115" i="23"/>
  <c r="I115" i="23"/>
  <c r="H115" i="23"/>
  <c r="G115" i="23"/>
  <c r="F115" i="23"/>
  <c r="E115" i="23"/>
  <c r="D115" i="23"/>
  <c r="C115" i="23"/>
  <c r="B115" i="23"/>
  <c r="K114" i="23"/>
  <c r="J114" i="23"/>
  <c r="I114" i="23"/>
  <c r="H114" i="23"/>
  <c r="G114" i="23"/>
  <c r="F114" i="23"/>
  <c r="E114" i="23"/>
  <c r="D114" i="23"/>
  <c r="C114" i="23"/>
  <c r="B114" i="23"/>
  <c r="K113" i="23"/>
  <c r="J113" i="23"/>
  <c r="I113" i="23"/>
  <c r="H113" i="23"/>
  <c r="G113" i="23"/>
  <c r="F113" i="23"/>
  <c r="E113" i="23"/>
  <c r="D113" i="23"/>
  <c r="C113" i="23"/>
  <c r="B113" i="23"/>
  <c r="K112" i="23"/>
  <c r="J112" i="23"/>
  <c r="I112" i="23"/>
  <c r="H112" i="23"/>
  <c r="G112" i="23"/>
  <c r="F112" i="23"/>
  <c r="E112" i="23"/>
  <c r="D112" i="23"/>
  <c r="C112" i="23"/>
  <c r="B112" i="23"/>
  <c r="K111" i="23"/>
  <c r="J111" i="23"/>
  <c r="I111" i="23"/>
  <c r="H111" i="23"/>
  <c r="G111" i="23"/>
  <c r="F111" i="23"/>
  <c r="E111" i="23"/>
  <c r="D111" i="23"/>
  <c r="C111" i="23"/>
  <c r="B111" i="23"/>
  <c r="K110" i="23"/>
  <c r="J110" i="23"/>
  <c r="I110" i="23"/>
  <c r="H110" i="23"/>
  <c r="G110" i="23"/>
  <c r="F110" i="23"/>
  <c r="E110" i="23"/>
  <c r="D110" i="23"/>
  <c r="C110" i="23"/>
  <c r="B110" i="23"/>
  <c r="K109" i="23"/>
  <c r="J109" i="23"/>
  <c r="I109" i="23"/>
  <c r="H109" i="23"/>
  <c r="G109" i="23"/>
  <c r="F109" i="23"/>
  <c r="E109" i="23"/>
  <c r="D109" i="23"/>
  <c r="C109" i="23"/>
  <c r="B109" i="23"/>
  <c r="K108" i="23"/>
  <c r="J108" i="23"/>
  <c r="I108" i="23"/>
  <c r="H108" i="23"/>
  <c r="G108" i="23"/>
  <c r="F108" i="23"/>
  <c r="E108" i="23"/>
  <c r="D108" i="23"/>
  <c r="C108" i="23"/>
  <c r="B108" i="23"/>
  <c r="K107" i="23"/>
  <c r="J107" i="23"/>
  <c r="I107" i="23"/>
  <c r="H107" i="23"/>
  <c r="G107" i="23"/>
  <c r="F107" i="23"/>
  <c r="E107" i="23"/>
  <c r="D107" i="23"/>
  <c r="C107" i="23"/>
  <c r="B107" i="23"/>
  <c r="K106" i="23"/>
  <c r="J106" i="23"/>
  <c r="I106" i="23"/>
  <c r="H106" i="23"/>
  <c r="G106" i="23"/>
  <c r="F106" i="23"/>
  <c r="E106" i="23"/>
  <c r="D106" i="23"/>
  <c r="C106" i="23"/>
  <c r="B106" i="23"/>
  <c r="K105" i="23"/>
  <c r="J105" i="23"/>
  <c r="I105" i="23"/>
  <c r="H105" i="23"/>
  <c r="G105" i="23"/>
  <c r="F105" i="23"/>
  <c r="E105" i="23"/>
  <c r="D105" i="23"/>
  <c r="C105" i="23"/>
  <c r="B105" i="23"/>
  <c r="K104" i="23"/>
  <c r="J104" i="23"/>
  <c r="I104" i="23"/>
  <c r="H104" i="23"/>
  <c r="G104" i="23"/>
  <c r="F104" i="23"/>
  <c r="E104" i="23"/>
  <c r="D104" i="23"/>
  <c r="C104" i="23"/>
  <c r="B104" i="23"/>
  <c r="K103" i="23"/>
  <c r="J103" i="23"/>
  <c r="I103" i="23"/>
  <c r="H103" i="23"/>
  <c r="G103" i="23"/>
  <c r="F103" i="23"/>
  <c r="E103" i="23"/>
  <c r="D103" i="23"/>
  <c r="C103" i="23"/>
  <c r="B103" i="23"/>
  <c r="K102" i="23"/>
  <c r="J102" i="23"/>
  <c r="I102" i="23"/>
  <c r="H102" i="23"/>
  <c r="G102" i="23"/>
  <c r="F102" i="23"/>
  <c r="E102" i="23"/>
  <c r="D102" i="23"/>
  <c r="C102" i="23"/>
  <c r="B102" i="23"/>
  <c r="K101" i="23"/>
  <c r="J101" i="23"/>
  <c r="I101" i="23"/>
  <c r="H101" i="23"/>
  <c r="G101" i="23"/>
  <c r="F101" i="23"/>
  <c r="E101" i="23"/>
  <c r="D101" i="23"/>
  <c r="C101" i="23"/>
  <c r="K95" i="23"/>
  <c r="J95" i="23"/>
  <c r="I95" i="23"/>
  <c r="H95" i="23"/>
  <c r="G95" i="23"/>
  <c r="F95" i="23"/>
  <c r="E95" i="23"/>
  <c r="D95" i="23"/>
  <c r="C95" i="23"/>
  <c r="B95" i="23"/>
  <c r="K94" i="23"/>
  <c r="J94" i="23"/>
  <c r="I94" i="23"/>
  <c r="H94" i="23"/>
  <c r="G94" i="23"/>
  <c r="F94" i="23"/>
  <c r="E94" i="23"/>
  <c r="D94" i="23"/>
  <c r="C94" i="23"/>
  <c r="B94" i="23"/>
  <c r="K93" i="23"/>
  <c r="J93" i="23"/>
  <c r="I93" i="23"/>
  <c r="H93" i="23"/>
  <c r="G93" i="23"/>
  <c r="F93" i="23"/>
  <c r="E93" i="23"/>
  <c r="D93" i="23"/>
  <c r="C93" i="23"/>
  <c r="B93" i="23"/>
  <c r="K92" i="23"/>
  <c r="J92" i="23"/>
  <c r="I92" i="23"/>
  <c r="H92" i="23"/>
  <c r="G92" i="23"/>
  <c r="F92" i="23"/>
  <c r="E92" i="23"/>
  <c r="D92" i="23"/>
  <c r="C92" i="23"/>
  <c r="B92" i="23"/>
  <c r="K91" i="23"/>
  <c r="J91" i="23"/>
  <c r="I91" i="23"/>
  <c r="H91" i="23"/>
  <c r="G91" i="23"/>
  <c r="F91" i="23"/>
  <c r="E91" i="23"/>
  <c r="D91" i="23"/>
  <c r="C91" i="23"/>
  <c r="B91" i="23"/>
  <c r="K90" i="23"/>
  <c r="J90" i="23"/>
  <c r="I90" i="23"/>
  <c r="H90" i="23"/>
  <c r="G90" i="23"/>
  <c r="F90" i="23"/>
  <c r="E90" i="23"/>
  <c r="D90" i="23"/>
  <c r="C90" i="23"/>
  <c r="B90" i="23"/>
  <c r="K89" i="23"/>
  <c r="J89" i="23"/>
  <c r="I89" i="23"/>
  <c r="H89" i="23"/>
  <c r="G89" i="23"/>
  <c r="F89" i="23"/>
  <c r="E89" i="23"/>
  <c r="D89" i="23"/>
  <c r="C89" i="23"/>
  <c r="B89" i="23"/>
  <c r="K88" i="23"/>
  <c r="J88" i="23"/>
  <c r="I88" i="23"/>
  <c r="H88" i="23"/>
  <c r="G88" i="23"/>
  <c r="F88" i="23"/>
  <c r="E88" i="23"/>
  <c r="D88" i="23"/>
  <c r="C88" i="23"/>
  <c r="B88" i="23"/>
  <c r="K87" i="23"/>
  <c r="J87" i="23"/>
  <c r="I87" i="23"/>
  <c r="H87" i="23"/>
  <c r="G87" i="23"/>
  <c r="F87" i="23"/>
  <c r="E87" i="23"/>
  <c r="D87" i="23"/>
  <c r="C87" i="23"/>
  <c r="B87" i="23"/>
  <c r="K86" i="23"/>
  <c r="J86" i="23"/>
  <c r="I86" i="23"/>
  <c r="H86" i="23"/>
  <c r="G86" i="23"/>
  <c r="F86" i="23"/>
  <c r="E86" i="23"/>
  <c r="D86" i="23"/>
  <c r="C86" i="23"/>
  <c r="B86" i="23"/>
  <c r="K85" i="23"/>
  <c r="J85" i="23"/>
  <c r="I85" i="23"/>
  <c r="H85" i="23"/>
  <c r="G85" i="23"/>
  <c r="F85" i="23"/>
  <c r="E85" i="23"/>
  <c r="D85" i="23"/>
  <c r="C85" i="23"/>
  <c r="B85" i="23"/>
  <c r="K84" i="23"/>
  <c r="J84" i="23"/>
  <c r="I84" i="23"/>
  <c r="H84" i="23"/>
  <c r="G84" i="23"/>
  <c r="F84" i="23"/>
  <c r="E84" i="23"/>
  <c r="D84" i="23"/>
  <c r="C84" i="23"/>
  <c r="B84" i="23"/>
  <c r="K83" i="23"/>
  <c r="J83" i="23"/>
  <c r="I83" i="23"/>
  <c r="H83" i="23"/>
  <c r="G83" i="23"/>
  <c r="F83" i="23"/>
  <c r="E83" i="23"/>
  <c r="D83" i="23"/>
  <c r="C83" i="23"/>
  <c r="B83" i="23"/>
  <c r="K82" i="23"/>
  <c r="J82" i="23"/>
  <c r="I82" i="23"/>
  <c r="H82" i="23"/>
  <c r="G82" i="23"/>
  <c r="F82" i="23"/>
  <c r="E82" i="23"/>
  <c r="D82" i="23"/>
  <c r="C82" i="23"/>
  <c r="B82" i="23"/>
  <c r="K81" i="23"/>
  <c r="J81" i="23"/>
  <c r="I81" i="23"/>
  <c r="H81" i="23"/>
  <c r="G81" i="23"/>
  <c r="F81" i="23"/>
  <c r="E81" i="23"/>
  <c r="D81" i="23"/>
  <c r="C81" i="23"/>
  <c r="B81" i="23"/>
  <c r="K80" i="23"/>
  <c r="J80" i="23"/>
  <c r="I80" i="23"/>
  <c r="H80" i="23"/>
  <c r="G80" i="23"/>
  <c r="F80" i="23"/>
  <c r="E80" i="23"/>
  <c r="D80" i="23"/>
  <c r="C80" i="23"/>
  <c r="B80" i="23"/>
  <c r="K79" i="23"/>
  <c r="J79" i="23"/>
  <c r="I79" i="23"/>
  <c r="H79" i="23"/>
  <c r="G79" i="23"/>
  <c r="F79" i="23"/>
  <c r="E79" i="23"/>
  <c r="D79" i="23"/>
  <c r="C79" i="23"/>
  <c r="B79" i="23"/>
  <c r="K78" i="23"/>
  <c r="J78" i="23"/>
  <c r="I78" i="23"/>
  <c r="H78" i="23"/>
  <c r="G78" i="23"/>
  <c r="F78" i="23"/>
  <c r="E78" i="23"/>
  <c r="D78" i="23"/>
  <c r="C78" i="23"/>
  <c r="B78" i="23"/>
  <c r="K77" i="23"/>
  <c r="J77" i="23"/>
  <c r="I77" i="23"/>
  <c r="H77" i="23"/>
  <c r="G77" i="23"/>
  <c r="F77" i="23"/>
  <c r="E77" i="23"/>
  <c r="D77" i="23"/>
  <c r="C77" i="23"/>
  <c r="B77" i="23"/>
  <c r="K76" i="23"/>
  <c r="J76" i="23"/>
  <c r="I76" i="23"/>
  <c r="H76" i="23"/>
  <c r="G76" i="23"/>
  <c r="F76" i="23"/>
  <c r="E76" i="23"/>
  <c r="D76" i="23"/>
  <c r="C76" i="23"/>
  <c r="B76" i="23"/>
  <c r="K75" i="23"/>
  <c r="J75" i="23"/>
  <c r="I75" i="23"/>
  <c r="H75" i="23"/>
  <c r="G75" i="23"/>
  <c r="F75" i="23"/>
  <c r="E75" i="23"/>
  <c r="D75" i="23"/>
  <c r="C75" i="23"/>
  <c r="B75" i="23"/>
  <c r="K74" i="23"/>
  <c r="J74" i="23"/>
  <c r="I74" i="23"/>
  <c r="H74" i="23"/>
  <c r="G74" i="23"/>
  <c r="F74" i="23"/>
  <c r="E74" i="23"/>
  <c r="D74" i="23"/>
  <c r="C74" i="23"/>
  <c r="B74" i="23"/>
  <c r="K73" i="23"/>
  <c r="J73" i="23"/>
  <c r="I73" i="23"/>
  <c r="H73" i="23"/>
  <c r="G73" i="23"/>
  <c r="F73" i="23"/>
  <c r="E73" i="23"/>
  <c r="D73" i="23"/>
  <c r="C73" i="23"/>
  <c r="B73" i="23"/>
  <c r="K72" i="23"/>
  <c r="J72" i="23"/>
  <c r="I72" i="23"/>
  <c r="H72" i="23"/>
  <c r="G72" i="23"/>
  <c r="F72" i="23"/>
  <c r="E72" i="23"/>
  <c r="D72" i="23"/>
  <c r="C72" i="23"/>
  <c r="B72" i="23"/>
  <c r="K71" i="23"/>
  <c r="J71" i="23"/>
  <c r="I71" i="23"/>
  <c r="H71" i="23"/>
  <c r="G71" i="23"/>
  <c r="F71" i="23"/>
  <c r="E71" i="23"/>
  <c r="D71" i="23"/>
  <c r="C71" i="23"/>
  <c r="B71" i="23"/>
  <c r="K70" i="23"/>
  <c r="J70" i="23"/>
  <c r="I70" i="23"/>
  <c r="H70" i="23"/>
  <c r="G70" i="23"/>
  <c r="F70" i="23"/>
  <c r="E70" i="23"/>
  <c r="D70" i="23"/>
  <c r="C70" i="23"/>
  <c r="B70" i="23"/>
  <c r="K69" i="23"/>
  <c r="J69" i="23"/>
  <c r="I69" i="23"/>
  <c r="H69" i="23"/>
  <c r="G69" i="23"/>
  <c r="F69" i="23"/>
  <c r="E69" i="23"/>
  <c r="D69" i="23"/>
  <c r="C69" i="23"/>
  <c r="K63" i="23"/>
  <c r="J63" i="23"/>
  <c r="I63" i="23"/>
  <c r="H63" i="23"/>
  <c r="G63" i="23"/>
  <c r="F63" i="23"/>
  <c r="E63" i="23"/>
  <c r="D63" i="23"/>
  <c r="C63" i="23"/>
  <c r="B63" i="23"/>
  <c r="K62" i="23"/>
  <c r="J62" i="23"/>
  <c r="I62" i="23"/>
  <c r="H62" i="23"/>
  <c r="G62" i="23"/>
  <c r="F62" i="23"/>
  <c r="E62" i="23"/>
  <c r="D62" i="23"/>
  <c r="C62" i="23"/>
  <c r="B62" i="23"/>
  <c r="K61" i="23"/>
  <c r="J61" i="23"/>
  <c r="I61" i="23"/>
  <c r="H61" i="23"/>
  <c r="G61" i="23"/>
  <c r="F61" i="23"/>
  <c r="E61" i="23"/>
  <c r="D61" i="23"/>
  <c r="C61" i="23"/>
  <c r="B61" i="23"/>
  <c r="K60" i="23"/>
  <c r="J60" i="23"/>
  <c r="I60" i="23"/>
  <c r="H60" i="23"/>
  <c r="G60" i="23"/>
  <c r="F60" i="23"/>
  <c r="E60" i="23"/>
  <c r="D60" i="23"/>
  <c r="C60" i="23"/>
  <c r="B60" i="23"/>
  <c r="K59" i="23"/>
  <c r="J59" i="23"/>
  <c r="I59" i="23"/>
  <c r="H59" i="23"/>
  <c r="G59" i="23"/>
  <c r="F59" i="23"/>
  <c r="E59" i="23"/>
  <c r="D59" i="23"/>
  <c r="C59" i="23"/>
  <c r="B59" i="23"/>
  <c r="K58" i="23"/>
  <c r="J58" i="23"/>
  <c r="I58" i="23"/>
  <c r="H58" i="23"/>
  <c r="G58" i="23"/>
  <c r="F58" i="23"/>
  <c r="E58" i="23"/>
  <c r="D58" i="23"/>
  <c r="C58" i="23"/>
  <c r="B58" i="23"/>
  <c r="K57" i="23"/>
  <c r="J57" i="23"/>
  <c r="I57" i="23"/>
  <c r="H57" i="23"/>
  <c r="G57" i="23"/>
  <c r="F57" i="23"/>
  <c r="E57" i="23"/>
  <c r="D57" i="23"/>
  <c r="C57" i="23"/>
  <c r="B57" i="23"/>
  <c r="K56" i="23"/>
  <c r="J56" i="23"/>
  <c r="I56" i="23"/>
  <c r="H56" i="23"/>
  <c r="G56" i="23"/>
  <c r="F56" i="23"/>
  <c r="E56" i="23"/>
  <c r="D56" i="23"/>
  <c r="C56" i="23"/>
  <c r="B56" i="23"/>
  <c r="K55" i="23"/>
  <c r="J55" i="23"/>
  <c r="I55" i="23"/>
  <c r="H55" i="23"/>
  <c r="G55" i="23"/>
  <c r="F55" i="23"/>
  <c r="E55" i="23"/>
  <c r="D55" i="23"/>
  <c r="C55" i="23"/>
  <c r="B55" i="23"/>
  <c r="K54" i="23"/>
  <c r="J54" i="23"/>
  <c r="I54" i="23"/>
  <c r="H54" i="23"/>
  <c r="G54" i="23"/>
  <c r="F54" i="23"/>
  <c r="E54" i="23"/>
  <c r="D54" i="23"/>
  <c r="C54" i="23"/>
  <c r="B54" i="23"/>
  <c r="K53" i="23"/>
  <c r="J53" i="23"/>
  <c r="I53" i="23"/>
  <c r="H53" i="23"/>
  <c r="G53" i="23"/>
  <c r="F53" i="23"/>
  <c r="E53" i="23"/>
  <c r="D53" i="23"/>
  <c r="C53" i="23"/>
  <c r="B53" i="23"/>
  <c r="K52" i="23"/>
  <c r="J52" i="23"/>
  <c r="I52" i="23"/>
  <c r="H52" i="23"/>
  <c r="G52" i="23"/>
  <c r="F52" i="23"/>
  <c r="E52" i="23"/>
  <c r="D52" i="23"/>
  <c r="C52" i="23"/>
  <c r="B52" i="23"/>
  <c r="K51" i="23"/>
  <c r="J51" i="23"/>
  <c r="I51" i="23"/>
  <c r="H51" i="23"/>
  <c r="G51" i="23"/>
  <c r="F51" i="23"/>
  <c r="E51" i="23"/>
  <c r="D51" i="23"/>
  <c r="C51" i="23"/>
  <c r="B51" i="23"/>
  <c r="K50" i="23"/>
  <c r="J50" i="23"/>
  <c r="I50" i="23"/>
  <c r="H50" i="23"/>
  <c r="G50" i="23"/>
  <c r="F50" i="23"/>
  <c r="E50" i="23"/>
  <c r="D50" i="23"/>
  <c r="C50" i="23"/>
  <c r="B50" i="23"/>
  <c r="K49" i="23"/>
  <c r="J49" i="23"/>
  <c r="I49" i="23"/>
  <c r="H49" i="23"/>
  <c r="G49" i="23"/>
  <c r="F49" i="23"/>
  <c r="E49" i="23"/>
  <c r="D49" i="23"/>
  <c r="C49" i="23"/>
  <c r="B49" i="23"/>
  <c r="K48" i="23"/>
  <c r="J48" i="23"/>
  <c r="I48" i="23"/>
  <c r="H48" i="23"/>
  <c r="G48" i="23"/>
  <c r="F48" i="23"/>
  <c r="E48" i="23"/>
  <c r="D48" i="23"/>
  <c r="C48" i="23"/>
  <c r="B48" i="23"/>
  <c r="K47" i="23"/>
  <c r="J47" i="23"/>
  <c r="I47" i="23"/>
  <c r="H47" i="23"/>
  <c r="G47" i="23"/>
  <c r="F47" i="23"/>
  <c r="E47" i="23"/>
  <c r="D47" i="23"/>
  <c r="C47" i="23"/>
  <c r="B47" i="23"/>
  <c r="K46" i="23"/>
  <c r="J46" i="23"/>
  <c r="I46" i="23"/>
  <c r="H46" i="23"/>
  <c r="G46" i="23"/>
  <c r="F46" i="23"/>
  <c r="E46" i="23"/>
  <c r="D46" i="23"/>
  <c r="C46" i="23"/>
  <c r="B46" i="23"/>
  <c r="K45" i="23"/>
  <c r="J45" i="23"/>
  <c r="I45" i="23"/>
  <c r="H45" i="23"/>
  <c r="G45" i="23"/>
  <c r="F45" i="23"/>
  <c r="E45" i="23"/>
  <c r="D45" i="23"/>
  <c r="C45" i="23"/>
  <c r="B45" i="23"/>
  <c r="K44" i="23"/>
  <c r="J44" i="23"/>
  <c r="I44" i="23"/>
  <c r="H44" i="23"/>
  <c r="G44" i="23"/>
  <c r="F44" i="23"/>
  <c r="E44" i="23"/>
  <c r="D44" i="23"/>
  <c r="C44" i="23"/>
  <c r="B44" i="23"/>
  <c r="K43" i="23"/>
  <c r="J43" i="23"/>
  <c r="I43" i="23"/>
  <c r="H43" i="23"/>
  <c r="G43" i="23"/>
  <c r="F43" i="23"/>
  <c r="E43" i="23"/>
  <c r="D43" i="23"/>
  <c r="C43" i="23"/>
  <c r="B43" i="23"/>
  <c r="K42" i="23"/>
  <c r="J42" i="23"/>
  <c r="I42" i="23"/>
  <c r="H42" i="23"/>
  <c r="G42" i="23"/>
  <c r="F42" i="23"/>
  <c r="E42" i="23"/>
  <c r="D42" i="23"/>
  <c r="C42" i="23"/>
  <c r="B42" i="23"/>
  <c r="K41" i="23"/>
  <c r="J41" i="23"/>
  <c r="I41" i="23"/>
  <c r="H41" i="23"/>
  <c r="G41" i="23"/>
  <c r="F41" i="23"/>
  <c r="E41" i="23"/>
  <c r="D41" i="23"/>
  <c r="C41" i="23"/>
  <c r="B41" i="23"/>
  <c r="K40" i="23"/>
  <c r="J40" i="23"/>
  <c r="I40" i="23"/>
  <c r="H40" i="23"/>
  <c r="G40" i="23"/>
  <c r="F40" i="23"/>
  <c r="E40" i="23"/>
  <c r="D40" i="23"/>
  <c r="C40" i="23"/>
  <c r="B40" i="23"/>
  <c r="K39" i="23"/>
  <c r="J39" i="23"/>
  <c r="I39" i="23"/>
  <c r="H39" i="23"/>
  <c r="G39" i="23"/>
  <c r="F39" i="23"/>
  <c r="E39" i="23"/>
  <c r="D39" i="23"/>
  <c r="C39" i="23"/>
  <c r="B39" i="23"/>
  <c r="K38" i="23"/>
  <c r="J38" i="23"/>
  <c r="I38" i="23"/>
  <c r="H38" i="23"/>
  <c r="G38" i="23"/>
  <c r="F38" i="23"/>
  <c r="E38" i="23"/>
  <c r="D38" i="23"/>
  <c r="C38" i="23"/>
  <c r="B38" i="23"/>
  <c r="K37" i="23"/>
  <c r="J37" i="23"/>
  <c r="I37" i="23"/>
  <c r="H37" i="23"/>
  <c r="G37" i="23"/>
  <c r="F37" i="23"/>
  <c r="E37" i="23"/>
  <c r="D37" i="23"/>
  <c r="C37" i="23"/>
  <c r="K31" i="23"/>
  <c r="X31" i="23" s="1"/>
  <c r="J31" i="23"/>
  <c r="I31" i="23"/>
  <c r="H31" i="23"/>
  <c r="G31" i="23"/>
  <c r="F31" i="23"/>
  <c r="E31" i="23"/>
  <c r="D31" i="23"/>
  <c r="C31" i="23"/>
  <c r="B31" i="23"/>
  <c r="K30" i="23"/>
  <c r="X30" i="23" s="1"/>
  <c r="J30" i="23"/>
  <c r="I30" i="23"/>
  <c r="H30" i="23"/>
  <c r="G30" i="23"/>
  <c r="F30" i="23"/>
  <c r="E30" i="23"/>
  <c r="D30" i="23"/>
  <c r="C30" i="23"/>
  <c r="B30" i="23"/>
  <c r="K29" i="23"/>
  <c r="X29" i="23" s="1"/>
  <c r="J29" i="23"/>
  <c r="I29" i="23"/>
  <c r="H29" i="23"/>
  <c r="G29" i="23"/>
  <c r="F29" i="23"/>
  <c r="E29" i="23"/>
  <c r="D29" i="23"/>
  <c r="C29" i="23"/>
  <c r="B29" i="23"/>
  <c r="K28" i="23"/>
  <c r="X28" i="23" s="1"/>
  <c r="J28" i="23"/>
  <c r="I28" i="23"/>
  <c r="H28" i="23"/>
  <c r="G28" i="23"/>
  <c r="F28" i="23"/>
  <c r="E28" i="23"/>
  <c r="D28" i="23"/>
  <c r="C28" i="23"/>
  <c r="B28" i="23"/>
  <c r="K27" i="23"/>
  <c r="X27" i="23" s="1"/>
  <c r="J27" i="23"/>
  <c r="I27" i="23"/>
  <c r="H27" i="23"/>
  <c r="G27" i="23"/>
  <c r="F27" i="23"/>
  <c r="E27" i="23"/>
  <c r="D27" i="23"/>
  <c r="C27" i="23"/>
  <c r="B27" i="23"/>
  <c r="K26" i="23"/>
  <c r="X26" i="23" s="1"/>
  <c r="J26" i="23"/>
  <c r="I26" i="23"/>
  <c r="H26" i="23"/>
  <c r="G26" i="23"/>
  <c r="F26" i="23"/>
  <c r="E26" i="23"/>
  <c r="D26" i="23"/>
  <c r="C26" i="23"/>
  <c r="B26" i="23"/>
  <c r="K25" i="23"/>
  <c r="X25" i="23" s="1"/>
  <c r="J25" i="23"/>
  <c r="I25" i="23"/>
  <c r="H25" i="23"/>
  <c r="G25" i="23"/>
  <c r="F25" i="23"/>
  <c r="E25" i="23"/>
  <c r="D25" i="23"/>
  <c r="C25" i="23"/>
  <c r="B25" i="23"/>
  <c r="K24" i="23"/>
  <c r="X24" i="23" s="1"/>
  <c r="J24" i="23"/>
  <c r="I24" i="23"/>
  <c r="H24" i="23"/>
  <c r="G24" i="23"/>
  <c r="F24" i="23"/>
  <c r="E24" i="23"/>
  <c r="D24" i="23"/>
  <c r="C24" i="23"/>
  <c r="B24" i="23"/>
  <c r="K23" i="23"/>
  <c r="X23" i="23" s="1"/>
  <c r="J23" i="23"/>
  <c r="I23" i="23"/>
  <c r="H23" i="23"/>
  <c r="G23" i="23"/>
  <c r="F23" i="23"/>
  <c r="E23" i="23"/>
  <c r="D23" i="23"/>
  <c r="C23" i="23"/>
  <c r="B23" i="23"/>
  <c r="K22" i="23"/>
  <c r="X22" i="23" s="1"/>
  <c r="J22" i="23"/>
  <c r="I22" i="23"/>
  <c r="H22" i="23"/>
  <c r="G22" i="23"/>
  <c r="F22" i="23"/>
  <c r="E22" i="23"/>
  <c r="D22" i="23"/>
  <c r="C22" i="23"/>
  <c r="B22" i="23"/>
  <c r="K21" i="23"/>
  <c r="X21" i="23" s="1"/>
  <c r="J21" i="23"/>
  <c r="I21" i="23"/>
  <c r="H21" i="23"/>
  <c r="G21" i="23"/>
  <c r="F21" i="23"/>
  <c r="E21" i="23"/>
  <c r="D21" i="23"/>
  <c r="C21" i="23"/>
  <c r="B21" i="23"/>
  <c r="K20" i="23"/>
  <c r="X20" i="23" s="1"/>
  <c r="J20" i="23"/>
  <c r="I20" i="23"/>
  <c r="H20" i="23"/>
  <c r="G20" i="23"/>
  <c r="F20" i="23"/>
  <c r="E20" i="23"/>
  <c r="D20" i="23"/>
  <c r="C20" i="23"/>
  <c r="B20" i="23"/>
  <c r="K19" i="23"/>
  <c r="X19" i="23" s="1"/>
  <c r="J19" i="23"/>
  <c r="I19" i="23"/>
  <c r="H19" i="23"/>
  <c r="G19" i="23"/>
  <c r="F19" i="23"/>
  <c r="E19" i="23"/>
  <c r="D19" i="23"/>
  <c r="C19" i="23"/>
  <c r="B19" i="23"/>
  <c r="K18" i="23"/>
  <c r="X18" i="23" s="1"/>
  <c r="J18" i="23"/>
  <c r="I18" i="23"/>
  <c r="H18" i="23"/>
  <c r="G18" i="23"/>
  <c r="F18" i="23"/>
  <c r="E18" i="23"/>
  <c r="D18" i="23"/>
  <c r="C18" i="23"/>
  <c r="B18" i="23"/>
  <c r="K17" i="23"/>
  <c r="X17" i="23" s="1"/>
  <c r="J17" i="23"/>
  <c r="I17" i="23"/>
  <c r="H17" i="23"/>
  <c r="G17" i="23"/>
  <c r="F17" i="23"/>
  <c r="E17" i="23"/>
  <c r="D17" i="23"/>
  <c r="C17" i="23"/>
  <c r="B17" i="23"/>
  <c r="K16" i="23"/>
  <c r="X16" i="23" s="1"/>
  <c r="J16" i="23"/>
  <c r="I16" i="23"/>
  <c r="H16" i="23"/>
  <c r="G16" i="23"/>
  <c r="F16" i="23"/>
  <c r="E16" i="23"/>
  <c r="D16" i="23"/>
  <c r="C16" i="23"/>
  <c r="B16" i="23"/>
  <c r="K15" i="23"/>
  <c r="X15" i="23" s="1"/>
  <c r="J15" i="23"/>
  <c r="I15" i="23"/>
  <c r="H15" i="23"/>
  <c r="G15" i="23"/>
  <c r="F15" i="23"/>
  <c r="E15" i="23"/>
  <c r="D15" i="23"/>
  <c r="C15" i="23"/>
  <c r="B15" i="23"/>
  <c r="K14" i="23"/>
  <c r="X14" i="23" s="1"/>
  <c r="J14" i="23"/>
  <c r="I14" i="23"/>
  <c r="H14" i="23"/>
  <c r="G14" i="23"/>
  <c r="F14" i="23"/>
  <c r="E14" i="23"/>
  <c r="D14" i="23"/>
  <c r="C14" i="23"/>
  <c r="B14" i="23"/>
  <c r="K13" i="23"/>
  <c r="X13" i="23" s="1"/>
  <c r="J13" i="23"/>
  <c r="I13" i="23"/>
  <c r="H13" i="23"/>
  <c r="G13" i="23"/>
  <c r="F13" i="23"/>
  <c r="E13" i="23"/>
  <c r="D13" i="23"/>
  <c r="C13" i="23"/>
  <c r="B13" i="23"/>
  <c r="K12" i="23"/>
  <c r="X12" i="23" s="1"/>
  <c r="J12" i="23"/>
  <c r="I12" i="23"/>
  <c r="H12" i="23"/>
  <c r="G12" i="23"/>
  <c r="F12" i="23"/>
  <c r="E12" i="23"/>
  <c r="D12" i="23"/>
  <c r="C12" i="23"/>
  <c r="B12" i="23"/>
  <c r="K11" i="23"/>
  <c r="X11" i="23" s="1"/>
  <c r="J11" i="23"/>
  <c r="I11" i="23"/>
  <c r="H11" i="23"/>
  <c r="G11" i="23"/>
  <c r="F11" i="23"/>
  <c r="E11" i="23"/>
  <c r="D11" i="23"/>
  <c r="C11" i="23"/>
  <c r="B11" i="23"/>
  <c r="K10" i="23"/>
  <c r="X10" i="23" s="1"/>
  <c r="J10" i="23"/>
  <c r="I10" i="23"/>
  <c r="H10" i="23"/>
  <c r="G10" i="23"/>
  <c r="F10" i="23"/>
  <c r="E10" i="23"/>
  <c r="D10" i="23"/>
  <c r="C10" i="23"/>
  <c r="B10" i="23"/>
  <c r="K9" i="23"/>
  <c r="X9" i="23" s="1"/>
  <c r="J9" i="23"/>
  <c r="I9" i="23"/>
  <c r="H9" i="23"/>
  <c r="G9" i="23"/>
  <c r="F9" i="23"/>
  <c r="E9" i="23"/>
  <c r="D9" i="23"/>
  <c r="C9" i="23"/>
  <c r="B9" i="23"/>
  <c r="K8" i="23"/>
  <c r="X8" i="23" s="1"/>
  <c r="J8" i="23"/>
  <c r="I8" i="23"/>
  <c r="H8" i="23"/>
  <c r="G8" i="23"/>
  <c r="F8" i="23"/>
  <c r="E8" i="23"/>
  <c r="D8" i="23"/>
  <c r="C8" i="23"/>
  <c r="B8" i="23"/>
  <c r="K7" i="23"/>
  <c r="X7" i="23" s="1"/>
  <c r="J7" i="23"/>
  <c r="I7" i="23"/>
  <c r="H7" i="23"/>
  <c r="G7" i="23"/>
  <c r="F7" i="23"/>
  <c r="E7" i="23"/>
  <c r="D7" i="23"/>
  <c r="C7" i="23"/>
  <c r="B7" i="23"/>
  <c r="K6" i="23"/>
  <c r="X6" i="23" s="1"/>
  <c r="J6" i="23"/>
  <c r="I6" i="23"/>
  <c r="H6" i="23"/>
  <c r="G6" i="23"/>
  <c r="F6" i="23"/>
  <c r="E6" i="23"/>
  <c r="D6" i="23"/>
  <c r="C6" i="23"/>
  <c r="B6" i="23"/>
  <c r="K5" i="23"/>
  <c r="J5" i="23"/>
  <c r="I5" i="23"/>
  <c r="H5" i="23"/>
  <c r="G5" i="23"/>
  <c r="F5" i="23"/>
  <c r="E5" i="23"/>
  <c r="D5" i="23"/>
  <c r="C5" i="23"/>
  <c r="B229" i="23"/>
  <c r="B197" i="23"/>
  <c r="B165" i="23"/>
  <c r="B133" i="23"/>
  <c r="B101" i="23"/>
  <c r="B69" i="23"/>
  <c r="B37" i="23"/>
  <c r="J37" i="24" l="1"/>
  <c r="H38" i="24"/>
  <c r="F39" i="24"/>
  <c r="D40" i="24"/>
  <c r="J41" i="24"/>
  <c r="H42" i="24"/>
  <c r="F43" i="24"/>
  <c r="D44" i="24"/>
  <c r="J45" i="24"/>
  <c r="H46" i="24"/>
  <c r="F47" i="24"/>
  <c r="D48" i="24"/>
  <c r="J49" i="24"/>
  <c r="H50" i="24"/>
  <c r="F51" i="24"/>
  <c r="D52" i="24"/>
  <c r="J53" i="24"/>
  <c r="H54" i="24"/>
  <c r="F55" i="24"/>
  <c r="D56" i="24"/>
  <c r="J57" i="24"/>
  <c r="H58" i="24"/>
  <c r="F59" i="24"/>
  <c r="D60" i="24"/>
  <c r="J61" i="24"/>
  <c r="H62" i="24"/>
  <c r="F63" i="24"/>
  <c r="E69" i="24"/>
  <c r="C70" i="24"/>
  <c r="I71" i="24"/>
  <c r="G72" i="24"/>
  <c r="E73" i="24"/>
  <c r="C74" i="24"/>
  <c r="I75" i="24"/>
  <c r="G76" i="24"/>
  <c r="E77" i="24"/>
  <c r="C78" i="24"/>
  <c r="I79" i="24"/>
  <c r="G80" i="24"/>
  <c r="E81" i="24"/>
  <c r="C82" i="24"/>
  <c r="I83" i="24"/>
  <c r="G84" i="24"/>
  <c r="E85" i="24"/>
  <c r="C86" i="24"/>
  <c r="I87" i="24"/>
  <c r="G88" i="24"/>
  <c r="E89" i="24"/>
  <c r="C90" i="24"/>
  <c r="I91" i="24"/>
  <c r="G92" i="24"/>
  <c r="E93" i="24"/>
  <c r="C94" i="24"/>
  <c r="I95" i="24"/>
  <c r="H101" i="24"/>
  <c r="F102" i="24"/>
  <c r="D103" i="24"/>
  <c r="J104" i="24"/>
  <c r="H105" i="24"/>
  <c r="F106" i="24"/>
  <c r="D107" i="24"/>
  <c r="J108" i="24"/>
  <c r="H109" i="24"/>
  <c r="F110" i="24"/>
  <c r="D111" i="24"/>
  <c r="J112" i="24"/>
  <c r="H113" i="24"/>
  <c r="D115" i="24"/>
  <c r="H117" i="24"/>
  <c r="D119" i="24"/>
  <c r="H121" i="24"/>
  <c r="D123" i="24"/>
  <c r="H125" i="24"/>
  <c r="D127" i="24"/>
  <c r="K133" i="24"/>
  <c r="G135" i="24"/>
  <c r="C137" i="24"/>
  <c r="G139" i="24"/>
  <c r="C141" i="24"/>
  <c r="G143" i="24"/>
  <c r="C145" i="24"/>
  <c r="I146" i="24"/>
  <c r="E148" i="24"/>
  <c r="I150" i="24"/>
  <c r="E152" i="24"/>
  <c r="G155" i="24"/>
  <c r="C157" i="24"/>
  <c r="G159" i="24"/>
  <c r="F114" i="24"/>
  <c r="J116" i="24"/>
  <c r="F118" i="24"/>
  <c r="J120" i="24"/>
  <c r="F122" i="24"/>
  <c r="J124" i="24"/>
  <c r="F126" i="24"/>
  <c r="C133" i="24"/>
  <c r="I134" i="24"/>
  <c r="E136" i="24"/>
  <c r="I138" i="24"/>
  <c r="E140" i="24"/>
  <c r="I142" i="24"/>
  <c r="E144" i="24"/>
  <c r="G147" i="24"/>
  <c r="C149" i="24"/>
  <c r="G151" i="24"/>
  <c r="C153" i="24"/>
  <c r="I154" i="24"/>
  <c r="E156" i="24"/>
  <c r="I158" i="24"/>
  <c r="F165" i="24"/>
  <c r="D166" i="24"/>
  <c r="J167" i="24"/>
  <c r="H168" i="24"/>
  <c r="F169" i="24"/>
  <c r="D170" i="24"/>
  <c r="J171" i="24"/>
  <c r="H172" i="24"/>
  <c r="F173" i="24"/>
  <c r="D174" i="24"/>
  <c r="J175" i="24"/>
  <c r="H176" i="24"/>
  <c r="F177" i="24"/>
  <c r="D178" i="24"/>
  <c r="J179" i="24"/>
  <c r="H180" i="24"/>
  <c r="F181" i="24"/>
  <c r="D182" i="24"/>
  <c r="J183" i="24"/>
  <c r="H184" i="24"/>
  <c r="F185" i="24"/>
  <c r="D186" i="24"/>
  <c r="J187" i="24"/>
  <c r="H188" i="24"/>
  <c r="F189" i="24"/>
  <c r="D190" i="24"/>
  <c r="J191" i="24"/>
  <c r="L30" i="23"/>
  <c r="Y30" i="23" s="1"/>
  <c r="L18" i="23"/>
  <c r="Y18" i="23" s="1"/>
  <c r="L6" i="23"/>
  <c r="Y6" i="23" s="1"/>
  <c r="L26" i="23"/>
  <c r="Y26" i="23" s="1"/>
  <c r="L14" i="23"/>
  <c r="Y14" i="23" s="1"/>
  <c r="L37" i="23"/>
  <c r="Y37" i="23" s="1"/>
  <c r="L10" i="23"/>
  <c r="Y10" i="23" s="1"/>
  <c r="L22" i="23"/>
  <c r="Y22" i="23" s="1"/>
  <c r="K23" i="24"/>
  <c r="X55" i="23"/>
  <c r="K74" i="24"/>
  <c r="X106" i="23"/>
  <c r="B112" i="24"/>
  <c r="L144" i="23"/>
  <c r="B183" i="24"/>
  <c r="L215" i="23"/>
  <c r="I201" i="24"/>
  <c r="G210" i="24"/>
  <c r="G218" i="24"/>
  <c r="L5" i="23"/>
  <c r="Y5" i="23" s="1"/>
  <c r="L39" i="23"/>
  <c r="L43" i="23"/>
  <c r="L47" i="23"/>
  <c r="L51" i="23"/>
  <c r="L55" i="23"/>
  <c r="L59" i="23"/>
  <c r="L63" i="23"/>
  <c r="I37" i="24"/>
  <c r="G38" i="24"/>
  <c r="E39" i="24"/>
  <c r="C40" i="24"/>
  <c r="K40" i="24"/>
  <c r="X72" i="23"/>
  <c r="I41" i="24"/>
  <c r="G42" i="24"/>
  <c r="E43" i="24"/>
  <c r="C44" i="24"/>
  <c r="K44" i="24"/>
  <c r="X76" i="23"/>
  <c r="I45" i="24"/>
  <c r="G46" i="24"/>
  <c r="E47" i="24"/>
  <c r="C48" i="24"/>
  <c r="K48" i="24"/>
  <c r="X80" i="23"/>
  <c r="I49" i="24"/>
  <c r="G50" i="24"/>
  <c r="E51" i="24"/>
  <c r="C52" i="24"/>
  <c r="K52" i="24"/>
  <c r="X84" i="23"/>
  <c r="I53" i="24"/>
  <c r="G54" i="24"/>
  <c r="E55" i="24"/>
  <c r="C56" i="24"/>
  <c r="K56" i="24"/>
  <c r="X88" i="23"/>
  <c r="I57" i="24"/>
  <c r="G58" i="24"/>
  <c r="E59" i="24"/>
  <c r="C60" i="24"/>
  <c r="K60" i="24"/>
  <c r="X92" i="23"/>
  <c r="I61" i="24"/>
  <c r="G62" i="24"/>
  <c r="E63" i="24"/>
  <c r="D69" i="24"/>
  <c r="B70" i="24"/>
  <c r="L102" i="23"/>
  <c r="J70" i="24"/>
  <c r="H71" i="24"/>
  <c r="F72" i="24"/>
  <c r="D73" i="24"/>
  <c r="B74" i="24"/>
  <c r="L106" i="23"/>
  <c r="J74" i="24"/>
  <c r="H75" i="24"/>
  <c r="F76" i="24"/>
  <c r="D77" i="24"/>
  <c r="B78" i="24"/>
  <c r="L110" i="23"/>
  <c r="J78" i="24"/>
  <c r="H79" i="24"/>
  <c r="F80" i="24"/>
  <c r="D81" i="24"/>
  <c r="B82" i="24"/>
  <c r="L114" i="23"/>
  <c r="J82" i="24"/>
  <c r="H83" i="24"/>
  <c r="F84" i="24"/>
  <c r="D85" i="24"/>
  <c r="B86" i="24"/>
  <c r="L118" i="23"/>
  <c r="J86" i="24"/>
  <c r="H87" i="24"/>
  <c r="F88" i="24"/>
  <c r="D89" i="24"/>
  <c r="B90" i="24"/>
  <c r="L122" i="23"/>
  <c r="J90" i="24"/>
  <c r="H91" i="24"/>
  <c r="F92" i="24"/>
  <c r="D93" i="24"/>
  <c r="B94" i="24"/>
  <c r="L126" i="23"/>
  <c r="J94" i="24"/>
  <c r="H95" i="24"/>
  <c r="G101" i="24"/>
  <c r="E102" i="24"/>
  <c r="C103" i="24"/>
  <c r="K103" i="24"/>
  <c r="X135" i="23"/>
  <c r="I104" i="24"/>
  <c r="G105" i="24"/>
  <c r="E106" i="24"/>
  <c r="C107" i="24"/>
  <c r="K107" i="24"/>
  <c r="X139" i="23"/>
  <c r="I108" i="24"/>
  <c r="G109" i="24"/>
  <c r="E110" i="24"/>
  <c r="C111" i="24"/>
  <c r="K111" i="24"/>
  <c r="X143" i="23"/>
  <c r="I112" i="24"/>
  <c r="G113" i="24"/>
  <c r="E223" i="24"/>
  <c r="K15" i="24"/>
  <c r="X47" i="23"/>
  <c r="K27" i="24"/>
  <c r="X59" i="23"/>
  <c r="K31" i="24"/>
  <c r="X63" i="23"/>
  <c r="B41" i="24"/>
  <c r="L73" i="23"/>
  <c r="B57" i="24"/>
  <c r="L89" i="23"/>
  <c r="K82" i="24"/>
  <c r="X114" i="23"/>
  <c r="B108" i="24"/>
  <c r="L140" i="23"/>
  <c r="B175" i="24"/>
  <c r="L207" i="23"/>
  <c r="B179" i="24"/>
  <c r="L211" i="23"/>
  <c r="B191" i="24"/>
  <c r="L223" i="23"/>
  <c r="K200" i="24"/>
  <c r="X232" i="23"/>
  <c r="G202" i="24"/>
  <c r="I205" i="24"/>
  <c r="I209" i="24"/>
  <c r="I213" i="24"/>
  <c r="G214" i="24"/>
  <c r="K216" i="24"/>
  <c r="X248" i="23"/>
  <c r="K220" i="24"/>
  <c r="X252" i="23"/>
  <c r="H5" i="24"/>
  <c r="F6" i="24"/>
  <c r="D7" i="24"/>
  <c r="B8" i="24"/>
  <c r="L40" i="23"/>
  <c r="J8" i="24"/>
  <c r="H9" i="24"/>
  <c r="F10" i="24"/>
  <c r="D11" i="24"/>
  <c r="B12" i="24"/>
  <c r="L44" i="23"/>
  <c r="J12" i="24"/>
  <c r="H13" i="24"/>
  <c r="F14" i="24"/>
  <c r="D15" i="24"/>
  <c r="B16" i="24"/>
  <c r="L48" i="23"/>
  <c r="J16" i="24"/>
  <c r="H17" i="24"/>
  <c r="F18" i="24"/>
  <c r="D19" i="24"/>
  <c r="B20" i="24"/>
  <c r="L52" i="23"/>
  <c r="J20" i="24"/>
  <c r="H21" i="24"/>
  <c r="F22" i="24"/>
  <c r="D23" i="24"/>
  <c r="B24" i="24"/>
  <c r="L56" i="23"/>
  <c r="J24" i="24"/>
  <c r="H25" i="24"/>
  <c r="F26" i="24"/>
  <c r="D27" i="24"/>
  <c r="B28" i="24"/>
  <c r="L60" i="23"/>
  <c r="J28" i="24"/>
  <c r="H29" i="24"/>
  <c r="F30" i="24"/>
  <c r="D31" i="24"/>
  <c r="C37" i="24"/>
  <c r="K37" i="24"/>
  <c r="I38" i="24"/>
  <c r="G39" i="24"/>
  <c r="E40" i="24"/>
  <c r="C41" i="24"/>
  <c r="K41" i="24"/>
  <c r="X73" i="23"/>
  <c r="I42" i="24"/>
  <c r="G43" i="24"/>
  <c r="E44" i="24"/>
  <c r="C45" i="24"/>
  <c r="K45" i="24"/>
  <c r="X77" i="23"/>
  <c r="I46" i="24"/>
  <c r="G47" i="24"/>
  <c r="E48" i="24"/>
  <c r="C49" i="24"/>
  <c r="K49" i="24"/>
  <c r="X81" i="23"/>
  <c r="I50" i="24"/>
  <c r="G51" i="24"/>
  <c r="E52" i="24"/>
  <c r="C53" i="24"/>
  <c r="K53" i="24"/>
  <c r="X85" i="23"/>
  <c r="I54" i="24"/>
  <c r="G55" i="24"/>
  <c r="E56" i="24"/>
  <c r="C57" i="24"/>
  <c r="K57" i="24"/>
  <c r="X89" i="23"/>
  <c r="I58" i="24"/>
  <c r="G59" i="24"/>
  <c r="E60" i="24"/>
  <c r="C61" i="24"/>
  <c r="K61" i="24"/>
  <c r="X93" i="23"/>
  <c r="I62" i="24"/>
  <c r="G63" i="24"/>
  <c r="F69" i="24"/>
  <c r="D70" i="24"/>
  <c r="B71" i="24"/>
  <c r="L103" i="23"/>
  <c r="J71" i="24"/>
  <c r="H72" i="24"/>
  <c r="F73" i="24"/>
  <c r="D74" i="24"/>
  <c r="B75" i="24"/>
  <c r="L107" i="23"/>
  <c r="J75" i="24"/>
  <c r="H76" i="24"/>
  <c r="F77" i="24"/>
  <c r="D78" i="24"/>
  <c r="B79" i="24"/>
  <c r="L111" i="23"/>
  <c r="J79" i="24"/>
  <c r="H80" i="24"/>
  <c r="F81" i="24"/>
  <c r="D82" i="24"/>
  <c r="B83" i="24"/>
  <c r="L115" i="23"/>
  <c r="J83" i="24"/>
  <c r="H84" i="24"/>
  <c r="F85" i="24"/>
  <c r="D86" i="24"/>
  <c r="B87" i="24"/>
  <c r="L119" i="23"/>
  <c r="J87" i="24"/>
  <c r="H88" i="24"/>
  <c r="F89" i="24"/>
  <c r="D90" i="24"/>
  <c r="B91" i="24"/>
  <c r="L123" i="23"/>
  <c r="J91" i="24"/>
  <c r="H92" i="24"/>
  <c r="F93" i="24"/>
  <c r="D94" i="24"/>
  <c r="B95" i="24"/>
  <c r="L127" i="23"/>
  <c r="J95" i="24"/>
  <c r="I101" i="24"/>
  <c r="G102" i="24"/>
  <c r="E103" i="24"/>
  <c r="C104" i="24"/>
  <c r="K104" i="24"/>
  <c r="X136" i="23"/>
  <c r="I105" i="24"/>
  <c r="G106" i="24"/>
  <c r="E107" i="24"/>
  <c r="C108" i="24"/>
  <c r="K108" i="24"/>
  <c r="X140" i="23"/>
  <c r="I109" i="24"/>
  <c r="G110" i="24"/>
  <c r="E111" i="24"/>
  <c r="C112" i="24"/>
  <c r="K112" i="24"/>
  <c r="X144" i="23"/>
  <c r="I113" i="24"/>
  <c r="K7" i="24"/>
  <c r="X39" i="23"/>
  <c r="K11" i="24"/>
  <c r="X43" i="23"/>
  <c r="B61" i="24"/>
  <c r="L93" i="23"/>
  <c r="B120" i="24"/>
  <c r="L152" i="23"/>
  <c r="K137" i="24"/>
  <c r="X169" i="23"/>
  <c r="K141" i="24"/>
  <c r="X173" i="23"/>
  <c r="G198" i="24"/>
  <c r="E207" i="24"/>
  <c r="I221" i="24"/>
  <c r="B69" i="24"/>
  <c r="L101" i="23"/>
  <c r="L7" i="23"/>
  <c r="Y7" i="23" s="1"/>
  <c r="L11" i="23"/>
  <c r="Y11" i="23" s="1"/>
  <c r="L15" i="23"/>
  <c r="Y15" i="23" s="1"/>
  <c r="L19" i="23"/>
  <c r="Y19" i="23" s="1"/>
  <c r="L23" i="23"/>
  <c r="Y23" i="23" s="1"/>
  <c r="L27" i="23"/>
  <c r="Y27" i="23" s="1"/>
  <c r="L31" i="23"/>
  <c r="Y31" i="23" s="1"/>
  <c r="K8" i="24"/>
  <c r="X40" i="23"/>
  <c r="K12" i="24"/>
  <c r="X44" i="23"/>
  <c r="K16" i="24"/>
  <c r="X48" i="23"/>
  <c r="K20" i="24"/>
  <c r="X52" i="23"/>
  <c r="K24" i="24"/>
  <c r="X56" i="23"/>
  <c r="K28" i="24"/>
  <c r="X60" i="23"/>
  <c r="D37" i="24"/>
  <c r="B38" i="24"/>
  <c r="L70" i="23"/>
  <c r="J38" i="24"/>
  <c r="H39" i="24"/>
  <c r="F40" i="24"/>
  <c r="D41" i="24"/>
  <c r="B42" i="24"/>
  <c r="L74" i="23"/>
  <c r="J42" i="24"/>
  <c r="H43" i="24"/>
  <c r="F44" i="24"/>
  <c r="D45" i="24"/>
  <c r="B46" i="24"/>
  <c r="L78" i="23"/>
  <c r="J46" i="24"/>
  <c r="H47" i="24"/>
  <c r="F48" i="24"/>
  <c r="D49" i="24"/>
  <c r="B50" i="24"/>
  <c r="L82" i="23"/>
  <c r="J50" i="24"/>
  <c r="H51" i="24"/>
  <c r="F52" i="24"/>
  <c r="D53" i="24"/>
  <c r="B54" i="24"/>
  <c r="L86" i="23"/>
  <c r="J54" i="24"/>
  <c r="H55" i="24"/>
  <c r="F56" i="24"/>
  <c r="D57" i="24"/>
  <c r="B58" i="24"/>
  <c r="L90" i="23"/>
  <c r="J58" i="24"/>
  <c r="H59" i="24"/>
  <c r="F60" i="24"/>
  <c r="D61" i="24"/>
  <c r="B62" i="24"/>
  <c r="L94" i="23"/>
  <c r="J62" i="24"/>
  <c r="H63" i="24"/>
  <c r="G69" i="24"/>
  <c r="E70" i="24"/>
  <c r="C71" i="24"/>
  <c r="K71" i="24"/>
  <c r="X103" i="23"/>
  <c r="I72" i="24"/>
  <c r="G73" i="24"/>
  <c r="E74" i="24"/>
  <c r="C75" i="24"/>
  <c r="K75" i="24"/>
  <c r="X107" i="23"/>
  <c r="I76" i="24"/>
  <c r="G77" i="24"/>
  <c r="E78" i="24"/>
  <c r="C79" i="24"/>
  <c r="K79" i="24"/>
  <c r="X111" i="23"/>
  <c r="I80" i="24"/>
  <c r="G81" i="24"/>
  <c r="E82" i="24"/>
  <c r="C83" i="24"/>
  <c r="K83" i="24"/>
  <c r="X115" i="23"/>
  <c r="I84" i="24"/>
  <c r="G85" i="24"/>
  <c r="E86" i="24"/>
  <c r="C87" i="24"/>
  <c r="K87" i="24"/>
  <c r="X119" i="23"/>
  <c r="I88" i="24"/>
  <c r="G89" i="24"/>
  <c r="E90" i="24"/>
  <c r="C91" i="24"/>
  <c r="K91" i="24"/>
  <c r="X123" i="23"/>
  <c r="I92" i="24"/>
  <c r="G93" i="24"/>
  <c r="E94" i="24"/>
  <c r="C95" i="24"/>
  <c r="K95" i="24"/>
  <c r="X127" i="23"/>
  <c r="J101" i="24"/>
  <c r="H102" i="24"/>
  <c r="F103" i="24"/>
  <c r="D104" i="24"/>
  <c r="B105" i="24"/>
  <c r="L137" i="23"/>
  <c r="J105" i="24"/>
  <c r="H106" i="24"/>
  <c r="F107" i="24"/>
  <c r="D108" i="24"/>
  <c r="B109" i="24"/>
  <c r="L141" i="23"/>
  <c r="J109" i="24"/>
  <c r="H110" i="24"/>
  <c r="F111" i="24"/>
  <c r="D112" i="24"/>
  <c r="B113" i="24"/>
  <c r="L145" i="23"/>
  <c r="J113" i="24"/>
  <c r="K90" i="24"/>
  <c r="X122" i="23"/>
  <c r="K149" i="24"/>
  <c r="X181" i="23"/>
  <c r="K153" i="24"/>
  <c r="X185" i="23"/>
  <c r="B187" i="24"/>
  <c r="L219" i="23"/>
  <c r="I197" i="24"/>
  <c r="K204" i="24"/>
  <c r="X236" i="23"/>
  <c r="E211" i="24"/>
  <c r="I217" i="24"/>
  <c r="B101" i="24"/>
  <c r="L133" i="23"/>
  <c r="L41" i="23"/>
  <c r="L45" i="23"/>
  <c r="L49" i="23"/>
  <c r="L53" i="23"/>
  <c r="L57" i="23"/>
  <c r="L61" i="23"/>
  <c r="E37" i="24"/>
  <c r="C38" i="24"/>
  <c r="K38" i="24"/>
  <c r="X70" i="23"/>
  <c r="I39" i="24"/>
  <c r="G40" i="24"/>
  <c r="E41" i="24"/>
  <c r="C42" i="24"/>
  <c r="K42" i="24"/>
  <c r="X74" i="23"/>
  <c r="I43" i="24"/>
  <c r="G44" i="24"/>
  <c r="E45" i="24"/>
  <c r="C46" i="24"/>
  <c r="K46" i="24"/>
  <c r="X78" i="23"/>
  <c r="I47" i="24"/>
  <c r="G48" i="24"/>
  <c r="E49" i="24"/>
  <c r="C50" i="24"/>
  <c r="K50" i="24"/>
  <c r="X82" i="23"/>
  <c r="I51" i="24"/>
  <c r="G52" i="24"/>
  <c r="E53" i="24"/>
  <c r="C54" i="24"/>
  <c r="K54" i="24"/>
  <c r="X86" i="23"/>
  <c r="I55" i="24"/>
  <c r="G56" i="24"/>
  <c r="E57" i="24"/>
  <c r="C58" i="24"/>
  <c r="K58" i="24"/>
  <c r="X90" i="23"/>
  <c r="I59" i="24"/>
  <c r="G60" i="24"/>
  <c r="E61" i="24"/>
  <c r="C62" i="24"/>
  <c r="K62" i="24"/>
  <c r="X94" i="23"/>
  <c r="I63" i="24"/>
  <c r="H69" i="24"/>
  <c r="F70" i="24"/>
  <c r="D71" i="24"/>
  <c r="B72" i="24"/>
  <c r="L104" i="23"/>
  <c r="J72" i="24"/>
  <c r="H73" i="24"/>
  <c r="F74" i="24"/>
  <c r="D75" i="24"/>
  <c r="B76" i="24"/>
  <c r="L108" i="23"/>
  <c r="J76" i="24"/>
  <c r="H77" i="24"/>
  <c r="F78" i="24"/>
  <c r="D79" i="24"/>
  <c r="B80" i="24"/>
  <c r="L112" i="23"/>
  <c r="J80" i="24"/>
  <c r="H81" i="24"/>
  <c r="F82" i="24"/>
  <c r="D83" i="24"/>
  <c r="B84" i="24"/>
  <c r="L116" i="23"/>
  <c r="J84" i="24"/>
  <c r="H85" i="24"/>
  <c r="F86" i="24"/>
  <c r="D87" i="24"/>
  <c r="B88" i="24"/>
  <c r="L120" i="23"/>
  <c r="J88" i="24"/>
  <c r="H89" i="24"/>
  <c r="F90" i="24"/>
  <c r="D91" i="24"/>
  <c r="B92" i="24"/>
  <c r="L124" i="23"/>
  <c r="J92" i="24"/>
  <c r="H93" i="24"/>
  <c r="F94" i="24"/>
  <c r="D95" i="24"/>
  <c r="C101" i="24"/>
  <c r="K101" i="24"/>
  <c r="I102" i="24"/>
  <c r="G103" i="24"/>
  <c r="E104" i="24"/>
  <c r="C105" i="24"/>
  <c r="K105" i="24"/>
  <c r="X137" i="23"/>
  <c r="I106" i="24"/>
  <c r="G107" i="24"/>
  <c r="E108" i="24"/>
  <c r="C109" i="24"/>
  <c r="K109" i="24"/>
  <c r="X141" i="23"/>
  <c r="I110" i="24"/>
  <c r="G111" i="24"/>
  <c r="E112" i="24"/>
  <c r="C113" i="24"/>
  <c r="K113" i="24"/>
  <c r="X145" i="23"/>
  <c r="K70" i="24"/>
  <c r="X102" i="23"/>
  <c r="B104" i="24"/>
  <c r="L136" i="23"/>
  <c r="B116" i="24"/>
  <c r="L148" i="23"/>
  <c r="K145" i="24"/>
  <c r="X177" i="23"/>
  <c r="K157" i="24"/>
  <c r="X189" i="23"/>
  <c r="B167" i="24"/>
  <c r="L199" i="23"/>
  <c r="C200" i="24"/>
  <c r="C204" i="24"/>
  <c r="G206" i="24"/>
  <c r="C212" i="24"/>
  <c r="K212" i="24"/>
  <c r="X244" i="23"/>
  <c r="E215" i="24"/>
  <c r="C216" i="24"/>
  <c r="E219" i="24"/>
  <c r="B133" i="24"/>
  <c r="L165" i="23"/>
  <c r="L8" i="23"/>
  <c r="Y8" i="23" s="1"/>
  <c r="L12" i="23"/>
  <c r="Y12" i="23" s="1"/>
  <c r="L16" i="23"/>
  <c r="Y16" i="23" s="1"/>
  <c r="L20" i="23"/>
  <c r="Y20" i="23" s="1"/>
  <c r="L24" i="23"/>
  <c r="Y24" i="23" s="1"/>
  <c r="L28" i="23"/>
  <c r="Y28" i="23" s="1"/>
  <c r="K9" i="24"/>
  <c r="X41" i="23"/>
  <c r="K13" i="24"/>
  <c r="X45" i="23"/>
  <c r="K17" i="24"/>
  <c r="X49" i="23"/>
  <c r="K21" i="24"/>
  <c r="X53" i="23"/>
  <c r="K25" i="24"/>
  <c r="X57" i="23"/>
  <c r="K29" i="24"/>
  <c r="X61" i="23"/>
  <c r="F37" i="24"/>
  <c r="D38" i="24"/>
  <c r="B39" i="24"/>
  <c r="L71" i="23"/>
  <c r="J39" i="24"/>
  <c r="H40" i="24"/>
  <c r="F41" i="24"/>
  <c r="D42" i="24"/>
  <c r="B43" i="24"/>
  <c r="L75" i="23"/>
  <c r="J43" i="24"/>
  <c r="H44" i="24"/>
  <c r="F45" i="24"/>
  <c r="D46" i="24"/>
  <c r="B47" i="24"/>
  <c r="L79" i="23"/>
  <c r="J47" i="24"/>
  <c r="H48" i="24"/>
  <c r="F49" i="24"/>
  <c r="D50" i="24"/>
  <c r="B51" i="24"/>
  <c r="L83" i="23"/>
  <c r="J51" i="24"/>
  <c r="H52" i="24"/>
  <c r="F53" i="24"/>
  <c r="D54" i="24"/>
  <c r="B55" i="24"/>
  <c r="L87" i="23"/>
  <c r="J55" i="24"/>
  <c r="H56" i="24"/>
  <c r="F57" i="24"/>
  <c r="D58" i="24"/>
  <c r="B59" i="24"/>
  <c r="L91" i="23"/>
  <c r="J59" i="24"/>
  <c r="H60" i="24"/>
  <c r="F61" i="24"/>
  <c r="D62" i="24"/>
  <c r="B63" i="24"/>
  <c r="L95" i="23"/>
  <c r="J63" i="24"/>
  <c r="I69" i="24"/>
  <c r="G70" i="24"/>
  <c r="E71" i="24"/>
  <c r="C72" i="24"/>
  <c r="K72" i="24"/>
  <c r="X104" i="23"/>
  <c r="I73" i="24"/>
  <c r="G74" i="24"/>
  <c r="E75" i="24"/>
  <c r="C76" i="24"/>
  <c r="K76" i="24"/>
  <c r="X108" i="23"/>
  <c r="I77" i="24"/>
  <c r="G78" i="24"/>
  <c r="E79" i="24"/>
  <c r="C80" i="24"/>
  <c r="K80" i="24"/>
  <c r="X112" i="23"/>
  <c r="I81" i="24"/>
  <c r="G82" i="24"/>
  <c r="E83" i="24"/>
  <c r="C84" i="24"/>
  <c r="K84" i="24"/>
  <c r="X116" i="23"/>
  <c r="I85" i="24"/>
  <c r="G86" i="24"/>
  <c r="E87" i="24"/>
  <c r="C88" i="24"/>
  <c r="K88" i="24"/>
  <c r="X120" i="23"/>
  <c r="I89" i="24"/>
  <c r="G90" i="24"/>
  <c r="E91" i="24"/>
  <c r="C92" i="24"/>
  <c r="K92" i="24"/>
  <c r="X124" i="23"/>
  <c r="I93" i="24"/>
  <c r="G94" i="24"/>
  <c r="E95" i="24"/>
  <c r="D101" i="24"/>
  <c r="B102" i="24"/>
  <c r="L134" i="23"/>
  <c r="J102" i="24"/>
  <c r="H103" i="24"/>
  <c r="F104" i="24"/>
  <c r="D105" i="24"/>
  <c r="B106" i="24"/>
  <c r="L138" i="23"/>
  <c r="J106" i="24"/>
  <c r="H107" i="24"/>
  <c r="F108" i="24"/>
  <c r="D109" i="24"/>
  <c r="B110" i="24"/>
  <c r="L142" i="23"/>
  <c r="J110" i="24"/>
  <c r="H111" i="24"/>
  <c r="F112" i="24"/>
  <c r="D113" i="24"/>
  <c r="K19" i="24"/>
  <c r="X51" i="23"/>
  <c r="K86" i="24"/>
  <c r="X118" i="23"/>
  <c r="B124" i="24"/>
  <c r="L156" i="23"/>
  <c r="B171" i="24"/>
  <c r="L203" i="23"/>
  <c r="E203" i="24"/>
  <c r="K208" i="24"/>
  <c r="X240" i="23"/>
  <c r="C220" i="24"/>
  <c r="B165" i="24"/>
  <c r="L197" i="23"/>
  <c r="L38" i="23"/>
  <c r="L42" i="23"/>
  <c r="L46" i="23"/>
  <c r="L50" i="23"/>
  <c r="L54" i="23"/>
  <c r="L58" i="23"/>
  <c r="L62" i="23"/>
  <c r="G37" i="24"/>
  <c r="E38" i="24"/>
  <c r="C39" i="24"/>
  <c r="K39" i="24"/>
  <c r="X71" i="23"/>
  <c r="I40" i="24"/>
  <c r="G41" i="24"/>
  <c r="E42" i="24"/>
  <c r="C43" i="24"/>
  <c r="K43" i="24"/>
  <c r="X75" i="23"/>
  <c r="I44" i="24"/>
  <c r="G45" i="24"/>
  <c r="E46" i="24"/>
  <c r="C47" i="24"/>
  <c r="K47" i="24"/>
  <c r="X79" i="23"/>
  <c r="I48" i="24"/>
  <c r="G49" i="24"/>
  <c r="E50" i="24"/>
  <c r="C51" i="24"/>
  <c r="K51" i="24"/>
  <c r="X83" i="23"/>
  <c r="I52" i="24"/>
  <c r="G53" i="24"/>
  <c r="E54" i="24"/>
  <c r="C55" i="24"/>
  <c r="K55" i="24"/>
  <c r="X87" i="23"/>
  <c r="I56" i="24"/>
  <c r="G57" i="24"/>
  <c r="E58" i="24"/>
  <c r="C59" i="24"/>
  <c r="K59" i="24"/>
  <c r="X91" i="23"/>
  <c r="I60" i="24"/>
  <c r="G61" i="24"/>
  <c r="E62" i="24"/>
  <c r="C63" i="24"/>
  <c r="K63" i="24"/>
  <c r="X95" i="23"/>
  <c r="J69" i="24"/>
  <c r="H70" i="24"/>
  <c r="F71" i="24"/>
  <c r="D72" i="24"/>
  <c r="B73" i="24"/>
  <c r="L105" i="23"/>
  <c r="J73" i="24"/>
  <c r="H74" i="24"/>
  <c r="F75" i="24"/>
  <c r="D76" i="24"/>
  <c r="B77" i="24"/>
  <c r="L109" i="23"/>
  <c r="J77" i="24"/>
  <c r="H78" i="24"/>
  <c r="F79" i="24"/>
  <c r="D80" i="24"/>
  <c r="B81" i="24"/>
  <c r="L113" i="23"/>
  <c r="J81" i="24"/>
  <c r="H82" i="24"/>
  <c r="F83" i="24"/>
  <c r="D84" i="24"/>
  <c r="B85" i="24"/>
  <c r="L117" i="23"/>
  <c r="J85" i="24"/>
  <c r="H86" i="24"/>
  <c r="F87" i="24"/>
  <c r="D88" i="24"/>
  <c r="B89" i="24"/>
  <c r="L121" i="23"/>
  <c r="J89" i="24"/>
  <c r="H90" i="24"/>
  <c r="F91" i="24"/>
  <c r="D92" i="24"/>
  <c r="B93" i="24"/>
  <c r="L125" i="23"/>
  <c r="J93" i="24"/>
  <c r="H94" i="24"/>
  <c r="F95" i="24"/>
  <c r="E101" i="24"/>
  <c r="C102" i="24"/>
  <c r="K102" i="24"/>
  <c r="X134" i="23"/>
  <c r="I103" i="24"/>
  <c r="G104" i="24"/>
  <c r="E105" i="24"/>
  <c r="C106" i="24"/>
  <c r="K106" i="24"/>
  <c r="X138" i="23"/>
  <c r="I107" i="24"/>
  <c r="G108" i="24"/>
  <c r="E109" i="24"/>
  <c r="C110" i="24"/>
  <c r="K110" i="24"/>
  <c r="X142" i="23"/>
  <c r="I111" i="24"/>
  <c r="G112" i="24"/>
  <c r="E113" i="24"/>
  <c r="B45" i="24"/>
  <c r="L77" i="23"/>
  <c r="B49" i="24"/>
  <c r="L81" i="23"/>
  <c r="B53" i="24"/>
  <c r="L85" i="23"/>
  <c r="K78" i="24"/>
  <c r="X110" i="23"/>
  <c r="K94" i="24"/>
  <c r="X126" i="23"/>
  <c r="E199" i="24"/>
  <c r="C208" i="24"/>
  <c r="G222" i="24"/>
  <c r="B37" i="24"/>
  <c r="L69" i="23"/>
  <c r="B197" i="24"/>
  <c r="L229" i="23"/>
  <c r="L9" i="23"/>
  <c r="Y9" i="23" s="1"/>
  <c r="L13" i="23"/>
  <c r="Y13" i="23" s="1"/>
  <c r="L17" i="23"/>
  <c r="Y17" i="23" s="1"/>
  <c r="L21" i="23"/>
  <c r="Y21" i="23" s="1"/>
  <c r="L25" i="23"/>
  <c r="Y25" i="23" s="1"/>
  <c r="L29" i="23"/>
  <c r="Y29" i="23" s="1"/>
  <c r="K6" i="24"/>
  <c r="X38" i="23"/>
  <c r="K10" i="24"/>
  <c r="X42" i="23"/>
  <c r="K14" i="24"/>
  <c r="X46" i="23"/>
  <c r="K18" i="24"/>
  <c r="X50" i="23"/>
  <c r="K22" i="24"/>
  <c r="X54" i="23"/>
  <c r="K26" i="24"/>
  <c r="X58" i="23"/>
  <c r="K30" i="24"/>
  <c r="X62" i="23"/>
  <c r="H37" i="24"/>
  <c r="F38" i="24"/>
  <c r="D39" i="24"/>
  <c r="B40" i="24"/>
  <c r="L72" i="23"/>
  <c r="J40" i="24"/>
  <c r="H41" i="24"/>
  <c r="F42" i="24"/>
  <c r="D43" i="24"/>
  <c r="B44" i="24"/>
  <c r="L76" i="23"/>
  <c r="J44" i="24"/>
  <c r="H45" i="24"/>
  <c r="F46" i="24"/>
  <c r="D47" i="24"/>
  <c r="B48" i="24"/>
  <c r="L80" i="23"/>
  <c r="J48" i="24"/>
  <c r="H49" i="24"/>
  <c r="F50" i="24"/>
  <c r="D51" i="24"/>
  <c r="B52" i="24"/>
  <c r="L84" i="23"/>
  <c r="J52" i="24"/>
  <c r="H53" i="24"/>
  <c r="F54" i="24"/>
  <c r="D55" i="24"/>
  <c r="B56" i="24"/>
  <c r="L88" i="23"/>
  <c r="J56" i="24"/>
  <c r="H57" i="24"/>
  <c r="F58" i="24"/>
  <c r="D59" i="24"/>
  <c r="B60" i="24"/>
  <c r="L92" i="23"/>
  <c r="J60" i="24"/>
  <c r="H61" i="24"/>
  <c r="F62" i="24"/>
  <c r="D63" i="24"/>
  <c r="C69" i="24"/>
  <c r="K69" i="24"/>
  <c r="I70" i="24"/>
  <c r="G71" i="24"/>
  <c r="E72" i="24"/>
  <c r="C73" i="24"/>
  <c r="K73" i="24"/>
  <c r="X105" i="23"/>
  <c r="I74" i="24"/>
  <c r="G75" i="24"/>
  <c r="E76" i="24"/>
  <c r="C77" i="24"/>
  <c r="K77" i="24"/>
  <c r="X109" i="23"/>
  <c r="I78" i="24"/>
  <c r="G79" i="24"/>
  <c r="E80" i="24"/>
  <c r="C81" i="24"/>
  <c r="K81" i="24"/>
  <c r="X113" i="23"/>
  <c r="I82" i="24"/>
  <c r="G83" i="24"/>
  <c r="E84" i="24"/>
  <c r="C85" i="24"/>
  <c r="K85" i="24"/>
  <c r="X117" i="23"/>
  <c r="I86" i="24"/>
  <c r="G87" i="24"/>
  <c r="E88" i="24"/>
  <c r="C89" i="24"/>
  <c r="K89" i="24"/>
  <c r="X121" i="23"/>
  <c r="I90" i="24"/>
  <c r="G91" i="24"/>
  <c r="E92" i="24"/>
  <c r="C93" i="24"/>
  <c r="K93" i="24"/>
  <c r="X125" i="23"/>
  <c r="I94" i="24"/>
  <c r="G95" i="24"/>
  <c r="F101" i="24"/>
  <c r="D102" i="24"/>
  <c r="B103" i="24"/>
  <c r="L135" i="23"/>
  <c r="J103" i="24"/>
  <c r="H104" i="24"/>
  <c r="F105" i="24"/>
  <c r="D106" i="24"/>
  <c r="B107" i="24"/>
  <c r="L139" i="23"/>
  <c r="J107" i="24"/>
  <c r="H108" i="24"/>
  <c r="F109" i="24"/>
  <c r="D110" i="24"/>
  <c r="B111" i="24"/>
  <c r="L143" i="23"/>
  <c r="J111" i="24"/>
  <c r="H112" i="24"/>
  <c r="F113" i="24"/>
  <c r="E114" i="24"/>
  <c r="C115" i="24"/>
  <c r="K115" i="24"/>
  <c r="X147" i="23"/>
  <c r="I116" i="24"/>
  <c r="G117" i="24"/>
  <c r="E118" i="24"/>
  <c r="C119" i="24"/>
  <c r="K119" i="24"/>
  <c r="X151" i="23"/>
  <c r="I120" i="24"/>
  <c r="G121" i="24"/>
  <c r="E122" i="24"/>
  <c r="C123" i="24"/>
  <c r="K123" i="24"/>
  <c r="X155" i="23"/>
  <c r="I124" i="24"/>
  <c r="G125" i="24"/>
  <c r="E126" i="24"/>
  <c r="C127" i="24"/>
  <c r="K127" i="24"/>
  <c r="X159" i="23"/>
  <c r="J133" i="24"/>
  <c r="H134" i="24"/>
  <c r="F135" i="24"/>
  <c r="D136" i="24"/>
  <c r="B137" i="24"/>
  <c r="L169" i="23"/>
  <c r="J137" i="24"/>
  <c r="H138" i="24"/>
  <c r="F139" i="24"/>
  <c r="D140" i="24"/>
  <c r="B141" i="24"/>
  <c r="L173" i="23"/>
  <c r="J141" i="24"/>
  <c r="H142" i="24"/>
  <c r="F143" i="24"/>
  <c r="D144" i="24"/>
  <c r="B145" i="24"/>
  <c r="L177" i="23"/>
  <c r="J145" i="24"/>
  <c r="H146" i="24"/>
  <c r="F147" i="24"/>
  <c r="D148" i="24"/>
  <c r="B149" i="24"/>
  <c r="L181" i="23"/>
  <c r="J149" i="24"/>
  <c r="H150" i="24"/>
  <c r="F151" i="24"/>
  <c r="D152" i="24"/>
  <c r="B153" i="24"/>
  <c r="L185" i="23"/>
  <c r="J153" i="24"/>
  <c r="H154" i="24"/>
  <c r="F155" i="24"/>
  <c r="D156" i="24"/>
  <c r="B157" i="24"/>
  <c r="L189" i="23"/>
  <c r="J157" i="24"/>
  <c r="H158" i="24"/>
  <c r="F159" i="24"/>
  <c r="E165" i="24"/>
  <c r="C166" i="24"/>
  <c r="K166" i="24"/>
  <c r="X198" i="23"/>
  <c r="I167" i="24"/>
  <c r="G168" i="24"/>
  <c r="E169" i="24"/>
  <c r="C170" i="24"/>
  <c r="K170" i="24"/>
  <c r="X202" i="23"/>
  <c r="I171" i="24"/>
  <c r="G172" i="24"/>
  <c r="E173" i="24"/>
  <c r="C174" i="24"/>
  <c r="K174" i="24"/>
  <c r="X206" i="23"/>
  <c r="I175" i="24"/>
  <c r="G176" i="24"/>
  <c r="E177" i="24"/>
  <c r="C178" i="24"/>
  <c r="K178" i="24"/>
  <c r="X210" i="23"/>
  <c r="I179" i="24"/>
  <c r="G180" i="24"/>
  <c r="E181" i="24"/>
  <c r="C182" i="24"/>
  <c r="K182" i="24"/>
  <c r="X214" i="23"/>
  <c r="I183" i="24"/>
  <c r="G184" i="24"/>
  <c r="E185" i="24"/>
  <c r="C186" i="24"/>
  <c r="K186" i="24"/>
  <c r="X218" i="23"/>
  <c r="I187" i="24"/>
  <c r="G188" i="24"/>
  <c r="E189" i="24"/>
  <c r="C190" i="24"/>
  <c r="K190" i="24"/>
  <c r="X222" i="23"/>
  <c r="I191" i="24"/>
  <c r="H197" i="24"/>
  <c r="F198" i="24"/>
  <c r="D199" i="24"/>
  <c r="B200" i="24"/>
  <c r="L232" i="23"/>
  <c r="J200" i="24"/>
  <c r="H201" i="24"/>
  <c r="F202" i="24"/>
  <c r="D203" i="24"/>
  <c r="B204" i="24"/>
  <c r="L236" i="23"/>
  <c r="J204" i="24"/>
  <c r="H205" i="24"/>
  <c r="F206" i="24"/>
  <c r="D207" i="24"/>
  <c r="B208" i="24"/>
  <c r="L240" i="23"/>
  <c r="J208" i="24"/>
  <c r="H209" i="24"/>
  <c r="F210" i="24"/>
  <c r="D211" i="24"/>
  <c r="B212" i="24"/>
  <c r="L244" i="23"/>
  <c r="J212" i="24"/>
  <c r="H213" i="24"/>
  <c r="F214" i="24"/>
  <c r="D215" i="24"/>
  <c r="B216" i="24"/>
  <c r="L248" i="23"/>
  <c r="J216" i="24"/>
  <c r="H217" i="24"/>
  <c r="F218" i="24"/>
  <c r="D219" i="24"/>
  <c r="B220" i="24"/>
  <c r="L252" i="23"/>
  <c r="J220" i="24"/>
  <c r="H221" i="24"/>
  <c r="F222" i="24"/>
  <c r="D223" i="24"/>
  <c r="G114" i="24"/>
  <c r="E115" i="24"/>
  <c r="C116" i="24"/>
  <c r="K116" i="24"/>
  <c r="X148" i="23"/>
  <c r="I117" i="24"/>
  <c r="G118" i="24"/>
  <c r="E119" i="24"/>
  <c r="C120" i="24"/>
  <c r="K120" i="24"/>
  <c r="X152" i="23"/>
  <c r="I121" i="24"/>
  <c r="G122" i="24"/>
  <c r="E123" i="24"/>
  <c r="C124" i="24"/>
  <c r="K124" i="24"/>
  <c r="X156" i="23"/>
  <c r="I125" i="24"/>
  <c r="G126" i="24"/>
  <c r="E127" i="24"/>
  <c r="D133" i="24"/>
  <c r="B134" i="24"/>
  <c r="L166" i="23"/>
  <c r="J134" i="24"/>
  <c r="H135" i="24"/>
  <c r="F136" i="24"/>
  <c r="D137" i="24"/>
  <c r="B138" i="24"/>
  <c r="L170" i="23"/>
  <c r="J138" i="24"/>
  <c r="H139" i="24"/>
  <c r="F140" i="24"/>
  <c r="D141" i="24"/>
  <c r="B142" i="24"/>
  <c r="L174" i="23"/>
  <c r="J142" i="24"/>
  <c r="H143" i="24"/>
  <c r="F144" i="24"/>
  <c r="D145" i="24"/>
  <c r="B146" i="24"/>
  <c r="L178" i="23"/>
  <c r="J146" i="24"/>
  <c r="H147" i="24"/>
  <c r="F148" i="24"/>
  <c r="D149" i="24"/>
  <c r="B150" i="24"/>
  <c r="L182" i="23"/>
  <c r="J150" i="24"/>
  <c r="H151" i="24"/>
  <c r="F152" i="24"/>
  <c r="D153" i="24"/>
  <c r="B154" i="24"/>
  <c r="L186" i="23"/>
  <c r="J154" i="24"/>
  <c r="H155" i="24"/>
  <c r="F156" i="24"/>
  <c r="D157" i="24"/>
  <c r="B158" i="24"/>
  <c r="L190" i="23"/>
  <c r="J158" i="24"/>
  <c r="H159" i="24"/>
  <c r="G165" i="24"/>
  <c r="E166" i="24"/>
  <c r="C167" i="24"/>
  <c r="K167" i="24"/>
  <c r="X199" i="23"/>
  <c r="I168" i="24"/>
  <c r="G169" i="24"/>
  <c r="E170" i="24"/>
  <c r="C171" i="24"/>
  <c r="K171" i="24"/>
  <c r="X203" i="23"/>
  <c r="I172" i="24"/>
  <c r="G173" i="24"/>
  <c r="E174" i="24"/>
  <c r="C175" i="24"/>
  <c r="K175" i="24"/>
  <c r="X207" i="23"/>
  <c r="I176" i="24"/>
  <c r="G177" i="24"/>
  <c r="E178" i="24"/>
  <c r="C179" i="24"/>
  <c r="K179" i="24"/>
  <c r="X211" i="23"/>
  <c r="I180" i="24"/>
  <c r="G181" i="24"/>
  <c r="E182" i="24"/>
  <c r="C183" i="24"/>
  <c r="K183" i="24"/>
  <c r="X215" i="23"/>
  <c r="I184" i="24"/>
  <c r="G185" i="24"/>
  <c r="E186" i="24"/>
  <c r="C187" i="24"/>
  <c r="K187" i="24"/>
  <c r="X219" i="23"/>
  <c r="I188" i="24"/>
  <c r="G189" i="24"/>
  <c r="E190" i="24"/>
  <c r="C191" i="24"/>
  <c r="K191" i="24"/>
  <c r="X223" i="23"/>
  <c r="J197" i="24"/>
  <c r="H198" i="24"/>
  <c r="F199" i="24"/>
  <c r="D200" i="24"/>
  <c r="B201" i="24"/>
  <c r="L233" i="23"/>
  <c r="J201" i="24"/>
  <c r="H202" i="24"/>
  <c r="F203" i="24"/>
  <c r="D204" i="24"/>
  <c r="B205" i="24"/>
  <c r="L237" i="23"/>
  <c r="J205" i="24"/>
  <c r="H206" i="24"/>
  <c r="F207" i="24"/>
  <c r="D208" i="24"/>
  <c r="B209" i="24"/>
  <c r="L241" i="23"/>
  <c r="J209" i="24"/>
  <c r="H210" i="24"/>
  <c r="F211" i="24"/>
  <c r="D212" i="24"/>
  <c r="B213" i="24"/>
  <c r="L245" i="23"/>
  <c r="J213" i="24"/>
  <c r="H214" i="24"/>
  <c r="F215" i="24"/>
  <c r="D216" i="24"/>
  <c r="B217" i="24"/>
  <c r="L249" i="23"/>
  <c r="J217" i="24"/>
  <c r="H218" i="24"/>
  <c r="F219" i="24"/>
  <c r="D220" i="24"/>
  <c r="B221" i="24"/>
  <c r="L253" i="23"/>
  <c r="J221" i="24"/>
  <c r="H222" i="24"/>
  <c r="F223" i="24"/>
  <c r="H114" i="24"/>
  <c r="F115" i="24"/>
  <c r="D116" i="24"/>
  <c r="B117" i="24"/>
  <c r="L149" i="23"/>
  <c r="J117" i="24"/>
  <c r="H118" i="24"/>
  <c r="F119" i="24"/>
  <c r="D120" i="24"/>
  <c r="B121" i="24"/>
  <c r="L153" i="23"/>
  <c r="J121" i="24"/>
  <c r="H122" i="24"/>
  <c r="F123" i="24"/>
  <c r="D124" i="24"/>
  <c r="B125" i="24"/>
  <c r="L157" i="23"/>
  <c r="J125" i="24"/>
  <c r="H126" i="24"/>
  <c r="F127" i="24"/>
  <c r="E133" i="24"/>
  <c r="C134" i="24"/>
  <c r="K134" i="24"/>
  <c r="X166" i="23"/>
  <c r="I135" i="24"/>
  <c r="G136" i="24"/>
  <c r="E137" i="24"/>
  <c r="C138" i="24"/>
  <c r="K138" i="24"/>
  <c r="X170" i="23"/>
  <c r="I139" i="24"/>
  <c r="G140" i="24"/>
  <c r="E141" i="24"/>
  <c r="C142" i="24"/>
  <c r="K142" i="24"/>
  <c r="X174" i="23"/>
  <c r="I143" i="24"/>
  <c r="G144" i="24"/>
  <c r="E145" i="24"/>
  <c r="C146" i="24"/>
  <c r="K146" i="24"/>
  <c r="X178" i="23"/>
  <c r="I147" i="24"/>
  <c r="G148" i="24"/>
  <c r="E149" i="24"/>
  <c r="C150" i="24"/>
  <c r="K150" i="24"/>
  <c r="X182" i="23"/>
  <c r="I151" i="24"/>
  <c r="G152" i="24"/>
  <c r="E153" i="24"/>
  <c r="C154" i="24"/>
  <c r="K154" i="24"/>
  <c r="X186" i="23"/>
  <c r="I155" i="24"/>
  <c r="G156" i="24"/>
  <c r="E157" i="24"/>
  <c r="C158" i="24"/>
  <c r="K158" i="24"/>
  <c r="X190" i="23"/>
  <c r="I159" i="24"/>
  <c r="H165" i="24"/>
  <c r="F166" i="24"/>
  <c r="D167" i="24"/>
  <c r="B168" i="24"/>
  <c r="L200" i="23"/>
  <c r="J168" i="24"/>
  <c r="H169" i="24"/>
  <c r="F170" i="24"/>
  <c r="D171" i="24"/>
  <c r="B172" i="24"/>
  <c r="L204" i="23"/>
  <c r="J172" i="24"/>
  <c r="H173" i="24"/>
  <c r="F174" i="24"/>
  <c r="D175" i="24"/>
  <c r="B176" i="24"/>
  <c r="L208" i="23"/>
  <c r="J176" i="24"/>
  <c r="H177" i="24"/>
  <c r="F178" i="24"/>
  <c r="D179" i="24"/>
  <c r="B180" i="24"/>
  <c r="L212" i="23"/>
  <c r="J180" i="24"/>
  <c r="H181" i="24"/>
  <c r="F182" i="24"/>
  <c r="D183" i="24"/>
  <c r="B184" i="24"/>
  <c r="L216" i="23"/>
  <c r="J184" i="24"/>
  <c r="H185" i="24"/>
  <c r="F186" i="24"/>
  <c r="D187" i="24"/>
  <c r="B188" i="24"/>
  <c r="L220" i="23"/>
  <c r="J188" i="24"/>
  <c r="H189" i="24"/>
  <c r="F190" i="24"/>
  <c r="D191" i="24"/>
  <c r="C197" i="24"/>
  <c r="K197" i="24"/>
  <c r="I198" i="24"/>
  <c r="G199" i="24"/>
  <c r="E200" i="24"/>
  <c r="C201" i="24"/>
  <c r="K201" i="24"/>
  <c r="X233" i="23"/>
  <c r="I202" i="24"/>
  <c r="G203" i="24"/>
  <c r="E204" i="24"/>
  <c r="C205" i="24"/>
  <c r="K205" i="24"/>
  <c r="X237" i="23"/>
  <c r="I206" i="24"/>
  <c r="G207" i="24"/>
  <c r="E208" i="24"/>
  <c r="C209" i="24"/>
  <c r="K209" i="24"/>
  <c r="X241" i="23"/>
  <c r="I210" i="24"/>
  <c r="G211" i="24"/>
  <c r="E212" i="24"/>
  <c r="C213" i="24"/>
  <c r="K213" i="24"/>
  <c r="X245" i="23"/>
  <c r="I214" i="24"/>
  <c r="G215" i="24"/>
  <c r="E216" i="24"/>
  <c r="C217" i="24"/>
  <c r="K217" i="24"/>
  <c r="X249" i="23"/>
  <c r="I218" i="24"/>
  <c r="G219" i="24"/>
  <c r="E220" i="24"/>
  <c r="C221" i="24"/>
  <c r="K221" i="24"/>
  <c r="X253" i="23"/>
  <c r="I222" i="24"/>
  <c r="G223" i="24"/>
  <c r="I114" i="24"/>
  <c r="G115" i="24"/>
  <c r="E116" i="24"/>
  <c r="C117" i="24"/>
  <c r="K117" i="24"/>
  <c r="X149" i="23"/>
  <c r="I118" i="24"/>
  <c r="G119" i="24"/>
  <c r="E120" i="24"/>
  <c r="C121" i="24"/>
  <c r="K121" i="24"/>
  <c r="X153" i="23"/>
  <c r="I122" i="24"/>
  <c r="G123" i="24"/>
  <c r="E124" i="24"/>
  <c r="C125" i="24"/>
  <c r="K125" i="24"/>
  <c r="X157" i="23"/>
  <c r="I126" i="24"/>
  <c r="G127" i="24"/>
  <c r="F133" i="24"/>
  <c r="D134" i="24"/>
  <c r="B135" i="24"/>
  <c r="L167" i="23"/>
  <c r="J135" i="24"/>
  <c r="H136" i="24"/>
  <c r="F137" i="24"/>
  <c r="D138" i="24"/>
  <c r="B139" i="24"/>
  <c r="L171" i="23"/>
  <c r="J139" i="24"/>
  <c r="H140" i="24"/>
  <c r="F141" i="24"/>
  <c r="D142" i="24"/>
  <c r="B143" i="24"/>
  <c r="L175" i="23"/>
  <c r="J143" i="24"/>
  <c r="H144" i="24"/>
  <c r="F145" i="24"/>
  <c r="D146" i="24"/>
  <c r="B147" i="24"/>
  <c r="L179" i="23"/>
  <c r="J147" i="24"/>
  <c r="H148" i="24"/>
  <c r="F149" i="24"/>
  <c r="D150" i="24"/>
  <c r="B151" i="24"/>
  <c r="L183" i="23"/>
  <c r="J151" i="24"/>
  <c r="H152" i="24"/>
  <c r="F153" i="24"/>
  <c r="D154" i="24"/>
  <c r="B155" i="24"/>
  <c r="L187" i="23"/>
  <c r="J155" i="24"/>
  <c r="H156" i="24"/>
  <c r="F157" i="24"/>
  <c r="D158" i="24"/>
  <c r="B159" i="24"/>
  <c r="L191" i="23"/>
  <c r="J159" i="24"/>
  <c r="I165" i="24"/>
  <c r="G166" i="24"/>
  <c r="E167" i="24"/>
  <c r="C168" i="24"/>
  <c r="K168" i="24"/>
  <c r="X200" i="23"/>
  <c r="I169" i="24"/>
  <c r="G170" i="24"/>
  <c r="E171" i="24"/>
  <c r="C172" i="24"/>
  <c r="K172" i="24"/>
  <c r="X204" i="23"/>
  <c r="I173" i="24"/>
  <c r="G174" i="24"/>
  <c r="E175" i="24"/>
  <c r="C176" i="24"/>
  <c r="K176" i="24"/>
  <c r="X208" i="23"/>
  <c r="I177" i="24"/>
  <c r="G178" i="24"/>
  <c r="E179" i="24"/>
  <c r="C180" i="24"/>
  <c r="K180" i="24"/>
  <c r="X212" i="23"/>
  <c r="I181" i="24"/>
  <c r="G182" i="24"/>
  <c r="E183" i="24"/>
  <c r="C184" i="24"/>
  <c r="K184" i="24"/>
  <c r="X216" i="23"/>
  <c r="I185" i="24"/>
  <c r="G186" i="24"/>
  <c r="E187" i="24"/>
  <c r="C188" i="24"/>
  <c r="K188" i="24"/>
  <c r="X220" i="23"/>
  <c r="I189" i="24"/>
  <c r="G190" i="24"/>
  <c r="E191" i="24"/>
  <c r="D197" i="24"/>
  <c r="B198" i="24"/>
  <c r="L230" i="23"/>
  <c r="J198" i="24"/>
  <c r="H199" i="24"/>
  <c r="F200" i="24"/>
  <c r="D201" i="24"/>
  <c r="B202" i="24"/>
  <c r="L234" i="23"/>
  <c r="J202" i="24"/>
  <c r="H203" i="24"/>
  <c r="F204" i="24"/>
  <c r="D205" i="24"/>
  <c r="B206" i="24"/>
  <c r="L238" i="23"/>
  <c r="J206" i="24"/>
  <c r="H207" i="24"/>
  <c r="F208" i="24"/>
  <c r="D209" i="24"/>
  <c r="B210" i="24"/>
  <c r="L242" i="23"/>
  <c r="J210" i="24"/>
  <c r="H211" i="24"/>
  <c r="F212" i="24"/>
  <c r="D213" i="24"/>
  <c r="B214" i="24"/>
  <c r="L246" i="23"/>
  <c r="J214" i="24"/>
  <c r="H215" i="24"/>
  <c r="F216" i="24"/>
  <c r="D217" i="24"/>
  <c r="B218" i="24"/>
  <c r="L250" i="23"/>
  <c r="J218" i="24"/>
  <c r="H219" i="24"/>
  <c r="F220" i="24"/>
  <c r="D221" i="24"/>
  <c r="B222" i="24"/>
  <c r="L254" i="23"/>
  <c r="J222" i="24"/>
  <c r="H223" i="24"/>
  <c r="B114" i="24"/>
  <c r="L146" i="23"/>
  <c r="J114" i="24"/>
  <c r="H115" i="24"/>
  <c r="F116" i="24"/>
  <c r="D117" i="24"/>
  <c r="B118" i="24"/>
  <c r="L150" i="23"/>
  <c r="J118" i="24"/>
  <c r="H119" i="24"/>
  <c r="F120" i="24"/>
  <c r="D121" i="24"/>
  <c r="B122" i="24"/>
  <c r="L154" i="23"/>
  <c r="J122" i="24"/>
  <c r="H123" i="24"/>
  <c r="F124" i="24"/>
  <c r="D125" i="24"/>
  <c r="B126" i="24"/>
  <c r="L158" i="23"/>
  <c r="J126" i="24"/>
  <c r="H127" i="24"/>
  <c r="G133" i="24"/>
  <c r="E134" i="24"/>
  <c r="C135" i="24"/>
  <c r="K135" i="24"/>
  <c r="X167" i="23"/>
  <c r="I136" i="24"/>
  <c r="G137" i="24"/>
  <c r="E138" i="24"/>
  <c r="C139" i="24"/>
  <c r="K139" i="24"/>
  <c r="X171" i="23"/>
  <c r="I140" i="24"/>
  <c r="G141" i="24"/>
  <c r="E142" i="24"/>
  <c r="C143" i="24"/>
  <c r="K143" i="24"/>
  <c r="X175" i="23"/>
  <c r="I144" i="24"/>
  <c r="G145" i="24"/>
  <c r="E146" i="24"/>
  <c r="C147" i="24"/>
  <c r="K147" i="24"/>
  <c r="X179" i="23"/>
  <c r="I148" i="24"/>
  <c r="G149" i="24"/>
  <c r="E150" i="24"/>
  <c r="C151" i="24"/>
  <c r="K151" i="24"/>
  <c r="X183" i="23"/>
  <c r="I152" i="24"/>
  <c r="G153" i="24"/>
  <c r="E154" i="24"/>
  <c r="C155" i="24"/>
  <c r="K155" i="24"/>
  <c r="X187" i="23"/>
  <c r="I156" i="24"/>
  <c r="G157" i="24"/>
  <c r="E158" i="24"/>
  <c r="C159" i="24"/>
  <c r="K159" i="24"/>
  <c r="X191" i="23"/>
  <c r="J165" i="24"/>
  <c r="H166" i="24"/>
  <c r="F167" i="24"/>
  <c r="D168" i="24"/>
  <c r="B169" i="24"/>
  <c r="L201" i="23"/>
  <c r="J169" i="24"/>
  <c r="H170" i="24"/>
  <c r="F171" i="24"/>
  <c r="D172" i="24"/>
  <c r="B173" i="24"/>
  <c r="L205" i="23"/>
  <c r="J173" i="24"/>
  <c r="H174" i="24"/>
  <c r="F175" i="24"/>
  <c r="D176" i="24"/>
  <c r="B177" i="24"/>
  <c r="L209" i="23"/>
  <c r="J177" i="24"/>
  <c r="H178" i="24"/>
  <c r="F179" i="24"/>
  <c r="D180" i="24"/>
  <c r="B181" i="24"/>
  <c r="L213" i="23"/>
  <c r="J181" i="24"/>
  <c r="H182" i="24"/>
  <c r="F183" i="24"/>
  <c r="D184" i="24"/>
  <c r="B185" i="24"/>
  <c r="L217" i="23"/>
  <c r="J185" i="24"/>
  <c r="H186" i="24"/>
  <c r="F187" i="24"/>
  <c r="D188" i="24"/>
  <c r="B189" i="24"/>
  <c r="L221" i="23"/>
  <c r="J189" i="24"/>
  <c r="H190" i="24"/>
  <c r="F191" i="24"/>
  <c r="E197" i="24"/>
  <c r="C198" i="24"/>
  <c r="K198" i="24"/>
  <c r="X230" i="23"/>
  <c r="I199" i="24"/>
  <c r="G200" i="24"/>
  <c r="E201" i="24"/>
  <c r="C202" i="24"/>
  <c r="K202" i="24"/>
  <c r="X234" i="23"/>
  <c r="I203" i="24"/>
  <c r="G204" i="24"/>
  <c r="E205" i="24"/>
  <c r="C206" i="24"/>
  <c r="K206" i="24"/>
  <c r="X238" i="23"/>
  <c r="I207" i="24"/>
  <c r="G208" i="24"/>
  <c r="E209" i="24"/>
  <c r="C210" i="24"/>
  <c r="K210" i="24"/>
  <c r="X242" i="23"/>
  <c r="I211" i="24"/>
  <c r="G212" i="24"/>
  <c r="E213" i="24"/>
  <c r="C214" i="24"/>
  <c r="K214" i="24"/>
  <c r="X246" i="23"/>
  <c r="I215" i="24"/>
  <c r="G216" i="24"/>
  <c r="E217" i="24"/>
  <c r="C218" i="24"/>
  <c r="K218" i="24"/>
  <c r="X250" i="23"/>
  <c r="I219" i="24"/>
  <c r="G220" i="24"/>
  <c r="E221" i="24"/>
  <c r="C222" i="24"/>
  <c r="K222" i="24"/>
  <c r="X254" i="23"/>
  <c r="I223" i="24"/>
  <c r="C114" i="24"/>
  <c r="K114" i="24"/>
  <c r="X146" i="23"/>
  <c r="I115" i="24"/>
  <c r="G116" i="24"/>
  <c r="E117" i="24"/>
  <c r="C118" i="24"/>
  <c r="K118" i="24"/>
  <c r="X150" i="23"/>
  <c r="I119" i="24"/>
  <c r="G120" i="24"/>
  <c r="E121" i="24"/>
  <c r="C122" i="24"/>
  <c r="K122" i="24"/>
  <c r="X154" i="23"/>
  <c r="I123" i="24"/>
  <c r="G124" i="24"/>
  <c r="E125" i="24"/>
  <c r="C126" i="24"/>
  <c r="K126" i="24"/>
  <c r="X158" i="23"/>
  <c r="I127" i="24"/>
  <c r="H133" i="24"/>
  <c r="F134" i="24"/>
  <c r="D135" i="24"/>
  <c r="B136" i="24"/>
  <c r="L168" i="23"/>
  <c r="J136" i="24"/>
  <c r="H137" i="24"/>
  <c r="F138" i="24"/>
  <c r="D139" i="24"/>
  <c r="B140" i="24"/>
  <c r="L172" i="23"/>
  <c r="J140" i="24"/>
  <c r="H141" i="24"/>
  <c r="F142" i="24"/>
  <c r="D143" i="24"/>
  <c r="B144" i="24"/>
  <c r="L176" i="23"/>
  <c r="J144" i="24"/>
  <c r="H145" i="24"/>
  <c r="F146" i="24"/>
  <c r="D147" i="24"/>
  <c r="B148" i="24"/>
  <c r="L180" i="23"/>
  <c r="J148" i="24"/>
  <c r="H149" i="24"/>
  <c r="F150" i="24"/>
  <c r="D151" i="24"/>
  <c r="B152" i="24"/>
  <c r="L184" i="23"/>
  <c r="J152" i="24"/>
  <c r="H153" i="24"/>
  <c r="F154" i="24"/>
  <c r="D155" i="24"/>
  <c r="B156" i="24"/>
  <c r="L188" i="23"/>
  <c r="J156" i="24"/>
  <c r="H157" i="24"/>
  <c r="F158" i="24"/>
  <c r="D159" i="24"/>
  <c r="C165" i="24"/>
  <c r="K165" i="24"/>
  <c r="I166" i="24"/>
  <c r="G167" i="24"/>
  <c r="E168" i="24"/>
  <c r="C169" i="24"/>
  <c r="K169" i="24"/>
  <c r="X201" i="23"/>
  <c r="I170" i="24"/>
  <c r="G171" i="24"/>
  <c r="E172" i="24"/>
  <c r="C173" i="24"/>
  <c r="K173" i="24"/>
  <c r="X205" i="23"/>
  <c r="I174" i="24"/>
  <c r="G175" i="24"/>
  <c r="E176" i="24"/>
  <c r="C177" i="24"/>
  <c r="K177" i="24"/>
  <c r="X209" i="23"/>
  <c r="I178" i="24"/>
  <c r="G179" i="24"/>
  <c r="E180" i="24"/>
  <c r="C181" i="24"/>
  <c r="K181" i="24"/>
  <c r="X213" i="23"/>
  <c r="I182" i="24"/>
  <c r="G183" i="24"/>
  <c r="E184" i="24"/>
  <c r="C185" i="24"/>
  <c r="K185" i="24"/>
  <c r="X217" i="23"/>
  <c r="I186" i="24"/>
  <c r="G187" i="24"/>
  <c r="E188" i="24"/>
  <c r="C189" i="24"/>
  <c r="K189" i="24"/>
  <c r="X221" i="23"/>
  <c r="I190" i="24"/>
  <c r="G191" i="24"/>
  <c r="F197" i="24"/>
  <c r="D198" i="24"/>
  <c r="B199" i="24"/>
  <c r="L231" i="23"/>
  <c r="J199" i="24"/>
  <c r="H200" i="24"/>
  <c r="F201" i="24"/>
  <c r="D202" i="24"/>
  <c r="B203" i="24"/>
  <c r="L235" i="23"/>
  <c r="J203" i="24"/>
  <c r="H204" i="24"/>
  <c r="F205" i="24"/>
  <c r="D206" i="24"/>
  <c r="B207" i="24"/>
  <c r="L239" i="23"/>
  <c r="J207" i="24"/>
  <c r="H208" i="24"/>
  <c r="F209" i="24"/>
  <c r="D210" i="24"/>
  <c r="B211" i="24"/>
  <c r="L243" i="23"/>
  <c r="J211" i="24"/>
  <c r="H212" i="24"/>
  <c r="F213" i="24"/>
  <c r="D214" i="24"/>
  <c r="B215" i="24"/>
  <c r="L247" i="23"/>
  <c r="J215" i="24"/>
  <c r="H216" i="24"/>
  <c r="F217" i="24"/>
  <c r="D218" i="24"/>
  <c r="B219" i="24"/>
  <c r="L251" i="23"/>
  <c r="J219" i="24"/>
  <c r="H220" i="24"/>
  <c r="F221" i="24"/>
  <c r="D222" i="24"/>
  <c r="B223" i="24"/>
  <c r="L255" i="23"/>
  <c r="J223" i="24"/>
  <c r="D114" i="24"/>
  <c r="B115" i="24"/>
  <c r="L147" i="23"/>
  <c r="J115" i="24"/>
  <c r="H116" i="24"/>
  <c r="F117" i="24"/>
  <c r="D118" i="24"/>
  <c r="B119" i="24"/>
  <c r="L151" i="23"/>
  <c r="J119" i="24"/>
  <c r="H120" i="24"/>
  <c r="F121" i="24"/>
  <c r="D122" i="24"/>
  <c r="B123" i="24"/>
  <c r="L155" i="23"/>
  <c r="J123" i="24"/>
  <c r="H124" i="24"/>
  <c r="F125" i="24"/>
  <c r="D126" i="24"/>
  <c r="B127" i="24"/>
  <c r="L159" i="23"/>
  <c r="J127" i="24"/>
  <c r="I133" i="24"/>
  <c r="G134" i="24"/>
  <c r="E135" i="24"/>
  <c r="C136" i="24"/>
  <c r="K136" i="24"/>
  <c r="X168" i="23"/>
  <c r="I137" i="24"/>
  <c r="G138" i="24"/>
  <c r="E139" i="24"/>
  <c r="C140" i="24"/>
  <c r="K140" i="24"/>
  <c r="X172" i="23"/>
  <c r="I141" i="24"/>
  <c r="G142" i="24"/>
  <c r="E143" i="24"/>
  <c r="C144" i="24"/>
  <c r="K144" i="24"/>
  <c r="X176" i="23"/>
  <c r="I145" i="24"/>
  <c r="G146" i="24"/>
  <c r="E147" i="24"/>
  <c r="C148" i="24"/>
  <c r="K148" i="24"/>
  <c r="X180" i="23"/>
  <c r="I149" i="24"/>
  <c r="G150" i="24"/>
  <c r="E151" i="24"/>
  <c r="C152" i="24"/>
  <c r="K152" i="24"/>
  <c r="X184" i="23"/>
  <c r="I153" i="24"/>
  <c r="G154" i="24"/>
  <c r="E155" i="24"/>
  <c r="C156" i="24"/>
  <c r="K156" i="24"/>
  <c r="X188" i="23"/>
  <c r="I157" i="24"/>
  <c r="G158" i="24"/>
  <c r="E159" i="24"/>
  <c r="D165" i="24"/>
  <c r="B166" i="24"/>
  <c r="L198" i="23"/>
  <c r="J166" i="24"/>
  <c r="H167" i="24"/>
  <c r="F168" i="24"/>
  <c r="D169" i="24"/>
  <c r="B170" i="24"/>
  <c r="L202" i="23"/>
  <c r="J170" i="24"/>
  <c r="H171" i="24"/>
  <c r="F172" i="24"/>
  <c r="D173" i="24"/>
  <c r="B174" i="24"/>
  <c r="L206" i="23"/>
  <c r="J174" i="24"/>
  <c r="H175" i="24"/>
  <c r="F176" i="24"/>
  <c r="D177" i="24"/>
  <c r="B178" i="24"/>
  <c r="L210" i="23"/>
  <c r="J178" i="24"/>
  <c r="H179" i="24"/>
  <c r="F180" i="24"/>
  <c r="D181" i="24"/>
  <c r="B182" i="24"/>
  <c r="L214" i="23"/>
  <c r="J182" i="24"/>
  <c r="H183" i="24"/>
  <c r="F184" i="24"/>
  <c r="D185" i="24"/>
  <c r="B186" i="24"/>
  <c r="L218" i="23"/>
  <c r="J186" i="24"/>
  <c r="H187" i="24"/>
  <c r="F188" i="24"/>
  <c r="D189" i="24"/>
  <c r="B190" i="24"/>
  <c r="L222" i="23"/>
  <c r="J190" i="24"/>
  <c r="H191" i="24"/>
  <c r="G197" i="24"/>
  <c r="E198" i="24"/>
  <c r="C199" i="24"/>
  <c r="K199" i="24"/>
  <c r="X231" i="23"/>
  <c r="I200" i="24"/>
  <c r="G201" i="24"/>
  <c r="E202" i="24"/>
  <c r="C203" i="24"/>
  <c r="K203" i="24"/>
  <c r="X235" i="23"/>
  <c r="I204" i="24"/>
  <c r="G205" i="24"/>
  <c r="E206" i="24"/>
  <c r="C207" i="24"/>
  <c r="K207" i="24"/>
  <c r="X239" i="23"/>
  <c r="I208" i="24"/>
  <c r="G209" i="24"/>
  <c r="E210" i="24"/>
  <c r="C211" i="24"/>
  <c r="K211" i="24"/>
  <c r="X243" i="23"/>
  <c r="I212" i="24"/>
  <c r="G213" i="24"/>
  <c r="E214" i="24"/>
  <c r="C215" i="24"/>
  <c r="K215" i="24"/>
  <c r="X247" i="23"/>
  <c r="I216" i="24"/>
  <c r="G217" i="24"/>
  <c r="E218" i="24"/>
  <c r="C219" i="24"/>
  <c r="K219" i="24"/>
  <c r="X251" i="23"/>
  <c r="I220" i="24"/>
  <c r="G221" i="24"/>
  <c r="E222" i="24"/>
  <c r="C223" i="24"/>
  <c r="K223" i="24"/>
  <c r="X255" i="23"/>
  <c r="D6" i="24"/>
  <c r="J7" i="24"/>
  <c r="F9" i="24"/>
  <c r="B11" i="24"/>
  <c r="H12" i="24"/>
  <c r="B15" i="24"/>
  <c r="H16" i="24"/>
  <c r="D18" i="24"/>
  <c r="J19" i="24"/>
  <c r="F21" i="24"/>
  <c r="J23" i="24"/>
  <c r="F25" i="24"/>
  <c r="B27" i="24"/>
  <c r="H28" i="24"/>
  <c r="D30" i="24"/>
  <c r="B31" i="24"/>
  <c r="F5" i="24"/>
  <c r="B7" i="24"/>
  <c r="H8" i="24"/>
  <c r="D10" i="24"/>
  <c r="J11" i="24"/>
  <c r="F13" i="24"/>
  <c r="D14" i="24"/>
  <c r="J15" i="24"/>
  <c r="F17" i="24"/>
  <c r="B19" i="24"/>
  <c r="H20" i="24"/>
  <c r="D22" i="24"/>
  <c r="B23" i="24"/>
  <c r="H24" i="24"/>
  <c r="D26" i="24"/>
  <c r="J27" i="24"/>
  <c r="F29" i="24"/>
  <c r="J31" i="24"/>
  <c r="I5" i="24"/>
  <c r="G6" i="24"/>
  <c r="E7" i="24"/>
  <c r="C8" i="24"/>
  <c r="I9" i="24"/>
  <c r="G10" i="24"/>
  <c r="E11" i="24"/>
  <c r="C12" i="24"/>
  <c r="I13" i="24"/>
  <c r="G14" i="24"/>
  <c r="E15" i="24"/>
  <c r="C16" i="24"/>
  <c r="I17" i="24"/>
  <c r="G18" i="24"/>
  <c r="E19" i="24"/>
  <c r="C20" i="24"/>
  <c r="I21" i="24"/>
  <c r="G22" i="24"/>
  <c r="E23" i="24"/>
  <c r="C24" i="24"/>
  <c r="I25" i="24"/>
  <c r="G26" i="24"/>
  <c r="E27" i="24"/>
  <c r="C28" i="24"/>
  <c r="I29" i="24"/>
  <c r="G30" i="24"/>
  <c r="E31" i="24"/>
  <c r="B5" i="24"/>
  <c r="G5" i="24"/>
  <c r="E6" i="24"/>
  <c r="C7" i="24"/>
  <c r="I8" i="24"/>
  <c r="J5" i="24"/>
  <c r="H6" i="24"/>
  <c r="F7" i="24"/>
  <c r="D8" i="24"/>
  <c r="C5" i="24"/>
  <c r="K5" i="24"/>
  <c r="I6" i="24"/>
  <c r="G7" i="24"/>
  <c r="E8" i="24"/>
  <c r="D5" i="24"/>
  <c r="B6" i="24"/>
  <c r="J6" i="24"/>
  <c r="H7" i="24"/>
  <c r="F8" i="24"/>
  <c r="E5" i="24"/>
  <c r="C6" i="24"/>
  <c r="I7" i="24"/>
  <c r="G8" i="24"/>
  <c r="G9" i="24"/>
  <c r="E10" i="24"/>
  <c r="C11" i="24"/>
  <c r="I12" i="24"/>
  <c r="G13" i="24"/>
  <c r="E14" i="24"/>
  <c r="C15" i="24"/>
  <c r="I16" i="24"/>
  <c r="G17" i="24"/>
  <c r="E18" i="24"/>
  <c r="C19" i="24"/>
  <c r="I20" i="24"/>
  <c r="G21" i="24"/>
  <c r="E22" i="24"/>
  <c r="C23" i="24"/>
  <c r="I24" i="24"/>
  <c r="G25" i="24"/>
  <c r="E26" i="24"/>
  <c r="C27" i="24"/>
  <c r="I28" i="24"/>
  <c r="G29" i="24"/>
  <c r="E30" i="24"/>
  <c r="C31" i="24"/>
  <c r="B9" i="24"/>
  <c r="J9" i="24"/>
  <c r="H10" i="24"/>
  <c r="F11" i="24"/>
  <c r="D12" i="24"/>
  <c r="B13" i="24"/>
  <c r="J13" i="24"/>
  <c r="H14" i="24"/>
  <c r="F15" i="24"/>
  <c r="D16" i="24"/>
  <c r="B17" i="24"/>
  <c r="J17" i="24"/>
  <c r="H18" i="24"/>
  <c r="F19" i="24"/>
  <c r="D20" i="24"/>
  <c r="B21" i="24"/>
  <c r="J21" i="24"/>
  <c r="H22" i="24"/>
  <c r="F23" i="24"/>
  <c r="D24" i="24"/>
  <c r="B25" i="24"/>
  <c r="J25" i="24"/>
  <c r="H26" i="24"/>
  <c r="F27" i="24"/>
  <c r="D28" i="24"/>
  <c r="B29" i="24"/>
  <c r="J29" i="24"/>
  <c r="H30" i="24"/>
  <c r="F31" i="24"/>
  <c r="C9" i="24"/>
  <c r="I10" i="24"/>
  <c r="G11" i="24"/>
  <c r="E12" i="24"/>
  <c r="C13" i="24"/>
  <c r="I14" i="24"/>
  <c r="G15" i="24"/>
  <c r="E16" i="24"/>
  <c r="C17" i="24"/>
  <c r="I18" i="24"/>
  <c r="G19" i="24"/>
  <c r="E20" i="24"/>
  <c r="C21" i="24"/>
  <c r="I22" i="24"/>
  <c r="G23" i="24"/>
  <c r="E24" i="24"/>
  <c r="C25" i="24"/>
  <c r="I26" i="24"/>
  <c r="G27" i="24"/>
  <c r="E28" i="24"/>
  <c r="C29" i="24"/>
  <c r="I30" i="24"/>
  <c r="G31" i="24"/>
  <c r="D9" i="24"/>
  <c r="B10" i="24"/>
  <c r="J10" i="24"/>
  <c r="H11" i="24"/>
  <c r="F12" i="24"/>
  <c r="D13" i="24"/>
  <c r="B14" i="24"/>
  <c r="J14" i="24"/>
  <c r="H15" i="24"/>
  <c r="F16" i="24"/>
  <c r="D17" i="24"/>
  <c r="B18" i="24"/>
  <c r="J18" i="24"/>
  <c r="H19" i="24"/>
  <c r="F20" i="24"/>
  <c r="D21" i="24"/>
  <c r="B22" i="24"/>
  <c r="J22" i="24"/>
  <c r="H23" i="24"/>
  <c r="F24" i="24"/>
  <c r="D25" i="24"/>
  <c r="B26" i="24"/>
  <c r="J26" i="24"/>
  <c r="H27" i="24"/>
  <c r="F28" i="24"/>
  <c r="D29" i="24"/>
  <c r="B30" i="24"/>
  <c r="J30" i="24"/>
  <c r="H31" i="24"/>
  <c r="E9" i="24"/>
  <c r="C10" i="24"/>
  <c r="I11" i="24"/>
  <c r="G12" i="24"/>
  <c r="E13" i="24"/>
  <c r="C14" i="24"/>
  <c r="I15" i="24"/>
  <c r="G16" i="24"/>
  <c r="E17" i="24"/>
  <c r="C18" i="24"/>
  <c r="I19" i="24"/>
  <c r="G20" i="24"/>
  <c r="E21" i="24"/>
  <c r="C22" i="24"/>
  <c r="I23" i="24"/>
  <c r="G24" i="24"/>
  <c r="E25" i="24"/>
  <c r="C26" i="24"/>
  <c r="I27" i="24"/>
  <c r="G28" i="24"/>
  <c r="E29" i="24"/>
  <c r="C30" i="24"/>
  <c r="I31" i="24"/>
  <c r="I96" i="23"/>
  <c r="D128" i="23"/>
  <c r="G160" i="23"/>
  <c r="K32" i="23"/>
  <c r="X32" i="23" s="1"/>
  <c r="F64" i="23"/>
  <c r="D32" i="23"/>
  <c r="G64" i="23"/>
  <c r="J96" i="23"/>
  <c r="E128" i="23"/>
  <c r="H160" i="23"/>
  <c r="B32" i="23"/>
  <c r="J192" i="23"/>
  <c r="E224" i="23"/>
  <c r="H256" i="23"/>
  <c r="B96" i="23"/>
  <c r="F32" i="23"/>
  <c r="I64" i="23"/>
  <c r="D96" i="23"/>
  <c r="G128" i="23"/>
  <c r="J160" i="23"/>
  <c r="B160" i="23"/>
  <c r="H32" i="23"/>
  <c r="C64" i="23"/>
  <c r="K64" i="23"/>
  <c r="F96" i="23"/>
  <c r="I128" i="23"/>
  <c r="D160" i="23"/>
  <c r="G192" i="23"/>
  <c r="J224" i="23"/>
  <c r="E256" i="23"/>
  <c r="B224" i="23"/>
  <c r="J32" i="23"/>
  <c r="E64" i="23"/>
  <c r="H96" i="23"/>
  <c r="C128" i="23"/>
  <c r="K128" i="23"/>
  <c r="F160" i="23"/>
  <c r="B64" i="23"/>
  <c r="C192" i="23"/>
  <c r="K192" i="23"/>
  <c r="F224" i="23"/>
  <c r="I256" i="23"/>
  <c r="E32" i="23"/>
  <c r="H64" i="23"/>
  <c r="C96" i="23"/>
  <c r="K96" i="23"/>
  <c r="F128" i="23"/>
  <c r="F96" i="24" s="1"/>
  <c r="I160" i="23"/>
  <c r="D192" i="23"/>
  <c r="G224" i="23"/>
  <c r="J256" i="23"/>
  <c r="B128" i="23"/>
  <c r="E192" i="23"/>
  <c r="H224" i="23"/>
  <c r="C256" i="23"/>
  <c r="K256" i="23"/>
  <c r="C32" i="23"/>
  <c r="G32" i="23"/>
  <c r="J64" i="23"/>
  <c r="E96" i="23"/>
  <c r="E64" i="24" s="1"/>
  <c r="H128" i="23"/>
  <c r="C160" i="23"/>
  <c r="K160" i="23"/>
  <c r="F192" i="23"/>
  <c r="I224" i="23"/>
  <c r="D256" i="23"/>
  <c r="B192" i="23"/>
  <c r="I32" i="23"/>
  <c r="D64" i="23"/>
  <c r="G96" i="23"/>
  <c r="J128" i="23"/>
  <c r="E160" i="23"/>
  <c r="H192" i="23"/>
  <c r="C224" i="23"/>
  <c r="K224" i="23"/>
  <c r="F256" i="23"/>
  <c r="B256" i="23"/>
  <c r="I192" i="23"/>
  <c r="D224" i="23"/>
  <c r="D192" i="24" s="1"/>
  <c r="G256" i="23"/>
  <c r="K255" i="21"/>
  <c r="K255" i="19" s="1"/>
  <c r="J255" i="21"/>
  <c r="J255" i="19" s="1"/>
  <c r="I255" i="21"/>
  <c r="I255" i="19" s="1"/>
  <c r="H255" i="21"/>
  <c r="H255" i="19" s="1"/>
  <c r="G255" i="21"/>
  <c r="G255" i="19" s="1"/>
  <c r="F255" i="21"/>
  <c r="F255" i="19" s="1"/>
  <c r="E255" i="21"/>
  <c r="E255" i="19" s="1"/>
  <c r="D255" i="21"/>
  <c r="D255" i="19" s="1"/>
  <c r="C255" i="21"/>
  <c r="C255" i="19" s="1"/>
  <c r="B255" i="21"/>
  <c r="B255" i="19" s="1"/>
  <c r="K254" i="21"/>
  <c r="K254" i="19" s="1"/>
  <c r="J254" i="21"/>
  <c r="J254" i="19" s="1"/>
  <c r="I254" i="21"/>
  <c r="I254" i="19" s="1"/>
  <c r="H254" i="21"/>
  <c r="H254" i="19" s="1"/>
  <c r="G254" i="21"/>
  <c r="G254" i="19" s="1"/>
  <c r="F254" i="21"/>
  <c r="F254" i="19" s="1"/>
  <c r="E254" i="21"/>
  <c r="E254" i="19" s="1"/>
  <c r="D254" i="21"/>
  <c r="D254" i="19" s="1"/>
  <c r="C254" i="21"/>
  <c r="C254" i="19" s="1"/>
  <c r="B254" i="21"/>
  <c r="B254" i="19" s="1"/>
  <c r="K253" i="21"/>
  <c r="K253" i="19" s="1"/>
  <c r="J253" i="21"/>
  <c r="J253" i="19" s="1"/>
  <c r="I253" i="21"/>
  <c r="I253" i="19" s="1"/>
  <c r="H253" i="21"/>
  <c r="H253" i="19" s="1"/>
  <c r="G253" i="21"/>
  <c r="G253" i="19" s="1"/>
  <c r="F253" i="21"/>
  <c r="F253" i="19" s="1"/>
  <c r="E253" i="21"/>
  <c r="E253" i="19" s="1"/>
  <c r="D253" i="21"/>
  <c r="D253" i="19" s="1"/>
  <c r="C253" i="21"/>
  <c r="C253" i="19" s="1"/>
  <c r="B253" i="21"/>
  <c r="B253" i="19" s="1"/>
  <c r="K252" i="21"/>
  <c r="K252" i="19" s="1"/>
  <c r="J252" i="21"/>
  <c r="J252" i="19" s="1"/>
  <c r="I252" i="21"/>
  <c r="I252" i="19" s="1"/>
  <c r="H252" i="21"/>
  <c r="H252" i="19" s="1"/>
  <c r="G252" i="21"/>
  <c r="G252" i="19" s="1"/>
  <c r="F252" i="21"/>
  <c r="F252" i="19" s="1"/>
  <c r="E252" i="21"/>
  <c r="E252" i="19" s="1"/>
  <c r="D252" i="21"/>
  <c r="D252" i="19" s="1"/>
  <c r="C252" i="21"/>
  <c r="C252" i="19" s="1"/>
  <c r="B252" i="21"/>
  <c r="B252" i="19" s="1"/>
  <c r="K251" i="21"/>
  <c r="K251" i="19" s="1"/>
  <c r="J251" i="21"/>
  <c r="J251" i="19" s="1"/>
  <c r="I251" i="21"/>
  <c r="I251" i="19" s="1"/>
  <c r="H251" i="21"/>
  <c r="H251" i="19" s="1"/>
  <c r="G251" i="21"/>
  <c r="G251" i="19" s="1"/>
  <c r="F251" i="21"/>
  <c r="F251" i="19" s="1"/>
  <c r="E251" i="21"/>
  <c r="E251" i="19" s="1"/>
  <c r="D251" i="21"/>
  <c r="D251" i="19" s="1"/>
  <c r="C251" i="21"/>
  <c r="C251" i="19" s="1"/>
  <c r="B251" i="21"/>
  <c r="B251" i="19" s="1"/>
  <c r="K250" i="21"/>
  <c r="K250" i="19" s="1"/>
  <c r="J250" i="21"/>
  <c r="J250" i="19" s="1"/>
  <c r="I250" i="21"/>
  <c r="I250" i="19" s="1"/>
  <c r="H250" i="21"/>
  <c r="H250" i="19" s="1"/>
  <c r="G250" i="21"/>
  <c r="G250" i="19" s="1"/>
  <c r="F250" i="21"/>
  <c r="F250" i="19" s="1"/>
  <c r="E250" i="21"/>
  <c r="E250" i="19" s="1"/>
  <c r="D250" i="21"/>
  <c r="D250" i="19" s="1"/>
  <c r="C250" i="21"/>
  <c r="C250" i="19" s="1"/>
  <c r="B250" i="21"/>
  <c r="B250" i="19" s="1"/>
  <c r="K249" i="21"/>
  <c r="K249" i="19" s="1"/>
  <c r="J249" i="21"/>
  <c r="J249" i="19" s="1"/>
  <c r="I249" i="21"/>
  <c r="I249" i="19" s="1"/>
  <c r="H249" i="21"/>
  <c r="H249" i="19" s="1"/>
  <c r="G249" i="21"/>
  <c r="G249" i="19" s="1"/>
  <c r="F249" i="21"/>
  <c r="F249" i="19" s="1"/>
  <c r="E249" i="21"/>
  <c r="E249" i="19" s="1"/>
  <c r="D249" i="21"/>
  <c r="D249" i="19" s="1"/>
  <c r="C249" i="21"/>
  <c r="C249" i="19" s="1"/>
  <c r="B249" i="21"/>
  <c r="B249" i="19" s="1"/>
  <c r="K248" i="21"/>
  <c r="K248" i="19" s="1"/>
  <c r="J248" i="21"/>
  <c r="J248" i="19" s="1"/>
  <c r="I248" i="21"/>
  <c r="I248" i="19" s="1"/>
  <c r="H248" i="21"/>
  <c r="H248" i="19" s="1"/>
  <c r="G248" i="21"/>
  <c r="G248" i="19" s="1"/>
  <c r="F248" i="21"/>
  <c r="F248" i="19" s="1"/>
  <c r="E248" i="21"/>
  <c r="E248" i="19" s="1"/>
  <c r="D248" i="21"/>
  <c r="D248" i="19" s="1"/>
  <c r="C248" i="21"/>
  <c r="C248" i="19" s="1"/>
  <c r="B248" i="21"/>
  <c r="B248" i="19" s="1"/>
  <c r="K247" i="21"/>
  <c r="K247" i="19" s="1"/>
  <c r="J247" i="21"/>
  <c r="J247" i="19" s="1"/>
  <c r="I247" i="21"/>
  <c r="I247" i="19" s="1"/>
  <c r="H247" i="21"/>
  <c r="H247" i="19" s="1"/>
  <c r="G247" i="21"/>
  <c r="G247" i="19" s="1"/>
  <c r="F247" i="21"/>
  <c r="F247" i="19" s="1"/>
  <c r="E247" i="21"/>
  <c r="E247" i="19" s="1"/>
  <c r="D247" i="21"/>
  <c r="D247" i="19" s="1"/>
  <c r="C247" i="21"/>
  <c r="C247" i="19" s="1"/>
  <c r="B247" i="21"/>
  <c r="B247" i="19" s="1"/>
  <c r="K246" i="21"/>
  <c r="K246" i="19" s="1"/>
  <c r="J246" i="21"/>
  <c r="J246" i="19" s="1"/>
  <c r="I246" i="21"/>
  <c r="I246" i="19" s="1"/>
  <c r="H246" i="21"/>
  <c r="H246" i="19" s="1"/>
  <c r="G246" i="21"/>
  <c r="G246" i="19" s="1"/>
  <c r="F246" i="21"/>
  <c r="F246" i="19" s="1"/>
  <c r="E246" i="21"/>
  <c r="E246" i="19" s="1"/>
  <c r="D246" i="21"/>
  <c r="D246" i="19" s="1"/>
  <c r="C246" i="21"/>
  <c r="C246" i="19" s="1"/>
  <c r="B246" i="21"/>
  <c r="B246" i="19" s="1"/>
  <c r="K245" i="21"/>
  <c r="K245" i="19" s="1"/>
  <c r="J245" i="21"/>
  <c r="J245" i="19" s="1"/>
  <c r="I245" i="21"/>
  <c r="I245" i="19" s="1"/>
  <c r="H245" i="21"/>
  <c r="H245" i="19" s="1"/>
  <c r="G245" i="21"/>
  <c r="G245" i="19" s="1"/>
  <c r="F245" i="21"/>
  <c r="F245" i="19" s="1"/>
  <c r="E245" i="21"/>
  <c r="E245" i="19" s="1"/>
  <c r="D245" i="21"/>
  <c r="D245" i="19" s="1"/>
  <c r="C245" i="21"/>
  <c r="C245" i="19" s="1"/>
  <c r="B245" i="21"/>
  <c r="B245" i="19" s="1"/>
  <c r="K244" i="21"/>
  <c r="K244" i="19" s="1"/>
  <c r="J244" i="21"/>
  <c r="J244" i="19" s="1"/>
  <c r="I244" i="21"/>
  <c r="I244" i="19" s="1"/>
  <c r="H244" i="21"/>
  <c r="H244" i="19" s="1"/>
  <c r="G244" i="21"/>
  <c r="G244" i="19" s="1"/>
  <c r="F244" i="21"/>
  <c r="F244" i="19" s="1"/>
  <c r="E244" i="21"/>
  <c r="E244" i="19" s="1"/>
  <c r="D244" i="21"/>
  <c r="D244" i="19" s="1"/>
  <c r="C244" i="21"/>
  <c r="C244" i="19" s="1"/>
  <c r="B244" i="21"/>
  <c r="B244" i="19" s="1"/>
  <c r="K243" i="21"/>
  <c r="K243" i="19" s="1"/>
  <c r="J243" i="21"/>
  <c r="J243" i="19" s="1"/>
  <c r="I243" i="21"/>
  <c r="I243" i="19" s="1"/>
  <c r="H243" i="21"/>
  <c r="H243" i="19" s="1"/>
  <c r="G243" i="21"/>
  <c r="G243" i="19" s="1"/>
  <c r="F243" i="21"/>
  <c r="F243" i="19" s="1"/>
  <c r="E243" i="21"/>
  <c r="E243" i="19" s="1"/>
  <c r="D243" i="21"/>
  <c r="D243" i="19" s="1"/>
  <c r="C243" i="21"/>
  <c r="C243" i="19" s="1"/>
  <c r="B243" i="21"/>
  <c r="B243" i="19" s="1"/>
  <c r="K242" i="21"/>
  <c r="K242" i="19" s="1"/>
  <c r="J242" i="21"/>
  <c r="J242" i="19" s="1"/>
  <c r="I242" i="21"/>
  <c r="I242" i="19" s="1"/>
  <c r="H242" i="21"/>
  <c r="H242" i="19" s="1"/>
  <c r="G242" i="21"/>
  <c r="G242" i="19" s="1"/>
  <c r="F242" i="21"/>
  <c r="F242" i="19" s="1"/>
  <c r="E242" i="21"/>
  <c r="E242" i="19" s="1"/>
  <c r="D242" i="21"/>
  <c r="D242" i="19" s="1"/>
  <c r="C242" i="21"/>
  <c r="C242" i="19" s="1"/>
  <c r="B242" i="21"/>
  <c r="B242" i="19" s="1"/>
  <c r="K241" i="21"/>
  <c r="K241" i="19" s="1"/>
  <c r="J241" i="21"/>
  <c r="J241" i="19" s="1"/>
  <c r="I241" i="21"/>
  <c r="I241" i="19" s="1"/>
  <c r="H241" i="21"/>
  <c r="H241" i="19" s="1"/>
  <c r="G241" i="21"/>
  <c r="G241" i="19" s="1"/>
  <c r="F241" i="21"/>
  <c r="F241" i="19" s="1"/>
  <c r="E241" i="21"/>
  <c r="E241" i="19" s="1"/>
  <c r="D241" i="21"/>
  <c r="D241" i="19" s="1"/>
  <c r="C241" i="21"/>
  <c r="C241" i="19" s="1"/>
  <c r="B241" i="21"/>
  <c r="B241" i="19" s="1"/>
  <c r="K240" i="21"/>
  <c r="K240" i="19" s="1"/>
  <c r="J240" i="21"/>
  <c r="J240" i="19" s="1"/>
  <c r="I240" i="21"/>
  <c r="I240" i="19" s="1"/>
  <c r="H240" i="21"/>
  <c r="H240" i="19" s="1"/>
  <c r="G240" i="21"/>
  <c r="G240" i="19" s="1"/>
  <c r="F240" i="21"/>
  <c r="F240" i="19" s="1"/>
  <c r="E240" i="21"/>
  <c r="E240" i="19" s="1"/>
  <c r="D240" i="21"/>
  <c r="D240" i="19" s="1"/>
  <c r="C240" i="21"/>
  <c r="C240" i="19" s="1"/>
  <c r="B240" i="21"/>
  <c r="B240" i="19" s="1"/>
  <c r="K239" i="21"/>
  <c r="K239" i="19" s="1"/>
  <c r="J239" i="21"/>
  <c r="J239" i="19" s="1"/>
  <c r="I239" i="21"/>
  <c r="I239" i="19" s="1"/>
  <c r="H239" i="21"/>
  <c r="H239" i="19" s="1"/>
  <c r="G239" i="21"/>
  <c r="G239" i="19" s="1"/>
  <c r="F239" i="21"/>
  <c r="F239" i="19" s="1"/>
  <c r="E239" i="21"/>
  <c r="E239" i="19" s="1"/>
  <c r="D239" i="21"/>
  <c r="D239" i="19" s="1"/>
  <c r="C239" i="21"/>
  <c r="C239" i="19" s="1"/>
  <c r="B239" i="21"/>
  <c r="B239" i="19" s="1"/>
  <c r="K238" i="21"/>
  <c r="K238" i="19" s="1"/>
  <c r="J238" i="21"/>
  <c r="J238" i="19" s="1"/>
  <c r="I238" i="21"/>
  <c r="I238" i="19" s="1"/>
  <c r="H238" i="21"/>
  <c r="H238" i="19" s="1"/>
  <c r="G238" i="21"/>
  <c r="G238" i="19" s="1"/>
  <c r="F238" i="21"/>
  <c r="F238" i="19" s="1"/>
  <c r="E238" i="21"/>
  <c r="E238" i="19" s="1"/>
  <c r="D238" i="21"/>
  <c r="D238" i="19" s="1"/>
  <c r="C238" i="21"/>
  <c r="C238" i="19" s="1"/>
  <c r="B238" i="21"/>
  <c r="B238" i="19" s="1"/>
  <c r="K237" i="21"/>
  <c r="K237" i="19" s="1"/>
  <c r="J237" i="21"/>
  <c r="J237" i="19" s="1"/>
  <c r="I237" i="21"/>
  <c r="I237" i="19" s="1"/>
  <c r="H237" i="21"/>
  <c r="H237" i="19" s="1"/>
  <c r="G237" i="21"/>
  <c r="G237" i="19" s="1"/>
  <c r="F237" i="21"/>
  <c r="F237" i="19" s="1"/>
  <c r="E237" i="21"/>
  <c r="E237" i="19" s="1"/>
  <c r="D237" i="21"/>
  <c r="D237" i="19" s="1"/>
  <c r="C237" i="21"/>
  <c r="C237" i="19" s="1"/>
  <c r="B237" i="21"/>
  <c r="B237" i="19" s="1"/>
  <c r="K236" i="21"/>
  <c r="K236" i="19" s="1"/>
  <c r="J236" i="21"/>
  <c r="J236" i="19" s="1"/>
  <c r="I236" i="21"/>
  <c r="I236" i="19" s="1"/>
  <c r="H236" i="21"/>
  <c r="H236" i="19" s="1"/>
  <c r="G236" i="21"/>
  <c r="G236" i="19" s="1"/>
  <c r="F236" i="21"/>
  <c r="F236" i="19" s="1"/>
  <c r="E236" i="21"/>
  <c r="E236" i="19" s="1"/>
  <c r="D236" i="21"/>
  <c r="D236" i="19" s="1"/>
  <c r="C236" i="21"/>
  <c r="C236" i="19" s="1"/>
  <c r="B236" i="21"/>
  <c r="B236" i="19" s="1"/>
  <c r="K235" i="21"/>
  <c r="K235" i="19" s="1"/>
  <c r="J235" i="21"/>
  <c r="J235" i="19" s="1"/>
  <c r="I235" i="21"/>
  <c r="I235" i="19" s="1"/>
  <c r="H235" i="21"/>
  <c r="H235" i="19" s="1"/>
  <c r="G235" i="21"/>
  <c r="G235" i="19" s="1"/>
  <c r="F235" i="21"/>
  <c r="F235" i="19" s="1"/>
  <c r="E235" i="21"/>
  <c r="E235" i="19" s="1"/>
  <c r="D235" i="21"/>
  <c r="D235" i="19" s="1"/>
  <c r="C235" i="21"/>
  <c r="C235" i="19" s="1"/>
  <c r="B235" i="21"/>
  <c r="B235" i="19" s="1"/>
  <c r="K234" i="21"/>
  <c r="K234" i="19" s="1"/>
  <c r="J234" i="21"/>
  <c r="J234" i="19" s="1"/>
  <c r="I234" i="21"/>
  <c r="I234" i="19" s="1"/>
  <c r="H234" i="21"/>
  <c r="H234" i="19" s="1"/>
  <c r="G234" i="21"/>
  <c r="G234" i="19" s="1"/>
  <c r="F234" i="21"/>
  <c r="F234" i="19" s="1"/>
  <c r="E234" i="21"/>
  <c r="E234" i="19" s="1"/>
  <c r="D234" i="21"/>
  <c r="D234" i="19" s="1"/>
  <c r="C234" i="21"/>
  <c r="C234" i="19" s="1"/>
  <c r="B234" i="21"/>
  <c r="B234" i="19" s="1"/>
  <c r="K233" i="21"/>
  <c r="K233" i="19" s="1"/>
  <c r="J233" i="21"/>
  <c r="J233" i="19" s="1"/>
  <c r="I233" i="21"/>
  <c r="I233" i="19" s="1"/>
  <c r="H233" i="21"/>
  <c r="H233" i="19" s="1"/>
  <c r="G233" i="21"/>
  <c r="G233" i="19" s="1"/>
  <c r="F233" i="21"/>
  <c r="F233" i="19" s="1"/>
  <c r="E233" i="21"/>
  <c r="E233" i="19" s="1"/>
  <c r="D233" i="21"/>
  <c r="D233" i="19" s="1"/>
  <c r="C233" i="21"/>
  <c r="C233" i="19" s="1"/>
  <c r="B233" i="21"/>
  <c r="B233" i="19" s="1"/>
  <c r="K232" i="21"/>
  <c r="K232" i="19" s="1"/>
  <c r="J232" i="21"/>
  <c r="J232" i="19" s="1"/>
  <c r="I232" i="21"/>
  <c r="I232" i="19" s="1"/>
  <c r="H232" i="21"/>
  <c r="H232" i="19" s="1"/>
  <c r="G232" i="21"/>
  <c r="G232" i="19" s="1"/>
  <c r="F232" i="21"/>
  <c r="F232" i="19" s="1"/>
  <c r="E232" i="21"/>
  <c r="E232" i="19" s="1"/>
  <c r="D232" i="21"/>
  <c r="D232" i="19" s="1"/>
  <c r="C232" i="21"/>
  <c r="C232" i="19" s="1"/>
  <c r="B232" i="21"/>
  <c r="B232" i="19" s="1"/>
  <c r="K231" i="21"/>
  <c r="K231" i="19" s="1"/>
  <c r="J231" i="21"/>
  <c r="J231" i="19" s="1"/>
  <c r="I231" i="21"/>
  <c r="I231" i="19" s="1"/>
  <c r="H231" i="21"/>
  <c r="H231" i="19" s="1"/>
  <c r="G231" i="21"/>
  <c r="G231" i="19" s="1"/>
  <c r="F231" i="21"/>
  <c r="F231" i="19" s="1"/>
  <c r="E231" i="21"/>
  <c r="E231" i="19" s="1"/>
  <c r="D231" i="21"/>
  <c r="D231" i="19" s="1"/>
  <c r="C231" i="21"/>
  <c r="C231" i="19" s="1"/>
  <c r="B231" i="21"/>
  <c r="B231" i="19" s="1"/>
  <c r="K230" i="21"/>
  <c r="K230" i="19" s="1"/>
  <c r="J230" i="21"/>
  <c r="J230" i="19" s="1"/>
  <c r="I230" i="21"/>
  <c r="I230" i="19" s="1"/>
  <c r="H230" i="21"/>
  <c r="H230" i="19" s="1"/>
  <c r="G230" i="21"/>
  <c r="G230" i="19" s="1"/>
  <c r="F230" i="21"/>
  <c r="F230" i="19" s="1"/>
  <c r="E230" i="21"/>
  <c r="E230" i="19" s="1"/>
  <c r="D230" i="21"/>
  <c r="D230" i="19" s="1"/>
  <c r="C230" i="21"/>
  <c r="C230" i="19" s="1"/>
  <c r="B230" i="21"/>
  <c r="B230" i="19" s="1"/>
  <c r="K229" i="21"/>
  <c r="K229" i="19" s="1"/>
  <c r="J229" i="21"/>
  <c r="J229" i="19" s="1"/>
  <c r="I229" i="21"/>
  <c r="I229" i="19" s="1"/>
  <c r="H229" i="21"/>
  <c r="H229" i="19" s="1"/>
  <c r="G229" i="21"/>
  <c r="G229" i="19" s="1"/>
  <c r="F229" i="21"/>
  <c r="F229" i="19" s="1"/>
  <c r="E229" i="21"/>
  <c r="E229" i="19" s="1"/>
  <c r="D229" i="21"/>
  <c r="D229" i="19" s="1"/>
  <c r="C229" i="21"/>
  <c r="C229" i="19" s="1"/>
  <c r="B229" i="21"/>
  <c r="B229" i="19" s="1"/>
  <c r="K223" i="21"/>
  <c r="K223" i="19" s="1"/>
  <c r="J223" i="21"/>
  <c r="J223" i="19" s="1"/>
  <c r="I223" i="21"/>
  <c r="I223" i="19" s="1"/>
  <c r="H223" i="21"/>
  <c r="H223" i="19" s="1"/>
  <c r="G223" i="21"/>
  <c r="G223" i="19" s="1"/>
  <c r="F223" i="21"/>
  <c r="F223" i="19" s="1"/>
  <c r="E223" i="21"/>
  <c r="E223" i="19" s="1"/>
  <c r="D223" i="21"/>
  <c r="D223" i="19" s="1"/>
  <c r="C223" i="21"/>
  <c r="C223" i="19" s="1"/>
  <c r="B223" i="21"/>
  <c r="B223" i="19" s="1"/>
  <c r="K222" i="21"/>
  <c r="K222" i="19" s="1"/>
  <c r="J222" i="21"/>
  <c r="J222" i="19" s="1"/>
  <c r="I222" i="21"/>
  <c r="I222" i="19" s="1"/>
  <c r="H222" i="21"/>
  <c r="H222" i="19" s="1"/>
  <c r="G222" i="21"/>
  <c r="G222" i="19" s="1"/>
  <c r="F222" i="21"/>
  <c r="F222" i="19" s="1"/>
  <c r="E222" i="21"/>
  <c r="E222" i="19" s="1"/>
  <c r="D222" i="21"/>
  <c r="D222" i="19" s="1"/>
  <c r="C222" i="21"/>
  <c r="C222" i="19" s="1"/>
  <c r="B222" i="21"/>
  <c r="B222" i="19" s="1"/>
  <c r="K221" i="21"/>
  <c r="K221" i="19" s="1"/>
  <c r="J221" i="21"/>
  <c r="J221" i="19" s="1"/>
  <c r="I221" i="21"/>
  <c r="I221" i="19" s="1"/>
  <c r="H221" i="21"/>
  <c r="H221" i="19" s="1"/>
  <c r="G221" i="21"/>
  <c r="G221" i="19" s="1"/>
  <c r="F221" i="21"/>
  <c r="F221" i="19" s="1"/>
  <c r="E221" i="21"/>
  <c r="E221" i="19" s="1"/>
  <c r="D221" i="21"/>
  <c r="D221" i="19" s="1"/>
  <c r="C221" i="21"/>
  <c r="C221" i="19" s="1"/>
  <c r="B221" i="21"/>
  <c r="B221" i="19" s="1"/>
  <c r="K220" i="21"/>
  <c r="K220" i="19" s="1"/>
  <c r="J220" i="21"/>
  <c r="J220" i="19" s="1"/>
  <c r="I220" i="21"/>
  <c r="I220" i="19" s="1"/>
  <c r="H220" i="21"/>
  <c r="H220" i="19" s="1"/>
  <c r="G220" i="21"/>
  <c r="G220" i="19" s="1"/>
  <c r="F220" i="21"/>
  <c r="F220" i="19" s="1"/>
  <c r="E220" i="21"/>
  <c r="E220" i="19" s="1"/>
  <c r="D220" i="21"/>
  <c r="D220" i="19" s="1"/>
  <c r="C220" i="21"/>
  <c r="C220" i="19" s="1"/>
  <c r="B220" i="21"/>
  <c r="B220" i="19" s="1"/>
  <c r="K219" i="21"/>
  <c r="K219" i="19" s="1"/>
  <c r="J219" i="21"/>
  <c r="J219" i="19" s="1"/>
  <c r="I219" i="21"/>
  <c r="I219" i="19" s="1"/>
  <c r="H219" i="21"/>
  <c r="H219" i="19" s="1"/>
  <c r="G219" i="21"/>
  <c r="G219" i="19" s="1"/>
  <c r="F219" i="21"/>
  <c r="F219" i="19" s="1"/>
  <c r="E219" i="21"/>
  <c r="E219" i="19" s="1"/>
  <c r="D219" i="21"/>
  <c r="D219" i="19" s="1"/>
  <c r="C219" i="21"/>
  <c r="C219" i="19" s="1"/>
  <c r="B219" i="21"/>
  <c r="B219" i="19" s="1"/>
  <c r="K218" i="21"/>
  <c r="K218" i="19" s="1"/>
  <c r="J218" i="21"/>
  <c r="J218" i="19" s="1"/>
  <c r="I218" i="21"/>
  <c r="I218" i="19" s="1"/>
  <c r="H218" i="21"/>
  <c r="H218" i="19" s="1"/>
  <c r="G218" i="21"/>
  <c r="G218" i="19" s="1"/>
  <c r="F218" i="21"/>
  <c r="F218" i="19" s="1"/>
  <c r="E218" i="21"/>
  <c r="E218" i="19" s="1"/>
  <c r="D218" i="21"/>
  <c r="D218" i="19" s="1"/>
  <c r="C218" i="21"/>
  <c r="C218" i="19" s="1"/>
  <c r="B218" i="21"/>
  <c r="B218" i="19" s="1"/>
  <c r="K217" i="21"/>
  <c r="K217" i="19" s="1"/>
  <c r="J217" i="21"/>
  <c r="J217" i="19" s="1"/>
  <c r="I217" i="21"/>
  <c r="I217" i="19" s="1"/>
  <c r="H217" i="21"/>
  <c r="H217" i="19" s="1"/>
  <c r="G217" i="21"/>
  <c r="G217" i="19" s="1"/>
  <c r="F217" i="21"/>
  <c r="F217" i="19" s="1"/>
  <c r="E217" i="21"/>
  <c r="E217" i="19" s="1"/>
  <c r="D217" i="21"/>
  <c r="D217" i="19" s="1"/>
  <c r="C217" i="21"/>
  <c r="C217" i="19" s="1"/>
  <c r="B217" i="21"/>
  <c r="B217" i="19" s="1"/>
  <c r="K216" i="21"/>
  <c r="K216" i="19" s="1"/>
  <c r="J216" i="21"/>
  <c r="J216" i="19" s="1"/>
  <c r="I216" i="21"/>
  <c r="I216" i="19" s="1"/>
  <c r="H216" i="21"/>
  <c r="H216" i="19" s="1"/>
  <c r="G216" i="21"/>
  <c r="G216" i="19" s="1"/>
  <c r="F216" i="21"/>
  <c r="F216" i="19" s="1"/>
  <c r="E216" i="21"/>
  <c r="E216" i="19" s="1"/>
  <c r="D216" i="21"/>
  <c r="D216" i="19" s="1"/>
  <c r="C216" i="21"/>
  <c r="C216" i="19" s="1"/>
  <c r="B216" i="21"/>
  <c r="B216" i="19" s="1"/>
  <c r="K215" i="21"/>
  <c r="K215" i="19" s="1"/>
  <c r="J215" i="21"/>
  <c r="J215" i="19" s="1"/>
  <c r="I215" i="21"/>
  <c r="I215" i="19" s="1"/>
  <c r="H215" i="21"/>
  <c r="H215" i="19" s="1"/>
  <c r="G215" i="21"/>
  <c r="G215" i="19" s="1"/>
  <c r="F215" i="21"/>
  <c r="F215" i="19" s="1"/>
  <c r="E215" i="21"/>
  <c r="E215" i="19" s="1"/>
  <c r="D215" i="21"/>
  <c r="D215" i="19" s="1"/>
  <c r="C215" i="21"/>
  <c r="C215" i="19" s="1"/>
  <c r="B215" i="21"/>
  <c r="B215" i="19" s="1"/>
  <c r="K214" i="21"/>
  <c r="K214" i="19" s="1"/>
  <c r="J214" i="21"/>
  <c r="J214" i="19" s="1"/>
  <c r="I214" i="21"/>
  <c r="I214" i="19" s="1"/>
  <c r="H214" i="21"/>
  <c r="H214" i="19" s="1"/>
  <c r="G214" i="21"/>
  <c r="G214" i="19" s="1"/>
  <c r="F214" i="21"/>
  <c r="F214" i="19" s="1"/>
  <c r="E214" i="21"/>
  <c r="E214" i="19" s="1"/>
  <c r="D214" i="21"/>
  <c r="D214" i="19" s="1"/>
  <c r="C214" i="21"/>
  <c r="C214" i="19" s="1"/>
  <c r="B214" i="21"/>
  <c r="B214" i="19" s="1"/>
  <c r="K213" i="21"/>
  <c r="K213" i="19" s="1"/>
  <c r="J213" i="21"/>
  <c r="J213" i="19" s="1"/>
  <c r="I213" i="21"/>
  <c r="I213" i="19" s="1"/>
  <c r="H213" i="21"/>
  <c r="H213" i="19" s="1"/>
  <c r="G213" i="21"/>
  <c r="G213" i="19" s="1"/>
  <c r="F213" i="21"/>
  <c r="F213" i="19" s="1"/>
  <c r="E213" i="21"/>
  <c r="E213" i="19" s="1"/>
  <c r="D213" i="21"/>
  <c r="D213" i="19" s="1"/>
  <c r="C213" i="21"/>
  <c r="C213" i="19" s="1"/>
  <c r="B213" i="21"/>
  <c r="B213" i="19" s="1"/>
  <c r="K212" i="21"/>
  <c r="K212" i="19" s="1"/>
  <c r="J212" i="21"/>
  <c r="J212" i="19" s="1"/>
  <c r="I212" i="21"/>
  <c r="I212" i="19" s="1"/>
  <c r="H212" i="21"/>
  <c r="H212" i="19" s="1"/>
  <c r="G212" i="21"/>
  <c r="G212" i="19" s="1"/>
  <c r="F212" i="21"/>
  <c r="F212" i="19" s="1"/>
  <c r="E212" i="21"/>
  <c r="E212" i="19" s="1"/>
  <c r="D212" i="21"/>
  <c r="D212" i="19" s="1"/>
  <c r="C212" i="21"/>
  <c r="C212" i="19" s="1"/>
  <c r="B212" i="21"/>
  <c r="B212" i="19" s="1"/>
  <c r="K211" i="21"/>
  <c r="K211" i="19" s="1"/>
  <c r="J211" i="21"/>
  <c r="J211" i="19" s="1"/>
  <c r="I211" i="21"/>
  <c r="I211" i="19" s="1"/>
  <c r="H211" i="21"/>
  <c r="H211" i="19" s="1"/>
  <c r="G211" i="21"/>
  <c r="G211" i="19" s="1"/>
  <c r="F211" i="21"/>
  <c r="F211" i="19" s="1"/>
  <c r="E211" i="21"/>
  <c r="E211" i="19" s="1"/>
  <c r="D211" i="21"/>
  <c r="D211" i="19" s="1"/>
  <c r="C211" i="21"/>
  <c r="C211" i="19" s="1"/>
  <c r="B211" i="21"/>
  <c r="B211" i="19" s="1"/>
  <c r="K210" i="21"/>
  <c r="K210" i="19" s="1"/>
  <c r="J210" i="21"/>
  <c r="J210" i="19" s="1"/>
  <c r="I210" i="21"/>
  <c r="I210" i="19" s="1"/>
  <c r="H210" i="21"/>
  <c r="H210" i="19" s="1"/>
  <c r="G210" i="21"/>
  <c r="G210" i="19" s="1"/>
  <c r="F210" i="21"/>
  <c r="F210" i="19" s="1"/>
  <c r="E210" i="21"/>
  <c r="E210" i="19" s="1"/>
  <c r="D210" i="21"/>
  <c r="D210" i="19" s="1"/>
  <c r="C210" i="21"/>
  <c r="C210" i="19" s="1"/>
  <c r="B210" i="21"/>
  <c r="B210" i="19" s="1"/>
  <c r="K209" i="21"/>
  <c r="K209" i="19" s="1"/>
  <c r="J209" i="21"/>
  <c r="J209" i="19" s="1"/>
  <c r="I209" i="21"/>
  <c r="I209" i="19" s="1"/>
  <c r="H209" i="21"/>
  <c r="H209" i="19" s="1"/>
  <c r="G209" i="21"/>
  <c r="G209" i="19" s="1"/>
  <c r="F209" i="21"/>
  <c r="F209" i="19" s="1"/>
  <c r="E209" i="21"/>
  <c r="E209" i="19" s="1"/>
  <c r="D209" i="21"/>
  <c r="D209" i="19" s="1"/>
  <c r="C209" i="21"/>
  <c r="C209" i="19" s="1"/>
  <c r="B209" i="21"/>
  <c r="B209" i="19" s="1"/>
  <c r="K208" i="21"/>
  <c r="K208" i="19" s="1"/>
  <c r="J208" i="21"/>
  <c r="J208" i="19" s="1"/>
  <c r="I208" i="21"/>
  <c r="I208" i="19" s="1"/>
  <c r="H208" i="21"/>
  <c r="H208" i="19" s="1"/>
  <c r="G208" i="21"/>
  <c r="G208" i="19" s="1"/>
  <c r="F208" i="21"/>
  <c r="F208" i="19" s="1"/>
  <c r="E208" i="21"/>
  <c r="E208" i="19" s="1"/>
  <c r="D208" i="21"/>
  <c r="D208" i="19" s="1"/>
  <c r="C208" i="21"/>
  <c r="C208" i="19" s="1"/>
  <c r="B208" i="21"/>
  <c r="B208" i="19" s="1"/>
  <c r="K207" i="21"/>
  <c r="K207" i="19" s="1"/>
  <c r="J207" i="21"/>
  <c r="J207" i="19" s="1"/>
  <c r="I207" i="21"/>
  <c r="I207" i="19" s="1"/>
  <c r="H207" i="21"/>
  <c r="H207" i="19" s="1"/>
  <c r="G207" i="21"/>
  <c r="G207" i="19" s="1"/>
  <c r="F207" i="21"/>
  <c r="F207" i="19" s="1"/>
  <c r="E207" i="21"/>
  <c r="E207" i="19" s="1"/>
  <c r="D207" i="21"/>
  <c r="D207" i="19" s="1"/>
  <c r="C207" i="21"/>
  <c r="C207" i="19" s="1"/>
  <c r="B207" i="21"/>
  <c r="B207" i="19" s="1"/>
  <c r="K206" i="21"/>
  <c r="K206" i="19" s="1"/>
  <c r="J206" i="21"/>
  <c r="J206" i="19" s="1"/>
  <c r="I206" i="21"/>
  <c r="I206" i="19" s="1"/>
  <c r="H206" i="21"/>
  <c r="H206" i="19" s="1"/>
  <c r="G206" i="21"/>
  <c r="G206" i="19" s="1"/>
  <c r="F206" i="21"/>
  <c r="F206" i="19" s="1"/>
  <c r="E206" i="21"/>
  <c r="E206" i="19" s="1"/>
  <c r="D206" i="21"/>
  <c r="D206" i="19" s="1"/>
  <c r="C206" i="21"/>
  <c r="C206" i="19" s="1"/>
  <c r="B206" i="21"/>
  <c r="B206" i="19" s="1"/>
  <c r="K205" i="21"/>
  <c r="K205" i="19" s="1"/>
  <c r="J205" i="21"/>
  <c r="J205" i="19" s="1"/>
  <c r="I205" i="21"/>
  <c r="I205" i="19" s="1"/>
  <c r="H205" i="21"/>
  <c r="H205" i="19" s="1"/>
  <c r="G205" i="21"/>
  <c r="G205" i="19" s="1"/>
  <c r="F205" i="21"/>
  <c r="F205" i="19" s="1"/>
  <c r="E205" i="21"/>
  <c r="E205" i="19" s="1"/>
  <c r="D205" i="21"/>
  <c r="D205" i="19" s="1"/>
  <c r="C205" i="21"/>
  <c r="C205" i="19" s="1"/>
  <c r="B205" i="21"/>
  <c r="B205" i="19" s="1"/>
  <c r="K204" i="21"/>
  <c r="K204" i="19" s="1"/>
  <c r="J204" i="21"/>
  <c r="J204" i="19" s="1"/>
  <c r="I204" i="21"/>
  <c r="I204" i="19" s="1"/>
  <c r="H204" i="21"/>
  <c r="H204" i="19" s="1"/>
  <c r="G204" i="21"/>
  <c r="G204" i="19" s="1"/>
  <c r="F204" i="21"/>
  <c r="F204" i="19" s="1"/>
  <c r="E204" i="21"/>
  <c r="E204" i="19" s="1"/>
  <c r="D204" i="21"/>
  <c r="D204" i="19" s="1"/>
  <c r="C204" i="21"/>
  <c r="C204" i="19" s="1"/>
  <c r="B204" i="21"/>
  <c r="B204" i="19" s="1"/>
  <c r="K203" i="21"/>
  <c r="K203" i="19" s="1"/>
  <c r="J203" i="21"/>
  <c r="J203" i="19" s="1"/>
  <c r="I203" i="21"/>
  <c r="I203" i="19" s="1"/>
  <c r="H203" i="21"/>
  <c r="H203" i="19" s="1"/>
  <c r="G203" i="21"/>
  <c r="G203" i="19" s="1"/>
  <c r="F203" i="21"/>
  <c r="F203" i="19" s="1"/>
  <c r="E203" i="21"/>
  <c r="E203" i="19" s="1"/>
  <c r="D203" i="21"/>
  <c r="D203" i="19" s="1"/>
  <c r="C203" i="21"/>
  <c r="C203" i="19" s="1"/>
  <c r="B203" i="21"/>
  <c r="B203" i="19" s="1"/>
  <c r="K202" i="21"/>
  <c r="K202" i="19" s="1"/>
  <c r="J202" i="21"/>
  <c r="J202" i="19" s="1"/>
  <c r="I202" i="21"/>
  <c r="I202" i="19" s="1"/>
  <c r="H202" i="21"/>
  <c r="H202" i="19" s="1"/>
  <c r="G202" i="21"/>
  <c r="G202" i="19" s="1"/>
  <c r="F202" i="21"/>
  <c r="F202" i="19" s="1"/>
  <c r="E202" i="21"/>
  <c r="E202" i="19" s="1"/>
  <c r="D202" i="21"/>
  <c r="D202" i="19" s="1"/>
  <c r="C202" i="21"/>
  <c r="C202" i="19" s="1"/>
  <c r="B202" i="21"/>
  <c r="B202" i="19" s="1"/>
  <c r="K201" i="21"/>
  <c r="K201" i="19" s="1"/>
  <c r="J201" i="21"/>
  <c r="J201" i="19" s="1"/>
  <c r="I201" i="21"/>
  <c r="I201" i="19" s="1"/>
  <c r="H201" i="21"/>
  <c r="H201" i="19" s="1"/>
  <c r="G201" i="21"/>
  <c r="G201" i="19" s="1"/>
  <c r="F201" i="21"/>
  <c r="F201" i="19" s="1"/>
  <c r="E201" i="21"/>
  <c r="E201" i="19" s="1"/>
  <c r="D201" i="21"/>
  <c r="D201" i="19" s="1"/>
  <c r="C201" i="21"/>
  <c r="C201" i="19" s="1"/>
  <c r="B201" i="21"/>
  <c r="B201" i="19" s="1"/>
  <c r="K200" i="21"/>
  <c r="K200" i="19" s="1"/>
  <c r="J200" i="21"/>
  <c r="J200" i="19" s="1"/>
  <c r="I200" i="21"/>
  <c r="I200" i="19" s="1"/>
  <c r="H200" i="21"/>
  <c r="H200" i="19" s="1"/>
  <c r="G200" i="21"/>
  <c r="G200" i="19" s="1"/>
  <c r="F200" i="21"/>
  <c r="F200" i="19" s="1"/>
  <c r="E200" i="21"/>
  <c r="E200" i="19" s="1"/>
  <c r="D200" i="21"/>
  <c r="D200" i="19" s="1"/>
  <c r="C200" i="21"/>
  <c r="C200" i="19" s="1"/>
  <c r="B200" i="21"/>
  <c r="B200" i="19" s="1"/>
  <c r="K199" i="21"/>
  <c r="K199" i="19" s="1"/>
  <c r="J199" i="21"/>
  <c r="J199" i="19" s="1"/>
  <c r="I199" i="21"/>
  <c r="I199" i="19" s="1"/>
  <c r="H199" i="21"/>
  <c r="H199" i="19" s="1"/>
  <c r="G199" i="21"/>
  <c r="G199" i="19" s="1"/>
  <c r="F199" i="21"/>
  <c r="F199" i="19" s="1"/>
  <c r="E199" i="21"/>
  <c r="E199" i="19" s="1"/>
  <c r="D199" i="21"/>
  <c r="D199" i="19" s="1"/>
  <c r="C199" i="21"/>
  <c r="C199" i="19" s="1"/>
  <c r="B199" i="21"/>
  <c r="B199" i="19" s="1"/>
  <c r="K198" i="21"/>
  <c r="K198" i="19" s="1"/>
  <c r="J198" i="21"/>
  <c r="J198" i="19" s="1"/>
  <c r="I198" i="21"/>
  <c r="I198" i="19" s="1"/>
  <c r="H198" i="21"/>
  <c r="H198" i="19" s="1"/>
  <c r="G198" i="21"/>
  <c r="G198" i="19" s="1"/>
  <c r="F198" i="21"/>
  <c r="F198" i="19" s="1"/>
  <c r="E198" i="21"/>
  <c r="E198" i="19" s="1"/>
  <c r="D198" i="21"/>
  <c r="D198" i="19" s="1"/>
  <c r="C198" i="21"/>
  <c r="C198" i="19" s="1"/>
  <c r="B198" i="21"/>
  <c r="B198" i="19" s="1"/>
  <c r="K197" i="21"/>
  <c r="K197" i="19" s="1"/>
  <c r="J197" i="21"/>
  <c r="J197" i="19" s="1"/>
  <c r="I197" i="21"/>
  <c r="I197" i="19" s="1"/>
  <c r="H197" i="21"/>
  <c r="H197" i="19" s="1"/>
  <c r="G197" i="21"/>
  <c r="G197" i="19" s="1"/>
  <c r="F197" i="21"/>
  <c r="F197" i="19" s="1"/>
  <c r="E197" i="21"/>
  <c r="E197" i="19" s="1"/>
  <c r="D197" i="21"/>
  <c r="D197" i="19" s="1"/>
  <c r="C197" i="21"/>
  <c r="C197" i="19" s="1"/>
  <c r="B197" i="21"/>
  <c r="B197" i="19" s="1"/>
  <c r="K191" i="21"/>
  <c r="K191" i="19" s="1"/>
  <c r="J191" i="21"/>
  <c r="J191" i="19" s="1"/>
  <c r="I191" i="21"/>
  <c r="I191" i="19" s="1"/>
  <c r="H191" i="21"/>
  <c r="H191" i="19" s="1"/>
  <c r="G191" i="21"/>
  <c r="G191" i="19" s="1"/>
  <c r="F191" i="21"/>
  <c r="F191" i="19" s="1"/>
  <c r="E191" i="21"/>
  <c r="E191" i="19" s="1"/>
  <c r="D191" i="21"/>
  <c r="D191" i="19" s="1"/>
  <c r="C191" i="21"/>
  <c r="C191" i="19" s="1"/>
  <c r="B191" i="21"/>
  <c r="B191" i="19" s="1"/>
  <c r="K190" i="21"/>
  <c r="K190" i="19" s="1"/>
  <c r="J190" i="21"/>
  <c r="J190" i="19" s="1"/>
  <c r="I190" i="21"/>
  <c r="I190" i="19" s="1"/>
  <c r="H190" i="21"/>
  <c r="H190" i="19" s="1"/>
  <c r="G190" i="21"/>
  <c r="G190" i="19" s="1"/>
  <c r="F190" i="21"/>
  <c r="F190" i="19" s="1"/>
  <c r="E190" i="21"/>
  <c r="E190" i="19" s="1"/>
  <c r="D190" i="21"/>
  <c r="D190" i="19" s="1"/>
  <c r="C190" i="21"/>
  <c r="C190" i="19" s="1"/>
  <c r="B190" i="21"/>
  <c r="B190" i="19" s="1"/>
  <c r="K189" i="21"/>
  <c r="K189" i="19" s="1"/>
  <c r="J189" i="21"/>
  <c r="J189" i="19" s="1"/>
  <c r="I189" i="21"/>
  <c r="I189" i="19" s="1"/>
  <c r="H189" i="21"/>
  <c r="H189" i="19" s="1"/>
  <c r="G189" i="21"/>
  <c r="G189" i="19" s="1"/>
  <c r="F189" i="21"/>
  <c r="F189" i="19" s="1"/>
  <c r="E189" i="21"/>
  <c r="E189" i="19" s="1"/>
  <c r="D189" i="21"/>
  <c r="D189" i="19" s="1"/>
  <c r="C189" i="21"/>
  <c r="C189" i="19" s="1"/>
  <c r="B189" i="21"/>
  <c r="B189" i="19" s="1"/>
  <c r="K188" i="21"/>
  <c r="K188" i="19" s="1"/>
  <c r="J188" i="21"/>
  <c r="J188" i="19" s="1"/>
  <c r="I188" i="21"/>
  <c r="I188" i="19" s="1"/>
  <c r="H188" i="21"/>
  <c r="H188" i="19" s="1"/>
  <c r="G188" i="21"/>
  <c r="G188" i="19" s="1"/>
  <c r="F188" i="21"/>
  <c r="F188" i="19" s="1"/>
  <c r="E188" i="21"/>
  <c r="E188" i="19" s="1"/>
  <c r="D188" i="21"/>
  <c r="D188" i="19" s="1"/>
  <c r="C188" i="21"/>
  <c r="C188" i="19" s="1"/>
  <c r="B188" i="21"/>
  <c r="B188" i="19" s="1"/>
  <c r="K187" i="21"/>
  <c r="K187" i="19" s="1"/>
  <c r="J187" i="21"/>
  <c r="J187" i="19" s="1"/>
  <c r="I187" i="21"/>
  <c r="I187" i="19" s="1"/>
  <c r="H187" i="21"/>
  <c r="H187" i="19" s="1"/>
  <c r="G187" i="21"/>
  <c r="G187" i="19" s="1"/>
  <c r="F187" i="21"/>
  <c r="F187" i="19" s="1"/>
  <c r="E187" i="21"/>
  <c r="E187" i="19" s="1"/>
  <c r="D187" i="21"/>
  <c r="D187" i="19" s="1"/>
  <c r="C187" i="21"/>
  <c r="C187" i="19" s="1"/>
  <c r="B187" i="21"/>
  <c r="B187" i="19" s="1"/>
  <c r="K186" i="21"/>
  <c r="K186" i="19" s="1"/>
  <c r="J186" i="21"/>
  <c r="J186" i="19" s="1"/>
  <c r="I186" i="21"/>
  <c r="I186" i="19" s="1"/>
  <c r="H186" i="21"/>
  <c r="H186" i="19" s="1"/>
  <c r="G186" i="21"/>
  <c r="G186" i="19" s="1"/>
  <c r="F186" i="21"/>
  <c r="F186" i="19" s="1"/>
  <c r="E186" i="21"/>
  <c r="E186" i="19" s="1"/>
  <c r="D186" i="21"/>
  <c r="D186" i="19" s="1"/>
  <c r="C186" i="21"/>
  <c r="C186" i="19" s="1"/>
  <c r="B186" i="21"/>
  <c r="B186" i="19" s="1"/>
  <c r="K185" i="21"/>
  <c r="K185" i="19" s="1"/>
  <c r="J185" i="21"/>
  <c r="J185" i="19" s="1"/>
  <c r="I185" i="21"/>
  <c r="I185" i="19" s="1"/>
  <c r="H185" i="21"/>
  <c r="H185" i="19" s="1"/>
  <c r="G185" i="21"/>
  <c r="G185" i="19" s="1"/>
  <c r="F185" i="21"/>
  <c r="F185" i="19" s="1"/>
  <c r="E185" i="21"/>
  <c r="E185" i="19" s="1"/>
  <c r="D185" i="21"/>
  <c r="D185" i="19" s="1"/>
  <c r="C185" i="21"/>
  <c r="C185" i="19" s="1"/>
  <c r="B185" i="21"/>
  <c r="B185" i="19" s="1"/>
  <c r="K184" i="21"/>
  <c r="K184" i="19" s="1"/>
  <c r="J184" i="21"/>
  <c r="J184" i="19" s="1"/>
  <c r="I184" i="21"/>
  <c r="I184" i="19" s="1"/>
  <c r="H184" i="21"/>
  <c r="H184" i="19" s="1"/>
  <c r="G184" i="21"/>
  <c r="G184" i="19" s="1"/>
  <c r="F184" i="21"/>
  <c r="F184" i="19" s="1"/>
  <c r="E184" i="21"/>
  <c r="E184" i="19" s="1"/>
  <c r="D184" i="21"/>
  <c r="D184" i="19" s="1"/>
  <c r="C184" i="21"/>
  <c r="C184" i="19" s="1"/>
  <c r="B184" i="21"/>
  <c r="B184" i="19" s="1"/>
  <c r="K183" i="21"/>
  <c r="K183" i="19" s="1"/>
  <c r="J183" i="21"/>
  <c r="J183" i="19" s="1"/>
  <c r="I183" i="21"/>
  <c r="I183" i="19" s="1"/>
  <c r="H183" i="21"/>
  <c r="H183" i="19" s="1"/>
  <c r="G183" i="21"/>
  <c r="G183" i="19" s="1"/>
  <c r="F183" i="21"/>
  <c r="F183" i="19" s="1"/>
  <c r="E183" i="21"/>
  <c r="E183" i="19" s="1"/>
  <c r="D183" i="21"/>
  <c r="D183" i="19" s="1"/>
  <c r="C183" i="21"/>
  <c r="C183" i="19" s="1"/>
  <c r="B183" i="21"/>
  <c r="B183" i="19" s="1"/>
  <c r="K182" i="21"/>
  <c r="K182" i="19" s="1"/>
  <c r="J182" i="21"/>
  <c r="J182" i="19" s="1"/>
  <c r="I182" i="21"/>
  <c r="I182" i="19" s="1"/>
  <c r="H182" i="21"/>
  <c r="H182" i="19" s="1"/>
  <c r="G182" i="21"/>
  <c r="G182" i="19" s="1"/>
  <c r="F182" i="21"/>
  <c r="F182" i="19" s="1"/>
  <c r="E182" i="21"/>
  <c r="E182" i="19" s="1"/>
  <c r="D182" i="21"/>
  <c r="D182" i="19" s="1"/>
  <c r="C182" i="21"/>
  <c r="C182" i="19" s="1"/>
  <c r="B182" i="21"/>
  <c r="B182" i="19" s="1"/>
  <c r="K181" i="21"/>
  <c r="K181" i="19" s="1"/>
  <c r="J181" i="21"/>
  <c r="J181" i="19" s="1"/>
  <c r="I181" i="21"/>
  <c r="I181" i="19" s="1"/>
  <c r="H181" i="21"/>
  <c r="H181" i="19" s="1"/>
  <c r="G181" i="21"/>
  <c r="G181" i="19" s="1"/>
  <c r="F181" i="21"/>
  <c r="F181" i="19" s="1"/>
  <c r="E181" i="21"/>
  <c r="E181" i="19" s="1"/>
  <c r="D181" i="21"/>
  <c r="D181" i="19" s="1"/>
  <c r="C181" i="21"/>
  <c r="C181" i="19" s="1"/>
  <c r="B181" i="21"/>
  <c r="B181" i="19" s="1"/>
  <c r="K180" i="21"/>
  <c r="K180" i="19" s="1"/>
  <c r="J180" i="21"/>
  <c r="J180" i="19" s="1"/>
  <c r="I180" i="21"/>
  <c r="I180" i="19" s="1"/>
  <c r="H180" i="21"/>
  <c r="H180" i="19" s="1"/>
  <c r="G180" i="21"/>
  <c r="G180" i="19" s="1"/>
  <c r="F180" i="21"/>
  <c r="F180" i="19" s="1"/>
  <c r="E180" i="21"/>
  <c r="E180" i="19" s="1"/>
  <c r="D180" i="21"/>
  <c r="D180" i="19" s="1"/>
  <c r="C180" i="21"/>
  <c r="C180" i="19" s="1"/>
  <c r="B180" i="21"/>
  <c r="B180" i="19" s="1"/>
  <c r="K179" i="21"/>
  <c r="K179" i="19" s="1"/>
  <c r="J179" i="21"/>
  <c r="J179" i="19" s="1"/>
  <c r="I179" i="21"/>
  <c r="I179" i="19" s="1"/>
  <c r="H179" i="21"/>
  <c r="H179" i="19" s="1"/>
  <c r="G179" i="21"/>
  <c r="G179" i="19" s="1"/>
  <c r="F179" i="21"/>
  <c r="F179" i="19" s="1"/>
  <c r="E179" i="21"/>
  <c r="E179" i="19" s="1"/>
  <c r="D179" i="21"/>
  <c r="D179" i="19" s="1"/>
  <c r="C179" i="21"/>
  <c r="C179" i="19" s="1"/>
  <c r="B179" i="21"/>
  <c r="B179" i="19" s="1"/>
  <c r="K178" i="21"/>
  <c r="K178" i="19" s="1"/>
  <c r="J178" i="21"/>
  <c r="J178" i="19" s="1"/>
  <c r="I178" i="21"/>
  <c r="I178" i="19" s="1"/>
  <c r="H178" i="21"/>
  <c r="H178" i="19" s="1"/>
  <c r="G178" i="21"/>
  <c r="G178" i="19" s="1"/>
  <c r="F178" i="21"/>
  <c r="F178" i="19" s="1"/>
  <c r="E178" i="21"/>
  <c r="E178" i="19" s="1"/>
  <c r="D178" i="21"/>
  <c r="D178" i="19" s="1"/>
  <c r="C178" i="21"/>
  <c r="C178" i="19" s="1"/>
  <c r="B178" i="21"/>
  <c r="B178" i="19" s="1"/>
  <c r="K177" i="21"/>
  <c r="K177" i="19" s="1"/>
  <c r="J177" i="21"/>
  <c r="J177" i="19" s="1"/>
  <c r="I177" i="21"/>
  <c r="I177" i="19" s="1"/>
  <c r="H177" i="21"/>
  <c r="H177" i="19" s="1"/>
  <c r="G177" i="21"/>
  <c r="G177" i="19" s="1"/>
  <c r="F177" i="21"/>
  <c r="F177" i="19" s="1"/>
  <c r="E177" i="21"/>
  <c r="E177" i="19" s="1"/>
  <c r="D177" i="21"/>
  <c r="D177" i="19" s="1"/>
  <c r="C177" i="21"/>
  <c r="C177" i="19" s="1"/>
  <c r="B177" i="21"/>
  <c r="B177" i="19" s="1"/>
  <c r="K176" i="21"/>
  <c r="K176" i="19" s="1"/>
  <c r="J176" i="21"/>
  <c r="J176" i="19" s="1"/>
  <c r="I176" i="21"/>
  <c r="I176" i="19" s="1"/>
  <c r="H176" i="21"/>
  <c r="H176" i="19" s="1"/>
  <c r="G176" i="21"/>
  <c r="G176" i="19" s="1"/>
  <c r="F176" i="21"/>
  <c r="F176" i="19" s="1"/>
  <c r="E176" i="21"/>
  <c r="E176" i="19" s="1"/>
  <c r="D176" i="21"/>
  <c r="D176" i="19" s="1"/>
  <c r="C176" i="21"/>
  <c r="C176" i="19" s="1"/>
  <c r="B176" i="21"/>
  <c r="B176" i="19" s="1"/>
  <c r="K175" i="21"/>
  <c r="K175" i="19" s="1"/>
  <c r="J175" i="21"/>
  <c r="J175" i="19" s="1"/>
  <c r="I175" i="21"/>
  <c r="I175" i="19" s="1"/>
  <c r="H175" i="21"/>
  <c r="H175" i="19" s="1"/>
  <c r="G175" i="21"/>
  <c r="G175" i="19" s="1"/>
  <c r="F175" i="21"/>
  <c r="F175" i="19" s="1"/>
  <c r="E175" i="21"/>
  <c r="E175" i="19" s="1"/>
  <c r="D175" i="21"/>
  <c r="D175" i="19" s="1"/>
  <c r="C175" i="21"/>
  <c r="C175" i="19" s="1"/>
  <c r="B175" i="21"/>
  <c r="B175" i="19" s="1"/>
  <c r="K174" i="21"/>
  <c r="K174" i="19" s="1"/>
  <c r="J174" i="21"/>
  <c r="J174" i="19" s="1"/>
  <c r="I174" i="21"/>
  <c r="I174" i="19" s="1"/>
  <c r="H174" i="21"/>
  <c r="H174" i="19" s="1"/>
  <c r="G174" i="21"/>
  <c r="G174" i="19" s="1"/>
  <c r="F174" i="21"/>
  <c r="F174" i="19" s="1"/>
  <c r="E174" i="21"/>
  <c r="E174" i="19" s="1"/>
  <c r="D174" i="21"/>
  <c r="D174" i="19" s="1"/>
  <c r="C174" i="21"/>
  <c r="C174" i="19" s="1"/>
  <c r="B174" i="21"/>
  <c r="B174" i="19" s="1"/>
  <c r="K173" i="21"/>
  <c r="K173" i="19" s="1"/>
  <c r="J173" i="21"/>
  <c r="J173" i="19" s="1"/>
  <c r="I173" i="21"/>
  <c r="I173" i="19" s="1"/>
  <c r="H173" i="21"/>
  <c r="H173" i="19" s="1"/>
  <c r="G173" i="21"/>
  <c r="G173" i="19" s="1"/>
  <c r="F173" i="21"/>
  <c r="F173" i="19" s="1"/>
  <c r="E173" i="21"/>
  <c r="E173" i="19" s="1"/>
  <c r="D173" i="21"/>
  <c r="D173" i="19" s="1"/>
  <c r="C173" i="21"/>
  <c r="C173" i="19" s="1"/>
  <c r="B173" i="21"/>
  <c r="B173" i="19" s="1"/>
  <c r="K172" i="21"/>
  <c r="K172" i="19" s="1"/>
  <c r="J172" i="21"/>
  <c r="J172" i="19" s="1"/>
  <c r="I172" i="21"/>
  <c r="I172" i="19" s="1"/>
  <c r="H172" i="21"/>
  <c r="H172" i="19" s="1"/>
  <c r="G172" i="21"/>
  <c r="G172" i="19" s="1"/>
  <c r="F172" i="21"/>
  <c r="F172" i="19" s="1"/>
  <c r="E172" i="21"/>
  <c r="E172" i="19" s="1"/>
  <c r="D172" i="21"/>
  <c r="D172" i="19" s="1"/>
  <c r="C172" i="21"/>
  <c r="C172" i="19" s="1"/>
  <c r="B172" i="21"/>
  <c r="B172" i="19" s="1"/>
  <c r="K171" i="21"/>
  <c r="K171" i="19" s="1"/>
  <c r="J171" i="21"/>
  <c r="J171" i="19" s="1"/>
  <c r="I171" i="21"/>
  <c r="I171" i="19" s="1"/>
  <c r="H171" i="21"/>
  <c r="H171" i="19" s="1"/>
  <c r="G171" i="21"/>
  <c r="G171" i="19" s="1"/>
  <c r="F171" i="21"/>
  <c r="F171" i="19" s="1"/>
  <c r="E171" i="21"/>
  <c r="E171" i="19" s="1"/>
  <c r="D171" i="21"/>
  <c r="D171" i="19" s="1"/>
  <c r="C171" i="21"/>
  <c r="C171" i="19" s="1"/>
  <c r="B171" i="21"/>
  <c r="B171" i="19" s="1"/>
  <c r="K170" i="21"/>
  <c r="K170" i="19" s="1"/>
  <c r="J170" i="21"/>
  <c r="J170" i="19" s="1"/>
  <c r="I170" i="21"/>
  <c r="I170" i="19" s="1"/>
  <c r="H170" i="21"/>
  <c r="H170" i="19" s="1"/>
  <c r="G170" i="21"/>
  <c r="G170" i="19" s="1"/>
  <c r="F170" i="21"/>
  <c r="F170" i="19" s="1"/>
  <c r="E170" i="21"/>
  <c r="E170" i="19" s="1"/>
  <c r="D170" i="21"/>
  <c r="D170" i="19" s="1"/>
  <c r="C170" i="21"/>
  <c r="C170" i="19" s="1"/>
  <c r="B170" i="21"/>
  <c r="B170" i="19" s="1"/>
  <c r="K169" i="21"/>
  <c r="K169" i="19" s="1"/>
  <c r="J169" i="21"/>
  <c r="J169" i="19" s="1"/>
  <c r="I169" i="21"/>
  <c r="I169" i="19" s="1"/>
  <c r="H169" i="21"/>
  <c r="H169" i="19" s="1"/>
  <c r="G169" i="21"/>
  <c r="G169" i="19" s="1"/>
  <c r="F169" i="21"/>
  <c r="F169" i="19" s="1"/>
  <c r="E169" i="21"/>
  <c r="E169" i="19" s="1"/>
  <c r="D169" i="21"/>
  <c r="D169" i="19" s="1"/>
  <c r="C169" i="21"/>
  <c r="C169" i="19" s="1"/>
  <c r="B169" i="21"/>
  <c r="B169" i="19" s="1"/>
  <c r="K168" i="21"/>
  <c r="K168" i="19" s="1"/>
  <c r="J168" i="21"/>
  <c r="J168" i="19" s="1"/>
  <c r="I168" i="21"/>
  <c r="I168" i="19" s="1"/>
  <c r="H168" i="21"/>
  <c r="H168" i="19" s="1"/>
  <c r="G168" i="21"/>
  <c r="G168" i="19" s="1"/>
  <c r="F168" i="21"/>
  <c r="F168" i="19" s="1"/>
  <c r="E168" i="21"/>
  <c r="E168" i="19" s="1"/>
  <c r="D168" i="21"/>
  <c r="D168" i="19" s="1"/>
  <c r="C168" i="21"/>
  <c r="C168" i="19" s="1"/>
  <c r="B168" i="21"/>
  <c r="B168" i="19" s="1"/>
  <c r="K167" i="21"/>
  <c r="K167" i="19" s="1"/>
  <c r="J167" i="21"/>
  <c r="J167" i="19" s="1"/>
  <c r="I167" i="21"/>
  <c r="I167" i="19" s="1"/>
  <c r="H167" i="21"/>
  <c r="H167" i="19" s="1"/>
  <c r="G167" i="21"/>
  <c r="G167" i="19" s="1"/>
  <c r="F167" i="21"/>
  <c r="F167" i="19" s="1"/>
  <c r="E167" i="21"/>
  <c r="E167" i="19" s="1"/>
  <c r="D167" i="21"/>
  <c r="D167" i="19" s="1"/>
  <c r="C167" i="21"/>
  <c r="C167" i="19" s="1"/>
  <c r="B167" i="21"/>
  <c r="B167" i="19" s="1"/>
  <c r="K166" i="21"/>
  <c r="K166" i="19" s="1"/>
  <c r="J166" i="21"/>
  <c r="J166" i="19" s="1"/>
  <c r="I166" i="21"/>
  <c r="I166" i="19" s="1"/>
  <c r="H166" i="21"/>
  <c r="H166" i="19" s="1"/>
  <c r="G166" i="21"/>
  <c r="G166" i="19" s="1"/>
  <c r="F166" i="21"/>
  <c r="F166" i="19" s="1"/>
  <c r="E166" i="21"/>
  <c r="E166" i="19" s="1"/>
  <c r="D166" i="21"/>
  <c r="D166" i="19" s="1"/>
  <c r="C166" i="21"/>
  <c r="C166" i="19" s="1"/>
  <c r="B166" i="21"/>
  <c r="B166" i="19" s="1"/>
  <c r="K165" i="21"/>
  <c r="K165" i="19" s="1"/>
  <c r="J165" i="21"/>
  <c r="J165" i="19" s="1"/>
  <c r="I165" i="21"/>
  <c r="I165" i="19" s="1"/>
  <c r="H165" i="21"/>
  <c r="H165" i="19" s="1"/>
  <c r="G165" i="21"/>
  <c r="G165" i="19" s="1"/>
  <c r="F165" i="21"/>
  <c r="F165" i="19" s="1"/>
  <c r="E165" i="21"/>
  <c r="E165" i="19" s="1"/>
  <c r="D165" i="21"/>
  <c r="D165" i="19" s="1"/>
  <c r="C165" i="21"/>
  <c r="C165" i="19" s="1"/>
  <c r="B165" i="21"/>
  <c r="B165" i="19" s="1"/>
  <c r="K159" i="21"/>
  <c r="K159" i="19" s="1"/>
  <c r="J159" i="21"/>
  <c r="J159" i="19" s="1"/>
  <c r="I159" i="21"/>
  <c r="I159" i="19" s="1"/>
  <c r="H159" i="21"/>
  <c r="H159" i="19" s="1"/>
  <c r="G159" i="21"/>
  <c r="G159" i="19" s="1"/>
  <c r="F159" i="21"/>
  <c r="F159" i="19" s="1"/>
  <c r="E159" i="21"/>
  <c r="E159" i="19" s="1"/>
  <c r="D159" i="21"/>
  <c r="D159" i="19" s="1"/>
  <c r="C159" i="21"/>
  <c r="C159" i="19" s="1"/>
  <c r="B159" i="21"/>
  <c r="B159" i="19" s="1"/>
  <c r="K158" i="21"/>
  <c r="K158" i="19" s="1"/>
  <c r="J158" i="21"/>
  <c r="J158" i="19" s="1"/>
  <c r="I158" i="21"/>
  <c r="I158" i="19" s="1"/>
  <c r="H158" i="21"/>
  <c r="H158" i="19" s="1"/>
  <c r="G158" i="21"/>
  <c r="G158" i="19" s="1"/>
  <c r="F158" i="21"/>
  <c r="F158" i="19" s="1"/>
  <c r="E158" i="21"/>
  <c r="E158" i="19" s="1"/>
  <c r="D158" i="21"/>
  <c r="D158" i="19" s="1"/>
  <c r="C158" i="21"/>
  <c r="C158" i="19" s="1"/>
  <c r="B158" i="21"/>
  <c r="B158" i="19" s="1"/>
  <c r="K157" i="21"/>
  <c r="K157" i="19" s="1"/>
  <c r="J157" i="21"/>
  <c r="J157" i="19" s="1"/>
  <c r="I157" i="21"/>
  <c r="I157" i="19" s="1"/>
  <c r="H157" i="21"/>
  <c r="H157" i="19" s="1"/>
  <c r="G157" i="21"/>
  <c r="G157" i="19" s="1"/>
  <c r="F157" i="21"/>
  <c r="F157" i="19" s="1"/>
  <c r="E157" i="21"/>
  <c r="E157" i="19" s="1"/>
  <c r="D157" i="21"/>
  <c r="D157" i="19" s="1"/>
  <c r="C157" i="21"/>
  <c r="C157" i="19" s="1"/>
  <c r="B157" i="21"/>
  <c r="B157" i="19" s="1"/>
  <c r="K156" i="21"/>
  <c r="K156" i="19" s="1"/>
  <c r="J156" i="21"/>
  <c r="J156" i="19" s="1"/>
  <c r="I156" i="21"/>
  <c r="I156" i="19" s="1"/>
  <c r="H156" i="21"/>
  <c r="H156" i="19" s="1"/>
  <c r="G156" i="21"/>
  <c r="G156" i="19" s="1"/>
  <c r="F156" i="21"/>
  <c r="F156" i="19" s="1"/>
  <c r="E156" i="21"/>
  <c r="E156" i="19" s="1"/>
  <c r="D156" i="21"/>
  <c r="D156" i="19" s="1"/>
  <c r="C156" i="21"/>
  <c r="C156" i="19" s="1"/>
  <c r="B156" i="21"/>
  <c r="B156" i="19" s="1"/>
  <c r="K155" i="21"/>
  <c r="K155" i="19" s="1"/>
  <c r="J155" i="21"/>
  <c r="J155" i="19" s="1"/>
  <c r="I155" i="21"/>
  <c r="I155" i="19" s="1"/>
  <c r="H155" i="21"/>
  <c r="H155" i="19" s="1"/>
  <c r="G155" i="21"/>
  <c r="G155" i="19" s="1"/>
  <c r="F155" i="21"/>
  <c r="F155" i="19" s="1"/>
  <c r="E155" i="21"/>
  <c r="E155" i="19" s="1"/>
  <c r="D155" i="21"/>
  <c r="D155" i="19" s="1"/>
  <c r="C155" i="21"/>
  <c r="C155" i="19" s="1"/>
  <c r="B155" i="21"/>
  <c r="B155" i="19" s="1"/>
  <c r="K154" i="21"/>
  <c r="K154" i="19" s="1"/>
  <c r="J154" i="21"/>
  <c r="J154" i="19" s="1"/>
  <c r="I154" i="21"/>
  <c r="I154" i="19" s="1"/>
  <c r="H154" i="21"/>
  <c r="H154" i="19" s="1"/>
  <c r="G154" i="21"/>
  <c r="G154" i="19" s="1"/>
  <c r="F154" i="21"/>
  <c r="F154" i="19" s="1"/>
  <c r="E154" i="21"/>
  <c r="E154" i="19" s="1"/>
  <c r="D154" i="21"/>
  <c r="D154" i="19" s="1"/>
  <c r="C154" i="21"/>
  <c r="C154" i="19" s="1"/>
  <c r="B154" i="21"/>
  <c r="B154" i="19" s="1"/>
  <c r="K153" i="21"/>
  <c r="K153" i="19" s="1"/>
  <c r="J153" i="21"/>
  <c r="J153" i="19" s="1"/>
  <c r="I153" i="21"/>
  <c r="I153" i="19" s="1"/>
  <c r="H153" i="21"/>
  <c r="H153" i="19" s="1"/>
  <c r="G153" i="21"/>
  <c r="G153" i="19" s="1"/>
  <c r="F153" i="21"/>
  <c r="F153" i="19" s="1"/>
  <c r="E153" i="21"/>
  <c r="E153" i="19" s="1"/>
  <c r="D153" i="21"/>
  <c r="D153" i="19" s="1"/>
  <c r="C153" i="21"/>
  <c r="C153" i="19" s="1"/>
  <c r="B153" i="21"/>
  <c r="B153" i="19" s="1"/>
  <c r="K152" i="21"/>
  <c r="K152" i="19" s="1"/>
  <c r="J152" i="21"/>
  <c r="J152" i="19" s="1"/>
  <c r="I152" i="21"/>
  <c r="I152" i="19" s="1"/>
  <c r="H152" i="21"/>
  <c r="H152" i="19" s="1"/>
  <c r="G152" i="21"/>
  <c r="G152" i="19" s="1"/>
  <c r="F152" i="21"/>
  <c r="F152" i="19" s="1"/>
  <c r="E152" i="21"/>
  <c r="E152" i="19" s="1"/>
  <c r="D152" i="21"/>
  <c r="D152" i="19" s="1"/>
  <c r="C152" i="21"/>
  <c r="C152" i="19" s="1"/>
  <c r="B152" i="21"/>
  <c r="B152" i="19" s="1"/>
  <c r="K151" i="21"/>
  <c r="K151" i="19" s="1"/>
  <c r="J151" i="21"/>
  <c r="J151" i="19" s="1"/>
  <c r="I151" i="21"/>
  <c r="I151" i="19" s="1"/>
  <c r="H151" i="21"/>
  <c r="H151" i="19" s="1"/>
  <c r="G151" i="21"/>
  <c r="G151" i="19" s="1"/>
  <c r="F151" i="21"/>
  <c r="F151" i="19" s="1"/>
  <c r="E151" i="21"/>
  <c r="E151" i="19" s="1"/>
  <c r="D151" i="21"/>
  <c r="D151" i="19" s="1"/>
  <c r="C151" i="21"/>
  <c r="C151" i="19" s="1"/>
  <c r="B151" i="21"/>
  <c r="B151" i="19" s="1"/>
  <c r="K150" i="21"/>
  <c r="K150" i="19" s="1"/>
  <c r="J150" i="21"/>
  <c r="J150" i="19" s="1"/>
  <c r="I150" i="21"/>
  <c r="I150" i="19" s="1"/>
  <c r="H150" i="21"/>
  <c r="H150" i="19" s="1"/>
  <c r="G150" i="21"/>
  <c r="G150" i="19" s="1"/>
  <c r="F150" i="21"/>
  <c r="F150" i="19" s="1"/>
  <c r="E150" i="21"/>
  <c r="E150" i="19" s="1"/>
  <c r="D150" i="21"/>
  <c r="D150" i="19" s="1"/>
  <c r="C150" i="21"/>
  <c r="C150" i="19" s="1"/>
  <c r="B150" i="21"/>
  <c r="B150" i="19" s="1"/>
  <c r="K149" i="21"/>
  <c r="K149" i="19" s="1"/>
  <c r="J149" i="21"/>
  <c r="J149" i="19" s="1"/>
  <c r="I149" i="21"/>
  <c r="I149" i="19" s="1"/>
  <c r="H149" i="21"/>
  <c r="H149" i="19" s="1"/>
  <c r="G149" i="21"/>
  <c r="G149" i="19" s="1"/>
  <c r="F149" i="21"/>
  <c r="F149" i="19" s="1"/>
  <c r="E149" i="21"/>
  <c r="E149" i="19" s="1"/>
  <c r="D149" i="21"/>
  <c r="D149" i="19" s="1"/>
  <c r="C149" i="21"/>
  <c r="C149" i="19" s="1"/>
  <c r="B149" i="21"/>
  <c r="B149" i="19" s="1"/>
  <c r="K148" i="21"/>
  <c r="K148" i="19" s="1"/>
  <c r="J148" i="21"/>
  <c r="J148" i="19" s="1"/>
  <c r="I148" i="21"/>
  <c r="I148" i="19" s="1"/>
  <c r="H148" i="21"/>
  <c r="H148" i="19" s="1"/>
  <c r="G148" i="21"/>
  <c r="G148" i="19" s="1"/>
  <c r="F148" i="21"/>
  <c r="F148" i="19" s="1"/>
  <c r="E148" i="21"/>
  <c r="E148" i="19" s="1"/>
  <c r="D148" i="21"/>
  <c r="D148" i="19" s="1"/>
  <c r="C148" i="21"/>
  <c r="C148" i="19" s="1"/>
  <c r="B148" i="21"/>
  <c r="B148" i="19" s="1"/>
  <c r="K147" i="21"/>
  <c r="K147" i="19" s="1"/>
  <c r="J147" i="21"/>
  <c r="J147" i="19" s="1"/>
  <c r="I147" i="21"/>
  <c r="I147" i="19" s="1"/>
  <c r="H147" i="21"/>
  <c r="H147" i="19" s="1"/>
  <c r="G147" i="21"/>
  <c r="G147" i="19" s="1"/>
  <c r="F147" i="21"/>
  <c r="F147" i="19" s="1"/>
  <c r="E147" i="21"/>
  <c r="E147" i="19" s="1"/>
  <c r="D147" i="21"/>
  <c r="D147" i="19" s="1"/>
  <c r="C147" i="21"/>
  <c r="C147" i="19" s="1"/>
  <c r="B147" i="21"/>
  <c r="B147" i="19" s="1"/>
  <c r="K146" i="21"/>
  <c r="K146" i="19" s="1"/>
  <c r="J146" i="21"/>
  <c r="J146" i="19" s="1"/>
  <c r="I146" i="21"/>
  <c r="I146" i="19" s="1"/>
  <c r="H146" i="21"/>
  <c r="H146" i="19" s="1"/>
  <c r="G146" i="21"/>
  <c r="G146" i="19" s="1"/>
  <c r="F146" i="21"/>
  <c r="F146" i="19" s="1"/>
  <c r="E146" i="21"/>
  <c r="E146" i="19" s="1"/>
  <c r="D146" i="21"/>
  <c r="D146" i="19" s="1"/>
  <c r="C146" i="21"/>
  <c r="C146" i="19" s="1"/>
  <c r="B146" i="21"/>
  <c r="B146" i="19" s="1"/>
  <c r="K145" i="21"/>
  <c r="K145" i="19" s="1"/>
  <c r="J145" i="21"/>
  <c r="J145" i="19" s="1"/>
  <c r="I145" i="21"/>
  <c r="I145" i="19" s="1"/>
  <c r="H145" i="21"/>
  <c r="H145" i="19" s="1"/>
  <c r="G145" i="21"/>
  <c r="G145" i="19" s="1"/>
  <c r="F145" i="21"/>
  <c r="F145" i="19" s="1"/>
  <c r="E145" i="21"/>
  <c r="E145" i="19" s="1"/>
  <c r="D145" i="21"/>
  <c r="D145" i="19" s="1"/>
  <c r="C145" i="21"/>
  <c r="C145" i="19" s="1"/>
  <c r="B145" i="21"/>
  <c r="B145" i="19" s="1"/>
  <c r="K144" i="21"/>
  <c r="K144" i="19" s="1"/>
  <c r="J144" i="21"/>
  <c r="J144" i="19" s="1"/>
  <c r="I144" i="21"/>
  <c r="I144" i="19" s="1"/>
  <c r="H144" i="21"/>
  <c r="H144" i="19" s="1"/>
  <c r="G144" i="21"/>
  <c r="G144" i="19" s="1"/>
  <c r="F144" i="21"/>
  <c r="F144" i="19" s="1"/>
  <c r="E144" i="21"/>
  <c r="E144" i="19" s="1"/>
  <c r="D144" i="21"/>
  <c r="D144" i="19" s="1"/>
  <c r="C144" i="21"/>
  <c r="C144" i="19" s="1"/>
  <c r="B144" i="21"/>
  <c r="B144" i="19" s="1"/>
  <c r="K143" i="21"/>
  <c r="K143" i="19" s="1"/>
  <c r="J143" i="21"/>
  <c r="J143" i="19" s="1"/>
  <c r="I143" i="21"/>
  <c r="I143" i="19" s="1"/>
  <c r="H143" i="21"/>
  <c r="H143" i="19" s="1"/>
  <c r="G143" i="21"/>
  <c r="G143" i="19" s="1"/>
  <c r="F143" i="21"/>
  <c r="F143" i="19" s="1"/>
  <c r="E143" i="21"/>
  <c r="E143" i="19" s="1"/>
  <c r="D143" i="21"/>
  <c r="D143" i="19" s="1"/>
  <c r="C143" i="21"/>
  <c r="C143" i="19" s="1"/>
  <c r="B143" i="21"/>
  <c r="B143" i="19" s="1"/>
  <c r="K142" i="21"/>
  <c r="K142" i="19" s="1"/>
  <c r="J142" i="21"/>
  <c r="J142" i="19" s="1"/>
  <c r="I142" i="21"/>
  <c r="I142" i="19" s="1"/>
  <c r="H142" i="21"/>
  <c r="H142" i="19" s="1"/>
  <c r="G142" i="21"/>
  <c r="G142" i="19" s="1"/>
  <c r="F142" i="21"/>
  <c r="F142" i="19" s="1"/>
  <c r="E142" i="21"/>
  <c r="E142" i="19" s="1"/>
  <c r="D142" i="21"/>
  <c r="D142" i="19" s="1"/>
  <c r="C142" i="21"/>
  <c r="C142" i="19" s="1"/>
  <c r="B142" i="21"/>
  <c r="B142" i="19" s="1"/>
  <c r="K141" i="21"/>
  <c r="K141" i="19" s="1"/>
  <c r="J141" i="21"/>
  <c r="J141" i="19" s="1"/>
  <c r="I141" i="21"/>
  <c r="I141" i="19" s="1"/>
  <c r="H141" i="21"/>
  <c r="H141" i="19" s="1"/>
  <c r="G141" i="21"/>
  <c r="G141" i="19" s="1"/>
  <c r="F141" i="21"/>
  <c r="F141" i="19" s="1"/>
  <c r="E141" i="21"/>
  <c r="E141" i="19" s="1"/>
  <c r="D141" i="21"/>
  <c r="D141" i="19" s="1"/>
  <c r="C141" i="21"/>
  <c r="C141" i="19" s="1"/>
  <c r="B141" i="21"/>
  <c r="B141" i="19" s="1"/>
  <c r="K140" i="21"/>
  <c r="K140" i="19" s="1"/>
  <c r="J140" i="21"/>
  <c r="J140" i="19" s="1"/>
  <c r="I140" i="21"/>
  <c r="I140" i="19" s="1"/>
  <c r="H140" i="21"/>
  <c r="H140" i="19" s="1"/>
  <c r="G140" i="21"/>
  <c r="G140" i="19" s="1"/>
  <c r="F140" i="21"/>
  <c r="F140" i="19" s="1"/>
  <c r="E140" i="21"/>
  <c r="E140" i="19" s="1"/>
  <c r="D140" i="21"/>
  <c r="D140" i="19" s="1"/>
  <c r="C140" i="21"/>
  <c r="C140" i="19" s="1"/>
  <c r="B140" i="21"/>
  <c r="B140" i="19" s="1"/>
  <c r="K139" i="21"/>
  <c r="K139" i="19" s="1"/>
  <c r="J139" i="21"/>
  <c r="J139" i="19" s="1"/>
  <c r="I139" i="21"/>
  <c r="I139" i="19" s="1"/>
  <c r="H139" i="21"/>
  <c r="H139" i="19" s="1"/>
  <c r="G139" i="21"/>
  <c r="G139" i="19" s="1"/>
  <c r="F139" i="21"/>
  <c r="F139" i="19" s="1"/>
  <c r="E139" i="21"/>
  <c r="E139" i="19" s="1"/>
  <c r="D139" i="21"/>
  <c r="D139" i="19" s="1"/>
  <c r="C139" i="21"/>
  <c r="C139" i="19" s="1"/>
  <c r="B139" i="21"/>
  <c r="B139" i="19" s="1"/>
  <c r="K138" i="21"/>
  <c r="K138" i="19" s="1"/>
  <c r="J138" i="21"/>
  <c r="J138" i="19" s="1"/>
  <c r="I138" i="21"/>
  <c r="I138" i="19" s="1"/>
  <c r="H138" i="21"/>
  <c r="H138" i="19" s="1"/>
  <c r="G138" i="21"/>
  <c r="G138" i="19" s="1"/>
  <c r="F138" i="21"/>
  <c r="F138" i="19" s="1"/>
  <c r="E138" i="21"/>
  <c r="E138" i="19" s="1"/>
  <c r="D138" i="21"/>
  <c r="D138" i="19" s="1"/>
  <c r="C138" i="21"/>
  <c r="C138" i="19" s="1"/>
  <c r="B138" i="21"/>
  <c r="B138" i="19" s="1"/>
  <c r="K137" i="21"/>
  <c r="K137" i="19" s="1"/>
  <c r="J137" i="21"/>
  <c r="J137" i="19" s="1"/>
  <c r="I137" i="21"/>
  <c r="I137" i="19" s="1"/>
  <c r="H137" i="21"/>
  <c r="H137" i="19" s="1"/>
  <c r="G137" i="21"/>
  <c r="G137" i="19" s="1"/>
  <c r="F137" i="21"/>
  <c r="F137" i="19" s="1"/>
  <c r="E137" i="21"/>
  <c r="E137" i="19" s="1"/>
  <c r="D137" i="21"/>
  <c r="D137" i="19" s="1"/>
  <c r="C137" i="21"/>
  <c r="C137" i="19" s="1"/>
  <c r="B137" i="21"/>
  <c r="B137" i="19" s="1"/>
  <c r="K136" i="21"/>
  <c r="K136" i="19" s="1"/>
  <c r="J136" i="21"/>
  <c r="J136" i="19" s="1"/>
  <c r="I136" i="21"/>
  <c r="I136" i="19" s="1"/>
  <c r="H136" i="21"/>
  <c r="H136" i="19" s="1"/>
  <c r="G136" i="21"/>
  <c r="G136" i="19" s="1"/>
  <c r="F136" i="21"/>
  <c r="F136" i="19" s="1"/>
  <c r="E136" i="21"/>
  <c r="E136" i="19" s="1"/>
  <c r="D136" i="21"/>
  <c r="D136" i="19" s="1"/>
  <c r="C136" i="21"/>
  <c r="C136" i="19" s="1"/>
  <c r="B136" i="21"/>
  <c r="B136" i="19" s="1"/>
  <c r="K135" i="21"/>
  <c r="K135" i="19" s="1"/>
  <c r="J135" i="21"/>
  <c r="J135" i="19" s="1"/>
  <c r="I135" i="21"/>
  <c r="I135" i="19" s="1"/>
  <c r="H135" i="21"/>
  <c r="H135" i="19" s="1"/>
  <c r="G135" i="21"/>
  <c r="G135" i="19" s="1"/>
  <c r="F135" i="21"/>
  <c r="F135" i="19" s="1"/>
  <c r="E135" i="21"/>
  <c r="E135" i="19" s="1"/>
  <c r="D135" i="21"/>
  <c r="D135" i="19" s="1"/>
  <c r="C135" i="21"/>
  <c r="C135" i="19" s="1"/>
  <c r="B135" i="21"/>
  <c r="B135" i="19" s="1"/>
  <c r="K134" i="21"/>
  <c r="K134" i="19" s="1"/>
  <c r="J134" i="21"/>
  <c r="J134" i="19" s="1"/>
  <c r="I134" i="21"/>
  <c r="I134" i="19" s="1"/>
  <c r="H134" i="21"/>
  <c r="H134" i="19" s="1"/>
  <c r="G134" i="21"/>
  <c r="G134" i="19" s="1"/>
  <c r="F134" i="21"/>
  <c r="F134" i="19" s="1"/>
  <c r="E134" i="21"/>
  <c r="E134" i="19" s="1"/>
  <c r="D134" i="21"/>
  <c r="D134" i="19" s="1"/>
  <c r="C134" i="21"/>
  <c r="C134" i="19" s="1"/>
  <c r="B134" i="21"/>
  <c r="B134" i="19" s="1"/>
  <c r="K133" i="21"/>
  <c r="K133" i="19" s="1"/>
  <c r="J133" i="21"/>
  <c r="J133" i="19" s="1"/>
  <c r="I133" i="21"/>
  <c r="I133" i="19" s="1"/>
  <c r="H133" i="21"/>
  <c r="H133" i="19" s="1"/>
  <c r="G133" i="21"/>
  <c r="G133" i="19" s="1"/>
  <c r="F133" i="21"/>
  <c r="F133" i="19" s="1"/>
  <c r="E133" i="21"/>
  <c r="E133" i="19" s="1"/>
  <c r="D133" i="21"/>
  <c r="D133" i="19" s="1"/>
  <c r="C133" i="21"/>
  <c r="C133" i="19" s="1"/>
  <c r="B133" i="21"/>
  <c r="B133" i="19" s="1"/>
  <c r="K127" i="21"/>
  <c r="K127" i="19" s="1"/>
  <c r="J127" i="21"/>
  <c r="J127" i="19" s="1"/>
  <c r="I127" i="21"/>
  <c r="I127" i="19" s="1"/>
  <c r="H127" i="21"/>
  <c r="H127" i="19" s="1"/>
  <c r="G127" i="21"/>
  <c r="G127" i="19" s="1"/>
  <c r="F127" i="21"/>
  <c r="F127" i="19" s="1"/>
  <c r="E127" i="21"/>
  <c r="E127" i="19" s="1"/>
  <c r="D127" i="21"/>
  <c r="D127" i="19" s="1"/>
  <c r="C127" i="21"/>
  <c r="C127" i="19" s="1"/>
  <c r="B127" i="21"/>
  <c r="B127" i="19" s="1"/>
  <c r="K126" i="21"/>
  <c r="K126" i="19" s="1"/>
  <c r="J126" i="21"/>
  <c r="J126" i="19" s="1"/>
  <c r="I126" i="21"/>
  <c r="I126" i="19" s="1"/>
  <c r="H126" i="21"/>
  <c r="H126" i="19" s="1"/>
  <c r="G126" i="21"/>
  <c r="G126" i="19" s="1"/>
  <c r="F126" i="21"/>
  <c r="F126" i="19" s="1"/>
  <c r="E126" i="21"/>
  <c r="E126" i="19" s="1"/>
  <c r="D126" i="21"/>
  <c r="D126" i="19" s="1"/>
  <c r="C126" i="21"/>
  <c r="C126" i="19" s="1"/>
  <c r="B126" i="21"/>
  <c r="B126" i="19" s="1"/>
  <c r="K125" i="21"/>
  <c r="K125" i="19" s="1"/>
  <c r="J125" i="21"/>
  <c r="J125" i="19" s="1"/>
  <c r="I125" i="21"/>
  <c r="I125" i="19" s="1"/>
  <c r="H125" i="21"/>
  <c r="H125" i="19" s="1"/>
  <c r="G125" i="21"/>
  <c r="G125" i="19" s="1"/>
  <c r="F125" i="21"/>
  <c r="F125" i="19" s="1"/>
  <c r="E125" i="21"/>
  <c r="E125" i="19" s="1"/>
  <c r="D125" i="21"/>
  <c r="D125" i="19" s="1"/>
  <c r="C125" i="21"/>
  <c r="C125" i="19" s="1"/>
  <c r="B125" i="21"/>
  <c r="B125" i="19" s="1"/>
  <c r="K124" i="21"/>
  <c r="K124" i="19" s="1"/>
  <c r="J124" i="21"/>
  <c r="J124" i="19" s="1"/>
  <c r="I124" i="21"/>
  <c r="I124" i="19" s="1"/>
  <c r="H124" i="21"/>
  <c r="H124" i="19" s="1"/>
  <c r="G124" i="21"/>
  <c r="G124" i="19" s="1"/>
  <c r="F124" i="21"/>
  <c r="F124" i="19" s="1"/>
  <c r="E124" i="21"/>
  <c r="E124" i="19" s="1"/>
  <c r="D124" i="21"/>
  <c r="D124" i="19" s="1"/>
  <c r="C124" i="21"/>
  <c r="C124" i="19" s="1"/>
  <c r="B124" i="21"/>
  <c r="B124" i="19" s="1"/>
  <c r="K123" i="21"/>
  <c r="K123" i="19" s="1"/>
  <c r="J123" i="21"/>
  <c r="J123" i="19" s="1"/>
  <c r="I123" i="21"/>
  <c r="I123" i="19" s="1"/>
  <c r="H123" i="21"/>
  <c r="H123" i="19" s="1"/>
  <c r="G123" i="21"/>
  <c r="G123" i="19" s="1"/>
  <c r="F123" i="21"/>
  <c r="F123" i="19" s="1"/>
  <c r="E123" i="21"/>
  <c r="E123" i="19" s="1"/>
  <c r="D123" i="21"/>
  <c r="D123" i="19" s="1"/>
  <c r="C123" i="21"/>
  <c r="C123" i="19" s="1"/>
  <c r="B123" i="21"/>
  <c r="B123" i="19" s="1"/>
  <c r="K122" i="21"/>
  <c r="K122" i="19" s="1"/>
  <c r="J122" i="21"/>
  <c r="J122" i="19" s="1"/>
  <c r="I122" i="21"/>
  <c r="I122" i="19" s="1"/>
  <c r="H122" i="21"/>
  <c r="H122" i="19" s="1"/>
  <c r="G122" i="21"/>
  <c r="G122" i="19" s="1"/>
  <c r="F122" i="21"/>
  <c r="F122" i="19" s="1"/>
  <c r="E122" i="21"/>
  <c r="E122" i="19" s="1"/>
  <c r="D122" i="21"/>
  <c r="D122" i="19" s="1"/>
  <c r="C122" i="21"/>
  <c r="C122" i="19" s="1"/>
  <c r="B122" i="21"/>
  <c r="B122" i="19" s="1"/>
  <c r="K121" i="21"/>
  <c r="K121" i="19" s="1"/>
  <c r="J121" i="21"/>
  <c r="J121" i="19" s="1"/>
  <c r="I121" i="21"/>
  <c r="I121" i="19" s="1"/>
  <c r="H121" i="21"/>
  <c r="H121" i="19" s="1"/>
  <c r="G121" i="21"/>
  <c r="G121" i="19" s="1"/>
  <c r="F121" i="21"/>
  <c r="F121" i="19" s="1"/>
  <c r="E121" i="21"/>
  <c r="E121" i="19" s="1"/>
  <c r="D121" i="21"/>
  <c r="D121" i="19" s="1"/>
  <c r="C121" i="21"/>
  <c r="C121" i="19" s="1"/>
  <c r="B121" i="21"/>
  <c r="B121" i="19" s="1"/>
  <c r="K120" i="21"/>
  <c r="K120" i="19" s="1"/>
  <c r="J120" i="21"/>
  <c r="J120" i="19" s="1"/>
  <c r="I120" i="21"/>
  <c r="I120" i="19" s="1"/>
  <c r="H120" i="21"/>
  <c r="H120" i="19" s="1"/>
  <c r="G120" i="21"/>
  <c r="G120" i="19" s="1"/>
  <c r="F120" i="21"/>
  <c r="F120" i="19" s="1"/>
  <c r="E120" i="21"/>
  <c r="E120" i="19" s="1"/>
  <c r="D120" i="21"/>
  <c r="D120" i="19" s="1"/>
  <c r="C120" i="21"/>
  <c r="C120" i="19" s="1"/>
  <c r="B120" i="21"/>
  <c r="B120" i="19" s="1"/>
  <c r="K119" i="21"/>
  <c r="K119" i="19" s="1"/>
  <c r="J119" i="21"/>
  <c r="J119" i="19" s="1"/>
  <c r="I119" i="21"/>
  <c r="I119" i="19" s="1"/>
  <c r="H119" i="21"/>
  <c r="H119" i="19" s="1"/>
  <c r="G119" i="21"/>
  <c r="G119" i="19" s="1"/>
  <c r="F119" i="21"/>
  <c r="F119" i="19" s="1"/>
  <c r="E119" i="21"/>
  <c r="E119" i="19" s="1"/>
  <c r="D119" i="21"/>
  <c r="D119" i="19" s="1"/>
  <c r="C119" i="21"/>
  <c r="C119" i="19" s="1"/>
  <c r="B119" i="21"/>
  <c r="B119" i="19" s="1"/>
  <c r="K118" i="21"/>
  <c r="K118" i="19" s="1"/>
  <c r="J118" i="21"/>
  <c r="J118" i="19" s="1"/>
  <c r="I118" i="21"/>
  <c r="I118" i="19" s="1"/>
  <c r="H118" i="21"/>
  <c r="H118" i="19" s="1"/>
  <c r="G118" i="21"/>
  <c r="G118" i="19" s="1"/>
  <c r="F118" i="21"/>
  <c r="F118" i="19" s="1"/>
  <c r="E118" i="21"/>
  <c r="E118" i="19" s="1"/>
  <c r="D118" i="21"/>
  <c r="D118" i="19" s="1"/>
  <c r="C118" i="21"/>
  <c r="C118" i="19" s="1"/>
  <c r="B118" i="21"/>
  <c r="B118" i="19" s="1"/>
  <c r="K117" i="21"/>
  <c r="K117" i="19" s="1"/>
  <c r="J117" i="21"/>
  <c r="J117" i="19" s="1"/>
  <c r="I117" i="21"/>
  <c r="I117" i="19" s="1"/>
  <c r="H117" i="21"/>
  <c r="H117" i="19" s="1"/>
  <c r="G117" i="21"/>
  <c r="G117" i="19" s="1"/>
  <c r="F117" i="21"/>
  <c r="F117" i="19" s="1"/>
  <c r="E117" i="21"/>
  <c r="E117" i="19" s="1"/>
  <c r="D117" i="21"/>
  <c r="D117" i="19" s="1"/>
  <c r="C117" i="21"/>
  <c r="C117" i="19" s="1"/>
  <c r="B117" i="21"/>
  <c r="B117" i="19" s="1"/>
  <c r="K116" i="21"/>
  <c r="K116" i="19" s="1"/>
  <c r="J116" i="21"/>
  <c r="J116" i="19" s="1"/>
  <c r="I116" i="21"/>
  <c r="I116" i="19" s="1"/>
  <c r="H116" i="21"/>
  <c r="H116" i="19" s="1"/>
  <c r="G116" i="21"/>
  <c r="G116" i="19" s="1"/>
  <c r="F116" i="21"/>
  <c r="F116" i="19" s="1"/>
  <c r="E116" i="21"/>
  <c r="E116" i="19" s="1"/>
  <c r="D116" i="21"/>
  <c r="D116" i="19" s="1"/>
  <c r="C116" i="21"/>
  <c r="C116" i="19" s="1"/>
  <c r="B116" i="21"/>
  <c r="B116" i="19" s="1"/>
  <c r="K115" i="21"/>
  <c r="K115" i="19" s="1"/>
  <c r="J115" i="21"/>
  <c r="J115" i="19" s="1"/>
  <c r="I115" i="21"/>
  <c r="I115" i="19" s="1"/>
  <c r="H115" i="21"/>
  <c r="H115" i="19" s="1"/>
  <c r="G115" i="21"/>
  <c r="G115" i="19" s="1"/>
  <c r="F115" i="21"/>
  <c r="F115" i="19" s="1"/>
  <c r="E115" i="21"/>
  <c r="E115" i="19" s="1"/>
  <c r="D115" i="21"/>
  <c r="D115" i="19" s="1"/>
  <c r="C115" i="21"/>
  <c r="C115" i="19" s="1"/>
  <c r="B115" i="21"/>
  <c r="B115" i="19" s="1"/>
  <c r="K114" i="21"/>
  <c r="K114" i="19" s="1"/>
  <c r="J114" i="21"/>
  <c r="J114" i="19" s="1"/>
  <c r="I114" i="21"/>
  <c r="I114" i="19" s="1"/>
  <c r="H114" i="21"/>
  <c r="H114" i="19" s="1"/>
  <c r="G114" i="21"/>
  <c r="G114" i="19" s="1"/>
  <c r="F114" i="21"/>
  <c r="F114" i="19" s="1"/>
  <c r="E114" i="21"/>
  <c r="E114" i="19" s="1"/>
  <c r="D114" i="21"/>
  <c r="D114" i="19" s="1"/>
  <c r="C114" i="21"/>
  <c r="C114" i="19" s="1"/>
  <c r="B114" i="21"/>
  <c r="B114" i="19" s="1"/>
  <c r="K113" i="21"/>
  <c r="K113" i="19" s="1"/>
  <c r="J113" i="21"/>
  <c r="J113" i="19" s="1"/>
  <c r="I113" i="21"/>
  <c r="I113" i="19" s="1"/>
  <c r="H113" i="21"/>
  <c r="H113" i="19" s="1"/>
  <c r="G113" i="21"/>
  <c r="G113" i="19" s="1"/>
  <c r="F113" i="21"/>
  <c r="F113" i="19" s="1"/>
  <c r="E113" i="21"/>
  <c r="E113" i="19" s="1"/>
  <c r="D113" i="21"/>
  <c r="D113" i="19" s="1"/>
  <c r="C113" i="21"/>
  <c r="C113" i="19" s="1"/>
  <c r="B113" i="21"/>
  <c r="B113" i="19" s="1"/>
  <c r="K112" i="21"/>
  <c r="K112" i="19" s="1"/>
  <c r="J112" i="21"/>
  <c r="J112" i="19" s="1"/>
  <c r="I112" i="21"/>
  <c r="I112" i="19" s="1"/>
  <c r="H112" i="21"/>
  <c r="H112" i="19" s="1"/>
  <c r="G112" i="21"/>
  <c r="G112" i="19" s="1"/>
  <c r="F112" i="21"/>
  <c r="F112" i="19" s="1"/>
  <c r="E112" i="21"/>
  <c r="E112" i="19" s="1"/>
  <c r="D112" i="21"/>
  <c r="D112" i="19" s="1"/>
  <c r="C112" i="21"/>
  <c r="C112" i="19" s="1"/>
  <c r="B112" i="21"/>
  <c r="B112" i="19" s="1"/>
  <c r="K111" i="21"/>
  <c r="K111" i="19" s="1"/>
  <c r="J111" i="21"/>
  <c r="J111" i="19" s="1"/>
  <c r="I111" i="21"/>
  <c r="I111" i="19" s="1"/>
  <c r="H111" i="21"/>
  <c r="H111" i="19" s="1"/>
  <c r="G111" i="21"/>
  <c r="G111" i="19" s="1"/>
  <c r="F111" i="21"/>
  <c r="F111" i="19" s="1"/>
  <c r="E111" i="21"/>
  <c r="E111" i="19" s="1"/>
  <c r="D111" i="21"/>
  <c r="D111" i="19" s="1"/>
  <c r="C111" i="21"/>
  <c r="C111" i="19" s="1"/>
  <c r="B111" i="21"/>
  <c r="B111" i="19" s="1"/>
  <c r="K110" i="21"/>
  <c r="K110" i="19" s="1"/>
  <c r="J110" i="21"/>
  <c r="J110" i="19" s="1"/>
  <c r="I110" i="21"/>
  <c r="I110" i="19" s="1"/>
  <c r="H110" i="21"/>
  <c r="H110" i="19" s="1"/>
  <c r="G110" i="21"/>
  <c r="G110" i="19" s="1"/>
  <c r="F110" i="21"/>
  <c r="F110" i="19" s="1"/>
  <c r="E110" i="21"/>
  <c r="E110" i="19" s="1"/>
  <c r="D110" i="21"/>
  <c r="D110" i="19" s="1"/>
  <c r="C110" i="21"/>
  <c r="C110" i="19" s="1"/>
  <c r="B110" i="21"/>
  <c r="B110" i="19" s="1"/>
  <c r="K109" i="21"/>
  <c r="K109" i="19" s="1"/>
  <c r="J109" i="21"/>
  <c r="J109" i="19" s="1"/>
  <c r="I109" i="21"/>
  <c r="I109" i="19" s="1"/>
  <c r="H109" i="21"/>
  <c r="H109" i="19" s="1"/>
  <c r="G109" i="21"/>
  <c r="G109" i="19" s="1"/>
  <c r="F109" i="21"/>
  <c r="F109" i="19" s="1"/>
  <c r="E109" i="21"/>
  <c r="E109" i="19" s="1"/>
  <c r="D109" i="21"/>
  <c r="D109" i="19" s="1"/>
  <c r="C109" i="21"/>
  <c r="C109" i="19" s="1"/>
  <c r="B109" i="21"/>
  <c r="B109" i="19" s="1"/>
  <c r="K108" i="21"/>
  <c r="K108" i="19" s="1"/>
  <c r="J108" i="21"/>
  <c r="J108" i="19" s="1"/>
  <c r="I108" i="21"/>
  <c r="I108" i="19" s="1"/>
  <c r="H108" i="21"/>
  <c r="H108" i="19" s="1"/>
  <c r="G108" i="21"/>
  <c r="G108" i="19" s="1"/>
  <c r="F108" i="21"/>
  <c r="F108" i="19" s="1"/>
  <c r="E108" i="21"/>
  <c r="E108" i="19" s="1"/>
  <c r="D108" i="21"/>
  <c r="D108" i="19" s="1"/>
  <c r="C108" i="21"/>
  <c r="C108" i="19" s="1"/>
  <c r="B108" i="21"/>
  <c r="B108" i="19" s="1"/>
  <c r="K107" i="21"/>
  <c r="K107" i="19" s="1"/>
  <c r="J107" i="21"/>
  <c r="J107" i="19" s="1"/>
  <c r="I107" i="21"/>
  <c r="I107" i="19" s="1"/>
  <c r="H107" i="21"/>
  <c r="H107" i="19" s="1"/>
  <c r="G107" i="21"/>
  <c r="G107" i="19" s="1"/>
  <c r="F107" i="21"/>
  <c r="F107" i="19" s="1"/>
  <c r="E107" i="21"/>
  <c r="E107" i="19" s="1"/>
  <c r="D107" i="21"/>
  <c r="D107" i="19" s="1"/>
  <c r="C107" i="21"/>
  <c r="C107" i="19" s="1"/>
  <c r="B107" i="21"/>
  <c r="B107" i="19" s="1"/>
  <c r="K106" i="21"/>
  <c r="K106" i="19" s="1"/>
  <c r="J106" i="21"/>
  <c r="J106" i="19" s="1"/>
  <c r="I106" i="21"/>
  <c r="I106" i="19" s="1"/>
  <c r="H106" i="21"/>
  <c r="H106" i="19" s="1"/>
  <c r="G106" i="21"/>
  <c r="G106" i="19" s="1"/>
  <c r="F106" i="21"/>
  <c r="F106" i="19" s="1"/>
  <c r="E106" i="21"/>
  <c r="E106" i="19" s="1"/>
  <c r="D106" i="21"/>
  <c r="D106" i="19" s="1"/>
  <c r="C106" i="21"/>
  <c r="C106" i="19" s="1"/>
  <c r="B106" i="21"/>
  <c r="B106" i="19" s="1"/>
  <c r="K105" i="21"/>
  <c r="K105" i="19" s="1"/>
  <c r="J105" i="21"/>
  <c r="J105" i="19" s="1"/>
  <c r="I105" i="21"/>
  <c r="I105" i="19" s="1"/>
  <c r="H105" i="21"/>
  <c r="H105" i="19" s="1"/>
  <c r="G105" i="21"/>
  <c r="G105" i="19" s="1"/>
  <c r="F105" i="21"/>
  <c r="F105" i="19" s="1"/>
  <c r="E105" i="21"/>
  <c r="E105" i="19" s="1"/>
  <c r="D105" i="21"/>
  <c r="D105" i="19" s="1"/>
  <c r="C105" i="21"/>
  <c r="C105" i="19" s="1"/>
  <c r="B105" i="21"/>
  <c r="B105" i="19" s="1"/>
  <c r="K104" i="21"/>
  <c r="K104" i="19" s="1"/>
  <c r="J104" i="21"/>
  <c r="J104" i="19" s="1"/>
  <c r="I104" i="21"/>
  <c r="I104" i="19" s="1"/>
  <c r="H104" i="21"/>
  <c r="H104" i="19" s="1"/>
  <c r="G104" i="21"/>
  <c r="G104" i="19" s="1"/>
  <c r="F104" i="21"/>
  <c r="F104" i="19" s="1"/>
  <c r="E104" i="21"/>
  <c r="E104" i="19" s="1"/>
  <c r="D104" i="21"/>
  <c r="D104" i="19" s="1"/>
  <c r="C104" i="21"/>
  <c r="C104" i="19" s="1"/>
  <c r="B104" i="21"/>
  <c r="B104" i="19" s="1"/>
  <c r="K103" i="21"/>
  <c r="K103" i="19" s="1"/>
  <c r="J103" i="21"/>
  <c r="J103" i="19" s="1"/>
  <c r="I103" i="21"/>
  <c r="I103" i="19" s="1"/>
  <c r="H103" i="21"/>
  <c r="H103" i="19" s="1"/>
  <c r="G103" i="21"/>
  <c r="G103" i="19" s="1"/>
  <c r="F103" i="21"/>
  <c r="F103" i="19" s="1"/>
  <c r="E103" i="21"/>
  <c r="E103" i="19" s="1"/>
  <c r="D103" i="21"/>
  <c r="D103" i="19" s="1"/>
  <c r="C103" i="21"/>
  <c r="C103" i="19" s="1"/>
  <c r="B103" i="21"/>
  <c r="B103" i="19" s="1"/>
  <c r="K102" i="21"/>
  <c r="K102" i="19" s="1"/>
  <c r="J102" i="21"/>
  <c r="J102" i="19" s="1"/>
  <c r="I102" i="21"/>
  <c r="I102" i="19" s="1"/>
  <c r="H102" i="21"/>
  <c r="H102" i="19" s="1"/>
  <c r="G102" i="21"/>
  <c r="G102" i="19" s="1"/>
  <c r="F102" i="21"/>
  <c r="F102" i="19" s="1"/>
  <c r="E102" i="21"/>
  <c r="E102" i="19" s="1"/>
  <c r="D102" i="21"/>
  <c r="D102" i="19" s="1"/>
  <c r="C102" i="21"/>
  <c r="C102" i="19" s="1"/>
  <c r="B102" i="21"/>
  <c r="B102" i="19" s="1"/>
  <c r="K101" i="21"/>
  <c r="K101" i="19" s="1"/>
  <c r="J101" i="21"/>
  <c r="J101" i="19" s="1"/>
  <c r="I101" i="21"/>
  <c r="I101" i="19" s="1"/>
  <c r="H101" i="21"/>
  <c r="H101" i="19" s="1"/>
  <c r="G101" i="21"/>
  <c r="G101" i="19" s="1"/>
  <c r="F101" i="21"/>
  <c r="F101" i="19" s="1"/>
  <c r="E101" i="21"/>
  <c r="E101" i="19" s="1"/>
  <c r="D101" i="21"/>
  <c r="D101" i="19" s="1"/>
  <c r="C101" i="21"/>
  <c r="C101" i="19" s="1"/>
  <c r="B101" i="21"/>
  <c r="B101" i="19" s="1"/>
  <c r="K95" i="21"/>
  <c r="K95" i="19" s="1"/>
  <c r="J95" i="21"/>
  <c r="J95" i="19" s="1"/>
  <c r="I95" i="21"/>
  <c r="I95" i="19" s="1"/>
  <c r="H95" i="21"/>
  <c r="H95" i="19" s="1"/>
  <c r="G95" i="21"/>
  <c r="G95" i="19" s="1"/>
  <c r="F95" i="21"/>
  <c r="F95" i="19" s="1"/>
  <c r="E95" i="21"/>
  <c r="E95" i="19" s="1"/>
  <c r="D95" i="21"/>
  <c r="D95" i="19" s="1"/>
  <c r="C95" i="21"/>
  <c r="C95" i="19" s="1"/>
  <c r="B95" i="21"/>
  <c r="B95" i="19" s="1"/>
  <c r="K94" i="21"/>
  <c r="K94" i="19" s="1"/>
  <c r="J94" i="21"/>
  <c r="J94" i="19" s="1"/>
  <c r="I94" i="21"/>
  <c r="I94" i="19" s="1"/>
  <c r="H94" i="21"/>
  <c r="H94" i="19" s="1"/>
  <c r="G94" i="21"/>
  <c r="G94" i="19" s="1"/>
  <c r="F94" i="21"/>
  <c r="F94" i="19" s="1"/>
  <c r="E94" i="21"/>
  <c r="E94" i="19" s="1"/>
  <c r="D94" i="21"/>
  <c r="D94" i="19" s="1"/>
  <c r="C94" i="21"/>
  <c r="C94" i="19" s="1"/>
  <c r="B94" i="21"/>
  <c r="B94" i="19" s="1"/>
  <c r="K93" i="21"/>
  <c r="K93" i="19" s="1"/>
  <c r="J93" i="21"/>
  <c r="J93" i="19" s="1"/>
  <c r="I93" i="21"/>
  <c r="I93" i="19" s="1"/>
  <c r="H93" i="21"/>
  <c r="H93" i="19" s="1"/>
  <c r="G93" i="21"/>
  <c r="G93" i="19" s="1"/>
  <c r="F93" i="21"/>
  <c r="F93" i="19" s="1"/>
  <c r="E93" i="21"/>
  <c r="E93" i="19" s="1"/>
  <c r="D93" i="21"/>
  <c r="D93" i="19" s="1"/>
  <c r="C93" i="21"/>
  <c r="C93" i="19" s="1"/>
  <c r="B93" i="21"/>
  <c r="B93" i="19" s="1"/>
  <c r="K92" i="21"/>
  <c r="K92" i="19" s="1"/>
  <c r="J92" i="21"/>
  <c r="J92" i="19" s="1"/>
  <c r="I92" i="21"/>
  <c r="I92" i="19" s="1"/>
  <c r="H92" i="21"/>
  <c r="H92" i="19" s="1"/>
  <c r="G92" i="21"/>
  <c r="G92" i="19" s="1"/>
  <c r="F92" i="21"/>
  <c r="F92" i="19" s="1"/>
  <c r="E92" i="21"/>
  <c r="E92" i="19" s="1"/>
  <c r="D92" i="21"/>
  <c r="D92" i="19" s="1"/>
  <c r="C92" i="21"/>
  <c r="C92" i="19" s="1"/>
  <c r="B92" i="21"/>
  <c r="B92" i="19" s="1"/>
  <c r="K91" i="21"/>
  <c r="K91" i="19" s="1"/>
  <c r="J91" i="21"/>
  <c r="J91" i="19" s="1"/>
  <c r="I91" i="21"/>
  <c r="I91" i="19" s="1"/>
  <c r="H91" i="21"/>
  <c r="H91" i="19" s="1"/>
  <c r="G91" i="21"/>
  <c r="G91" i="19" s="1"/>
  <c r="F91" i="21"/>
  <c r="F91" i="19" s="1"/>
  <c r="E91" i="21"/>
  <c r="E91" i="19" s="1"/>
  <c r="D91" i="21"/>
  <c r="D91" i="19" s="1"/>
  <c r="C91" i="21"/>
  <c r="C91" i="19" s="1"/>
  <c r="B91" i="21"/>
  <c r="B91" i="19" s="1"/>
  <c r="K90" i="21"/>
  <c r="K90" i="19" s="1"/>
  <c r="J90" i="21"/>
  <c r="J90" i="19" s="1"/>
  <c r="I90" i="21"/>
  <c r="I90" i="19" s="1"/>
  <c r="H90" i="21"/>
  <c r="H90" i="19" s="1"/>
  <c r="G90" i="21"/>
  <c r="G90" i="19" s="1"/>
  <c r="F90" i="21"/>
  <c r="F90" i="19" s="1"/>
  <c r="E90" i="21"/>
  <c r="E90" i="19" s="1"/>
  <c r="D90" i="21"/>
  <c r="D90" i="19" s="1"/>
  <c r="C90" i="21"/>
  <c r="C90" i="19" s="1"/>
  <c r="B90" i="21"/>
  <c r="B90" i="19" s="1"/>
  <c r="K89" i="21"/>
  <c r="K89" i="19" s="1"/>
  <c r="J89" i="21"/>
  <c r="J89" i="19" s="1"/>
  <c r="I89" i="21"/>
  <c r="I89" i="19" s="1"/>
  <c r="H89" i="21"/>
  <c r="H89" i="19" s="1"/>
  <c r="G89" i="21"/>
  <c r="G89" i="19" s="1"/>
  <c r="F89" i="21"/>
  <c r="F89" i="19" s="1"/>
  <c r="E89" i="21"/>
  <c r="E89" i="19" s="1"/>
  <c r="D89" i="21"/>
  <c r="D89" i="19" s="1"/>
  <c r="C89" i="21"/>
  <c r="C89" i="19" s="1"/>
  <c r="B89" i="21"/>
  <c r="B89" i="19" s="1"/>
  <c r="K88" i="21"/>
  <c r="K88" i="19" s="1"/>
  <c r="J88" i="21"/>
  <c r="J88" i="19" s="1"/>
  <c r="I88" i="21"/>
  <c r="I88" i="19" s="1"/>
  <c r="H88" i="21"/>
  <c r="H88" i="19" s="1"/>
  <c r="G88" i="21"/>
  <c r="G88" i="19" s="1"/>
  <c r="F88" i="21"/>
  <c r="F88" i="19" s="1"/>
  <c r="E88" i="21"/>
  <c r="E88" i="19" s="1"/>
  <c r="D88" i="21"/>
  <c r="D88" i="19" s="1"/>
  <c r="C88" i="21"/>
  <c r="C88" i="19" s="1"/>
  <c r="B88" i="21"/>
  <c r="B88" i="19" s="1"/>
  <c r="K87" i="21"/>
  <c r="K87" i="19" s="1"/>
  <c r="J87" i="21"/>
  <c r="J87" i="19" s="1"/>
  <c r="I87" i="21"/>
  <c r="I87" i="19" s="1"/>
  <c r="H87" i="21"/>
  <c r="H87" i="19" s="1"/>
  <c r="G87" i="21"/>
  <c r="G87" i="19" s="1"/>
  <c r="F87" i="21"/>
  <c r="F87" i="19" s="1"/>
  <c r="E87" i="21"/>
  <c r="E87" i="19" s="1"/>
  <c r="D87" i="21"/>
  <c r="D87" i="19" s="1"/>
  <c r="C87" i="21"/>
  <c r="C87" i="19" s="1"/>
  <c r="B87" i="21"/>
  <c r="B87" i="19" s="1"/>
  <c r="K86" i="21"/>
  <c r="K86" i="19" s="1"/>
  <c r="J86" i="21"/>
  <c r="J86" i="19" s="1"/>
  <c r="I86" i="21"/>
  <c r="I86" i="19" s="1"/>
  <c r="H86" i="21"/>
  <c r="H86" i="19" s="1"/>
  <c r="G86" i="21"/>
  <c r="G86" i="19" s="1"/>
  <c r="F86" i="21"/>
  <c r="F86" i="19" s="1"/>
  <c r="E86" i="21"/>
  <c r="E86" i="19" s="1"/>
  <c r="D86" i="21"/>
  <c r="D86" i="19" s="1"/>
  <c r="C86" i="21"/>
  <c r="C86" i="19" s="1"/>
  <c r="B86" i="21"/>
  <c r="B86" i="19" s="1"/>
  <c r="K85" i="21"/>
  <c r="K85" i="19" s="1"/>
  <c r="J85" i="21"/>
  <c r="J85" i="19" s="1"/>
  <c r="I85" i="21"/>
  <c r="I85" i="19" s="1"/>
  <c r="H85" i="21"/>
  <c r="H85" i="19" s="1"/>
  <c r="G85" i="21"/>
  <c r="G85" i="19" s="1"/>
  <c r="F85" i="21"/>
  <c r="F85" i="19" s="1"/>
  <c r="E85" i="21"/>
  <c r="E85" i="19" s="1"/>
  <c r="D85" i="21"/>
  <c r="D85" i="19" s="1"/>
  <c r="C85" i="21"/>
  <c r="C85" i="19" s="1"/>
  <c r="B85" i="21"/>
  <c r="B85" i="19" s="1"/>
  <c r="K84" i="21"/>
  <c r="K84" i="19" s="1"/>
  <c r="J84" i="21"/>
  <c r="J84" i="19" s="1"/>
  <c r="I84" i="21"/>
  <c r="I84" i="19" s="1"/>
  <c r="H84" i="21"/>
  <c r="H84" i="19" s="1"/>
  <c r="G84" i="21"/>
  <c r="G84" i="19" s="1"/>
  <c r="F84" i="21"/>
  <c r="F84" i="19" s="1"/>
  <c r="E84" i="21"/>
  <c r="E84" i="19" s="1"/>
  <c r="D84" i="21"/>
  <c r="D84" i="19" s="1"/>
  <c r="C84" i="21"/>
  <c r="C84" i="19" s="1"/>
  <c r="B84" i="21"/>
  <c r="B84" i="19" s="1"/>
  <c r="K83" i="21"/>
  <c r="K83" i="19" s="1"/>
  <c r="J83" i="21"/>
  <c r="J83" i="19" s="1"/>
  <c r="I83" i="21"/>
  <c r="I83" i="19" s="1"/>
  <c r="H83" i="21"/>
  <c r="H83" i="19" s="1"/>
  <c r="G83" i="21"/>
  <c r="G83" i="19" s="1"/>
  <c r="F83" i="21"/>
  <c r="F83" i="19" s="1"/>
  <c r="E83" i="21"/>
  <c r="E83" i="19" s="1"/>
  <c r="D83" i="21"/>
  <c r="D83" i="19" s="1"/>
  <c r="C83" i="21"/>
  <c r="C83" i="19" s="1"/>
  <c r="B83" i="21"/>
  <c r="B83" i="19" s="1"/>
  <c r="K82" i="21"/>
  <c r="K82" i="19" s="1"/>
  <c r="J82" i="21"/>
  <c r="J82" i="19" s="1"/>
  <c r="I82" i="21"/>
  <c r="I82" i="19" s="1"/>
  <c r="H82" i="21"/>
  <c r="H82" i="19" s="1"/>
  <c r="G82" i="21"/>
  <c r="G82" i="19" s="1"/>
  <c r="F82" i="21"/>
  <c r="F82" i="19" s="1"/>
  <c r="E82" i="21"/>
  <c r="E82" i="19" s="1"/>
  <c r="D82" i="21"/>
  <c r="D82" i="19" s="1"/>
  <c r="C82" i="21"/>
  <c r="C82" i="19" s="1"/>
  <c r="B82" i="21"/>
  <c r="B82" i="19" s="1"/>
  <c r="K81" i="21"/>
  <c r="K81" i="19" s="1"/>
  <c r="J81" i="21"/>
  <c r="J81" i="19" s="1"/>
  <c r="I81" i="21"/>
  <c r="I81" i="19" s="1"/>
  <c r="H81" i="21"/>
  <c r="H81" i="19" s="1"/>
  <c r="G81" i="21"/>
  <c r="G81" i="19" s="1"/>
  <c r="F81" i="21"/>
  <c r="F81" i="19" s="1"/>
  <c r="E81" i="21"/>
  <c r="E81" i="19" s="1"/>
  <c r="D81" i="21"/>
  <c r="D81" i="19" s="1"/>
  <c r="C81" i="21"/>
  <c r="C81" i="19" s="1"/>
  <c r="B81" i="21"/>
  <c r="B81" i="19" s="1"/>
  <c r="K80" i="21"/>
  <c r="K80" i="19" s="1"/>
  <c r="J80" i="21"/>
  <c r="J80" i="19" s="1"/>
  <c r="I80" i="21"/>
  <c r="I80" i="19" s="1"/>
  <c r="H80" i="21"/>
  <c r="H80" i="19" s="1"/>
  <c r="G80" i="21"/>
  <c r="G80" i="19" s="1"/>
  <c r="F80" i="21"/>
  <c r="F80" i="19" s="1"/>
  <c r="E80" i="21"/>
  <c r="E80" i="19" s="1"/>
  <c r="D80" i="21"/>
  <c r="D80" i="19" s="1"/>
  <c r="C80" i="21"/>
  <c r="C80" i="19" s="1"/>
  <c r="B80" i="21"/>
  <c r="B80" i="19" s="1"/>
  <c r="K79" i="21"/>
  <c r="K79" i="19" s="1"/>
  <c r="J79" i="21"/>
  <c r="J79" i="19" s="1"/>
  <c r="I79" i="21"/>
  <c r="I79" i="19" s="1"/>
  <c r="H79" i="21"/>
  <c r="H79" i="19" s="1"/>
  <c r="G79" i="21"/>
  <c r="G79" i="19" s="1"/>
  <c r="F79" i="21"/>
  <c r="F79" i="19" s="1"/>
  <c r="E79" i="21"/>
  <c r="E79" i="19" s="1"/>
  <c r="D79" i="21"/>
  <c r="D79" i="19" s="1"/>
  <c r="C79" i="21"/>
  <c r="C79" i="19" s="1"/>
  <c r="B79" i="21"/>
  <c r="B79" i="19" s="1"/>
  <c r="K78" i="21"/>
  <c r="K78" i="19" s="1"/>
  <c r="J78" i="21"/>
  <c r="J78" i="19" s="1"/>
  <c r="I78" i="21"/>
  <c r="I78" i="19" s="1"/>
  <c r="H78" i="21"/>
  <c r="H78" i="19" s="1"/>
  <c r="G78" i="21"/>
  <c r="G78" i="19" s="1"/>
  <c r="F78" i="21"/>
  <c r="F78" i="19" s="1"/>
  <c r="E78" i="21"/>
  <c r="E78" i="19" s="1"/>
  <c r="D78" i="21"/>
  <c r="D78" i="19" s="1"/>
  <c r="C78" i="21"/>
  <c r="C78" i="19" s="1"/>
  <c r="B78" i="21"/>
  <c r="B78" i="19" s="1"/>
  <c r="K77" i="21"/>
  <c r="K77" i="19" s="1"/>
  <c r="J77" i="21"/>
  <c r="J77" i="19" s="1"/>
  <c r="I77" i="21"/>
  <c r="I77" i="19" s="1"/>
  <c r="H77" i="21"/>
  <c r="H77" i="19" s="1"/>
  <c r="G77" i="21"/>
  <c r="G77" i="19" s="1"/>
  <c r="F77" i="21"/>
  <c r="F77" i="19" s="1"/>
  <c r="E77" i="21"/>
  <c r="E77" i="19" s="1"/>
  <c r="D77" i="21"/>
  <c r="D77" i="19" s="1"/>
  <c r="C77" i="21"/>
  <c r="C77" i="19" s="1"/>
  <c r="B77" i="21"/>
  <c r="B77" i="19" s="1"/>
  <c r="K76" i="21"/>
  <c r="K76" i="19" s="1"/>
  <c r="J76" i="21"/>
  <c r="J76" i="19" s="1"/>
  <c r="I76" i="21"/>
  <c r="I76" i="19" s="1"/>
  <c r="H76" i="21"/>
  <c r="H76" i="19" s="1"/>
  <c r="G76" i="21"/>
  <c r="G76" i="19" s="1"/>
  <c r="F76" i="21"/>
  <c r="F76" i="19" s="1"/>
  <c r="E76" i="21"/>
  <c r="E76" i="19" s="1"/>
  <c r="D76" i="21"/>
  <c r="D76" i="19" s="1"/>
  <c r="C76" i="21"/>
  <c r="C76" i="19" s="1"/>
  <c r="B76" i="21"/>
  <c r="B76" i="19" s="1"/>
  <c r="K75" i="21"/>
  <c r="K75" i="19" s="1"/>
  <c r="J75" i="21"/>
  <c r="J75" i="19" s="1"/>
  <c r="I75" i="21"/>
  <c r="I75" i="19" s="1"/>
  <c r="H75" i="21"/>
  <c r="H75" i="19" s="1"/>
  <c r="G75" i="21"/>
  <c r="G75" i="19" s="1"/>
  <c r="F75" i="21"/>
  <c r="F75" i="19" s="1"/>
  <c r="E75" i="21"/>
  <c r="E75" i="19" s="1"/>
  <c r="D75" i="21"/>
  <c r="D75" i="19" s="1"/>
  <c r="C75" i="21"/>
  <c r="C75" i="19" s="1"/>
  <c r="B75" i="21"/>
  <c r="B75" i="19" s="1"/>
  <c r="K74" i="21"/>
  <c r="K74" i="19" s="1"/>
  <c r="J74" i="21"/>
  <c r="J74" i="19" s="1"/>
  <c r="I74" i="21"/>
  <c r="I74" i="19" s="1"/>
  <c r="H74" i="21"/>
  <c r="H74" i="19" s="1"/>
  <c r="G74" i="21"/>
  <c r="G74" i="19" s="1"/>
  <c r="F74" i="21"/>
  <c r="F74" i="19" s="1"/>
  <c r="E74" i="21"/>
  <c r="E74" i="19" s="1"/>
  <c r="D74" i="21"/>
  <c r="D74" i="19" s="1"/>
  <c r="C74" i="21"/>
  <c r="C74" i="19" s="1"/>
  <c r="B74" i="21"/>
  <c r="B74" i="19" s="1"/>
  <c r="K73" i="21"/>
  <c r="K73" i="19" s="1"/>
  <c r="J73" i="21"/>
  <c r="J73" i="19" s="1"/>
  <c r="I73" i="21"/>
  <c r="I73" i="19" s="1"/>
  <c r="H73" i="21"/>
  <c r="H73" i="19" s="1"/>
  <c r="G73" i="21"/>
  <c r="G73" i="19" s="1"/>
  <c r="F73" i="21"/>
  <c r="F73" i="19" s="1"/>
  <c r="E73" i="21"/>
  <c r="E73" i="19" s="1"/>
  <c r="D73" i="21"/>
  <c r="D73" i="19" s="1"/>
  <c r="C73" i="21"/>
  <c r="C73" i="19" s="1"/>
  <c r="B73" i="21"/>
  <c r="B73" i="19" s="1"/>
  <c r="K72" i="21"/>
  <c r="K72" i="19" s="1"/>
  <c r="J72" i="21"/>
  <c r="J72" i="19" s="1"/>
  <c r="I72" i="21"/>
  <c r="I72" i="19" s="1"/>
  <c r="H72" i="21"/>
  <c r="H72" i="19" s="1"/>
  <c r="G72" i="21"/>
  <c r="G72" i="19" s="1"/>
  <c r="F72" i="21"/>
  <c r="F72" i="19" s="1"/>
  <c r="E72" i="21"/>
  <c r="E72" i="19" s="1"/>
  <c r="D72" i="21"/>
  <c r="D72" i="19" s="1"/>
  <c r="C72" i="21"/>
  <c r="C72" i="19" s="1"/>
  <c r="B72" i="21"/>
  <c r="B72" i="19" s="1"/>
  <c r="K71" i="21"/>
  <c r="K71" i="19" s="1"/>
  <c r="J71" i="21"/>
  <c r="J71" i="19" s="1"/>
  <c r="I71" i="21"/>
  <c r="I71" i="19" s="1"/>
  <c r="H71" i="21"/>
  <c r="H71" i="19" s="1"/>
  <c r="G71" i="21"/>
  <c r="G71" i="19" s="1"/>
  <c r="F71" i="21"/>
  <c r="F71" i="19" s="1"/>
  <c r="E71" i="21"/>
  <c r="E71" i="19" s="1"/>
  <c r="D71" i="21"/>
  <c r="D71" i="19" s="1"/>
  <c r="C71" i="21"/>
  <c r="C71" i="19" s="1"/>
  <c r="B71" i="21"/>
  <c r="B71" i="19" s="1"/>
  <c r="K70" i="21"/>
  <c r="K70" i="19" s="1"/>
  <c r="J70" i="21"/>
  <c r="J70" i="19" s="1"/>
  <c r="I70" i="21"/>
  <c r="I70" i="19" s="1"/>
  <c r="H70" i="21"/>
  <c r="H70" i="19" s="1"/>
  <c r="G70" i="21"/>
  <c r="G70" i="19" s="1"/>
  <c r="F70" i="21"/>
  <c r="F70" i="19" s="1"/>
  <c r="E70" i="21"/>
  <c r="E70" i="19" s="1"/>
  <c r="D70" i="21"/>
  <c r="D70" i="19" s="1"/>
  <c r="C70" i="21"/>
  <c r="C70" i="19" s="1"/>
  <c r="B70" i="21"/>
  <c r="B70" i="19" s="1"/>
  <c r="K69" i="21"/>
  <c r="K69" i="19" s="1"/>
  <c r="J69" i="21"/>
  <c r="J69" i="19" s="1"/>
  <c r="I69" i="21"/>
  <c r="I69" i="19" s="1"/>
  <c r="H69" i="21"/>
  <c r="H69" i="19" s="1"/>
  <c r="G69" i="21"/>
  <c r="G69" i="19" s="1"/>
  <c r="F69" i="21"/>
  <c r="F69" i="19" s="1"/>
  <c r="E69" i="21"/>
  <c r="E69" i="19" s="1"/>
  <c r="D69" i="21"/>
  <c r="D69" i="19" s="1"/>
  <c r="C69" i="21"/>
  <c r="C69" i="19" s="1"/>
  <c r="B69" i="21"/>
  <c r="B69" i="19" s="1"/>
  <c r="K63" i="21"/>
  <c r="J63" i="21"/>
  <c r="I63" i="21"/>
  <c r="H63" i="21"/>
  <c r="G63" i="21"/>
  <c r="F63" i="21"/>
  <c r="E63" i="21"/>
  <c r="D63" i="21"/>
  <c r="C63" i="21"/>
  <c r="B63" i="21"/>
  <c r="K62" i="21"/>
  <c r="J62" i="21"/>
  <c r="I62" i="21"/>
  <c r="H62" i="21"/>
  <c r="G62" i="21"/>
  <c r="F62" i="21"/>
  <c r="E62" i="21"/>
  <c r="D62" i="21"/>
  <c r="C62" i="21"/>
  <c r="B62" i="21"/>
  <c r="K61" i="21"/>
  <c r="J61" i="21"/>
  <c r="I61" i="21"/>
  <c r="H61" i="21"/>
  <c r="G61" i="21"/>
  <c r="F61" i="21"/>
  <c r="E61" i="21"/>
  <c r="D61" i="21"/>
  <c r="C61" i="21"/>
  <c r="B61" i="21"/>
  <c r="K60" i="21"/>
  <c r="J60" i="21"/>
  <c r="I60" i="21"/>
  <c r="H60" i="21"/>
  <c r="G60" i="21"/>
  <c r="F60" i="21"/>
  <c r="E60" i="21"/>
  <c r="D60" i="21"/>
  <c r="C60" i="21"/>
  <c r="B60" i="21"/>
  <c r="K59" i="21"/>
  <c r="J59" i="21"/>
  <c r="I59" i="21"/>
  <c r="H59" i="21"/>
  <c r="G59" i="21"/>
  <c r="F59" i="21"/>
  <c r="E59" i="21"/>
  <c r="D59" i="21"/>
  <c r="C59" i="21"/>
  <c r="B59" i="21"/>
  <c r="K58" i="21"/>
  <c r="J58" i="21"/>
  <c r="I58" i="21"/>
  <c r="H58" i="21"/>
  <c r="G58" i="21"/>
  <c r="F58" i="21"/>
  <c r="E58" i="21"/>
  <c r="D58" i="21"/>
  <c r="C58" i="21"/>
  <c r="B58" i="21"/>
  <c r="K57" i="21"/>
  <c r="J57" i="21"/>
  <c r="I57" i="21"/>
  <c r="H57" i="21"/>
  <c r="G57" i="21"/>
  <c r="F57" i="21"/>
  <c r="E57" i="21"/>
  <c r="D57" i="21"/>
  <c r="C57" i="21"/>
  <c r="B57" i="21"/>
  <c r="K56" i="21"/>
  <c r="J56" i="21"/>
  <c r="I56" i="21"/>
  <c r="H56" i="21"/>
  <c r="G56" i="21"/>
  <c r="F56" i="21"/>
  <c r="E56" i="21"/>
  <c r="D56" i="21"/>
  <c r="C56" i="21"/>
  <c r="B56" i="21"/>
  <c r="K55" i="21"/>
  <c r="J55" i="21"/>
  <c r="I55" i="21"/>
  <c r="H55" i="21"/>
  <c r="G55" i="21"/>
  <c r="F55" i="21"/>
  <c r="E55" i="21"/>
  <c r="D55" i="21"/>
  <c r="C55" i="21"/>
  <c r="B55" i="21"/>
  <c r="K54" i="21"/>
  <c r="J54" i="21"/>
  <c r="I54" i="21"/>
  <c r="H54" i="21"/>
  <c r="G54" i="21"/>
  <c r="F54" i="21"/>
  <c r="E54" i="21"/>
  <c r="D54" i="21"/>
  <c r="C54" i="21"/>
  <c r="B54" i="21"/>
  <c r="K53" i="21"/>
  <c r="J53" i="21"/>
  <c r="I53" i="21"/>
  <c r="H53" i="21"/>
  <c r="G53" i="21"/>
  <c r="F53" i="21"/>
  <c r="E53" i="21"/>
  <c r="D53" i="21"/>
  <c r="C53" i="21"/>
  <c r="B53" i="21"/>
  <c r="K52" i="21"/>
  <c r="J52" i="21"/>
  <c r="I52" i="21"/>
  <c r="H52" i="21"/>
  <c r="G52" i="21"/>
  <c r="F52" i="21"/>
  <c r="E52" i="21"/>
  <c r="D52" i="21"/>
  <c r="C52" i="21"/>
  <c r="B52" i="21"/>
  <c r="K51" i="21"/>
  <c r="J51" i="21"/>
  <c r="I51" i="21"/>
  <c r="H51" i="21"/>
  <c r="G51" i="21"/>
  <c r="F51" i="21"/>
  <c r="E51" i="21"/>
  <c r="D51" i="21"/>
  <c r="C51" i="21"/>
  <c r="B51" i="21"/>
  <c r="K50" i="21"/>
  <c r="J50" i="21"/>
  <c r="I50" i="21"/>
  <c r="H50" i="21"/>
  <c r="G50" i="21"/>
  <c r="F50" i="21"/>
  <c r="E50" i="21"/>
  <c r="D50" i="21"/>
  <c r="C50" i="21"/>
  <c r="B50" i="21"/>
  <c r="K49" i="21"/>
  <c r="J49" i="21"/>
  <c r="I49" i="21"/>
  <c r="H49" i="21"/>
  <c r="G49" i="21"/>
  <c r="F49" i="21"/>
  <c r="E49" i="21"/>
  <c r="D49" i="21"/>
  <c r="C49" i="21"/>
  <c r="B49" i="21"/>
  <c r="K48" i="21"/>
  <c r="J48" i="21"/>
  <c r="I48" i="21"/>
  <c r="H48" i="21"/>
  <c r="G48" i="21"/>
  <c r="F48" i="21"/>
  <c r="E48" i="21"/>
  <c r="D48" i="21"/>
  <c r="C48" i="21"/>
  <c r="B48" i="21"/>
  <c r="K47" i="21"/>
  <c r="J47" i="21"/>
  <c r="I47" i="21"/>
  <c r="H47" i="21"/>
  <c r="G47" i="21"/>
  <c r="F47" i="21"/>
  <c r="E47" i="21"/>
  <c r="D47" i="21"/>
  <c r="C47" i="21"/>
  <c r="B47" i="21"/>
  <c r="K46" i="21"/>
  <c r="J46" i="21"/>
  <c r="I46" i="21"/>
  <c r="H46" i="21"/>
  <c r="G46" i="21"/>
  <c r="F46" i="21"/>
  <c r="E46" i="21"/>
  <c r="D46" i="21"/>
  <c r="C46" i="21"/>
  <c r="B46" i="21"/>
  <c r="K45" i="21"/>
  <c r="J45" i="21"/>
  <c r="I45" i="21"/>
  <c r="H45" i="21"/>
  <c r="G45" i="21"/>
  <c r="F45" i="21"/>
  <c r="E45" i="21"/>
  <c r="D45" i="21"/>
  <c r="C45" i="21"/>
  <c r="B45" i="21"/>
  <c r="K44" i="21"/>
  <c r="J44" i="21"/>
  <c r="I44" i="21"/>
  <c r="H44" i="21"/>
  <c r="G44" i="21"/>
  <c r="F44" i="21"/>
  <c r="E44" i="21"/>
  <c r="D44" i="21"/>
  <c r="C44" i="21"/>
  <c r="B44" i="21"/>
  <c r="K43" i="21"/>
  <c r="J43" i="21"/>
  <c r="I43" i="21"/>
  <c r="H43" i="21"/>
  <c r="G43" i="21"/>
  <c r="F43" i="21"/>
  <c r="E43" i="21"/>
  <c r="D43" i="21"/>
  <c r="C43" i="21"/>
  <c r="B43" i="21"/>
  <c r="K42" i="21"/>
  <c r="J42" i="21"/>
  <c r="I42" i="21"/>
  <c r="H42" i="21"/>
  <c r="G42" i="21"/>
  <c r="F42" i="21"/>
  <c r="E42" i="21"/>
  <c r="D42" i="21"/>
  <c r="C42" i="21"/>
  <c r="B42" i="21"/>
  <c r="K41" i="21"/>
  <c r="J41" i="21"/>
  <c r="I41" i="21"/>
  <c r="H41" i="21"/>
  <c r="G41" i="21"/>
  <c r="F41" i="21"/>
  <c r="E41" i="21"/>
  <c r="D41" i="21"/>
  <c r="C41" i="21"/>
  <c r="B41" i="21"/>
  <c r="K40" i="21"/>
  <c r="J40" i="21"/>
  <c r="I40" i="21"/>
  <c r="H40" i="21"/>
  <c r="G40" i="21"/>
  <c r="F40" i="21"/>
  <c r="E40" i="21"/>
  <c r="D40" i="21"/>
  <c r="C40" i="21"/>
  <c r="B40" i="21"/>
  <c r="K39" i="21"/>
  <c r="J39" i="21"/>
  <c r="I39" i="21"/>
  <c r="H39" i="21"/>
  <c r="G39" i="21"/>
  <c r="F39" i="21"/>
  <c r="E39" i="21"/>
  <c r="D39" i="21"/>
  <c r="C39" i="21"/>
  <c r="B39" i="21"/>
  <c r="K38" i="21"/>
  <c r="J38" i="21"/>
  <c r="I38" i="21"/>
  <c r="H38" i="21"/>
  <c r="G38" i="21"/>
  <c r="F38" i="21"/>
  <c r="E38" i="21"/>
  <c r="D38" i="21"/>
  <c r="C38" i="21"/>
  <c r="B38" i="21"/>
  <c r="K37" i="21"/>
  <c r="J37" i="21"/>
  <c r="I37" i="21"/>
  <c r="H37" i="21"/>
  <c r="G37" i="21"/>
  <c r="F37" i="21"/>
  <c r="E37" i="21"/>
  <c r="D37" i="21"/>
  <c r="C37" i="21"/>
  <c r="B37" i="21"/>
  <c r="K31" i="21"/>
  <c r="X31" i="21" s="1"/>
  <c r="J31" i="21"/>
  <c r="I31" i="21"/>
  <c r="H31" i="21"/>
  <c r="G31" i="21"/>
  <c r="F31" i="21"/>
  <c r="E31" i="21"/>
  <c r="D31" i="21"/>
  <c r="C31" i="21"/>
  <c r="B31" i="21"/>
  <c r="K30" i="21"/>
  <c r="X30" i="21" s="1"/>
  <c r="J30" i="21"/>
  <c r="I30" i="21"/>
  <c r="H30" i="21"/>
  <c r="G30" i="21"/>
  <c r="F30" i="21"/>
  <c r="E30" i="21"/>
  <c r="D30" i="21"/>
  <c r="C30" i="21"/>
  <c r="B30" i="21"/>
  <c r="K29" i="21"/>
  <c r="X29" i="21" s="1"/>
  <c r="J29" i="21"/>
  <c r="I29" i="21"/>
  <c r="H29" i="21"/>
  <c r="G29" i="21"/>
  <c r="F29" i="21"/>
  <c r="E29" i="21"/>
  <c r="D29" i="21"/>
  <c r="C29" i="21"/>
  <c r="B29" i="21"/>
  <c r="K28" i="21"/>
  <c r="X28" i="21" s="1"/>
  <c r="J28" i="21"/>
  <c r="I28" i="21"/>
  <c r="H28" i="21"/>
  <c r="G28" i="21"/>
  <c r="F28" i="21"/>
  <c r="E28" i="21"/>
  <c r="D28" i="21"/>
  <c r="C28" i="21"/>
  <c r="B28" i="21"/>
  <c r="K27" i="21"/>
  <c r="X27" i="21" s="1"/>
  <c r="J27" i="21"/>
  <c r="I27" i="21"/>
  <c r="H27" i="21"/>
  <c r="G27" i="21"/>
  <c r="F27" i="21"/>
  <c r="E27" i="21"/>
  <c r="D27" i="21"/>
  <c r="C27" i="21"/>
  <c r="B27" i="21"/>
  <c r="K26" i="21"/>
  <c r="X26" i="21" s="1"/>
  <c r="J26" i="21"/>
  <c r="I26" i="21"/>
  <c r="H26" i="21"/>
  <c r="G26" i="21"/>
  <c r="F26" i="21"/>
  <c r="E26" i="21"/>
  <c r="D26" i="21"/>
  <c r="C26" i="21"/>
  <c r="B26" i="21"/>
  <c r="K25" i="21"/>
  <c r="X25" i="21" s="1"/>
  <c r="J25" i="21"/>
  <c r="I25" i="21"/>
  <c r="H25" i="21"/>
  <c r="G25" i="21"/>
  <c r="F25" i="21"/>
  <c r="E25" i="21"/>
  <c r="D25" i="21"/>
  <c r="C25" i="21"/>
  <c r="B25" i="21"/>
  <c r="K24" i="21"/>
  <c r="X24" i="21" s="1"/>
  <c r="J24" i="21"/>
  <c r="I24" i="21"/>
  <c r="H24" i="21"/>
  <c r="G24" i="21"/>
  <c r="F24" i="21"/>
  <c r="E24" i="21"/>
  <c r="D24" i="21"/>
  <c r="C24" i="21"/>
  <c r="B24" i="21"/>
  <c r="K23" i="21"/>
  <c r="X23" i="21" s="1"/>
  <c r="J23" i="21"/>
  <c r="I23" i="21"/>
  <c r="H23" i="21"/>
  <c r="G23" i="21"/>
  <c r="F23" i="21"/>
  <c r="E23" i="21"/>
  <c r="D23" i="21"/>
  <c r="C23" i="21"/>
  <c r="B23" i="21"/>
  <c r="K22" i="21"/>
  <c r="X22" i="21" s="1"/>
  <c r="J22" i="21"/>
  <c r="I22" i="21"/>
  <c r="H22" i="21"/>
  <c r="G22" i="21"/>
  <c r="F22" i="21"/>
  <c r="E22" i="21"/>
  <c r="D22" i="21"/>
  <c r="C22" i="21"/>
  <c r="B22" i="21"/>
  <c r="K21" i="21"/>
  <c r="X21" i="21" s="1"/>
  <c r="J21" i="21"/>
  <c r="I21" i="21"/>
  <c r="H21" i="21"/>
  <c r="G21" i="21"/>
  <c r="F21" i="21"/>
  <c r="E21" i="21"/>
  <c r="D21" i="21"/>
  <c r="C21" i="21"/>
  <c r="B21" i="21"/>
  <c r="K20" i="21"/>
  <c r="X20" i="21" s="1"/>
  <c r="J20" i="21"/>
  <c r="I20" i="21"/>
  <c r="H20" i="21"/>
  <c r="G20" i="21"/>
  <c r="F20" i="21"/>
  <c r="E20" i="21"/>
  <c r="D20" i="21"/>
  <c r="C20" i="21"/>
  <c r="B20" i="21"/>
  <c r="K19" i="21"/>
  <c r="X19" i="21" s="1"/>
  <c r="J19" i="21"/>
  <c r="I19" i="21"/>
  <c r="H19" i="21"/>
  <c r="G19" i="21"/>
  <c r="F19" i="21"/>
  <c r="E19" i="21"/>
  <c r="D19" i="21"/>
  <c r="C19" i="21"/>
  <c r="B19" i="21"/>
  <c r="K18" i="21"/>
  <c r="X18" i="21" s="1"/>
  <c r="J18" i="21"/>
  <c r="I18" i="21"/>
  <c r="H18" i="21"/>
  <c r="G18" i="21"/>
  <c r="F18" i="21"/>
  <c r="E18" i="21"/>
  <c r="D18" i="21"/>
  <c r="C18" i="21"/>
  <c r="B18" i="21"/>
  <c r="K17" i="21"/>
  <c r="X17" i="21" s="1"/>
  <c r="J17" i="21"/>
  <c r="I17" i="21"/>
  <c r="H17" i="21"/>
  <c r="G17" i="21"/>
  <c r="F17" i="21"/>
  <c r="E17" i="21"/>
  <c r="D17" i="21"/>
  <c r="C17" i="21"/>
  <c r="B17" i="21"/>
  <c r="K16" i="21"/>
  <c r="X16" i="21" s="1"/>
  <c r="J16" i="21"/>
  <c r="I16" i="21"/>
  <c r="H16" i="21"/>
  <c r="G16" i="21"/>
  <c r="F16" i="21"/>
  <c r="E16" i="21"/>
  <c r="D16" i="21"/>
  <c r="C16" i="21"/>
  <c r="B16" i="21"/>
  <c r="K15" i="21"/>
  <c r="X15" i="21" s="1"/>
  <c r="J15" i="21"/>
  <c r="I15" i="21"/>
  <c r="H15" i="21"/>
  <c r="G15" i="21"/>
  <c r="F15" i="21"/>
  <c r="E15" i="21"/>
  <c r="D15" i="21"/>
  <c r="C15" i="21"/>
  <c r="B15" i="21"/>
  <c r="K14" i="21"/>
  <c r="X14" i="21" s="1"/>
  <c r="J14" i="21"/>
  <c r="I14" i="21"/>
  <c r="H14" i="21"/>
  <c r="G14" i="21"/>
  <c r="F14" i="21"/>
  <c r="E14" i="21"/>
  <c r="D14" i="21"/>
  <c r="C14" i="21"/>
  <c r="B14" i="21"/>
  <c r="K13" i="21"/>
  <c r="X13" i="21" s="1"/>
  <c r="J13" i="21"/>
  <c r="I13" i="21"/>
  <c r="H13" i="21"/>
  <c r="G13" i="21"/>
  <c r="F13" i="21"/>
  <c r="E13" i="21"/>
  <c r="D13" i="21"/>
  <c r="C13" i="21"/>
  <c r="B13" i="21"/>
  <c r="K12" i="21"/>
  <c r="X12" i="21" s="1"/>
  <c r="J12" i="21"/>
  <c r="I12" i="21"/>
  <c r="H12" i="21"/>
  <c r="G12" i="21"/>
  <c r="F12" i="21"/>
  <c r="E12" i="21"/>
  <c r="D12" i="21"/>
  <c r="C12" i="21"/>
  <c r="B12" i="21"/>
  <c r="K11" i="21"/>
  <c r="X11" i="21" s="1"/>
  <c r="J11" i="21"/>
  <c r="I11" i="21"/>
  <c r="H11" i="21"/>
  <c r="G11" i="21"/>
  <c r="F11" i="21"/>
  <c r="E11" i="21"/>
  <c r="D11" i="21"/>
  <c r="C11" i="21"/>
  <c r="B11" i="21"/>
  <c r="K10" i="21"/>
  <c r="X10" i="21" s="1"/>
  <c r="J10" i="21"/>
  <c r="I10" i="21"/>
  <c r="H10" i="21"/>
  <c r="G10" i="21"/>
  <c r="F10" i="21"/>
  <c r="E10" i="21"/>
  <c r="D10" i="21"/>
  <c r="C10" i="21"/>
  <c r="B10" i="21"/>
  <c r="K9" i="21"/>
  <c r="X9" i="21" s="1"/>
  <c r="J9" i="21"/>
  <c r="I9" i="21"/>
  <c r="H9" i="21"/>
  <c r="G9" i="21"/>
  <c r="F9" i="21"/>
  <c r="E9" i="21"/>
  <c r="D9" i="21"/>
  <c r="C9" i="21"/>
  <c r="B9" i="21"/>
  <c r="K8" i="21"/>
  <c r="X8" i="21" s="1"/>
  <c r="J8" i="21"/>
  <c r="I8" i="21"/>
  <c r="H8" i="21"/>
  <c r="G8" i="21"/>
  <c r="F8" i="21"/>
  <c r="E8" i="21"/>
  <c r="D8" i="21"/>
  <c r="C8" i="21"/>
  <c r="B8" i="21"/>
  <c r="K7" i="21"/>
  <c r="X7" i="21" s="1"/>
  <c r="J7" i="21"/>
  <c r="I7" i="21"/>
  <c r="H7" i="21"/>
  <c r="G7" i="21"/>
  <c r="F7" i="21"/>
  <c r="E7" i="21"/>
  <c r="D7" i="21"/>
  <c r="C7" i="21"/>
  <c r="B7" i="21"/>
  <c r="K6" i="21"/>
  <c r="X6" i="21" s="1"/>
  <c r="J6" i="21"/>
  <c r="I6" i="21"/>
  <c r="H6" i="21"/>
  <c r="G6" i="21"/>
  <c r="F6" i="21"/>
  <c r="E6" i="21"/>
  <c r="D6" i="21"/>
  <c r="C6" i="21"/>
  <c r="B6" i="21"/>
  <c r="K5" i="21"/>
  <c r="J5" i="21"/>
  <c r="I5" i="21"/>
  <c r="H5" i="21"/>
  <c r="G5" i="21"/>
  <c r="F5" i="21"/>
  <c r="E5" i="21"/>
  <c r="D5" i="21"/>
  <c r="C5" i="21"/>
  <c r="B5" i="21"/>
  <c r="L76" i="19" l="1"/>
  <c r="L78" i="19"/>
  <c r="L79" i="19"/>
  <c r="L80" i="19"/>
  <c r="L82" i="19"/>
  <c r="L83" i="19"/>
  <c r="L84" i="19"/>
  <c r="L86" i="19"/>
  <c r="L87" i="19"/>
  <c r="L88" i="19"/>
  <c r="L90" i="19"/>
  <c r="L91" i="19"/>
  <c r="L92" i="19"/>
  <c r="L94" i="19"/>
  <c r="L101" i="19"/>
  <c r="L105" i="19"/>
  <c r="L109" i="19"/>
  <c r="L113" i="19"/>
  <c r="L117" i="19"/>
  <c r="L121" i="19"/>
  <c r="L125" i="19"/>
  <c r="L134" i="19"/>
  <c r="L135" i="19"/>
  <c r="L136" i="19"/>
  <c r="L138" i="19"/>
  <c r="L139" i="19"/>
  <c r="L140" i="19"/>
  <c r="L142" i="19"/>
  <c r="L143" i="19"/>
  <c r="L144" i="19"/>
  <c r="L146" i="19"/>
  <c r="L147" i="19"/>
  <c r="L148" i="19"/>
  <c r="L150" i="19"/>
  <c r="L151" i="19"/>
  <c r="L152" i="19"/>
  <c r="L154" i="19"/>
  <c r="L155" i="19"/>
  <c r="L156" i="19"/>
  <c r="L158" i="19"/>
  <c r="L165" i="19"/>
  <c r="L169" i="19"/>
  <c r="L173" i="19"/>
  <c r="L177" i="19"/>
  <c r="L181" i="19"/>
  <c r="L183" i="19"/>
  <c r="L185" i="19"/>
  <c r="L189" i="19"/>
  <c r="L191" i="19"/>
  <c r="L198" i="19"/>
  <c r="L199" i="19"/>
  <c r="L200" i="19"/>
  <c r="L202" i="19"/>
  <c r="L203" i="19"/>
  <c r="L204" i="19"/>
  <c r="L206" i="19"/>
  <c r="L207" i="19"/>
  <c r="L208" i="19"/>
  <c r="L210" i="19"/>
  <c r="L211" i="19"/>
  <c r="L212" i="19"/>
  <c r="L214" i="19"/>
  <c r="L215" i="19"/>
  <c r="L216" i="19"/>
  <c r="L219" i="19"/>
  <c r="L220" i="19"/>
  <c r="L222" i="19"/>
  <c r="L223" i="19"/>
  <c r="L229" i="19"/>
  <c r="L231" i="19"/>
  <c r="L233" i="19"/>
  <c r="L235" i="19"/>
  <c r="L237" i="19"/>
  <c r="L239" i="19"/>
  <c r="L241" i="19"/>
  <c r="L243" i="19"/>
  <c r="L245" i="19"/>
  <c r="L247" i="19"/>
  <c r="L249" i="19"/>
  <c r="L251" i="19"/>
  <c r="L253" i="19"/>
  <c r="L255" i="19"/>
  <c r="C128" i="24"/>
  <c r="L70" i="19"/>
  <c r="L72" i="19"/>
  <c r="L74" i="19"/>
  <c r="L75" i="19"/>
  <c r="L69" i="19"/>
  <c r="L73" i="19"/>
  <c r="L77" i="19"/>
  <c r="L81" i="19"/>
  <c r="L85" i="19"/>
  <c r="L89" i="19"/>
  <c r="L93" i="19"/>
  <c r="L95" i="19"/>
  <c r="L102" i="19"/>
  <c r="L103" i="19"/>
  <c r="L104" i="19"/>
  <c r="L106" i="19"/>
  <c r="L107" i="19"/>
  <c r="L108" i="19"/>
  <c r="L110" i="19"/>
  <c r="L111" i="19"/>
  <c r="L112" i="19"/>
  <c r="L114" i="19"/>
  <c r="L115" i="19"/>
  <c r="L116" i="19"/>
  <c r="L118" i="19"/>
  <c r="L119" i="19"/>
  <c r="L120" i="19"/>
  <c r="L122" i="19"/>
  <c r="L123" i="19"/>
  <c r="L124" i="19"/>
  <c r="L126" i="19"/>
  <c r="L127" i="19"/>
  <c r="L133" i="19"/>
  <c r="L137" i="19"/>
  <c r="L141" i="19"/>
  <c r="L145" i="19"/>
  <c r="L149" i="19"/>
  <c r="L153" i="19"/>
  <c r="L157" i="19"/>
  <c r="L159" i="19"/>
  <c r="L166" i="19"/>
  <c r="L167" i="19"/>
  <c r="L168" i="19"/>
  <c r="L170" i="19"/>
  <c r="L171" i="19"/>
  <c r="L172" i="19"/>
  <c r="L174" i="19"/>
  <c r="L175" i="19"/>
  <c r="L176" i="19"/>
  <c r="L178" i="19"/>
  <c r="L179" i="19"/>
  <c r="L180" i="19"/>
  <c r="L182" i="19"/>
  <c r="L184" i="19"/>
  <c r="L186" i="19"/>
  <c r="L187" i="19"/>
  <c r="L188" i="19"/>
  <c r="L190" i="19"/>
  <c r="L197" i="19"/>
  <c r="L201" i="19"/>
  <c r="L205" i="19"/>
  <c r="L209" i="19"/>
  <c r="L213" i="19"/>
  <c r="L217" i="19"/>
  <c r="L221" i="19"/>
  <c r="L230" i="19"/>
  <c r="L232" i="19"/>
  <c r="L234" i="19"/>
  <c r="L236" i="19"/>
  <c r="L238" i="19"/>
  <c r="L240" i="19"/>
  <c r="L242" i="19"/>
  <c r="L244" i="19"/>
  <c r="L246" i="19"/>
  <c r="L248" i="19"/>
  <c r="L250" i="19"/>
  <c r="L252" i="19"/>
  <c r="L254" i="19"/>
  <c r="L71" i="19"/>
  <c r="L218" i="19"/>
  <c r="I37" i="22"/>
  <c r="G38" i="22"/>
  <c r="E39" i="22"/>
  <c r="C40" i="22"/>
  <c r="I41" i="22"/>
  <c r="G42" i="22"/>
  <c r="E43" i="22"/>
  <c r="C44" i="22"/>
  <c r="I45" i="22"/>
  <c r="G46" i="22"/>
  <c r="E47" i="22"/>
  <c r="C48" i="22"/>
  <c r="I49" i="22"/>
  <c r="G50" i="22"/>
  <c r="E51" i="22"/>
  <c r="C52" i="22"/>
  <c r="I53" i="22"/>
  <c r="G54" i="22"/>
  <c r="E55" i="22"/>
  <c r="C56" i="22"/>
  <c r="I57" i="22"/>
  <c r="G58" i="22"/>
  <c r="E59" i="22"/>
  <c r="C60" i="22"/>
  <c r="I61" i="22"/>
  <c r="G62" i="22"/>
  <c r="E63" i="22"/>
  <c r="C69" i="22"/>
  <c r="K69" i="22"/>
  <c r="I70" i="22"/>
  <c r="G71" i="22"/>
  <c r="E72" i="22"/>
  <c r="C73" i="22"/>
  <c r="I74" i="22"/>
  <c r="G75" i="22"/>
  <c r="E76" i="22"/>
  <c r="C77" i="22"/>
  <c r="I78" i="22"/>
  <c r="G79" i="22"/>
  <c r="E80" i="22"/>
  <c r="C81" i="22"/>
  <c r="I82" i="22"/>
  <c r="G83" i="22"/>
  <c r="E84" i="22"/>
  <c r="C85" i="22"/>
  <c r="I86" i="22"/>
  <c r="G87" i="22"/>
  <c r="E88" i="22"/>
  <c r="C89" i="22"/>
  <c r="I90" i="22"/>
  <c r="G91" i="22"/>
  <c r="E92" i="22"/>
  <c r="C93" i="22"/>
  <c r="I94" i="22"/>
  <c r="G95" i="22"/>
  <c r="E101" i="22"/>
  <c r="C102" i="22"/>
  <c r="K102" i="22"/>
  <c r="I103" i="22"/>
  <c r="G104" i="22"/>
  <c r="E105" i="22"/>
  <c r="C106" i="22"/>
  <c r="K106" i="22"/>
  <c r="H7" i="22"/>
  <c r="J10" i="22"/>
  <c r="D13" i="22"/>
  <c r="H15" i="22"/>
  <c r="H19" i="22"/>
  <c r="D21" i="22"/>
  <c r="J22" i="22"/>
  <c r="F24" i="22"/>
  <c r="F28" i="22"/>
  <c r="D29" i="22"/>
  <c r="H31" i="22"/>
  <c r="J39" i="22"/>
  <c r="D42" i="22"/>
  <c r="J43" i="22"/>
  <c r="D46" i="22"/>
  <c r="J47" i="22"/>
  <c r="D50" i="22"/>
  <c r="D5" i="22"/>
  <c r="J6" i="22"/>
  <c r="F8" i="22"/>
  <c r="D9" i="22"/>
  <c r="H11" i="22"/>
  <c r="F12" i="22"/>
  <c r="J14" i="22"/>
  <c r="F16" i="22"/>
  <c r="D17" i="22"/>
  <c r="J18" i="22"/>
  <c r="F20" i="22"/>
  <c r="H23" i="22"/>
  <c r="D25" i="22"/>
  <c r="J26" i="22"/>
  <c r="H27" i="22"/>
  <c r="J30" i="22"/>
  <c r="F37" i="22"/>
  <c r="D38" i="22"/>
  <c r="H40" i="22"/>
  <c r="F41" i="22"/>
  <c r="H44" i="22"/>
  <c r="F45" i="22"/>
  <c r="H48" i="22"/>
  <c r="F49" i="22"/>
  <c r="C6" i="22"/>
  <c r="G8" i="22"/>
  <c r="C10" i="22"/>
  <c r="I11" i="22"/>
  <c r="E13" i="22"/>
  <c r="G16" i="22"/>
  <c r="C18" i="22"/>
  <c r="I19" i="22"/>
  <c r="C22" i="22"/>
  <c r="I23" i="22"/>
  <c r="C26" i="22"/>
  <c r="I27" i="22"/>
  <c r="C30" i="22"/>
  <c r="G37" i="22"/>
  <c r="C39" i="22"/>
  <c r="G41" i="22"/>
  <c r="E42" i="22"/>
  <c r="G45" i="22"/>
  <c r="C47" i="22"/>
  <c r="G49" i="22"/>
  <c r="E50" i="22"/>
  <c r="G53" i="22"/>
  <c r="E54" i="22"/>
  <c r="G57" i="22"/>
  <c r="C59" i="22"/>
  <c r="G61" i="22"/>
  <c r="C63" i="22"/>
  <c r="G70" i="22"/>
  <c r="C72" i="22"/>
  <c r="I73" i="22"/>
  <c r="E75" i="22"/>
  <c r="C76" i="22"/>
  <c r="I77" i="22"/>
  <c r="G78" i="22"/>
  <c r="E79" i="22"/>
  <c r="C80" i="22"/>
  <c r="I81" i="22"/>
  <c r="G82" i="22"/>
  <c r="E95" i="22"/>
  <c r="C101" i="22"/>
  <c r="K101" i="22"/>
  <c r="I102" i="22"/>
  <c r="G103" i="22"/>
  <c r="E5" i="22"/>
  <c r="I7" i="22"/>
  <c r="E9" i="22"/>
  <c r="G12" i="22"/>
  <c r="C14" i="22"/>
  <c r="I15" i="22"/>
  <c r="E17" i="22"/>
  <c r="G20" i="22"/>
  <c r="E21" i="22"/>
  <c r="G24" i="22"/>
  <c r="E25" i="22"/>
  <c r="G28" i="22"/>
  <c r="E29" i="22"/>
  <c r="I31" i="22"/>
  <c r="E38" i="22"/>
  <c r="I40" i="22"/>
  <c r="C43" i="22"/>
  <c r="I44" i="22"/>
  <c r="E46" i="22"/>
  <c r="I48" i="22"/>
  <c r="C51" i="22"/>
  <c r="I52" i="22"/>
  <c r="C55" i="22"/>
  <c r="I56" i="22"/>
  <c r="E58" i="22"/>
  <c r="I60" i="22"/>
  <c r="E62" i="22"/>
  <c r="I69" i="22"/>
  <c r="E71" i="22"/>
  <c r="G74" i="22"/>
  <c r="E83" i="22"/>
  <c r="C84" i="22"/>
  <c r="I85" i="22"/>
  <c r="G86" i="22"/>
  <c r="E87" i="22"/>
  <c r="C88" i="22"/>
  <c r="I89" i="22"/>
  <c r="G90" i="22"/>
  <c r="E91" i="22"/>
  <c r="C92" i="22"/>
  <c r="I93" i="22"/>
  <c r="G94" i="22"/>
  <c r="F64" i="24"/>
  <c r="J51" i="22"/>
  <c r="H52" i="22"/>
  <c r="F53" i="22"/>
  <c r="D54" i="22"/>
  <c r="J55" i="22"/>
  <c r="H56" i="22"/>
  <c r="F57" i="22"/>
  <c r="D58" i="22"/>
  <c r="J59" i="22"/>
  <c r="H60" i="22"/>
  <c r="F61" i="22"/>
  <c r="D62" i="22"/>
  <c r="J63" i="22"/>
  <c r="H69" i="22"/>
  <c r="F70" i="22"/>
  <c r="D71" i="22"/>
  <c r="E104" i="22"/>
  <c r="C105" i="22"/>
  <c r="K105" i="22"/>
  <c r="I106" i="22"/>
  <c r="G107" i="22"/>
  <c r="E108" i="22"/>
  <c r="C109" i="22"/>
  <c r="K109" i="22"/>
  <c r="I110" i="22"/>
  <c r="G111" i="22"/>
  <c r="E112" i="22"/>
  <c r="C113" i="22"/>
  <c r="K113" i="22"/>
  <c r="I114" i="22"/>
  <c r="G115" i="22"/>
  <c r="E116" i="22"/>
  <c r="C117" i="22"/>
  <c r="K117" i="22"/>
  <c r="I118" i="22"/>
  <c r="G119" i="22"/>
  <c r="E120" i="22"/>
  <c r="C121" i="22"/>
  <c r="K121" i="22"/>
  <c r="I122" i="22"/>
  <c r="G123" i="22"/>
  <c r="E124" i="22"/>
  <c r="C125" i="22"/>
  <c r="K125" i="22"/>
  <c r="I126" i="22"/>
  <c r="G127" i="22"/>
  <c r="E133" i="22"/>
  <c r="C134" i="22"/>
  <c r="I135" i="22"/>
  <c r="G136" i="22"/>
  <c r="E137" i="22"/>
  <c r="C138" i="22"/>
  <c r="I139" i="22"/>
  <c r="G140" i="22"/>
  <c r="E141" i="22"/>
  <c r="C142" i="22"/>
  <c r="I143" i="22"/>
  <c r="G144" i="22"/>
  <c r="E145" i="22"/>
  <c r="C146" i="22"/>
  <c r="I147" i="22"/>
  <c r="G148" i="22"/>
  <c r="E149" i="22"/>
  <c r="C150" i="22"/>
  <c r="I151" i="22"/>
  <c r="G152" i="22"/>
  <c r="E153" i="22"/>
  <c r="C154" i="22"/>
  <c r="I155" i="22"/>
  <c r="G156" i="22"/>
  <c r="E157" i="22"/>
  <c r="C158" i="22"/>
  <c r="I159" i="22"/>
  <c r="G165" i="22"/>
  <c r="E166" i="22"/>
  <c r="C167" i="22"/>
  <c r="I168" i="22"/>
  <c r="G169" i="22"/>
  <c r="E170" i="22"/>
  <c r="C171" i="22"/>
  <c r="I172" i="22"/>
  <c r="G173" i="22"/>
  <c r="E174" i="22"/>
  <c r="C175" i="22"/>
  <c r="I176" i="22"/>
  <c r="G177" i="22"/>
  <c r="E178" i="22"/>
  <c r="C179" i="22"/>
  <c r="I180" i="22"/>
  <c r="G181" i="22"/>
  <c r="E182" i="22"/>
  <c r="C183" i="22"/>
  <c r="I184" i="22"/>
  <c r="G185" i="22"/>
  <c r="E186" i="22"/>
  <c r="C187" i="22"/>
  <c r="I188" i="22"/>
  <c r="G189" i="22"/>
  <c r="E190" i="22"/>
  <c r="C191" i="22"/>
  <c r="C160" i="24"/>
  <c r="F170" i="22"/>
  <c r="D171" i="22"/>
  <c r="J172" i="22"/>
  <c r="H173" i="22"/>
  <c r="F174" i="22"/>
  <c r="D175" i="22"/>
  <c r="J176" i="22"/>
  <c r="H177" i="22"/>
  <c r="F178" i="22"/>
  <c r="D179" i="22"/>
  <c r="J180" i="22"/>
  <c r="H181" i="22"/>
  <c r="F182" i="22"/>
  <c r="D183" i="22"/>
  <c r="J184" i="22"/>
  <c r="H185" i="22"/>
  <c r="F186" i="22"/>
  <c r="D187" i="22"/>
  <c r="I160" i="24"/>
  <c r="J96" i="24"/>
  <c r="I107" i="22"/>
  <c r="G108" i="22"/>
  <c r="E109" i="22"/>
  <c r="C110" i="22"/>
  <c r="K110" i="22"/>
  <c r="I111" i="22"/>
  <c r="G112" i="22"/>
  <c r="E113" i="22"/>
  <c r="C114" i="22"/>
  <c r="K114" i="22"/>
  <c r="I115" i="22"/>
  <c r="G116" i="22"/>
  <c r="E117" i="22"/>
  <c r="C118" i="22"/>
  <c r="K118" i="22"/>
  <c r="I119" i="22"/>
  <c r="G120" i="22"/>
  <c r="E121" i="22"/>
  <c r="C122" i="22"/>
  <c r="K122" i="22"/>
  <c r="I123" i="22"/>
  <c r="G124" i="22"/>
  <c r="E125" i="22"/>
  <c r="C126" i="22"/>
  <c r="K126" i="22"/>
  <c r="I127" i="22"/>
  <c r="G133" i="22"/>
  <c r="E134" i="22"/>
  <c r="C135" i="22"/>
  <c r="J192" i="24"/>
  <c r="D128" i="24"/>
  <c r="I136" i="22"/>
  <c r="G137" i="22"/>
  <c r="E138" i="22"/>
  <c r="C139" i="22"/>
  <c r="I140" i="22"/>
  <c r="G141" i="22"/>
  <c r="E142" i="22"/>
  <c r="C143" i="22"/>
  <c r="I144" i="22"/>
  <c r="G145" i="22"/>
  <c r="E146" i="22"/>
  <c r="C147" i="22"/>
  <c r="I148" i="22"/>
  <c r="G149" i="22"/>
  <c r="E150" i="22"/>
  <c r="C151" i="22"/>
  <c r="I152" i="22"/>
  <c r="G153" i="22"/>
  <c r="E154" i="22"/>
  <c r="C155" i="22"/>
  <c r="I156" i="22"/>
  <c r="G157" i="22"/>
  <c r="H96" i="24"/>
  <c r="E160" i="24"/>
  <c r="G160" i="24"/>
  <c r="E37" i="22"/>
  <c r="C38" i="22"/>
  <c r="I39" i="22"/>
  <c r="G40" i="22"/>
  <c r="E41" i="22"/>
  <c r="C42" i="22"/>
  <c r="I43" i="22"/>
  <c r="G44" i="22"/>
  <c r="E45" i="22"/>
  <c r="C46" i="22"/>
  <c r="I47" i="22"/>
  <c r="G48" i="22"/>
  <c r="E49" i="22"/>
  <c r="C50" i="22"/>
  <c r="I51" i="22"/>
  <c r="G52" i="22"/>
  <c r="E53" i="22"/>
  <c r="H160" i="24"/>
  <c r="I192" i="24"/>
  <c r="D160" i="24"/>
  <c r="F192" i="24"/>
  <c r="J72" i="22"/>
  <c r="H73" i="22"/>
  <c r="F74" i="22"/>
  <c r="D75" i="22"/>
  <c r="J76" i="22"/>
  <c r="H77" i="22"/>
  <c r="F78" i="22"/>
  <c r="D79" i="22"/>
  <c r="J80" i="22"/>
  <c r="H81" i="22"/>
  <c r="F82" i="22"/>
  <c r="D83" i="22"/>
  <c r="J84" i="22"/>
  <c r="H85" i="22"/>
  <c r="F86" i="22"/>
  <c r="D87" i="22"/>
  <c r="J88" i="22"/>
  <c r="H89" i="22"/>
  <c r="F90" i="22"/>
  <c r="D91" i="22"/>
  <c r="J92" i="22"/>
  <c r="H93" i="22"/>
  <c r="F94" i="22"/>
  <c r="D95" i="22"/>
  <c r="J101" i="22"/>
  <c r="H102" i="22"/>
  <c r="F103" i="22"/>
  <c r="D104" i="22"/>
  <c r="J105" i="22"/>
  <c r="H106" i="22"/>
  <c r="F107" i="22"/>
  <c r="D108" i="22"/>
  <c r="J109" i="22"/>
  <c r="H110" i="22"/>
  <c r="F111" i="22"/>
  <c r="D112" i="22"/>
  <c r="J113" i="22"/>
  <c r="H114" i="22"/>
  <c r="F115" i="22"/>
  <c r="D116" i="22"/>
  <c r="J117" i="22"/>
  <c r="H118" i="22"/>
  <c r="F119" i="22"/>
  <c r="D120" i="22"/>
  <c r="J121" i="22"/>
  <c r="H122" i="22"/>
  <c r="F123" i="22"/>
  <c r="D124" i="22"/>
  <c r="J125" i="22"/>
  <c r="H126" i="22"/>
  <c r="F127" i="22"/>
  <c r="D133" i="22"/>
  <c r="J134" i="22"/>
  <c r="H135" i="22"/>
  <c r="F136" i="22"/>
  <c r="D137" i="22"/>
  <c r="J138" i="22"/>
  <c r="H139" i="22"/>
  <c r="F140" i="22"/>
  <c r="D141" i="22"/>
  <c r="J142" i="22"/>
  <c r="H143" i="22"/>
  <c r="F144" i="22"/>
  <c r="D145" i="22"/>
  <c r="J146" i="22"/>
  <c r="H147" i="22"/>
  <c r="F148" i="22"/>
  <c r="D149" i="22"/>
  <c r="J150" i="22"/>
  <c r="H151" i="22"/>
  <c r="F152" i="22"/>
  <c r="D153" i="22"/>
  <c r="J154" i="22"/>
  <c r="H155" i="22"/>
  <c r="F156" i="22"/>
  <c r="D157" i="22"/>
  <c r="J158" i="22"/>
  <c r="H159" i="22"/>
  <c r="F165" i="22"/>
  <c r="D166" i="22"/>
  <c r="J167" i="22"/>
  <c r="H168" i="22"/>
  <c r="F169" i="22"/>
  <c r="D170" i="22"/>
  <c r="J171" i="22"/>
  <c r="H172" i="22"/>
  <c r="F173" i="22"/>
  <c r="D174" i="22"/>
  <c r="J175" i="22"/>
  <c r="H176" i="22"/>
  <c r="F177" i="22"/>
  <c r="D178" i="22"/>
  <c r="J179" i="22"/>
  <c r="H180" i="22"/>
  <c r="F181" i="22"/>
  <c r="D182" i="22"/>
  <c r="J183" i="22"/>
  <c r="H184" i="22"/>
  <c r="F185" i="22"/>
  <c r="D186" i="22"/>
  <c r="J187" i="22"/>
  <c r="H188" i="22"/>
  <c r="F189" i="22"/>
  <c r="D190" i="22"/>
  <c r="J191" i="22"/>
  <c r="I128" i="24"/>
  <c r="K42" i="22"/>
  <c r="X74" i="21"/>
  <c r="X78" i="21"/>
  <c r="K46" i="22"/>
  <c r="L13" i="21"/>
  <c r="Y13" i="21" s="1"/>
  <c r="L29" i="21"/>
  <c r="Y29" i="21" s="1"/>
  <c r="B10" i="22"/>
  <c r="L42" i="21"/>
  <c r="B22" i="22"/>
  <c r="L54" i="21"/>
  <c r="B55" i="22"/>
  <c r="L87" i="21"/>
  <c r="B80" i="22"/>
  <c r="L112" i="21"/>
  <c r="B101" i="22"/>
  <c r="L133" i="21"/>
  <c r="B105" i="22"/>
  <c r="L137" i="21"/>
  <c r="B113" i="22"/>
  <c r="L145" i="21"/>
  <c r="B121" i="22"/>
  <c r="L153" i="21"/>
  <c r="B125" i="22"/>
  <c r="L157" i="21"/>
  <c r="B158" i="22"/>
  <c r="L190" i="21"/>
  <c r="B167" i="22"/>
  <c r="L199" i="21"/>
  <c r="B187" i="22"/>
  <c r="L219" i="21"/>
  <c r="H197" i="22"/>
  <c r="J200" i="22"/>
  <c r="D203" i="22"/>
  <c r="D207" i="22"/>
  <c r="D211" i="22"/>
  <c r="F214" i="22"/>
  <c r="F218" i="22"/>
  <c r="F222" i="22"/>
  <c r="K43" i="22"/>
  <c r="X75" i="21"/>
  <c r="K187" i="22"/>
  <c r="X219" i="21"/>
  <c r="K191" i="22"/>
  <c r="X223" i="21"/>
  <c r="I197" i="22"/>
  <c r="G198" i="22"/>
  <c r="E199" i="22"/>
  <c r="C200" i="22"/>
  <c r="K200" i="22"/>
  <c r="X232" i="21"/>
  <c r="I201" i="22"/>
  <c r="G202" i="22"/>
  <c r="E203" i="22"/>
  <c r="K204" i="22"/>
  <c r="X236" i="21"/>
  <c r="I205" i="22"/>
  <c r="G206" i="22"/>
  <c r="E207" i="22"/>
  <c r="C208" i="22"/>
  <c r="K208" i="22"/>
  <c r="X240" i="21"/>
  <c r="I209" i="22"/>
  <c r="G210" i="22"/>
  <c r="E211" i="22"/>
  <c r="C212" i="22"/>
  <c r="K212" i="22"/>
  <c r="X244" i="21"/>
  <c r="I213" i="22"/>
  <c r="G214" i="22"/>
  <c r="E215" i="22"/>
  <c r="C216" i="22"/>
  <c r="K216" i="22"/>
  <c r="X248" i="21"/>
  <c r="I217" i="22"/>
  <c r="G218" i="22"/>
  <c r="E219" i="22"/>
  <c r="C220" i="22"/>
  <c r="K220" i="22"/>
  <c r="X252" i="21"/>
  <c r="I221" i="22"/>
  <c r="G222" i="22"/>
  <c r="E223" i="22"/>
  <c r="K21" i="22"/>
  <c r="X53" i="21"/>
  <c r="L25" i="21"/>
  <c r="Y25" i="21" s="1"/>
  <c r="B30" i="22"/>
  <c r="L62" i="21"/>
  <c r="B39" i="22"/>
  <c r="L71" i="21"/>
  <c r="B47" i="22"/>
  <c r="L79" i="21"/>
  <c r="B51" i="22"/>
  <c r="L83" i="21"/>
  <c r="B63" i="22"/>
  <c r="L95" i="21"/>
  <c r="B117" i="22"/>
  <c r="L149" i="21"/>
  <c r="B146" i="22"/>
  <c r="L178" i="21"/>
  <c r="B175" i="22"/>
  <c r="L207" i="21"/>
  <c r="D199" i="22"/>
  <c r="F202" i="22"/>
  <c r="H205" i="22"/>
  <c r="J208" i="22"/>
  <c r="F210" i="22"/>
  <c r="H213" i="22"/>
  <c r="J216" i="22"/>
  <c r="D219" i="22"/>
  <c r="J220" i="22"/>
  <c r="K14" i="22"/>
  <c r="X46" i="21"/>
  <c r="K26" i="22"/>
  <c r="X58" i="21"/>
  <c r="K92" i="22"/>
  <c r="X124" i="21"/>
  <c r="K134" i="22"/>
  <c r="X166" i="21"/>
  <c r="K154" i="22"/>
  <c r="X186" i="21"/>
  <c r="K167" i="22"/>
  <c r="X199" i="21"/>
  <c r="K175" i="22"/>
  <c r="X207" i="21"/>
  <c r="K179" i="22"/>
  <c r="X211" i="21"/>
  <c r="C204" i="22"/>
  <c r="L6" i="21"/>
  <c r="Y6" i="21" s="1"/>
  <c r="L10" i="21"/>
  <c r="Y10" i="21" s="1"/>
  <c r="L14" i="21"/>
  <c r="Y14" i="21" s="1"/>
  <c r="L18" i="21"/>
  <c r="Y18" i="21" s="1"/>
  <c r="L22" i="21"/>
  <c r="Y22" i="21" s="1"/>
  <c r="L26" i="21"/>
  <c r="Y26" i="21" s="1"/>
  <c r="L30" i="21"/>
  <c r="Y30" i="21" s="1"/>
  <c r="L39" i="21"/>
  <c r="L43" i="21"/>
  <c r="L47" i="21"/>
  <c r="L51" i="21"/>
  <c r="L55" i="21"/>
  <c r="L59" i="21"/>
  <c r="L63" i="21"/>
  <c r="H37" i="22"/>
  <c r="F38" i="22"/>
  <c r="D39" i="22"/>
  <c r="B40" i="22"/>
  <c r="L72" i="21"/>
  <c r="J40" i="22"/>
  <c r="H41" i="22"/>
  <c r="F42" i="22"/>
  <c r="D43" i="22"/>
  <c r="B44" i="22"/>
  <c r="L76" i="21"/>
  <c r="J44" i="22"/>
  <c r="H45" i="22"/>
  <c r="F46" i="22"/>
  <c r="D47" i="22"/>
  <c r="B48" i="22"/>
  <c r="L80" i="21"/>
  <c r="J48" i="22"/>
  <c r="H49" i="22"/>
  <c r="F50" i="22"/>
  <c r="D51" i="22"/>
  <c r="B52" i="22"/>
  <c r="L84" i="21"/>
  <c r="J52" i="22"/>
  <c r="H53" i="22"/>
  <c r="F54" i="22"/>
  <c r="D55" i="22"/>
  <c r="B56" i="22"/>
  <c r="L88" i="21"/>
  <c r="J56" i="22"/>
  <c r="H57" i="22"/>
  <c r="F58" i="22"/>
  <c r="D59" i="22"/>
  <c r="B60" i="22"/>
  <c r="L92" i="21"/>
  <c r="J60" i="22"/>
  <c r="K25" i="22"/>
  <c r="X57" i="21"/>
  <c r="L17" i="21"/>
  <c r="Y17" i="21" s="1"/>
  <c r="B18" i="22"/>
  <c r="L50" i="21"/>
  <c r="B138" i="22"/>
  <c r="L170" i="21"/>
  <c r="B183" i="22"/>
  <c r="L215" i="21"/>
  <c r="K10" i="22"/>
  <c r="X42" i="21"/>
  <c r="K22" i="22"/>
  <c r="X54" i="21"/>
  <c r="K30" i="22"/>
  <c r="X62" i="21"/>
  <c r="K51" i="22"/>
  <c r="X83" i="21"/>
  <c r="K88" i="22"/>
  <c r="X120" i="21"/>
  <c r="K150" i="22"/>
  <c r="X182" i="21"/>
  <c r="K158" i="22"/>
  <c r="X190" i="21"/>
  <c r="K15" i="22"/>
  <c r="X47" i="21"/>
  <c r="K19" i="22"/>
  <c r="X51" i="21"/>
  <c r="K48" i="22"/>
  <c r="X80" i="21"/>
  <c r="K52" i="22"/>
  <c r="X84" i="21"/>
  <c r="K56" i="22"/>
  <c r="X88" i="21"/>
  <c r="K60" i="22"/>
  <c r="X92" i="21"/>
  <c r="K73" i="22"/>
  <c r="X105" i="21"/>
  <c r="K77" i="22"/>
  <c r="X109" i="21"/>
  <c r="K81" i="22"/>
  <c r="X113" i="21"/>
  <c r="K85" i="22"/>
  <c r="X117" i="21"/>
  <c r="K89" i="22"/>
  <c r="X121" i="21"/>
  <c r="K93" i="22"/>
  <c r="X125" i="21"/>
  <c r="K135" i="22"/>
  <c r="X167" i="21"/>
  <c r="K139" i="22"/>
  <c r="X171" i="21"/>
  <c r="K143" i="22"/>
  <c r="X175" i="21"/>
  <c r="K147" i="22"/>
  <c r="X179" i="21"/>
  <c r="K151" i="22"/>
  <c r="X183" i="21"/>
  <c r="K155" i="22"/>
  <c r="X187" i="21"/>
  <c r="K17" i="22"/>
  <c r="X49" i="21"/>
  <c r="K50" i="22"/>
  <c r="X82" i="21"/>
  <c r="B26" i="22"/>
  <c r="L58" i="21"/>
  <c r="B72" i="22"/>
  <c r="L104" i="21"/>
  <c r="B76" i="22"/>
  <c r="L108" i="21"/>
  <c r="K18" i="22"/>
  <c r="X50" i="21"/>
  <c r="K39" i="22"/>
  <c r="X71" i="21"/>
  <c r="K76" i="22"/>
  <c r="X108" i="21"/>
  <c r="K146" i="22"/>
  <c r="X178" i="21"/>
  <c r="K183" i="22"/>
  <c r="X215" i="21"/>
  <c r="K7" i="22"/>
  <c r="X39" i="21"/>
  <c r="K23" i="22"/>
  <c r="X55" i="21"/>
  <c r="K40" i="22"/>
  <c r="X72" i="21"/>
  <c r="L7" i="21"/>
  <c r="Y7" i="21" s="1"/>
  <c r="L11" i="21"/>
  <c r="Y11" i="21" s="1"/>
  <c r="L15" i="21"/>
  <c r="Y15" i="21" s="1"/>
  <c r="L19" i="21"/>
  <c r="Y19" i="21" s="1"/>
  <c r="L23" i="21"/>
  <c r="Y23" i="21" s="1"/>
  <c r="L27" i="21"/>
  <c r="Y27" i="21" s="1"/>
  <c r="L31" i="21"/>
  <c r="Y31" i="21" s="1"/>
  <c r="L40" i="21"/>
  <c r="L44" i="21"/>
  <c r="L48" i="21"/>
  <c r="L52" i="21"/>
  <c r="L56" i="21"/>
  <c r="L60" i="21"/>
  <c r="B37" i="22"/>
  <c r="L69" i="21"/>
  <c r="J37" i="22"/>
  <c r="H38" i="22"/>
  <c r="F39" i="22"/>
  <c r="D40" i="22"/>
  <c r="B41" i="22"/>
  <c r="L73" i="21"/>
  <c r="J41" i="22"/>
  <c r="H42" i="22"/>
  <c r="F43" i="22"/>
  <c r="D44" i="22"/>
  <c r="B45" i="22"/>
  <c r="L77" i="21"/>
  <c r="J45" i="22"/>
  <c r="H46" i="22"/>
  <c r="F47" i="22"/>
  <c r="D48" i="22"/>
  <c r="B49" i="22"/>
  <c r="L81" i="21"/>
  <c r="J49" i="22"/>
  <c r="H50" i="22"/>
  <c r="F51" i="22"/>
  <c r="D52" i="22"/>
  <c r="B53" i="22"/>
  <c r="L85" i="21"/>
  <c r="J53" i="22"/>
  <c r="K9" i="22"/>
  <c r="X41" i="21"/>
  <c r="K29" i="22"/>
  <c r="X61" i="21"/>
  <c r="L9" i="21"/>
  <c r="Y9" i="21" s="1"/>
  <c r="B6" i="22"/>
  <c r="L38" i="21"/>
  <c r="B59" i="22"/>
  <c r="L91" i="21"/>
  <c r="B84" i="22"/>
  <c r="L116" i="21"/>
  <c r="B109" i="22"/>
  <c r="L141" i="21"/>
  <c r="B142" i="22"/>
  <c r="L174" i="21"/>
  <c r="B171" i="22"/>
  <c r="L203" i="21"/>
  <c r="B179" i="22"/>
  <c r="L211" i="21"/>
  <c r="F198" i="22"/>
  <c r="H201" i="22"/>
  <c r="J204" i="22"/>
  <c r="B208" i="22"/>
  <c r="L240" i="21"/>
  <c r="B212" i="22"/>
  <c r="L244" i="21"/>
  <c r="D215" i="22"/>
  <c r="H217" i="22"/>
  <c r="H221" i="22"/>
  <c r="K6" i="22"/>
  <c r="X38" i="21"/>
  <c r="K47" i="22"/>
  <c r="X79" i="21"/>
  <c r="K55" i="22"/>
  <c r="X87" i="21"/>
  <c r="K72" i="22"/>
  <c r="X104" i="21"/>
  <c r="K84" i="22"/>
  <c r="X116" i="21"/>
  <c r="K142" i="22"/>
  <c r="X174" i="21"/>
  <c r="K11" i="22"/>
  <c r="X43" i="21"/>
  <c r="K44" i="22"/>
  <c r="X76" i="21"/>
  <c r="K8" i="22"/>
  <c r="X40" i="21"/>
  <c r="K12" i="22"/>
  <c r="X44" i="21"/>
  <c r="K16" i="22"/>
  <c r="X48" i="21"/>
  <c r="K20" i="22"/>
  <c r="X52" i="21"/>
  <c r="K24" i="22"/>
  <c r="X56" i="21"/>
  <c r="K28" i="22"/>
  <c r="X60" i="21"/>
  <c r="C37" i="22"/>
  <c r="K37" i="22"/>
  <c r="I38" i="22"/>
  <c r="G39" i="22"/>
  <c r="E40" i="22"/>
  <c r="C41" i="22"/>
  <c r="K41" i="22"/>
  <c r="X73" i="21"/>
  <c r="I42" i="22"/>
  <c r="G43" i="22"/>
  <c r="E44" i="22"/>
  <c r="C45" i="22"/>
  <c r="K45" i="22"/>
  <c r="X77" i="21"/>
  <c r="I46" i="22"/>
  <c r="G47" i="22"/>
  <c r="E48" i="22"/>
  <c r="C49" i="22"/>
  <c r="K49" i="22"/>
  <c r="X81" i="21"/>
  <c r="I50" i="22"/>
  <c r="G51" i="22"/>
  <c r="E52" i="22"/>
  <c r="C53" i="22"/>
  <c r="K13" i="22"/>
  <c r="X45" i="21"/>
  <c r="X70" i="21"/>
  <c r="K38" i="22"/>
  <c r="B5" i="19"/>
  <c r="L5" i="21"/>
  <c r="Y5" i="21" s="1"/>
  <c r="L21" i="21"/>
  <c r="Y21" i="21" s="1"/>
  <c r="B14" i="22"/>
  <c r="L46" i="21"/>
  <c r="B43" i="22"/>
  <c r="L75" i="21"/>
  <c r="B88" i="22"/>
  <c r="L120" i="21"/>
  <c r="B92" i="22"/>
  <c r="L124" i="21"/>
  <c r="B134" i="22"/>
  <c r="L166" i="21"/>
  <c r="B150" i="22"/>
  <c r="L182" i="21"/>
  <c r="B154" i="22"/>
  <c r="L186" i="21"/>
  <c r="B191" i="22"/>
  <c r="L223" i="21"/>
  <c r="B200" i="22"/>
  <c r="L232" i="21"/>
  <c r="B204" i="22"/>
  <c r="L236" i="21"/>
  <c r="F206" i="22"/>
  <c r="H209" i="22"/>
  <c r="J212" i="22"/>
  <c r="B216" i="22"/>
  <c r="L248" i="21"/>
  <c r="B220" i="22"/>
  <c r="L252" i="21"/>
  <c r="D223" i="22"/>
  <c r="K59" i="22"/>
  <c r="X91" i="21"/>
  <c r="K63" i="22"/>
  <c r="X95" i="21"/>
  <c r="K80" i="22"/>
  <c r="X112" i="21"/>
  <c r="K138" i="22"/>
  <c r="X170" i="21"/>
  <c r="K171" i="22"/>
  <c r="X203" i="21"/>
  <c r="K27" i="22"/>
  <c r="X59" i="21"/>
  <c r="K31" i="22"/>
  <c r="X63" i="21"/>
  <c r="L8" i="21"/>
  <c r="Y8" i="21" s="1"/>
  <c r="L12" i="21"/>
  <c r="Y12" i="21" s="1"/>
  <c r="L16" i="21"/>
  <c r="Y16" i="21" s="1"/>
  <c r="L20" i="21"/>
  <c r="Y20" i="21" s="1"/>
  <c r="L24" i="21"/>
  <c r="Y24" i="21" s="1"/>
  <c r="L28" i="21"/>
  <c r="Y28" i="21" s="1"/>
  <c r="L37" i="21"/>
  <c r="L41" i="21"/>
  <c r="L45" i="21"/>
  <c r="L49" i="21"/>
  <c r="L53" i="21"/>
  <c r="L57" i="21"/>
  <c r="L61" i="21"/>
  <c r="D37" i="22"/>
  <c r="B38" i="22"/>
  <c r="L70" i="21"/>
  <c r="J38" i="22"/>
  <c r="H39" i="22"/>
  <c r="F40" i="22"/>
  <c r="D41" i="22"/>
  <c r="B42" i="22"/>
  <c r="L74" i="21"/>
  <c r="J42" i="22"/>
  <c r="H43" i="22"/>
  <c r="F44" i="22"/>
  <c r="D45" i="22"/>
  <c r="B46" i="22"/>
  <c r="L78" i="21"/>
  <c r="J46" i="22"/>
  <c r="H47" i="22"/>
  <c r="F48" i="22"/>
  <c r="D49" i="22"/>
  <c r="B50" i="22"/>
  <c r="L82" i="21"/>
  <c r="J50" i="22"/>
  <c r="H51" i="22"/>
  <c r="F52" i="22"/>
  <c r="D53" i="22"/>
  <c r="B54" i="22"/>
  <c r="L86" i="21"/>
  <c r="J54" i="22"/>
  <c r="H55" i="22"/>
  <c r="F56" i="22"/>
  <c r="D57" i="22"/>
  <c r="B58" i="22"/>
  <c r="L90" i="21"/>
  <c r="J58" i="22"/>
  <c r="H59" i="22"/>
  <c r="F60" i="22"/>
  <c r="D61" i="22"/>
  <c r="B62" i="22"/>
  <c r="L94" i="21"/>
  <c r="J62" i="22"/>
  <c r="H63" i="22"/>
  <c r="F69" i="22"/>
  <c r="D70" i="22"/>
  <c r="B71" i="22"/>
  <c r="L103" i="21"/>
  <c r="J71" i="22"/>
  <c r="H72" i="22"/>
  <c r="F73" i="22"/>
  <c r="D74" i="22"/>
  <c r="B75" i="22"/>
  <c r="L107" i="21"/>
  <c r="J75" i="22"/>
  <c r="H76" i="22"/>
  <c r="F77" i="22"/>
  <c r="D78" i="22"/>
  <c r="B79" i="22"/>
  <c r="L111" i="21"/>
  <c r="J79" i="22"/>
  <c r="H80" i="22"/>
  <c r="F81" i="22"/>
  <c r="D82" i="22"/>
  <c r="B83" i="22"/>
  <c r="L115" i="21"/>
  <c r="J83" i="22"/>
  <c r="H84" i="22"/>
  <c r="F85" i="22"/>
  <c r="D86" i="22"/>
  <c r="B87" i="22"/>
  <c r="L119" i="21"/>
  <c r="J87" i="22"/>
  <c r="H88" i="22"/>
  <c r="F89" i="22"/>
  <c r="D90" i="22"/>
  <c r="B91" i="22"/>
  <c r="L123" i="21"/>
  <c r="J91" i="22"/>
  <c r="H92" i="22"/>
  <c r="F93" i="22"/>
  <c r="D94" i="22"/>
  <c r="B95" i="22"/>
  <c r="L127" i="21"/>
  <c r="J95" i="22"/>
  <c r="H101" i="22"/>
  <c r="F102" i="22"/>
  <c r="D103" i="22"/>
  <c r="B104" i="22"/>
  <c r="L136" i="21"/>
  <c r="J104" i="22"/>
  <c r="H105" i="22"/>
  <c r="F106" i="22"/>
  <c r="D107" i="22"/>
  <c r="B108" i="22"/>
  <c r="L140" i="21"/>
  <c r="J108" i="22"/>
  <c r="H109" i="22"/>
  <c r="F110" i="22"/>
  <c r="D111" i="22"/>
  <c r="B112" i="22"/>
  <c r="L144" i="21"/>
  <c r="J112" i="22"/>
  <c r="H113" i="22"/>
  <c r="C54" i="22"/>
  <c r="X86" i="21"/>
  <c r="K54" i="22"/>
  <c r="I55" i="22"/>
  <c r="G56" i="22"/>
  <c r="E57" i="22"/>
  <c r="C58" i="22"/>
  <c r="K58" i="22"/>
  <c r="X90" i="21"/>
  <c r="I59" i="22"/>
  <c r="G60" i="22"/>
  <c r="E61" i="22"/>
  <c r="C62" i="22"/>
  <c r="X94" i="21"/>
  <c r="K62" i="22"/>
  <c r="I63" i="22"/>
  <c r="G69" i="22"/>
  <c r="E70" i="22"/>
  <c r="C71" i="22"/>
  <c r="X103" i="21"/>
  <c r="K71" i="22"/>
  <c r="I72" i="22"/>
  <c r="G73" i="22"/>
  <c r="E74" i="22"/>
  <c r="C75" i="22"/>
  <c r="K75" i="22"/>
  <c r="X107" i="21"/>
  <c r="I76" i="22"/>
  <c r="G77" i="22"/>
  <c r="E78" i="22"/>
  <c r="C79" i="22"/>
  <c r="K79" i="22"/>
  <c r="X111" i="21"/>
  <c r="I80" i="22"/>
  <c r="G81" i="22"/>
  <c r="E82" i="22"/>
  <c r="C83" i="22"/>
  <c r="K83" i="22"/>
  <c r="X115" i="21"/>
  <c r="I84" i="22"/>
  <c r="G85" i="22"/>
  <c r="E86" i="22"/>
  <c r="C87" i="22"/>
  <c r="K87" i="22"/>
  <c r="X119" i="21"/>
  <c r="I88" i="22"/>
  <c r="G89" i="22"/>
  <c r="E90" i="22"/>
  <c r="C91" i="22"/>
  <c r="K91" i="22"/>
  <c r="X123" i="21"/>
  <c r="I92" i="22"/>
  <c r="G93" i="22"/>
  <c r="E94" i="22"/>
  <c r="C95" i="22"/>
  <c r="K95" i="22"/>
  <c r="X127" i="21"/>
  <c r="I101" i="22"/>
  <c r="G102" i="22"/>
  <c r="E103" i="22"/>
  <c r="C104" i="22"/>
  <c r="K104" i="22"/>
  <c r="I105" i="22"/>
  <c r="G106" i="22"/>
  <c r="E107" i="22"/>
  <c r="C108" i="22"/>
  <c r="K108" i="22"/>
  <c r="I109" i="22"/>
  <c r="G110" i="22"/>
  <c r="E111" i="22"/>
  <c r="C112" i="22"/>
  <c r="K112" i="22"/>
  <c r="I113" i="22"/>
  <c r="G114" i="22"/>
  <c r="E115" i="22"/>
  <c r="C116" i="22"/>
  <c r="K116" i="22"/>
  <c r="I117" i="22"/>
  <c r="G118" i="22"/>
  <c r="E119" i="22"/>
  <c r="C120" i="22"/>
  <c r="K120" i="22"/>
  <c r="I121" i="22"/>
  <c r="G122" i="22"/>
  <c r="E123" i="22"/>
  <c r="C124" i="22"/>
  <c r="K124" i="22"/>
  <c r="I125" i="22"/>
  <c r="G126" i="22"/>
  <c r="E127" i="22"/>
  <c r="C133" i="22"/>
  <c r="K133" i="22"/>
  <c r="I134" i="22"/>
  <c r="G135" i="22"/>
  <c r="E136" i="22"/>
  <c r="C137" i="22"/>
  <c r="K137" i="22"/>
  <c r="X169" i="21"/>
  <c r="I138" i="22"/>
  <c r="G139" i="22"/>
  <c r="E140" i="22"/>
  <c r="C141" i="22"/>
  <c r="K141" i="22"/>
  <c r="X173" i="21"/>
  <c r="I142" i="22"/>
  <c r="G143" i="22"/>
  <c r="E144" i="22"/>
  <c r="C145" i="22"/>
  <c r="K145" i="22"/>
  <c r="X177" i="21"/>
  <c r="I146" i="22"/>
  <c r="G147" i="22"/>
  <c r="E148" i="22"/>
  <c r="C149" i="22"/>
  <c r="K149" i="22"/>
  <c r="X181" i="21"/>
  <c r="I150" i="22"/>
  <c r="G151" i="22"/>
  <c r="E152" i="22"/>
  <c r="C153" i="22"/>
  <c r="K153" i="22"/>
  <c r="X185" i="21"/>
  <c r="I154" i="22"/>
  <c r="G155" i="22"/>
  <c r="E156" i="22"/>
  <c r="C157" i="22"/>
  <c r="K157" i="22"/>
  <c r="X189" i="21"/>
  <c r="I158" i="22"/>
  <c r="G159" i="22"/>
  <c r="E165" i="22"/>
  <c r="C166" i="22"/>
  <c r="K166" i="22"/>
  <c r="X198" i="21"/>
  <c r="I167" i="22"/>
  <c r="G168" i="22"/>
  <c r="E169" i="22"/>
  <c r="C170" i="22"/>
  <c r="K170" i="22"/>
  <c r="X202" i="21"/>
  <c r="I171" i="22"/>
  <c r="G172" i="22"/>
  <c r="E173" i="22"/>
  <c r="C174" i="22"/>
  <c r="K174" i="22"/>
  <c r="X206" i="21"/>
  <c r="I175" i="22"/>
  <c r="G176" i="22"/>
  <c r="E177" i="22"/>
  <c r="C178" i="22"/>
  <c r="K178" i="22"/>
  <c r="X210" i="21"/>
  <c r="I179" i="22"/>
  <c r="G180" i="22"/>
  <c r="E181" i="22"/>
  <c r="C182" i="22"/>
  <c r="K182" i="22"/>
  <c r="X214" i="21"/>
  <c r="I183" i="22"/>
  <c r="G184" i="22"/>
  <c r="E185" i="22"/>
  <c r="C186" i="22"/>
  <c r="K186" i="22"/>
  <c r="X218" i="21"/>
  <c r="I187" i="22"/>
  <c r="G188" i="22"/>
  <c r="E189" i="22"/>
  <c r="C190" i="22"/>
  <c r="K190" i="22"/>
  <c r="X222" i="21"/>
  <c r="I191" i="22"/>
  <c r="G197" i="22"/>
  <c r="E198" i="22"/>
  <c r="C199" i="22"/>
  <c r="K199" i="22"/>
  <c r="X231" i="21"/>
  <c r="I200" i="22"/>
  <c r="G201" i="22"/>
  <c r="E202" i="22"/>
  <c r="C203" i="22"/>
  <c r="K203" i="22"/>
  <c r="X235" i="21"/>
  <c r="I204" i="22"/>
  <c r="G205" i="22"/>
  <c r="E206" i="22"/>
  <c r="C207" i="22"/>
  <c r="K207" i="22"/>
  <c r="X239" i="21"/>
  <c r="I208" i="22"/>
  <c r="G209" i="22"/>
  <c r="E210" i="22"/>
  <c r="C211" i="22"/>
  <c r="K211" i="22"/>
  <c r="X243" i="21"/>
  <c r="I212" i="22"/>
  <c r="G213" i="22"/>
  <c r="E214" i="22"/>
  <c r="C215" i="22"/>
  <c r="K215" i="22"/>
  <c r="X247" i="21"/>
  <c r="I216" i="22"/>
  <c r="G217" i="22"/>
  <c r="E218" i="22"/>
  <c r="C219" i="22"/>
  <c r="K219" i="22"/>
  <c r="X251" i="21"/>
  <c r="I220" i="22"/>
  <c r="G221" i="22"/>
  <c r="E222" i="22"/>
  <c r="C223" i="22"/>
  <c r="K223" i="22"/>
  <c r="X255" i="21"/>
  <c r="H61" i="22"/>
  <c r="F62" i="22"/>
  <c r="D63" i="22"/>
  <c r="B69" i="22"/>
  <c r="L101" i="21"/>
  <c r="J69" i="22"/>
  <c r="H70" i="22"/>
  <c r="F71" i="22"/>
  <c r="D72" i="22"/>
  <c r="B73" i="22"/>
  <c r="L105" i="21"/>
  <c r="J73" i="22"/>
  <c r="H74" i="22"/>
  <c r="F75" i="22"/>
  <c r="D76" i="22"/>
  <c r="B77" i="22"/>
  <c r="L109" i="21"/>
  <c r="J77" i="22"/>
  <c r="H78" i="22"/>
  <c r="F79" i="22"/>
  <c r="D80" i="22"/>
  <c r="B81" i="22"/>
  <c r="L113" i="21"/>
  <c r="J81" i="22"/>
  <c r="H82" i="22"/>
  <c r="F83" i="22"/>
  <c r="D84" i="22"/>
  <c r="B85" i="22"/>
  <c r="L117" i="21"/>
  <c r="J85" i="22"/>
  <c r="H86" i="22"/>
  <c r="F87" i="22"/>
  <c r="D88" i="22"/>
  <c r="B89" i="22"/>
  <c r="L121" i="21"/>
  <c r="J89" i="22"/>
  <c r="H90" i="22"/>
  <c r="F91" i="22"/>
  <c r="D92" i="22"/>
  <c r="B93" i="22"/>
  <c r="L125" i="21"/>
  <c r="J93" i="22"/>
  <c r="H94" i="22"/>
  <c r="F95" i="22"/>
  <c r="D101" i="22"/>
  <c r="B102" i="22"/>
  <c r="L134" i="21"/>
  <c r="J102" i="22"/>
  <c r="H103" i="22"/>
  <c r="F104" i="22"/>
  <c r="D105" i="22"/>
  <c r="B106" i="22"/>
  <c r="L138" i="21"/>
  <c r="J106" i="22"/>
  <c r="H107" i="22"/>
  <c r="F108" i="22"/>
  <c r="D109" i="22"/>
  <c r="B110" i="22"/>
  <c r="L142" i="21"/>
  <c r="J110" i="22"/>
  <c r="H111" i="22"/>
  <c r="F112" i="22"/>
  <c r="D113" i="22"/>
  <c r="B114" i="22"/>
  <c r="L146" i="21"/>
  <c r="J114" i="22"/>
  <c r="H115" i="22"/>
  <c r="F116" i="22"/>
  <c r="D117" i="22"/>
  <c r="B118" i="22"/>
  <c r="L150" i="21"/>
  <c r="J118" i="22"/>
  <c r="H119" i="22"/>
  <c r="F120" i="22"/>
  <c r="D121" i="22"/>
  <c r="B122" i="22"/>
  <c r="L154" i="21"/>
  <c r="J122" i="22"/>
  <c r="H123" i="22"/>
  <c r="F124" i="22"/>
  <c r="D125" i="22"/>
  <c r="B126" i="22"/>
  <c r="L158" i="21"/>
  <c r="J126" i="22"/>
  <c r="H127" i="22"/>
  <c r="F133" i="22"/>
  <c r="D134" i="22"/>
  <c r="B135" i="22"/>
  <c r="L167" i="21"/>
  <c r="J135" i="22"/>
  <c r="H136" i="22"/>
  <c r="F137" i="22"/>
  <c r="D138" i="22"/>
  <c r="B139" i="22"/>
  <c r="L171" i="21"/>
  <c r="J139" i="22"/>
  <c r="H140" i="22"/>
  <c r="F141" i="22"/>
  <c r="D142" i="22"/>
  <c r="B143" i="22"/>
  <c r="L175" i="21"/>
  <c r="J143" i="22"/>
  <c r="H144" i="22"/>
  <c r="F145" i="22"/>
  <c r="D146" i="22"/>
  <c r="B147" i="22"/>
  <c r="L179" i="21"/>
  <c r="J147" i="22"/>
  <c r="H148" i="22"/>
  <c r="F149" i="22"/>
  <c r="D150" i="22"/>
  <c r="B151" i="22"/>
  <c r="L183" i="21"/>
  <c r="J151" i="22"/>
  <c r="H152" i="22"/>
  <c r="F153" i="22"/>
  <c r="D154" i="22"/>
  <c r="B155" i="22"/>
  <c r="L187" i="21"/>
  <c r="J155" i="22"/>
  <c r="H156" i="22"/>
  <c r="F157" i="22"/>
  <c r="D158" i="22"/>
  <c r="B159" i="22"/>
  <c r="L191" i="21"/>
  <c r="J159" i="22"/>
  <c r="H165" i="22"/>
  <c r="F166" i="22"/>
  <c r="D167" i="22"/>
  <c r="B168" i="22"/>
  <c r="L200" i="21"/>
  <c r="J168" i="22"/>
  <c r="H169" i="22"/>
  <c r="B172" i="22"/>
  <c r="L204" i="21"/>
  <c r="B176" i="22"/>
  <c r="L208" i="21"/>
  <c r="B180" i="22"/>
  <c r="L212" i="21"/>
  <c r="B184" i="22"/>
  <c r="L216" i="21"/>
  <c r="B188" i="22"/>
  <c r="L220" i="21"/>
  <c r="J188" i="22"/>
  <c r="H189" i="22"/>
  <c r="F190" i="22"/>
  <c r="D191" i="22"/>
  <c r="B197" i="22"/>
  <c r="L229" i="21"/>
  <c r="J197" i="22"/>
  <c r="H198" i="22"/>
  <c r="F199" i="22"/>
  <c r="D200" i="22"/>
  <c r="B201" i="22"/>
  <c r="L233" i="21"/>
  <c r="J201" i="22"/>
  <c r="H202" i="22"/>
  <c r="F203" i="22"/>
  <c r="D204" i="22"/>
  <c r="B205" i="22"/>
  <c r="L237" i="21"/>
  <c r="J205" i="22"/>
  <c r="H206" i="22"/>
  <c r="F207" i="22"/>
  <c r="D208" i="22"/>
  <c r="B209" i="22"/>
  <c r="L241" i="21"/>
  <c r="J209" i="22"/>
  <c r="H210" i="22"/>
  <c r="F211" i="22"/>
  <c r="D212" i="22"/>
  <c r="B213" i="22"/>
  <c r="L245" i="21"/>
  <c r="J213" i="22"/>
  <c r="H214" i="22"/>
  <c r="F215" i="22"/>
  <c r="D216" i="22"/>
  <c r="B217" i="22"/>
  <c r="L249" i="21"/>
  <c r="J217" i="22"/>
  <c r="H218" i="22"/>
  <c r="F219" i="22"/>
  <c r="D220" i="22"/>
  <c r="B221" i="22"/>
  <c r="L253" i="21"/>
  <c r="J221" i="22"/>
  <c r="H222" i="22"/>
  <c r="F223" i="22"/>
  <c r="E158" i="22"/>
  <c r="C159" i="22"/>
  <c r="K159" i="22"/>
  <c r="X191" i="21"/>
  <c r="I165" i="22"/>
  <c r="G166" i="22"/>
  <c r="E167" i="22"/>
  <c r="C168" i="22"/>
  <c r="K168" i="22"/>
  <c r="X200" i="21"/>
  <c r="I169" i="22"/>
  <c r="G170" i="22"/>
  <c r="E171" i="22"/>
  <c r="C172" i="22"/>
  <c r="K172" i="22"/>
  <c r="X204" i="21"/>
  <c r="I173" i="22"/>
  <c r="G174" i="22"/>
  <c r="E175" i="22"/>
  <c r="C176" i="22"/>
  <c r="K176" i="22"/>
  <c r="X208" i="21"/>
  <c r="I177" i="22"/>
  <c r="G178" i="22"/>
  <c r="E179" i="22"/>
  <c r="C180" i="22"/>
  <c r="K180" i="22"/>
  <c r="X212" i="21"/>
  <c r="I181" i="22"/>
  <c r="G182" i="22"/>
  <c r="E183" i="22"/>
  <c r="C184" i="22"/>
  <c r="K184" i="22"/>
  <c r="X216" i="21"/>
  <c r="I185" i="22"/>
  <c r="G186" i="22"/>
  <c r="E187" i="22"/>
  <c r="C188" i="22"/>
  <c r="K188" i="22"/>
  <c r="X220" i="21"/>
  <c r="I189" i="22"/>
  <c r="G190" i="22"/>
  <c r="E191" i="22"/>
  <c r="C197" i="22"/>
  <c r="K197" i="22"/>
  <c r="I198" i="22"/>
  <c r="G199" i="22"/>
  <c r="E200" i="22"/>
  <c r="C201" i="22"/>
  <c r="K201" i="22"/>
  <c r="X233" i="21"/>
  <c r="I202" i="22"/>
  <c r="G203" i="22"/>
  <c r="E204" i="22"/>
  <c r="C205" i="22"/>
  <c r="K205" i="22"/>
  <c r="X237" i="21"/>
  <c r="I206" i="22"/>
  <c r="G207" i="22"/>
  <c r="E208" i="22"/>
  <c r="C209" i="22"/>
  <c r="K209" i="22"/>
  <c r="X241" i="21"/>
  <c r="I210" i="22"/>
  <c r="G211" i="22"/>
  <c r="E212" i="22"/>
  <c r="C213" i="22"/>
  <c r="K213" i="22"/>
  <c r="X245" i="21"/>
  <c r="I214" i="22"/>
  <c r="G215" i="22"/>
  <c r="E216" i="22"/>
  <c r="C217" i="22"/>
  <c r="K217" i="22"/>
  <c r="X249" i="21"/>
  <c r="I218" i="22"/>
  <c r="G219" i="22"/>
  <c r="E220" i="22"/>
  <c r="C221" i="22"/>
  <c r="K221" i="22"/>
  <c r="X253" i="21"/>
  <c r="I222" i="22"/>
  <c r="G223" i="22"/>
  <c r="H54" i="22"/>
  <c r="F55" i="22"/>
  <c r="D56" i="22"/>
  <c r="B57" i="22"/>
  <c r="L89" i="21"/>
  <c r="J57" i="22"/>
  <c r="H58" i="22"/>
  <c r="F59" i="22"/>
  <c r="D60" i="22"/>
  <c r="B61" i="22"/>
  <c r="L93" i="21"/>
  <c r="J61" i="22"/>
  <c r="H62" i="22"/>
  <c r="F63" i="22"/>
  <c r="D69" i="22"/>
  <c r="B70" i="22"/>
  <c r="L102" i="21"/>
  <c r="J70" i="22"/>
  <c r="H71" i="22"/>
  <c r="F72" i="22"/>
  <c r="D73" i="22"/>
  <c r="B74" i="22"/>
  <c r="L106" i="21"/>
  <c r="J74" i="22"/>
  <c r="H75" i="22"/>
  <c r="F76" i="22"/>
  <c r="D77" i="22"/>
  <c r="B78" i="22"/>
  <c r="L110" i="21"/>
  <c r="J78" i="22"/>
  <c r="H79" i="22"/>
  <c r="F80" i="22"/>
  <c r="D81" i="22"/>
  <c r="B82" i="22"/>
  <c r="L114" i="21"/>
  <c r="J82" i="22"/>
  <c r="H83" i="22"/>
  <c r="F84" i="22"/>
  <c r="D85" i="22"/>
  <c r="B86" i="22"/>
  <c r="L118" i="21"/>
  <c r="J86" i="22"/>
  <c r="H87" i="22"/>
  <c r="F88" i="22"/>
  <c r="D89" i="22"/>
  <c r="B90" i="22"/>
  <c r="L122" i="21"/>
  <c r="J90" i="22"/>
  <c r="H91" i="22"/>
  <c r="F92" i="22"/>
  <c r="D93" i="22"/>
  <c r="B94" i="22"/>
  <c r="L126" i="21"/>
  <c r="J94" i="22"/>
  <c r="H95" i="22"/>
  <c r="F101" i="22"/>
  <c r="D102" i="22"/>
  <c r="B103" i="22"/>
  <c r="L135" i="21"/>
  <c r="J103" i="22"/>
  <c r="H104" i="22"/>
  <c r="F105" i="22"/>
  <c r="D106" i="22"/>
  <c r="B107" i="22"/>
  <c r="L139" i="21"/>
  <c r="J107" i="22"/>
  <c r="H108" i="22"/>
  <c r="F109" i="22"/>
  <c r="D110" i="22"/>
  <c r="B111" i="22"/>
  <c r="L143" i="21"/>
  <c r="J111" i="22"/>
  <c r="H112" i="22"/>
  <c r="F113" i="22"/>
  <c r="D114" i="22"/>
  <c r="B115" i="22"/>
  <c r="L147" i="21"/>
  <c r="J115" i="22"/>
  <c r="H116" i="22"/>
  <c r="F117" i="22"/>
  <c r="D118" i="22"/>
  <c r="B119" i="22"/>
  <c r="L151" i="21"/>
  <c r="J119" i="22"/>
  <c r="H120" i="22"/>
  <c r="F121" i="22"/>
  <c r="D122" i="22"/>
  <c r="B123" i="22"/>
  <c r="L155" i="21"/>
  <c r="J123" i="22"/>
  <c r="H124" i="22"/>
  <c r="F125" i="22"/>
  <c r="D126" i="22"/>
  <c r="B127" i="22"/>
  <c r="L159" i="21"/>
  <c r="J127" i="22"/>
  <c r="H133" i="22"/>
  <c r="F134" i="22"/>
  <c r="D135" i="22"/>
  <c r="B136" i="22"/>
  <c r="L168" i="21"/>
  <c r="J136" i="22"/>
  <c r="H137" i="22"/>
  <c r="F138" i="22"/>
  <c r="D139" i="22"/>
  <c r="B140" i="22"/>
  <c r="L172" i="21"/>
  <c r="J140" i="22"/>
  <c r="H141" i="22"/>
  <c r="F142" i="22"/>
  <c r="D143" i="22"/>
  <c r="B144" i="22"/>
  <c r="L176" i="21"/>
  <c r="J144" i="22"/>
  <c r="H145" i="22"/>
  <c r="F146" i="22"/>
  <c r="D147" i="22"/>
  <c r="B148" i="22"/>
  <c r="L180" i="21"/>
  <c r="J148" i="22"/>
  <c r="H149" i="22"/>
  <c r="F150" i="22"/>
  <c r="D151" i="22"/>
  <c r="B152" i="22"/>
  <c r="L184" i="21"/>
  <c r="J152" i="22"/>
  <c r="H153" i="22"/>
  <c r="F154" i="22"/>
  <c r="D155" i="22"/>
  <c r="B156" i="22"/>
  <c r="L188" i="21"/>
  <c r="J156" i="22"/>
  <c r="H157" i="22"/>
  <c r="F158" i="22"/>
  <c r="D159" i="22"/>
  <c r="B165" i="22"/>
  <c r="L197" i="21"/>
  <c r="J165" i="22"/>
  <c r="H166" i="22"/>
  <c r="F167" i="22"/>
  <c r="D168" i="22"/>
  <c r="B169" i="22"/>
  <c r="L201" i="21"/>
  <c r="J169" i="22"/>
  <c r="H170" i="22"/>
  <c r="F171" i="22"/>
  <c r="D172" i="22"/>
  <c r="B173" i="22"/>
  <c r="L205" i="21"/>
  <c r="J173" i="22"/>
  <c r="H174" i="22"/>
  <c r="F175" i="22"/>
  <c r="D176" i="22"/>
  <c r="B177" i="22"/>
  <c r="L209" i="21"/>
  <c r="J177" i="22"/>
  <c r="H178" i="22"/>
  <c r="F179" i="22"/>
  <c r="D180" i="22"/>
  <c r="B181" i="22"/>
  <c r="L213" i="21"/>
  <c r="J181" i="22"/>
  <c r="H182" i="22"/>
  <c r="F183" i="22"/>
  <c r="D184" i="22"/>
  <c r="B185" i="22"/>
  <c r="L217" i="21"/>
  <c r="J185" i="22"/>
  <c r="H186" i="22"/>
  <c r="F187" i="22"/>
  <c r="D188" i="22"/>
  <c r="B189" i="22"/>
  <c r="L221" i="21"/>
  <c r="J189" i="22"/>
  <c r="H190" i="22"/>
  <c r="F191" i="22"/>
  <c r="D197" i="22"/>
  <c r="B198" i="22"/>
  <c r="L230" i="21"/>
  <c r="J198" i="22"/>
  <c r="H199" i="22"/>
  <c r="F200" i="22"/>
  <c r="D201" i="22"/>
  <c r="B202" i="22"/>
  <c r="L234" i="21"/>
  <c r="J202" i="22"/>
  <c r="H203" i="22"/>
  <c r="F204" i="22"/>
  <c r="D205" i="22"/>
  <c r="B206" i="22"/>
  <c r="L238" i="21"/>
  <c r="J206" i="22"/>
  <c r="H207" i="22"/>
  <c r="F208" i="22"/>
  <c r="D209" i="22"/>
  <c r="B210" i="22"/>
  <c r="L242" i="21"/>
  <c r="J210" i="22"/>
  <c r="H211" i="22"/>
  <c r="F212" i="22"/>
  <c r="D213" i="22"/>
  <c r="B214" i="22"/>
  <c r="L246" i="21"/>
  <c r="J214" i="22"/>
  <c r="H215" i="22"/>
  <c r="F216" i="22"/>
  <c r="D217" i="22"/>
  <c r="B218" i="22"/>
  <c r="L250" i="21"/>
  <c r="J218" i="22"/>
  <c r="H219" i="22"/>
  <c r="F220" i="22"/>
  <c r="D221" i="22"/>
  <c r="B222" i="22"/>
  <c r="L254" i="21"/>
  <c r="J222" i="22"/>
  <c r="H223" i="22"/>
  <c r="K53" i="22"/>
  <c r="X85" i="21"/>
  <c r="I54" i="22"/>
  <c r="G55" i="22"/>
  <c r="E56" i="22"/>
  <c r="C57" i="22"/>
  <c r="K57" i="22"/>
  <c r="X89" i="21"/>
  <c r="I58" i="22"/>
  <c r="G59" i="22"/>
  <c r="E60" i="22"/>
  <c r="C61" i="22"/>
  <c r="K61" i="22"/>
  <c r="X93" i="21"/>
  <c r="I62" i="22"/>
  <c r="G63" i="22"/>
  <c r="E69" i="22"/>
  <c r="C70" i="22"/>
  <c r="K70" i="22"/>
  <c r="X102" i="21"/>
  <c r="I71" i="22"/>
  <c r="G72" i="22"/>
  <c r="E73" i="22"/>
  <c r="C74" i="22"/>
  <c r="K74" i="22"/>
  <c r="X106" i="21"/>
  <c r="I75" i="22"/>
  <c r="G76" i="22"/>
  <c r="E77" i="22"/>
  <c r="C78" i="22"/>
  <c r="K78" i="22"/>
  <c r="X110" i="21"/>
  <c r="I79" i="22"/>
  <c r="G80" i="22"/>
  <c r="E81" i="22"/>
  <c r="C82" i="22"/>
  <c r="K82" i="22"/>
  <c r="X114" i="21"/>
  <c r="I83" i="22"/>
  <c r="G84" i="22"/>
  <c r="E85" i="22"/>
  <c r="C86" i="22"/>
  <c r="K86" i="22"/>
  <c r="X118" i="21"/>
  <c r="I87" i="22"/>
  <c r="G88" i="22"/>
  <c r="E89" i="22"/>
  <c r="C90" i="22"/>
  <c r="K90" i="22"/>
  <c r="X122" i="21"/>
  <c r="I91" i="22"/>
  <c r="G92" i="22"/>
  <c r="E93" i="22"/>
  <c r="C94" i="22"/>
  <c r="K94" i="22"/>
  <c r="X126" i="21"/>
  <c r="I95" i="22"/>
  <c r="G101" i="22"/>
  <c r="E102" i="22"/>
  <c r="C103" i="22"/>
  <c r="K103" i="22"/>
  <c r="I104" i="22"/>
  <c r="G105" i="22"/>
  <c r="E106" i="22"/>
  <c r="C107" i="22"/>
  <c r="K107" i="22"/>
  <c r="I108" i="22"/>
  <c r="G109" i="22"/>
  <c r="E110" i="22"/>
  <c r="C111" i="22"/>
  <c r="K111" i="22"/>
  <c r="I112" i="22"/>
  <c r="G113" i="22"/>
  <c r="E114" i="22"/>
  <c r="C115" i="22"/>
  <c r="K115" i="22"/>
  <c r="I116" i="22"/>
  <c r="G117" i="22"/>
  <c r="E118" i="22"/>
  <c r="C119" i="22"/>
  <c r="K119" i="22"/>
  <c r="I120" i="22"/>
  <c r="G121" i="22"/>
  <c r="E122" i="22"/>
  <c r="C123" i="22"/>
  <c r="K123" i="22"/>
  <c r="I124" i="22"/>
  <c r="G125" i="22"/>
  <c r="E126" i="22"/>
  <c r="C127" i="22"/>
  <c r="K127" i="22"/>
  <c r="I133" i="22"/>
  <c r="G134" i="22"/>
  <c r="E135" i="22"/>
  <c r="C136" i="22"/>
  <c r="K136" i="22"/>
  <c r="X168" i="21"/>
  <c r="I137" i="22"/>
  <c r="G138" i="22"/>
  <c r="E139" i="22"/>
  <c r="C140" i="22"/>
  <c r="K140" i="22"/>
  <c r="X172" i="21"/>
  <c r="I141" i="22"/>
  <c r="G142" i="22"/>
  <c r="E143" i="22"/>
  <c r="C144" i="22"/>
  <c r="K144" i="22"/>
  <c r="X176" i="21"/>
  <c r="I145" i="22"/>
  <c r="G146" i="22"/>
  <c r="E147" i="22"/>
  <c r="C148" i="22"/>
  <c r="K148" i="22"/>
  <c r="X180" i="21"/>
  <c r="I149" i="22"/>
  <c r="G150" i="22"/>
  <c r="E151" i="22"/>
  <c r="C152" i="22"/>
  <c r="K152" i="22"/>
  <c r="X184" i="21"/>
  <c r="I153" i="22"/>
  <c r="G154" i="22"/>
  <c r="E155" i="22"/>
  <c r="C156" i="22"/>
  <c r="K156" i="22"/>
  <c r="X188" i="21"/>
  <c r="I157" i="22"/>
  <c r="G158" i="22"/>
  <c r="E159" i="22"/>
  <c r="C165" i="22"/>
  <c r="K165" i="22"/>
  <c r="I166" i="22"/>
  <c r="G167" i="22"/>
  <c r="E168" i="22"/>
  <c r="C169" i="22"/>
  <c r="K169" i="22"/>
  <c r="X201" i="21"/>
  <c r="I170" i="22"/>
  <c r="G171" i="22"/>
  <c r="E172" i="22"/>
  <c r="C173" i="22"/>
  <c r="K173" i="22"/>
  <c r="X205" i="21"/>
  <c r="I174" i="22"/>
  <c r="G175" i="22"/>
  <c r="E176" i="22"/>
  <c r="C177" i="22"/>
  <c r="K177" i="22"/>
  <c r="X209" i="21"/>
  <c r="I178" i="22"/>
  <c r="G179" i="22"/>
  <c r="E180" i="22"/>
  <c r="C181" i="22"/>
  <c r="K181" i="22"/>
  <c r="X213" i="21"/>
  <c r="I182" i="22"/>
  <c r="G183" i="22"/>
  <c r="E184" i="22"/>
  <c r="C185" i="22"/>
  <c r="K185" i="22"/>
  <c r="X217" i="21"/>
  <c r="I186" i="22"/>
  <c r="G187" i="22"/>
  <c r="E188" i="22"/>
  <c r="C189" i="22"/>
  <c r="K189" i="22"/>
  <c r="X221" i="21"/>
  <c r="I190" i="22"/>
  <c r="G191" i="22"/>
  <c r="E197" i="22"/>
  <c r="C198" i="22"/>
  <c r="K198" i="22"/>
  <c r="X230" i="21"/>
  <c r="I199" i="22"/>
  <c r="G200" i="22"/>
  <c r="E201" i="22"/>
  <c r="C202" i="22"/>
  <c r="K202" i="22"/>
  <c r="X234" i="21"/>
  <c r="I203" i="22"/>
  <c r="G204" i="22"/>
  <c r="E205" i="22"/>
  <c r="C206" i="22"/>
  <c r="K206" i="22"/>
  <c r="X238" i="21"/>
  <c r="I207" i="22"/>
  <c r="G208" i="22"/>
  <c r="E209" i="22"/>
  <c r="C210" i="22"/>
  <c r="K210" i="22"/>
  <c r="X242" i="21"/>
  <c r="I211" i="22"/>
  <c r="G212" i="22"/>
  <c r="E213" i="22"/>
  <c r="C214" i="22"/>
  <c r="K214" i="22"/>
  <c r="X246" i="21"/>
  <c r="I215" i="22"/>
  <c r="G216" i="22"/>
  <c r="E217" i="22"/>
  <c r="C218" i="22"/>
  <c r="K218" i="22"/>
  <c r="X250" i="21"/>
  <c r="I219" i="22"/>
  <c r="G220" i="22"/>
  <c r="E221" i="22"/>
  <c r="C222" i="22"/>
  <c r="K222" i="22"/>
  <c r="X254" i="21"/>
  <c r="I223" i="22"/>
  <c r="F114" i="22"/>
  <c r="D115" i="22"/>
  <c r="B116" i="22"/>
  <c r="L148" i="21"/>
  <c r="J116" i="22"/>
  <c r="H117" i="22"/>
  <c r="F118" i="22"/>
  <c r="D119" i="22"/>
  <c r="B120" i="22"/>
  <c r="L152" i="21"/>
  <c r="J120" i="22"/>
  <c r="H121" i="22"/>
  <c r="F122" i="22"/>
  <c r="D123" i="22"/>
  <c r="B124" i="22"/>
  <c r="L156" i="21"/>
  <c r="J124" i="22"/>
  <c r="H125" i="22"/>
  <c r="F126" i="22"/>
  <c r="D127" i="22"/>
  <c r="B133" i="22"/>
  <c r="L165" i="21"/>
  <c r="J133" i="22"/>
  <c r="H134" i="22"/>
  <c r="F135" i="22"/>
  <c r="D136" i="22"/>
  <c r="B137" i="22"/>
  <c r="L169" i="21"/>
  <c r="J137" i="22"/>
  <c r="H138" i="22"/>
  <c r="F139" i="22"/>
  <c r="D140" i="22"/>
  <c r="B141" i="22"/>
  <c r="L173" i="21"/>
  <c r="J141" i="22"/>
  <c r="H142" i="22"/>
  <c r="F143" i="22"/>
  <c r="D144" i="22"/>
  <c r="B145" i="22"/>
  <c r="L177" i="21"/>
  <c r="J145" i="22"/>
  <c r="H146" i="22"/>
  <c r="F147" i="22"/>
  <c r="D148" i="22"/>
  <c r="B149" i="22"/>
  <c r="L181" i="21"/>
  <c r="J149" i="22"/>
  <c r="H150" i="22"/>
  <c r="F151" i="22"/>
  <c r="D152" i="22"/>
  <c r="B153" i="22"/>
  <c r="L185" i="21"/>
  <c r="J153" i="22"/>
  <c r="H154" i="22"/>
  <c r="F155" i="22"/>
  <c r="D156" i="22"/>
  <c r="B157" i="22"/>
  <c r="L189" i="21"/>
  <c r="J157" i="22"/>
  <c r="H158" i="22"/>
  <c r="F159" i="22"/>
  <c r="D165" i="22"/>
  <c r="B166" i="22"/>
  <c r="L198" i="21"/>
  <c r="J166" i="22"/>
  <c r="H167" i="22"/>
  <c r="F168" i="22"/>
  <c r="D169" i="22"/>
  <c r="B170" i="22"/>
  <c r="L202" i="21"/>
  <c r="J170" i="22"/>
  <c r="H171" i="22"/>
  <c r="F172" i="22"/>
  <c r="D173" i="22"/>
  <c r="B174" i="22"/>
  <c r="L206" i="21"/>
  <c r="J174" i="22"/>
  <c r="H175" i="22"/>
  <c r="F176" i="22"/>
  <c r="D177" i="22"/>
  <c r="B178" i="22"/>
  <c r="L210" i="21"/>
  <c r="J178" i="22"/>
  <c r="H179" i="22"/>
  <c r="F180" i="22"/>
  <c r="D181" i="22"/>
  <c r="B182" i="22"/>
  <c r="L214" i="21"/>
  <c r="J182" i="22"/>
  <c r="H183" i="22"/>
  <c r="F184" i="22"/>
  <c r="D185" i="22"/>
  <c r="B186" i="22"/>
  <c r="L218" i="21"/>
  <c r="J186" i="22"/>
  <c r="H187" i="22"/>
  <c r="F188" i="22"/>
  <c r="D189" i="22"/>
  <c r="B190" i="22"/>
  <c r="L222" i="21"/>
  <c r="J190" i="22"/>
  <c r="H191" i="22"/>
  <c r="F197" i="22"/>
  <c r="D198" i="22"/>
  <c r="B199" i="22"/>
  <c r="L231" i="21"/>
  <c r="J199" i="22"/>
  <c r="H200" i="22"/>
  <c r="F201" i="22"/>
  <c r="D202" i="22"/>
  <c r="B203" i="22"/>
  <c r="L235" i="21"/>
  <c r="J203" i="22"/>
  <c r="H204" i="22"/>
  <c r="F205" i="22"/>
  <c r="D206" i="22"/>
  <c r="B207" i="22"/>
  <c r="L239" i="21"/>
  <c r="J207" i="22"/>
  <c r="H208" i="22"/>
  <c r="F209" i="22"/>
  <c r="D210" i="22"/>
  <c r="B211" i="22"/>
  <c r="L243" i="21"/>
  <c r="J211" i="22"/>
  <c r="H212" i="22"/>
  <c r="F213" i="22"/>
  <c r="D214" i="22"/>
  <c r="B215" i="22"/>
  <c r="L247" i="21"/>
  <c r="J215" i="22"/>
  <c r="H216" i="22"/>
  <c r="F217" i="22"/>
  <c r="D218" i="22"/>
  <c r="B219" i="22"/>
  <c r="L251" i="21"/>
  <c r="J219" i="22"/>
  <c r="H220" i="22"/>
  <c r="F221" i="22"/>
  <c r="D222" i="22"/>
  <c r="B223" i="22"/>
  <c r="L255" i="21"/>
  <c r="J223" i="22"/>
  <c r="C224" i="24"/>
  <c r="L199" i="24"/>
  <c r="Y231" i="23"/>
  <c r="L136" i="24"/>
  <c r="Y168" i="23"/>
  <c r="L202" i="24"/>
  <c r="Y234" i="23"/>
  <c r="L8" i="24"/>
  <c r="Y40" i="23"/>
  <c r="G224" i="24"/>
  <c r="E128" i="24"/>
  <c r="F160" i="24"/>
  <c r="K224" i="24"/>
  <c r="X256" i="23"/>
  <c r="K160" i="24"/>
  <c r="X192" i="23"/>
  <c r="K32" i="24"/>
  <c r="X64" i="23"/>
  <c r="J64" i="24"/>
  <c r="L190" i="24"/>
  <c r="Y222" i="23"/>
  <c r="L174" i="24"/>
  <c r="Y206" i="23"/>
  <c r="L211" i="24"/>
  <c r="Y243" i="23"/>
  <c r="L185" i="24"/>
  <c r="Y217" i="23"/>
  <c r="L169" i="24"/>
  <c r="Y201" i="23"/>
  <c r="L214" i="24"/>
  <c r="Y246" i="23"/>
  <c r="L159" i="24"/>
  <c r="Y191" i="23"/>
  <c r="L143" i="24"/>
  <c r="Y175" i="23"/>
  <c r="L184" i="24"/>
  <c r="Y216" i="23"/>
  <c r="L168" i="24"/>
  <c r="Y200" i="23"/>
  <c r="L201" i="24"/>
  <c r="Y233" i="23"/>
  <c r="L200" i="24"/>
  <c r="Y232" i="23"/>
  <c r="L149" i="24"/>
  <c r="Y181" i="23"/>
  <c r="Y46" i="23"/>
  <c r="L14" i="24"/>
  <c r="L106" i="24"/>
  <c r="Y138" i="23"/>
  <c r="L88" i="24"/>
  <c r="Y120" i="23"/>
  <c r="L72" i="24"/>
  <c r="Y104" i="23"/>
  <c r="L21" i="24"/>
  <c r="Y53" i="23"/>
  <c r="L113" i="24"/>
  <c r="Y145" i="23"/>
  <c r="L86" i="24"/>
  <c r="Y118" i="23"/>
  <c r="L70" i="24"/>
  <c r="Y102" i="23"/>
  <c r="L7" i="24"/>
  <c r="Y39" i="23"/>
  <c r="L183" i="24"/>
  <c r="Y215" i="23"/>
  <c r="B192" i="24"/>
  <c r="L224" i="23"/>
  <c r="L152" i="24"/>
  <c r="Y184" i="23"/>
  <c r="L220" i="24"/>
  <c r="Y252" i="23"/>
  <c r="L111" i="24"/>
  <c r="Y143" i="23"/>
  <c r="L52" i="24"/>
  <c r="Y84" i="23"/>
  <c r="L17" i="24"/>
  <c r="Y49" i="23"/>
  <c r="L38" i="24"/>
  <c r="Y70" i="23"/>
  <c r="G64" i="24"/>
  <c r="H192" i="24"/>
  <c r="K64" i="24"/>
  <c r="X96" i="23"/>
  <c r="L64" i="23"/>
  <c r="E224" i="24"/>
  <c r="H224" i="24"/>
  <c r="L178" i="24"/>
  <c r="Y210" i="23"/>
  <c r="L219" i="24"/>
  <c r="Y251" i="23"/>
  <c r="L189" i="24"/>
  <c r="Y221" i="23"/>
  <c r="L173" i="24"/>
  <c r="Y205" i="23"/>
  <c r="L222" i="24"/>
  <c r="Y254" i="23"/>
  <c r="L147" i="24"/>
  <c r="Y179" i="23"/>
  <c r="L188" i="24"/>
  <c r="Y220" i="23"/>
  <c r="L172" i="24"/>
  <c r="Y204" i="23"/>
  <c r="L209" i="24"/>
  <c r="Y241" i="23"/>
  <c r="L208" i="24"/>
  <c r="Y240" i="23"/>
  <c r="L153" i="24"/>
  <c r="Y185" i="23"/>
  <c r="L137" i="24"/>
  <c r="Y169" i="23"/>
  <c r="Y38" i="23"/>
  <c r="L6" i="24"/>
  <c r="L110" i="24"/>
  <c r="Y142" i="23"/>
  <c r="L92" i="24"/>
  <c r="Y124" i="23"/>
  <c r="L76" i="24"/>
  <c r="Y108" i="23"/>
  <c r="L13" i="24"/>
  <c r="Y45" i="23"/>
  <c r="L90" i="24"/>
  <c r="Y122" i="23"/>
  <c r="L74" i="24"/>
  <c r="Y106" i="23"/>
  <c r="L31" i="24"/>
  <c r="Y63" i="23"/>
  <c r="L112" i="24"/>
  <c r="Y144" i="23"/>
  <c r="K128" i="24"/>
  <c r="X160" i="23"/>
  <c r="B64" i="24"/>
  <c r="L96" i="23"/>
  <c r="B224" i="24"/>
  <c r="L256" i="23"/>
  <c r="C64" i="24"/>
  <c r="F128" i="24"/>
  <c r="B128" i="24"/>
  <c r="L160" i="23"/>
  <c r="E192" i="24"/>
  <c r="L119" i="24"/>
  <c r="Y151" i="23"/>
  <c r="L207" i="24"/>
  <c r="Y239" i="23"/>
  <c r="L156" i="24"/>
  <c r="Y188" i="23"/>
  <c r="L140" i="24"/>
  <c r="Y172" i="23"/>
  <c r="L114" i="24"/>
  <c r="Y146" i="23"/>
  <c r="L210" i="24"/>
  <c r="Y242" i="23"/>
  <c r="L154" i="24"/>
  <c r="Y186" i="23"/>
  <c r="L138" i="24"/>
  <c r="Y170" i="23"/>
  <c r="L56" i="24"/>
  <c r="Y88" i="23"/>
  <c r="L40" i="24"/>
  <c r="Y72" i="23"/>
  <c r="L53" i="24"/>
  <c r="Y85" i="23"/>
  <c r="L85" i="24"/>
  <c r="Y117" i="23"/>
  <c r="L165" i="24"/>
  <c r="Y197" i="23"/>
  <c r="L51" i="24"/>
  <c r="Y83" i="23"/>
  <c r="L133" i="24"/>
  <c r="Y165" i="23"/>
  <c r="L9" i="24"/>
  <c r="Y41" i="23"/>
  <c r="L58" i="24"/>
  <c r="Y90" i="23"/>
  <c r="L42" i="24"/>
  <c r="Y74" i="23"/>
  <c r="L120" i="24"/>
  <c r="Y152" i="23"/>
  <c r="L87" i="24"/>
  <c r="Y119" i="23"/>
  <c r="L71" i="24"/>
  <c r="Y103" i="23"/>
  <c r="L28" i="24"/>
  <c r="Y60" i="23"/>
  <c r="L12" i="24"/>
  <c r="Y44" i="23"/>
  <c r="L179" i="24"/>
  <c r="Y211" i="23"/>
  <c r="L57" i="24"/>
  <c r="Y89" i="23"/>
  <c r="L27" i="24"/>
  <c r="Y59" i="23"/>
  <c r="F224" i="24"/>
  <c r="B96" i="24"/>
  <c r="L128" i="23"/>
  <c r="K96" i="24"/>
  <c r="X128" i="23"/>
  <c r="J128" i="24"/>
  <c r="J160" i="24"/>
  <c r="L182" i="24"/>
  <c r="Y214" i="23"/>
  <c r="L166" i="24"/>
  <c r="Y198" i="23"/>
  <c r="L177" i="24"/>
  <c r="Y209" i="23"/>
  <c r="L198" i="24"/>
  <c r="Y230" i="23"/>
  <c r="L151" i="24"/>
  <c r="Y183" i="23"/>
  <c r="L135" i="24"/>
  <c r="Y167" i="23"/>
  <c r="L176" i="24"/>
  <c r="Y208" i="23"/>
  <c r="L217" i="24"/>
  <c r="Y249" i="23"/>
  <c r="L216" i="24"/>
  <c r="Y248" i="23"/>
  <c r="L157" i="24"/>
  <c r="Y189" i="23"/>
  <c r="L141" i="24"/>
  <c r="Y173" i="23"/>
  <c r="Y62" i="23"/>
  <c r="L30" i="24"/>
  <c r="L171" i="24"/>
  <c r="Y203" i="23"/>
  <c r="L116" i="24"/>
  <c r="Y148" i="23"/>
  <c r="L80" i="24"/>
  <c r="Y112" i="23"/>
  <c r="L101" i="24"/>
  <c r="Y133" i="23"/>
  <c r="L105" i="24"/>
  <c r="Y137" i="23"/>
  <c r="L94" i="24"/>
  <c r="Y126" i="23"/>
  <c r="L78" i="24"/>
  <c r="Y110" i="23"/>
  <c r="L23" i="24"/>
  <c r="Y55" i="23"/>
  <c r="L115" i="24"/>
  <c r="Y147" i="23"/>
  <c r="L126" i="24"/>
  <c r="Y158" i="23"/>
  <c r="L125" i="24"/>
  <c r="Y157" i="23"/>
  <c r="L150" i="24"/>
  <c r="Y182" i="23"/>
  <c r="Y42" i="23"/>
  <c r="L10" i="24"/>
  <c r="L54" i="24"/>
  <c r="Y86" i="23"/>
  <c r="L191" i="24"/>
  <c r="Y223" i="23"/>
  <c r="K192" i="24"/>
  <c r="X224" i="23"/>
  <c r="B160" i="24"/>
  <c r="L192" i="23"/>
  <c r="J224" i="24"/>
  <c r="C96" i="24"/>
  <c r="G96" i="24"/>
  <c r="L32" i="23"/>
  <c r="Y32" i="23" s="1"/>
  <c r="G128" i="24"/>
  <c r="L123" i="24"/>
  <c r="Y155" i="23"/>
  <c r="L215" i="24"/>
  <c r="Y247" i="23"/>
  <c r="L144" i="24"/>
  <c r="Y176" i="23"/>
  <c r="L118" i="24"/>
  <c r="Y150" i="23"/>
  <c r="L218" i="24"/>
  <c r="Y250" i="23"/>
  <c r="L117" i="24"/>
  <c r="Y149" i="23"/>
  <c r="L205" i="24"/>
  <c r="Y237" i="23"/>
  <c r="L158" i="24"/>
  <c r="Y190" i="23"/>
  <c r="L142" i="24"/>
  <c r="Y174" i="23"/>
  <c r="L204" i="24"/>
  <c r="Y236" i="23"/>
  <c r="L103" i="24"/>
  <c r="Y135" i="23"/>
  <c r="L60" i="24"/>
  <c r="Y92" i="23"/>
  <c r="L44" i="24"/>
  <c r="Y76" i="23"/>
  <c r="L197" i="24"/>
  <c r="Y229" i="23"/>
  <c r="L49" i="24"/>
  <c r="Y81" i="23"/>
  <c r="L89" i="24"/>
  <c r="Y121" i="23"/>
  <c r="L73" i="24"/>
  <c r="Y105" i="23"/>
  <c r="L26" i="24"/>
  <c r="Y58" i="23"/>
  <c r="L5" i="24"/>
  <c r="L55" i="24"/>
  <c r="Y87" i="23"/>
  <c r="L39" i="24"/>
  <c r="Y71" i="23"/>
  <c r="L62" i="24"/>
  <c r="Y94" i="23"/>
  <c r="L46" i="24"/>
  <c r="Y78" i="23"/>
  <c r="L61" i="24"/>
  <c r="Y93" i="23"/>
  <c r="L91" i="24"/>
  <c r="Y123" i="23"/>
  <c r="L75" i="24"/>
  <c r="Y107" i="23"/>
  <c r="L16" i="24"/>
  <c r="Y48" i="23"/>
  <c r="L175" i="24"/>
  <c r="Y207" i="23"/>
  <c r="Y73" i="23"/>
  <c r="L41" i="24"/>
  <c r="L19" i="24"/>
  <c r="Y51" i="23"/>
  <c r="L221" i="24"/>
  <c r="Y253" i="23"/>
  <c r="L134" i="24"/>
  <c r="Y166" i="23"/>
  <c r="L47" i="24"/>
  <c r="Y79" i="23"/>
  <c r="C192" i="24"/>
  <c r="D224" i="24"/>
  <c r="G192" i="24"/>
  <c r="I224" i="24"/>
  <c r="H64" i="24"/>
  <c r="I96" i="24"/>
  <c r="D64" i="24"/>
  <c r="H128" i="24"/>
  <c r="D96" i="24"/>
  <c r="L186" i="24"/>
  <c r="Y218" i="23"/>
  <c r="L170" i="24"/>
  <c r="Y202" i="23"/>
  <c r="L203" i="24"/>
  <c r="Y235" i="23"/>
  <c r="L181" i="24"/>
  <c r="Y213" i="23"/>
  <c r="L206" i="24"/>
  <c r="Y238" i="23"/>
  <c r="L155" i="24"/>
  <c r="Y187" i="23"/>
  <c r="L139" i="24"/>
  <c r="Y171" i="23"/>
  <c r="L180" i="24"/>
  <c r="Y212" i="23"/>
  <c r="L145" i="24"/>
  <c r="Y177" i="23"/>
  <c r="Y54" i="23"/>
  <c r="L22" i="24"/>
  <c r="L124" i="24"/>
  <c r="Y156" i="23"/>
  <c r="L102" i="24"/>
  <c r="Y134" i="23"/>
  <c r="L167" i="24"/>
  <c r="Y199" i="23"/>
  <c r="L104" i="24"/>
  <c r="Y136" i="23"/>
  <c r="L84" i="24"/>
  <c r="Y116" i="23"/>
  <c r="L29" i="24"/>
  <c r="Y61" i="23"/>
  <c r="L109" i="24"/>
  <c r="Y141" i="23"/>
  <c r="L82" i="24"/>
  <c r="Y114" i="23"/>
  <c r="L15" i="24"/>
  <c r="Y47" i="23"/>
  <c r="L81" i="24"/>
  <c r="Y113" i="23"/>
  <c r="L63" i="24"/>
  <c r="Y95" i="23"/>
  <c r="L83" i="24"/>
  <c r="Y115" i="23"/>
  <c r="L24" i="24"/>
  <c r="Y56" i="23"/>
  <c r="E96" i="24"/>
  <c r="I64" i="24"/>
  <c r="L127" i="24"/>
  <c r="Y159" i="23"/>
  <c r="L223" i="24"/>
  <c r="Y255" i="23"/>
  <c r="L148" i="24"/>
  <c r="Y180" i="23"/>
  <c r="L122" i="24"/>
  <c r="Y154" i="23"/>
  <c r="L121" i="24"/>
  <c r="Y153" i="23"/>
  <c r="L213" i="24"/>
  <c r="Y245" i="23"/>
  <c r="L146" i="24"/>
  <c r="Y178" i="23"/>
  <c r="L212" i="24"/>
  <c r="Y244" i="23"/>
  <c r="L107" i="24"/>
  <c r="Y139" i="23"/>
  <c r="L48" i="24"/>
  <c r="Y80" i="23"/>
  <c r="L37" i="24"/>
  <c r="Y69" i="23"/>
  <c r="L45" i="24"/>
  <c r="Y77" i="23"/>
  <c r="L93" i="24"/>
  <c r="Y125" i="23"/>
  <c r="L77" i="24"/>
  <c r="Y109" i="23"/>
  <c r="Y50" i="23"/>
  <c r="L18" i="24"/>
  <c r="L59" i="24"/>
  <c r="Y91" i="23"/>
  <c r="L43" i="24"/>
  <c r="Y75" i="23"/>
  <c r="L25" i="24"/>
  <c r="Y57" i="23"/>
  <c r="L187" i="24"/>
  <c r="Y219" i="23"/>
  <c r="L50" i="24"/>
  <c r="Y82" i="23"/>
  <c r="L69" i="24"/>
  <c r="Y101" i="23"/>
  <c r="L95" i="24"/>
  <c r="Y127" i="23"/>
  <c r="L79" i="24"/>
  <c r="Y111" i="23"/>
  <c r="L20" i="24"/>
  <c r="Y52" i="23"/>
  <c r="L108" i="24"/>
  <c r="Y140" i="23"/>
  <c r="L11" i="24"/>
  <c r="Y43" i="23"/>
  <c r="B32" i="24"/>
  <c r="G32" i="24"/>
  <c r="E32" i="24"/>
  <c r="I32" i="24"/>
  <c r="C32" i="24"/>
  <c r="D32" i="24"/>
  <c r="F32" i="24"/>
  <c r="H32" i="24"/>
  <c r="J32" i="24"/>
  <c r="F5" i="22"/>
  <c r="D6" i="22"/>
  <c r="B7" i="22"/>
  <c r="J7" i="22"/>
  <c r="H8" i="22"/>
  <c r="F9" i="22"/>
  <c r="D10" i="22"/>
  <c r="B11" i="22"/>
  <c r="J11" i="22"/>
  <c r="H12" i="22"/>
  <c r="F13" i="22"/>
  <c r="D14" i="22"/>
  <c r="B15" i="22"/>
  <c r="J15" i="22"/>
  <c r="H16" i="22"/>
  <c r="F17" i="22"/>
  <c r="D18" i="22"/>
  <c r="B19" i="22"/>
  <c r="J19" i="22"/>
  <c r="H20" i="22"/>
  <c r="F21" i="22"/>
  <c r="D22" i="22"/>
  <c r="B23" i="22"/>
  <c r="J23" i="22"/>
  <c r="H24" i="22"/>
  <c r="F25" i="22"/>
  <c r="D26" i="22"/>
  <c r="B27" i="22"/>
  <c r="J27" i="22"/>
  <c r="H28" i="22"/>
  <c r="F29" i="22"/>
  <c r="D30" i="22"/>
  <c r="B31" i="22"/>
  <c r="J31" i="22"/>
  <c r="G5" i="22"/>
  <c r="E6" i="22"/>
  <c r="C7" i="22"/>
  <c r="I8" i="22"/>
  <c r="G9" i="22"/>
  <c r="E10" i="22"/>
  <c r="C11" i="22"/>
  <c r="I12" i="22"/>
  <c r="G13" i="22"/>
  <c r="E14" i="22"/>
  <c r="C15" i="22"/>
  <c r="I16" i="22"/>
  <c r="G17" i="22"/>
  <c r="E18" i="22"/>
  <c r="C19" i="22"/>
  <c r="I20" i="22"/>
  <c r="G21" i="22"/>
  <c r="E22" i="22"/>
  <c r="C23" i="22"/>
  <c r="I24" i="22"/>
  <c r="G25" i="22"/>
  <c r="E26" i="22"/>
  <c r="C27" i="22"/>
  <c r="I28" i="22"/>
  <c r="G29" i="22"/>
  <c r="E30" i="22"/>
  <c r="C31" i="22"/>
  <c r="H5" i="22"/>
  <c r="F6" i="22"/>
  <c r="D7" i="22"/>
  <c r="B8" i="22"/>
  <c r="J8" i="22"/>
  <c r="H9" i="22"/>
  <c r="F10" i="22"/>
  <c r="D11" i="22"/>
  <c r="B12" i="22"/>
  <c r="J12" i="22"/>
  <c r="H13" i="22"/>
  <c r="F14" i="22"/>
  <c r="D15" i="22"/>
  <c r="B16" i="22"/>
  <c r="J16" i="22"/>
  <c r="H17" i="22"/>
  <c r="F18" i="22"/>
  <c r="D19" i="22"/>
  <c r="B20" i="22"/>
  <c r="J20" i="22"/>
  <c r="H21" i="22"/>
  <c r="F22" i="22"/>
  <c r="D23" i="22"/>
  <c r="B24" i="22"/>
  <c r="J24" i="22"/>
  <c r="H25" i="22"/>
  <c r="F26" i="22"/>
  <c r="D27" i="22"/>
  <c r="B28" i="22"/>
  <c r="J28" i="22"/>
  <c r="H29" i="22"/>
  <c r="F30" i="22"/>
  <c r="D31" i="22"/>
  <c r="I5" i="22"/>
  <c r="G6" i="22"/>
  <c r="E7" i="22"/>
  <c r="C8" i="22"/>
  <c r="I9" i="22"/>
  <c r="G10" i="22"/>
  <c r="E11" i="22"/>
  <c r="C12" i="22"/>
  <c r="I13" i="22"/>
  <c r="G14" i="22"/>
  <c r="E15" i="22"/>
  <c r="C16" i="22"/>
  <c r="I17" i="22"/>
  <c r="G18" i="22"/>
  <c r="E19" i="22"/>
  <c r="C20" i="22"/>
  <c r="I21" i="22"/>
  <c r="G22" i="22"/>
  <c r="E23" i="22"/>
  <c r="C24" i="22"/>
  <c r="I25" i="22"/>
  <c r="G26" i="22"/>
  <c r="E27" i="22"/>
  <c r="C28" i="22"/>
  <c r="I29" i="22"/>
  <c r="G30" i="22"/>
  <c r="E31" i="22"/>
  <c r="B5" i="22"/>
  <c r="J5" i="22"/>
  <c r="H6" i="22"/>
  <c r="F7" i="22"/>
  <c r="D8" i="22"/>
  <c r="B9" i="22"/>
  <c r="J9" i="22"/>
  <c r="H10" i="22"/>
  <c r="F11" i="22"/>
  <c r="D12" i="22"/>
  <c r="B13" i="22"/>
  <c r="J13" i="22"/>
  <c r="H14" i="22"/>
  <c r="F15" i="22"/>
  <c r="D16" i="22"/>
  <c r="B17" i="22"/>
  <c r="J17" i="22"/>
  <c r="H18" i="22"/>
  <c r="F19" i="22"/>
  <c r="D20" i="22"/>
  <c r="B21" i="22"/>
  <c r="J21" i="22"/>
  <c r="H22" i="22"/>
  <c r="F23" i="22"/>
  <c r="D24" i="22"/>
  <c r="B25" i="22"/>
  <c r="J25" i="22"/>
  <c r="H26" i="22"/>
  <c r="F27" i="22"/>
  <c r="D28" i="22"/>
  <c r="B29" i="22"/>
  <c r="J29" i="22"/>
  <c r="H30" i="22"/>
  <c r="F31" i="22"/>
  <c r="C5" i="22"/>
  <c r="K5" i="22"/>
  <c r="I6" i="22"/>
  <c r="G7" i="22"/>
  <c r="E8" i="22"/>
  <c r="C9" i="22"/>
  <c r="I10" i="22"/>
  <c r="G11" i="22"/>
  <c r="E12" i="22"/>
  <c r="C13" i="22"/>
  <c r="I14" i="22"/>
  <c r="G15" i="22"/>
  <c r="E16" i="22"/>
  <c r="C17" i="22"/>
  <c r="I18" i="22"/>
  <c r="G19" i="22"/>
  <c r="E20" i="22"/>
  <c r="C21" i="22"/>
  <c r="I22" i="22"/>
  <c r="G23" i="22"/>
  <c r="E24" i="22"/>
  <c r="C25" i="22"/>
  <c r="I26" i="22"/>
  <c r="G27" i="22"/>
  <c r="E28" i="22"/>
  <c r="C29" i="22"/>
  <c r="I30" i="22"/>
  <c r="G31" i="22"/>
  <c r="G32" i="21"/>
  <c r="I64" i="21"/>
  <c r="C96" i="21"/>
  <c r="C96" i="19" s="1"/>
  <c r="K96" i="21"/>
  <c r="K96" i="19" s="1"/>
  <c r="E128" i="21"/>
  <c r="E128" i="19" s="1"/>
  <c r="G160" i="21"/>
  <c r="G160" i="19" s="1"/>
  <c r="I192" i="21"/>
  <c r="I192" i="19" s="1"/>
  <c r="C224" i="21"/>
  <c r="C224" i="19" s="1"/>
  <c r="K224" i="21"/>
  <c r="K224" i="19" s="1"/>
  <c r="E256" i="21"/>
  <c r="E256" i="19" s="1"/>
  <c r="F32" i="21"/>
  <c r="H64" i="21"/>
  <c r="B96" i="21"/>
  <c r="B96" i="19" s="1"/>
  <c r="J96" i="21"/>
  <c r="J96" i="19" s="1"/>
  <c r="D128" i="21"/>
  <c r="D128" i="19" s="1"/>
  <c r="F160" i="21"/>
  <c r="F160" i="19" s="1"/>
  <c r="H192" i="21"/>
  <c r="H192" i="19" s="1"/>
  <c r="B224" i="21"/>
  <c r="B224" i="19" s="1"/>
  <c r="J224" i="21"/>
  <c r="J224" i="19" s="1"/>
  <c r="D256" i="21"/>
  <c r="D256" i="19" s="1"/>
  <c r="E32" i="21"/>
  <c r="G64" i="21"/>
  <c r="I96" i="21"/>
  <c r="I96" i="19" s="1"/>
  <c r="C128" i="21"/>
  <c r="C128" i="19" s="1"/>
  <c r="K128" i="21"/>
  <c r="K128" i="19" s="1"/>
  <c r="E160" i="21"/>
  <c r="E160" i="19" s="1"/>
  <c r="G192" i="21"/>
  <c r="G192" i="19" s="1"/>
  <c r="I224" i="21"/>
  <c r="I224" i="19" s="1"/>
  <c r="C256" i="21"/>
  <c r="C256" i="19" s="1"/>
  <c r="K256" i="21"/>
  <c r="K256" i="19" s="1"/>
  <c r="H32" i="21"/>
  <c r="B64" i="21"/>
  <c r="J64" i="21"/>
  <c r="D96" i="21"/>
  <c r="D96" i="19" s="1"/>
  <c r="F128" i="21"/>
  <c r="F128" i="19" s="1"/>
  <c r="H160" i="21"/>
  <c r="H160" i="19" s="1"/>
  <c r="B192" i="21"/>
  <c r="B192" i="19" s="1"/>
  <c r="J192" i="21"/>
  <c r="J192" i="19" s="1"/>
  <c r="D224" i="21"/>
  <c r="D224" i="19" s="1"/>
  <c r="F256" i="21"/>
  <c r="F256" i="19" s="1"/>
  <c r="I32" i="21"/>
  <c r="C64" i="21"/>
  <c r="K64" i="21"/>
  <c r="E96" i="21"/>
  <c r="E96" i="19" s="1"/>
  <c r="G128" i="21"/>
  <c r="G128" i="19" s="1"/>
  <c r="I160" i="21"/>
  <c r="I160" i="19" s="1"/>
  <c r="C192" i="21"/>
  <c r="C192" i="19" s="1"/>
  <c r="K192" i="21"/>
  <c r="K192" i="19" s="1"/>
  <c r="E224" i="21"/>
  <c r="E224" i="19" s="1"/>
  <c r="G256" i="21"/>
  <c r="G256" i="19" s="1"/>
  <c r="B32" i="21"/>
  <c r="J32" i="21"/>
  <c r="D64" i="21"/>
  <c r="F96" i="21"/>
  <c r="F96" i="19" s="1"/>
  <c r="H128" i="21"/>
  <c r="H128" i="19" s="1"/>
  <c r="B160" i="21"/>
  <c r="B160" i="19" s="1"/>
  <c r="J160" i="21"/>
  <c r="J160" i="19" s="1"/>
  <c r="D192" i="21"/>
  <c r="D192" i="19" s="1"/>
  <c r="F224" i="21"/>
  <c r="F224" i="19" s="1"/>
  <c r="H256" i="21"/>
  <c r="H256" i="19" s="1"/>
  <c r="C32" i="21"/>
  <c r="K32" i="21"/>
  <c r="X32" i="21" s="1"/>
  <c r="E64" i="21"/>
  <c r="G96" i="21"/>
  <c r="G96" i="19" s="1"/>
  <c r="I128" i="21"/>
  <c r="I128" i="19" s="1"/>
  <c r="C160" i="21"/>
  <c r="C160" i="19" s="1"/>
  <c r="K160" i="21"/>
  <c r="K160" i="19" s="1"/>
  <c r="E192" i="21"/>
  <c r="E192" i="19" s="1"/>
  <c r="G224" i="21"/>
  <c r="G224" i="19" s="1"/>
  <c r="I256" i="21"/>
  <c r="I256" i="19" s="1"/>
  <c r="D32" i="21"/>
  <c r="F64" i="21"/>
  <c r="H96" i="21"/>
  <c r="H96" i="19" s="1"/>
  <c r="B128" i="21"/>
  <c r="B128" i="19" s="1"/>
  <c r="J128" i="21"/>
  <c r="J128" i="19" s="1"/>
  <c r="D160" i="21"/>
  <c r="D160" i="19" s="1"/>
  <c r="F192" i="21"/>
  <c r="F192" i="19" s="1"/>
  <c r="H224" i="21"/>
  <c r="H224" i="19" s="1"/>
  <c r="B256" i="21"/>
  <c r="B256" i="19" s="1"/>
  <c r="J256" i="21"/>
  <c r="J256" i="19" s="1"/>
  <c r="ET48" i="3"/>
  <c r="ES48" i="3"/>
  <c r="ER48" i="3"/>
  <c r="EQ48" i="3"/>
  <c r="EP48" i="3"/>
  <c r="EO48" i="3"/>
  <c r="EN48" i="3"/>
  <c r="EM48" i="3"/>
  <c r="EL48" i="3"/>
  <c r="EK48" i="3"/>
  <c r="EJ48" i="3"/>
  <c r="EI48" i="3"/>
  <c r="EH48" i="3"/>
  <c r="EG48" i="3"/>
  <c r="EF48" i="3"/>
  <c r="EE48" i="3"/>
  <c r="ED48" i="3"/>
  <c r="EC48" i="3"/>
  <c r="EB48" i="3"/>
  <c r="EA48" i="3"/>
  <c r="DZ48" i="3"/>
  <c r="DY48" i="3"/>
  <c r="DX48" i="3"/>
  <c r="DW48" i="3"/>
  <c r="DV48" i="3"/>
  <c r="DU48" i="3"/>
  <c r="ET47" i="3"/>
  <c r="ES47" i="3"/>
  <c r="ER47" i="3"/>
  <c r="EQ47" i="3"/>
  <c r="EP47" i="3"/>
  <c r="EO47" i="3"/>
  <c r="EN47" i="3"/>
  <c r="EM47" i="3"/>
  <c r="EL47" i="3"/>
  <c r="EK47" i="3"/>
  <c r="EJ47" i="3"/>
  <c r="EI47" i="3"/>
  <c r="EH47" i="3"/>
  <c r="EG47" i="3"/>
  <c r="EF47" i="3"/>
  <c r="EE47" i="3"/>
  <c r="ED47" i="3"/>
  <c r="EC47" i="3"/>
  <c r="EB47" i="3"/>
  <c r="EA47" i="3"/>
  <c r="DZ47" i="3"/>
  <c r="DY47" i="3"/>
  <c r="DX47" i="3"/>
  <c r="DW47" i="3"/>
  <c r="DV47" i="3"/>
  <c r="DU47" i="3"/>
  <c r="ET46" i="3"/>
  <c r="ES46" i="3"/>
  <c r="ER46" i="3"/>
  <c r="EQ46" i="3"/>
  <c r="EP46" i="3"/>
  <c r="EO46" i="3"/>
  <c r="EN46" i="3"/>
  <c r="EM46" i="3"/>
  <c r="EL46" i="3"/>
  <c r="EK46" i="3"/>
  <c r="EJ46" i="3"/>
  <c r="EI46" i="3"/>
  <c r="EH46" i="3"/>
  <c r="EG46" i="3"/>
  <c r="EF46" i="3"/>
  <c r="EE46" i="3"/>
  <c r="ED46" i="3"/>
  <c r="EC46" i="3"/>
  <c r="EB46" i="3"/>
  <c r="EA46" i="3"/>
  <c r="DZ46" i="3"/>
  <c r="DY46" i="3"/>
  <c r="DX46" i="3"/>
  <c r="DW46" i="3"/>
  <c r="DV46" i="3"/>
  <c r="DU46" i="3"/>
  <c r="ET45" i="3"/>
  <c r="ES45" i="3"/>
  <c r="ER45" i="3"/>
  <c r="EQ45" i="3"/>
  <c r="EP45" i="3"/>
  <c r="EO45" i="3"/>
  <c r="EN45" i="3"/>
  <c r="EM45" i="3"/>
  <c r="EL45" i="3"/>
  <c r="EK45" i="3"/>
  <c r="EJ45" i="3"/>
  <c r="EI45" i="3"/>
  <c r="EH45" i="3"/>
  <c r="EG45" i="3"/>
  <c r="EF45" i="3"/>
  <c r="EE45" i="3"/>
  <c r="ED45" i="3"/>
  <c r="EC45" i="3"/>
  <c r="EB45" i="3"/>
  <c r="EA45" i="3"/>
  <c r="DZ45" i="3"/>
  <c r="DY45" i="3"/>
  <c r="DX45" i="3"/>
  <c r="DW45" i="3"/>
  <c r="DV45" i="3"/>
  <c r="DU45" i="3"/>
  <c r="ET44" i="3"/>
  <c r="ES44" i="3"/>
  <c r="ER44" i="3"/>
  <c r="EQ44" i="3"/>
  <c r="EP44" i="3"/>
  <c r="EO44" i="3"/>
  <c r="EN44" i="3"/>
  <c r="EM44" i="3"/>
  <c r="EL44" i="3"/>
  <c r="EK44" i="3"/>
  <c r="EJ44" i="3"/>
  <c r="EI44" i="3"/>
  <c r="EH44" i="3"/>
  <c r="EG44" i="3"/>
  <c r="EF44" i="3"/>
  <c r="EE44" i="3"/>
  <c r="ED44" i="3"/>
  <c r="EC44" i="3"/>
  <c r="EB44" i="3"/>
  <c r="EA44" i="3"/>
  <c r="DZ44" i="3"/>
  <c r="DY44" i="3"/>
  <c r="DX44" i="3"/>
  <c r="DW44" i="3"/>
  <c r="DV44" i="3"/>
  <c r="DU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ET43" i="3"/>
  <c r="ES43" i="3"/>
  <c r="ER43" i="3"/>
  <c r="EQ43" i="3"/>
  <c r="EP43" i="3"/>
  <c r="EO43" i="3"/>
  <c r="EN43" i="3"/>
  <c r="EM43" i="3"/>
  <c r="EL43" i="3"/>
  <c r="EK43" i="3"/>
  <c r="EJ43" i="3"/>
  <c r="EI43" i="3"/>
  <c r="EH43" i="3"/>
  <c r="EG43" i="3"/>
  <c r="EF43" i="3"/>
  <c r="EE43" i="3"/>
  <c r="ED43" i="3"/>
  <c r="EC43" i="3"/>
  <c r="EB43" i="3"/>
  <c r="EA43" i="3"/>
  <c r="DZ43" i="3"/>
  <c r="DY43" i="3"/>
  <c r="DX43" i="3"/>
  <c r="DW43" i="3"/>
  <c r="DV43" i="3"/>
  <c r="DU43" i="3"/>
  <c r="ET42" i="3"/>
  <c r="ES42" i="3"/>
  <c r="ER42" i="3"/>
  <c r="EQ42" i="3"/>
  <c r="EP42" i="3"/>
  <c r="EO42" i="3"/>
  <c r="EN42" i="3"/>
  <c r="EM42" i="3"/>
  <c r="EL42" i="3"/>
  <c r="EK42" i="3"/>
  <c r="EJ42" i="3"/>
  <c r="EI42" i="3"/>
  <c r="EH42" i="3"/>
  <c r="EG42" i="3"/>
  <c r="EF42" i="3"/>
  <c r="EE42" i="3"/>
  <c r="ED42" i="3"/>
  <c r="EC42" i="3"/>
  <c r="EB42" i="3"/>
  <c r="EA42" i="3"/>
  <c r="DZ42" i="3"/>
  <c r="DY42" i="3"/>
  <c r="DX42" i="3"/>
  <c r="DW42" i="3"/>
  <c r="DV42" i="3"/>
  <c r="DU42" i="3"/>
  <c r="ET41" i="3"/>
  <c r="ES41" i="3"/>
  <c r="ER41" i="3"/>
  <c r="EQ41" i="3"/>
  <c r="EP41" i="3"/>
  <c r="EO41" i="3"/>
  <c r="EN41" i="3"/>
  <c r="EM41" i="3"/>
  <c r="EL41" i="3"/>
  <c r="EK41" i="3"/>
  <c r="EJ41" i="3"/>
  <c r="EI41" i="3"/>
  <c r="EH41" i="3"/>
  <c r="EG41" i="3"/>
  <c r="EF41" i="3"/>
  <c r="EE41" i="3"/>
  <c r="ED41" i="3"/>
  <c r="EC41" i="3"/>
  <c r="EB41" i="3"/>
  <c r="EA41" i="3"/>
  <c r="DZ41" i="3"/>
  <c r="DY41" i="3"/>
  <c r="DX41" i="3"/>
  <c r="DW41" i="3"/>
  <c r="DV41" i="3"/>
  <c r="DU41" i="3"/>
  <c r="ET40" i="3"/>
  <c r="ES40" i="3"/>
  <c r="ER40" i="3"/>
  <c r="EQ40" i="3"/>
  <c r="EP40" i="3"/>
  <c r="EO40" i="3"/>
  <c r="EN40" i="3"/>
  <c r="EM40" i="3"/>
  <c r="EL40" i="3"/>
  <c r="EK40" i="3"/>
  <c r="EJ40" i="3"/>
  <c r="EI40" i="3"/>
  <c r="EH40" i="3"/>
  <c r="EG40" i="3"/>
  <c r="EF40" i="3"/>
  <c r="EE40" i="3"/>
  <c r="ED40" i="3"/>
  <c r="EC40" i="3"/>
  <c r="EB40" i="3"/>
  <c r="EA40" i="3"/>
  <c r="DZ40" i="3"/>
  <c r="DY40" i="3"/>
  <c r="DX40" i="3"/>
  <c r="DW40" i="3"/>
  <c r="DV40" i="3"/>
  <c r="DU40" i="3"/>
  <c r="ET39" i="3"/>
  <c r="ES39" i="3"/>
  <c r="ER39" i="3"/>
  <c r="EQ39" i="3"/>
  <c r="EP39" i="3"/>
  <c r="EO39" i="3"/>
  <c r="EN39" i="3"/>
  <c r="EM39" i="3"/>
  <c r="EL39" i="3"/>
  <c r="EK39" i="3"/>
  <c r="EJ39" i="3"/>
  <c r="EI39" i="3"/>
  <c r="EH39" i="3"/>
  <c r="EG39" i="3"/>
  <c r="EF39" i="3"/>
  <c r="EE39" i="3"/>
  <c r="ED39" i="3"/>
  <c r="EC39" i="3"/>
  <c r="EB39" i="3"/>
  <c r="EA39" i="3"/>
  <c r="DZ39" i="3"/>
  <c r="DY39" i="3"/>
  <c r="DX39" i="3"/>
  <c r="DW39" i="3"/>
  <c r="DV39" i="3"/>
  <c r="DU39" i="3"/>
  <c r="ET38" i="3"/>
  <c r="ES38" i="3"/>
  <c r="ER38" i="3"/>
  <c r="EQ38" i="3"/>
  <c r="EP38" i="3"/>
  <c r="EO38" i="3"/>
  <c r="EN38" i="3"/>
  <c r="EM38" i="3"/>
  <c r="EL38" i="3"/>
  <c r="EK38" i="3"/>
  <c r="EJ38" i="3"/>
  <c r="EI38" i="3"/>
  <c r="EH38" i="3"/>
  <c r="EG38" i="3"/>
  <c r="EF38" i="3"/>
  <c r="EE38" i="3"/>
  <c r="ED38" i="3"/>
  <c r="EC38" i="3"/>
  <c r="EB38" i="3"/>
  <c r="EA38" i="3"/>
  <c r="DZ38" i="3"/>
  <c r="DY38" i="3"/>
  <c r="DX38" i="3"/>
  <c r="DW38" i="3"/>
  <c r="DV38" i="3"/>
  <c r="DU38" i="3"/>
  <c r="ET37" i="3"/>
  <c r="ES37" i="3"/>
  <c r="ER37" i="3"/>
  <c r="EQ37" i="3"/>
  <c r="EP37" i="3"/>
  <c r="EO37" i="3"/>
  <c r="EN37" i="3"/>
  <c r="EM37" i="3"/>
  <c r="EL37" i="3"/>
  <c r="EK37" i="3"/>
  <c r="EJ37" i="3"/>
  <c r="EI37" i="3"/>
  <c r="EH37" i="3"/>
  <c r="EG37" i="3"/>
  <c r="EF37" i="3"/>
  <c r="EE37" i="3"/>
  <c r="ED37" i="3"/>
  <c r="EC37" i="3"/>
  <c r="EB37" i="3"/>
  <c r="EA37" i="3"/>
  <c r="DZ37" i="3"/>
  <c r="DY37" i="3"/>
  <c r="DX37" i="3"/>
  <c r="DW37" i="3"/>
  <c r="DV37" i="3"/>
  <c r="DU37" i="3"/>
  <c r="ET36" i="3"/>
  <c r="ES36" i="3"/>
  <c r="ER36" i="3"/>
  <c r="EQ36" i="3"/>
  <c r="EP36" i="3"/>
  <c r="EO36" i="3"/>
  <c r="EN36" i="3"/>
  <c r="EM36" i="3"/>
  <c r="EL36" i="3"/>
  <c r="EK36" i="3"/>
  <c r="EJ36" i="3"/>
  <c r="EI36" i="3"/>
  <c r="EH36" i="3"/>
  <c r="EG36" i="3"/>
  <c r="EF36" i="3"/>
  <c r="EE36" i="3"/>
  <c r="ED36" i="3"/>
  <c r="EC36" i="3"/>
  <c r="EB36" i="3"/>
  <c r="EA36" i="3"/>
  <c r="DZ36" i="3"/>
  <c r="DY36" i="3"/>
  <c r="DX36" i="3"/>
  <c r="DW36" i="3"/>
  <c r="DV36" i="3"/>
  <c r="DU36" i="3"/>
  <c r="ET35" i="3"/>
  <c r="ES35" i="3"/>
  <c r="ER35" i="3"/>
  <c r="EQ35" i="3"/>
  <c r="EP35" i="3"/>
  <c r="EO35" i="3"/>
  <c r="EN35" i="3"/>
  <c r="EM35" i="3"/>
  <c r="EL35" i="3"/>
  <c r="EK35" i="3"/>
  <c r="EJ35" i="3"/>
  <c r="EI35" i="3"/>
  <c r="EH35" i="3"/>
  <c r="EG35" i="3"/>
  <c r="EF35" i="3"/>
  <c r="EE35" i="3"/>
  <c r="ED35" i="3"/>
  <c r="EC35" i="3"/>
  <c r="EB35" i="3"/>
  <c r="EA35" i="3"/>
  <c r="DZ35" i="3"/>
  <c r="DY35" i="3"/>
  <c r="DX35" i="3"/>
  <c r="DW35" i="3"/>
  <c r="DV35" i="3"/>
  <c r="DU35" i="3"/>
  <c r="ET34" i="3"/>
  <c r="ES34" i="3"/>
  <c r="ER34" i="3"/>
  <c r="EQ34" i="3"/>
  <c r="EP34" i="3"/>
  <c r="EO34" i="3"/>
  <c r="EN34" i="3"/>
  <c r="EM34" i="3"/>
  <c r="EL34" i="3"/>
  <c r="EK34" i="3"/>
  <c r="EJ34" i="3"/>
  <c r="EI34" i="3"/>
  <c r="EH34" i="3"/>
  <c r="EG34" i="3"/>
  <c r="EF34" i="3"/>
  <c r="EE34" i="3"/>
  <c r="ED34" i="3"/>
  <c r="EC34" i="3"/>
  <c r="EB34" i="3"/>
  <c r="EA34" i="3"/>
  <c r="DZ34" i="3"/>
  <c r="DY34" i="3"/>
  <c r="DX34" i="3"/>
  <c r="DW34" i="3"/>
  <c r="DV34" i="3"/>
  <c r="DU34" i="3"/>
  <c r="ET33" i="3"/>
  <c r="ES33" i="3"/>
  <c r="ER33" i="3"/>
  <c r="EQ33" i="3"/>
  <c r="EP33" i="3"/>
  <c r="EO33" i="3"/>
  <c r="EN33" i="3"/>
  <c r="EM33" i="3"/>
  <c r="EL33" i="3"/>
  <c r="EK33" i="3"/>
  <c r="EJ33" i="3"/>
  <c r="EI33" i="3"/>
  <c r="EH33" i="3"/>
  <c r="EG33" i="3"/>
  <c r="EF33" i="3"/>
  <c r="EE33" i="3"/>
  <c r="ED33" i="3"/>
  <c r="EC33" i="3"/>
  <c r="EB33" i="3"/>
  <c r="EA33" i="3"/>
  <c r="DZ33" i="3"/>
  <c r="DY33" i="3"/>
  <c r="DX33" i="3"/>
  <c r="DW33" i="3"/>
  <c r="DV33" i="3"/>
  <c r="DU33" i="3"/>
  <c r="ET32" i="3"/>
  <c r="ES32" i="3"/>
  <c r="ER32" i="3"/>
  <c r="EQ32" i="3"/>
  <c r="EP32" i="3"/>
  <c r="EO32" i="3"/>
  <c r="EN32" i="3"/>
  <c r="EM32" i="3"/>
  <c r="EL32" i="3"/>
  <c r="EK32" i="3"/>
  <c r="EJ32" i="3"/>
  <c r="EI32" i="3"/>
  <c r="EH32" i="3"/>
  <c r="EG32" i="3"/>
  <c r="EF32" i="3"/>
  <c r="EE32" i="3"/>
  <c r="ED32" i="3"/>
  <c r="EC32" i="3"/>
  <c r="EB32" i="3"/>
  <c r="EA32" i="3"/>
  <c r="DZ32" i="3"/>
  <c r="DY32" i="3"/>
  <c r="DX32" i="3"/>
  <c r="DW32" i="3"/>
  <c r="DV32" i="3"/>
  <c r="DU32" i="3"/>
  <c r="ET31" i="3"/>
  <c r="ES31" i="3"/>
  <c r="ER31" i="3"/>
  <c r="EQ31" i="3"/>
  <c r="EP31" i="3"/>
  <c r="EO31" i="3"/>
  <c r="EN31" i="3"/>
  <c r="EM31" i="3"/>
  <c r="EL31" i="3"/>
  <c r="EK31" i="3"/>
  <c r="EJ31" i="3"/>
  <c r="EI31" i="3"/>
  <c r="EH31" i="3"/>
  <c r="EG31" i="3"/>
  <c r="EF31" i="3"/>
  <c r="EE31" i="3"/>
  <c r="ED31" i="3"/>
  <c r="EC31" i="3"/>
  <c r="EB31" i="3"/>
  <c r="EA31" i="3"/>
  <c r="DZ31" i="3"/>
  <c r="DY31" i="3"/>
  <c r="DX31" i="3"/>
  <c r="DW31" i="3"/>
  <c r="DV31" i="3"/>
  <c r="DU31" i="3"/>
  <c r="ET30" i="3"/>
  <c r="ES30" i="3"/>
  <c r="ER30" i="3"/>
  <c r="EQ30" i="3"/>
  <c r="EP30" i="3"/>
  <c r="EO30" i="3"/>
  <c r="EN30" i="3"/>
  <c r="EM30" i="3"/>
  <c r="EL30" i="3"/>
  <c r="EK30" i="3"/>
  <c r="EJ30" i="3"/>
  <c r="EI30" i="3"/>
  <c r="EH30" i="3"/>
  <c r="EG30" i="3"/>
  <c r="EF30" i="3"/>
  <c r="EE30" i="3"/>
  <c r="ED30" i="3"/>
  <c r="EC30" i="3"/>
  <c r="EB30" i="3"/>
  <c r="EA30" i="3"/>
  <c r="DZ30" i="3"/>
  <c r="DY30" i="3"/>
  <c r="DX30" i="3"/>
  <c r="DW30" i="3"/>
  <c r="DV30" i="3"/>
  <c r="DU30" i="3"/>
  <c r="ET29" i="3"/>
  <c r="ES29" i="3"/>
  <c r="ER29" i="3"/>
  <c r="EQ29" i="3"/>
  <c r="EP29" i="3"/>
  <c r="EO29" i="3"/>
  <c r="EN29" i="3"/>
  <c r="EM29" i="3"/>
  <c r="EL29" i="3"/>
  <c r="EK29" i="3"/>
  <c r="EJ29" i="3"/>
  <c r="EI29" i="3"/>
  <c r="EH29" i="3"/>
  <c r="EG29" i="3"/>
  <c r="EF29" i="3"/>
  <c r="EE29" i="3"/>
  <c r="ED29" i="3"/>
  <c r="EC29" i="3"/>
  <c r="EB29" i="3"/>
  <c r="EA29" i="3"/>
  <c r="DZ29" i="3"/>
  <c r="DY29" i="3"/>
  <c r="DX29" i="3"/>
  <c r="DW29" i="3"/>
  <c r="DV29" i="3"/>
  <c r="DU29" i="3"/>
  <c r="ET28" i="3"/>
  <c r="ES28" i="3"/>
  <c r="ER28" i="3"/>
  <c r="EQ28" i="3"/>
  <c r="EP28" i="3"/>
  <c r="EO28" i="3"/>
  <c r="EN28" i="3"/>
  <c r="EM28" i="3"/>
  <c r="EL28" i="3"/>
  <c r="EK28" i="3"/>
  <c r="EJ28" i="3"/>
  <c r="EI28" i="3"/>
  <c r="EH28" i="3"/>
  <c r="EG28" i="3"/>
  <c r="EF28" i="3"/>
  <c r="EE28" i="3"/>
  <c r="ED28" i="3"/>
  <c r="EC28" i="3"/>
  <c r="EB28" i="3"/>
  <c r="EA28" i="3"/>
  <c r="DZ28" i="3"/>
  <c r="DY28" i="3"/>
  <c r="DX28" i="3"/>
  <c r="DW28" i="3"/>
  <c r="DV28" i="3"/>
  <c r="DU28" i="3"/>
  <c r="ET27" i="3"/>
  <c r="ES27" i="3"/>
  <c r="ER27" i="3"/>
  <c r="EQ27" i="3"/>
  <c r="EP27" i="3"/>
  <c r="EO27" i="3"/>
  <c r="EN27" i="3"/>
  <c r="EM27" i="3"/>
  <c r="EL27" i="3"/>
  <c r="EK27" i="3"/>
  <c r="EJ27" i="3"/>
  <c r="EI27" i="3"/>
  <c r="EH27" i="3"/>
  <c r="EG27" i="3"/>
  <c r="EF27" i="3"/>
  <c r="EE27" i="3"/>
  <c r="ED27" i="3"/>
  <c r="EC27" i="3"/>
  <c r="EB27" i="3"/>
  <c r="EA27" i="3"/>
  <c r="DZ27" i="3"/>
  <c r="DY27" i="3"/>
  <c r="DX27" i="3"/>
  <c r="DW27" i="3"/>
  <c r="DV27" i="3"/>
  <c r="DU27" i="3"/>
  <c r="ET26" i="3"/>
  <c r="ET54" i="3" s="1"/>
  <c r="ES26" i="3"/>
  <c r="ES54" i="3" s="1"/>
  <c r="ER26" i="3"/>
  <c r="ER54" i="3" s="1"/>
  <c r="EQ26" i="3"/>
  <c r="EQ54" i="3" s="1"/>
  <c r="EP26" i="3"/>
  <c r="EP54" i="3" s="1"/>
  <c r="EO26" i="3"/>
  <c r="EO54" i="3" s="1"/>
  <c r="EN26" i="3"/>
  <c r="EN54" i="3" s="1"/>
  <c r="EM26" i="3"/>
  <c r="EM54" i="3" s="1"/>
  <c r="EL26" i="3"/>
  <c r="EL54" i="3" s="1"/>
  <c r="EK26" i="3"/>
  <c r="EK54" i="3" s="1"/>
  <c r="EJ26" i="3"/>
  <c r="EJ54" i="3" s="1"/>
  <c r="EI26" i="3"/>
  <c r="EI54" i="3" s="1"/>
  <c r="EH26" i="3"/>
  <c r="EH54" i="3" s="1"/>
  <c r="EG26" i="3"/>
  <c r="EG54" i="3" s="1"/>
  <c r="EF26" i="3"/>
  <c r="EF54" i="3" s="1"/>
  <c r="EE26" i="3"/>
  <c r="EE54" i="3" s="1"/>
  <c r="ED26" i="3"/>
  <c r="ED54" i="3" s="1"/>
  <c r="EC26" i="3"/>
  <c r="EC54" i="3" s="1"/>
  <c r="EB26" i="3"/>
  <c r="EB54" i="3" s="1"/>
  <c r="EA26" i="3"/>
  <c r="EA54" i="3" s="1"/>
  <c r="DZ26" i="3"/>
  <c r="DZ54" i="3" s="1"/>
  <c r="DY26" i="3"/>
  <c r="DY54" i="3" s="1"/>
  <c r="DX26" i="3"/>
  <c r="DX54" i="3" s="1"/>
  <c r="DW26" i="3"/>
  <c r="DW54" i="3" s="1"/>
  <c r="DV26" i="3"/>
  <c r="DV54" i="3" s="1"/>
  <c r="DU26" i="3"/>
  <c r="DU54" i="3" s="1"/>
  <c r="ET25" i="3"/>
  <c r="ES25" i="3"/>
  <c r="ER25" i="3"/>
  <c r="EQ25" i="3"/>
  <c r="EP25" i="3"/>
  <c r="EO25" i="3"/>
  <c r="EN25" i="3"/>
  <c r="EM25" i="3"/>
  <c r="EL25" i="3"/>
  <c r="EK25" i="3"/>
  <c r="EJ25" i="3"/>
  <c r="EI25" i="3"/>
  <c r="EH25" i="3"/>
  <c r="EG25" i="3"/>
  <c r="EF25" i="3"/>
  <c r="EE25" i="3"/>
  <c r="ED25" i="3"/>
  <c r="EC25" i="3"/>
  <c r="EB25" i="3"/>
  <c r="EA25" i="3"/>
  <c r="DZ25" i="3"/>
  <c r="DY25" i="3"/>
  <c r="DX25" i="3"/>
  <c r="DW25" i="3"/>
  <c r="DV25" i="3"/>
  <c r="DU25" i="3"/>
  <c r="ET24" i="3"/>
  <c r="ES24" i="3"/>
  <c r="ER24" i="3"/>
  <c r="EQ24" i="3"/>
  <c r="EP24" i="3"/>
  <c r="EO24" i="3"/>
  <c r="EN24" i="3"/>
  <c r="EM24" i="3"/>
  <c r="EL24" i="3"/>
  <c r="EK24" i="3"/>
  <c r="EJ24" i="3"/>
  <c r="EI24" i="3"/>
  <c r="EH24" i="3"/>
  <c r="EG24" i="3"/>
  <c r="EF24" i="3"/>
  <c r="EE24" i="3"/>
  <c r="ED24" i="3"/>
  <c r="EC24" i="3"/>
  <c r="EB24" i="3"/>
  <c r="EA24" i="3"/>
  <c r="DZ24" i="3"/>
  <c r="DY24" i="3"/>
  <c r="DX24" i="3"/>
  <c r="DW24" i="3"/>
  <c r="DV24" i="3"/>
  <c r="DU24" i="3"/>
  <c r="ET23" i="3"/>
  <c r="ES23" i="3"/>
  <c r="ER23" i="3"/>
  <c r="EQ23" i="3"/>
  <c r="EP23" i="3"/>
  <c r="EO23" i="3"/>
  <c r="EN23" i="3"/>
  <c r="EM23" i="3"/>
  <c r="EL23" i="3"/>
  <c r="EK23" i="3"/>
  <c r="EJ23" i="3"/>
  <c r="EI23" i="3"/>
  <c r="EH23" i="3"/>
  <c r="EG23" i="3"/>
  <c r="EF23" i="3"/>
  <c r="EE23" i="3"/>
  <c r="ED23" i="3"/>
  <c r="EC23" i="3"/>
  <c r="EB23" i="3"/>
  <c r="EA23" i="3"/>
  <c r="DZ23" i="3"/>
  <c r="DY23" i="3"/>
  <c r="DX23" i="3"/>
  <c r="DW23" i="3"/>
  <c r="DV23" i="3"/>
  <c r="DU23" i="3"/>
  <c r="ET22" i="3"/>
  <c r="ES22" i="3"/>
  <c r="ER22" i="3"/>
  <c r="EQ22" i="3"/>
  <c r="EP22" i="3"/>
  <c r="EO22" i="3"/>
  <c r="EN22" i="3"/>
  <c r="EM22" i="3"/>
  <c r="EL22" i="3"/>
  <c r="EK22" i="3"/>
  <c r="EJ22" i="3"/>
  <c r="EI22" i="3"/>
  <c r="EH22" i="3"/>
  <c r="EG22" i="3"/>
  <c r="EF22" i="3"/>
  <c r="EE22" i="3"/>
  <c r="ED22" i="3"/>
  <c r="EC22" i="3"/>
  <c r="EB22" i="3"/>
  <c r="EA22" i="3"/>
  <c r="DZ22" i="3"/>
  <c r="DY22" i="3"/>
  <c r="DX22" i="3"/>
  <c r="DW22" i="3"/>
  <c r="DV22" i="3"/>
  <c r="DU22" i="3"/>
  <c r="ET21" i="3"/>
  <c r="ES21" i="3"/>
  <c r="ER21" i="3"/>
  <c r="EQ21" i="3"/>
  <c r="EP21" i="3"/>
  <c r="EO21" i="3"/>
  <c r="EN21" i="3"/>
  <c r="EM21" i="3"/>
  <c r="EL21" i="3"/>
  <c r="EK21" i="3"/>
  <c r="EJ21" i="3"/>
  <c r="EI21" i="3"/>
  <c r="EH21" i="3"/>
  <c r="EG21" i="3"/>
  <c r="EF21" i="3"/>
  <c r="EE21" i="3"/>
  <c r="ED21" i="3"/>
  <c r="EC21" i="3"/>
  <c r="EB21" i="3"/>
  <c r="EA21" i="3"/>
  <c r="DZ21" i="3"/>
  <c r="DY21" i="3"/>
  <c r="DX21" i="3"/>
  <c r="DW21" i="3"/>
  <c r="DV21" i="3"/>
  <c r="DU21" i="3"/>
  <c r="ET20" i="3"/>
  <c r="ES20" i="3"/>
  <c r="ER20" i="3"/>
  <c r="EQ20" i="3"/>
  <c r="EP20" i="3"/>
  <c r="EO20" i="3"/>
  <c r="EN20" i="3"/>
  <c r="EM20" i="3"/>
  <c r="EL20" i="3"/>
  <c r="EK20" i="3"/>
  <c r="EJ20" i="3"/>
  <c r="EI20" i="3"/>
  <c r="EH20" i="3"/>
  <c r="EG20" i="3"/>
  <c r="EF20" i="3"/>
  <c r="EE20" i="3"/>
  <c r="ED20" i="3"/>
  <c r="EC20" i="3"/>
  <c r="EB20" i="3"/>
  <c r="EA20" i="3"/>
  <c r="DZ20" i="3"/>
  <c r="DY20" i="3"/>
  <c r="DX20" i="3"/>
  <c r="DW20" i="3"/>
  <c r="DV20" i="3"/>
  <c r="DU20" i="3"/>
  <c r="ET19" i="3"/>
  <c r="ES19" i="3"/>
  <c r="ER19" i="3"/>
  <c r="EQ19" i="3"/>
  <c r="EP19" i="3"/>
  <c r="EO19" i="3"/>
  <c r="EN19" i="3"/>
  <c r="EM19" i="3"/>
  <c r="EL19" i="3"/>
  <c r="EK19" i="3"/>
  <c r="EJ19" i="3"/>
  <c r="EI19" i="3"/>
  <c r="EH19" i="3"/>
  <c r="EG19" i="3"/>
  <c r="EF19" i="3"/>
  <c r="EE19" i="3"/>
  <c r="ED19" i="3"/>
  <c r="EC19" i="3"/>
  <c r="EB19" i="3"/>
  <c r="EA19" i="3"/>
  <c r="DZ19" i="3"/>
  <c r="DY19" i="3"/>
  <c r="DX19" i="3"/>
  <c r="DW19" i="3"/>
  <c r="DV19" i="3"/>
  <c r="DU19" i="3"/>
  <c r="ET18" i="3"/>
  <c r="ES18" i="3"/>
  <c r="ER18" i="3"/>
  <c r="EQ18" i="3"/>
  <c r="EP18" i="3"/>
  <c r="EO18" i="3"/>
  <c r="EN18" i="3"/>
  <c r="EM18" i="3"/>
  <c r="EL18" i="3"/>
  <c r="EK18" i="3"/>
  <c r="EJ18" i="3"/>
  <c r="EI18" i="3"/>
  <c r="EH18" i="3"/>
  <c r="EG18" i="3"/>
  <c r="EF18" i="3"/>
  <c r="EE18" i="3"/>
  <c r="ED18" i="3"/>
  <c r="EC18" i="3"/>
  <c r="EB18" i="3"/>
  <c r="EA18" i="3"/>
  <c r="DZ18" i="3"/>
  <c r="DY18" i="3"/>
  <c r="DX18" i="3"/>
  <c r="DW18" i="3"/>
  <c r="DV18" i="3"/>
  <c r="DU18" i="3"/>
  <c r="ET17" i="3"/>
  <c r="ES17" i="3"/>
  <c r="ER17" i="3"/>
  <c r="EQ17" i="3"/>
  <c r="EP17" i="3"/>
  <c r="EO17" i="3"/>
  <c r="EN17" i="3"/>
  <c r="EM17" i="3"/>
  <c r="EL17" i="3"/>
  <c r="EK17" i="3"/>
  <c r="EJ17" i="3"/>
  <c r="EI17" i="3"/>
  <c r="EH17" i="3"/>
  <c r="EG17" i="3"/>
  <c r="EF17" i="3"/>
  <c r="EE17" i="3"/>
  <c r="ED17" i="3"/>
  <c r="EC17" i="3"/>
  <c r="EB17" i="3"/>
  <c r="EA17" i="3"/>
  <c r="DZ17" i="3"/>
  <c r="DY17" i="3"/>
  <c r="DX17" i="3"/>
  <c r="DW17" i="3"/>
  <c r="DV17" i="3"/>
  <c r="DU17" i="3"/>
  <c r="ET16" i="3"/>
  <c r="ES16" i="3"/>
  <c r="ER16" i="3"/>
  <c r="EQ16" i="3"/>
  <c r="EP16" i="3"/>
  <c r="EO16" i="3"/>
  <c r="EN16" i="3"/>
  <c r="EM16" i="3"/>
  <c r="EL16" i="3"/>
  <c r="EK16" i="3"/>
  <c r="EJ16" i="3"/>
  <c r="EI16" i="3"/>
  <c r="EH16" i="3"/>
  <c r="EG16" i="3"/>
  <c r="EF16" i="3"/>
  <c r="EE16" i="3"/>
  <c r="ED16" i="3"/>
  <c r="EC16" i="3"/>
  <c r="EB16" i="3"/>
  <c r="EA16" i="3"/>
  <c r="DZ16" i="3"/>
  <c r="DY16" i="3"/>
  <c r="DX16" i="3"/>
  <c r="DW16" i="3"/>
  <c r="DV16" i="3"/>
  <c r="DU16" i="3"/>
  <c r="ET15" i="3"/>
  <c r="ES15" i="3"/>
  <c r="ER15" i="3"/>
  <c r="EQ15" i="3"/>
  <c r="EP15" i="3"/>
  <c r="EO15" i="3"/>
  <c r="EN15" i="3"/>
  <c r="EM15" i="3"/>
  <c r="EL15" i="3"/>
  <c r="EK15" i="3"/>
  <c r="EJ15" i="3"/>
  <c r="EI15" i="3"/>
  <c r="EH15" i="3"/>
  <c r="EG15" i="3"/>
  <c r="EF15" i="3"/>
  <c r="EE15" i="3"/>
  <c r="ED15" i="3"/>
  <c r="EC15" i="3"/>
  <c r="EB15" i="3"/>
  <c r="EA15" i="3"/>
  <c r="DZ15" i="3"/>
  <c r="DY15" i="3"/>
  <c r="DX15" i="3"/>
  <c r="DW15" i="3"/>
  <c r="DV15" i="3"/>
  <c r="DU15" i="3"/>
  <c r="ET14" i="3"/>
  <c r="ES14" i="3"/>
  <c r="ER14" i="3"/>
  <c r="EQ14" i="3"/>
  <c r="EP14" i="3"/>
  <c r="EO14" i="3"/>
  <c r="EN14" i="3"/>
  <c r="EM14" i="3"/>
  <c r="EL14" i="3"/>
  <c r="EK14" i="3"/>
  <c r="EJ14" i="3"/>
  <c r="EI14" i="3"/>
  <c r="EH14" i="3"/>
  <c r="EG14" i="3"/>
  <c r="EF14" i="3"/>
  <c r="EE14" i="3"/>
  <c r="ED14" i="3"/>
  <c r="EC14" i="3"/>
  <c r="EB14" i="3"/>
  <c r="EA14" i="3"/>
  <c r="DZ14" i="3"/>
  <c r="DY14" i="3"/>
  <c r="DX14" i="3"/>
  <c r="DW14" i="3"/>
  <c r="DV14" i="3"/>
  <c r="DU14" i="3"/>
  <c r="ET13" i="3"/>
  <c r="ES13" i="3"/>
  <c r="ER13" i="3"/>
  <c r="EQ13" i="3"/>
  <c r="EP13" i="3"/>
  <c r="EO13" i="3"/>
  <c r="EN13" i="3"/>
  <c r="EM13" i="3"/>
  <c r="EL13" i="3"/>
  <c r="EK13" i="3"/>
  <c r="EJ13" i="3"/>
  <c r="EI13" i="3"/>
  <c r="EH13" i="3"/>
  <c r="EG13" i="3"/>
  <c r="EF13" i="3"/>
  <c r="EE13" i="3"/>
  <c r="ED13" i="3"/>
  <c r="EC13" i="3"/>
  <c r="EB13" i="3"/>
  <c r="EA13" i="3"/>
  <c r="DZ13" i="3"/>
  <c r="DY13" i="3"/>
  <c r="DX13" i="3"/>
  <c r="DW13" i="3"/>
  <c r="DV13" i="3"/>
  <c r="DU13" i="3"/>
  <c r="ET12" i="3"/>
  <c r="ES12" i="3"/>
  <c r="ER12" i="3"/>
  <c r="EQ12" i="3"/>
  <c r="EP12" i="3"/>
  <c r="EO12" i="3"/>
  <c r="EN12" i="3"/>
  <c r="EM12" i="3"/>
  <c r="EL12" i="3"/>
  <c r="EK12" i="3"/>
  <c r="EJ12" i="3"/>
  <c r="EI12" i="3"/>
  <c r="EH12" i="3"/>
  <c r="EG12" i="3"/>
  <c r="EF12" i="3"/>
  <c r="EE12" i="3"/>
  <c r="ED12" i="3"/>
  <c r="EC12" i="3"/>
  <c r="EB12" i="3"/>
  <c r="EA12" i="3"/>
  <c r="DZ12" i="3"/>
  <c r="DY12" i="3"/>
  <c r="DX12" i="3"/>
  <c r="DW12" i="3"/>
  <c r="DV12" i="3"/>
  <c r="DU12" i="3"/>
  <c r="ET11" i="3"/>
  <c r="ES11" i="3"/>
  <c r="ER11" i="3"/>
  <c r="EQ11" i="3"/>
  <c r="EP11" i="3"/>
  <c r="EO11" i="3"/>
  <c r="EN11" i="3"/>
  <c r="EM11" i="3"/>
  <c r="EL11" i="3"/>
  <c r="EK11" i="3"/>
  <c r="EJ11" i="3"/>
  <c r="EI11" i="3"/>
  <c r="EH11" i="3"/>
  <c r="EG11" i="3"/>
  <c r="EF11" i="3"/>
  <c r="EE11" i="3"/>
  <c r="ED11" i="3"/>
  <c r="EC11" i="3"/>
  <c r="EB11" i="3"/>
  <c r="EA11" i="3"/>
  <c r="DZ11" i="3"/>
  <c r="DY11" i="3"/>
  <c r="DX11" i="3"/>
  <c r="DW11" i="3"/>
  <c r="DV11" i="3"/>
  <c r="DU11" i="3"/>
  <c r="ET10" i="3"/>
  <c r="ES10" i="3"/>
  <c r="ER10" i="3"/>
  <c r="EQ10" i="3"/>
  <c r="EP10" i="3"/>
  <c r="EO10" i="3"/>
  <c r="EN10" i="3"/>
  <c r="EM10" i="3"/>
  <c r="EL10" i="3"/>
  <c r="EK10" i="3"/>
  <c r="EJ10" i="3"/>
  <c r="EI10" i="3"/>
  <c r="EH10" i="3"/>
  <c r="EG10" i="3"/>
  <c r="EF10" i="3"/>
  <c r="EE10" i="3"/>
  <c r="ED10" i="3"/>
  <c r="EC10" i="3"/>
  <c r="EB10" i="3"/>
  <c r="EA10" i="3"/>
  <c r="DZ10" i="3"/>
  <c r="DY10" i="3"/>
  <c r="DX10" i="3"/>
  <c r="DW10" i="3"/>
  <c r="DV10" i="3"/>
  <c r="DU10" i="3"/>
  <c r="ET9" i="3"/>
  <c r="ES9" i="3"/>
  <c r="ER9" i="3"/>
  <c r="EQ9" i="3"/>
  <c r="EP9" i="3"/>
  <c r="EO9" i="3"/>
  <c r="EN9" i="3"/>
  <c r="EM9" i="3"/>
  <c r="EL9" i="3"/>
  <c r="EK9" i="3"/>
  <c r="EJ9" i="3"/>
  <c r="EI9" i="3"/>
  <c r="EH9" i="3"/>
  <c r="EG9" i="3"/>
  <c r="EF9" i="3"/>
  <c r="EE9" i="3"/>
  <c r="ED9" i="3"/>
  <c r="EC9" i="3"/>
  <c r="EB9" i="3"/>
  <c r="EA9" i="3"/>
  <c r="DZ9" i="3"/>
  <c r="DY9" i="3"/>
  <c r="DX9" i="3"/>
  <c r="DW9" i="3"/>
  <c r="DV9" i="3"/>
  <c r="DU9" i="3"/>
  <c r="ET8" i="3"/>
  <c r="ES8" i="3"/>
  <c r="ER8" i="3"/>
  <c r="EQ8" i="3"/>
  <c r="EP8" i="3"/>
  <c r="EO8" i="3"/>
  <c r="EN8" i="3"/>
  <c r="EM8" i="3"/>
  <c r="EL8" i="3"/>
  <c r="EK8" i="3"/>
  <c r="EJ8" i="3"/>
  <c r="EI8" i="3"/>
  <c r="EH8" i="3"/>
  <c r="EG8" i="3"/>
  <c r="EF8" i="3"/>
  <c r="EE8" i="3"/>
  <c r="ED8" i="3"/>
  <c r="EC8" i="3"/>
  <c r="EB8" i="3"/>
  <c r="EA8" i="3"/>
  <c r="DZ8" i="3"/>
  <c r="DY8" i="3"/>
  <c r="DX8" i="3"/>
  <c r="DW8" i="3"/>
  <c r="DV8" i="3"/>
  <c r="DU8" i="3"/>
  <c r="ET7" i="3"/>
  <c r="ES7" i="3"/>
  <c r="ER7" i="3"/>
  <c r="EQ7" i="3"/>
  <c r="EP7" i="3"/>
  <c r="EO7" i="3"/>
  <c r="EN7" i="3"/>
  <c r="EM7" i="3"/>
  <c r="EL7" i="3"/>
  <c r="EK7" i="3"/>
  <c r="EJ7" i="3"/>
  <c r="EI7" i="3"/>
  <c r="EH7" i="3"/>
  <c r="EG7" i="3"/>
  <c r="EF7" i="3"/>
  <c r="EE7" i="3"/>
  <c r="ED7" i="3"/>
  <c r="EC7" i="3"/>
  <c r="EB7" i="3"/>
  <c r="EA7" i="3"/>
  <c r="DZ7" i="3"/>
  <c r="DY7" i="3"/>
  <c r="DX7" i="3"/>
  <c r="DW7" i="3"/>
  <c r="DV7" i="3"/>
  <c r="DU7" i="3"/>
  <c r="ET6" i="3"/>
  <c r="ES6" i="3"/>
  <c r="ER6" i="3"/>
  <c r="EQ6" i="3"/>
  <c r="EP6" i="3"/>
  <c r="EO6" i="3"/>
  <c r="EN6" i="3"/>
  <c r="EM6" i="3"/>
  <c r="EL6" i="3"/>
  <c r="EK6" i="3"/>
  <c r="EJ6" i="3"/>
  <c r="EI6" i="3"/>
  <c r="EH6" i="3"/>
  <c r="EG6" i="3"/>
  <c r="EF6" i="3"/>
  <c r="EE6" i="3"/>
  <c r="ED6" i="3"/>
  <c r="EC6" i="3"/>
  <c r="EB6" i="3"/>
  <c r="EA6" i="3"/>
  <c r="DZ6" i="3"/>
  <c r="DY6" i="3"/>
  <c r="DX6" i="3"/>
  <c r="DW6" i="3"/>
  <c r="DV6" i="3"/>
  <c r="DU6" i="3"/>
  <c r="ET5" i="3"/>
  <c r="ES5" i="3"/>
  <c r="ER5" i="3"/>
  <c r="EQ5" i="3"/>
  <c r="EP5" i="3"/>
  <c r="EO5" i="3"/>
  <c r="EN5" i="3"/>
  <c r="EM5" i="3"/>
  <c r="EL5" i="3"/>
  <c r="EK5" i="3"/>
  <c r="EJ5" i="3"/>
  <c r="EI5" i="3"/>
  <c r="EH5" i="3"/>
  <c r="EG5" i="3"/>
  <c r="EF5" i="3"/>
  <c r="EE5" i="3"/>
  <c r="ED5" i="3"/>
  <c r="EC5" i="3"/>
  <c r="EB5" i="3"/>
  <c r="EA5" i="3"/>
  <c r="DZ5" i="3"/>
  <c r="DY5" i="3"/>
  <c r="DX5" i="3"/>
  <c r="DW5" i="3"/>
  <c r="DV5" i="3"/>
  <c r="DU5" i="3"/>
  <c r="ET4" i="3"/>
  <c r="ES4" i="3"/>
  <c r="ER4" i="3"/>
  <c r="EQ4" i="3"/>
  <c r="EP4" i="3"/>
  <c r="EO4" i="3"/>
  <c r="EN4" i="3"/>
  <c r="EM4" i="3"/>
  <c r="EL4" i="3"/>
  <c r="EK4" i="3"/>
  <c r="EJ4" i="3"/>
  <c r="EI4" i="3"/>
  <c r="EH4" i="3"/>
  <c r="EG4" i="3"/>
  <c r="EF4" i="3"/>
  <c r="EE4" i="3"/>
  <c r="ED4" i="3"/>
  <c r="EC4" i="3"/>
  <c r="EB4" i="3"/>
  <c r="EA4" i="3"/>
  <c r="DZ4" i="3"/>
  <c r="DY4" i="3"/>
  <c r="DX4" i="3"/>
  <c r="DW4" i="3"/>
  <c r="DV4" i="3"/>
  <c r="DU4" i="3"/>
  <c r="ET3" i="3"/>
  <c r="ES3" i="3"/>
  <c r="ER3" i="3"/>
  <c r="EQ3" i="3"/>
  <c r="EP3" i="3"/>
  <c r="EO3" i="3"/>
  <c r="EN3" i="3"/>
  <c r="EM3" i="3"/>
  <c r="EL3" i="3"/>
  <c r="EK3" i="3"/>
  <c r="EJ3" i="3"/>
  <c r="EI3" i="3"/>
  <c r="EH3" i="3"/>
  <c r="EG3" i="3"/>
  <c r="EF3" i="3"/>
  <c r="EE3" i="3"/>
  <c r="ED3" i="3"/>
  <c r="EC3" i="3"/>
  <c r="EB3" i="3"/>
  <c r="EA3" i="3"/>
  <c r="DZ3" i="3"/>
  <c r="DY3" i="3"/>
  <c r="DX3" i="3"/>
  <c r="DW3" i="3"/>
  <c r="DV3" i="3"/>
  <c r="DU3" i="3"/>
  <c r="HU51" i="2"/>
  <c r="HT51" i="2"/>
  <c r="HS51" i="2"/>
  <c r="HR51" i="2"/>
  <c r="HQ51" i="2"/>
  <c r="HP51" i="2"/>
  <c r="HO51" i="2"/>
  <c r="HN51" i="2"/>
  <c r="HM51" i="2"/>
  <c r="HL51" i="2"/>
  <c r="HK51" i="2"/>
  <c r="HJ51" i="2"/>
  <c r="HI51" i="2"/>
  <c r="HH51" i="2"/>
  <c r="HG51" i="2"/>
  <c r="HF51" i="2"/>
  <c r="HE51" i="2"/>
  <c r="HD51" i="2"/>
  <c r="HC51" i="2"/>
  <c r="HB51" i="2"/>
  <c r="HA51" i="2"/>
  <c r="GZ51" i="2"/>
  <c r="GY51" i="2"/>
  <c r="GX51" i="2"/>
  <c r="GW51" i="2"/>
  <c r="GV51" i="2"/>
  <c r="HU50" i="2"/>
  <c r="HT50" i="2"/>
  <c r="HS50" i="2"/>
  <c r="HR50" i="2"/>
  <c r="HQ50" i="2"/>
  <c r="HP50" i="2"/>
  <c r="HO50" i="2"/>
  <c r="HN50" i="2"/>
  <c r="HM50" i="2"/>
  <c r="HL50" i="2"/>
  <c r="HK50" i="2"/>
  <c r="HJ50" i="2"/>
  <c r="HI50" i="2"/>
  <c r="HH50" i="2"/>
  <c r="HG50" i="2"/>
  <c r="HF50" i="2"/>
  <c r="HE50" i="2"/>
  <c r="HD50" i="2"/>
  <c r="HC50" i="2"/>
  <c r="HB50" i="2"/>
  <c r="HA50" i="2"/>
  <c r="GZ50" i="2"/>
  <c r="GY50" i="2"/>
  <c r="GX50" i="2"/>
  <c r="GW50" i="2"/>
  <c r="GV50" i="2"/>
  <c r="HU49" i="2"/>
  <c r="HT49" i="2"/>
  <c r="HS49" i="2"/>
  <c r="HR49" i="2"/>
  <c r="HQ49" i="2"/>
  <c r="HP49" i="2"/>
  <c r="HO49" i="2"/>
  <c r="HN49" i="2"/>
  <c r="HM49" i="2"/>
  <c r="HL49" i="2"/>
  <c r="HK49" i="2"/>
  <c r="HJ49" i="2"/>
  <c r="HI49" i="2"/>
  <c r="HH49" i="2"/>
  <c r="HG49" i="2"/>
  <c r="HF49" i="2"/>
  <c r="HE49" i="2"/>
  <c r="HD49" i="2"/>
  <c r="HC49" i="2"/>
  <c r="HB49" i="2"/>
  <c r="HA49" i="2"/>
  <c r="GZ49" i="2"/>
  <c r="GY49" i="2"/>
  <c r="GX49" i="2"/>
  <c r="GW49" i="2"/>
  <c r="GV49" i="2"/>
  <c r="HU47" i="2"/>
  <c r="HZ44" i="3" s="1"/>
  <c r="HT47" i="2"/>
  <c r="HY44" i="3" s="1"/>
  <c r="HS47" i="2"/>
  <c r="HX44" i="3" s="1"/>
  <c r="HR47" i="2"/>
  <c r="HW44" i="3" s="1"/>
  <c r="HQ47" i="2"/>
  <c r="HV44" i="3" s="1"/>
  <c r="HP47" i="2"/>
  <c r="HU44" i="3" s="1"/>
  <c r="HO47" i="2"/>
  <c r="HT44" i="3" s="1"/>
  <c r="HN47" i="2"/>
  <c r="HS44" i="3" s="1"/>
  <c r="HM47" i="2"/>
  <c r="HR44" i="3" s="1"/>
  <c r="HL47" i="2"/>
  <c r="HQ44" i="3" s="1"/>
  <c r="HK47" i="2"/>
  <c r="HP44" i="3" s="1"/>
  <c r="HJ47" i="2"/>
  <c r="HO44" i="3" s="1"/>
  <c r="HI47" i="2"/>
  <c r="HN44" i="3" s="1"/>
  <c r="HH47" i="2"/>
  <c r="HM44" i="3" s="1"/>
  <c r="HG47" i="2"/>
  <c r="HL44" i="3" s="1"/>
  <c r="HF47" i="2"/>
  <c r="HK44" i="3" s="1"/>
  <c r="HE47" i="2"/>
  <c r="HJ44" i="3" s="1"/>
  <c r="HD47" i="2"/>
  <c r="HI44" i="3" s="1"/>
  <c r="HC47" i="2"/>
  <c r="HH44" i="3" s="1"/>
  <c r="HB47" i="2"/>
  <c r="HG44" i="3" s="1"/>
  <c r="HA47" i="2"/>
  <c r="HF44" i="3" s="1"/>
  <c r="GZ47" i="2"/>
  <c r="HE44" i="3" s="1"/>
  <c r="GY47" i="2"/>
  <c r="HD44" i="3" s="1"/>
  <c r="GX47" i="2"/>
  <c r="HC44" i="3" s="1"/>
  <c r="GW47" i="2"/>
  <c r="HB44" i="3" s="1"/>
  <c r="GV47" i="2"/>
  <c r="HA44" i="3" s="1"/>
  <c r="HU46" i="2"/>
  <c r="HZ43" i="3" s="1"/>
  <c r="HT46" i="2"/>
  <c r="HY43" i="3" s="1"/>
  <c r="HS46" i="2"/>
  <c r="HX43" i="3" s="1"/>
  <c r="HR46" i="2"/>
  <c r="HW43" i="3" s="1"/>
  <c r="HQ46" i="2"/>
  <c r="HV43" i="3" s="1"/>
  <c r="HP46" i="2"/>
  <c r="HU43" i="3" s="1"/>
  <c r="HO46" i="2"/>
  <c r="HT43" i="3" s="1"/>
  <c r="HN46" i="2"/>
  <c r="HS43" i="3" s="1"/>
  <c r="HM46" i="2"/>
  <c r="HR43" i="3" s="1"/>
  <c r="HL46" i="2"/>
  <c r="HQ43" i="3" s="1"/>
  <c r="HK46" i="2"/>
  <c r="HP43" i="3" s="1"/>
  <c r="HJ46" i="2"/>
  <c r="HO43" i="3" s="1"/>
  <c r="HI46" i="2"/>
  <c r="HN43" i="3" s="1"/>
  <c r="HH46" i="2"/>
  <c r="HM43" i="3" s="1"/>
  <c r="HG46" i="2"/>
  <c r="HL43" i="3" s="1"/>
  <c r="HF46" i="2"/>
  <c r="HK43" i="3" s="1"/>
  <c r="HE46" i="2"/>
  <c r="HJ43" i="3" s="1"/>
  <c r="HD46" i="2"/>
  <c r="HI43" i="3" s="1"/>
  <c r="HC46" i="2"/>
  <c r="HH43" i="3" s="1"/>
  <c r="HB46" i="2"/>
  <c r="HG43" i="3" s="1"/>
  <c r="HA46" i="2"/>
  <c r="HF43" i="3" s="1"/>
  <c r="GZ46" i="2"/>
  <c r="HE43" i="3" s="1"/>
  <c r="GY46" i="2"/>
  <c r="HD43" i="3" s="1"/>
  <c r="GX46" i="2"/>
  <c r="HC43" i="3" s="1"/>
  <c r="GW46" i="2"/>
  <c r="HB43" i="3" s="1"/>
  <c r="GV46" i="2"/>
  <c r="HA43" i="3" s="1"/>
  <c r="HU45" i="2"/>
  <c r="HT45" i="2"/>
  <c r="HS45" i="2"/>
  <c r="HR45" i="2"/>
  <c r="HW41" i="3" s="1"/>
  <c r="HQ45" i="2"/>
  <c r="HV42" i="3" s="1"/>
  <c r="HP45" i="2"/>
  <c r="HU42" i="3" s="1"/>
  <c r="HO45" i="2"/>
  <c r="HN45" i="2"/>
  <c r="HS42" i="3" s="1"/>
  <c r="HM45" i="2"/>
  <c r="HL45" i="2"/>
  <c r="HK45" i="2"/>
  <c r="HJ45" i="2"/>
  <c r="HO41" i="3" s="1"/>
  <c r="HI45" i="2"/>
  <c r="HN41" i="3" s="1"/>
  <c r="HH45" i="2"/>
  <c r="HM42" i="3" s="1"/>
  <c r="HG45" i="2"/>
  <c r="HF45" i="2"/>
  <c r="HK42" i="3" s="1"/>
  <c r="HE45" i="2"/>
  <c r="HD45" i="2"/>
  <c r="HC45" i="2"/>
  <c r="HB45" i="2"/>
  <c r="HG41" i="3" s="1"/>
  <c r="HA45" i="2"/>
  <c r="HF41" i="3" s="1"/>
  <c r="GZ45" i="2"/>
  <c r="HE42" i="3" s="1"/>
  <c r="GY45" i="2"/>
  <c r="GX45" i="2"/>
  <c r="HC42" i="3" s="1"/>
  <c r="GW45" i="2"/>
  <c r="GV45" i="2"/>
  <c r="HU43" i="2"/>
  <c r="HZ40" i="3" s="1"/>
  <c r="HT43" i="2"/>
  <c r="HY40" i="3" s="1"/>
  <c r="HS43" i="2"/>
  <c r="HX40" i="3" s="1"/>
  <c r="HR43" i="2"/>
  <c r="HW40" i="3" s="1"/>
  <c r="HQ43" i="2"/>
  <c r="HV40" i="3" s="1"/>
  <c r="HP43" i="2"/>
  <c r="HU40" i="3" s="1"/>
  <c r="HO43" i="2"/>
  <c r="HT40" i="3" s="1"/>
  <c r="HN43" i="2"/>
  <c r="HS40" i="3" s="1"/>
  <c r="HM43" i="2"/>
  <c r="HR40" i="3" s="1"/>
  <c r="HL43" i="2"/>
  <c r="HQ40" i="3" s="1"/>
  <c r="HK43" i="2"/>
  <c r="HP40" i="3" s="1"/>
  <c r="HJ43" i="2"/>
  <c r="HO40" i="3" s="1"/>
  <c r="HI43" i="2"/>
  <c r="HN40" i="3" s="1"/>
  <c r="HH43" i="2"/>
  <c r="HM40" i="3" s="1"/>
  <c r="HG43" i="2"/>
  <c r="HL40" i="3" s="1"/>
  <c r="HF43" i="2"/>
  <c r="HK40" i="3" s="1"/>
  <c r="HE43" i="2"/>
  <c r="HJ40" i="3" s="1"/>
  <c r="HD43" i="2"/>
  <c r="HI40" i="3" s="1"/>
  <c r="HC43" i="2"/>
  <c r="HH40" i="3" s="1"/>
  <c r="HB43" i="2"/>
  <c r="HG40" i="3" s="1"/>
  <c r="HA43" i="2"/>
  <c r="HF40" i="3" s="1"/>
  <c r="GZ43" i="2"/>
  <c r="HE40" i="3" s="1"/>
  <c r="GY43" i="2"/>
  <c r="HD40" i="3" s="1"/>
  <c r="GX43" i="2"/>
  <c r="HC40" i="3" s="1"/>
  <c r="GW43" i="2"/>
  <c r="HB40" i="3" s="1"/>
  <c r="GV43" i="2"/>
  <c r="HA40" i="3" s="1"/>
  <c r="HU42" i="2"/>
  <c r="HZ39" i="3" s="1"/>
  <c r="HT42" i="2"/>
  <c r="HY39" i="3" s="1"/>
  <c r="HS42" i="2"/>
  <c r="HX39" i="3" s="1"/>
  <c r="HR42" i="2"/>
  <c r="HW39" i="3" s="1"/>
  <c r="HQ42" i="2"/>
  <c r="HV39" i="3" s="1"/>
  <c r="HP42" i="2"/>
  <c r="HU39" i="3" s="1"/>
  <c r="HO42" i="2"/>
  <c r="HT39" i="3" s="1"/>
  <c r="HN42" i="2"/>
  <c r="HS39" i="3" s="1"/>
  <c r="HM42" i="2"/>
  <c r="HR39" i="3" s="1"/>
  <c r="HL42" i="2"/>
  <c r="HQ39" i="3" s="1"/>
  <c r="HK42" i="2"/>
  <c r="HP39" i="3" s="1"/>
  <c r="HJ42" i="2"/>
  <c r="HO39" i="3" s="1"/>
  <c r="HI42" i="2"/>
  <c r="HN39" i="3" s="1"/>
  <c r="HH42" i="2"/>
  <c r="HM39" i="3" s="1"/>
  <c r="HG42" i="2"/>
  <c r="HL39" i="3" s="1"/>
  <c r="HF42" i="2"/>
  <c r="HK39" i="3" s="1"/>
  <c r="HE42" i="2"/>
  <c r="HJ39" i="3" s="1"/>
  <c r="HD42" i="2"/>
  <c r="HI39" i="3" s="1"/>
  <c r="HC42" i="2"/>
  <c r="HH39" i="3" s="1"/>
  <c r="HB42" i="2"/>
  <c r="HG39" i="3" s="1"/>
  <c r="HA42" i="2"/>
  <c r="HF39" i="3" s="1"/>
  <c r="GZ42" i="2"/>
  <c r="HE39" i="3" s="1"/>
  <c r="GY42" i="2"/>
  <c r="HD39" i="3" s="1"/>
  <c r="GX42" i="2"/>
  <c r="HC39" i="3" s="1"/>
  <c r="GW42" i="2"/>
  <c r="HB39" i="3" s="1"/>
  <c r="GV42" i="2"/>
  <c r="HA39" i="3" s="1"/>
  <c r="HU41" i="2"/>
  <c r="HZ38" i="3" s="1"/>
  <c r="HT41" i="2"/>
  <c r="HY37" i="3" s="1"/>
  <c r="HS41" i="2"/>
  <c r="HX37" i="3" s="1"/>
  <c r="HR41" i="2"/>
  <c r="HW37" i="3" s="1"/>
  <c r="HQ41" i="2"/>
  <c r="HV37" i="3" s="1"/>
  <c r="HP41" i="2"/>
  <c r="HU37" i="3" s="1"/>
  <c r="HO41" i="2"/>
  <c r="HT37" i="3" s="1"/>
  <c r="HN41" i="2"/>
  <c r="HS37" i="3" s="1"/>
  <c r="HM41" i="2"/>
  <c r="HR38" i="3" s="1"/>
  <c r="HL41" i="2"/>
  <c r="HQ37" i="3" s="1"/>
  <c r="HK41" i="2"/>
  <c r="HP37" i="3" s="1"/>
  <c r="HJ41" i="2"/>
  <c r="HO37" i="3" s="1"/>
  <c r="HI41" i="2"/>
  <c r="HN37" i="3" s="1"/>
  <c r="HH41" i="2"/>
  <c r="HM37" i="3" s="1"/>
  <c r="HG41" i="2"/>
  <c r="HL37" i="3" s="1"/>
  <c r="HF41" i="2"/>
  <c r="HK37" i="3" s="1"/>
  <c r="HE41" i="2"/>
  <c r="HJ38" i="3" s="1"/>
  <c r="HD41" i="2"/>
  <c r="HI37" i="3" s="1"/>
  <c r="HC41" i="2"/>
  <c r="HH37" i="3" s="1"/>
  <c r="HB41" i="2"/>
  <c r="HG37" i="3" s="1"/>
  <c r="HA41" i="2"/>
  <c r="HF37" i="3" s="1"/>
  <c r="GZ41" i="2"/>
  <c r="HE37" i="3" s="1"/>
  <c r="GY41" i="2"/>
  <c r="HD37" i="3" s="1"/>
  <c r="GX41" i="2"/>
  <c r="HC37" i="3" s="1"/>
  <c r="GW41" i="2"/>
  <c r="HB38" i="3" s="1"/>
  <c r="GV41" i="2"/>
  <c r="HA37" i="3" s="1"/>
  <c r="HU40" i="2"/>
  <c r="HZ36" i="3" s="1"/>
  <c r="HT40" i="2"/>
  <c r="HY36" i="3" s="1"/>
  <c r="HS40" i="2"/>
  <c r="HX36" i="3" s="1"/>
  <c r="HR40" i="2"/>
  <c r="HW36" i="3" s="1"/>
  <c r="HQ40" i="2"/>
  <c r="HV36" i="3" s="1"/>
  <c r="HP40" i="2"/>
  <c r="HU36" i="3" s="1"/>
  <c r="HO40" i="2"/>
  <c r="HT36" i="3" s="1"/>
  <c r="HN40" i="2"/>
  <c r="HS36" i="3" s="1"/>
  <c r="HM40" i="2"/>
  <c r="HR36" i="3" s="1"/>
  <c r="HL40" i="2"/>
  <c r="HQ36" i="3" s="1"/>
  <c r="HK40" i="2"/>
  <c r="HP36" i="3" s="1"/>
  <c r="HJ40" i="2"/>
  <c r="HO36" i="3" s="1"/>
  <c r="HI40" i="2"/>
  <c r="HN36" i="3" s="1"/>
  <c r="HH40" i="2"/>
  <c r="HM36" i="3" s="1"/>
  <c r="HG40" i="2"/>
  <c r="HL36" i="3" s="1"/>
  <c r="HF40" i="2"/>
  <c r="HK36" i="3" s="1"/>
  <c r="HE40" i="2"/>
  <c r="HJ36" i="3" s="1"/>
  <c r="HD40" i="2"/>
  <c r="HI36" i="3" s="1"/>
  <c r="HC40" i="2"/>
  <c r="HH36" i="3" s="1"/>
  <c r="HB40" i="2"/>
  <c r="HG36" i="3" s="1"/>
  <c r="HA40" i="2"/>
  <c r="HF36" i="3" s="1"/>
  <c r="GZ40" i="2"/>
  <c r="HE36" i="3" s="1"/>
  <c r="GY40" i="2"/>
  <c r="HD36" i="3" s="1"/>
  <c r="GX40" i="2"/>
  <c r="HC36" i="3" s="1"/>
  <c r="GW40" i="2"/>
  <c r="HB36" i="3" s="1"/>
  <c r="GV40" i="2"/>
  <c r="HA36" i="3" s="1"/>
  <c r="HU38" i="2"/>
  <c r="HZ34" i="3" s="1"/>
  <c r="HT38" i="2"/>
  <c r="HY34" i="3" s="1"/>
  <c r="HS38" i="2"/>
  <c r="HX34" i="3" s="1"/>
  <c r="HR38" i="2"/>
  <c r="HW35" i="3" s="1"/>
  <c r="HQ38" i="2"/>
  <c r="HV34" i="3" s="1"/>
  <c r="HP38" i="2"/>
  <c r="HU34" i="3" s="1"/>
  <c r="HO38" i="2"/>
  <c r="HT34" i="3" s="1"/>
  <c r="HN38" i="2"/>
  <c r="HS34" i="3" s="1"/>
  <c r="HM38" i="2"/>
  <c r="HR34" i="3" s="1"/>
  <c r="HL38" i="2"/>
  <c r="HQ34" i="3" s="1"/>
  <c r="HK38" i="2"/>
  <c r="HP34" i="3" s="1"/>
  <c r="HJ38" i="2"/>
  <c r="HO35" i="3" s="1"/>
  <c r="HI38" i="2"/>
  <c r="HN34" i="3" s="1"/>
  <c r="HH38" i="2"/>
  <c r="HM34" i="3" s="1"/>
  <c r="HG38" i="2"/>
  <c r="HL34" i="3" s="1"/>
  <c r="HF38" i="2"/>
  <c r="HK34" i="3" s="1"/>
  <c r="HE38" i="2"/>
  <c r="HJ34" i="3" s="1"/>
  <c r="HD38" i="2"/>
  <c r="HI34" i="3" s="1"/>
  <c r="HC38" i="2"/>
  <c r="HH34" i="3" s="1"/>
  <c r="HB38" i="2"/>
  <c r="HG35" i="3" s="1"/>
  <c r="HA38" i="2"/>
  <c r="HF34" i="3" s="1"/>
  <c r="GZ38" i="2"/>
  <c r="HE34" i="3" s="1"/>
  <c r="GY38" i="2"/>
  <c r="HD34" i="3" s="1"/>
  <c r="GX38" i="2"/>
  <c r="HC34" i="3" s="1"/>
  <c r="GW38" i="2"/>
  <c r="HB34" i="3" s="1"/>
  <c r="GV38" i="2"/>
  <c r="HA34" i="3" s="1"/>
  <c r="HU37" i="2"/>
  <c r="HZ33" i="3" s="1"/>
  <c r="HT37" i="2"/>
  <c r="HY33" i="3" s="1"/>
  <c r="HS37" i="2"/>
  <c r="HX33" i="3" s="1"/>
  <c r="HR37" i="2"/>
  <c r="HW33" i="3" s="1"/>
  <c r="HQ37" i="2"/>
  <c r="HV33" i="3" s="1"/>
  <c r="HP37" i="2"/>
  <c r="HU33" i="3" s="1"/>
  <c r="HO37" i="2"/>
  <c r="HT33" i="3" s="1"/>
  <c r="HN37" i="2"/>
  <c r="HS33" i="3" s="1"/>
  <c r="HM37" i="2"/>
  <c r="HR33" i="3" s="1"/>
  <c r="HL37" i="2"/>
  <c r="HQ33" i="3" s="1"/>
  <c r="HK37" i="2"/>
  <c r="HP33" i="3" s="1"/>
  <c r="HJ37" i="2"/>
  <c r="HO33" i="3" s="1"/>
  <c r="HI37" i="2"/>
  <c r="HN33" i="3" s="1"/>
  <c r="HH37" i="2"/>
  <c r="HM33" i="3" s="1"/>
  <c r="HG37" i="2"/>
  <c r="HL33" i="3" s="1"/>
  <c r="HF37" i="2"/>
  <c r="HK33" i="3" s="1"/>
  <c r="HE37" i="2"/>
  <c r="HJ33" i="3" s="1"/>
  <c r="HD37" i="2"/>
  <c r="HI33" i="3" s="1"/>
  <c r="HC37" i="2"/>
  <c r="HH33" i="3" s="1"/>
  <c r="HB37" i="2"/>
  <c r="HG33" i="3" s="1"/>
  <c r="HA37" i="2"/>
  <c r="HF33" i="3" s="1"/>
  <c r="GZ37" i="2"/>
  <c r="HE33" i="3" s="1"/>
  <c r="GY37" i="2"/>
  <c r="HD33" i="3" s="1"/>
  <c r="GX37" i="2"/>
  <c r="HC33" i="3" s="1"/>
  <c r="GW37" i="2"/>
  <c r="HB33" i="3" s="1"/>
  <c r="GV37" i="2"/>
  <c r="HA33" i="3" s="1"/>
  <c r="HU36" i="2"/>
  <c r="HZ30" i="3" s="1"/>
  <c r="HT36" i="2"/>
  <c r="HY27" i="3" s="1"/>
  <c r="HS36" i="2"/>
  <c r="HX27" i="3" s="1"/>
  <c r="HR36" i="2"/>
  <c r="HW27" i="3" s="1"/>
  <c r="HQ36" i="2"/>
  <c r="HV27" i="3" s="1"/>
  <c r="HP36" i="2"/>
  <c r="HO36" i="2"/>
  <c r="HN36" i="2"/>
  <c r="HS27" i="3" s="1"/>
  <c r="HM36" i="2"/>
  <c r="HR30" i="3" s="1"/>
  <c r="HL36" i="2"/>
  <c r="HQ27" i="3" s="1"/>
  <c r="HK36" i="2"/>
  <c r="HP27" i="3" s="1"/>
  <c r="HJ36" i="2"/>
  <c r="HO27" i="3" s="1"/>
  <c r="HI36" i="2"/>
  <c r="HN27" i="3" s="1"/>
  <c r="HH36" i="2"/>
  <c r="HG36" i="2"/>
  <c r="HF36" i="2"/>
  <c r="HK27" i="3" s="1"/>
  <c r="HE36" i="2"/>
  <c r="HJ27" i="3" s="1"/>
  <c r="HD36" i="2"/>
  <c r="HI27" i="3" s="1"/>
  <c r="HC36" i="2"/>
  <c r="HH27" i="3" s="1"/>
  <c r="HB36" i="2"/>
  <c r="HG27" i="3" s="1"/>
  <c r="HA36" i="2"/>
  <c r="HF27" i="3" s="1"/>
  <c r="GZ36" i="2"/>
  <c r="GY36" i="2"/>
  <c r="GX36" i="2"/>
  <c r="HC27" i="3" s="1"/>
  <c r="GW36" i="2"/>
  <c r="HB27" i="3" s="1"/>
  <c r="GV36" i="2"/>
  <c r="HA27" i="3" s="1"/>
  <c r="HU35" i="2"/>
  <c r="HZ26" i="3" s="1"/>
  <c r="HZ54" i="3" s="1"/>
  <c r="HT35" i="2"/>
  <c r="HY26" i="3" s="1"/>
  <c r="HY54" i="3" s="1"/>
  <c r="HS35" i="2"/>
  <c r="HX26" i="3" s="1"/>
  <c r="HX54" i="3" s="1"/>
  <c r="HR35" i="2"/>
  <c r="HW26" i="3" s="1"/>
  <c r="HW54" i="3" s="1"/>
  <c r="HQ35" i="2"/>
  <c r="HV26" i="3" s="1"/>
  <c r="HV54" i="3" s="1"/>
  <c r="HP35" i="2"/>
  <c r="HU26" i="3" s="1"/>
  <c r="HU54" i="3" s="1"/>
  <c r="HO35" i="2"/>
  <c r="HT26" i="3" s="1"/>
  <c r="HT54" i="3" s="1"/>
  <c r="HN35" i="2"/>
  <c r="HS26" i="3" s="1"/>
  <c r="HS54" i="3" s="1"/>
  <c r="HM35" i="2"/>
  <c r="HR26" i="3" s="1"/>
  <c r="HR54" i="3" s="1"/>
  <c r="HL35" i="2"/>
  <c r="HQ26" i="3" s="1"/>
  <c r="HQ54" i="3" s="1"/>
  <c r="HK35" i="2"/>
  <c r="HP26" i="3" s="1"/>
  <c r="HP54" i="3" s="1"/>
  <c r="HJ35" i="2"/>
  <c r="HO26" i="3" s="1"/>
  <c r="HO54" i="3" s="1"/>
  <c r="HI35" i="2"/>
  <c r="HN26" i="3" s="1"/>
  <c r="HN54" i="3" s="1"/>
  <c r="HH35" i="2"/>
  <c r="HM26" i="3" s="1"/>
  <c r="HM54" i="3" s="1"/>
  <c r="HG35" i="2"/>
  <c r="HL26" i="3" s="1"/>
  <c r="HL54" i="3" s="1"/>
  <c r="HF35" i="2"/>
  <c r="HK26" i="3" s="1"/>
  <c r="HK54" i="3" s="1"/>
  <c r="HE35" i="2"/>
  <c r="HJ26" i="3" s="1"/>
  <c r="HJ54" i="3" s="1"/>
  <c r="HD35" i="2"/>
  <c r="HI26" i="3" s="1"/>
  <c r="HI54" i="3" s="1"/>
  <c r="HC35" i="2"/>
  <c r="HH26" i="3" s="1"/>
  <c r="HH54" i="3" s="1"/>
  <c r="HB35" i="2"/>
  <c r="HG26" i="3" s="1"/>
  <c r="HG54" i="3" s="1"/>
  <c r="HA35" i="2"/>
  <c r="HF26" i="3" s="1"/>
  <c r="HF54" i="3" s="1"/>
  <c r="GZ35" i="2"/>
  <c r="HE26" i="3" s="1"/>
  <c r="HE54" i="3" s="1"/>
  <c r="GY35" i="2"/>
  <c r="HD26" i="3" s="1"/>
  <c r="HD54" i="3" s="1"/>
  <c r="GX35" i="2"/>
  <c r="HC26" i="3" s="1"/>
  <c r="HC54" i="3" s="1"/>
  <c r="GW35" i="2"/>
  <c r="HB26" i="3" s="1"/>
  <c r="HB54" i="3" s="1"/>
  <c r="GV35" i="2"/>
  <c r="HA26" i="3" s="1"/>
  <c r="HA54" i="3" s="1"/>
  <c r="HU34" i="2"/>
  <c r="HZ25" i="3" s="1"/>
  <c r="HT34" i="2"/>
  <c r="HY25" i="3" s="1"/>
  <c r="HS34" i="2"/>
  <c r="HX25" i="3" s="1"/>
  <c r="HR34" i="2"/>
  <c r="HW25" i="3" s="1"/>
  <c r="HQ34" i="2"/>
  <c r="HV25" i="3" s="1"/>
  <c r="HP34" i="2"/>
  <c r="HU25" i="3" s="1"/>
  <c r="HO34" i="2"/>
  <c r="HT25" i="3" s="1"/>
  <c r="HN34" i="2"/>
  <c r="HS25" i="3" s="1"/>
  <c r="HM34" i="2"/>
  <c r="HR25" i="3" s="1"/>
  <c r="HL34" i="2"/>
  <c r="HQ25" i="3" s="1"/>
  <c r="HK34" i="2"/>
  <c r="HP25" i="3" s="1"/>
  <c r="HJ34" i="2"/>
  <c r="HO25" i="3" s="1"/>
  <c r="HI34" i="2"/>
  <c r="HN25" i="3" s="1"/>
  <c r="HH34" i="2"/>
  <c r="HM25" i="3" s="1"/>
  <c r="HG34" i="2"/>
  <c r="HL25" i="3" s="1"/>
  <c r="HF34" i="2"/>
  <c r="HK25" i="3" s="1"/>
  <c r="HE34" i="2"/>
  <c r="HJ25" i="3" s="1"/>
  <c r="HD34" i="2"/>
  <c r="HI25" i="3" s="1"/>
  <c r="HC34" i="2"/>
  <c r="HH25" i="3" s="1"/>
  <c r="HB34" i="2"/>
  <c r="HG25" i="3" s="1"/>
  <c r="HA34" i="2"/>
  <c r="HF25" i="3" s="1"/>
  <c r="GZ34" i="2"/>
  <c r="HE25" i="3" s="1"/>
  <c r="GY34" i="2"/>
  <c r="HD25" i="3" s="1"/>
  <c r="GX34" i="2"/>
  <c r="HC25" i="3" s="1"/>
  <c r="GW34" i="2"/>
  <c r="HB25" i="3" s="1"/>
  <c r="GV34" i="2"/>
  <c r="HA25" i="3" s="1"/>
  <c r="HU33" i="2"/>
  <c r="HZ24" i="3" s="1"/>
  <c r="HT33" i="2"/>
  <c r="HY23" i="3" s="1"/>
  <c r="HS33" i="2"/>
  <c r="HX22" i="3" s="1"/>
  <c r="HR33" i="2"/>
  <c r="HW22" i="3" s="1"/>
  <c r="HQ33" i="2"/>
  <c r="HV22" i="3" s="1"/>
  <c r="HP33" i="2"/>
  <c r="HU22" i="3" s="1"/>
  <c r="HO33" i="2"/>
  <c r="HT23" i="3" s="1"/>
  <c r="HN33" i="2"/>
  <c r="HM33" i="2"/>
  <c r="HR24" i="3" s="1"/>
  <c r="HL33" i="2"/>
  <c r="HQ23" i="3" s="1"/>
  <c r="HK33" i="2"/>
  <c r="HP22" i="3" s="1"/>
  <c r="HJ33" i="2"/>
  <c r="HO22" i="3" s="1"/>
  <c r="HI33" i="2"/>
  <c r="HN24" i="3" s="1"/>
  <c r="HH33" i="2"/>
  <c r="HM22" i="3" s="1"/>
  <c r="HG33" i="2"/>
  <c r="HL23" i="3" s="1"/>
  <c r="HF33" i="2"/>
  <c r="HE33" i="2"/>
  <c r="HJ24" i="3" s="1"/>
  <c r="HD33" i="2"/>
  <c r="HI23" i="3" s="1"/>
  <c r="HC33" i="2"/>
  <c r="HH22" i="3" s="1"/>
  <c r="HB33" i="2"/>
  <c r="HG22" i="3" s="1"/>
  <c r="HA33" i="2"/>
  <c r="HF24" i="3" s="1"/>
  <c r="GZ33" i="2"/>
  <c r="HE22" i="3" s="1"/>
  <c r="GY33" i="2"/>
  <c r="HD23" i="3" s="1"/>
  <c r="GX33" i="2"/>
  <c r="GW33" i="2"/>
  <c r="HB24" i="3" s="1"/>
  <c r="GV33" i="2"/>
  <c r="HA23" i="3" s="1"/>
  <c r="HU32" i="2"/>
  <c r="HT32" i="2"/>
  <c r="HY14" i="3" s="1"/>
  <c r="HS32" i="2"/>
  <c r="HX14" i="3" s="1"/>
  <c r="HR32" i="2"/>
  <c r="HW14" i="3" s="1"/>
  <c r="HQ32" i="2"/>
  <c r="HP32" i="2"/>
  <c r="HU14" i="3" s="1"/>
  <c r="HO32" i="2"/>
  <c r="HN32" i="2"/>
  <c r="HM32" i="2"/>
  <c r="HL32" i="2"/>
  <c r="HQ14" i="3" s="1"/>
  <c r="HK32" i="2"/>
  <c r="HP14" i="3" s="1"/>
  <c r="HJ32" i="2"/>
  <c r="HO14" i="3" s="1"/>
  <c r="HI32" i="2"/>
  <c r="HH32" i="2"/>
  <c r="HG32" i="2"/>
  <c r="HF32" i="2"/>
  <c r="HE32" i="2"/>
  <c r="HD32" i="2"/>
  <c r="HC32" i="2"/>
  <c r="HB32" i="2"/>
  <c r="HA32" i="2"/>
  <c r="GZ32" i="2"/>
  <c r="GY32" i="2"/>
  <c r="GX32" i="2"/>
  <c r="GW32" i="2"/>
  <c r="HB14" i="3" s="1"/>
  <c r="GV32" i="2"/>
  <c r="HU31" i="2"/>
  <c r="HZ9" i="3" s="1"/>
  <c r="HT31" i="2"/>
  <c r="HS31" i="2"/>
  <c r="HX10" i="3" s="1"/>
  <c r="HR31" i="2"/>
  <c r="HW9" i="3" s="1"/>
  <c r="HQ31" i="2"/>
  <c r="HV9" i="3" s="1"/>
  <c r="HP31" i="2"/>
  <c r="HO31" i="2"/>
  <c r="HT13" i="3" s="1"/>
  <c r="HN31" i="2"/>
  <c r="HS12" i="3" s="1"/>
  <c r="HM31" i="2"/>
  <c r="HL31" i="2"/>
  <c r="HK31" i="2"/>
  <c r="HP10" i="3" s="1"/>
  <c r="HJ31" i="2"/>
  <c r="HO9" i="3" s="1"/>
  <c r="HI31" i="2"/>
  <c r="HN9" i="3" s="1"/>
  <c r="HH31" i="2"/>
  <c r="HG31" i="2"/>
  <c r="HF31" i="2"/>
  <c r="HE31" i="2"/>
  <c r="HD31" i="2"/>
  <c r="HI10" i="3" s="1"/>
  <c r="HC31" i="2"/>
  <c r="HH9" i="3" s="1"/>
  <c r="HB31" i="2"/>
  <c r="HG9" i="3" s="1"/>
  <c r="HA31" i="2"/>
  <c r="HF9" i="3" s="1"/>
  <c r="GZ31" i="2"/>
  <c r="GY31" i="2"/>
  <c r="GX31" i="2"/>
  <c r="GW31" i="2"/>
  <c r="HB9" i="3" s="1"/>
  <c r="GV31" i="2"/>
  <c r="HU30" i="2"/>
  <c r="HZ4" i="3" s="1"/>
  <c r="HT30" i="2"/>
  <c r="HY3" i="3" s="1"/>
  <c r="HS30" i="2"/>
  <c r="HX3" i="3" s="1"/>
  <c r="HR30" i="2"/>
  <c r="HW3" i="3" s="1"/>
  <c r="HQ30" i="2"/>
  <c r="HV3" i="3" s="1"/>
  <c r="HP30" i="2"/>
  <c r="HU3" i="3" s="1"/>
  <c r="HO30" i="2"/>
  <c r="HT3" i="3" s="1"/>
  <c r="HN30" i="2"/>
  <c r="HS3" i="3" s="1"/>
  <c r="HM30" i="2"/>
  <c r="HR4" i="3" s="1"/>
  <c r="HL30" i="2"/>
  <c r="HQ3" i="3" s="1"/>
  <c r="HK30" i="2"/>
  <c r="HP3" i="3" s="1"/>
  <c r="HJ30" i="2"/>
  <c r="HO3" i="3" s="1"/>
  <c r="HI30" i="2"/>
  <c r="HN3" i="3" s="1"/>
  <c r="HH30" i="2"/>
  <c r="HM3" i="3" s="1"/>
  <c r="HG30" i="2"/>
  <c r="HL3" i="3" s="1"/>
  <c r="HF30" i="2"/>
  <c r="HK3" i="3" s="1"/>
  <c r="HE30" i="2"/>
  <c r="HJ4" i="3" s="1"/>
  <c r="HD30" i="2"/>
  <c r="HI3" i="3" s="1"/>
  <c r="HC30" i="2"/>
  <c r="HH3" i="3" s="1"/>
  <c r="HB30" i="2"/>
  <c r="HG3" i="3" s="1"/>
  <c r="HA30" i="2"/>
  <c r="HF3" i="3" s="1"/>
  <c r="GZ30" i="2"/>
  <c r="HE3" i="3" s="1"/>
  <c r="GY30" i="2"/>
  <c r="HD3" i="3" s="1"/>
  <c r="GX30" i="2"/>
  <c r="HC3" i="3" s="1"/>
  <c r="GW30" i="2"/>
  <c r="HB4" i="3" s="1"/>
  <c r="GV30" i="2"/>
  <c r="HA3" i="3" s="1"/>
  <c r="GU51" i="2"/>
  <c r="GU50" i="2"/>
  <c r="GU49" i="2"/>
  <c r="GU47" i="2"/>
  <c r="GZ44" i="3" s="1"/>
  <c r="GU46" i="2"/>
  <c r="GZ43" i="3" s="1"/>
  <c r="GU45" i="2"/>
  <c r="GU43" i="2"/>
  <c r="GZ40" i="3" s="1"/>
  <c r="GU42" i="2"/>
  <c r="GZ39" i="3" s="1"/>
  <c r="GU41" i="2"/>
  <c r="GZ37" i="3" s="1"/>
  <c r="GU40" i="2"/>
  <c r="GZ36" i="3" s="1"/>
  <c r="GU38" i="2"/>
  <c r="GZ34" i="3" s="1"/>
  <c r="GU37" i="2"/>
  <c r="GZ33" i="3" s="1"/>
  <c r="GU36" i="2"/>
  <c r="GZ27" i="3" s="1"/>
  <c r="GU35" i="2"/>
  <c r="GZ26" i="3" s="1"/>
  <c r="GU34" i="2"/>
  <c r="GZ25" i="3" s="1"/>
  <c r="GU33" i="2"/>
  <c r="GU32" i="2"/>
  <c r="GU31" i="2"/>
  <c r="GZ9" i="3" s="1"/>
  <c r="GU30" i="2"/>
  <c r="GZ3" i="3" s="1"/>
  <c r="GS51" i="2"/>
  <c r="GR51" i="2"/>
  <c r="GQ51" i="2"/>
  <c r="GP51" i="2"/>
  <c r="GO51" i="2"/>
  <c r="GN51" i="2"/>
  <c r="GM51" i="2"/>
  <c r="GL51" i="2"/>
  <c r="GK51" i="2"/>
  <c r="GJ51" i="2"/>
  <c r="GI51" i="2"/>
  <c r="GH51" i="2"/>
  <c r="GG51" i="2"/>
  <c r="GF51" i="2"/>
  <c r="GE51" i="2"/>
  <c r="GD51" i="2"/>
  <c r="GC51" i="2"/>
  <c r="GB51" i="2"/>
  <c r="GA51" i="2"/>
  <c r="FZ51" i="2"/>
  <c r="FY51" i="2"/>
  <c r="FX51" i="2"/>
  <c r="FW51" i="2"/>
  <c r="FV51" i="2"/>
  <c r="FU51" i="2"/>
  <c r="FT51" i="2"/>
  <c r="GS50" i="2"/>
  <c r="GR50" i="2"/>
  <c r="GQ50" i="2"/>
  <c r="GP50" i="2"/>
  <c r="GO50" i="2"/>
  <c r="GN50" i="2"/>
  <c r="GM50" i="2"/>
  <c r="GL50" i="2"/>
  <c r="GK50" i="2"/>
  <c r="GJ50" i="2"/>
  <c r="GI50" i="2"/>
  <c r="GH50" i="2"/>
  <c r="GG50" i="2"/>
  <c r="GF50" i="2"/>
  <c r="GE50" i="2"/>
  <c r="GD50" i="2"/>
  <c r="GC50" i="2"/>
  <c r="GB50" i="2"/>
  <c r="GA50" i="2"/>
  <c r="FZ50" i="2"/>
  <c r="FY50" i="2"/>
  <c r="FX50" i="2"/>
  <c r="FW50" i="2"/>
  <c r="FV50" i="2"/>
  <c r="FU50" i="2"/>
  <c r="FT50" i="2"/>
  <c r="GS49" i="2"/>
  <c r="GR49" i="2"/>
  <c r="GQ49" i="2"/>
  <c r="GP49" i="2"/>
  <c r="GO49" i="2"/>
  <c r="GN49" i="2"/>
  <c r="GM49" i="2"/>
  <c r="GL49" i="2"/>
  <c r="GK49" i="2"/>
  <c r="GJ49" i="2"/>
  <c r="GI49" i="2"/>
  <c r="GH49" i="2"/>
  <c r="GG49" i="2"/>
  <c r="GF49" i="2"/>
  <c r="GE49" i="2"/>
  <c r="GD49" i="2"/>
  <c r="GC49" i="2"/>
  <c r="GB49" i="2"/>
  <c r="GA49" i="2"/>
  <c r="FZ49" i="2"/>
  <c r="FY49" i="2"/>
  <c r="FX49" i="2"/>
  <c r="FW49" i="2"/>
  <c r="FV49" i="2"/>
  <c r="FU49" i="2"/>
  <c r="FT49" i="2"/>
  <c r="GS47" i="2"/>
  <c r="GX44" i="3" s="1"/>
  <c r="GR47" i="2"/>
  <c r="GW44" i="3" s="1"/>
  <c r="GQ47" i="2"/>
  <c r="GV44" i="3" s="1"/>
  <c r="GP47" i="2"/>
  <c r="GU44" i="3" s="1"/>
  <c r="GO47" i="2"/>
  <c r="GT44" i="3" s="1"/>
  <c r="GN47" i="2"/>
  <c r="GS44" i="3" s="1"/>
  <c r="GM47" i="2"/>
  <c r="GR44" i="3" s="1"/>
  <c r="GL47" i="2"/>
  <c r="GQ44" i="3" s="1"/>
  <c r="GK47" i="2"/>
  <c r="GP44" i="3" s="1"/>
  <c r="GJ47" i="2"/>
  <c r="GO44" i="3" s="1"/>
  <c r="GI47" i="2"/>
  <c r="GN44" i="3" s="1"/>
  <c r="GH47" i="2"/>
  <c r="GM44" i="3" s="1"/>
  <c r="GG47" i="2"/>
  <c r="GL44" i="3" s="1"/>
  <c r="GF47" i="2"/>
  <c r="GK44" i="3" s="1"/>
  <c r="GE47" i="2"/>
  <c r="GJ44" i="3" s="1"/>
  <c r="GD47" i="2"/>
  <c r="GI44" i="3" s="1"/>
  <c r="GC47" i="2"/>
  <c r="GH44" i="3" s="1"/>
  <c r="GB47" i="2"/>
  <c r="GG44" i="3" s="1"/>
  <c r="GA47" i="2"/>
  <c r="GF44" i="3" s="1"/>
  <c r="FZ47" i="2"/>
  <c r="GE44" i="3" s="1"/>
  <c r="FY47" i="2"/>
  <c r="GD44" i="3" s="1"/>
  <c r="FX47" i="2"/>
  <c r="GC44" i="3" s="1"/>
  <c r="FW47" i="2"/>
  <c r="GB44" i="3" s="1"/>
  <c r="FV47" i="2"/>
  <c r="GA44" i="3" s="1"/>
  <c r="FU47" i="2"/>
  <c r="FZ44" i="3" s="1"/>
  <c r="FT47" i="2"/>
  <c r="FY44" i="3" s="1"/>
  <c r="GS46" i="2"/>
  <c r="GX43" i="3" s="1"/>
  <c r="GR46" i="2"/>
  <c r="GW43" i="3" s="1"/>
  <c r="GQ46" i="2"/>
  <c r="GV43" i="3" s="1"/>
  <c r="GP46" i="2"/>
  <c r="GU43" i="3" s="1"/>
  <c r="GO46" i="2"/>
  <c r="GT43" i="3" s="1"/>
  <c r="GN46" i="2"/>
  <c r="GS43" i="3" s="1"/>
  <c r="GM46" i="2"/>
  <c r="GR43" i="3" s="1"/>
  <c r="GL46" i="2"/>
  <c r="GQ43" i="3" s="1"/>
  <c r="GK46" i="2"/>
  <c r="GP43" i="3" s="1"/>
  <c r="GJ46" i="2"/>
  <c r="GO43" i="3" s="1"/>
  <c r="GI46" i="2"/>
  <c r="GN43" i="3" s="1"/>
  <c r="GH46" i="2"/>
  <c r="GM43" i="3" s="1"/>
  <c r="GG46" i="2"/>
  <c r="GL43" i="3" s="1"/>
  <c r="GF46" i="2"/>
  <c r="GK43" i="3" s="1"/>
  <c r="GE46" i="2"/>
  <c r="GJ43" i="3" s="1"/>
  <c r="GD46" i="2"/>
  <c r="GI43" i="3" s="1"/>
  <c r="GC46" i="2"/>
  <c r="GH43" i="3" s="1"/>
  <c r="GB46" i="2"/>
  <c r="GG43" i="3" s="1"/>
  <c r="GA46" i="2"/>
  <c r="GF43" i="3" s="1"/>
  <c r="FZ46" i="2"/>
  <c r="GE43" i="3" s="1"/>
  <c r="FY46" i="2"/>
  <c r="GD43" i="3" s="1"/>
  <c r="FX46" i="2"/>
  <c r="GC43" i="3" s="1"/>
  <c r="FW46" i="2"/>
  <c r="GB43" i="3" s="1"/>
  <c r="FV46" i="2"/>
  <c r="GA43" i="3" s="1"/>
  <c r="FU46" i="2"/>
  <c r="FZ43" i="3" s="1"/>
  <c r="FT46" i="2"/>
  <c r="FY43" i="3" s="1"/>
  <c r="GS45" i="2"/>
  <c r="GX41" i="3" s="1"/>
  <c r="GR45" i="2"/>
  <c r="GW42" i="3" s="1"/>
  <c r="GQ45" i="2"/>
  <c r="GV41" i="3" s="1"/>
  <c r="GP45" i="2"/>
  <c r="GU42" i="3" s="1"/>
  <c r="GO45" i="2"/>
  <c r="GN45" i="2"/>
  <c r="GM45" i="2"/>
  <c r="GL45" i="2"/>
  <c r="GQ41" i="3" s="1"/>
  <c r="GK45" i="2"/>
  <c r="GP42" i="3" s="1"/>
  <c r="GJ45" i="2"/>
  <c r="GO42" i="3" s="1"/>
  <c r="GI45" i="2"/>
  <c r="GN41" i="3" s="1"/>
  <c r="GH45" i="2"/>
  <c r="GM42" i="3" s="1"/>
  <c r="GG45" i="2"/>
  <c r="GF45" i="2"/>
  <c r="GE45" i="2"/>
  <c r="GD45" i="2"/>
  <c r="GI41" i="3" s="1"/>
  <c r="GC45" i="2"/>
  <c r="GH42" i="3" s="1"/>
  <c r="GB45" i="2"/>
  <c r="GG42" i="3" s="1"/>
  <c r="GA45" i="2"/>
  <c r="GF41" i="3" s="1"/>
  <c r="FZ45" i="2"/>
  <c r="GE42" i="3" s="1"/>
  <c r="FY45" i="2"/>
  <c r="FX45" i="2"/>
  <c r="FW45" i="2"/>
  <c r="FV45" i="2"/>
  <c r="GA41" i="3" s="1"/>
  <c r="FU45" i="2"/>
  <c r="FZ41" i="3" s="1"/>
  <c r="FT45" i="2"/>
  <c r="FY42" i="3" s="1"/>
  <c r="GS43" i="2"/>
  <c r="GX40" i="3" s="1"/>
  <c r="GR43" i="2"/>
  <c r="GW40" i="3" s="1"/>
  <c r="GQ43" i="2"/>
  <c r="GV40" i="3" s="1"/>
  <c r="GP43" i="2"/>
  <c r="GU40" i="3" s="1"/>
  <c r="GO43" i="2"/>
  <c r="GT40" i="3" s="1"/>
  <c r="GN43" i="2"/>
  <c r="GS40" i="3" s="1"/>
  <c r="GM43" i="2"/>
  <c r="GR40" i="3" s="1"/>
  <c r="GL43" i="2"/>
  <c r="GQ40" i="3" s="1"/>
  <c r="GK43" i="2"/>
  <c r="GP40" i="3" s="1"/>
  <c r="GJ43" i="2"/>
  <c r="GO40" i="3" s="1"/>
  <c r="GI43" i="2"/>
  <c r="GN40" i="3" s="1"/>
  <c r="GH43" i="2"/>
  <c r="GM40" i="3" s="1"/>
  <c r="GG43" i="2"/>
  <c r="GL40" i="3" s="1"/>
  <c r="GF43" i="2"/>
  <c r="GK40" i="3" s="1"/>
  <c r="GE43" i="2"/>
  <c r="GJ40" i="3" s="1"/>
  <c r="GD43" i="2"/>
  <c r="GI40" i="3" s="1"/>
  <c r="GC43" i="2"/>
  <c r="GH40" i="3" s="1"/>
  <c r="GB43" i="2"/>
  <c r="GG40" i="3" s="1"/>
  <c r="GA43" i="2"/>
  <c r="GF40" i="3" s="1"/>
  <c r="FZ43" i="2"/>
  <c r="GE40" i="3" s="1"/>
  <c r="FY43" i="2"/>
  <c r="GD40" i="3" s="1"/>
  <c r="FX43" i="2"/>
  <c r="GC40" i="3" s="1"/>
  <c r="FW43" i="2"/>
  <c r="GB40" i="3" s="1"/>
  <c r="FV43" i="2"/>
  <c r="GA40" i="3" s="1"/>
  <c r="FU43" i="2"/>
  <c r="FZ40" i="3" s="1"/>
  <c r="FT43" i="2"/>
  <c r="FY40" i="3" s="1"/>
  <c r="GS42" i="2"/>
  <c r="GX39" i="3" s="1"/>
  <c r="GR42" i="2"/>
  <c r="GW39" i="3" s="1"/>
  <c r="GQ42" i="2"/>
  <c r="GV39" i="3" s="1"/>
  <c r="GP42" i="2"/>
  <c r="GU39" i="3" s="1"/>
  <c r="GO42" i="2"/>
  <c r="GT39" i="3" s="1"/>
  <c r="GN42" i="2"/>
  <c r="GS39" i="3" s="1"/>
  <c r="GM42" i="2"/>
  <c r="GR39" i="3" s="1"/>
  <c r="GL42" i="2"/>
  <c r="GQ39" i="3" s="1"/>
  <c r="GK42" i="2"/>
  <c r="GP39" i="3" s="1"/>
  <c r="GJ42" i="2"/>
  <c r="GO39" i="3" s="1"/>
  <c r="GI42" i="2"/>
  <c r="GN39" i="3" s="1"/>
  <c r="GH42" i="2"/>
  <c r="GM39" i="3" s="1"/>
  <c r="GG42" i="2"/>
  <c r="GL39" i="3" s="1"/>
  <c r="GF42" i="2"/>
  <c r="GK39" i="3" s="1"/>
  <c r="GE42" i="2"/>
  <c r="GJ39" i="3" s="1"/>
  <c r="GD42" i="2"/>
  <c r="GI39" i="3" s="1"/>
  <c r="GC42" i="2"/>
  <c r="GH39" i="3" s="1"/>
  <c r="GB42" i="2"/>
  <c r="GG39" i="3" s="1"/>
  <c r="GA42" i="2"/>
  <c r="GF39" i="3" s="1"/>
  <c r="FZ42" i="2"/>
  <c r="GE39" i="3" s="1"/>
  <c r="FY42" i="2"/>
  <c r="GD39" i="3" s="1"/>
  <c r="FX42" i="2"/>
  <c r="GC39" i="3" s="1"/>
  <c r="FW42" i="2"/>
  <c r="GB39" i="3" s="1"/>
  <c r="FV42" i="2"/>
  <c r="GA39" i="3" s="1"/>
  <c r="FU42" i="2"/>
  <c r="FZ39" i="3" s="1"/>
  <c r="FT42" i="2"/>
  <c r="FY39" i="3" s="1"/>
  <c r="GS41" i="2"/>
  <c r="GX37" i="3" s="1"/>
  <c r="GR41" i="2"/>
  <c r="GW37" i="3" s="1"/>
  <c r="GQ41" i="2"/>
  <c r="GV37" i="3" s="1"/>
  <c r="GP41" i="2"/>
  <c r="GU37" i="3" s="1"/>
  <c r="GO41" i="2"/>
  <c r="GT38" i="3" s="1"/>
  <c r="GN41" i="2"/>
  <c r="GS37" i="3" s="1"/>
  <c r="GM41" i="2"/>
  <c r="GR37" i="3" s="1"/>
  <c r="GL41" i="2"/>
  <c r="GQ37" i="3" s="1"/>
  <c r="GK41" i="2"/>
  <c r="GP37" i="3" s="1"/>
  <c r="GJ41" i="2"/>
  <c r="GO37" i="3" s="1"/>
  <c r="GI41" i="2"/>
  <c r="GN37" i="3" s="1"/>
  <c r="GH41" i="2"/>
  <c r="GM37" i="3" s="1"/>
  <c r="GG41" i="2"/>
  <c r="GL38" i="3" s="1"/>
  <c r="GF41" i="2"/>
  <c r="GK37" i="3" s="1"/>
  <c r="GE41" i="2"/>
  <c r="GJ37" i="3" s="1"/>
  <c r="GD41" i="2"/>
  <c r="GI37" i="3" s="1"/>
  <c r="GC41" i="2"/>
  <c r="GH37" i="3" s="1"/>
  <c r="GB41" i="2"/>
  <c r="GG37" i="3" s="1"/>
  <c r="GA41" i="2"/>
  <c r="GF37" i="3" s="1"/>
  <c r="FZ41" i="2"/>
  <c r="GE37" i="3" s="1"/>
  <c r="FY41" i="2"/>
  <c r="GD38" i="3" s="1"/>
  <c r="FX41" i="2"/>
  <c r="GC37" i="3" s="1"/>
  <c r="FW41" i="2"/>
  <c r="GB37" i="3" s="1"/>
  <c r="FV41" i="2"/>
  <c r="GA37" i="3" s="1"/>
  <c r="FU41" i="2"/>
  <c r="FZ37" i="3" s="1"/>
  <c r="FT41" i="2"/>
  <c r="FY37" i="3" s="1"/>
  <c r="GS40" i="2"/>
  <c r="GX36" i="3" s="1"/>
  <c r="GR40" i="2"/>
  <c r="GW36" i="3" s="1"/>
  <c r="GQ40" i="2"/>
  <c r="GV36" i="3" s="1"/>
  <c r="GP40" i="2"/>
  <c r="GU36" i="3" s="1"/>
  <c r="GO40" i="2"/>
  <c r="GT36" i="3" s="1"/>
  <c r="GN40" i="2"/>
  <c r="GS36" i="3" s="1"/>
  <c r="GM40" i="2"/>
  <c r="GR36" i="3" s="1"/>
  <c r="GL40" i="2"/>
  <c r="GQ36" i="3" s="1"/>
  <c r="GK40" i="2"/>
  <c r="GP36" i="3" s="1"/>
  <c r="GJ40" i="2"/>
  <c r="GO36" i="3" s="1"/>
  <c r="GI40" i="2"/>
  <c r="GN36" i="3" s="1"/>
  <c r="GH40" i="2"/>
  <c r="GM36" i="3" s="1"/>
  <c r="GG40" i="2"/>
  <c r="GL36" i="3" s="1"/>
  <c r="GF40" i="2"/>
  <c r="GK36" i="3" s="1"/>
  <c r="GE40" i="2"/>
  <c r="GJ36" i="3" s="1"/>
  <c r="GD40" i="2"/>
  <c r="GI36" i="3" s="1"/>
  <c r="GC40" i="2"/>
  <c r="GH36" i="3" s="1"/>
  <c r="GB40" i="2"/>
  <c r="GG36" i="3" s="1"/>
  <c r="GA40" i="2"/>
  <c r="GF36" i="3" s="1"/>
  <c r="FZ40" i="2"/>
  <c r="GE36" i="3" s="1"/>
  <c r="FY40" i="2"/>
  <c r="GD36" i="3" s="1"/>
  <c r="FX40" i="2"/>
  <c r="GC36" i="3" s="1"/>
  <c r="FW40" i="2"/>
  <c r="GB36" i="3" s="1"/>
  <c r="FV40" i="2"/>
  <c r="GA36" i="3" s="1"/>
  <c r="FU40" i="2"/>
  <c r="FZ36" i="3" s="1"/>
  <c r="FT40" i="2"/>
  <c r="FY36" i="3" s="1"/>
  <c r="GS38" i="2"/>
  <c r="GX34" i="3" s="1"/>
  <c r="GR38" i="2"/>
  <c r="GW34" i="3" s="1"/>
  <c r="GQ38" i="2"/>
  <c r="GV34" i="3" s="1"/>
  <c r="GP38" i="2"/>
  <c r="GU34" i="3" s="1"/>
  <c r="GO38" i="2"/>
  <c r="GT34" i="3" s="1"/>
  <c r="GN38" i="2"/>
  <c r="GS34" i="3" s="1"/>
  <c r="GM38" i="2"/>
  <c r="GR34" i="3" s="1"/>
  <c r="GL38" i="2"/>
  <c r="GQ35" i="3" s="1"/>
  <c r="GK38" i="2"/>
  <c r="GP34" i="3" s="1"/>
  <c r="GJ38" i="2"/>
  <c r="GO34" i="3" s="1"/>
  <c r="GI38" i="2"/>
  <c r="GN34" i="3" s="1"/>
  <c r="GH38" i="2"/>
  <c r="GM34" i="3" s="1"/>
  <c r="GG38" i="2"/>
  <c r="GL34" i="3" s="1"/>
  <c r="GF38" i="2"/>
  <c r="GK34" i="3" s="1"/>
  <c r="GE38" i="2"/>
  <c r="GJ34" i="3" s="1"/>
  <c r="GD38" i="2"/>
  <c r="GI35" i="3" s="1"/>
  <c r="GC38" i="2"/>
  <c r="GH34" i="3" s="1"/>
  <c r="GB38" i="2"/>
  <c r="GG34" i="3" s="1"/>
  <c r="GA38" i="2"/>
  <c r="GF34" i="3" s="1"/>
  <c r="FZ38" i="2"/>
  <c r="GE34" i="3" s="1"/>
  <c r="FY38" i="2"/>
  <c r="GD34" i="3" s="1"/>
  <c r="FX38" i="2"/>
  <c r="GC34" i="3" s="1"/>
  <c r="FW38" i="2"/>
  <c r="GB34" i="3" s="1"/>
  <c r="FV38" i="2"/>
  <c r="GA35" i="3" s="1"/>
  <c r="FU38" i="2"/>
  <c r="FZ34" i="3" s="1"/>
  <c r="FT38" i="2"/>
  <c r="FY34" i="3" s="1"/>
  <c r="GS37" i="2"/>
  <c r="GX33" i="3" s="1"/>
  <c r="GR37" i="2"/>
  <c r="GW33" i="3" s="1"/>
  <c r="GQ37" i="2"/>
  <c r="GV33" i="3" s="1"/>
  <c r="GP37" i="2"/>
  <c r="GU33" i="3" s="1"/>
  <c r="GO37" i="2"/>
  <c r="GT33" i="3" s="1"/>
  <c r="GN37" i="2"/>
  <c r="GS33" i="3" s="1"/>
  <c r="GM37" i="2"/>
  <c r="GR33" i="3" s="1"/>
  <c r="GL37" i="2"/>
  <c r="GQ33" i="3" s="1"/>
  <c r="GK37" i="2"/>
  <c r="GP33" i="3" s="1"/>
  <c r="GJ37" i="2"/>
  <c r="GO33" i="3" s="1"/>
  <c r="GI37" i="2"/>
  <c r="GN33" i="3" s="1"/>
  <c r="GH37" i="2"/>
  <c r="GM33" i="3" s="1"/>
  <c r="GG37" i="2"/>
  <c r="GL33" i="3" s="1"/>
  <c r="GF37" i="2"/>
  <c r="GK33" i="3" s="1"/>
  <c r="GE37" i="2"/>
  <c r="GJ33" i="3" s="1"/>
  <c r="GD37" i="2"/>
  <c r="GI33" i="3" s="1"/>
  <c r="GC37" i="2"/>
  <c r="GH33" i="3" s="1"/>
  <c r="GB37" i="2"/>
  <c r="GG33" i="3" s="1"/>
  <c r="GA37" i="2"/>
  <c r="GF33" i="3" s="1"/>
  <c r="FZ37" i="2"/>
  <c r="GE33" i="3" s="1"/>
  <c r="FY37" i="2"/>
  <c r="GD33" i="3" s="1"/>
  <c r="FX37" i="2"/>
  <c r="GC33" i="3" s="1"/>
  <c r="FW37" i="2"/>
  <c r="GB33" i="3" s="1"/>
  <c r="FV37" i="2"/>
  <c r="GA33" i="3" s="1"/>
  <c r="FU37" i="2"/>
  <c r="FZ33" i="3" s="1"/>
  <c r="FT37" i="2"/>
  <c r="FY33" i="3" s="1"/>
  <c r="GS36" i="2"/>
  <c r="GX27" i="3" s="1"/>
  <c r="GR36" i="2"/>
  <c r="GQ36" i="2"/>
  <c r="GP36" i="2"/>
  <c r="GU31" i="3" s="1"/>
  <c r="GO36" i="2"/>
  <c r="GT30" i="3" s="1"/>
  <c r="GN36" i="2"/>
  <c r="GM36" i="2"/>
  <c r="GR27" i="3" s="1"/>
  <c r="GL36" i="2"/>
  <c r="GQ27" i="3" s="1"/>
  <c r="GK36" i="2"/>
  <c r="GP27" i="3" s="1"/>
  <c r="GJ36" i="2"/>
  <c r="GI36" i="2"/>
  <c r="GH36" i="2"/>
  <c r="GG36" i="2"/>
  <c r="GF36" i="2"/>
  <c r="GE36" i="2"/>
  <c r="GJ27" i="3" s="1"/>
  <c r="GD36" i="2"/>
  <c r="GI27" i="3" s="1"/>
  <c r="GC36" i="2"/>
  <c r="GH27" i="3" s="1"/>
  <c r="GB36" i="2"/>
  <c r="GA36" i="2"/>
  <c r="FZ36" i="2"/>
  <c r="FY36" i="2"/>
  <c r="FX36" i="2"/>
  <c r="FW36" i="2"/>
  <c r="GB27" i="3" s="1"/>
  <c r="FV36" i="2"/>
  <c r="GA27" i="3" s="1"/>
  <c r="FU36" i="2"/>
  <c r="FZ27" i="3" s="1"/>
  <c r="FT36" i="2"/>
  <c r="GS35" i="2"/>
  <c r="GX26" i="3" s="1"/>
  <c r="GX54" i="3" s="1"/>
  <c r="GR35" i="2"/>
  <c r="GW26" i="3" s="1"/>
  <c r="GW54" i="3" s="1"/>
  <c r="GQ35" i="2"/>
  <c r="GV26" i="3" s="1"/>
  <c r="GV54" i="3" s="1"/>
  <c r="GP35" i="2"/>
  <c r="GU26" i="3" s="1"/>
  <c r="GU54" i="3" s="1"/>
  <c r="GO35" i="2"/>
  <c r="GT26" i="3" s="1"/>
  <c r="GT54" i="3" s="1"/>
  <c r="GN35" i="2"/>
  <c r="GS26" i="3" s="1"/>
  <c r="GS54" i="3" s="1"/>
  <c r="GM35" i="2"/>
  <c r="GR26" i="3" s="1"/>
  <c r="GR54" i="3" s="1"/>
  <c r="GL35" i="2"/>
  <c r="GQ26" i="3" s="1"/>
  <c r="GQ54" i="3" s="1"/>
  <c r="GK35" i="2"/>
  <c r="GP26" i="3" s="1"/>
  <c r="GP54" i="3" s="1"/>
  <c r="GJ35" i="2"/>
  <c r="GO26" i="3" s="1"/>
  <c r="GO54" i="3" s="1"/>
  <c r="GI35" i="2"/>
  <c r="GN26" i="3" s="1"/>
  <c r="GN54" i="3" s="1"/>
  <c r="GH35" i="2"/>
  <c r="GM26" i="3" s="1"/>
  <c r="GM54" i="3" s="1"/>
  <c r="GG35" i="2"/>
  <c r="GL26" i="3" s="1"/>
  <c r="GL54" i="3" s="1"/>
  <c r="GF35" i="2"/>
  <c r="GK26" i="3" s="1"/>
  <c r="GK54" i="3" s="1"/>
  <c r="GE35" i="2"/>
  <c r="GJ26" i="3" s="1"/>
  <c r="GJ54" i="3" s="1"/>
  <c r="GD35" i="2"/>
  <c r="GI26" i="3" s="1"/>
  <c r="GI54" i="3" s="1"/>
  <c r="GC35" i="2"/>
  <c r="GH26" i="3" s="1"/>
  <c r="GH54" i="3" s="1"/>
  <c r="GB35" i="2"/>
  <c r="GG26" i="3" s="1"/>
  <c r="GG54" i="3" s="1"/>
  <c r="GA35" i="2"/>
  <c r="GF26" i="3" s="1"/>
  <c r="GF54" i="3" s="1"/>
  <c r="FZ35" i="2"/>
  <c r="GE26" i="3" s="1"/>
  <c r="GE54" i="3" s="1"/>
  <c r="FY35" i="2"/>
  <c r="GD26" i="3" s="1"/>
  <c r="GD54" i="3" s="1"/>
  <c r="FX35" i="2"/>
  <c r="GC26" i="3" s="1"/>
  <c r="GC54" i="3" s="1"/>
  <c r="FW35" i="2"/>
  <c r="GB26" i="3" s="1"/>
  <c r="GB54" i="3" s="1"/>
  <c r="FV35" i="2"/>
  <c r="GA26" i="3" s="1"/>
  <c r="GA54" i="3" s="1"/>
  <c r="FU35" i="2"/>
  <c r="FZ26" i="3" s="1"/>
  <c r="FZ54" i="3" s="1"/>
  <c r="FT35" i="2"/>
  <c r="FY26" i="3" s="1"/>
  <c r="FY54" i="3" s="1"/>
  <c r="GS34" i="2"/>
  <c r="GX25" i="3" s="1"/>
  <c r="GR34" i="2"/>
  <c r="GW25" i="3" s="1"/>
  <c r="GQ34" i="2"/>
  <c r="GV25" i="3" s="1"/>
  <c r="GP34" i="2"/>
  <c r="GU25" i="3" s="1"/>
  <c r="GO34" i="2"/>
  <c r="GT25" i="3" s="1"/>
  <c r="GN34" i="2"/>
  <c r="GS25" i="3" s="1"/>
  <c r="GM34" i="2"/>
  <c r="GR25" i="3" s="1"/>
  <c r="GL34" i="2"/>
  <c r="GQ25" i="3" s="1"/>
  <c r="GK34" i="2"/>
  <c r="GP25" i="3" s="1"/>
  <c r="GJ34" i="2"/>
  <c r="GO25" i="3" s="1"/>
  <c r="GI34" i="2"/>
  <c r="GN25" i="3" s="1"/>
  <c r="GH34" i="2"/>
  <c r="GM25" i="3" s="1"/>
  <c r="GG34" i="2"/>
  <c r="GL25" i="3" s="1"/>
  <c r="GF34" i="2"/>
  <c r="GK25" i="3" s="1"/>
  <c r="GE34" i="2"/>
  <c r="GJ25" i="3" s="1"/>
  <c r="GD34" i="2"/>
  <c r="GI25" i="3" s="1"/>
  <c r="GC34" i="2"/>
  <c r="GH25" i="3" s="1"/>
  <c r="GB34" i="2"/>
  <c r="GG25" i="3" s="1"/>
  <c r="GA34" i="2"/>
  <c r="GF25" i="3" s="1"/>
  <c r="FZ34" i="2"/>
  <c r="GE25" i="3" s="1"/>
  <c r="FY34" i="2"/>
  <c r="GD25" i="3" s="1"/>
  <c r="FX34" i="2"/>
  <c r="GC25" i="3" s="1"/>
  <c r="FW34" i="2"/>
  <c r="GB25" i="3" s="1"/>
  <c r="FV34" i="2"/>
  <c r="GA25" i="3" s="1"/>
  <c r="FU34" i="2"/>
  <c r="FZ25" i="3" s="1"/>
  <c r="FT34" i="2"/>
  <c r="FY25" i="3" s="1"/>
  <c r="GS33" i="2"/>
  <c r="GX22" i="3" s="1"/>
  <c r="GR33" i="2"/>
  <c r="GW22" i="3" s="1"/>
  <c r="GQ33" i="2"/>
  <c r="GV23" i="3" s="1"/>
  <c r="GP33" i="2"/>
  <c r="GO33" i="2"/>
  <c r="GT24" i="3" s="1"/>
  <c r="GN33" i="2"/>
  <c r="GS23" i="3" s="1"/>
  <c r="GM33" i="2"/>
  <c r="GL33" i="2"/>
  <c r="GQ22" i="3" s="1"/>
  <c r="GK33" i="2"/>
  <c r="GP22" i="3" s="1"/>
  <c r="GJ33" i="2"/>
  <c r="GO22" i="3" s="1"/>
  <c r="GI33" i="2"/>
  <c r="GN23" i="3" s="1"/>
  <c r="GH33" i="2"/>
  <c r="GG33" i="2"/>
  <c r="GL24" i="3" s="1"/>
  <c r="GF33" i="2"/>
  <c r="GK23" i="3" s="1"/>
  <c r="GE33" i="2"/>
  <c r="GD33" i="2"/>
  <c r="GI22" i="3" s="1"/>
  <c r="GC33" i="2"/>
  <c r="GH22" i="3" s="1"/>
  <c r="GB33" i="2"/>
  <c r="GG22" i="3" s="1"/>
  <c r="GA33" i="2"/>
  <c r="GF23" i="3" s="1"/>
  <c r="FZ33" i="2"/>
  <c r="FY33" i="2"/>
  <c r="GD24" i="3" s="1"/>
  <c r="FX33" i="2"/>
  <c r="GC23" i="3" s="1"/>
  <c r="FW33" i="2"/>
  <c r="FV33" i="2"/>
  <c r="GA22" i="3" s="1"/>
  <c r="FU33" i="2"/>
  <c r="FZ22" i="3" s="1"/>
  <c r="FT33" i="2"/>
  <c r="FY22" i="3" s="1"/>
  <c r="GS32" i="2"/>
  <c r="GX14" i="3" s="1"/>
  <c r="GR32" i="2"/>
  <c r="GW15" i="3" s="1"/>
  <c r="GQ32" i="2"/>
  <c r="GV14" i="3" s="1"/>
  <c r="GP32" i="2"/>
  <c r="GU14" i="3" s="1"/>
  <c r="GO32" i="2"/>
  <c r="GT14" i="3" s="1"/>
  <c r="GN32" i="2"/>
  <c r="GM32" i="2"/>
  <c r="GL32" i="2"/>
  <c r="GQ14" i="3" s="1"/>
  <c r="GK32" i="2"/>
  <c r="GP14" i="3" s="1"/>
  <c r="GJ32" i="2"/>
  <c r="GO14" i="3" s="1"/>
  <c r="GI32" i="2"/>
  <c r="GN14" i="3" s="1"/>
  <c r="GH32" i="2"/>
  <c r="GM14" i="3" s="1"/>
  <c r="GG32" i="2"/>
  <c r="GL14" i="3" s="1"/>
  <c r="GF32" i="2"/>
  <c r="GE32" i="2"/>
  <c r="GD32" i="2"/>
  <c r="GI14" i="3" s="1"/>
  <c r="GC32" i="2"/>
  <c r="GH14" i="3" s="1"/>
  <c r="GB32" i="2"/>
  <c r="GG14" i="3" s="1"/>
  <c r="GA32" i="2"/>
  <c r="GF14" i="3" s="1"/>
  <c r="FZ32" i="2"/>
  <c r="GE14" i="3" s="1"/>
  <c r="FY32" i="2"/>
  <c r="GD14" i="3" s="1"/>
  <c r="FX32" i="2"/>
  <c r="FW32" i="2"/>
  <c r="FV32" i="2"/>
  <c r="GA14" i="3" s="1"/>
  <c r="FU32" i="2"/>
  <c r="FZ14" i="3" s="1"/>
  <c r="FT32" i="2"/>
  <c r="FY14" i="3" s="1"/>
  <c r="GS31" i="2"/>
  <c r="GR31" i="2"/>
  <c r="GQ31" i="2"/>
  <c r="GV13" i="3" s="1"/>
  <c r="GP31" i="2"/>
  <c r="GU13" i="3" s="1"/>
  <c r="GO31" i="2"/>
  <c r="GT12" i="3" s="1"/>
  <c r="GN31" i="2"/>
  <c r="GM31" i="2"/>
  <c r="GL31" i="2"/>
  <c r="GQ9" i="3" s="1"/>
  <c r="GK31" i="2"/>
  <c r="GJ31" i="2"/>
  <c r="GI31" i="2"/>
  <c r="GH31" i="2"/>
  <c r="GG31" i="2"/>
  <c r="GF31" i="2"/>
  <c r="GK10" i="3" s="1"/>
  <c r="GE31" i="2"/>
  <c r="GJ10" i="3" s="1"/>
  <c r="GD31" i="2"/>
  <c r="GI9" i="3" s="1"/>
  <c r="GC31" i="2"/>
  <c r="GB31" i="2"/>
  <c r="GA31" i="2"/>
  <c r="GF13" i="3" s="1"/>
  <c r="FZ31" i="2"/>
  <c r="GE13" i="3" s="1"/>
  <c r="FY31" i="2"/>
  <c r="FX31" i="2"/>
  <c r="GC10" i="3" s="1"/>
  <c r="FW31" i="2"/>
  <c r="FV31" i="2"/>
  <c r="GA9" i="3" s="1"/>
  <c r="FU31" i="2"/>
  <c r="FT31" i="2"/>
  <c r="GS30" i="2"/>
  <c r="GX5" i="3" s="1"/>
  <c r="GR30" i="2"/>
  <c r="GW6" i="3" s="1"/>
  <c r="GQ30" i="2"/>
  <c r="GV6" i="3" s="1"/>
  <c r="GP30" i="2"/>
  <c r="GU6" i="3" s="1"/>
  <c r="GO30" i="2"/>
  <c r="GT6" i="3" s="1"/>
  <c r="GN30" i="2"/>
  <c r="GS4" i="3" s="1"/>
  <c r="GM30" i="2"/>
  <c r="GR8" i="3" s="1"/>
  <c r="GL30" i="2"/>
  <c r="GQ5" i="3" s="1"/>
  <c r="GK30" i="2"/>
  <c r="GP5" i="3" s="1"/>
  <c r="GJ30" i="2"/>
  <c r="GO6" i="3" s="1"/>
  <c r="GI30" i="2"/>
  <c r="GN6" i="3" s="1"/>
  <c r="GH30" i="2"/>
  <c r="GM6" i="3" s="1"/>
  <c r="GG30" i="2"/>
  <c r="GL6" i="3" s="1"/>
  <c r="GF30" i="2"/>
  <c r="GK4" i="3" s="1"/>
  <c r="GE30" i="2"/>
  <c r="GJ8" i="3" s="1"/>
  <c r="GD30" i="2"/>
  <c r="GI5" i="3" s="1"/>
  <c r="GC30" i="2"/>
  <c r="GH5" i="3" s="1"/>
  <c r="GB30" i="2"/>
  <c r="GG6" i="3" s="1"/>
  <c r="GA30" i="2"/>
  <c r="GF6" i="3" s="1"/>
  <c r="FZ30" i="2"/>
  <c r="GE6" i="3" s="1"/>
  <c r="FY30" i="2"/>
  <c r="GD6" i="3" s="1"/>
  <c r="FX30" i="2"/>
  <c r="GC4" i="3" s="1"/>
  <c r="FW30" i="2"/>
  <c r="GB8" i="3" s="1"/>
  <c r="FV30" i="2"/>
  <c r="GA5" i="3" s="1"/>
  <c r="FU30" i="2"/>
  <c r="FZ5" i="3" s="1"/>
  <c r="FT30" i="2"/>
  <c r="FY6" i="3" s="1"/>
  <c r="FS51" i="2"/>
  <c r="FS50" i="2"/>
  <c r="FS49" i="2"/>
  <c r="FS47" i="2"/>
  <c r="FX44" i="3" s="1"/>
  <c r="FS46" i="2"/>
  <c r="FX43" i="3" s="1"/>
  <c r="FS45" i="2"/>
  <c r="FX41" i="3" s="1"/>
  <c r="FS43" i="2"/>
  <c r="FX40" i="3" s="1"/>
  <c r="FS42" i="2"/>
  <c r="FX39" i="3" s="1"/>
  <c r="FS41" i="2"/>
  <c r="FX37" i="3" s="1"/>
  <c r="FS40" i="2"/>
  <c r="FX36" i="3" s="1"/>
  <c r="FS38" i="2"/>
  <c r="FX34" i="3" s="1"/>
  <c r="FS37" i="2"/>
  <c r="FX33" i="3" s="1"/>
  <c r="FS36" i="2"/>
  <c r="FS35" i="2"/>
  <c r="FX26" i="3" s="1"/>
  <c r="FS34" i="2"/>
  <c r="FX25" i="3" s="1"/>
  <c r="FS33" i="2"/>
  <c r="FX23" i="3" s="1"/>
  <c r="FS32" i="2"/>
  <c r="FS31" i="2"/>
  <c r="FS30" i="2"/>
  <c r="FX6" i="3" s="1"/>
  <c r="FQ51" i="2"/>
  <c r="FP51" i="2"/>
  <c r="FO51" i="2"/>
  <c r="FN51" i="2"/>
  <c r="FM51" i="2"/>
  <c r="FL51" i="2"/>
  <c r="FK51" i="2"/>
  <c r="FJ51" i="2"/>
  <c r="FI51" i="2"/>
  <c r="FH51" i="2"/>
  <c r="FG51" i="2"/>
  <c r="FF51" i="2"/>
  <c r="FE51" i="2"/>
  <c r="FD51" i="2"/>
  <c r="FC51" i="2"/>
  <c r="FB51" i="2"/>
  <c r="FA51" i="2"/>
  <c r="EZ51" i="2"/>
  <c r="EY51" i="2"/>
  <c r="EX51" i="2"/>
  <c r="EW51" i="2"/>
  <c r="EV51" i="2"/>
  <c r="EU51" i="2"/>
  <c r="ET51" i="2"/>
  <c r="ES51" i="2"/>
  <c r="ER51" i="2"/>
  <c r="FQ50" i="2"/>
  <c r="FP50" i="2"/>
  <c r="FO50" i="2"/>
  <c r="FN50" i="2"/>
  <c r="FM50" i="2"/>
  <c r="FL50" i="2"/>
  <c r="FK50" i="2"/>
  <c r="FJ50" i="2"/>
  <c r="FI50" i="2"/>
  <c r="FH50" i="2"/>
  <c r="FG50" i="2"/>
  <c r="FF50" i="2"/>
  <c r="FE50" i="2"/>
  <c r="FD50" i="2"/>
  <c r="FC50" i="2"/>
  <c r="FB50" i="2"/>
  <c r="FA50" i="2"/>
  <c r="EZ50" i="2"/>
  <c r="EY50" i="2"/>
  <c r="EX50" i="2"/>
  <c r="EW50" i="2"/>
  <c r="EV50" i="2"/>
  <c r="EU50" i="2"/>
  <c r="ET50" i="2"/>
  <c r="ES50" i="2"/>
  <c r="ER50" i="2"/>
  <c r="FQ49" i="2"/>
  <c r="FP49" i="2"/>
  <c r="FO49" i="2"/>
  <c r="FN49" i="2"/>
  <c r="FM49" i="2"/>
  <c r="FL49" i="2"/>
  <c r="FK49" i="2"/>
  <c r="FJ49" i="2"/>
  <c r="FI49" i="2"/>
  <c r="FH49" i="2"/>
  <c r="FG49" i="2"/>
  <c r="FF49" i="2"/>
  <c r="FE49" i="2"/>
  <c r="FD49" i="2"/>
  <c r="FC49" i="2"/>
  <c r="FB49" i="2"/>
  <c r="FA49" i="2"/>
  <c r="EZ49" i="2"/>
  <c r="EY49" i="2"/>
  <c r="EX49" i="2"/>
  <c r="EW49" i="2"/>
  <c r="EV49" i="2"/>
  <c r="EU49" i="2"/>
  <c r="ET49" i="2"/>
  <c r="ES49" i="2"/>
  <c r="ER49" i="2"/>
  <c r="FQ47" i="2"/>
  <c r="FV44" i="3" s="1"/>
  <c r="FP47" i="2"/>
  <c r="FU44" i="3" s="1"/>
  <c r="FO47" i="2"/>
  <c r="FT44" i="3" s="1"/>
  <c r="FN47" i="2"/>
  <c r="FS44" i="3" s="1"/>
  <c r="FM47" i="2"/>
  <c r="FR44" i="3" s="1"/>
  <c r="FL47" i="2"/>
  <c r="FQ44" i="3" s="1"/>
  <c r="FK47" i="2"/>
  <c r="FP44" i="3" s="1"/>
  <c r="FJ47" i="2"/>
  <c r="FO44" i="3" s="1"/>
  <c r="FI47" i="2"/>
  <c r="FN44" i="3" s="1"/>
  <c r="FH47" i="2"/>
  <c r="FM44" i="3" s="1"/>
  <c r="FG47" i="2"/>
  <c r="FL44" i="3" s="1"/>
  <c r="FF47" i="2"/>
  <c r="FK44" i="3" s="1"/>
  <c r="FE47" i="2"/>
  <c r="FJ44" i="3" s="1"/>
  <c r="FD47" i="2"/>
  <c r="FI44" i="3" s="1"/>
  <c r="FC47" i="2"/>
  <c r="FH44" i="3" s="1"/>
  <c r="FB47" i="2"/>
  <c r="FG44" i="3" s="1"/>
  <c r="FA47" i="2"/>
  <c r="FF44" i="3" s="1"/>
  <c r="EZ47" i="2"/>
  <c r="FE44" i="3" s="1"/>
  <c r="EY47" i="2"/>
  <c r="FD44" i="3" s="1"/>
  <c r="EX47" i="2"/>
  <c r="FC44" i="3" s="1"/>
  <c r="EW47" i="2"/>
  <c r="FB44" i="3" s="1"/>
  <c r="EV47" i="2"/>
  <c r="FA44" i="3" s="1"/>
  <c r="EU47" i="2"/>
  <c r="EZ44" i="3" s="1"/>
  <c r="ET47" i="2"/>
  <c r="EY44" i="3" s="1"/>
  <c r="ES47" i="2"/>
  <c r="EX44" i="3" s="1"/>
  <c r="ER47" i="2"/>
  <c r="EW44" i="3" s="1"/>
  <c r="FQ46" i="2"/>
  <c r="FV43" i="3" s="1"/>
  <c r="FP46" i="2"/>
  <c r="FU43" i="3" s="1"/>
  <c r="FO46" i="2"/>
  <c r="FT43" i="3" s="1"/>
  <c r="FN46" i="2"/>
  <c r="FS43" i="3" s="1"/>
  <c r="FM46" i="2"/>
  <c r="FR43" i="3" s="1"/>
  <c r="FL46" i="2"/>
  <c r="FQ43" i="3" s="1"/>
  <c r="FK46" i="2"/>
  <c r="FP43" i="3" s="1"/>
  <c r="FJ46" i="2"/>
  <c r="FO43" i="3" s="1"/>
  <c r="FI46" i="2"/>
  <c r="FN43" i="3" s="1"/>
  <c r="FH46" i="2"/>
  <c r="FM43" i="3" s="1"/>
  <c r="FG46" i="2"/>
  <c r="FL43" i="3" s="1"/>
  <c r="FF46" i="2"/>
  <c r="FK43" i="3" s="1"/>
  <c r="FE46" i="2"/>
  <c r="FJ43" i="3" s="1"/>
  <c r="FD46" i="2"/>
  <c r="FI43" i="3" s="1"/>
  <c r="FC46" i="2"/>
  <c r="FH43" i="3" s="1"/>
  <c r="FB46" i="2"/>
  <c r="FG43" i="3" s="1"/>
  <c r="FA46" i="2"/>
  <c r="FF43" i="3" s="1"/>
  <c r="EZ46" i="2"/>
  <c r="FE43" i="3" s="1"/>
  <c r="EY46" i="2"/>
  <c r="FD43" i="3" s="1"/>
  <c r="EX46" i="2"/>
  <c r="FC43" i="3" s="1"/>
  <c r="EW46" i="2"/>
  <c r="FB43" i="3" s="1"/>
  <c r="EV46" i="2"/>
  <c r="FA43" i="3" s="1"/>
  <c r="EU46" i="2"/>
  <c r="EZ43" i="3" s="1"/>
  <c r="ET46" i="2"/>
  <c r="EY43" i="3" s="1"/>
  <c r="ES46" i="2"/>
  <c r="EX43" i="3" s="1"/>
  <c r="ER46" i="2"/>
  <c r="EW43" i="3" s="1"/>
  <c r="FQ45" i="2"/>
  <c r="FP45" i="2"/>
  <c r="FO45" i="2"/>
  <c r="FN45" i="2"/>
  <c r="FS41" i="3" s="1"/>
  <c r="FM45" i="2"/>
  <c r="FL45" i="2"/>
  <c r="FQ42" i="3" s="1"/>
  <c r="FK45" i="2"/>
  <c r="FP41" i="3" s="1"/>
  <c r="FJ45" i="2"/>
  <c r="FO42" i="3" s="1"/>
  <c r="FI45" i="2"/>
  <c r="FH45" i="2"/>
  <c r="FG45" i="2"/>
  <c r="FF45" i="2"/>
  <c r="FK41" i="3" s="1"/>
  <c r="FE45" i="2"/>
  <c r="FD45" i="2"/>
  <c r="FI42" i="3" s="1"/>
  <c r="FC45" i="2"/>
  <c r="FH41" i="3" s="1"/>
  <c r="FB45" i="2"/>
  <c r="FG42" i="3" s="1"/>
  <c r="FA45" i="2"/>
  <c r="EZ45" i="2"/>
  <c r="EY45" i="2"/>
  <c r="EX45" i="2"/>
  <c r="FC41" i="3" s="1"/>
  <c r="EW45" i="2"/>
  <c r="EV45" i="2"/>
  <c r="FA42" i="3" s="1"/>
  <c r="EU45" i="2"/>
  <c r="EZ41" i="3" s="1"/>
  <c r="ET45" i="2"/>
  <c r="EY42" i="3" s="1"/>
  <c r="ES45" i="2"/>
  <c r="ER45" i="2"/>
  <c r="FQ43" i="2"/>
  <c r="FV40" i="3" s="1"/>
  <c r="FP43" i="2"/>
  <c r="FU40" i="3" s="1"/>
  <c r="FO43" i="2"/>
  <c r="FT40" i="3" s="1"/>
  <c r="FN43" i="2"/>
  <c r="FS40" i="3" s="1"/>
  <c r="FM43" i="2"/>
  <c r="FR40" i="3" s="1"/>
  <c r="FL43" i="2"/>
  <c r="FQ40" i="3" s="1"/>
  <c r="FK43" i="2"/>
  <c r="FP40" i="3" s="1"/>
  <c r="FJ43" i="2"/>
  <c r="FO40" i="3" s="1"/>
  <c r="FI43" i="2"/>
  <c r="FN40" i="3" s="1"/>
  <c r="FH43" i="2"/>
  <c r="FM40" i="3" s="1"/>
  <c r="FG43" i="2"/>
  <c r="FL40" i="3" s="1"/>
  <c r="FF43" i="2"/>
  <c r="FK40" i="3" s="1"/>
  <c r="FE43" i="2"/>
  <c r="FJ40" i="3" s="1"/>
  <c r="FD43" i="2"/>
  <c r="FI40" i="3" s="1"/>
  <c r="FC43" i="2"/>
  <c r="FH40" i="3" s="1"/>
  <c r="FB43" i="2"/>
  <c r="FG40" i="3" s="1"/>
  <c r="FA43" i="2"/>
  <c r="FF40" i="3" s="1"/>
  <c r="EZ43" i="2"/>
  <c r="FE40" i="3" s="1"/>
  <c r="EY43" i="2"/>
  <c r="FD40" i="3" s="1"/>
  <c r="EX43" i="2"/>
  <c r="FC40" i="3" s="1"/>
  <c r="EW43" i="2"/>
  <c r="FB40" i="3" s="1"/>
  <c r="EV43" i="2"/>
  <c r="FA40" i="3" s="1"/>
  <c r="EU43" i="2"/>
  <c r="EZ40" i="3" s="1"/>
  <c r="ET43" i="2"/>
  <c r="EY40" i="3" s="1"/>
  <c r="ES43" i="2"/>
  <c r="EX40" i="3" s="1"/>
  <c r="ER43" i="2"/>
  <c r="EW40" i="3" s="1"/>
  <c r="FQ42" i="2"/>
  <c r="FV39" i="3" s="1"/>
  <c r="FP42" i="2"/>
  <c r="FU39" i="3" s="1"/>
  <c r="FO42" i="2"/>
  <c r="FT39" i="3" s="1"/>
  <c r="FN42" i="2"/>
  <c r="FS39" i="3" s="1"/>
  <c r="FM42" i="2"/>
  <c r="FR39" i="3" s="1"/>
  <c r="FL42" i="2"/>
  <c r="FQ39" i="3" s="1"/>
  <c r="FK42" i="2"/>
  <c r="FP39" i="3" s="1"/>
  <c r="FJ42" i="2"/>
  <c r="FO39" i="3" s="1"/>
  <c r="FI42" i="2"/>
  <c r="FN39" i="3" s="1"/>
  <c r="FH42" i="2"/>
  <c r="FM39" i="3" s="1"/>
  <c r="FG42" i="2"/>
  <c r="FL39" i="3" s="1"/>
  <c r="FF42" i="2"/>
  <c r="FK39" i="3" s="1"/>
  <c r="FE42" i="2"/>
  <c r="FJ39" i="3" s="1"/>
  <c r="FD42" i="2"/>
  <c r="FI39" i="3" s="1"/>
  <c r="FC42" i="2"/>
  <c r="FH39" i="3" s="1"/>
  <c r="FB42" i="2"/>
  <c r="FG39" i="3" s="1"/>
  <c r="FA42" i="2"/>
  <c r="FF39" i="3" s="1"/>
  <c r="EZ42" i="2"/>
  <c r="FE39" i="3" s="1"/>
  <c r="EY42" i="2"/>
  <c r="FD39" i="3" s="1"/>
  <c r="EX42" i="2"/>
  <c r="FC39" i="3" s="1"/>
  <c r="EW42" i="2"/>
  <c r="FB39" i="3" s="1"/>
  <c r="EV42" i="2"/>
  <c r="FA39" i="3" s="1"/>
  <c r="EU42" i="2"/>
  <c r="EZ39" i="3" s="1"/>
  <c r="ET42" i="2"/>
  <c r="EY39" i="3" s="1"/>
  <c r="ES42" i="2"/>
  <c r="EX39" i="3" s="1"/>
  <c r="ER42" i="2"/>
  <c r="EW39" i="3" s="1"/>
  <c r="FQ41" i="2"/>
  <c r="FV38" i="3" s="1"/>
  <c r="FP41" i="2"/>
  <c r="FU37" i="3" s="1"/>
  <c r="FO41" i="2"/>
  <c r="FT37" i="3" s="1"/>
  <c r="FN41" i="2"/>
  <c r="FS37" i="3" s="1"/>
  <c r="FM41" i="2"/>
  <c r="FR37" i="3" s="1"/>
  <c r="FL41" i="2"/>
  <c r="FQ37" i="3" s="1"/>
  <c r="FK41" i="2"/>
  <c r="FP37" i="3" s="1"/>
  <c r="FJ41" i="2"/>
  <c r="FO37" i="3" s="1"/>
  <c r="FI41" i="2"/>
  <c r="FN38" i="3" s="1"/>
  <c r="FH41" i="2"/>
  <c r="FM37" i="3" s="1"/>
  <c r="FG41" i="2"/>
  <c r="FL37" i="3" s="1"/>
  <c r="FF41" i="2"/>
  <c r="FK37" i="3" s="1"/>
  <c r="FE41" i="2"/>
  <c r="FJ37" i="3" s="1"/>
  <c r="FD41" i="2"/>
  <c r="FI37" i="3" s="1"/>
  <c r="FC41" i="2"/>
  <c r="FH37" i="3" s="1"/>
  <c r="FB41" i="2"/>
  <c r="FG37" i="3" s="1"/>
  <c r="FA41" i="2"/>
  <c r="FF38" i="3" s="1"/>
  <c r="EZ41" i="2"/>
  <c r="FE37" i="3" s="1"/>
  <c r="EY41" i="2"/>
  <c r="FD37" i="3" s="1"/>
  <c r="EX41" i="2"/>
  <c r="FC37" i="3" s="1"/>
  <c r="EW41" i="2"/>
  <c r="FB37" i="3" s="1"/>
  <c r="EV41" i="2"/>
  <c r="FA37" i="3" s="1"/>
  <c r="EU41" i="2"/>
  <c r="EZ37" i="3" s="1"/>
  <c r="ET41" i="2"/>
  <c r="EY37" i="3" s="1"/>
  <c r="ES41" i="2"/>
  <c r="EX38" i="3" s="1"/>
  <c r="ER41" i="2"/>
  <c r="EW37" i="3" s="1"/>
  <c r="FQ40" i="2"/>
  <c r="FV36" i="3" s="1"/>
  <c r="FP40" i="2"/>
  <c r="FU36" i="3" s="1"/>
  <c r="FO40" i="2"/>
  <c r="FT36" i="3" s="1"/>
  <c r="FN40" i="2"/>
  <c r="FS36" i="3" s="1"/>
  <c r="FM40" i="2"/>
  <c r="FR36" i="3" s="1"/>
  <c r="FL40" i="2"/>
  <c r="FQ36" i="3" s="1"/>
  <c r="FK40" i="2"/>
  <c r="FP36" i="3" s="1"/>
  <c r="FJ40" i="2"/>
  <c r="FO36" i="3" s="1"/>
  <c r="FI40" i="2"/>
  <c r="FN36" i="3" s="1"/>
  <c r="FH40" i="2"/>
  <c r="FM36" i="3" s="1"/>
  <c r="FG40" i="2"/>
  <c r="FL36" i="3" s="1"/>
  <c r="FF40" i="2"/>
  <c r="FK36" i="3" s="1"/>
  <c r="FE40" i="2"/>
  <c r="FJ36" i="3" s="1"/>
  <c r="FD40" i="2"/>
  <c r="FI36" i="3" s="1"/>
  <c r="FC40" i="2"/>
  <c r="FH36" i="3" s="1"/>
  <c r="FB40" i="2"/>
  <c r="FG36" i="3" s="1"/>
  <c r="FA40" i="2"/>
  <c r="FF36" i="3" s="1"/>
  <c r="EZ40" i="2"/>
  <c r="FE36" i="3" s="1"/>
  <c r="EY40" i="2"/>
  <c r="FD36" i="3" s="1"/>
  <c r="EX40" i="2"/>
  <c r="FC36" i="3" s="1"/>
  <c r="EW40" i="2"/>
  <c r="FB36" i="3" s="1"/>
  <c r="EV40" i="2"/>
  <c r="FA36" i="3" s="1"/>
  <c r="EU40" i="2"/>
  <c r="EZ36" i="3" s="1"/>
  <c r="ET40" i="2"/>
  <c r="EY36" i="3" s="1"/>
  <c r="ES40" i="2"/>
  <c r="EX36" i="3" s="1"/>
  <c r="ER40" i="2"/>
  <c r="EW36" i="3" s="1"/>
  <c r="FQ38" i="2"/>
  <c r="FV34" i="3" s="1"/>
  <c r="FP38" i="2"/>
  <c r="FU34" i="3" s="1"/>
  <c r="FO38" i="2"/>
  <c r="FT34" i="3" s="1"/>
  <c r="FN38" i="2"/>
  <c r="FS35" i="3" s="1"/>
  <c r="FM38" i="2"/>
  <c r="FR34" i="3" s="1"/>
  <c r="FL38" i="2"/>
  <c r="FQ34" i="3" s="1"/>
  <c r="FK38" i="2"/>
  <c r="FP34" i="3" s="1"/>
  <c r="FJ38" i="2"/>
  <c r="FO34" i="3" s="1"/>
  <c r="FI38" i="2"/>
  <c r="FN34" i="3" s="1"/>
  <c r="FH38" i="2"/>
  <c r="FM34" i="3" s="1"/>
  <c r="FG38" i="2"/>
  <c r="FL34" i="3" s="1"/>
  <c r="FF38" i="2"/>
  <c r="FK35" i="3" s="1"/>
  <c r="FE38" i="2"/>
  <c r="FJ34" i="3" s="1"/>
  <c r="FD38" i="2"/>
  <c r="FI34" i="3" s="1"/>
  <c r="FC38" i="2"/>
  <c r="FH34" i="3" s="1"/>
  <c r="FB38" i="2"/>
  <c r="FG34" i="3" s="1"/>
  <c r="FA38" i="2"/>
  <c r="FF34" i="3" s="1"/>
  <c r="EZ38" i="2"/>
  <c r="FE34" i="3" s="1"/>
  <c r="EY38" i="2"/>
  <c r="FD34" i="3" s="1"/>
  <c r="EX38" i="2"/>
  <c r="FC35" i="3" s="1"/>
  <c r="EW38" i="2"/>
  <c r="FB34" i="3" s="1"/>
  <c r="EV38" i="2"/>
  <c r="FA34" i="3" s="1"/>
  <c r="EU38" i="2"/>
  <c r="EZ34" i="3" s="1"/>
  <c r="ET38" i="2"/>
  <c r="EY34" i="3" s="1"/>
  <c r="ES38" i="2"/>
  <c r="EX34" i="3" s="1"/>
  <c r="ER38" i="2"/>
  <c r="EW34" i="3" s="1"/>
  <c r="FQ37" i="2"/>
  <c r="FV33" i="3" s="1"/>
  <c r="FP37" i="2"/>
  <c r="FU33" i="3" s="1"/>
  <c r="FO37" i="2"/>
  <c r="FT33" i="3" s="1"/>
  <c r="FN37" i="2"/>
  <c r="FS33" i="3" s="1"/>
  <c r="FM37" i="2"/>
  <c r="FR33" i="3" s="1"/>
  <c r="FL37" i="2"/>
  <c r="FQ33" i="3" s="1"/>
  <c r="FK37" i="2"/>
  <c r="FP33" i="3" s="1"/>
  <c r="FJ37" i="2"/>
  <c r="FO33" i="3" s="1"/>
  <c r="FI37" i="2"/>
  <c r="FN33" i="3" s="1"/>
  <c r="FH37" i="2"/>
  <c r="FM33" i="3" s="1"/>
  <c r="FG37" i="2"/>
  <c r="FL33" i="3" s="1"/>
  <c r="FF37" i="2"/>
  <c r="FK33" i="3" s="1"/>
  <c r="FE37" i="2"/>
  <c r="FJ33" i="3" s="1"/>
  <c r="FD37" i="2"/>
  <c r="FI33" i="3" s="1"/>
  <c r="FC37" i="2"/>
  <c r="FH33" i="3" s="1"/>
  <c r="FB37" i="2"/>
  <c r="FG33" i="3" s="1"/>
  <c r="FA37" i="2"/>
  <c r="FF33" i="3" s="1"/>
  <c r="EZ37" i="2"/>
  <c r="FE33" i="3" s="1"/>
  <c r="EY37" i="2"/>
  <c r="FD33" i="3" s="1"/>
  <c r="EX37" i="2"/>
  <c r="FC33" i="3" s="1"/>
  <c r="EW37" i="2"/>
  <c r="FB33" i="3" s="1"/>
  <c r="EV37" i="2"/>
  <c r="FA33" i="3" s="1"/>
  <c r="EU37" i="2"/>
  <c r="EZ33" i="3" s="1"/>
  <c r="ET37" i="2"/>
  <c r="EY33" i="3" s="1"/>
  <c r="ES37" i="2"/>
  <c r="EX33" i="3" s="1"/>
  <c r="ER37" i="2"/>
  <c r="EW33" i="3" s="1"/>
  <c r="FQ36" i="2"/>
  <c r="FV28" i="3" s="1"/>
  <c r="FP36" i="2"/>
  <c r="FU28" i="3" s="1"/>
  <c r="FO36" i="2"/>
  <c r="FT28" i="3" s="1"/>
  <c r="FN36" i="2"/>
  <c r="FS28" i="3" s="1"/>
  <c r="FM36" i="2"/>
  <c r="FL36" i="2"/>
  <c r="FQ28" i="3" s="1"/>
  <c r="FK36" i="2"/>
  <c r="FP28" i="3" s="1"/>
  <c r="FJ36" i="2"/>
  <c r="FO31" i="3" s="1"/>
  <c r="FI36" i="2"/>
  <c r="FN30" i="3" s="1"/>
  <c r="FH36" i="2"/>
  <c r="FM28" i="3" s="1"/>
  <c r="FG36" i="2"/>
  <c r="FL28" i="3" s="1"/>
  <c r="FF36" i="2"/>
  <c r="FK28" i="3" s="1"/>
  <c r="FE36" i="2"/>
  <c r="FD36" i="2"/>
  <c r="FI28" i="3" s="1"/>
  <c r="FC36" i="2"/>
  <c r="FH28" i="3" s="1"/>
  <c r="FB36" i="2"/>
  <c r="FG28" i="3" s="1"/>
  <c r="FA36" i="2"/>
  <c r="FF28" i="3" s="1"/>
  <c r="EZ36" i="2"/>
  <c r="FE28" i="3" s="1"/>
  <c r="EY36" i="2"/>
  <c r="FD28" i="3" s="1"/>
  <c r="EX36" i="2"/>
  <c r="FC28" i="3" s="1"/>
  <c r="EW36" i="2"/>
  <c r="EV36" i="2"/>
  <c r="FA28" i="3" s="1"/>
  <c r="EU36" i="2"/>
  <c r="EZ28" i="3" s="1"/>
  <c r="ET36" i="2"/>
  <c r="EY28" i="3" s="1"/>
  <c r="ES36" i="2"/>
  <c r="EX28" i="3" s="1"/>
  <c r="ER36" i="2"/>
  <c r="EW28" i="3" s="1"/>
  <c r="FQ35" i="2"/>
  <c r="FV26" i="3" s="1"/>
  <c r="FV54" i="3" s="1"/>
  <c r="FP35" i="2"/>
  <c r="FU26" i="3" s="1"/>
  <c r="FU54" i="3" s="1"/>
  <c r="FO35" i="2"/>
  <c r="FT26" i="3" s="1"/>
  <c r="FT54" i="3" s="1"/>
  <c r="FN35" i="2"/>
  <c r="FS26" i="3" s="1"/>
  <c r="FS54" i="3" s="1"/>
  <c r="FM35" i="2"/>
  <c r="FR26" i="3" s="1"/>
  <c r="FR54" i="3" s="1"/>
  <c r="FL35" i="2"/>
  <c r="FQ26" i="3" s="1"/>
  <c r="FQ54" i="3" s="1"/>
  <c r="FK35" i="2"/>
  <c r="FP26" i="3" s="1"/>
  <c r="FP54" i="3" s="1"/>
  <c r="FJ35" i="2"/>
  <c r="FO26" i="3" s="1"/>
  <c r="FO54" i="3" s="1"/>
  <c r="FI35" i="2"/>
  <c r="FN26" i="3" s="1"/>
  <c r="FN54" i="3" s="1"/>
  <c r="FH35" i="2"/>
  <c r="FM26" i="3" s="1"/>
  <c r="FM54" i="3" s="1"/>
  <c r="FG35" i="2"/>
  <c r="FL26" i="3" s="1"/>
  <c r="FL54" i="3" s="1"/>
  <c r="FF35" i="2"/>
  <c r="FK26" i="3" s="1"/>
  <c r="FK54" i="3" s="1"/>
  <c r="FE35" i="2"/>
  <c r="FJ26" i="3" s="1"/>
  <c r="FJ54" i="3" s="1"/>
  <c r="FD35" i="2"/>
  <c r="FI26" i="3" s="1"/>
  <c r="FI54" i="3" s="1"/>
  <c r="FC35" i="2"/>
  <c r="FH26" i="3" s="1"/>
  <c r="FH54" i="3" s="1"/>
  <c r="FB35" i="2"/>
  <c r="FG26" i="3" s="1"/>
  <c r="FG54" i="3" s="1"/>
  <c r="FA35" i="2"/>
  <c r="FF26" i="3" s="1"/>
  <c r="FF54" i="3" s="1"/>
  <c r="EZ35" i="2"/>
  <c r="FE26" i="3" s="1"/>
  <c r="FE54" i="3" s="1"/>
  <c r="EY35" i="2"/>
  <c r="FD26" i="3" s="1"/>
  <c r="FD54" i="3" s="1"/>
  <c r="EX35" i="2"/>
  <c r="FC26" i="3" s="1"/>
  <c r="FC54" i="3" s="1"/>
  <c r="EW35" i="2"/>
  <c r="FB26" i="3" s="1"/>
  <c r="FB54" i="3" s="1"/>
  <c r="EV35" i="2"/>
  <c r="FA26" i="3" s="1"/>
  <c r="FA54" i="3" s="1"/>
  <c r="EU35" i="2"/>
  <c r="EZ26" i="3" s="1"/>
  <c r="EZ54" i="3" s="1"/>
  <c r="ET35" i="2"/>
  <c r="EY26" i="3" s="1"/>
  <c r="EY54" i="3" s="1"/>
  <c r="ES35" i="2"/>
  <c r="EX26" i="3" s="1"/>
  <c r="EX54" i="3" s="1"/>
  <c r="ER35" i="2"/>
  <c r="EW26" i="3" s="1"/>
  <c r="EW54" i="3" s="1"/>
  <c r="FQ34" i="2"/>
  <c r="FV25" i="3" s="1"/>
  <c r="FP34" i="2"/>
  <c r="FU25" i="3" s="1"/>
  <c r="FO34" i="2"/>
  <c r="FT25" i="3" s="1"/>
  <c r="FN34" i="2"/>
  <c r="FS25" i="3" s="1"/>
  <c r="FM34" i="2"/>
  <c r="FR25" i="3" s="1"/>
  <c r="FL34" i="2"/>
  <c r="FQ25" i="3" s="1"/>
  <c r="FK34" i="2"/>
  <c r="FP25" i="3" s="1"/>
  <c r="FJ34" i="2"/>
  <c r="FO25" i="3" s="1"/>
  <c r="FI34" i="2"/>
  <c r="FN25" i="3" s="1"/>
  <c r="FH34" i="2"/>
  <c r="FM25" i="3" s="1"/>
  <c r="FG34" i="2"/>
  <c r="FL25" i="3" s="1"/>
  <c r="FF34" i="2"/>
  <c r="FK25" i="3" s="1"/>
  <c r="FE34" i="2"/>
  <c r="FJ25" i="3" s="1"/>
  <c r="FD34" i="2"/>
  <c r="FI25" i="3" s="1"/>
  <c r="FC34" i="2"/>
  <c r="FH25" i="3" s="1"/>
  <c r="FB34" i="2"/>
  <c r="FG25" i="3" s="1"/>
  <c r="FA34" i="2"/>
  <c r="FF25" i="3" s="1"/>
  <c r="EZ34" i="2"/>
  <c r="FE25" i="3" s="1"/>
  <c r="EY34" i="2"/>
  <c r="FD25" i="3" s="1"/>
  <c r="EX34" i="2"/>
  <c r="FC25" i="3" s="1"/>
  <c r="EW34" i="2"/>
  <c r="FB25" i="3" s="1"/>
  <c r="EV34" i="2"/>
  <c r="FA25" i="3" s="1"/>
  <c r="EU34" i="2"/>
  <c r="EZ25" i="3" s="1"/>
  <c r="ET34" i="2"/>
  <c r="EY25" i="3" s="1"/>
  <c r="ES34" i="2"/>
  <c r="EX25" i="3" s="1"/>
  <c r="ER34" i="2"/>
  <c r="EW25" i="3" s="1"/>
  <c r="FQ33" i="2"/>
  <c r="FV24" i="3" s="1"/>
  <c r="FP33" i="2"/>
  <c r="FU23" i="3" s="1"/>
  <c r="FO33" i="2"/>
  <c r="FN33" i="2"/>
  <c r="FS22" i="3" s="1"/>
  <c r="FM33" i="2"/>
  <c r="FR22" i="3" s="1"/>
  <c r="FL33" i="2"/>
  <c r="FK33" i="2"/>
  <c r="FP23" i="3" s="1"/>
  <c r="FJ33" i="2"/>
  <c r="FO22" i="3" s="1"/>
  <c r="FI33" i="2"/>
  <c r="FN24" i="3" s="1"/>
  <c r="FH33" i="2"/>
  <c r="FM23" i="3" s="1"/>
  <c r="FG33" i="2"/>
  <c r="FF33" i="2"/>
  <c r="FK22" i="3" s="1"/>
  <c r="FE33" i="2"/>
  <c r="FJ22" i="3" s="1"/>
  <c r="FD33" i="2"/>
  <c r="FC33" i="2"/>
  <c r="FH23" i="3" s="1"/>
  <c r="FB33" i="2"/>
  <c r="FG22" i="3" s="1"/>
  <c r="FA33" i="2"/>
  <c r="FF24" i="3" s="1"/>
  <c r="EZ33" i="2"/>
  <c r="FE23" i="3" s="1"/>
  <c r="EY33" i="2"/>
  <c r="EX33" i="2"/>
  <c r="FC22" i="3" s="1"/>
  <c r="EW33" i="2"/>
  <c r="FB22" i="3" s="1"/>
  <c r="EV33" i="2"/>
  <c r="EU33" i="2"/>
  <c r="EZ23" i="3" s="1"/>
  <c r="ET33" i="2"/>
  <c r="EY22" i="3" s="1"/>
  <c r="ES33" i="2"/>
  <c r="EX24" i="3" s="1"/>
  <c r="ER33" i="2"/>
  <c r="EW23" i="3" s="1"/>
  <c r="FQ32" i="2"/>
  <c r="FV15" i="3" s="1"/>
  <c r="FP32" i="2"/>
  <c r="FU15" i="3" s="1"/>
  <c r="FO32" i="2"/>
  <c r="FT15" i="3" s="1"/>
  <c r="FN32" i="2"/>
  <c r="FM32" i="2"/>
  <c r="FL32" i="2"/>
  <c r="FK32" i="2"/>
  <c r="FP14" i="3" s="1"/>
  <c r="FJ32" i="2"/>
  <c r="FO14" i="3" s="1"/>
  <c r="FI32" i="2"/>
  <c r="FN14" i="3" s="1"/>
  <c r="FH32" i="2"/>
  <c r="FG32" i="2"/>
  <c r="FF32" i="2"/>
  <c r="FE32" i="2"/>
  <c r="FD32" i="2"/>
  <c r="FC32" i="2"/>
  <c r="FH14" i="3" s="1"/>
  <c r="FB32" i="2"/>
  <c r="FG14" i="3" s="1"/>
  <c r="FA32" i="2"/>
  <c r="FF15" i="3" s="1"/>
  <c r="EZ32" i="2"/>
  <c r="EY32" i="2"/>
  <c r="EX32" i="2"/>
  <c r="EW32" i="2"/>
  <c r="EV32" i="2"/>
  <c r="EU32" i="2"/>
  <c r="EZ15" i="3" s="1"/>
  <c r="ET32" i="2"/>
  <c r="EY14" i="3" s="1"/>
  <c r="ES32" i="2"/>
  <c r="EX15" i="3" s="1"/>
  <c r="ER32" i="2"/>
  <c r="EW15" i="3" s="1"/>
  <c r="FQ31" i="2"/>
  <c r="FV9" i="3" s="1"/>
  <c r="FP31" i="2"/>
  <c r="FU10" i="3" s="1"/>
  <c r="FO31" i="2"/>
  <c r="FT10" i="3" s="1"/>
  <c r="FN31" i="2"/>
  <c r="FS9" i="3" s="1"/>
  <c r="FM31" i="2"/>
  <c r="FR9" i="3" s="1"/>
  <c r="FL31" i="2"/>
  <c r="FK31" i="2"/>
  <c r="FJ31" i="2"/>
  <c r="FO12" i="3" s="1"/>
  <c r="FI31" i="2"/>
  <c r="FN9" i="3" s="1"/>
  <c r="FH31" i="2"/>
  <c r="FM10" i="3" s="1"/>
  <c r="FG31" i="2"/>
  <c r="FL10" i="3" s="1"/>
  <c r="FF31" i="2"/>
  <c r="FK9" i="3" s="1"/>
  <c r="FE31" i="2"/>
  <c r="FJ9" i="3" s="1"/>
  <c r="FD31" i="2"/>
  <c r="FC31" i="2"/>
  <c r="FH9" i="3" s="1"/>
  <c r="FB31" i="2"/>
  <c r="FA31" i="2"/>
  <c r="FF12" i="3" s="1"/>
  <c r="EZ31" i="2"/>
  <c r="FE11" i="3" s="1"/>
  <c r="EY31" i="2"/>
  <c r="FD9" i="3" s="1"/>
  <c r="EX31" i="2"/>
  <c r="FC9" i="3" s="1"/>
  <c r="EW31" i="2"/>
  <c r="FB9" i="3" s="1"/>
  <c r="EV31" i="2"/>
  <c r="EU31" i="2"/>
  <c r="ET31" i="2"/>
  <c r="ES31" i="2"/>
  <c r="EX12" i="3" s="1"/>
  <c r="ER31" i="2"/>
  <c r="EW9" i="3" s="1"/>
  <c r="FQ30" i="2"/>
  <c r="FV6" i="3" s="1"/>
  <c r="FP30" i="2"/>
  <c r="FU4" i="3" s="1"/>
  <c r="FO30" i="2"/>
  <c r="FT4" i="3" s="1"/>
  <c r="FN30" i="2"/>
  <c r="FS8" i="3" s="1"/>
  <c r="FM30" i="2"/>
  <c r="FR3" i="3" s="1"/>
  <c r="FL30" i="2"/>
  <c r="FQ6" i="3" s="1"/>
  <c r="FK30" i="2"/>
  <c r="FP6" i="3" s="1"/>
  <c r="FJ30" i="2"/>
  <c r="FO6" i="3" s="1"/>
  <c r="FI30" i="2"/>
  <c r="FN6" i="3" s="1"/>
  <c r="FH30" i="2"/>
  <c r="FM4" i="3" s="1"/>
  <c r="FG30" i="2"/>
  <c r="FL4" i="3" s="1"/>
  <c r="FF30" i="2"/>
  <c r="FK8" i="3" s="1"/>
  <c r="FE30" i="2"/>
  <c r="FJ3" i="3" s="1"/>
  <c r="FD30" i="2"/>
  <c r="FI6" i="3" s="1"/>
  <c r="FC30" i="2"/>
  <c r="FH6" i="3" s="1"/>
  <c r="FB30" i="2"/>
  <c r="FG6" i="3" s="1"/>
  <c r="FA30" i="2"/>
  <c r="FF6" i="3" s="1"/>
  <c r="EZ30" i="2"/>
  <c r="FE4" i="3" s="1"/>
  <c r="EY30" i="2"/>
  <c r="FD4" i="3" s="1"/>
  <c r="EX30" i="2"/>
  <c r="FC8" i="3" s="1"/>
  <c r="EW30" i="2"/>
  <c r="FB3" i="3" s="1"/>
  <c r="EV30" i="2"/>
  <c r="FA6" i="3" s="1"/>
  <c r="EU30" i="2"/>
  <c r="EZ6" i="3" s="1"/>
  <c r="ET30" i="2"/>
  <c r="EY6" i="3" s="1"/>
  <c r="ES30" i="2"/>
  <c r="EX6" i="3" s="1"/>
  <c r="ER30" i="2"/>
  <c r="EW4" i="3" s="1"/>
  <c r="EQ51" i="2"/>
  <c r="EQ50" i="2"/>
  <c r="EQ49" i="2"/>
  <c r="EQ47" i="2"/>
  <c r="EV44" i="3" s="1"/>
  <c r="EQ46" i="2"/>
  <c r="EV43" i="3" s="1"/>
  <c r="EQ45" i="2"/>
  <c r="EQ43" i="2"/>
  <c r="EV40" i="3" s="1"/>
  <c r="EQ42" i="2"/>
  <c r="EV39" i="3" s="1"/>
  <c r="EQ41" i="2"/>
  <c r="EV37" i="3" s="1"/>
  <c r="EQ40" i="2"/>
  <c r="EV36" i="3" s="1"/>
  <c r="EQ38" i="2"/>
  <c r="EV34" i="3" s="1"/>
  <c r="EQ37" i="2"/>
  <c r="EV33" i="3" s="1"/>
  <c r="EQ36" i="2"/>
  <c r="EV28" i="3" s="1"/>
  <c r="EQ35" i="2"/>
  <c r="EV26" i="3" s="1"/>
  <c r="EQ34" i="2"/>
  <c r="EV25" i="3" s="1"/>
  <c r="EQ33" i="2"/>
  <c r="EV22" i="3" s="1"/>
  <c r="EQ32" i="2"/>
  <c r="EV14" i="3" s="1"/>
  <c r="EQ31" i="2"/>
  <c r="EQ30" i="2"/>
  <c r="EV4" i="3" s="1"/>
  <c r="DO51" i="2"/>
  <c r="DO50" i="2"/>
  <c r="DO49" i="2"/>
  <c r="DO47" i="2"/>
  <c r="DT44" i="3" s="1"/>
  <c r="DO46" i="2"/>
  <c r="DT43" i="3" s="1"/>
  <c r="DO45" i="2"/>
  <c r="DO43" i="2"/>
  <c r="DT40" i="3" s="1"/>
  <c r="DO42" i="2"/>
  <c r="DT39" i="3" s="1"/>
  <c r="DO41" i="2"/>
  <c r="DT37" i="3" s="1"/>
  <c r="DO40" i="2"/>
  <c r="DT36" i="3" s="1"/>
  <c r="DO38" i="2"/>
  <c r="DT34" i="3" s="1"/>
  <c r="DO37" i="2"/>
  <c r="DT33" i="3" s="1"/>
  <c r="DO36" i="2"/>
  <c r="DT27" i="3" s="1"/>
  <c r="DO35" i="2"/>
  <c r="DT26" i="3" s="1"/>
  <c r="DO34" i="2"/>
  <c r="DT25" i="3" s="1"/>
  <c r="DO33" i="2"/>
  <c r="DO32" i="2"/>
  <c r="DT14" i="3" s="1"/>
  <c r="DO31" i="2"/>
  <c r="DT9" i="3" s="1"/>
  <c r="DO30" i="2"/>
  <c r="DT4" i="3" s="1"/>
  <c r="DM51" i="2"/>
  <c r="DL51" i="2"/>
  <c r="DK51" i="2"/>
  <c r="DJ51" i="2"/>
  <c r="DI51" i="2"/>
  <c r="DH51" i="2"/>
  <c r="DG51" i="2"/>
  <c r="DF51" i="2"/>
  <c r="DE51" i="2"/>
  <c r="DD51" i="2"/>
  <c r="DC51" i="2"/>
  <c r="DB51" i="2"/>
  <c r="DA51" i="2"/>
  <c r="CZ51" i="2"/>
  <c r="CY51" i="2"/>
  <c r="CX51" i="2"/>
  <c r="CW51" i="2"/>
  <c r="CV51" i="2"/>
  <c r="CU51" i="2"/>
  <c r="CT51" i="2"/>
  <c r="CS51" i="2"/>
  <c r="CR51" i="2"/>
  <c r="CQ51" i="2"/>
  <c r="CP51" i="2"/>
  <c r="CO51" i="2"/>
  <c r="CN51" i="2"/>
  <c r="DM50" i="2"/>
  <c r="DL50" i="2"/>
  <c r="DK50" i="2"/>
  <c r="DJ50" i="2"/>
  <c r="DI50" i="2"/>
  <c r="DH50" i="2"/>
  <c r="DG50" i="2"/>
  <c r="DF50" i="2"/>
  <c r="DE50" i="2"/>
  <c r="DD50" i="2"/>
  <c r="DC50" i="2"/>
  <c r="DB50" i="2"/>
  <c r="DA50" i="2"/>
  <c r="CZ50" i="2"/>
  <c r="CY50" i="2"/>
  <c r="CX50" i="2"/>
  <c r="CW50" i="2"/>
  <c r="CV50" i="2"/>
  <c r="CU50" i="2"/>
  <c r="CT50" i="2"/>
  <c r="CS50" i="2"/>
  <c r="CR50" i="2"/>
  <c r="CQ50" i="2"/>
  <c r="CP50" i="2"/>
  <c r="CO50" i="2"/>
  <c r="CN50" i="2"/>
  <c r="DM49" i="2"/>
  <c r="DL49" i="2"/>
  <c r="DK49" i="2"/>
  <c r="DJ49" i="2"/>
  <c r="DI49" i="2"/>
  <c r="DH49" i="2"/>
  <c r="DG49" i="2"/>
  <c r="DF49" i="2"/>
  <c r="DE49" i="2"/>
  <c r="DD49" i="2"/>
  <c r="DC49" i="2"/>
  <c r="DB49" i="2"/>
  <c r="DA49" i="2"/>
  <c r="CZ49" i="2"/>
  <c r="CY49" i="2"/>
  <c r="CX49" i="2"/>
  <c r="CW49" i="2"/>
  <c r="CV49" i="2"/>
  <c r="CU49" i="2"/>
  <c r="CT49" i="2"/>
  <c r="CS49" i="2"/>
  <c r="CR49" i="2"/>
  <c r="CQ49" i="2"/>
  <c r="CP49" i="2"/>
  <c r="CO49" i="2"/>
  <c r="CN49" i="2"/>
  <c r="DM47" i="2"/>
  <c r="DR44" i="3" s="1"/>
  <c r="DL47" i="2"/>
  <c r="DQ44" i="3" s="1"/>
  <c r="DK47" i="2"/>
  <c r="DP44" i="3" s="1"/>
  <c r="DJ47" i="2"/>
  <c r="DO44" i="3" s="1"/>
  <c r="DI47" i="2"/>
  <c r="DN44" i="3" s="1"/>
  <c r="DH47" i="2"/>
  <c r="DM44" i="3" s="1"/>
  <c r="DG47" i="2"/>
  <c r="DL44" i="3" s="1"/>
  <c r="DF47" i="2"/>
  <c r="DK44" i="3" s="1"/>
  <c r="DE47" i="2"/>
  <c r="DJ44" i="3" s="1"/>
  <c r="DD47" i="2"/>
  <c r="DI44" i="3" s="1"/>
  <c r="DC47" i="2"/>
  <c r="DH44" i="3" s="1"/>
  <c r="DB47" i="2"/>
  <c r="DG44" i="3" s="1"/>
  <c r="DA47" i="2"/>
  <c r="DF44" i="3" s="1"/>
  <c r="CZ47" i="2"/>
  <c r="DE44" i="3" s="1"/>
  <c r="CY47" i="2"/>
  <c r="DD44" i="3" s="1"/>
  <c r="CX47" i="2"/>
  <c r="DC44" i="3" s="1"/>
  <c r="CW47" i="2"/>
  <c r="DB44" i="3" s="1"/>
  <c r="CV47" i="2"/>
  <c r="DA44" i="3" s="1"/>
  <c r="CU47" i="2"/>
  <c r="CZ44" i="3" s="1"/>
  <c r="CT47" i="2"/>
  <c r="CY44" i="3" s="1"/>
  <c r="CS47" i="2"/>
  <c r="CX44" i="3" s="1"/>
  <c r="CR47" i="2"/>
  <c r="CW44" i="3" s="1"/>
  <c r="CQ47" i="2"/>
  <c r="CV44" i="3" s="1"/>
  <c r="CP47" i="2"/>
  <c r="CU44" i="3" s="1"/>
  <c r="CO47" i="2"/>
  <c r="CT44" i="3" s="1"/>
  <c r="CN47" i="2"/>
  <c r="CS44" i="3" s="1"/>
  <c r="DM46" i="2"/>
  <c r="DR43" i="3" s="1"/>
  <c r="DL46" i="2"/>
  <c r="DQ43" i="3" s="1"/>
  <c r="DK46" i="2"/>
  <c r="DP43" i="3" s="1"/>
  <c r="DJ46" i="2"/>
  <c r="DO43" i="3" s="1"/>
  <c r="DI46" i="2"/>
  <c r="DN43" i="3" s="1"/>
  <c r="DH46" i="2"/>
  <c r="DM43" i="3" s="1"/>
  <c r="DG46" i="2"/>
  <c r="DL43" i="3" s="1"/>
  <c r="DF46" i="2"/>
  <c r="DK43" i="3" s="1"/>
  <c r="DE46" i="2"/>
  <c r="DJ43" i="3" s="1"/>
  <c r="DD46" i="2"/>
  <c r="DI43" i="3" s="1"/>
  <c r="DC46" i="2"/>
  <c r="DH43" i="3" s="1"/>
  <c r="DB46" i="2"/>
  <c r="DG43" i="3" s="1"/>
  <c r="DA46" i="2"/>
  <c r="DF43" i="3" s="1"/>
  <c r="CZ46" i="2"/>
  <c r="DE43" i="3" s="1"/>
  <c r="CY46" i="2"/>
  <c r="DD43" i="3" s="1"/>
  <c r="CX46" i="2"/>
  <c r="DC43" i="3" s="1"/>
  <c r="CW46" i="2"/>
  <c r="DB43" i="3" s="1"/>
  <c r="CV46" i="2"/>
  <c r="DA43" i="3" s="1"/>
  <c r="CU46" i="2"/>
  <c r="CZ43" i="3" s="1"/>
  <c r="CT46" i="2"/>
  <c r="CY43" i="3" s="1"/>
  <c r="CS46" i="2"/>
  <c r="CX43" i="3" s="1"/>
  <c r="CR46" i="2"/>
  <c r="CW43" i="3" s="1"/>
  <c r="CQ46" i="2"/>
  <c r="CV43" i="3" s="1"/>
  <c r="CP46" i="2"/>
  <c r="CU43" i="3" s="1"/>
  <c r="CO46" i="2"/>
  <c r="CT43" i="3" s="1"/>
  <c r="CN46" i="2"/>
  <c r="CS43" i="3" s="1"/>
  <c r="DM45" i="2"/>
  <c r="DL45" i="2"/>
  <c r="DK45" i="2"/>
  <c r="DJ45" i="2"/>
  <c r="DO41" i="3" s="1"/>
  <c r="DI45" i="2"/>
  <c r="DN41" i="3" s="1"/>
  <c r="DH45" i="2"/>
  <c r="DM42" i="3" s="1"/>
  <c r="DG45" i="2"/>
  <c r="DF45" i="2"/>
  <c r="DK42" i="3" s="1"/>
  <c r="DE45" i="2"/>
  <c r="DD45" i="2"/>
  <c r="DC45" i="2"/>
  <c r="DB45" i="2"/>
  <c r="DG41" i="3" s="1"/>
  <c r="DA45" i="2"/>
  <c r="DF42" i="3" s="1"/>
  <c r="CZ45" i="2"/>
  <c r="DE42" i="3" s="1"/>
  <c r="CY45" i="2"/>
  <c r="CX45" i="2"/>
  <c r="DC42" i="3" s="1"/>
  <c r="CW45" i="2"/>
  <c r="CV45" i="2"/>
  <c r="CU45" i="2"/>
  <c r="CT45" i="2"/>
  <c r="CY41" i="3" s="1"/>
  <c r="CS45" i="2"/>
  <c r="CX41" i="3" s="1"/>
  <c r="CR45" i="2"/>
  <c r="CW42" i="3" s="1"/>
  <c r="CQ45" i="2"/>
  <c r="CP45" i="2"/>
  <c r="CU42" i="3" s="1"/>
  <c r="CO45" i="2"/>
  <c r="CN45" i="2"/>
  <c r="DM43" i="2"/>
  <c r="DR40" i="3" s="1"/>
  <c r="DL43" i="2"/>
  <c r="DQ40" i="3" s="1"/>
  <c r="DK43" i="2"/>
  <c r="DP40" i="3" s="1"/>
  <c r="DJ43" i="2"/>
  <c r="DO40" i="3" s="1"/>
  <c r="DI43" i="2"/>
  <c r="DN40" i="3" s="1"/>
  <c r="DH43" i="2"/>
  <c r="DM40" i="3" s="1"/>
  <c r="DG43" i="2"/>
  <c r="DL40" i="3" s="1"/>
  <c r="DF43" i="2"/>
  <c r="DK40" i="3" s="1"/>
  <c r="DE43" i="2"/>
  <c r="DJ40" i="3" s="1"/>
  <c r="DD43" i="2"/>
  <c r="DI40" i="3" s="1"/>
  <c r="DC43" i="2"/>
  <c r="DH40" i="3" s="1"/>
  <c r="DB43" i="2"/>
  <c r="DG40" i="3" s="1"/>
  <c r="DA43" i="2"/>
  <c r="DF40" i="3" s="1"/>
  <c r="CZ43" i="2"/>
  <c r="DE40" i="3" s="1"/>
  <c r="CY43" i="2"/>
  <c r="DD40" i="3" s="1"/>
  <c r="CX43" i="2"/>
  <c r="DC40" i="3" s="1"/>
  <c r="CW43" i="2"/>
  <c r="DB40" i="3" s="1"/>
  <c r="CV43" i="2"/>
  <c r="DA40" i="3" s="1"/>
  <c r="CU43" i="2"/>
  <c r="CZ40" i="3" s="1"/>
  <c r="CT43" i="2"/>
  <c r="CY40" i="3" s="1"/>
  <c r="CS43" i="2"/>
  <c r="CX40" i="3" s="1"/>
  <c r="CR43" i="2"/>
  <c r="CW40" i="3" s="1"/>
  <c r="CQ43" i="2"/>
  <c r="CV40" i="3" s="1"/>
  <c r="CP43" i="2"/>
  <c r="CU40" i="3" s="1"/>
  <c r="CO43" i="2"/>
  <c r="CT40" i="3" s="1"/>
  <c r="CN43" i="2"/>
  <c r="CS40" i="3" s="1"/>
  <c r="DM42" i="2"/>
  <c r="DR39" i="3" s="1"/>
  <c r="DL42" i="2"/>
  <c r="DQ39" i="3" s="1"/>
  <c r="DK42" i="2"/>
  <c r="DP39" i="3" s="1"/>
  <c r="DJ42" i="2"/>
  <c r="DO39" i="3" s="1"/>
  <c r="DI42" i="2"/>
  <c r="DN39" i="3" s="1"/>
  <c r="DH42" i="2"/>
  <c r="DM39" i="3" s="1"/>
  <c r="DG42" i="2"/>
  <c r="DL39" i="3" s="1"/>
  <c r="DF42" i="2"/>
  <c r="DK39" i="3" s="1"/>
  <c r="DE42" i="2"/>
  <c r="DJ39" i="3" s="1"/>
  <c r="DD42" i="2"/>
  <c r="DI39" i="3" s="1"/>
  <c r="DC42" i="2"/>
  <c r="DH39" i="3" s="1"/>
  <c r="DB42" i="2"/>
  <c r="DG39" i="3" s="1"/>
  <c r="DA42" i="2"/>
  <c r="DF39" i="3" s="1"/>
  <c r="CZ42" i="2"/>
  <c r="DE39" i="3" s="1"/>
  <c r="CY42" i="2"/>
  <c r="DD39" i="3" s="1"/>
  <c r="CX42" i="2"/>
  <c r="DC39" i="3" s="1"/>
  <c r="CW42" i="2"/>
  <c r="DB39" i="3" s="1"/>
  <c r="CV42" i="2"/>
  <c r="DA39" i="3" s="1"/>
  <c r="CU42" i="2"/>
  <c r="CZ39" i="3" s="1"/>
  <c r="CT42" i="2"/>
  <c r="CY39" i="3" s="1"/>
  <c r="CS42" i="2"/>
  <c r="CX39" i="3" s="1"/>
  <c r="CR42" i="2"/>
  <c r="CW39" i="3" s="1"/>
  <c r="CQ42" i="2"/>
  <c r="CV39" i="3" s="1"/>
  <c r="CP42" i="2"/>
  <c r="CU39" i="3" s="1"/>
  <c r="CO42" i="2"/>
  <c r="CT39" i="3" s="1"/>
  <c r="CN42" i="2"/>
  <c r="CS39" i="3" s="1"/>
  <c r="DM41" i="2"/>
  <c r="DR38" i="3" s="1"/>
  <c r="DL41" i="2"/>
  <c r="DQ37" i="3" s="1"/>
  <c r="DK41" i="2"/>
  <c r="DP37" i="3" s="1"/>
  <c r="DJ41" i="2"/>
  <c r="DO37" i="3" s="1"/>
  <c r="DI41" i="2"/>
  <c r="DN37" i="3" s="1"/>
  <c r="DH41" i="2"/>
  <c r="DM37" i="3" s="1"/>
  <c r="DG41" i="2"/>
  <c r="DL37" i="3" s="1"/>
  <c r="DF41" i="2"/>
  <c r="DK37" i="3" s="1"/>
  <c r="DE41" i="2"/>
  <c r="DJ38" i="3" s="1"/>
  <c r="DD41" i="2"/>
  <c r="DI37" i="3" s="1"/>
  <c r="DC41" i="2"/>
  <c r="DH37" i="3" s="1"/>
  <c r="DB41" i="2"/>
  <c r="DG37" i="3" s="1"/>
  <c r="DA41" i="2"/>
  <c r="DF37" i="3" s="1"/>
  <c r="CZ41" i="2"/>
  <c r="DE37" i="3" s="1"/>
  <c r="CY41" i="2"/>
  <c r="DD37" i="3" s="1"/>
  <c r="CX41" i="2"/>
  <c r="DC37" i="3" s="1"/>
  <c r="CW41" i="2"/>
  <c r="DB38" i="3" s="1"/>
  <c r="CV41" i="2"/>
  <c r="DA37" i="3" s="1"/>
  <c r="CU41" i="2"/>
  <c r="CZ37" i="3" s="1"/>
  <c r="CT41" i="2"/>
  <c r="CY37" i="3" s="1"/>
  <c r="CS41" i="2"/>
  <c r="CX37" i="3" s="1"/>
  <c r="CR41" i="2"/>
  <c r="CW37" i="3" s="1"/>
  <c r="CQ41" i="2"/>
  <c r="CV37" i="3" s="1"/>
  <c r="CP41" i="2"/>
  <c r="CU37" i="3" s="1"/>
  <c r="CO41" i="2"/>
  <c r="CT38" i="3" s="1"/>
  <c r="CN41" i="2"/>
  <c r="CS37" i="3" s="1"/>
  <c r="DM40" i="2"/>
  <c r="DR36" i="3" s="1"/>
  <c r="DL40" i="2"/>
  <c r="DQ36" i="3" s="1"/>
  <c r="DK40" i="2"/>
  <c r="DP36" i="3" s="1"/>
  <c r="DJ40" i="2"/>
  <c r="DO36" i="3" s="1"/>
  <c r="DI40" i="2"/>
  <c r="DN36" i="3" s="1"/>
  <c r="DH40" i="2"/>
  <c r="DM36" i="3" s="1"/>
  <c r="DG40" i="2"/>
  <c r="DL36" i="3" s="1"/>
  <c r="DF40" i="2"/>
  <c r="DK36" i="3" s="1"/>
  <c r="DE40" i="2"/>
  <c r="DJ36" i="3" s="1"/>
  <c r="DD40" i="2"/>
  <c r="DI36" i="3" s="1"/>
  <c r="DC40" i="2"/>
  <c r="DH36" i="3" s="1"/>
  <c r="DB40" i="2"/>
  <c r="DG36" i="3" s="1"/>
  <c r="DA40" i="2"/>
  <c r="DF36" i="3" s="1"/>
  <c r="CZ40" i="2"/>
  <c r="DE36" i="3" s="1"/>
  <c r="CY40" i="2"/>
  <c r="DD36" i="3" s="1"/>
  <c r="CX40" i="2"/>
  <c r="DC36" i="3" s="1"/>
  <c r="CW40" i="2"/>
  <c r="DB36" i="3" s="1"/>
  <c r="CV40" i="2"/>
  <c r="DA36" i="3" s="1"/>
  <c r="CU40" i="2"/>
  <c r="CZ36" i="3" s="1"/>
  <c r="CT40" i="2"/>
  <c r="CY36" i="3" s="1"/>
  <c r="CS40" i="2"/>
  <c r="CX36" i="3" s="1"/>
  <c r="CR40" i="2"/>
  <c r="CW36" i="3" s="1"/>
  <c r="CQ40" i="2"/>
  <c r="CV36" i="3" s="1"/>
  <c r="CP40" i="2"/>
  <c r="CU36" i="3" s="1"/>
  <c r="CO40" i="2"/>
  <c r="CT36" i="3" s="1"/>
  <c r="CN40" i="2"/>
  <c r="CS36" i="3" s="1"/>
  <c r="DM38" i="2"/>
  <c r="DR34" i="3" s="1"/>
  <c r="DL38" i="2"/>
  <c r="DQ34" i="3" s="1"/>
  <c r="DK38" i="2"/>
  <c r="DP34" i="3" s="1"/>
  <c r="DJ38" i="2"/>
  <c r="DO35" i="3" s="1"/>
  <c r="DI38" i="2"/>
  <c r="DN34" i="3" s="1"/>
  <c r="DH38" i="2"/>
  <c r="DM34" i="3" s="1"/>
  <c r="DG38" i="2"/>
  <c r="DL34" i="3" s="1"/>
  <c r="DF38" i="2"/>
  <c r="DK34" i="3" s="1"/>
  <c r="DE38" i="2"/>
  <c r="DJ34" i="3" s="1"/>
  <c r="DD38" i="2"/>
  <c r="DI34" i="3" s="1"/>
  <c r="DC38" i="2"/>
  <c r="DH34" i="3" s="1"/>
  <c r="DB38" i="2"/>
  <c r="DG35" i="3" s="1"/>
  <c r="DA38" i="2"/>
  <c r="DF34" i="3" s="1"/>
  <c r="CZ38" i="2"/>
  <c r="DE34" i="3" s="1"/>
  <c r="CY38" i="2"/>
  <c r="DD34" i="3" s="1"/>
  <c r="CX38" i="2"/>
  <c r="DC34" i="3" s="1"/>
  <c r="CW38" i="2"/>
  <c r="DB34" i="3" s="1"/>
  <c r="CV38" i="2"/>
  <c r="DA34" i="3" s="1"/>
  <c r="CU38" i="2"/>
  <c r="CZ34" i="3" s="1"/>
  <c r="CT38" i="2"/>
  <c r="CY35" i="3" s="1"/>
  <c r="CS38" i="2"/>
  <c r="CX34" i="3" s="1"/>
  <c r="CR38" i="2"/>
  <c r="CW34" i="3" s="1"/>
  <c r="CQ38" i="2"/>
  <c r="CV34" i="3" s="1"/>
  <c r="CP38" i="2"/>
  <c r="CU34" i="3" s="1"/>
  <c r="CO38" i="2"/>
  <c r="CT34" i="3" s="1"/>
  <c r="CN38" i="2"/>
  <c r="CS34" i="3" s="1"/>
  <c r="DM37" i="2"/>
  <c r="DR33" i="3" s="1"/>
  <c r="DL37" i="2"/>
  <c r="DQ33" i="3" s="1"/>
  <c r="DK37" i="2"/>
  <c r="DP33" i="3" s="1"/>
  <c r="DJ37" i="2"/>
  <c r="DO33" i="3" s="1"/>
  <c r="DI37" i="2"/>
  <c r="DN33" i="3" s="1"/>
  <c r="DH37" i="2"/>
  <c r="DM33" i="3" s="1"/>
  <c r="DG37" i="2"/>
  <c r="DL33" i="3" s="1"/>
  <c r="DF37" i="2"/>
  <c r="DK33" i="3" s="1"/>
  <c r="DE37" i="2"/>
  <c r="DJ33" i="3" s="1"/>
  <c r="DD37" i="2"/>
  <c r="DI33" i="3" s="1"/>
  <c r="DC37" i="2"/>
  <c r="DH33" i="3" s="1"/>
  <c r="DB37" i="2"/>
  <c r="DG33" i="3" s="1"/>
  <c r="DA37" i="2"/>
  <c r="DF33" i="3" s="1"/>
  <c r="CZ37" i="2"/>
  <c r="DE33" i="3" s="1"/>
  <c r="CY37" i="2"/>
  <c r="DD33" i="3" s="1"/>
  <c r="CX37" i="2"/>
  <c r="DC33" i="3" s="1"/>
  <c r="CW37" i="2"/>
  <c r="DB33" i="3" s="1"/>
  <c r="CV37" i="2"/>
  <c r="DA33" i="3" s="1"/>
  <c r="CU37" i="2"/>
  <c r="CZ33" i="3" s="1"/>
  <c r="CT37" i="2"/>
  <c r="CY33" i="3" s="1"/>
  <c r="CS37" i="2"/>
  <c r="CX33" i="3" s="1"/>
  <c r="CR37" i="2"/>
  <c r="CW33" i="3" s="1"/>
  <c r="CQ37" i="2"/>
  <c r="CV33" i="3" s="1"/>
  <c r="CP37" i="2"/>
  <c r="CU33" i="3" s="1"/>
  <c r="CO37" i="2"/>
  <c r="CT33" i="3" s="1"/>
  <c r="CN37" i="2"/>
  <c r="CS33" i="3" s="1"/>
  <c r="DM36" i="2"/>
  <c r="DL36" i="2"/>
  <c r="DQ27" i="3" s="1"/>
  <c r="DK36" i="2"/>
  <c r="DP27" i="3" s="1"/>
  <c r="DJ36" i="2"/>
  <c r="DO27" i="3" s="1"/>
  <c r="DI36" i="2"/>
  <c r="DN27" i="3" s="1"/>
  <c r="DH36" i="2"/>
  <c r="DG36" i="2"/>
  <c r="DF36" i="2"/>
  <c r="DE36" i="2"/>
  <c r="DD36" i="2"/>
  <c r="DI27" i="3" s="1"/>
  <c r="DC36" i="2"/>
  <c r="DH27" i="3" s="1"/>
  <c r="DB36" i="2"/>
  <c r="DG27" i="3" s="1"/>
  <c r="DA36" i="2"/>
  <c r="DF27" i="3" s="1"/>
  <c r="CZ36" i="2"/>
  <c r="CY36" i="2"/>
  <c r="CX36" i="2"/>
  <c r="CW36" i="2"/>
  <c r="CV36" i="2"/>
  <c r="DA27" i="3" s="1"/>
  <c r="CU36" i="2"/>
  <c r="CZ27" i="3" s="1"/>
  <c r="CT36" i="2"/>
  <c r="CY27" i="3" s="1"/>
  <c r="CS36" i="2"/>
  <c r="CX27" i="3" s="1"/>
  <c r="CR36" i="2"/>
  <c r="CQ36" i="2"/>
  <c r="CP36" i="2"/>
  <c r="CO36" i="2"/>
  <c r="CN36" i="2"/>
  <c r="CS27" i="3" s="1"/>
  <c r="DM35" i="2"/>
  <c r="DR26" i="3" s="1"/>
  <c r="DR54" i="3" s="1"/>
  <c r="DL35" i="2"/>
  <c r="DQ26" i="3" s="1"/>
  <c r="DQ54" i="3" s="1"/>
  <c r="DK35" i="2"/>
  <c r="DP26" i="3" s="1"/>
  <c r="DP54" i="3" s="1"/>
  <c r="DJ35" i="2"/>
  <c r="DO26" i="3" s="1"/>
  <c r="DO54" i="3" s="1"/>
  <c r="DI35" i="2"/>
  <c r="DN26" i="3" s="1"/>
  <c r="DN54" i="3" s="1"/>
  <c r="DH35" i="2"/>
  <c r="DM26" i="3" s="1"/>
  <c r="DM54" i="3" s="1"/>
  <c r="DG35" i="2"/>
  <c r="DL26" i="3" s="1"/>
  <c r="DL54" i="3" s="1"/>
  <c r="DF35" i="2"/>
  <c r="DK26" i="3" s="1"/>
  <c r="DK54" i="3" s="1"/>
  <c r="DE35" i="2"/>
  <c r="DJ26" i="3" s="1"/>
  <c r="DJ54" i="3" s="1"/>
  <c r="DD35" i="2"/>
  <c r="DI26" i="3" s="1"/>
  <c r="DI54" i="3" s="1"/>
  <c r="DC35" i="2"/>
  <c r="DH26" i="3" s="1"/>
  <c r="DH54" i="3" s="1"/>
  <c r="DB35" i="2"/>
  <c r="DG26" i="3" s="1"/>
  <c r="DG54" i="3" s="1"/>
  <c r="DA35" i="2"/>
  <c r="DF26" i="3" s="1"/>
  <c r="DF54" i="3" s="1"/>
  <c r="CZ35" i="2"/>
  <c r="DE26" i="3" s="1"/>
  <c r="DE54" i="3" s="1"/>
  <c r="CY35" i="2"/>
  <c r="DD26" i="3" s="1"/>
  <c r="DD54" i="3" s="1"/>
  <c r="CX35" i="2"/>
  <c r="DC26" i="3" s="1"/>
  <c r="DC54" i="3" s="1"/>
  <c r="CW35" i="2"/>
  <c r="DB26" i="3" s="1"/>
  <c r="DB54" i="3" s="1"/>
  <c r="CV35" i="2"/>
  <c r="DA26" i="3" s="1"/>
  <c r="DA54" i="3" s="1"/>
  <c r="CU35" i="2"/>
  <c r="CZ26" i="3" s="1"/>
  <c r="CZ54" i="3" s="1"/>
  <c r="CT35" i="2"/>
  <c r="CY26" i="3" s="1"/>
  <c r="CY54" i="3" s="1"/>
  <c r="CS35" i="2"/>
  <c r="CX26" i="3" s="1"/>
  <c r="CX54" i="3" s="1"/>
  <c r="CR35" i="2"/>
  <c r="CW26" i="3" s="1"/>
  <c r="CW54" i="3" s="1"/>
  <c r="CQ35" i="2"/>
  <c r="CV26" i="3" s="1"/>
  <c r="CV54" i="3" s="1"/>
  <c r="CP35" i="2"/>
  <c r="CU26" i="3" s="1"/>
  <c r="CU54" i="3" s="1"/>
  <c r="CO35" i="2"/>
  <c r="CT26" i="3" s="1"/>
  <c r="CT54" i="3" s="1"/>
  <c r="CN35" i="2"/>
  <c r="CS26" i="3" s="1"/>
  <c r="CS54" i="3" s="1"/>
  <c r="DM34" i="2"/>
  <c r="DR25" i="3" s="1"/>
  <c r="DL34" i="2"/>
  <c r="DQ25" i="3" s="1"/>
  <c r="DK34" i="2"/>
  <c r="DP25" i="3" s="1"/>
  <c r="DJ34" i="2"/>
  <c r="DO25" i="3" s="1"/>
  <c r="DI34" i="2"/>
  <c r="DN25" i="3" s="1"/>
  <c r="DH34" i="2"/>
  <c r="DM25" i="3" s="1"/>
  <c r="DG34" i="2"/>
  <c r="DL25" i="3" s="1"/>
  <c r="DF34" i="2"/>
  <c r="DK25" i="3" s="1"/>
  <c r="DE34" i="2"/>
  <c r="DJ25" i="3" s="1"/>
  <c r="DD34" i="2"/>
  <c r="DI25" i="3" s="1"/>
  <c r="DC34" i="2"/>
  <c r="DH25" i="3" s="1"/>
  <c r="DB34" i="2"/>
  <c r="DG25" i="3" s="1"/>
  <c r="DA34" i="2"/>
  <c r="DF25" i="3" s="1"/>
  <c r="CZ34" i="2"/>
  <c r="DE25" i="3" s="1"/>
  <c r="CY34" i="2"/>
  <c r="DD25" i="3" s="1"/>
  <c r="CX34" i="2"/>
  <c r="DC25" i="3" s="1"/>
  <c r="CW34" i="2"/>
  <c r="DB25" i="3" s="1"/>
  <c r="CV34" i="2"/>
  <c r="DA25" i="3" s="1"/>
  <c r="CU34" i="2"/>
  <c r="CZ25" i="3" s="1"/>
  <c r="CT34" i="2"/>
  <c r="CY25" i="3" s="1"/>
  <c r="CS34" i="2"/>
  <c r="CX25" i="3" s="1"/>
  <c r="CR34" i="2"/>
  <c r="CW25" i="3" s="1"/>
  <c r="CQ34" i="2"/>
  <c r="CV25" i="3" s="1"/>
  <c r="CP34" i="2"/>
  <c r="CU25" i="3" s="1"/>
  <c r="CO34" i="2"/>
  <c r="CT25" i="3" s="1"/>
  <c r="CN34" i="2"/>
  <c r="CS25" i="3" s="1"/>
  <c r="DM33" i="2"/>
  <c r="DR24" i="3" s="1"/>
  <c r="DL33" i="2"/>
  <c r="DK33" i="2"/>
  <c r="DP22" i="3" s="1"/>
  <c r="DJ33" i="2"/>
  <c r="DO22" i="3" s="1"/>
  <c r="DI33" i="2"/>
  <c r="DN22" i="3" s="1"/>
  <c r="DH33" i="2"/>
  <c r="DM22" i="3" s="1"/>
  <c r="DG33" i="2"/>
  <c r="DF33" i="2"/>
  <c r="DK22" i="3" s="1"/>
  <c r="DE33" i="2"/>
  <c r="DJ24" i="3" s="1"/>
  <c r="DD33" i="2"/>
  <c r="DC33" i="2"/>
  <c r="DH22" i="3" s="1"/>
  <c r="DB33" i="2"/>
  <c r="DG22" i="3" s="1"/>
  <c r="DA33" i="2"/>
  <c r="DF22" i="3" s="1"/>
  <c r="CZ33" i="2"/>
  <c r="DE22" i="3" s="1"/>
  <c r="CY33" i="2"/>
  <c r="CX33" i="2"/>
  <c r="DC22" i="3" s="1"/>
  <c r="CW33" i="2"/>
  <c r="DB24" i="3" s="1"/>
  <c r="CV33" i="2"/>
  <c r="CU33" i="2"/>
  <c r="CZ22" i="3" s="1"/>
  <c r="CT33" i="2"/>
  <c r="CY22" i="3" s="1"/>
  <c r="CS33" i="2"/>
  <c r="CX22" i="3" s="1"/>
  <c r="CR33" i="2"/>
  <c r="CW22" i="3" s="1"/>
  <c r="CQ33" i="2"/>
  <c r="CP33" i="2"/>
  <c r="CU22" i="3" s="1"/>
  <c r="CO33" i="2"/>
  <c r="CT24" i="3" s="1"/>
  <c r="CN33" i="2"/>
  <c r="DM32" i="2"/>
  <c r="DR14" i="3" s="1"/>
  <c r="DL32" i="2"/>
  <c r="DK32" i="2"/>
  <c r="DP14" i="3" s="1"/>
  <c r="DJ32" i="2"/>
  <c r="DO14" i="3" s="1"/>
  <c r="DI32" i="2"/>
  <c r="DN14" i="3" s="1"/>
  <c r="DH32" i="2"/>
  <c r="DM14" i="3" s="1"/>
  <c r="DG32" i="2"/>
  <c r="DL14" i="3" s="1"/>
  <c r="DF32" i="2"/>
  <c r="DK14" i="3" s="1"/>
  <c r="DE32" i="2"/>
  <c r="DJ14" i="3" s="1"/>
  <c r="DD32" i="2"/>
  <c r="DC32" i="2"/>
  <c r="DH14" i="3" s="1"/>
  <c r="DB32" i="2"/>
  <c r="DG14" i="3" s="1"/>
  <c r="DA32" i="2"/>
  <c r="DF14" i="3" s="1"/>
  <c r="CZ32" i="2"/>
  <c r="DE14" i="3" s="1"/>
  <c r="CY32" i="2"/>
  <c r="DD14" i="3" s="1"/>
  <c r="CX32" i="2"/>
  <c r="DC14" i="3" s="1"/>
  <c r="CW32" i="2"/>
  <c r="DB14" i="3" s="1"/>
  <c r="CV32" i="2"/>
  <c r="CU32" i="2"/>
  <c r="CZ14" i="3" s="1"/>
  <c r="CT32" i="2"/>
  <c r="CY14" i="3" s="1"/>
  <c r="CS32" i="2"/>
  <c r="CX14" i="3" s="1"/>
  <c r="CR32" i="2"/>
  <c r="CW14" i="3" s="1"/>
  <c r="CQ32" i="2"/>
  <c r="CV14" i="3" s="1"/>
  <c r="CP32" i="2"/>
  <c r="CU14" i="3" s="1"/>
  <c r="CO32" i="2"/>
  <c r="CT15" i="3" s="1"/>
  <c r="CN32" i="2"/>
  <c r="DM31" i="2"/>
  <c r="DR13" i="3" s="1"/>
  <c r="DL31" i="2"/>
  <c r="DK31" i="2"/>
  <c r="DJ31" i="2"/>
  <c r="DO9" i="3" s="1"/>
  <c r="DI31" i="2"/>
  <c r="DN9" i="3" s="1"/>
  <c r="DH31" i="2"/>
  <c r="DM10" i="3" s="1"/>
  <c r="DG31" i="2"/>
  <c r="DL10" i="3" s="1"/>
  <c r="DF31" i="2"/>
  <c r="DE31" i="2"/>
  <c r="DJ13" i="3" s="1"/>
  <c r="DD31" i="2"/>
  <c r="DC31" i="2"/>
  <c r="DH9" i="3" s="1"/>
  <c r="DB31" i="2"/>
  <c r="DG9" i="3" s="1"/>
  <c r="DA31" i="2"/>
  <c r="DF9" i="3" s="1"/>
  <c r="CZ31" i="2"/>
  <c r="CY31" i="2"/>
  <c r="DD13" i="3" s="1"/>
  <c r="CX31" i="2"/>
  <c r="DC11" i="3" s="1"/>
  <c r="CW31" i="2"/>
  <c r="DB13" i="3" s="1"/>
  <c r="CV31" i="2"/>
  <c r="DA11" i="3" s="1"/>
  <c r="CU31" i="2"/>
  <c r="CT31" i="2"/>
  <c r="CY9" i="3" s="1"/>
  <c r="CS31" i="2"/>
  <c r="CX9" i="3" s="1"/>
  <c r="CR31" i="2"/>
  <c r="CQ31" i="2"/>
  <c r="CV13" i="3" s="1"/>
  <c r="CP31" i="2"/>
  <c r="CU11" i="3" s="1"/>
  <c r="CO31" i="2"/>
  <c r="CT13" i="3" s="1"/>
  <c r="CN31" i="2"/>
  <c r="DM30" i="2"/>
  <c r="DR8" i="3" s="1"/>
  <c r="DL30" i="2"/>
  <c r="DQ6" i="3" s="1"/>
  <c r="DK30" i="2"/>
  <c r="DP6" i="3" s="1"/>
  <c r="DJ30" i="2"/>
  <c r="DO6" i="3" s="1"/>
  <c r="DI30" i="2"/>
  <c r="DN6" i="3" s="1"/>
  <c r="DH30" i="2"/>
  <c r="DM6" i="3" s="1"/>
  <c r="DG30" i="2"/>
  <c r="DL4" i="3" s="1"/>
  <c r="DF30" i="2"/>
  <c r="DK8" i="3" s="1"/>
  <c r="DE30" i="2"/>
  <c r="DJ8" i="3" s="1"/>
  <c r="DD30" i="2"/>
  <c r="DI6" i="3" s="1"/>
  <c r="DC30" i="2"/>
  <c r="DH6" i="3" s="1"/>
  <c r="DB30" i="2"/>
  <c r="DG6" i="3" s="1"/>
  <c r="DA30" i="2"/>
  <c r="DF6" i="3" s="1"/>
  <c r="CZ30" i="2"/>
  <c r="DE6" i="3" s="1"/>
  <c r="CY30" i="2"/>
  <c r="DD4" i="3" s="1"/>
  <c r="CX30" i="2"/>
  <c r="DC8" i="3" s="1"/>
  <c r="CW30" i="2"/>
  <c r="DB8" i="3" s="1"/>
  <c r="CV30" i="2"/>
  <c r="DA6" i="3" s="1"/>
  <c r="CU30" i="2"/>
  <c r="CZ6" i="3" s="1"/>
  <c r="CT30" i="2"/>
  <c r="CY6" i="3" s="1"/>
  <c r="CS30" i="2"/>
  <c r="CX6" i="3" s="1"/>
  <c r="CR30" i="2"/>
  <c r="CW6" i="3" s="1"/>
  <c r="CQ30" i="2"/>
  <c r="CV4" i="3" s="1"/>
  <c r="CP30" i="2"/>
  <c r="CU8" i="3" s="1"/>
  <c r="CO30" i="2"/>
  <c r="CT8" i="3" s="1"/>
  <c r="CN30" i="2"/>
  <c r="CS6" i="3" s="1"/>
  <c r="CM51" i="2"/>
  <c r="CM50" i="2"/>
  <c r="CM49" i="2"/>
  <c r="CM47" i="2"/>
  <c r="CR44" i="3" s="1"/>
  <c r="CM46" i="2"/>
  <c r="CR43" i="3" s="1"/>
  <c r="CM45" i="2"/>
  <c r="CM43" i="2"/>
  <c r="CR40" i="3" s="1"/>
  <c r="CM42" i="2"/>
  <c r="CR39" i="3" s="1"/>
  <c r="CM41" i="2"/>
  <c r="CR37" i="3" s="1"/>
  <c r="CM40" i="2"/>
  <c r="CR36" i="3" s="1"/>
  <c r="CM38" i="2"/>
  <c r="CR34" i="3" s="1"/>
  <c r="CM37" i="2"/>
  <c r="CR33" i="3" s="1"/>
  <c r="CM36" i="2"/>
  <c r="CR27" i="3" s="1"/>
  <c r="CM35" i="2"/>
  <c r="CR26" i="3" s="1"/>
  <c r="CM34" i="2"/>
  <c r="CR25" i="3" s="1"/>
  <c r="CM33" i="2"/>
  <c r="CR22" i="3" s="1"/>
  <c r="CM32" i="2"/>
  <c r="CM31" i="2"/>
  <c r="CR9" i="3" s="1"/>
  <c r="CM30" i="2"/>
  <c r="CR6" i="3" s="1"/>
  <c r="CK51" i="2"/>
  <c r="CJ51" i="2"/>
  <c r="CI51" i="2"/>
  <c r="CH51" i="2"/>
  <c r="CG51" i="2"/>
  <c r="CF51" i="2"/>
  <c r="CE51" i="2"/>
  <c r="CD51" i="2"/>
  <c r="CC51" i="2"/>
  <c r="CB51" i="2"/>
  <c r="CA51" i="2"/>
  <c r="BZ51" i="2"/>
  <c r="BY51" i="2"/>
  <c r="BX51" i="2"/>
  <c r="BW51" i="2"/>
  <c r="BV51" i="2"/>
  <c r="BU51" i="2"/>
  <c r="BT51" i="2"/>
  <c r="BS51" i="2"/>
  <c r="BR51" i="2"/>
  <c r="BQ51" i="2"/>
  <c r="BP51" i="2"/>
  <c r="BO51" i="2"/>
  <c r="BN51" i="2"/>
  <c r="BM51" i="2"/>
  <c r="BL51" i="2"/>
  <c r="CK50" i="2"/>
  <c r="CJ50" i="2"/>
  <c r="CI50" i="2"/>
  <c r="CH50" i="2"/>
  <c r="CG50" i="2"/>
  <c r="CF50" i="2"/>
  <c r="CE50" i="2"/>
  <c r="CD50" i="2"/>
  <c r="CC50" i="2"/>
  <c r="CB50" i="2"/>
  <c r="CA50" i="2"/>
  <c r="BZ50" i="2"/>
  <c r="BY50" i="2"/>
  <c r="BX50" i="2"/>
  <c r="BW50" i="2"/>
  <c r="BV50" i="2"/>
  <c r="BU50" i="2"/>
  <c r="BT50" i="2"/>
  <c r="BS50" i="2"/>
  <c r="BR50" i="2"/>
  <c r="BQ50" i="2"/>
  <c r="BP50" i="2"/>
  <c r="BO50" i="2"/>
  <c r="BN50" i="2"/>
  <c r="BM50" i="2"/>
  <c r="BL50" i="2"/>
  <c r="CK49" i="2"/>
  <c r="CJ49" i="2"/>
  <c r="CI49" i="2"/>
  <c r="CH49" i="2"/>
  <c r="CG49" i="2"/>
  <c r="CF49" i="2"/>
  <c r="CE49" i="2"/>
  <c r="CD49" i="2"/>
  <c r="CC49" i="2"/>
  <c r="CB49" i="2"/>
  <c r="CA49" i="2"/>
  <c r="BZ49" i="2"/>
  <c r="BY49" i="2"/>
  <c r="BX49" i="2"/>
  <c r="BW49" i="2"/>
  <c r="BV49" i="2"/>
  <c r="BU49" i="2"/>
  <c r="BT49" i="2"/>
  <c r="BS49" i="2"/>
  <c r="BR49" i="2"/>
  <c r="BQ49" i="2"/>
  <c r="BP49" i="2"/>
  <c r="BO49" i="2"/>
  <c r="BN49" i="2"/>
  <c r="BM49" i="2"/>
  <c r="BL49" i="2"/>
  <c r="CK47" i="2"/>
  <c r="CP44" i="3" s="1"/>
  <c r="CJ47" i="2"/>
  <c r="CO44" i="3" s="1"/>
  <c r="CI47" i="2"/>
  <c r="CN44" i="3" s="1"/>
  <c r="CH47" i="2"/>
  <c r="CM44" i="3" s="1"/>
  <c r="CG47" i="2"/>
  <c r="CL44" i="3" s="1"/>
  <c r="CF47" i="2"/>
  <c r="CK44" i="3" s="1"/>
  <c r="CE47" i="2"/>
  <c r="CJ44" i="3" s="1"/>
  <c r="CD47" i="2"/>
  <c r="CI44" i="3" s="1"/>
  <c r="CC47" i="2"/>
  <c r="CH44" i="3" s="1"/>
  <c r="CB47" i="2"/>
  <c r="CG44" i="3" s="1"/>
  <c r="CA47" i="2"/>
  <c r="CF44" i="3" s="1"/>
  <c r="BZ47" i="2"/>
  <c r="CE44" i="3" s="1"/>
  <c r="BY47" i="2"/>
  <c r="CD44" i="3" s="1"/>
  <c r="BX47" i="2"/>
  <c r="CC44" i="3" s="1"/>
  <c r="BW47" i="2"/>
  <c r="CB44" i="3" s="1"/>
  <c r="BV47" i="2"/>
  <c r="CA44" i="3" s="1"/>
  <c r="BU47" i="2"/>
  <c r="BZ44" i="3" s="1"/>
  <c r="BT47" i="2"/>
  <c r="BY44" i="3" s="1"/>
  <c r="BS47" i="2"/>
  <c r="BX44" i="3" s="1"/>
  <c r="BR47" i="2"/>
  <c r="BW44" i="3" s="1"/>
  <c r="BQ47" i="2"/>
  <c r="BV44" i="3" s="1"/>
  <c r="BP47" i="2"/>
  <c r="BU44" i="3" s="1"/>
  <c r="BO47" i="2"/>
  <c r="BT44" i="3" s="1"/>
  <c r="BN47" i="2"/>
  <c r="BS44" i="3" s="1"/>
  <c r="BM47" i="2"/>
  <c r="BR44" i="3" s="1"/>
  <c r="BL47" i="2"/>
  <c r="BQ44" i="3" s="1"/>
  <c r="CK46" i="2"/>
  <c r="CP43" i="3" s="1"/>
  <c r="CJ46" i="2"/>
  <c r="CO43" i="3" s="1"/>
  <c r="CI46" i="2"/>
  <c r="CN43" i="3" s="1"/>
  <c r="CH46" i="2"/>
  <c r="CM43" i="3" s="1"/>
  <c r="CG46" i="2"/>
  <c r="CL43" i="3" s="1"/>
  <c r="CF46" i="2"/>
  <c r="CK43" i="3" s="1"/>
  <c r="CE46" i="2"/>
  <c r="CJ43" i="3" s="1"/>
  <c r="CD46" i="2"/>
  <c r="CI43" i="3" s="1"/>
  <c r="CC46" i="2"/>
  <c r="CH43" i="3" s="1"/>
  <c r="CB46" i="2"/>
  <c r="CG43" i="3" s="1"/>
  <c r="CA46" i="2"/>
  <c r="CF43" i="3" s="1"/>
  <c r="BZ46" i="2"/>
  <c r="CE43" i="3" s="1"/>
  <c r="BY46" i="2"/>
  <c r="CD43" i="3" s="1"/>
  <c r="BX46" i="2"/>
  <c r="CC43" i="3" s="1"/>
  <c r="BW46" i="2"/>
  <c r="CB43" i="3" s="1"/>
  <c r="BV46" i="2"/>
  <c r="CA43" i="3" s="1"/>
  <c r="BU46" i="2"/>
  <c r="BZ43" i="3" s="1"/>
  <c r="BT46" i="2"/>
  <c r="BY43" i="3" s="1"/>
  <c r="BS46" i="2"/>
  <c r="BX43" i="3" s="1"/>
  <c r="BR46" i="2"/>
  <c r="BW43" i="3" s="1"/>
  <c r="BQ46" i="2"/>
  <c r="BV43" i="3" s="1"/>
  <c r="BP46" i="2"/>
  <c r="BU43" i="3" s="1"/>
  <c r="BO46" i="2"/>
  <c r="BT43" i="3" s="1"/>
  <c r="BN46" i="2"/>
  <c r="BS43" i="3" s="1"/>
  <c r="BM46" i="2"/>
  <c r="BR43" i="3" s="1"/>
  <c r="BL46" i="2"/>
  <c r="BQ43" i="3" s="1"/>
  <c r="CK45" i="2"/>
  <c r="CP41" i="3" s="1"/>
  <c r="CJ45" i="2"/>
  <c r="CO42" i="3" s="1"/>
  <c r="CI45" i="2"/>
  <c r="CN41" i="3" s="1"/>
  <c r="CH45" i="2"/>
  <c r="CM42" i="3" s="1"/>
  <c r="CG45" i="2"/>
  <c r="CF45" i="2"/>
  <c r="CE45" i="2"/>
  <c r="CD45" i="2"/>
  <c r="CC45" i="2"/>
  <c r="CH42" i="3" s="1"/>
  <c r="CB45" i="2"/>
  <c r="CG42" i="3" s="1"/>
  <c r="CA45" i="2"/>
  <c r="CF41" i="3" s="1"/>
  <c r="BZ45" i="2"/>
  <c r="CE42" i="3" s="1"/>
  <c r="BY45" i="2"/>
  <c r="BX45" i="2"/>
  <c r="BW45" i="2"/>
  <c r="BV45" i="2"/>
  <c r="BU45" i="2"/>
  <c r="BZ41" i="3" s="1"/>
  <c r="BT45" i="2"/>
  <c r="BY42" i="3" s="1"/>
  <c r="BS45" i="2"/>
  <c r="BX41" i="3" s="1"/>
  <c r="BR45" i="2"/>
  <c r="BW42" i="3" s="1"/>
  <c r="BQ45" i="2"/>
  <c r="BV42" i="3" s="1"/>
  <c r="BP45" i="2"/>
  <c r="BO45" i="2"/>
  <c r="BT42" i="3" s="1"/>
  <c r="BN45" i="2"/>
  <c r="BM45" i="2"/>
  <c r="BR41" i="3" s="1"/>
  <c r="BL45" i="2"/>
  <c r="BQ42" i="3" s="1"/>
  <c r="CK43" i="2"/>
  <c r="CP40" i="3" s="1"/>
  <c r="CJ43" i="2"/>
  <c r="CO40" i="3" s="1"/>
  <c r="CI43" i="2"/>
  <c r="CN40" i="3" s="1"/>
  <c r="CH43" i="2"/>
  <c r="CM40" i="3" s="1"/>
  <c r="CG43" i="2"/>
  <c r="CL40" i="3" s="1"/>
  <c r="CF43" i="2"/>
  <c r="CK40" i="3" s="1"/>
  <c r="CE43" i="2"/>
  <c r="CJ40" i="3" s="1"/>
  <c r="CD43" i="2"/>
  <c r="CI40" i="3" s="1"/>
  <c r="CC43" i="2"/>
  <c r="CH40" i="3" s="1"/>
  <c r="CB43" i="2"/>
  <c r="CG40" i="3" s="1"/>
  <c r="CA43" i="2"/>
  <c r="CF40" i="3" s="1"/>
  <c r="BZ43" i="2"/>
  <c r="CE40" i="3" s="1"/>
  <c r="BY43" i="2"/>
  <c r="CD40" i="3" s="1"/>
  <c r="BX43" i="2"/>
  <c r="CC40" i="3" s="1"/>
  <c r="BW43" i="2"/>
  <c r="CB40" i="3" s="1"/>
  <c r="BV43" i="2"/>
  <c r="CA40" i="3" s="1"/>
  <c r="BU43" i="2"/>
  <c r="BZ40" i="3" s="1"/>
  <c r="BT43" i="2"/>
  <c r="BY40" i="3" s="1"/>
  <c r="BS43" i="2"/>
  <c r="BX40" i="3" s="1"/>
  <c r="BR43" i="2"/>
  <c r="BW40" i="3" s="1"/>
  <c r="BQ43" i="2"/>
  <c r="BV40" i="3" s="1"/>
  <c r="BP43" i="2"/>
  <c r="BU40" i="3" s="1"/>
  <c r="BO43" i="2"/>
  <c r="BT40" i="3" s="1"/>
  <c r="BN43" i="2"/>
  <c r="BS40" i="3" s="1"/>
  <c r="BM43" i="2"/>
  <c r="BR40" i="3" s="1"/>
  <c r="BL43" i="2"/>
  <c r="BQ40" i="3" s="1"/>
  <c r="CK42" i="2"/>
  <c r="CP39" i="3" s="1"/>
  <c r="CJ42" i="2"/>
  <c r="CO39" i="3" s="1"/>
  <c r="CI42" i="2"/>
  <c r="CN39" i="3" s="1"/>
  <c r="CH42" i="2"/>
  <c r="CM39" i="3" s="1"/>
  <c r="CG42" i="2"/>
  <c r="CL39" i="3" s="1"/>
  <c r="CF42" i="2"/>
  <c r="CK39" i="3" s="1"/>
  <c r="CE42" i="2"/>
  <c r="CJ39" i="3" s="1"/>
  <c r="CD42" i="2"/>
  <c r="CI39" i="3" s="1"/>
  <c r="CC42" i="2"/>
  <c r="CH39" i="3" s="1"/>
  <c r="CB42" i="2"/>
  <c r="CG39" i="3" s="1"/>
  <c r="CA42" i="2"/>
  <c r="CF39" i="3" s="1"/>
  <c r="BZ42" i="2"/>
  <c r="CE39" i="3" s="1"/>
  <c r="BY42" i="2"/>
  <c r="CD39" i="3" s="1"/>
  <c r="BX42" i="2"/>
  <c r="CC39" i="3" s="1"/>
  <c r="BW42" i="2"/>
  <c r="CB39" i="3" s="1"/>
  <c r="BV42" i="2"/>
  <c r="CA39" i="3" s="1"/>
  <c r="BU42" i="2"/>
  <c r="BZ39" i="3" s="1"/>
  <c r="BT42" i="2"/>
  <c r="BY39" i="3" s="1"/>
  <c r="BS42" i="2"/>
  <c r="BX39" i="3" s="1"/>
  <c r="BR42" i="2"/>
  <c r="BW39" i="3" s="1"/>
  <c r="BQ42" i="2"/>
  <c r="BV39" i="3" s="1"/>
  <c r="BP42" i="2"/>
  <c r="BU39" i="3" s="1"/>
  <c r="BO42" i="2"/>
  <c r="BT39" i="3" s="1"/>
  <c r="BN42" i="2"/>
  <c r="BS39" i="3" s="1"/>
  <c r="BM42" i="2"/>
  <c r="BR39" i="3" s="1"/>
  <c r="BL42" i="2"/>
  <c r="BQ39" i="3" s="1"/>
  <c r="CK41" i="2"/>
  <c r="CP37" i="3" s="1"/>
  <c r="CJ41" i="2"/>
  <c r="CO37" i="3" s="1"/>
  <c r="CI41" i="2"/>
  <c r="CN37" i="3" s="1"/>
  <c r="CH41" i="2"/>
  <c r="CM37" i="3" s="1"/>
  <c r="CG41" i="2"/>
  <c r="CL38" i="3" s="1"/>
  <c r="CF41" i="2"/>
  <c r="CK37" i="3" s="1"/>
  <c r="CE41" i="2"/>
  <c r="CJ37" i="3" s="1"/>
  <c r="CD41" i="2"/>
  <c r="CI37" i="3" s="1"/>
  <c r="CC41" i="2"/>
  <c r="CH37" i="3" s="1"/>
  <c r="CB41" i="2"/>
  <c r="CG37" i="3" s="1"/>
  <c r="CA41" i="2"/>
  <c r="CF37" i="3" s="1"/>
  <c r="BZ41" i="2"/>
  <c r="CE37" i="3" s="1"/>
  <c r="BY41" i="2"/>
  <c r="CD38" i="3" s="1"/>
  <c r="BX41" i="2"/>
  <c r="CC37" i="3" s="1"/>
  <c r="BW41" i="2"/>
  <c r="CB37" i="3" s="1"/>
  <c r="BV41" i="2"/>
  <c r="CA37" i="3" s="1"/>
  <c r="BU41" i="2"/>
  <c r="BZ37" i="3" s="1"/>
  <c r="BT41" i="2"/>
  <c r="BY37" i="3" s="1"/>
  <c r="BS41" i="2"/>
  <c r="BX37" i="3" s="1"/>
  <c r="BR41" i="2"/>
  <c r="BW37" i="3" s="1"/>
  <c r="BQ41" i="2"/>
  <c r="BV38" i="3" s="1"/>
  <c r="BP41" i="2"/>
  <c r="BU37" i="3" s="1"/>
  <c r="BO41" i="2"/>
  <c r="BT37" i="3" s="1"/>
  <c r="BN41" i="2"/>
  <c r="BS37" i="3" s="1"/>
  <c r="BM41" i="2"/>
  <c r="BR37" i="3" s="1"/>
  <c r="BL41" i="2"/>
  <c r="BQ37" i="3" s="1"/>
  <c r="CK40" i="2"/>
  <c r="CP36" i="3" s="1"/>
  <c r="CJ40" i="2"/>
  <c r="CO36" i="3" s="1"/>
  <c r="CI40" i="2"/>
  <c r="CN36" i="3" s="1"/>
  <c r="CH40" i="2"/>
  <c r="CM36" i="3" s="1"/>
  <c r="CG40" i="2"/>
  <c r="CL36" i="3" s="1"/>
  <c r="CF40" i="2"/>
  <c r="CK36" i="3" s="1"/>
  <c r="CE40" i="2"/>
  <c r="CJ36" i="3" s="1"/>
  <c r="CD40" i="2"/>
  <c r="CI36" i="3" s="1"/>
  <c r="CC40" i="2"/>
  <c r="CH36" i="3" s="1"/>
  <c r="CB40" i="2"/>
  <c r="CG36" i="3" s="1"/>
  <c r="CA40" i="2"/>
  <c r="CF36" i="3" s="1"/>
  <c r="BZ40" i="2"/>
  <c r="CE36" i="3" s="1"/>
  <c r="BY40" i="2"/>
  <c r="CD36" i="3" s="1"/>
  <c r="BX40" i="2"/>
  <c r="CC36" i="3" s="1"/>
  <c r="BW40" i="2"/>
  <c r="CB36" i="3" s="1"/>
  <c r="BV40" i="2"/>
  <c r="CA36" i="3" s="1"/>
  <c r="BU40" i="2"/>
  <c r="BZ36" i="3" s="1"/>
  <c r="BT40" i="2"/>
  <c r="BY36" i="3" s="1"/>
  <c r="BS40" i="2"/>
  <c r="BX36" i="3" s="1"/>
  <c r="BR40" i="2"/>
  <c r="BW36" i="3" s="1"/>
  <c r="BQ40" i="2"/>
  <c r="BV36" i="3" s="1"/>
  <c r="BP40" i="2"/>
  <c r="BU36" i="3" s="1"/>
  <c r="BO40" i="2"/>
  <c r="BT36" i="3" s="1"/>
  <c r="BN40" i="2"/>
  <c r="BS36" i="3" s="1"/>
  <c r="BM40" i="2"/>
  <c r="BR36" i="3" s="1"/>
  <c r="BL40" i="2"/>
  <c r="BQ36" i="3" s="1"/>
  <c r="CK38" i="2"/>
  <c r="CP34" i="3" s="1"/>
  <c r="CJ38" i="2"/>
  <c r="CO34" i="3" s="1"/>
  <c r="CI38" i="2"/>
  <c r="CN34" i="3" s="1"/>
  <c r="CH38" i="2"/>
  <c r="CM34" i="3" s="1"/>
  <c r="CG38" i="2"/>
  <c r="CL34" i="3" s="1"/>
  <c r="CF38" i="2"/>
  <c r="CK34" i="3" s="1"/>
  <c r="CE38" i="2"/>
  <c r="CJ34" i="3" s="1"/>
  <c r="CD38" i="2"/>
  <c r="CI35" i="3" s="1"/>
  <c r="CC38" i="2"/>
  <c r="CH34" i="3" s="1"/>
  <c r="CB38" i="2"/>
  <c r="CG34" i="3" s="1"/>
  <c r="CA38" i="2"/>
  <c r="CF34" i="3" s="1"/>
  <c r="BZ38" i="2"/>
  <c r="CE34" i="3" s="1"/>
  <c r="BY38" i="2"/>
  <c r="CD34" i="3" s="1"/>
  <c r="BX38" i="2"/>
  <c r="CC34" i="3" s="1"/>
  <c r="BW38" i="2"/>
  <c r="CB34" i="3" s="1"/>
  <c r="BV38" i="2"/>
  <c r="CA35" i="3" s="1"/>
  <c r="BU38" i="2"/>
  <c r="BZ34" i="3" s="1"/>
  <c r="BT38" i="2"/>
  <c r="BY34" i="3" s="1"/>
  <c r="BS38" i="2"/>
  <c r="BX34" i="3" s="1"/>
  <c r="BR38" i="2"/>
  <c r="BW34" i="3" s="1"/>
  <c r="BQ38" i="2"/>
  <c r="BV34" i="3" s="1"/>
  <c r="BP38" i="2"/>
  <c r="BU34" i="3" s="1"/>
  <c r="BO38" i="2"/>
  <c r="BT34" i="3" s="1"/>
  <c r="BN38" i="2"/>
  <c r="BS35" i="3" s="1"/>
  <c r="BM38" i="2"/>
  <c r="BR34" i="3" s="1"/>
  <c r="BL38" i="2"/>
  <c r="BQ34" i="3" s="1"/>
  <c r="CK37" i="2"/>
  <c r="CP33" i="3" s="1"/>
  <c r="CJ37" i="2"/>
  <c r="CO33" i="3" s="1"/>
  <c r="CI37" i="2"/>
  <c r="CN33" i="3" s="1"/>
  <c r="CH37" i="2"/>
  <c r="CM33" i="3" s="1"/>
  <c r="CG37" i="2"/>
  <c r="CL33" i="3" s="1"/>
  <c r="CF37" i="2"/>
  <c r="CK33" i="3" s="1"/>
  <c r="CE37" i="2"/>
  <c r="CJ33" i="3" s="1"/>
  <c r="CD37" i="2"/>
  <c r="CI33" i="3" s="1"/>
  <c r="CC37" i="2"/>
  <c r="CH33" i="3" s="1"/>
  <c r="CB37" i="2"/>
  <c r="CG33" i="3" s="1"/>
  <c r="CA37" i="2"/>
  <c r="CF33" i="3" s="1"/>
  <c r="BZ37" i="2"/>
  <c r="CE33" i="3" s="1"/>
  <c r="BY37" i="2"/>
  <c r="CD33" i="3" s="1"/>
  <c r="BX37" i="2"/>
  <c r="CC33" i="3" s="1"/>
  <c r="BW37" i="2"/>
  <c r="CB33" i="3" s="1"/>
  <c r="BV37" i="2"/>
  <c r="CA33" i="3" s="1"/>
  <c r="BU37" i="2"/>
  <c r="BZ33" i="3" s="1"/>
  <c r="BT37" i="2"/>
  <c r="BY33" i="3" s="1"/>
  <c r="BS37" i="2"/>
  <c r="BX33" i="3" s="1"/>
  <c r="BR37" i="2"/>
  <c r="BW33" i="3" s="1"/>
  <c r="BQ37" i="2"/>
  <c r="BV33" i="3" s="1"/>
  <c r="BP37" i="2"/>
  <c r="BU33" i="3" s="1"/>
  <c r="BO37" i="2"/>
  <c r="BT33" i="3" s="1"/>
  <c r="BN37" i="2"/>
  <c r="BS33" i="3" s="1"/>
  <c r="BM37" i="2"/>
  <c r="BR33" i="3" s="1"/>
  <c r="BL37" i="2"/>
  <c r="BQ33" i="3" s="1"/>
  <c r="CK36" i="2"/>
  <c r="CP29" i="3" s="1"/>
  <c r="CJ36" i="2"/>
  <c r="CO29" i="3" s="1"/>
  <c r="CI36" i="2"/>
  <c r="CN29" i="3" s="1"/>
  <c r="CH36" i="2"/>
  <c r="CM29" i="3" s="1"/>
  <c r="CG36" i="2"/>
  <c r="CL29" i="3" s="1"/>
  <c r="CF36" i="2"/>
  <c r="CK29" i="3" s="1"/>
  <c r="CE36" i="2"/>
  <c r="CJ29" i="3" s="1"/>
  <c r="CD36" i="2"/>
  <c r="CC36" i="2"/>
  <c r="CH29" i="3" s="1"/>
  <c r="CB36" i="2"/>
  <c r="CG29" i="3" s="1"/>
  <c r="CA36" i="2"/>
  <c r="CF29" i="3" s="1"/>
  <c r="BZ36" i="2"/>
  <c r="CE29" i="3" s="1"/>
  <c r="BY36" i="2"/>
  <c r="CD29" i="3" s="1"/>
  <c r="BX36" i="2"/>
  <c r="CC29" i="3" s="1"/>
  <c r="BW36" i="2"/>
  <c r="CB29" i="3" s="1"/>
  <c r="BV36" i="2"/>
  <c r="BU36" i="2"/>
  <c r="BZ29" i="3" s="1"/>
  <c r="BT36" i="2"/>
  <c r="BY29" i="3" s="1"/>
  <c r="BS36" i="2"/>
  <c r="BX29" i="3" s="1"/>
  <c r="BR36" i="2"/>
  <c r="BW29" i="3" s="1"/>
  <c r="BQ36" i="2"/>
  <c r="BV29" i="3" s="1"/>
  <c r="BP36" i="2"/>
  <c r="BU29" i="3" s="1"/>
  <c r="BO36" i="2"/>
  <c r="BT29" i="3" s="1"/>
  <c r="BN36" i="2"/>
  <c r="BM36" i="2"/>
  <c r="BR29" i="3" s="1"/>
  <c r="BL36" i="2"/>
  <c r="BQ29" i="3" s="1"/>
  <c r="CK35" i="2"/>
  <c r="CP26" i="3" s="1"/>
  <c r="CP54" i="3" s="1"/>
  <c r="CJ35" i="2"/>
  <c r="CO26" i="3" s="1"/>
  <c r="CO54" i="3" s="1"/>
  <c r="CI35" i="2"/>
  <c r="CN26" i="3" s="1"/>
  <c r="CN54" i="3" s="1"/>
  <c r="CH35" i="2"/>
  <c r="CM26" i="3" s="1"/>
  <c r="CM54" i="3" s="1"/>
  <c r="CG35" i="2"/>
  <c r="CL26" i="3" s="1"/>
  <c r="CL54" i="3" s="1"/>
  <c r="CF35" i="2"/>
  <c r="CK26" i="3" s="1"/>
  <c r="CK54" i="3" s="1"/>
  <c r="CE35" i="2"/>
  <c r="CJ26" i="3" s="1"/>
  <c r="CJ54" i="3" s="1"/>
  <c r="CD35" i="2"/>
  <c r="CI26" i="3" s="1"/>
  <c r="CI54" i="3" s="1"/>
  <c r="CC35" i="2"/>
  <c r="CH26" i="3" s="1"/>
  <c r="CH54" i="3" s="1"/>
  <c r="CB35" i="2"/>
  <c r="CG26" i="3" s="1"/>
  <c r="CG54" i="3" s="1"/>
  <c r="CA35" i="2"/>
  <c r="CF26" i="3" s="1"/>
  <c r="CF54" i="3" s="1"/>
  <c r="BZ35" i="2"/>
  <c r="CE26" i="3" s="1"/>
  <c r="CE54" i="3" s="1"/>
  <c r="BY35" i="2"/>
  <c r="CD26" i="3" s="1"/>
  <c r="CD54" i="3" s="1"/>
  <c r="BX35" i="2"/>
  <c r="CC26" i="3" s="1"/>
  <c r="CC54" i="3" s="1"/>
  <c r="BW35" i="2"/>
  <c r="CB26" i="3" s="1"/>
  <c r="CB54" i="3" s="1"/>
  <c r="BV35" i="2"/>
  <c r="CA26" i="3" s="1"/>
  <c r="CA54" i="3" s="1"/>
  <c r="BU35" i="2"/>
  <c r="BZ26" i="3" s="1"/>
  <c r="BZ54" i="3" s="1"/>
  <c r="BT35" i="2"/>
  <c r="BY26" i="3" s="1"/>
  <c r="BY54" i="3" s="1"/>
  <c r="BS35" i="2"/>
  <c r="BX26" i="3" s="1"/>
  <c r="BX54" i="3" s="1"/>
  <c r="BR35" i="2"/>
  <c r="BW26" i="3" s="1"/>
  <c r="BW54" i="3" s="1"/>
  <c r="BQ35" i="2"/>
  <c r="BV26" i="3" s="1"/>
  <c r="BV54" i="3" s="1"/>
  <c r="BP35" i="2"/>
  <c r="BU26" i="3" s="1"/>
  <c r="BU54" i="3" s="1"/>
  <c r="BO35" i="2"/>
  <c r="BT26" i="3" s="1"/>
  <c r="BT54" i="3" s="1"/>
  <c r="BN35" i="2"/>
  <c r="BS26" i="3" s="1"/>
  <c r="BS54" i="3" s="1"/>
  <c r="BM35" i="2"/>
  <c r="BR26" i="3" s="1"/>
  <c r="BR54" i="3" s="1"/>
  <c r="BL35" i="2"/>
  <c r="BQ26" i="3" s="1"/>
  <c r="BQ54" i="3" s="1"/>
  <c r="CK34" i="2"/>
  <c r="CP25" i="3" s="1"/>
  <c r="CJ34" i="2"/>
  <c r="CO25" i="3" s="1"/>
  <c r="CI34" i="2"/>
  <c r="CN25" i="3" s="1"/>
  <c r="CH34" i="2"/>
  <c r="CM25" i="3" s="1"/>
  <c r="CG34" i="2"/>
  <c r="CL25" i="3" s="1"/>
  <c r="CF34" i="2"/>
  <c r="CK25" i="3" s="1"/>
  <c r="CE34" i="2"/>
  <c r="CJ25" i="3" s="1"/>
  <c r="CD34" i="2"/>
  <c r="CI25" i="3" s="1"/>
  <c r="CC34" i="2"/>
  <c r="CH25" i="3" s="1"/>
  <c r="CB34" i="2"/>
  <c r="CG25" i="3" s="1"/>
  <c r="CA34" i="2"/>
  <c r="CF25" i="3" s="1"/>
  <c r="BZ34" i="2"/>
  <c r="CE25" i="3" s="1"/>
  <c r="BY34" i="2"/>
  <c r="CD25" i="3" s="1"/>
  <c r="BX34" i="2"/>
  <c r="CC25" i="3" s="1"/>
  <c r="BW34" i="2"/>
  <c r="CB25" i="3" s="1"/>
  <c r="BV34" i="2"/>
  <c r="CA25" i="3" s="1"/>
  <c r="BU34" i="2"/>
  <c r="BZ25" i="3" s="1"/>
  <c r="BT34" i="2"/>
  <c r="BY25" i="3" s="1"/>
  <c r="BS34" i="2"/>
  <c r="BX25" i="3" s="1"/>
  <c r="BR34" i="2"/>
  <c r="BW25" i="3" s="1"/>
  <c r="BQ34" i="2"/>
  <c r="BV25" i="3" s="1"/>
  <c r="BP34" i="2"/>
  <c r="BU25" i="3" s="1"/>
  <c r="BO34" i="2"/>
  <c r="BT25" i="3" s="1"/>
  <c r="BN34" i="2"/>
  <c r="BS25" i="3" s="1"/>
  <c r="BM34" i="2"/>
  <c r="BR25" i="3" s="1"/>
  <c r="BL34" i="2"/>
  <c r="BQ25" i="3" s="1"/>
  <c r="CK33" i="2"/>
  <c r="CJ33" i="2"/>
  <c r="CO22" i="3" s="1"/>
  <c r="CI33" i="2"/>
  <c r="CN23" i="3" s="1"/>
  <c r="CH33" i="2"/>
  <c r="CM22" i="3" s="1"/>
  <c r="CG33" i="2"/>
  <c r="CL24" i="3" s="1"/>
  <c r="CF33" i="2"/>
  <c r="CE33" i="2"/>
  <c r="CJ22" i="3" s="1"/>
  <c r="CD33" i="2"/>
  <c r="CI22" i="3" s="1"/>
  <c r="CC33" i="2"/>
  <c r="CB33" i="2"/>
  <c r="CG22" i="3" s="1"/>
  <c r="CA33" i="2"/>
  <c r="CF23" i="3" s="1"/>
  <c r="BZ33" i="2"/>
  <c r="CE22" i="3" s="1"/>
  <c r="BY33" i="2"/>
  <c r="CD24" i="3" s="1"/>
  <c r="BX33" i="2"/>
  <c r="BW33" i="2"/>
  <c r="CB22" i="3" s="1"/>
  <c r="BV33" i="2"/>
  <c r="CA22" i="3" s="1"/>
  <c r="BU33" i="2"/>
  <c r="BT33" i="2"/>
  <c r="BY22" i="3" s="1"/>
  <c r="BS33" i="2"/>
  <c r="BX23" i="3" s="1"/>
  <c r="BR33" i="2"/>
  <c r="BW22" i="3" s="1"/>
  <c r="BQ33" i="2"/>
  <c r="BV24" i="3" s="1"/>
  <c r="BP33" i="2"/>
  <c r="BO33" i="2"/>
  <c r="BT22" i="3" s="1"/>
  <c r="BN33" i="2"/>
  <c r="BS22" i="3" s="1"/>
  <c r="BM33" i="2"/>
  <c r="BL33" i="2"/>
  <c r="BQ22" i="3" s="1"/>
  <c r="CK32" i="2"/>
  <c r="CJ32" i="2"/>
  <c r="CO15" i="3" s="1"/>
  <c r="CI32" i="2"/>
  <c r="CN15" i="3" s="1"/>
  <c r="CH32" i="2"/>
  <c r="CM14" i="3" s="1"/>
  <c r="CG32" i="2"/>
  <c r="CL15" i="3" s="1"/>
  <c r="CF32" i="2"/>
  <c r="CK15" i="3" s="1"/>
  <c r="CE32" i="2"/>
  <c r="CD32" i="2"/>
  <c r="CC32" i="2"/>
  <c r="CB32" i="2"/>
  <c r="CG15" i="3" s="1"/>
  <c r="CA32" i="2"/>
  <c r="CF15" i="3" s="1"/>
  <c r="BZ32" i="2"/>
  <c r="CE14" i="3" s="1"/>
  <c r="BY32" i="2"/>
  <c r="CD15" i="3" s="1"/>
  <c r="BX32" i="2"/>
  <c r="CC15" i="3" s="1"/>
  <c r="BW32" i="2"/>
  <c r="CB15" i="3" s="1"/>
  <c r="BV32" i="2"/>
  <c r="BU32" i="2"/>
  <c r="BT32" i="2"/>
  <c r="BY14" i="3" s="1"/>
  <c r="BS32" i="2"/>
  <c r="BX14" i="3" s="1"/>
  <c r="BR32" i="2"/>
  <c r="BW14" i="3" s="1"/>
  <c r="BQ32" i="2"/>
  <c r="BV14" i="3" s="1"/>
  <c r="BP32" i="2"/>
  <c r="BO32" i="2"/>
  <c r="BN32" i="2"/>
  <c r="BM32" i="2"/>
  <c r="BL32" i="2"/>
  <c r="BQ14" i="3" s="1"/>
  <c r="CK31" i="2"/>
  <c r="CP9" i="3" s="1"/>
  <c r="CJ31" i="2"/>
  <c r="CI31" i="2"/>
  <c r="CH31" i="2"/>
  <c r="CM11" i="3" s="1"/>
  <c r="CG31" i="2"/>
  <c r="CL13" i="3" s="1"/>
  <c r="CF31" i="2"/>
  <c r="CK11" i="3" s="1"/>
  <c r="CE31" i="2"/>
  <c r="CJ9" i="3" s="1"/>
  <c r="CD31" i="2"/>
  <c r="CI10" i="3" s="1"/>
  <c r="CC31" i="2"/>
  <c r="CH9" i="3" s="1"/>
  <c r="CB31" i="2"/>
  <c r="CA31" i="2"/>
  <c r="BZ31" i="2"/>
  <c r="CE11" i="3" s="1"/>
  <c r="BY31" i="2"/>
  <c r="CD13" i="3" s="1"/>
  <c r="BX31" i="2"/>
  <c r="CC9" i="3" s="1"/>
  <c r="BW31" i="2"/>
  <c r="CB9" i="3" s="1"/>
  <c r="BV31" i="2"/>
  <c r="CA10" i="3" s="1"/>
  <c r="BU31" i="2"/>
  <c r="BZ9" i="3" s="1"/>
  <c r="BT31" i="2"/>
  <c r="BS31" i="2"/>
  <c r="BR31" i="2"/>
  <c r="BW11" i="3" s="1"/>
  <c r="BQ31" i="2"/>
  <c r="BV13" i="3" s="1"/>
  <c r="BP31" i="2"/>
  <c r="BU9" i="3" s="1"/>
  <c r="BO31" i="2"/>
  <c r="BT9" i="3" s="1"/>
  <c r="BN31" i="2"/>
  <c r="BS10" i="3" s="1"/>
  <c r="BM31" i="2"/>
  <c r="BR9" i="3" s="1"/>
  <c r="BL31" i="2"/>
  <c r="CK30" i="2"/>
  <c r="CP6" i="3" s="1"/>
  <c r="CJ30" i="2"/>
  <c r="CO8" i="3" s="1"/>
  <c r="CI30" i="2"/>
  <c r="CN3" i="3" s="1"/>
  <c r="CH30" i="2"/>
  <c r="CM5" i="3" s="1"/>
  <c r="CG30" i="2"/>
  <c r="CL5" i="3" s="1"/>
  <c r="CF30" i="2"/>
  <c r="CK5" i="3" s="1"/>
  <c r="CE30" i="2"/>
  <c r="CJ7" i="3" s="1"/>
  <c r="CD30" i="2"/>
  <c r="CI4" i="3" s="1"/>
  <c r="CC30" i="2"/>
  <c r="CH6" i="3" s="1"/>
  <c r="CB30" i="2"/>
  <c r="CG8" i="3" s="1"/>
  <c r="CA30" i="2"/>
  <c r="CF3" i="3" s="1"/>
  <c r="BZ30" i="2"/>
  <c r="CE5" i="3" s="1"/>
  <c r="BY30" i="2"/>
  <c r="CD5" i="3" s="1"/>
  <c r="BX30" i="2"/>
  <c r="CC5" i="3" s="1"/>
  <c r="BW30" i="2"/>
  <c r="CB7" i="3" s="1"/>
  <c r="BV30" i="2"/>
  <c r="CA4" i="3" s="1"/>
  <c r="BU30" i="2"/>
  <c r="BZ6" i="3" s="1"/>
  <c r="BT30" i="2"/>
  <c r="BY8" i="3" s="1"/>
  <c r="BS30" i="2"/>
  <c r="BX3" i="3" s="1"/>
  <c r="BR30" i="2"/>
  <c r="BW5" i="3" s="1"/>
  <c r="BQ30" i="2"/>
  <c r="BV5" i="3" s="1"/>
  <c r="BP30" i="2"/>
  <c r="BU5" i="3" s="1"/>
  <c r="BO30" i="2"/>
  <c r="BT7" i="3" s="1"/>
  <c r="BN30" i="2"/>
  <c r="BS4" i="3" s="1"/>
  <c r="BM30" i="2"/>
  <c r="BR6" i="3" s="1"/>
  <c r="BL30" i="2"/>
  <c r="BQ8" i="3" s="1"/>
  <c r="BK51" i="2"/>
  <c r="BK50" i="2"/>
  <c r="BK49" i="2"/>
  <c r="BK47" i="2"/>
  <c r="BP44" i="3" s="1"/>
  <c r="BK46" i="2"/>
  <c r="BP43" i="3" s="1"/>
  <c r="BK45" i="2"/>
  <c r="BP42" i="3" s="1"/>
  <c r="BK43" i="2"/>
  <c r="BP40" i="3" s="1"/>
  <c r="BK42" i="2"/>
  <c r="BP39" i="3" s="1"/>
  <c r="BK41" i="2"/>
  <c r="BP37" i="3" s="1"/>
  <c r="BK40" i="2"/>
  <c r="BP36" i="3" s="1"/>
  <c r="BK38" i="2"/>
  <c r="BP34" i="3" s="1"/>
  <c r="BK37" i="2"/>
  <c r="BP33" i="3" s="1"/>
  <c r="BK36" i="2"/>
  <c r="BP29" i="3" s="1"/>
  <c r="BK35" i="2"/>
  <c r="BP26" i="3" s="1"/>
  <c r="BK34" i="2"/>
  <c r="BP25" i="3" s="1"/>
  <c r="BK33" i="2"/>
  <c r="BP23" i="3" s="1"/>
  <c r="BK32" i="2"/>
  <c r="BP15" i="3" s="1"/>
  <c r="BK31" i="2"/>
  <c r="BP13" i="3" s="1"/>
  <c r="BK30" i="2"/>
  <c r="BP3" i="3" s="1"/>
  <c r="AI51" i="2"/>
  <c r="AI50" i="2"/>
  <c r="AI49" i="2"/>
  <c r="AI47" i="2"/>
  <c r="AN44" i="3" s="1"/>
  <c r="AI46" i="2"/>
  <c r="AN43" i="3" s="1"/>
  <c r="AI45" i="2"/>
  <c r="AN42" i="3" s="1"/>
  <c r="AI43" i="2"/>
  <c r="AN40" i="3" s="1"/>
  <c r="AJ40" i="2"/>
  <c r="AO36" i="3" s="1"/>
  <c r="AK40" i="2"/>
  <c r="AP36" i="3" s="1"/>
  <c r="AL40" i="2"/>
  <c r="AQ36" i="3" s="1"/>
  <c r="AM40" i="2"/>
  <c r="AR36" i="3" s="1"/>
  <c r="AN40" i="2"/>
  <c r="AS36" i="3" s="1"/>
  <c r="AO40" i="2"/>
  <c r="AT36" i="3" s="1"/>
  <c r="AP40" i="2"/>
  <c r="AU36" i="3" s="1"/>
  <c r="AQ40" i="2"/>
  <c r="AV36" i="3" s="1"/>
  <c r="AR40" i="2"/>
  <c r="AW36" i="3" s="1"/>
  <c r="AS40" i="2"/>
  <c r="AX36" i="3" s="1"/>
  <c r="AT40" i="2"/>
  <c r="AY36" i="3" s="1"/>
  <c r="AU40" i="2"/>
  <c r="AZ36" i="3" s="1"/>
  <c r="AV40" i="2"/>
  <c r="BA36" i="3" s="1"/>
  <c r="AW40" i="2"/>
  <c r="BB36" i="3" s="1"/>
  <c r="AX40" i="2"/>
  <c r="BC36" i="3" s="1"/>
  <c r="AY40" i="2"/>
  <c r="BD36" i="3" s="1"/>
  <c r="AZ40" i="2"/>
  <c r="BE36" i="3" s="1"/>
  <c r="BA40" i="2"/>
  <c r="BF36" i="3" s="1"/>
  <c r="BB40" i="2"/>
  <c r="BG36" i="3" s="1"/>
  <c r="BC40" i="2"/>
  <c r="BH36" i="3" s="1"/>
  <c r="BD40" i="2"/>
  <c r="BI36" i="3" s="1"/>
  <c r="BE40" i="2"/>
  <c r="BJ36" i="3" s="1"/>
  <c r="BF40" i="2"/>
  <c r="BK36" i="3" s="1"/>
  <c r="BG40" i="2"/>
  <c r="BL36" i="3" s="1"/>
  <c r="BH40" i="2"/>
  <c r="BM36" i="3" s="1"/>
  <c r="BI40" i="2"/>
  <c r="BN36" i="3" s="1"/>
  <c r="AJ41" i="2"/>
  <c r="AO37" i="3" s="1"/>
  <c r="AK41" i="2"/>
  <c r="AP38" i="3" s="1"/>
  <c r="AL41" i="2"/>
  <c r="AQ37" i="3" s="1"/>
  <c r="AM41" i="2"/>
  <c r="AR37" i="3" s="1"/>
  <c r="AN41" i="2"/>
  <c r="AS37" i="3" s="1"/>
  <c r="AO41" i="2"/>
  <c r="AT37" i="3" s="1"/>
  <c r="AP41" i="2"/>
  <c r="AU37" i="3" s="1"/>
  <c r="AQ41" i="2"/>
  <c r="AV37" i="3" s="1"/>
  <c r="AR41" i="2"/>
  <c r="AW37" i="3" s="1"/>
  <c r="AS41" i="2"/>
  <c r="AX38" i="3" s="1"/>
  <c r="AT41" i="2"/>
  <c r="AY37" i="3" s="1"/>
  <c r="AU41" i="2"/>
  <c r="AZ37" i="3" s="1"/>
  <c r="AV41" i="2"/>
  <c r="BA37" i="3" s="1"/>
  <c r="AW41" i="2"/>
  <c r="BB37" i="3" s="1"/>
  <c r="AX41" i="2"/>
  <c r="BC37" i="3" s="1"/>
  <c r="AY41" i="2"/>
  <c r="BD37" i="3" s="1"/>
  <c r="AZ41" i="2"/>
  <c r="BE37" i="3" s="1"/>
  <c r="BA41" i="2"/>
  <c r="BF38" i="3" s="1"/>
  <c r="BB41" i="2"/>
  <c r="BG37" i="3" s="1"/>
  <c r="BC41" i="2"/>
  <c r="BH37" i="3" s="1"/>
  <c r="BD41" i="2"/>
  <c r="BI37" i="3" s="1"/>
  <c r="BE41" i="2"/>
  <c r="BJ37" i="3" s="1"/>
  <c r="BF41" i="2"/>
  <c r="BK37" i="3" s="1"/>
  <c r="BG41" i="2"/>
  <c r="BL37" i="3" s="1"/>
  <c r="BH41" i="2"/>
  <c r="BM37" i="3" s="1"/>
  <c r="BI41" i="2"/>
  <c r="BN38" i="3" s="1"/>
  <c r="AJ42" i="2"/>
  <c r="AO39" i="3" s="1"/>
  <c r="AK42" i="2"/>
  <c r="AP39" i="3" s="1"/>
  <c r="AL42" i="2"/>
  <c r="AQ39" i="3" s="1"/>
  <c r="AM42" i="2"/>
  <c r="AR39" i="3" s="1"/>
  <c r="AN42" i="2"/>
  <c r="AS39" i="3" s="1"/>
  <c r="AO42" i="2"/>
  <c r="AT39" i="3" s="1"/>
  <c r="AP42" i="2"/>
  <c r="AU39" i="3" s="1"/>
  <c r="AQ42" i="2"/>
  <c r="AV39" i="3" s="1"/>
  <c r="AR42" i="2"/>
  <c r="AW39" i="3" s="1"/>
  <c r="AS42" i="2"/>
  <c r="AX39" i="3" s="1"/>
  <c r="AT42" i="2"/>
  <c r="AY39" i="3" s="1"/>
  <c r="AU42" i="2"/>
  <c r="AZ39" i="3" s="1"/>
  <c r="AV42" i="2"/>
  <c r="BA39" i="3" s="1"/>
  <c r="AW42" i="2"/>
  <c r="BB39" i="3" s="1"/>
  <c r="AX42" i="2"/>
  <c r="BC39" i="3" s="1"/>
  <c r="AY42" i="2"/>
  <c r="BD39" i="3" s="1"/>
  <c r="AZ42" i="2"/>
  <c r="BE39" i="3" s="1"/>
  <c r="BA42" i="2"/>
  <c r="BF39" i="3" s="1"/>
  <c r="BB42" i="2"/>
  <c r="BG39" i="3" s="1"/>
  <c r="BC42" i="2"/>
  <c r="BH39" i="3" s="1"/>
  <c r="BD42" i="2"/>
  <c r="BI39" i="3" s="1"/>
  <c r="BE42" i="2"/>
  <c r="BJ39" i="3" s="1"/>
  <c r="BF42" i="2"/>
  <c r="BK39" i="3" s="1"/>
  <c r="BG42" i="2"/>
  <c r="BL39" i="3" s="1"/>
  <c r="BH42" i="2"/>
  <c r="BM39" i="3" s="1"/>
  <c r="BI42" i="2"/>
  <c r="BN39" i="3" s="1"/>
  <c r="AJ43" i="2"/>
  <c r="AO40" i="3" s="1"/>
  <c r="AK43" i="2"/>
  <c r="AP40" i="3" s="1"/>
  <c r="AL43" i="2"/>
  <c r="AQ40" i="3" s="1"/>
  <c r="AM43" i="2"/>
  <c r="AR40" i="3" s="1"/>
  <c r="AN43" i="2"/>
  <c r="AS40" i="3" s="1"/>
  <c r="AO43" i="2"/>
  <c r="AT40" i="3" s="1"/>
  <c r="AP43" i="2"/>
  <c r="AU40" i="3" s="1"/>
  <c r="AQ43" i="2"/>
  <c r="AV40" i="3" s="1"/>
  <c r="AR43" i="2"/>
  <c r="AW40" i="3" s="1"/>
  <c r="AS43" i="2"/>
  <c r="AX40" i="3" s="1"/>
  <c r="AT43" i="2"/>
  <c r="AY40" i="3" s="1"/>
  <c r="AU43" i="2"/>
  <c r="AZ40" i="3" s="1"/>
  <c r="AV43" i="2"/>
  <c r="BA40" i="3" s="1"/>
  <c r="AW43" i="2"/>
  <c r="BB40" i="3" s="1"/>
  <c r="AX43" i="2"/>
  <c r="BC40" i="3" s="1"/>
  <c r="AY43" i="2"/>
  <c r="BD40" i="3" s="1"/>
  <c r="AZ43" i="2"/>
  <c r="BE40" i="3" s="1"/>
  <c r="BA43" i="2"/>
  <c r="BF40" i="3" s="1"/>
  <c r="BB43" i="2"/>
  <c r="BG40" i="3" s="1"/>
  <c r="BC43" i="2"/>
  <c r="BH40" i="3" s="1"/>
  <c r="BD43" i="2"/>
  <c r="BI40" i="3" s="1"/>
  <c r="BE43" i="2"/>
  <c r="BJ40" i="3" s="1"/>
  <c r="BF43" i="2"/>
  <c r="BK40" i="3" s="1"/>
  <c r="BG43" i="2"/>
  <c r="BL40" i="3" s="1"/>
  <c r="BH43" i="2"/>
  <c r="BM40" i="3" s="1"/>
  <c r="BI43" i="2"/>
  <c r="BN40" i="3" s="1"/>
  <c r="AI42" i="2"/>
  <c r="AN39" i="3" s="1"/>
  <c r="AI41" i="2"/>
  <c r="AN37" i="3" s="1"/>
  <c r="AI40" i="2"/>
  <c r="AN36" i="3" s="1"/>
  <c r="BI38" i="2"/>
  <c r="BN34" i="3" s="1"/>
  <c r="BH38" i="2"/>
  <c r="BM34" i="3" s="1"/>
  <c r="BG38" i="2"/>
  <c r="BL34" i="3" s="1"/>
  <c r="BF38" i="2"/>
  <c r="BK35" i="3" s="1"/>
  <c r="BE38" i="2"/>
  <c r="BJ34" i="3" s="1"/>
  <c r="BD38" i="2"/>
  <c r="BI34" i="3" s="1"/>
  <c r="BC38" i="2"/>
  <c r="BH34" i="3" s="1"/>
  <c r="BB38" i="2"/>
  <c r="BG34" i="3" s="1"/>
  <c r="BA38" i="2"/>
  <c r="BF34" i="3" s="1"/>
  <c r="AZ38" i="2"/>
  <c r="BE34" i="3" s="1"/>
  <c r="AY38" i="2"/>
  <c r="BD34" i="3" s="1"/>
  <c r="AX38" i="2"/>
  <c r="BC35" i="3" s="1"/>
  <c r="AW38" i="2"/>
  <c r="BB34" i="3" s="1"/>
  <c r="AV38" i="2"/>
  <c r="BA34" i="3" s="1"/>
  <c r="AU38" i="2"/>
  <c r="AZ34" i="3" s="1"/>
  <c r="AT38" i="2"/>
  <c r="AY34" i="3" s="1"/>
  <c r="AS38" i="2"/>
  <c r="AX34" i="3" s="1"/>
  <c r="AR38" i="2"/>
  <c r="AW34" i="3" s="1"/>
  <c r="AQ38" i="2"/>
  <c r="AV34" i="3" s="1"/>
  <c r="AP38" i="2"/>
  <c r="AU35" i="3" s="1"/>
  <c r="AO38" i="2"/>
  <c r="AT34" i="3" s="1"/>
  <c r="AN38" i="2"/>
  <c r="AS34" i="3" s="1"/>
  <c r="AM38" i="2"/>
  <c r="AR34" i="3" s="1"/>
  <c r="AL38" i="2"/>
  <c r="AQ34" i="3" s="1"/>
  <c r="AK38" i="2"/>
  <c r="AP34" i="3" s="1"/>
  <c r="AJ38" i="2"/>
  <c r="AO34" i="3" s="1"/>
  <c r="AI38" i="2"/>
  <c r="AN34" i="3" s="1"/>
  <c r="BI37" i="2"/>
  <c r="BN33" i="3" s="1"/>
  <c r="BH37" i="2"/>
  <c r="BM33" i="3" s="1"/>
  <c r="BG37" i="2"/>
  <c r="BL33" i="3" s="1"/>
  <c r="BF37" i="2"/>
  <c r="BK33" i="3" s="1"/>
  <c r="BE37" i="2"/>
  <c r="BJ33" i="3" s="1"/>
  <c r="BD37" i="2"/>
  <c r="BI33" i="3" s="1"/>
  <c r="BC37" i="2"/>
  <c r="BH33" i="3" s="1"/>
  <c r="BB37" i="2"/>
  <c r="BG33" i="3" s="1"/>
  <c r="BA37" i="2"/>
  <c r="BF33" i="3" s="1"/>
  <c r="AZ37" i="2"/>
  <c r="BE33" i="3" s="1"/>
  <c r="AY37" i="2"/>
  <c r="BD33" i="3" s="1"/>
  <c r="AX37" i="2"/>
  <c r="BC33" i="3" s="1"/>
  <c r="AW37" i="2"/>
  <c r="BB33" i="3" s="1"/>
  <c r="AV37" i="2"/>
  <c r="BA33" i="3" s="1"/>
  <c r="AU37" i="2"/>
  <c r="AZ33" i="3" s="1"/>
  <c r="AT37" i="2"/>
  <c r="AY33" i="3" s="1"/>
  <c r="AS37" i="2"/>
  <c r="AX33" i="3" s="1"/>
  <c r="AR37" i="2"/>
  <c r="AW33" i="3" s="1"/>
  <c r="AQ37" i="2"/>
  <c r="AV33" i="3" s="1"/>
  <c r="AP37" i="2"/>
  <c r="AU33" i="3" s="1"/>
  <c r="AO37" i="2"/>
  <c r="AT33" i="3" s="1"/>
  <c r="AN37" i="2"/>
  <c r="AS33" i="3" s="1"/>
  <c r="AM37" i="2"/>
  <c r="AR33" i="3" s="1"/>
  <c r="AL37" i="2"/>
  <c r="AQ33" i="3" s="1"/>
  <c r="AK37" i="2"/>
  <c r="AP33" i="3" s="1"/>
  <c r="AJ37" i="2"/>
  <c r="AO33" i="3" s="1"/>
  <c r="AI37" i="2"/>
  <c r="AN33" i="3" s="1"/>
  <c r="BI36" i="2"/>
  <c r="BN27" i="3" s="1"/>
  <c r="BH36" i="2"/>
  <c r="BM27" i="3" s="1"/>
  <c r="BG36" i="2"/>
  <c r="BL27" i="3" s="1"/>
  <c r="BF36" i="2"/>
  <c r="BK27" i="3" s="1"/>
  <c r="BE36" i="2"/>
  <c r="BJ27" i="3" s="1"/>
  <c r="BD36" i="2"/>
  <c r="BC36" i="2"/>
  <c r="BB36" i="2"/>
  <c r="BG31" i="3" s="1"/>
  <c r="BA36" i="2"/>
  <c r="BF27" i="3" s="1"/>
  <c r="AZ36" i="2"/>
  <c r="BE27" i="3" s="1"/>
  <c r="AY36" i="2"/>
  <c r="BD27" i="3" s="1"/>
  <c r="AX36" i="2"/>
  <c r="BC27" i="3" s="1"/>
  <c r="AW36" i="2"/>
  <c r="BB27" i="3" s="1"/>
  <c r="AV36" i="2"/>
  <c r="AU36" i="2"/>
  <c r="AT36" i="2"/>
  <c r="AY27" i="3" s="1"/>
  <c r="AS36" i="2"/>
  <c r="AX27" i="3" s="1"/>
  <c r="AR36" i="2"/>
  <c r="AW27" i="3" s="1"/>
  <c r="AQ36" i="2"/>
  <c r="AV27" i="3" s="1"/>
  <c r="AP36" i="2"/>
  <c r="AU27" i="3" s="1"/>
  <c r="AO36" i="2"/>
  <c r="AT27" i="3" s="1"/>
  <c r="AN36" i="2"/>
  <c r="AM36" i="2"/>
  <c r="AL36" i="2"/>
  <c r="AQ27" i="3" s="1"/>
  <c r="AK36" i="2"/>
  <c r="AP27" i="3" s="1"/>
  <c r="AJ36" i="2"/>
  <c r="AO27" i="3" s="1"/>
  <c r="AI36" i="2"/>
  <c r="AN27" i="3" s="1"/>
  <c r="BI35" i="2"/>
  <c r="BN26" i="3" s="1"/>
  <c r="BN54" i="3" s="1"/>
  <c r="BH35" i="2"/>
  <c r="BM26" i="3" s="1"/>
  <c r="BM54" i="3" s="1"/>
  <c r="BG35" i="2"/>
  <c r="BL26" i="3" s="1"/>
  <c r="BL54" i="3" s="1"/>
  <c r="BF35" i="2"/>
  <c r="BK26" i="3" s="1"/>
  <c r="BK54" i="3" s="1"/>
  <c r="BE35" i="2"/>
  <c r="BJ26" i="3" s="1"/>
  <c r="BJ54" i="3" s="1"/>
  <c r="BD35" i="2"/>
  <c r="BI26" i="3" s="1"/>
  <c r="BI54" i="3" s="1"/>
  <c r="BC35" i="2"/>
  <c r="BH26" i="3" s="1"/>
  <c r="BH54" i="3" s="1"/>
  <c r="BB35" i="2"/>
  <c r="BG26" i="3" s="1"/>
  <c r="BG54" i="3" s="1"/>
  <c r="BA35" i="2"/>
  <c r="BF26" i="3" s="1"/>
  <c r="BF54" i="3" s="1"/>
  <c r="AZ35" i="2"/>
  <c r="BE26" i="3" s="1"/>
  <c r="BE54" i="3" s="1"/>
  <c r="AY35" i="2"/>
  <c r="BD26" i="3" s="1"/>
  <c r="BD54" i="3" s="1"/>
  <c r="AX35" i="2"/>
  <c r="BC26" i="3" s="1"/>
  <c r="BC54" i="3" s="1"/>
  <c r="AW35" i="2"/>
  <c r="BB26" i="3" s="1"/>
  <c r="BB54" i="3" s="1"/>
  <c r="AV35" i="2"/>
  <c r="BA26" i="3" s="1"/>
  <c r="BA54" i="3" s="1"/>
  <c r="AU35" i="2"/>
  <c r="AZ26" i="3" s="1"/>
  <c r="AZ54" i="3" s="1"/>
  <c r="AT35" i="2"/>
  <c r="AY26" i="3" s="1"/>
  <c r="AY54" i="3" s="1"/>
  <c r="AS35" i="2"/>
  <c r="AX26" i="3" s="1"/>
  <c r="AX54" i="3" s="1"/>
  <c r="AR35" i="2"/>
  <c r="AW26" i="3" s="1"/>
  <c r="AW54" i="3" s="1"/>
  <c r="AQ35" i="2"/>
  <c r="AV26" i="3" s="1"/>
  <c r="AV54" i="3" s="1"/>
  <c r="AP35" i="2"/>
  <c r="AU26" i="3" s="1"/>
  <c r="AU54" i="3" s="1"/>
  <c r="AO35" i="2"/>
  <c r="AT26" i="3" s="1"/>
  <c r="AT54" i="3" s="1"/>
  <c r="AN35" i="2"/>
  <c r="AS26" i="3" s="1"/>
  <c r="AS54" i="3" s="1"/>
  <c r="AM35" i="2"/>
  <c r="AR26" i="3" s="1"/>
  <c r="AR54" i="3" s="1"/>
  <c r="AL35" i="2"/>
  <c r="AQ26" i="3" s="1"/>
  <c r="AQ54" i="3" s="1"/>
  <c r="AK35" i="2"/>
  <c r="AP26" i="3" s="1"/>
  <c r="AP54" i="3" s="1"/>
  <c r="AJ35" i="2"/>
  <c r="AO26" i="3" s="1"/>
  <c r="AO54" i="3" s="1"/>
  <c r="AI35" i="2"/>
  <c r="AN26" i="3" s="1"/>
  <c r="BI34" i="2"/>
  <c r="BN25" i="3" s="1"/>
  <c r="BH34" i="2"/>
  <c r="BM25" i="3" s="1"/>
  <c r="BG34" i="2"/>
  <c r="BL25" i="3" s="1"/>
  <c r="BF34" i="2"/>
  <c r="BK25" i="3" s="1"/>
  <c r="BE34" i="2"/>
  <c r="BJ25" i="3" s="1"/>
  <c r="BD34" i="2"/>
  <c r="BI25" i="3" s="1"/>
  <c r="BC34" i="2"/>
  <c r="BH25" i="3" s="1"/>
  <c r="BB34" i="2"/>
  <c r="BG25" i="3" s="1"/>
  <c r="BA34" i="2"/>
  <c r="BF25" i="3" s="1"/>
  <c r="AZ34" i="2"/>
  <c r="BE25" i="3" s="1"/>
  <c r="AY34" i="2"/>
  <c r="BD25" i="3" s="1"/>
  <c r="AX34" i="2"/>
  <c r="BC25" i="3" s="1"/>
  <c r="AW34" i="2"/>
  <c r="BB25" i="3" s="1"/>
  <c r="AV34" i="2"/>
  <c r="BA25" i="3" s="1"/>
  <c r="AU34" i="2"/>
  <c r="AZ25" i="3" s="1"/>
  <c r="AT34" i="2"/>
  <c r="AY25" i="3" s="1"/>
  <c r="AS34" i="2"/>
  <c r="AX25" i="3" s="1"/>
  <c r="AR34" i="2"/>
  <c r="AW25" i="3" s="1"/>
  <c r="AQ34" i="2"/>
  <c r="AV25" i="3" s="1"/>
  <c r="AP34" i="2"/>
  <c r="AU25" i="3" s="1"/>
  <c r="AO34" i="2"/>
  <c r="AT25" i="3" s="1"/>
  <c r="AN34" i="2"/>
  <c r="AS25" i="3" s="1"/>
  <c r="AM34" i="2"/>
  <c r="AR25" i="3" s="1"/>
  <c r="AL34" i="2"/>
  <c r="AQ25" i="3" s="1"/>
  <c r="AK34" i="2"/>
  <c r="AP25" i="3" s="1"/>
  <c r="AJ34" i="2"/>
  <c r="AO25" i="3" s="1"/>
  <c r="AI34" i="2"/>
  <c r="AN25" i="3" s="1"/>
  <c r="BI33" i="2"/>
  <c r="BN24" i="3" s="1"/>
  <c r="BH33" i="2"/>
  <c r="BG33" i="2"/>
  <c r="BL22" i="3" s="1"/>
  <c r="BF33" i="2"/>
  <c r="BK22" i="3" s="1"/>
  <c r="BE33" i="2"/>
  <c r="BD33" i="2"/>
  <c r="BI22" i="3" s="1"/>
  <c r="BC33" i="2"/>
  <c r="BH23" i="3" s="1"/>
  <c r="BB33" i="2"/>
  <c r="BG22" i="3" s="1"/>
  <c r="BA33" i="2"/>
  <c r="BF24" i="3" s="1"/>
  <c r="AZ33" i="2"/>
  <c r="AY33" i="2"/>
  <c r="BD22" i="3" s="1"/>
  <c r="AX33" i="2"/>
  <c r="BC22" i="3" s="1"/>
  <c r="AW33" i="2"/>
  <c r="AV33" i="2"/>
  <c r="BA22" i="3" s="1"/>
  <c r="AU33" i="2"/>
  <c r="AZ23" i="3" s="1"/>
  <c r="AT33" i="2"/>
  <c r="AY22" i="3" s="1"/>
  <c r="AS33" i="2"/>
  <c r="AX24" i="3" s="1"/>
  <c r="AR33" i="2"/>
  <c r="AQ33" i="2"/>
  <c r="AV22" i="3" s="1"/>
  <c r="AP33" i="2"/>
  <c r="AU22" i="3" s="1"/>
  <c r="AO33" i="2"/>
  <c r="AN33" i="2"/>
  <c r="AS22" i="3" s="1"/>
  <c r="AM33" i="2"/>
  <c r="AR23" i="3" s="1"/>
  <c r="AL33" i="2"/>
  <c r="AQ22" i="3" s="1"/>
  <c r="AK33" i="2"/>
  <c r="AP24" i="3" s="1"/>
  <c r="AJ33" i="2"/>
  <c r="AI33" i="2"/>
  <c r="AN22" i="3" s="1"/>
  <c r="BI32" i="2"/>
  <c r="BN14" i="3" s="1"/>
  <c r="BH32" i="2"/>
  <c r="BM15" i="3" s="1"/>
  <c r="BG32" i="2"/>
  <c r="BF32" i="2"/>
  <c r="BE32" i="2"/>
  <c r="BJ14" i="3" s="1"/>
  <c r="BD32" i="2"/>
  <c r="BI14" i="3" s="1"/>
  <c r="BC32" i="2"/>
  <c r="BH14" i="3" s="1"/>
  <c r="BB32" i="2"/>
  <c r="BG14" i="3" s="1"/>
  <c r="BA32" i="2"/>
  <c r="BF15" i="3" s="1"/>
  <c r="AZ32" i="2"/>
  <c r="AY32" i="2"/>
  <c r="AX32" i="2"/>
  <c r="AW32" i="2"/>
  <c r="BB15" i="3" s="1"/>
  <c r="AV32" i="2"/>
  <c r="BA15" i="3" s="1"/>
  <c r="AU32" i="2"/>
  <c r="AZ15" i="3" s="1"/>
  <c r="AT32" i="2"/>
  <c r="AY14" i="3" s="1"/>
  <c r="AS32" i="2"/>
  <c r="AX15" i="3" s="1"/>
  <c r="AR32" i="2"/>
  <c r="AW15" i="3" s="1"/>
  <c r="AQ32" i="2"/>
  <c r="AV15" i="3" s="1"/>
  <c r="AP32" i="2"/>
  <c r="AO32" i="2"/>
  <c r="AT14" i="3" s="1"/>
  <c r="AN32" i="2"/>
  <c r="AS14" i="3" s="1"/>
  <c r="AM32" i="2"/>
  <c r="AR14" i="3" s="1"/>
  <c r="AL32" i="2"/>
  <c r="AQ14" i="3" s="1"/>
  <c r="AK32" i="2"/>
  <c r="AP14" i="3" s="1"/>
  <c r="AJ32" i="2"/>
  <c r="AI32" i="2"/>
  <c r="BI31" i="2"/>
  <c r="BN13" i="3" s="1"/>
  <c r="BH31" i="2"/>
  <c r="BM10" i="3" s="1"/>
  <c r="BG31" i="2"/>
  <c r="BL10" i="3" s="1"/>
  <c r="BF31" i="2"/>
  <c r="BK10" i="3" s="1"/>
  <c r="BE31" i="2"/>
  <c r="BD31" i="2"/>
  <c r="BI10" i="3" s="1"/>
  <c r="BC31" i="2"/>
  <c r="BH10" i="3" s="1"/>
  <c r="BB31" i="2"/>
  <c r="BG11" i="3" s="1"/>
  <c r="BA31" i="2"/>
  <c r="BF13" i="3" s="1"/>
  <c r="AZ31" i="2"/>
  <c r="BE11" i="3" s="1"/>
  <c r="AY31" i="2"/>
  <c r="BD10" i="3" s="1"/>
  <c r="AX31" i="2"/>
  <c r="BC10" i="3" s="1"/>
  <c r="AW31" i="2"/>
  <c r="AV31" i="2"/>
  <c r="BA10" i="3" s="1"/>
  <c r="AU31" i="2"/>
  <c r="AZ13" i="3" s="1"/>
  <c r="AT31" i="2"/>
  <c r="AY11" i="3" s="1"/>
  <c r="AS31" i="2"/>
  <c r="AX13" i="3" s="1"/>
  <c r="AR31" i="2"/>
  <c r="AW10" i="3" s="1"/>
  <c r="AQ31" i="2"/>
  <c r="AV10" i="3" s="1"/>
  <c r="AP31" i="2"/>
  <c r="AU10" i="3" s="1"/>
  <c r="AO31" i="2"/>
  <c r="AN31" i="2"/>
  <c r="AS10" i="3" s="1"/>
  <c r="AM31" i="2"/>
  <c r="AR10" i="3" s="1"/>
  <c r="AL31" i="2"/>
  <c r="AQ11" i="3" s="1"/>
  <c r="AK31" i="2"/>
  <c r="AP13" i="3" s="1"/>
  <c r="AJ31" i="2"/>
  <c r="AO10" i="3" s="1"/>
  <c r="AI31" i="2"/>
  <c r="AN10" i="3" s="1"/>
  <c r="BI30" i="2"/>
  <c r="BN3" i="3" s="1"/>
  <c r="BH30" i="2"/>
  <c r="BM3" i="3" s="1"/>
  <c r="BG30" i="2"/>
  <c r="BL7" i="3" s="1"/>
  <c r="BF30" i="2"/>
  <c r="BK7" i="3" s="1"/>
  <c r="BE30" i="2"/>
  <c r="BJ6" i="3" s="1"/>
  <c r="BD30" i="2"/>
  <c r="BI8" i="3" s="1"/>
  <c r="BC30" i="2"/>
  <c r="BH5" i="3" s="1"/>
  <c r="BB30" i="2"/>
  <c r="BG3" i="3" s="1"/>
  <c r="BA30" i="2"/>
  <c r="BF3" i="3" s="1"/>
  <c r="AZ30" i="2"/>
  <c r="BE3" i="3" s="1"/>
  <c r="AY30" i="2"/>
  <c r="BD7" i="3" s="1"/>
  <c r="AX30" i="2"/>
  <c r="BC7" i="3" s="1"/>
  <c r="AW30" i="2"/>
  <c r="BB6" i="3" s="1"/>
  <c r="AV30" i="2"/>
  <c r="BA8" i="3" s="1"/>
  <c r="AU30" i="2"/>
  <c r="AZ5" i="3" s="1"/>
  <c r="AT30" i="2"/>
  <c r="AY3" i="3" s="1"/>
  <c r="AS30" i="2"/>
  <c r="AX3" i="3" s="1"/>
  <c r="AR30" i="2"/>
  <c r="AW3" i="3" s="1"/>
  <c r="AQ30" i="2"/>
  <c r="AV7" i="3" s="1"/>
  <c r="AP30" i="2"/>
  <c r="AU7" i="3" s="1"/>
  <c r="AO30" i="2"/>
  <c r="AT6" i="3" s="1"/>
  <c r="AN30" i="2"/>
  <c r="AS8" i="3" s="1"/>
  <c r="AM30" i="2"/>
  <c r="AR5" i="3" s="1"/>
  <c r="AL30" i="2"/>
  <c r="AQ3" i="3" s="1"/>
  <c r="AK30" i="2"/>
  <c r="AP3" i="3" s="1"/>
  <c r="AJ30" i="2"/>
  <c r="AO3" i="3" s="1"/>
  <c r="AI30" i="2"/>
  <c r="AN7" i="3" s="1"/>
  <c r="AG38" i="2"/>
  <c r="AL34" i="3" s="1"/>
  <c r="AF38" i="2"/>
  <c r="AK34" i="3" s="1"/>
  <c r="AE38" i="2"/>
  <c r="AJ34" i="3" s="1"/>
  <c r="AD38" i="2"/>
  <c r="AI34" i="3" s="1"/>
  <c r="AC38" i="2"/>
  <c r="AH34" i="3" s="1"/>
  <c r="AB38" i="2"/>
  <c r="AG34" i="3" s="1"/>
  <c r="AA38" i="2"/>
  <c r="AF34" i="3" s="1"/>
  <c r="Z38" i="2"/>
  <c r="AE35" i="3" s="1"/>
  <c r="Y38" i="2"/>
  <c r="AD34" i="3" s="1"/>
  <c r="X38" i="2"/>
  <c r="AC34" i="3" s="1"/>
  <c r="W38" i="2"/>
  <c r="AB34" i="3" s="1"/>
  <c r="V38" i="2"/>
  <c r="AA34" i="3" s="1"/>
  <c r="U38" i="2"/>
  <c r="Z34" i="3" s="1"/>
  <c r="T38" i="2"/>
  <c r="Y34" i="3" s="1"/>
  <c r="S38" i="2"/>
  <c r="X34" i="3" s="1"/>
  <c r="R38" i="2"/>
  <c r="W35" i="3" s="1"/>
  <c r="Q38" i="2"/>
  <c r="V34" i="3" s="1"/>
  <c r="P38" i="2"/>
  <c r="U34" i="3" s="1"/>
  <c r="O38" i="2"/>
  <c r="T34" i="3" s="1"/>
  <c r="N38" i="2"/>
  <c r="S34" i="3" s="1"/>
  <c r="M38" i="2"/>
  <c r="R34" i="3" s="1"/>
  <c r="L38" i="2"/>
  <c r="Q34" i="3" s="1"/>
  <c r="K38" i="2"/>
  <c r="P34" i="3" s="1"/>
  <c r="J38" i="2"/>
  <c r="O35" i="3" s="1"/>
  <c r="I38" i="2"/>
  <c r="N34" i="3" s="1"/>
  <c r="H38" i="2"/>
  <c r="M34" i="3" s="1"/>
  <c r="AG37" i="2"/>
  <c r="AL33" i="3" s="1"/>
  <c r="AF37" i="2"/>
  <c r="AK33" i="3" s="1"/>
  <c r="AE37" i="2"/>
  <c r="AJ33" i="3" s="1"/>
  <c r="AD37" i="2"/>
  <c r="AI33" i="3" s="1"/>
  <c r="AC37" i="2"/>
  <c r="AH33" i="3" s="1"/>
  <c r="AB37" i="2"/>
  <c r="AG33" i="3" s="1"/>
  <c r="AA37" i="2"/>
  <c r="AF33" i="3" s="1"/>
  <c r="Z37" i="2"/>
  <c r="AE33" i="3" s="1"/>
  <c r="Y37" i="2"/>
  <c r="AD33" i="3" s="1"/>
  <c r="X37" i="2"/>
  <c r="AC33" i="3" s="1"/>
  <c r="W37" i="2"/>
  <c r="AB33" i="3" s="1"/>
  <c r="V37" i="2"/>
  <c r="AA33" i="3" s="1"/>
  <c r="U37" i="2"/>
  <c r="Z33" i="3" s="1"/>
  <c r="T37" i="2"/>
  <c r="Y33" i="3" s="1"/>
  <c r="S37" i="2"/>
  <c r="X33" i="3" s="1"/>
  <c r="R37" i="2"/>
  <c r="W33" i="3" s="1"/>
  <c r="Q37" i="2"/>
  <c r="V33" i="3" s="1"/>
  <c r="P37" i="2"/>
  <c r="U33" i="3" s="1"/>
  <c r="O37" i="2"/>
  <c r="T33" i="3" s="1"/>
  <c r="N37" i="2"/>
  <c r="S33" i="3" s="1"/>
  <c r="M37" i="2"/>
  <c r="R33" i="3" s="1"/>
  <c r="L37" i="2"/>
  <c r="Q33" i="3" s="1"/>
  <c r="K37" i="2"/>
  <c r="P33" i="3" s="1"/>
  <c r="J37" i="2"/>
  <c r="O33" i="3" s="1"/>
  <c r="I37" i="2"/>
  <c r="N33" i="3" s="1"/>
  <c r="H37" i="2"/>
  <c r="M33" i="3" s="1"/>
  <c r="AG36" i="2"/>
  <c r="AL27" i="3" s="1"/>
  <c r="AF36" i="2"/>
  <c r="AE36" i="2"/>
  <c r="AJ32" i="3" s="1"/>
  <c r="AD36" i="2"/>
  <c r="AI31" i="3" s="1"/>
  <c r="AC36" i="2"/>
  <c r="AB36" i="2"/>
  <c r="AA36" i="2"/>
  <c r="AF27" i="3" s="1"/>
  <c r="Z36" i="2"/>
  <c r="AE27" i="3" s="1"/>
  <c r="Y36" i="2"/>
  <c r="AD27" i="3" s="1"/>
  <c r="X36" i="2"/>
  <c r="W36" i="2"/>
  <c r="V36" i="2"/>
  <c r="AA31" i="3" s="1"/>
  <c r="U36" i="2"/>
  <c r="T36" i="2"/>
  <c r="S36" i="2"/>
  <c r="X27" i="3" s="1"/>
  <c r="R36" i="2"/>
  <c r="W27" i="3" s="1"/>
  <c r="Q36" i="2"/>
  <c r="V27" i="3" s="1"/>
  <c r="P36" i="2"/>
  <c r="O36" i="2"/>
  <c r="N36" i="2"/>
  <c r="M36" i="2"/>
  <c r="L36" i="2"/>
  <c r="K36" i="2"/>
  <c r="P27" i="3" s="1"/>
  <c r="J36" i="2"/>
  <c r="O27" i="3" s="1"/>
  <c r="I36" i="2"/>
  <c r="N27" i="3" s="1"/>
  <c r="H36" i="2"/>
  <c r="AG35" i="2"/>
  <c r="AL26" i="3" s="1"/>
  <c r="AL54" i="3" s="1"/>
  <c r="AF35" i="2"/>
  <c r="AK26" i="3" s="1"/>
  <c r="AK54" i="3" s="1"/>
  <c r="AE35" i="2"/>
  <c r="AJ26" i="3" s="1"/>
  <c r="AJ54" i="3" s="1"/>
  <c r="AD35" i="2"/>
  <c r="AI26" i="3" s="1"/>
  <c r="AI54" i="3" s="1"/>
  <c r="AC35" i="2"/>
  <c r="AH26" i="3" s="1"/>
  <c r="AH54" i="3" s="1"/>
  <c r="AB35" i="2"/>
  <c r="AG26" i="3" s="1"/>
  <c r="AG54" i="3" s="1"/>
  <c r="AA35" i="2"/>
  <c r="AF26" i="3" s="1"/>
  <c r="AF54" i="3" s="1"/>
  <c r="Z35" i="2"/>
  <c r="AE26" i="3" s="1"/>
  <c r="AE54" i="3" s="1"/>
  <c r="Y35" i="2"/>
  <c r="AD26" i="3" s="1"/>
  <c r="AD54" i="3" s="1"/>
  <c r="X35" i="2"/>
  <c r="AC26" i="3" s="1"/>
  <c r="AC54" i="3" s="1"/>
  <c r="W35" i="2"/>
  <c r="AB26" i="3" s="1"/>
  <c r="AB54" i="3" s="1"/>
  <c r="V35" i="2"/>
  <c r="AA26" i="3" s="1"/>
  <c r="AA54" i="3" s="1"/>
  <c r="U35" i="2"/>
  <c r="Z26" i="3" s="1"/>
  <c r="Z54" i="3" s="1"/>
  <c r="T35" i="2"/>
  <c r="Y26" i="3" s="1"/>
  <c r="Y54" i="3" s="1"/>
  <c r="S35" i="2"/>
  <c r="X26" i="3" s="1"/>
  <c r="X54" i="3" s="1"/>
  <c r="R35" i="2"/>
  <c r="W26" i="3" s="1"/>
  <c r="W54" i="3" s="1"/>
  <c r="Q35" i="2"/>
  <c r="V26" i="3" s="1"/>
  <c r="V54" i="3" s="1"/>
  <c r="P35" i="2"/>
  <c r="U26" i="3" s="1"/>
  <c r="U54" i="3" s="1"/>
  <c r="O35" i="2"/>
  <c r="T26" i="3" s="1"/>
  <c r="T54" i="3" s="1"/>
  <c r="N35" i="2"/>
  <c r="S26" i="3" s="1"/>
  <c r="S54" i="3" s="1"/>
  <c r="M35" i="2"/>
  <c r="R26" i="3" s="1"/>
  <c r="R54" i="3" s="1"/>
  <c r="L35" i="2"/>
  <c r="Q26" i="3" s="1"/>
  <c r="Q54" i="3" s="1"/>
  <c r="K35" i="2"/>
  <c r="P26" i="3" s="1"/>
  <c r="P54" i="3" s="1"/>
  <c r="J35" i="2"/>
  <c r="O26" i="3" s="1"/>
  <c r="O54" i="3" s="1"/>
  <c r="I35" i="2"/>
  <c r="N26" i="3" s="1"/>
  <c r="N54" i="3" s="1"/>
  <c r="H35" i="2"/>
  <c r="M26" i="3" s="1"/>
  <c r="M54" i="3" s="1"/>
  <c r="AG34" i="2"/>
  <c r="AL25" i="3" s="1"/>
  <c r="AF34" i="2"/>
  <c r="AK25" i="3" s="1"/>
  <c r="AE34" i="2"/>
  <c r="AJ25" i="3" s="1"/>
  <c r="AD34" i="2"/>
  <c r="AI25" i="3" s="1"/>
  <c r="AC34" i="2"/>
  <c r="AH25" i="3" s="1"/>
  <c r="AB34" i="2"/>
  <c r="AG25" i="3" s="1"/>
  <c r="AA34" i="2"/>
  <c r="AF25" i="3" s="1"/>
  <c r="Z34" i="2"/>
  <c r="AE25" i="3" s="1"/>
  <c r="Y34" i="2"/>
  <c r="AD25" i="3" s="1"/>
  <c r="X34" i="2"/>
  <c r="AC25" i="3" s="1"/>
  <c r="W34" i="2"/>
  <c r="AB25" i="3" s="1"/>
  <c r="V34" i="2"/>
  <c r="AA25" i="3" s="1"/>
  <c r="U34" i="2"/>
  <c r="Z25" i="3" s="1"/>
  <c r="T34" i="2"/>
  <c r="Y25" i="3" s="1"/>
  <c r="S34" i="2"/>
  <c r="X25" i="3" s="1"/>
  <c r="R34" i="2"/>
  <c r="W25" i="3" s="1"/>
  <c r="Q34" i="2"/>
  <c r="V25" i="3" s="1"/>
  <c r="P34" i="2"/>
  <c r="U25" i="3" s="1"/>
  <c r="O34" i="2"/>
  <c r="T25" i="3" s="1"/>
  <c r="N34" i="2"/>
  <c r="S25" i="3" s="1"/>
  <c r="M34" i="2"/>
  <c r="R25" i="3" s="1"/>
  <c r="L34" i="2"/>
  <c r="Q25" i="3" s="1"/>
  <c r="K34" i="2"/>
  <c r="P25" i="3" s="1"/>
  <c r="J34" i="2"/>
  <c r="O25" i="3" s="1"/>
  <c r="I34" i="2"/>
  <c r="N25" i="3" s="1"/>
  <c r="H34" i="2"/>
  <c r="M25" i="3" s="1"/>
  <c r="AG33" i="2"/>
  <c r="AL22" i="3" s="1"/>
  <c r="AF33" i="2"/>
  <c r="AK22" i="3" s="1"/>
  <c r="AE33" i="2"/>
  <c r="AJ23" i="3" s="1"/>
  <c r="AD33" i="2"/>
  <c r="AC33" i="2"/>
  <c r="AH24" i="3" s="1"/>
  <c r="AB33" i="2"/>
  <c r="AG23" i="3" s="1"/>
  <c r="AA33" i="2"/>
  <c r="Z33" i="2"/>
  <c r="AE22" i="3" s="1"/>
  <c r="Y33" i="2"/>
  <c r="AD22" i="3" s="1"/>
  <c r="X33" i="2"/>
  <c r="AC22" i="3" s="1"/>
  <c r="W33" i="2"/>
  <c r="AB23" i="3" s="1"/>
  <c r="V33" i="2"/>
  <c r="U33" i="2"/>
  <c r="Z24" i="3" s="1"/>
  <c r="T33" i="2"/>
  <c r="Y23" i="3" s="1"/>
  <c r="S33" i="2"/>
  <c r="R33" i="2"/>
  <c r="W22" i="3" s="1"/>
  <c r="Q33" i="2"/>
  <c r="V22" i="3" s="1"/>
  <c r="P33" i="2"/>
  <c r="U22" i="3" s="1"/>
  <c r="O33" i="2"/>
  <c r="T23" i="3" s="1"/>
  <c r="N33" i="2"/>
  <c r="M33" i="2"/>
  <c r="R24" i="3" s="1"/>
  <c r="L33" i="2"/>
  <c r="Q23" i="3" s="1"/>
  <c r="K33" i="2"/>
  <c r="J33" i="2"/>
  <c r="O22" i="3" s="1"/>
  <c r="I33" i="2"/>
  <c r="N22" i="3" s="1"/>
  <c r="H33" i="2"/>
  <c r="M22" i="3" s="1"/>
  <c r="AG32" i="2"/>
  <c r="AL14" i="3" s="1"/>
  <c r="AF32" i="2"/>
  <c r="AK14" i="3" s="1"/>
  <c r="AE32" i="2"/>
  <c r="AJ14" i="3" s="1"/>
  <c r="AD32" i="2"/>
  <c r="AI14" i="3" s="1"/>
  <c r="AC32" i="2"/>
  <c r="AH14" i="3" s="1"/>
  <c r="AB32" i="2"/>
  <c r="AA32" i="2"/>
  <c r="Z32" i="2"/>
  <c r="AE14" i="3" s="1"/>
  <c r="Y32" i="2"/>
  <c r="AD14" i="3" s="1"/>
  <c r="X32" i="2"/>
  <c r="AC14" i="3" s="1"/>
  <c r="W32" i="2"/>
  <c r="AB14" i="3" s="1"/>
  <c r="V32" i="2"/>
  <c r="AA14" i="3" s="1"/>
  <c r="U32" i="2"/>
  <c r="Z14" i="3" s="1"/>
  <c r="T32" i="2"/>
  <c r="S32" i="2"/>
  <c r="R32" i="2"/>
  <c r="W14" i="3" s="1"/>
  <c r="Q32" i="2"/>
  <c r="V15" i="3" s="1"/>
  <c r="P32" i="2"/>
  <c r="U15" i="3" s="1"/>
  <c r="O32" i="2"/>
  <c r="T15" i="3" s="1"/>
  <c r="N32" i="2"/>
  <c r="S14" i="3" s="1"/>
  <c r="M32" i="2"/>
  <c r="R15" i="3" s="1"/>
  <c r="L32" i="2"/>
  <c r="Q15" i="3" s="1"/>
  <c r="K32" i="2"/>
  <c r="J32" i="2"/>
  <c r="O14" i="3" s="1"/>
  <c r="I32" i="2"/>
  <c r="N14" i="3" s="1"/>
  <c r="H32" i="2"/>
  <c r="M14" i="3" s="1"/>
  <c r="AG31" i="2"/>
  <c r="AF31" i="2"/>
  <c r="AK10" i="3" s="1"/>
  <c r="AE31" i="2"/>
  <c r="AJ10" i="3" s="1"/>
  <c r="AD31" i="2"/>
  <c r="AI11" i="3" s="1"/>
  <c r="AC31" i="2"/>
  <c r="AH13" i="3" s="1"/>
  <c r="AB31" i="2"/>
  <c r="AG10" i="3" s="1"/>
  <c r="AA31" i="2"/>
  <c r="AF10" i="3" s="1"/>
  <c r="Z31" i="2"/>
  <c r="AE9" i="3" s="1"/>
  <c r="Y31" i="2"/>
  <c r="X31" i="2"/>
  <c r="AC10" i="3" s="1"/>
  <c r="W31" i="2"/>
  <c r="AB10" i="3" s="1"/>
  <c r="V31" i="2"/>
  <c r="AA11" i="3" s="1"/>
  <c r="U31" i="2"/>
  <c r="Z13" i="3" s="1"/>
  <c r="T31" i="2"/>
  <c r="Y10" i="3" s="1"/>
  <c r="S31" i="2"/>
  <c r="X10" i="3" s="1"/>
  <c r="R31" i="2"/>
  <c r="W10" i="3" s="1"/>
  <c r="Q31" i="2"/>
  <c r="P31" i="2"/>
  <c r="U10" i="3" s="1"/>
  <c r="O31" i="2"/>
  <c r="T10" i="3" s="1"/>
  <c r="N31" i="2"/>
  <c r="S11" i="3" s="1"/>
  <c r="M31" i="2"/>
  <c r="R13" i="3" s="1"/>
  <c r="L31" i="2"/>
  <c r="Q10" i="3" s="1"/>
  <c r="K31" i="2"/>
  <c r="P10" i="3" s="1"/>
  <c r="J31" i="2"/>
  <c r="O10" i="3" s="1"/>
  <c r="I31" i="2"/>
  <c r="H31" i="2"/>
  <c r="M10" i="3" s="1"/>
  <c r="AG47" i="2"/>
  <c r="AL44" i="3" s="1"/>
  <c r="AF47" i="2"/>
  <c r="AK44" i="3" s="1"/>
  <c r="AE47" i="2"/>
  <c r="AJ44" i="3" s="1"/>
  <c r="AD47" i="2"/>
  <c r="AI44" i="3" s="1"/>
  <c r="AC47" i="2"/>
  <c r="AH44" i="3" s="1"/>
  <c r="AB47" i="2"/>
  <c r="AG44" i="3" s="1"/>
  <c r="AA47" i="2"/>
  <c r="AF44" i="3" s="1"/>
  <c r="Z47" i="2"/>
  <c r="AE44" i="3" s="1"/>
  <c r="Y47" i="2"/>
  <c r="AD44" i="3" s="1"/>
  <c r="X47" i="2"/>
  <c r="AC44" i="3" s="1"/>
  <c r="W47" i="2"/>
  <c r="AB44" i="3" s="1"/>
  <c r="V47" i="2"/>
  <c r="AA44" i="3" s="1"/>
  <c r="U47" i="2"/>
  <c r="Z44" i="3" s="1"/>
  <c r="T47" i="2"/>
  <c r="Y44" i="3" s="1"/>
  <c r="S47" i="2"/>
  <c r="X44" i="3" s="1"/>
  <c r="R47" i="2"/>
  <c r="W44" i="3" s="1"/>
  <c r="Q47" i="2"/>
  <c r="V44" i="3" s="1"/>
  <c r="P47" i="2"/>
  <c r="U44" i="3" s="1"/>
  <c r="O47" i="2"/>
  <c r="T44" i="3" s="1"/>
  <c r="N47" i="2"/>
  <c r="S44" i="3" s="1"/>
  <c r="M47" i="2"/>
  <c r="R44" i="3" s="1"/>
  <c r="L47" i="2"/>
  <c r="Q44" i="3" s="1"/>
  <c r="K47" i="2"/>
  <c r="P44" i="3" s="1"/>
  <c r="J47" i="2"/>
  <c r="O44" i="3" s="1"/>
  <c r="I47" i="2"/>
  <c r="N44" i="3" s="1"/>
  <c r="H47" i="2"/>
  <c r="M44" i="3" s="1"/>
  <c r="G47" i="2"/>
  <c r="L44" i="3" s="1"/>
  <c r="G42" i="2"/>
  <c r="L39" i="3" s="1"/>
  <c r="G40" i="2"/>
  <c r="L36" i="3" s="1"/>
  <c r="G38" i="2"/>
  <c r="L34" i="3" s="1"/>
  <c r="G37" i="2"/>
  <c r="L33" i="3" s="1"/>
  <c r="G36" i="2"/>
  <c r="L32" i="3" s="1"/>
  <c r="G35" i="2"/>
  <c r="L26" i="3" s="1"/>
  <c r="G34" i="2"/>
  <c r="L25" i="3" s="1"/>
  <c r="G33" i="2"/>
  <c r="L22" i="3" s="1"/>
  <c r="G32" i="2"/>
  <c r="L20" i="3" s="1"/>
  <c r="G31" i="2"/>
  <c r="L11" i="3" s="1"/>
  <c r="AG30" i="2"/>
  <c r="AL6" i="3" s="1"/>
  <c r="AF30" i="2"/>
  <c r="AK6" i="3" s="1"/>
  <c r="AE30" i="2"/>
  <c r="AJ4" i="3" s="1"/>
  <c r="AD30" i="2"/>
  <c r="AI8" i="3" s="1"/>
  <c r="AC30" i="2"/>
  <c r="AH3" i="3" s="1"/>
  <c r="AB30" i="2"/>
  <c r="AG3" i="3" s="1"/>
  <c r="AA30" i="2"/>
  <c r="AF3" i="3" s="1"/>
  <c r="Z30" i="2"/>
  <c r="AE7" i="3" s="1"/>
  <c r="Y30" i="2"/>
  <c r="AD7" i="3" s="1"/>
  <c r="X30" i="2"/>
  <c r="AC6" i="3" s="1"/>
  <c r="W30" i="2"/>
  <c r="AB4" i="3" s="1"/>
  <c r="V30" i="2"/>
  <c r="AA8" i="3" s="1"/>
  <c r="U30" i="2"/>
  <c r="Z3" i="3" s="1"/>
  <c r="T30" i="2"/>
  <c r="Y3" i="3" s="1"/>
  <c r="S30" i="2"/>
  <c r="X3" i="3" s="1"/>
  <c r="R30" i="2"/>
  <c r="W7" i="3" s="1"/>
  <c r="Q30" i="2"/>
  <c r="V7" i="3" s="1"/>
  <c r="P30" i="2"/>
  <c r="U6" i="3" s="1"/>
  <c r="O30" i="2"/>
  <c r="T4" i="3" s="1"/>
  <c r="N30" i="2"/>
  <c r="S8" i="3" s="1"/>
  <c r="M30" i="2"/>
  <c r="R3" i="3" s="1"/>
  <c r="L30" i="2"/>
  <c r="Q3" i="3" s="1"/>
  <c r="K30" i="2"/>
  <c r="P3" i="3" s="1"/>
  <c r="J30" i="2"/>
  <c r="O7" i="3" s="1"/>
  <c r="I30" i="2"/>
  <c r="N7" i="3" s="1"/>
  <c r="H30" i="2"/>
  <c r="M6" i="3" s="1"/>
  <c r="G30" i="2"/>
  <c r="G43" i="2"/>
  <c r="L40" i="3" s="1"/>
  <c r="L256" i="19" l="1"/>
  <c r="L128" i="19"/>
  <c r="L224" i="19"/>
  <c r="L192" i="19"/>
  <c r="L96" i="19"/>
  <c r="L160" i="19"/>
  <c r="J96" i="22"/>
  <c r="G160" i="22"/>
  <c r="E128" i="22"/>
  <c r="H64" i="22"/>
  <c r="I96" i="22"/>
  <c r="G64" i="22"/>
  <c r="J128" i="22"/>
  <c r="E192" i="22"/>
  <c r="H160" i="22"/>
  <c r="C160" i="22"/>
  <c r="D192" i="22"/>
  <c r="I64" i="22"/>
  <c r="D96" i="22"/>
  <c r="I160" i="22"/>
  <c r="G128" i="22"/>
  <c r="E160" i="22"/>
  <c r="F192" i="22"/>
  <c r="F96" i="22"/>
  <c r="J192" i="22"/>
  <c r="C64" i="22"/>
  <c r="L207" i="22"/>
  <c r="Y239" i="21"/>
  <c r="L178" i="22"/>
  <c r="Y210" i="21"/>
  <c r="L159" i="22"/>
  <c r="Y191" i="21"/>
  <c r="L29" i="22"/>
  <c r="Y61" i="21"/>
  <c r="B96" i="22"/>
  <c r="L128" i="21"/>
  <c r="C128" i="22"/>
  <c r="D160" i="22"/>
  <c r="G224" i="22"/>
  <c r="D64" i="22"/>
  <c r="B192" i="22"/>
  <c r="L224" i="21"/>
  <c r="E224" i="22"/>
  <c r="L219" i="22"/>
  <c r="Y251" i="21"/>
  <c r="L218" i="22"/>
  <c r="Y250" i="21"/>
  <c r="L177" i="22"/>
  <c r="Y209" i="21"/>
  <c r="L156" i="22"/>
  <c r="Y188" i="21"/>
  <c r="L140" i="22"/>
  <c r="Y172" i="21"/>
  <c r="L119" i="22"/>
  <c r="Y151" i="21"/>
  <c r="L103" i="22"/>
  <c r="Y135" i="21"/>
  <c r="L82" i="22"/>
  <c r="Y114" i="21"/>
  <c r="L61" i="22"/>
  <c r="Y93" i="21"/>
  <c r="L209" i="22"/>
  <c r="Y241" i="21"/>
  <c r="L95" i="22"/>
  <c r="Y127" i="21"/>
  <c r="L79" i="22"/>
  <c r="Y111" i="21"/>
  <c r="L58" i="22"/>
  <c r="Y90" i="21"/>
  <c r="L42" i="22"/>
  <c r="Y74" i="21"/>
  <c r="L191" i="22"/>
  <c r="Y223" i="21"/>
  <c r="L92" i="22"/>
  <c r="Y124" i="21"/>
  <c r="L8" i="22"/>
  <c r="Y40" i="21"/>
  <c r="L76" i="22"/>
  <c r="Y108" i="21"/>
  <c r="L18" i="22"/>
  <c r="Y50" i="21"/>
  <c r="L48" i="22"/>
  <c r="Y80" i="21"/>
  <c r="L125" i="22"/>
  <c r="Y157" i="21"/>
  <c r="L101" i="22"/>
  <c r="Y133" i="21"/>
  <c r="L10" i="22"/>
  <c r="Y42" i="21"/>
  <c r="L157" i="22"/>
  <c r="Y189" i="21"/>
  <c r="L122" i="22"/>
  <c r="Y154" i="21"/>
  <c r="J224" i="22"/>
  <c r="B128" i="22"/>
  <c r="L160" i="21"/>
  <c r="K160" i="22"/>
  <c r="X192" i="21"/>
  <c r="F224" i="22"/>
  <c r="L64" i="21"/>
  <c r="C96" i="22"/>
  <c r="F128" i="22"/>
  <c r="C192" i="22"/>
  <c r="L181" i="22"/>
  <c r="Y213" i="21"/>
  <c r="L165" i="22"/>
  <c r="Y197" i="21"/>
  <c r="L144" i="22"/>
  <c r="Y176" i="21"/>
  <c r="L123" i="22"/>
  <c r="Y155" i="21"/>
  <c r="L107" i="22"/>
  <c r="Y139" i="21"/>
  <c r="L86" i="22"/>
  <c r="Y118" i="21"/>
  <c r="L70" i="22"/>
  <c r="Y102" i="21"/>
  <c r="L217" i="22"/>
  <c r="Y249" i="21"/>
  <c r="L104" i="22"/>
  <c r="Y136" i="21"/>
  <c r="L83" i="22"/>
  <c r="Y115" i="21"/>
  <c r="L62" i="22"/>
  <c r="Y94" i="21"/>
  <c r="L46" i="22"/>
  <c r="Y78" i="21"/>
  <c r="L25" i="22"/>
  <c r="Y57" i="21"/>
  <c r="L216" i="22"/>
  <c r="Y248" i="21"/>
  <c r="L154" i="22"/>
  <c r="Y186" i="21"/>
  <c r="L88" i="22"/>
  <c r="Y120" i="21"/>
  <c r="L212" i="22"/>
  <c r="Y244" i="21"/>
  <c r="L72" i="22"/>
  <c r="Y104" i="21"/>
  <c r="L52" i="22"/>
  <c r="Y84" i="21"/>
  <c r="Y59" i="21"/>
  <c r="L27" i="22"/>
  <c r="L187" i="22"/>
  <c r="Y219" i="21"/>
  <c r="L121" i="22"/>
  <c r="Y153" i="21"/>
  <c r="L80" i="22"/>
  <c r="Y112" i="21"/>
  <c r="L120" i="22"/>
  <c r="Y152" i="21"/>
  <c r="L6" i="22"/>
  <c r="Y38" i="21"/>
  <c r="L63" i="22"/>
  <c r="Y95" i="21"/>
  <c r="B224" i="22"/>
  <c r="L256" i="21"/>
  <c r="H96" i="22"/>
  <c r="L215" i="22"/>
  <c r="Y247" i="21"/>
  <c r="L182" i="22"/>
  <c r="Y214" i="21"/>
  <c r="L166" i="22"/>
  <c r="Y198" i="21"/>
  <c r="L145" i="22"/>
  <c r="Y177" i="21"/>
  <c r="L124" i="22"/>
  <c r="Y156" i="21"/>
  <c r="L214" i="22"/>
  <c r="Y246" i="21"/>
  <c r="L205" i="22"/>
  <c r="Y237" i="21"/>
  <c r="L180" i="22"/>
  <c r="Y212" i="21"/>
  <c r="L168" i="22"/>
  <c r="Y200" i="21"/>
  <c r="L147" i="22"/>
  <c r="Y179" i="21"/>
  <c r="L126" i="22"/>
  <c r="Y158" i="21"/>
  <c r="L110" i="22"/>
  <c r="Y142" i="21"/>
  <c r="L89" i="22"/>
  <c r="Y121" i="21"/>
  <c r="L73" i="22"/>
  <c r="Y105" i="21"/>
  <c r="L21" i="22"/>
  <c r="Y53" i="21"/>
  <c r="L204" i="22"/>
  <c r="Y236" i="21"/>
  <c r="L109" i="22"/>
  <c r="Y141" i="21"/>
  <c r="L41" i="22"/>
  <c r="Y73" i="21"/>
  <c r="L28" i="22"/>
  <c r="Y60" i="21"/>
  <c r="Y55" i="21"/>
  <c r="L23" i="22"/>
  <c r="L175" i="22"/>
  <c r="Y207" i="21"/>
  <c r="Y83" i="21"/>
  <c r="L51" i="22"/>
  <c r="L141" i="22"/>
  <c r="Y173" i="21"/>
  <c r="L184" i="22"/>
  <c r="Y216" i="21"/>
  <c r="L85" i="22"/>
  <c r="Y117" i="21"/>
  <c r="L53" i="22"/>
  <c r="Y85" i="21"/>
  <c r="H192" i="22"/>
  <c r="I224" i="22"/>
  <c r="F64" i="22"/>
  <c r="I128" i="22"/>
  <c r="J160" i="22"/>
  <c r="K224" i="22"/>
  <c r="X256" i="21"/>
  <c r="G32" i="22"/>
  <c r="J64" i="22"/>
  <c r="L203" i="22"/>
  <c r="Y235" i="21"/>
  <c r="L202" i="22"/>
  <c r="Y234" i="21"/>
  <c r="L185" i="22"/>
  <c r="Y217" i="21"/>
  <c r="L169" i="22"/>
  <c r="Y201" i="21"/>
  <c r="L148" i="22"/>
  <c r="Y180" i="21"/>
  <c r="L127" i="22"/>
  <c r="Y159" i="21"/>
  <c r="L111" i="22"/>
  <c r="Y143" i="21"/>
  <c r="L90" i="22"/>
  <c r="Y122" i="21"/>
  <c r="L74" i="22"/>
  <c r="Y106" i="21"/>
  <c r="L108" i="22"/>
  <c r="Y140" i="21"/>
  <c r="L87" i="22"/>
  <c r="Y119" i="21"/>
  <c r="L71" i="22"/>
  <c r="Y103" i="21"/>
  <c r="L50" i="22"/>
  <c r="Y82" i="21"/>
  <c r="L17" i="22"/>
  <c r="Y49" i="21"/>
  <c r="L150" i="22"/>
  <c r="Y182" i="21"/>
  <c r="L43" i="22"/>
  <c r="Y75" i="21"/>
  <c r="L24" i="22"/>
  <c r="Y56" i="21"/>
  <c r="L26" i="22"/>
  <c r="Y58" i="21"/>
  <c r="L183" i="22"/>
  <c r="Y215" i="21"/>
  <c r="L56" i="22"/>
  <c r="Y88" i="21"/>
  <c r="L40" i="22"/>
  <c r="Y72" i="21"/>
  <c r="Y51" i="21"/>
  <c r="L19" i="22"/>
  <c r="L167" i="22"/>
  <c r="Y199" i="21"/>
  <c r="L113" i="22"/>
  <c r="Y145" i="21"/>
  <c r="L55" i="22"/>
  <c r="Y87" i="21"/>
  <c r="K192" i="22"/>
  <c r="X224" i="21"/>
  <c r="L106" i="22"/>
  <c r="Y138" i="21"/>
  <c r="L69" i="22"/>
  <c r="Y101" i="21"/>
  <c r="L37" i="22"/>
  <c r="Y69" i="21"/>
  <c r="F160" i="22"/>
  <c r="G192" i="22"/>
  <c r="G96" i="22"/>
  <c r="B160" i="22"/>
  <c r="L192" i="21"/>
  <c r="C224" i="22"/>
  <c r="B64" i="22"/>
  <c r="L96" i="21"/>
  <c r="E96" i="22"/>
  <c r="L223" i="22"/>
  <c r="Y255" i="21"/>
  <c r="L186" i="22"/>
  <c r="Y218" i="21"/>
  <c r="L170" i="22"/>
  <c r="Y202" i="21"/>
  <c r="L149" i="22"/>
  <c r="Y181" i="21"/>
  <c r="L133" i="22"/>
  <c r="Y165" i="21"/>
  <c r="L222" i="22"/>
  <c r="Y254" i="21"/>
  <c r="L213" i="22"/>
  <c r="Y245" i="21"/>
  <c r="L176" i="22"/>
  <c r="Y208" i="21"/>
  <c r="L151" i="22"/>
  <c r="Y183" i="21"/>
  <c r="L135" i="22"/>
  <c r="Y167" i="21"/>
  <c r="L114" i="22"/>
  <c r="Y146" i="21"/>
  <c r="L93" i="22"/>
  <c r="Y125" i="21"/>
  <c r="L77" i="22"/>
  <c r="Y109" i="21"/>
  <c r="L13" i="22"/>
  <c r="Y45" i="21"/>
  <c r="L208" i="22"/>
  <c r="Y240" i="21"/>
  <c r="L179" i="22"/>
  <c r="Y211" i="21"/>
  <c r="L84" i="22"/>
  <c r="Y116" i="21"/>
  <c r="L45" i="22"/>
  <c r="Y77" i="21"/>
  <c r="L20" i="22"/>
  <c r="Y52" i="21"/>
  <c r="Y47" i="21"/>
  <c r="L15" i="22"/>
  <c r="L146" i="22"/>
  <c r="Y178" i="21"/>
  <c r="L47" i="22"/>
  <c r="Y79" i="21"/>
  <c r="K96" i="22"/>
  <c r="X128" i="21"/>
  <c r="L206" i="22"/>
  <c r="Y238" i="21"/>
  <c r="L197" i="22"/>
  <c r="Y229" i="21"/>
  <c r="L143" i="22"/>
  <c r="Y175" i="21"/>
  <c r="L142" i="22"/>
  <c r="Y174" i="21"/>
  <c r="D128" i="22"/>
  <c r="H224" i="22"/>
  <c r="E64" i="22"/>
  <c r="H128" i="22"/>
  <c r="I192" i="22"/>
  <c r="D224" i="22"/>
  <c r="K64" i="22"/>
  <c r="X96" i="21"/>
  <c r="L211" i="22"/>
  <c r="Y243" i="21"/>
  <c r="L210" i="22"/>
  <c r="Y242" i="21"/>
  <c r="L189" i="22"/>
  <c r="Y221" i="21"/>
  <c r="L173" i="22"/>
  <c r="Y205" i="21"/>
  <c r="L152" i="22"/>
  <c r="Y184" i="21"/>
  <c r="L136" i="22"/>
  <c r="Y168" i="21"/>
  <c r="L115" i="22"/>
  <c r="Y147" i="21"/>
  <c r="L94" i="22"/>
  <c r="Y126" i="21"/>
  <c r="L78" i="22"/>
  <c r="Y110" i="21"/>
  <c r="L57" i="22"/>
  <c r="Y89" i="21"/>
  <c r="L201" i="22"/>
  <c r="Y233" i="21"/>
  <c r="L112" i="22"/>
  <c r="Y144" i="21"/>
  <c r="L91" i="22"/>
  <c r="Y123" i="21"/>
  <c r="L75" i="22"/>
  <c r="Y107" i="21"/>
  <c r="L54" i="22"/>
  <c r="Y86" i="21"/>
  <c r="L38" i="22"/>
  <c r="Y70" i="21"/>
  <c r="L9" i="22"/>
  <c r="Y41" i="21"/>
  <c r="L200" i="22"/>
  <c r="Y232" i="21"/>
  <c r="L134" i="22"/>
  <c r="Y166" i="21"/>
  <c r="L14" i="22"/>
  <c r="Y46" i="21"/>
  <c r="L16" i="22"/>
  <c r="Y48" i="21"/>
  <c r="L138" i="22"/>
  <c r="Y170" i="21"/>
  <c r="L60" i="22"/>
  <c r="Y92" i="21"/>
  <c r="L44" i="22"/>
  <c r="Y76" i="21"/>
  <c r="Y43" i="21"/>
  <c r="L11" i="22"/>
  <c r="L158" i="22"/>
  <c r="Y190" i="21"/>
  <c r="L105" i="22"/>
  <c r="Y137" i="21"/>
  <c r="L22" i="22"/>
  <c r="Y54" i="21"/>
  <c r="L31" i="22"/>
  <c r="Y63" i="21"/>
  <c r="L30" i="22"/>
  <c r="Y62" i="21"/>
  <c r="K128" i="22"/>
  <c r="L32" i="21"/>
  <c r="Y32" i="21" s="1"/>
  <c r="K32" i="22"/>
  <c r="X64" i="21"/>
  <c r="L199" i="22"/>
  <c r="Y231" i="21"/>
  <c r="L190" i="22"/>
  <c r="Y222" i="21"/>
  <c r="L174" i="22"/>
  <c r="Y206" i="21"/>
  <c r="L153" i="22"/>
  <c r="Y185" i="21"/>
  <c r="L137" i="22"/>
  <c r="Y169" i="21"/>
  <c r="L116" i="22"/>
  <c r="Y148" i="21"/>
  <c r="L198" i="22"/>
  <c r="Y230" i="21"/>
  <c r="L221" i="22"/>
  <c r="Y253" i="21"/>
  <c r="L188" i="22"/>
  <c r="Y220" i="21"/>
  <c r="L172" i="22"/>
  <c r="Y204" i="21"/>
  <c r="L155" i="22"/>
  <c r="Y187" i="21"/>
  <c r="L139" i="22"/>
  <c r="Y171" i="21"/>
  <c r="L118" i="22"/>
  <c r="Y150" i="21"/>
  <c r="L102" i="22"/>
  <c r="Y134" i="21"/>
  <c r="L81" i="22"/>
  <c r="Y113" i="21"/>
  <c r="L5" i="22"/>
  <c r="Y37" i="21"/>
  <c r="L220" i="22"/>
  <c r="Y252" i="21"/>
  <c r="L171" i="22"/>
  <c r="Y203" i="21"/>
  <c r="L59" i="22"/>
  <c r="Y91" i="21"/>
  <c r="L49" i="22"/>
  <c r="Y81" i="21"/>
  <c r="L12" i="22"/>
  <c r="Y44" i="21"/>
  <c r="L7" i="22"/>
  <c r="Y39" i="21"/>
  <c r="L117" i="22"/>
  <c r="Y149" i="21"/>
  <c r="L39" i="22"/>
  <c r="Y71" i="21"/>
  <c r="L160" i="24"/>
  <c r="Y192" i="23"/>
  <c r="L96" i="24"/>
  <c r="Y128" i="23"/>
  <c r="L224" i="24"/>
  <c r="Y256" i="23"/>
  <c r="L32" i="24"/>
  <c r="Y64" i="23"/>
  <c r="L64" i="24"/>
  <c r="Y96" i="23"/>
  <c r="L192" i="24"/>
  <c r="Y224" i="23"/>
  <c r="L128" i="24"/>
  <c r="Y160" i="23"/>
  <c r="D32" i="22"/>
  <c r="J32" i="22"/>
  <c r="F32" i="22"/>
  <c r="H32" i="22"/>
  <c r="C32" i="22"/>
  <c r="I32" i="22"/>
  <c r="B32" i="22"/>
  <c r="E32" i="22"/>
  <c r="HO45" i="3"/>
  <c r="L6" i="3"/>
  <c r="L3" i="3"/>
  <c r="FQ41" i="3"/>
  <c r="DY60" i="3"/>
  <c r="EG60" i="3"/>
  <c r="EO60" i="3"/>
  <c r="DY56" i="3"/>
  <c r="EG56" i="3"/>
  <c r="EO56" i="3"/>
  <c r="DZ56" i="3"/>
  <c r="EH56" i="3"/>
  <c r="EP56" i="3"/>
  <c r="DU57" i="3"/>
  <c r="EC57" i="3"/>
  <c r="EK57" i="3"/>
  <c r="ES57" i="3"/>
  <c r="BO44" i="3"/>
  <c r="AL45" i="25" s="1"/>
  <c r="CQ25" i="3"/>
  <c r="AK26" i="25" s="1"/>
  <c r="CQ40" i="3"/>
  <c r="AK41" i="25" s="1"/>
  <c r="DX56" i="3"/>
  <c r="EF56" i="3"/>
  <c r="EN56" i="3"/>
  <c r="EB60" i="3"/>
  <c r="EJ60" i="3"/>
  <c r="ER60" i="3"/>
  <c r="IA43" i="3"/>
  <c r="AF44" i="25" s="1"/>
  <c r="BO36" i="3"/>
  <c r="AL37" i="25" s="1"/>
  <c r="BO25" i="3"/>
  <c r="AL26" i="25" s="1"/>
  <c r="AM25" i="3"/>
  <c r="AM26" i="25" s="1"/>
  <c r="AM44" i="3"/>
  <c r="AM45" i="25" s="1"/>
  <c r="BO39" i="3"/>
  <c r="AL40" i="25" s="1"/>
  <c r="FW39" i="3"/>
  <c r="AH40" i="25" s="1"/>
  <c r="L54" i="3"/>
  <c r="AM26" i="3"/>
  <c r="BO40" i="3"/>
  <c r="AL41" i="25" s="1"/>
  <c r="DW58" i="3"/>
  <c r="EE58" i="3"/>
  <c r="EM58" i="3"/>
  <c r="DS36" i="3"/>
  <c r="AJ37" i="25" s="1"/>
  <c r="DV51" i="3"/>
  <c r="ED51" i="3"/>
  <c r="EL51" i="3"/>
  <c r="ET51" i="3"/>
  <c r="EA57" i="3"/>
  <c r="EI57" i="3"/>
  <c r="EQ57" i="3"/>
  <c r="AM33" i="3"/>
  <c r="AM34" i="25" s="1"/>
  <c r="EB57" i="3"/>
  <c r="EJ57" i="3"/>
  <c r="ER57" i="3"/>
  <c r="IA33" i="3"/>
  <c r="AF34" i="25" s="1"/>
  <c r="IA44" i="3"/>
  <c r="AF45" i="25" s="1"/>
  <c r="IA36" i="3"/>
  <c r="AF37" i="25" s="1"/>
  <c r="HE41" i="3"/>
  <c r="HK41" i="3"/>
  <c r="IA39" i="3"/>
  <c r="AF40" i="25" s="1"/>
  <c r="IA25" i="3"/>
  <c r="AF26" i="25" s="1"/>
  <c r="IA40" i="3"/>
  <c r="AF41" i="25" s="1"/>
  <c r="GZ54" i="3"/>
  <c r="IA26" i="3"/>
  <c r="HG42" i="3"/>
  <c r="GY36" i="3"/>
  <c r="AG37" i="25" s="1"/>
  <c r="GC7" i="3"/>
  <c r="GY39" i="3"/>
  <c r="AG40" i="25" s="1"/>
  <c r="FX42" i="3"/>
  <c r="GY25" i="3"/>
  <c r="AG26" i="25" s="1"/>
  <c r="GY40" i="3"/>
  <c r="AG41" i="25" s="1"/>
  <c r="GN42" i="3"/>
  <c r="FX54" i="3"/>
  <c r="GY26" i="3"/>
  <c r="GQ42" i="3"/>
  <c r="GY43" i="3"/>
  <c r="AG44" i="25" s="1"/>
  <c r="GP41" i="3"/>
  <c r="GY33" i="3"/>
  <c r="AG34" i="25" s="1"/>
  <c r="GY44" i="3"/>
  <c r="AG45" i="25" s="1"/>
  <c r="FW25" i="3"/>
  <c r="AH26" i="25" s="1"/>
  <c r="FW40" i="3"/>
  <c r="AH41" i="25" s="1"/>
  <c r="EV54" i="3"/>
  <c r="FW26" i="3"/>
  <c r="FW43" i="3"/>
  <c r="AH44" i="25" s="1"/>
  <c r="FW33" i="3"/>
  <c r="AH34" i="25" s="1"/>
  <c r="FW44" i="3"/>
  <c r="AH45" i="25" s="1"/>
  <c r="FS42" i="3"/>
  <c r="FW36" i="3"/>
  <c r="AH37" i="25" s="1"/>
  <c r="EZ42" i="3"/>
  <c r="FC42" i="3"/>
  <c r="DZ60" i="3"/>
  <c r="EH60" i="3"/>
  <c r="EP60" i="3"/>
  <c r="EA56" i="3"/>
  <c r="EI56" i="3"/>
  <c r="EQ56" i="3"/>
  <c r="DY58" i="3"/>
  <c r="EG58" i="3"/>
  <c r="EO58" i="3"/>
  <c r="EA51" i="3"/>
  <c r="EI51" i="3"/>
  <c r="EQ51" i="3"/>
  <c r="DE23" i="3"/>
  <c r="DS39" i="3"/>
  <c r="AJ40" i="25" s="1"/>
  <c r="DE41" i="3"/>
  <c r="DO42" i="3"/>
  <c r="CR54" i="3"/>
  <c r="DS26" i="3"/>
  <c r="DK41" i="3"/>
  <c r="DS25" i="3"/>
  <c r="AJ26" i="25" s="1"/>
  <c r="DS43" i="3"/>
  <c r="AJ44" i="25" s="1"/>
  <c r="DD6" i="3"/>
  <c r="DS33" i="3"/>
  <c r="AJ34" i="25" s="1"/>
  <c r="DS44" i="3"/>
  <c r="AJ45" i="25" s="1"/>
  <c r="DS40" i="3"/>
  <c r="AJ41" i="25" s="1"/>
  <c r="BP54" i="3"/>
  <c r="CQ26" i="3"/>
  <c r="CQ43" i="3"/>
  <c r="AK44" i="25" s="1"/>
  <c r="CQ33" i="3"/>
  <c r="AK34" i="25" s="1"/>
  <c r="CQ44" i="3"/>
  <c r="AK45" i="25" s="1"/>
  <c r="CQ36" i="3"/>
  <c r="AK37" i="25" s="1"/>
  <c r="BW41" i="3"/>
  <c r="CM41" i="3"/>
  <c r="CQ39" i="3"/>
  <c r="AK40" i="25" s="1"/>
  <c r="CP42" i="3"/>
  <c r="BO33" i="3"/>
  <c r="AL34" i="25" s="1"/>
  <c r="AN54" i="3"/>
  <c r="BO26" i="3"/>
  <c r="EU44" i="3"/>
  <c r="AI45" i="25" s="1"/>
  <c r="EU43" i="3"/>
  <c r="AI44" i="25" s="1"/>
  <c r="EU40" i="3"/>
  <c r="AI41" i="25" s="1"/>
  <c r="EU39" i="3"/>
  <c r="AI40" i="25" s="1"/>
  <c r="EU37" i="3"/>
  <c r="AI38" i="25" s="1"/>
  <c r="EU36" i="3"/>
  <c r="AI37" i="25" s="1"/>
  <c r="DW51" i="3"/>
  <c r="EE51" i="3"/>
  <c r="EM51" i="3"/>
  <c r="EB56" i="3"/>
  <c r="EC56" i="3"/>
  <c r="EK56" i="3"/>
  <c r="ES56" i="3"/>
  <c r="EU34" i="3"/>
  <c r="AI35" i="25" s="1"/>
  <c r="DV56" i="3"/>
  <c r="ED56" i="3"/>
  <c r="EL56" i="3"/>
  <c r="ET56" i="3"/>
  <c r="ER56" i="3"/>
  <c r="EJ56" i="3"/>
  <c r="EU33" i="3"/>
  <c r="AI34" i="25" s="1"/>
  <c r="EU27" i="3"/>
  <c r="AI28" i="25" s="1"/>
  <c r="DV55" i="3"/>
  <c r="ED55" i="3"/>
  <c r="EL55" i="3"/>
  <c r="ET55" i="3"/>
  <c r="DT54" i="3"/>
  <c r="EU26" i="3"/>
  <c r="EU25" i="3"/>
  <c r="AI26" i="25" s="1"/>
  <c r="EU14" i="3"/>
  <c r="AI15" i="25" s="1"/>
  <c r="DY53" i="3"/>
  <c r="EG53" i="3"/>
  <c r="EO53" i="3"/>
  <c r="EU9" i="3"/>
  <c r="AI10" i="25" s="1"/>
  <c r="DW56" i="3"/>
  <c r="EE56" i="3"/>
  <c r="EM56" i="3"/>
  <c r="DX60" i="3"/>
  <c r="EF60" i="3"/>
  <c r="EN60" i="3"/>
  <c r="DU56" i="3"/>
  <c r="EU4" i="3"/>
  <c r="AI5" i="25" s="1"/>
  <c r="DU59" i="3"/>
  <c r="EC59" i="3"/>
  <c r="EK59" i="3"/>
  <c r="ES59" i="3"/>
  <c r="DZ59" i="3"/>
  <c r="EH59" i="3"/>
  <c r="EP59" i="3"/>
  <c r="EI59" i="3"/>
  <c r="EQ59" i="3"/>
  <c r="HH45" i="3"/>
  <c r="EA59" i="3"/>
  <c r="L37" i="3"/>
  <c r="DD66" i="3" s="1"/>
  <c r="AP37" i="3"/>
  <c r="AX37" i="3"/>
  <c r="BF37" i="3"/>
  <c r="BN37" i="3"/>
  <c r="BV37" i="3"/>
  <c r="CD37" i="3"/>
  <c r="CL37" i="3"/>
  <c r="CT37" i="3"/>
  <c r="DB37" i="3"/>
  <c r="DJ37" i="3"/>
  <c r="DR37" i="3"/>
  <c r="EX37" i="3"/>
  <c r="FF37" i="3"/>
  <c r="FN37" i="3"/>
  <c r="FV37" i="3"/>
  <c r="GD37" i="3"/>
  <c r="GL37" i="3"/>
  <c r="GT37" i="3"/>
  <c r="HB37" i="3"/>
  <c r="HJ37" i="3"/>
  <c r="HR37" i="3"/>
  <c r="HZ37" i="3"/>
  <c r="AQ38" i="3"/>
  <c r="AY38" i="3"/>
  <c r="BG38" i="3"/>
  <c r="BW38" i="3"/>
  <c r="CE38" i="3"/>
  <c r="CM38" i="3"/>
  <c r="CU38" i="3"/>
  <c r="DC38" i="3"/>
  <c r="DK38" i="3"/>
  <c r="EY38" i="3"/>
  <c r="FG38" i="3"/>
  <c r="FO38" i="3"/>
  <c r="GE38" i="3"/>
  <c r="GM38" i="3"/>
  <c r="GU38" i="3"/>
  <c r="HC38" i="3"/>
  <c r="HK38" i="3"/>
  <c r="HS38" i="3"/>
  <c r="AR38" i="3"/>
  <c r="AZ38" i="3"/>
  <c r="BH38" i="3"/>
  <c r="BP38" i="3"/>
  <c r="BX38" i="3"/>
  <c r="CF38" i="3"/>
  <c r="CN38" i="3"/>
  <c r="CV38" i="3"/>
  <c r="DD38" i="3"/>
  <c r="DL38" i="3"/>
  <c r="DT38" i="3"/>
  <c r="EU38" i="3" s="1"/>
  <c r="AI39" i="25" s="1"/>
  <c r="EZ38" i="3"/>
  <c r="FH38" i="3"/>
  <c r="FP38" i="3"/>
  <c r="FX38" i="3"/>
  <c r="GF38" i="3"/>
  <c r="GN38" i="3"/>
  <c r="GV38" i="3"/>
  <c r="HD38" i="3"/>
  <c r="HL38" i="3"/>
  <c r="HT38" i="3"/>
  <c r="AS38" i="3"/>
  <c r="BA38" i="3"/>
  <c r="BI38" i="3"/>
  <c r="BQ38" i="3"/>
  <c r="BY38" i="3"/>
  <c r="CG38" i="3"/>
  <c r="CO38" i="3"/>
  <c r="CW38" i="3"/>
  <c r="DE38" i="3"/>
  <c r="DM38" i="3"/>
  <c r="FA38" i="3"/>
  <c r="FI38" i="3"/>
  <c r="FQ38" i="3"/>
  <c r="FY38" i="3"/>
  <c r="GG38" i="3"/>
  <c r="GO38" i="3"/>
  <c r="GW38" i="3"/>
  <c r="HE38" i="3"/>
  <c r="HM38" i="3"/>
  <c r="HU38" i="3"/>
  <c r="AT38" i="3"/>
  <c r="BB38" i="3"/>
  <c r="BJ38" i="3"/>
  <c r="BR38" i="3"/>
  <c r="BZ38" i="3"/>
  <c r="CH38" i="3"/>
  <c r="CP38" i="3"/>
  <c r="CX38" i="3"/>
  <c r="DF38" i="3"/>
  <c r="DN38" i="3"/>
  <c r="FB38" i="3"/>
  <c r="FJ38" i="3"/>
  <c r="FR38" i="3"/>
  <c r="FZ38" i="3"/>
  <c r="GH38" i="3"/>
  <c r="GP38" i="3"/>
  <c r="GX38" i="3"/>
  <c r="HF38" i="3"/>
  <c r="HN38" i="3"/>
  <c r="HV38" i="3"/>
  <c r="AU38" i="3"/>
  <c r="BC38" i="3"/>
  <c r="BK38" i="3"/>
  <c r="BS38" i="3"/>
  <c r="CA38" i="3"/>
  <c r="CI38" i="3"/>
  <c r="CY38" i="3"/>
  <c r="DG38" i="3"/>
  <c r="DO38" i="3"/>
  <c r="FC38" i="3"/>
  <c r="FK38" i="3"/>
  <c r="FS38" i="3"/>
  <c r="GA38" i="3"/>
  <c r="GI38" i="3"/>
  <c r="GQ38" i="3"/>
  <c r="HG38" i="3"/>
  <c r="HO38" i="3"/>
  <c r="HW38" i="3"/>
  <c r="GV66" i="3"/>
  <c r="AN38" i="3"/>
  <c r="AV38" i="3"/>
  <c r="BD38" i="3"/>
  <c r="BL38" i="3"/>
  <c r="BT38" i="3"/>
  <c r="CB38" i="3"/>
  <c r="CJ38" i="3"/>
  <c r="CR38" i="3"/>
  <c r="CZ38" i="3"/>
  <c r="DH38" i="3"/>
  <c r="DP38" i="3"/>
  <c r="EV38" i="3"/>
  <c r="FD38" i="3"/>
  <c r="FL38" i="3"/>
  <c r="FT38" i="3"/>
  <c r="GB38" i="3"/>
  <c r="GJ38" i="3"/>
  <c r="GR38" i="3"/>
  <c r="GZ38" i="3"/>
  <c r="HH38" i="3"/>
  <c r="HP38" i="3"/>
  <c r="HX38" i="3"/>
  <c r="AO38" i="3"/>
  <c r="AW38" i="3"/>
  <c r="BE38" i="3"/>
  <c r="BM38" i="3"/>
  <c r="BU38" i="3"/>
  <c r="CC38" i="3"/>
  <c r="CK38" i="3"/>
  <c r="CS38" i="3"/>
  <c r="DA38" i="3"/>
  <c r="DI38" i="3"/>
  <c r="DQ38" i="3"/>
  <c r="EW38" i="3"/>
  <c r="FE38" i="3"/>
  <c r="FM38" i="3"/>
  <c r="FU38" i="3"/>
  <c r="GC38" i="3"/>
  <c r="GK38" i="3"/>
  <c r="GS38" i="3"/>
  <c r="HA38" i="3"/>
  <c r="HI38" i="3"/>
  <c r="HQ38" i="3"/>
  <c r="HY38" i="3"/>
  <c r="HP45" i="3"/>
  <c r="HA46" i="3"/>
  <c r="AN45" i="3"/>
  <c r="BR45" i="3"/>
  <c r="BZ45" i="3"/>
  <c r="CH45" i="3"/>
  <c r="CP45" i="3"/>
  <c r="CS45" i="3"/>
  <c r="DA45" i="3"/>
  <c r="DI46" i="3"/>
  <c r="DQ46" i="3"/>
  <c r="GB45" i="3"/>
  <c r="GJ45" i="3"/>
  <c r="GR45" i="3"/>
  <c r="HC48" i="3"/>
  <c r="CA45" i="3"/>
  <c r="CT45" i="3"/>
  <c r="GS46" i="3"/>
  <c r="BP45" i="3"/>
  <c r="CV45" i="3"/>
  <c r="FL45" i="3"/>
  <c r="BV47" i="3"/>
  <c r="CD47" i="3"/>
  <c r="CW45" i="3"/>
  <c r="EW46" i="3"/>
  <c r="BW48" i="3"/>
  <c r="CX45" i="3"/>
  <c r="HX45" i="3"/>
  <c r="BX45" i="3"/>
  <c r="CF45" i="3"/>
  <c r="CN45" i="3"/>
  <c r="CY45" i="3"/>
  <c r="HI46" i="3"/>
  <c r="BQ45" i="3"/>
  <c r="BY45" i="3"/>
  <c r="CG45" i="3"/>
  <c r="CO45" i="3"/>
  <c r="CZ45" i="3"/>
  <c r="DH45" i="3"/>
  <c r="DP45" i="3"/>
  <c r="HZ47" i="3"/>
  <c r="FN5" i="3"/>
  <c r="EX8" i="3"/>
  <c r="BZ8" i="3"/>
  <c r="CO3" i="3"/>
  <c r="EX5" i="3"/>
  <c r="BE7" i="3"/>
  <c r="DD5" i="3"/>
  <c r="HC6" i="3"/>
  <c r="GS7" i="3"/>
  <c r="FN8" i="3"/>
  <c r="AC4" i="3"/>
  <c r="GT4" i="3"/>
  <c r="DL5" i="3"/>
  <c r="HS6" i="3"/>
  <c r="CX7" i="3"/>
  <c r="DD8" i="3"/>
  <c r="AA3" i="3"/>
  <c r="HD5" i="3"/>
  <c r="HU6" i="3"/>
  <c r="HK7" i="3"/>
  <c r="DL8" i="3"/>
  <c r="EZ4" i="3"/>
  <c r="HC4" i="3"/>
  <c r="HM7" i="3"/>
  <c r="HD8" i="3"/>
  <c r="EV6" i="3"/>
  <c r="HM8" i="3"/>
  <c r="BY3" i="3"/>
  <c r="FL6" i="3"/>
  <c r="AO7" i="3"/>
  <c r="L7" i="3"/>
  <c r="FZ3" i="3"/>
  <c r="CW4" i="3"/>
  <c r="GX6" i="3"/>
  <c r="AI3" i="3"/>
  <c r="CG3" i="3"/>
  <c r="GH3" i="3"/>
  <c r="AK4" i="3"/>
  <c r="CY4" i="3"/>
  <c r="T5" i="3"/>
  <c r="BP5" i="3"/>
  <c r="DF5" i="3"/>
  <c r="FF5" i="3"/>
  <c r="HC5" i="3"/>
  <c r="AU6" i="3"/>
  <c r="CV6" i="3"/>
  <c r="FD6" i="3"/>
  <c r="HT6" i="3"/>
  <c r="AW7" i="3"/>
  <c r="CV7" i="3"/>
  <c r="GK7" i="3"/>
  <c r="HL7" i="3"/>
  <c r="T8" i="3"/>
  <c r="BR8" i="3"/>
  <c r="DF8" i="3"/>
  <c r="FF8" i="3"/>
  <c r="HC8" i="3"/>
  <c r="HN8" i="3"/>
  <c r="DE4" i="3"/>
  <c r="BC6" i="3"/>
  <c r="AR3" i="3"/>
  <c r="EW3" i="3"/>
  <c r="GX3" i="3"/>
  <c r="AT4" i="3"/>
  <c r="DG4" i="3"/>
  <c r="FH4" i="3"/>
  <c r="HG4" i="3"/>
  <c r="AJ5" i="3"/>
  <c r="CF5" i="3"/>
  <c r="DN5" i="3"/>
  <c r="FV5" i="3"/>
  <c r="HK5" i="3"/>
  <c r="BK6" i="3"/>
  <c r="DL6" i="3"/>
  <c r="FT6" i="3"/>
  <c r="HD6" i="3"/>
  <c r="BM7" i="3"/>
  <c r="DD7" i="3"/>
  <c r="EX7" i="3"/>
  <c r="HN7" i="3"/>
  <c r="AJ8" i="3"/>
  <c r="CH8" i="3"/>
  <c r="DN8" i="3"/>
  <c r="FV8" i="3"/>
  <c r="HE8" i="3"/>
  <c r="HS8" i="3"/>
  <c r="AB5" i="3"/>
  <c r="AZ3" i="3"/>
  <c r="CV3" i="3"/>
  <c r="FE3" i="3"/>
  <c r="BB4" i="3"/>
  <c r="DM4" i="3"/>
  <c r="FP4" i="3"/>
  <c r="HK4" i="3"/>
  <c r="CN5" i="3"/>
  <c r="HL5" i="3"/>
  <c r="HE6" i="3"/>
  <c r="P7" i="3"/>
  <c r="DF7" i="3"/>
  <c r="FF7" i="3"/>
  <c r="HC7" i="3"/>
  <c r="HS7" i="3"/>
  <c r="HS60" i="3" s="1"/>
  <c r="CP8" i="3"/>
  <c r="HF8" i="3"/>
  <c r="HT8" i="3"/>
  <c r="GP3" i="3"/>
  <c r="GP51" i="3" s="1"/>
  <c r="BH3" i="3"/>
  <c r="DD3" i="3"/>
  <c r="FM3" i="3"/>
  <c r="BJ4" i="3"/>
  <c r="DO4" i="3"/>
  <c r="HO4" i="3"/>
  <c r="AS5" i="3"/>
  <c r="GB5" i="3"/>
  <c r="HS5" i="3"/>
  <c r="BS6" i="3"/>
  <c r="FZ6" i="3"/>
  <c r="HK6" i="3"/>
  <c r="X7" i="3"/>
  <c r="BU7" i="3"/>
  <c r="DL7" i="3"/>
  <c r="FN7" i="3"/>
  <c r="HD7" i="3"/>
  <c r="HT7" i="3"/>
  <c r="AT8" i="3"/>
  <c r="GC8" i="3"/>
  <c r="HG8" i="3"/>
  <c r="HU8" i="3"/>
  <c r="AB8" i="3"/>
  <c r="HO8" i="3"/>
  <c r="DL3" i="3"/>
  <c r="FU3" i="3"/>
  <c r="M4" i="3"/>
  <c r="GD4" i="3"/>
  <c r="HS4" i="3"/>
  <c r="BA5" i="3"/>
  <c r="CV5" i="3"/>
  <c r="GJ5" i="3"/>
  <c r="HT5" i="3"/>
  <c r="CA6" i="3"/>
  <c r="GH6" i="3"/>
  <c r="HL6" i="3"/>
  <c r="AF7" i="3"/>
  <c r="CC7" i="3"/>
  <c r="DN7" i="3"/>
  <c r="FV7" i="3"/>
  <c r="HE7" i="3"/>
  <c r="HU7" i="3"/>
  <c r="BB8" i="3"/>
  <c r="CV8" i="3"/>
  <c r="GK8" i="3"/>
  <c r="HK8" i="3"/>
  <c r="HV8" i="3"/>
  <c r="BX5" i="3"/>
  <c r="S3" i="3"/>
  <c r="BQ3" i="3"/>
  <c r="U4" i="3"/>
  <c r="GL4" i="3"/>
  <c r="HW4" i="3"/>
  <c r="BI5" i="3"/>
  <c r="CX5" i="3"/>
  <c r="GR5" i="3"/>
  <c r="CI6" i="3"/>
  <c r="GP6" i="3"/>
  <c r="HM6" i="3"/>
  <c r="CK7" i="3"/>
  <c r="HF7" i="3"/>
  <c r="HV7" i="3"/>
  <c r="BJ8" i="3"/>
  <c r="CX8" i="3"/>
  <c r="GS8" i="3"/>
  <c r="HL8" i="3"/>
  <c r="HW8" i="3"/>
  <c r="Q31" i="3"/>
  <c r="Q32" i="3"/>
  <c r="Q30" i="3"/>
  <c r="Y31" i="3"/>
  <c r="Y32" i="3"/>
  <c r="Y30" i="3"/>
  <c r="AG31" i="3"/>
  <c r="AG32" i="3"/>
  <c r="AG30" i="3"/>
  <c r="AR30" i="3"/>
  <c r="AR31" i="3"/>
  <c r="AZ30" i="3"/>
  <c r="AZ31" i="3"/>
  <c r="BH30" i="3"/>
  <c r="BH31" i="3"/>
  <c r="BS30" i="3"/>
  <c r="BS31" i="3"/>
  <c r="BS32" i="3"/>
  <c r="CA30" i="3"/>
  <c r="CA31" i="3"/>
  <c r="CA32" i="3"/>
  <c r="CI30" i="3"/>
  <c r="CI31" i="3"/>
  <c r="CI32" i="3"/>
  <c r="CT32" i="3"/>
  <c r="CT31" i="3"/>
  <c r="DB32" i="3"/>
  <c r="DB31" i="3"/>
  <c r="DJ32" i="3"/>
  <c r="DJ29" i="3"/>
  <c r="DJ31" i="3"/>
  <c r="DR32" i="3"/>
  <c r="DR29" i="3"/>
  <c r="DR31" i="3"/>
  <c r="FB29" i="3"/>
  <c r="FB30" i="3"/>
  <c r="FB31" i="3"/>
  <c r="FB32" i="3"/>
  <c r="FJ29" i="3"/>
  <c r="FJ30" i="3"/>
  <c r="FJ31" i="3"/>
  <c r="FJ32" i="3"/>
  <c r="FR29" i="3"/>
  <c r="FR30" i="3"/>
  <c r="FR31" i="3"/>
  <c r="FR32" i="3"/>
  <c r="GC31" i="3"/>
  <c r="GC32" i="3"/>
  <c r="GC30" i="3"/>
  <c r="GK31" i="3"/>
  <c r="GK32" i="3"/>
  <c r="GK30" i="3"/>
  <c r="GS31" i="3"/>
  <c r="GS32" i="3"/>
  <c r="GS30" i="3"/>
  <c r="HD29" i="3"/>
  <c r="HD30" i="3"/>
  <c r="HD31" i="3"/>
  <c r="HD32" i="3"/>
  <c r="HL29" i="3"/>
  <c r="HL30" i="3"/>
  <c r="HL31" i="3"/>
  <c r="HL32" i="3"/>
  <c r="HT29" i="3"/>
  <c r="HT30" i="3"/>
  <c r="HT31" i="3"/>
  <c r="HT32" i="3"/>
  <c r="BR27" i="3"/>
  <c r="BZ27" i="3"/>
  <c r="CH27" i="3"/>
  <c r="CP27" i="3"/>
  <c r="FB27" i="3"/>
  <c r="FJ27" i="3"/>
  <c r="FR27" i="3"/>
  <c r="O28" i="3"/>
  <c r="W28" i="3"/>
  <c r="AE28" i="3"/>
  <c r="AU28" i="3"/>
  <c r="BC28" i="3"/>
  <c r="BK28" i="3"/>
  <c r="BS28" i="3"/>
  <c r="CA28" i="3"/>
  <c r="CI28" i="3"/>
  <c r="CY28" i="3"/>
  <c r="DG28" i="3"/>
  <c r="DO28" i="3"/>
  <c r="GA28" i="3"/>
  <c r="GI28" i="3"/>
  <c r="GQ28" i="3"/>
  <c r="HG28" i="3"/>
  <c r="HO28" i="3"/>
  <c r="HW28" i="3"/>
  <c r="P29" i="3"/>
  <c r="X29" i="3"/>
  <c r="AF29" i="3"/>
  <c r="AN29" i="3"/>
  <c r="AV29" i="3"/>
  <c r="BD29" i="3"/>
  <c r="BL29" i="3"/>
  <c r="CR29" i="3"/>
  <c r="CZ29" i="3"/>
  <c r="DI29" i="3"/>
  <c r="FM29" i="3"/>
  <c r="HI29" i="3"/>
  <c r="AP30" i="3"/>
  <c r="CE31" i="3"/>
  <c r="CF32" i="3"/>
  <c r="R32" i="3"/>
  <c r="R31" i="3"/>
  <c r="Z32" i="3"/>
  <c r="Z31" i="3"/>
  <c r="AH32" i="3"/>
  <c r="AH31" i="3"/>
  <c r="AS30" i="3"/>
  <c r="AS31" i="3"/>
  <c r="AS32" i="3"/>
  <c r="BA30" i="3"/>
  <c r="BA31" i="3"/>
  <c r="BA32" i="3"/>
  <c r="BI30" i="3"/>
  <c r="BI31" i="3"/>
  <c r="BI32" i="3"/>
  <c r="BT30" i="3"/>
  <c r="BT31" i="3"/>
  <c r="BT32" i="3"/>
  <c r="CB30" i="3"/>
  <c r="CB31" i="3"/>
  <c r="CB32" i="3"/>
  <c r="CJ30" i="3"/>
  <c r="CJ31" i="3"/>
  <c r="CJ32" i="3"/>
  <c r="CU30" i="3"/>
  <c r="CU32" i="3"/>
  <c r="DC30" i="3"/>
  <c r="DC32" i="3"/>
  <c r="DK29" i="3"/>
  <c r="DK30" i="3"/>
  <c r="DK32" i="3"/>
  <c r="FC29" i="3"/>
  <c r="FC30" i="3"/>
  <c r="FC31" i="3"/>
  <c r="FC32" i="3"/>
  <c r="FK29" i="3"/>
  <c r="FK30" i="3"/>
  <c r="FK31" i="3"/>
  <c r="FK32" i="3"/>
  <c r="FS29" i="3"/>
  <c r="FS30" i="3"/>
  <c r="FS31" i="3"/>
  <c r="FS32" i="3"/>
  <c r="GD32" i="3"/>
  <c r="GD29" i="3"/>
  <c r="GD31" i="3"/>
  <c r="GL32" i="3"/>
  <c r="GL29" i="3"/>
  <c r="GL31" i="3"/>
  <c r="GT32" i="3"/>
  <c r="GT29" i="3"/>
  <c r="GT31" i="3"/>
  <c r="HE29" i="3"/>
  <c r="HE30" i="3"/>
  <c r="HE31" i="3"/>
  <c r="HE32" i="3"/>
  <c r="HM29" i="3"/>
  <c r="HM30" i="3"/>
  <c r="HM31" i="3"/>
  <c r="HM32" i="3"/>
  <c r="HU29" i="3"/>
  <c r="HU30" i="3"/>
  <c r="HU31" i="3"/>
  <c r="HU32" i="3"/>
  <c r="BS27" i="3"/>
  <c r="CA27" i="3"/>
  <c r="CI27" i="3"/>
  <c r="FC27" i="3"/>
  <c r="FK27" i="3"/>
  <c r="FS27" i="3"/>
  <c r="P28" i="3"/>
  <c r="X28" i="3"/>
  <c r="AF28" i="3"/>
  <c r="AN28" i="3"/>
  <c r="AV28" i="3"/>
  <c r="BD28" i="3"/>
  <c r="BL28" i="3"/>
  <c r="BT28" i="3"/>
  <c r="CB28" i="3"/>
  <c r="CJ28" i="3"/>
  <c r="CR28" i="3"/>
  <c r="CZ28" i="3"/>
  <c r="DH28" i="3"/>
  <c r="DP28" i="3"/>
  <c r="GB28" i="3"/>
  <c r="GJ28" i="3"/>
  <c r="GR28" i="3"/>
  <c r="GZ28" i="3"/>
  <c r="HH28" i="3"/>
  <c r="HP28" i="3"/>
  <c r="HX28" i="3"/>
  <c r="Q29" i="3"/>
  <c r="Y29" i="3"/>
  <c r="AG29" i="3"/>
  <c r="AO29" i="3"/>
  <c r="AW29" i="3"/>
  <c r="BE29" i="3"/>
  <c r="BM29" i="3"/>
  <c r="CS29" i="3"/>
  <c r="DA29" i="3"/>
  <c r="DQ29" i="3"/>
  <c r="FU29" i="3"/>
  <c r="HQ29" i="3"/>
  <c r="AX30" i="3"/>
  <c r="CT30" i="3"/>
  <c r="EX30" i="3"/>
  <c r="CM31" i="3"/>
  <c r="S30" i="3"/>
  <c r="S32" i="3"/>
  <c r="AA30" i="3"/>
  <c r="AA32" i="3"/>
  <c r="AI30" i="3"/>
  <c r="AI32" i="3"/>
  <c r="AT30" i="3"/>
  <c r="AT31" i="3"/>
  <c r="AT32" i="3"/>
  <c r="BB30" i="3"/>
  <c r="BB31" i="3"/>
  <c r="BB32" i="3"/>
  <c r="BJ30" i="3"/>
  <c r="BJ31" i="3"/>
  <c r="BJ32" i="3"/>
  <c r="BU31" i="3"/>
  <c r="BU32" i="3"/>
  <c r="BU30" i="3"/>
  <c r="CC31" i="3"/>
  <c r="CC32" i="3"/>
  <c r="CC30" i="3"/>
  <c r="CK31" i="3"/>
  <c r="CK32" i="3"/>
  <c r="CK30" i="3"/>
  <c r="CV30" i="3"/>
  <c r="CV31" i="3"/>
  <c r="CV32" i="3"/>
  <c r="DD30" i="3"/>
  <c r="DD31" i="3"/>
  <c r="DD32" i="3"/>
  <c r="DL29" i="3"/>
  <c r="DL30" i="3"/>
  <c r="DL31" i="3"/>
  <c r="DL32" i="3"/>
  <c r="EV30" i="3"/>
  <c r="EV31" i="3"/>
  <c r="EV32" i="3"/>
  <c r="EV29" i="3"/>
  <c r="FD30" i="3"/>
  <c r="FD31" i="3"/>
  <c r="FD32" i="3"/>
  <c r="FD29" i="3"/>
  <c r="FL30" i="3"/>
  <c r="FL31" i="3"/>
  <c r="FL32" i="3"/>
  <c r="FL29" i="3"/>
  <c r="FT30" i="3"/>
  <c r="FT31" i="3"/>
  <c r="FT32" i="3"/>
  <c r="FT29" i="3"/>
  <c r="GE29" i="3"/>
  <c r="GE30" i="3"/>
  <c r="GE32" i="3"/>
  <c r="GM29" i="3"/>
  <c r="GM30" i="3"/>
  <c r="GM32" i="3"/>
  <c r="GU29" i="3"/>
  <c r="GU30" i="3"/>
  <c r="GU32" i="3"/>
  <c r="HF29" i="3"/>
  <c r="HF30" i="3"/>
  <c r="HF31" i="3"/>
  <c r="HF32" i="3"/>
  <c r="HN29" i="3"/>
  <c r="HN30" i="3"/>
  <c r="HN31" i="3"/>
  <c r="HN32" i="3"/>
  <c r="HV29" i="3"/>
  <c r="HV30" i="3"/>
  <c r="HV31" i="3"/>
  <c r="HV32" i="3"/>
  <c r="L27" i="3"/>
  <c r="BT27" i="3"/>
  <c r="CB27" i="3"/>
  <c r="CJ27" i="3"/>
  <c r="EV27" i="3"/>
  <c r="FD27" i="3"/>
  <c r="FL27" i="3"/>
  <c r="FT27" i="3"/>
  <c r="Q28" i="3"/>
  <c r="Y28" i="3"/>
  <c r="AG28" i="3"/>
  <c r="AO28" i="3"/>
  <c r="AW28" i="3"/>
  <c r="BE28" i="3"/>
  <c r="BM28" i="3"/>
  <c r="BU28" i="3"/>
  <c r="CC28" i="3"/>
  <c r="CK28" i="3"/>
  <c r="CS28" i="3"/>
  <c r="DA28" i="3"/>
  <c r="DI28" i="3"/>
  <c r="DQ28" i="3"/>
  <c r="GC28" i="3"/>
  <c r="GK28" i="3"/>
  <c r="GS28" i="3"/>
  <c r="HA28" i="3"/>
  <c r="HI28" i="3"/>
  <c r="HQ28" i="3"/>
  <c r="HY28" i="3"/>
  <c r="R29" i="3"/>
  <c r="Z29" i="3"/>
  <c r="AH29" i="3"/>
  <c r="AP29" i="3"/>
  <c r="AX29" i="3"/>
  <c r="BF29" i="3"/>
  <c r="BN29" i="3"/>
  <c r="CT29" i="3"/>
  <c r="DB29" i="3"/>
  <c r="HY29" i="3"/>
  <c r="BF30" i="3"/>
  <c r="DB30" i="3"/>
  <c r="FF30" i="3"/>
  <c r="HB30" i="3"/>
  <c r="EY31" i="3"/>
  <c r="HC31" i="3"/>
  <c r="AR32" i="3"/>
  <c r="T30" i="3"/>
  <c r="T31" i="3"/>
  <c r="AB30" i="3"/>
  <c r="AB31" i="3"/>
  <c r="AJ30" i="3"/>
  <c r="AJ31" i="3"/>
  <c r="AU30" i="3"/>
  <c r="AU31" i="3"/>
  <c r="AU32" i="3"/>
  <c r="BC30" i="3"/>
  <c r="BC31" i="3"/>
  <c r="BC32" i="3"/>
  <c r="BK30" i="3"/>
  <c r="BK31" i="3"/>
  <c r="BK32" i="3"/>
  <c r="BV32" i="3"/>
  <c r="BV31" i="3"/>
  <c r="CD32" i="3"/>
  <c r="CD31" i="3"/>
  <c r="CL32" i="3"/>
  <c r="CL31" i="3"/>
  <c r="CW30" i="3"/>
  <c r="CW31" i="3"/>
  <c r="CW32" i="3"/>
  <c r="DE30" i="3"/>
  <c r="DE31" i="3"/>
  <c r="DE32" i="3"/>
  <c r="DM29" i="3"/>
  <c r="DM30" i="3"/>
  <c r="DM31" i="3"/>
  <c r="DM32" i="3"/>
  <c r="EW31" i="3"/>
  <c r="EW32" i="3"/>
  <c r="EW30" i="3"/>
  <c r="FE31" i="3"/>
  <c r="FE32" i="3"/>
  <c r="FE30" i="3"/>
  <c r="FM31" i="3"/>
  <c r="FM32" i="3"/>
  <c r="FM30" i="3"/>
  <c r="FU31" i="3"/>
  <c r="FU32" i="3"/>
  <c r="FU30" i="3"/>
  <c r="FX29" i="3"/>
  <c r="FX30" i="3"/>
  <c r="FX31" i="3"/>
  <c r="FX32" i="3"/>
  <c r="GF29" i="3"/>
  <c r="GF30" i="3"/>
  <c r="GF31" i="3"/>
  <c r="GF32" i="3"/>
  <c r="GN29" i="3"/>
  <c r="GN30" i="3"/>
  <c r="GN31" i="3"/>
  <c r="GN32" i="3"/>
  <c r="GV29" i="3"/>
  <c r="GV30" i="3"/>
  <c r="GV31" i="3"/>
  <c r="GV32" i="3"/>
  <c r="HG29" i="3"/>
  <c r="HG30" i="3"/>
  <c r="HG31" i="3"/>
  <c r="HG32" i="3"/>
  <c r="HO29" i="3"/>
  <c r="HO30" i="3"/>
  <c r="HO31" i="3"/>
  <c r="HO32" i="3"/>
  <c r="HW29" i="3"/>
  <c r="HW30" i="3"/>
  <c r="HW31" i="3"/>
  <c r="HW32" i="3"/>
  <c r="L28" i="3"/>
  <c r="Q27" i="3"/>
  <c r="Y27" i="3"/>
  <c r="AG27" i="3"/>
  <c r="BU27" i="3"/>
  <c r="CC27" i="3"/>
  <c r="CK27" i="3"/>
  <c r="EW27" i="3"/>
  <c r="FE27" i="3"/>
  <c r="FM27" i="3"/>
  <c r="FU27" i="3"/>
  <c r="GC27" i="3"/>
  <c r="GK27" i="3"/>
  <c r="GS27" i="3"/>
  <c r="R28" i="3"/>
  <c r="Z28" i="3"/>
  <c r="AH28" i="3"/>
  <c r="AP28" i="3"/>
  <c r="AX28" i="3"/>
  <c r="BF28" i="3"/>
  <c r="BN28" i="3"/>
  <c r="BV28" i="3"/>
  <c r="CD28" i="3"/>
  <c r="CL28" i="3"/>
  <c r="CT28" i="3"/>
  <c r="DB28" i="3"/>
  <c r="DJ28" i="3"/>
  <c r="DR28" i="3"/>
  <c r="FN28" i="3"/>
  <c r="GD28" i="3"/>
  <c r="GL28" i="3"/>
  <c r="GT28" i="3"/>
  <c r="HB28" i="3"/>
  <c r="HJ28" i="3"/>
  <c r="HR28" i="3"/>
  <c r="HZ28" i="3"/>
  <c r="S29" i="3"/>
  <c r="AA29" i="3"/>
  <c r="AI29" i="3"/>
  <c r="AQ29" i="3"/>
  <c r="AY29" i="3"/>
  <c r="BG29" i="3"/>
  <c r="CU29" i="3"/>
  <c r="DC29" i="3"/>
  <c r="GC29" i="3"/>
  <c r="BN30" i="3"/>
  <c r="DJ30" i="3"/>
  <c r="HJ30" i="3"/>
  <c r="AQ31" i="3"/>
  <c r="CU31" i="3"/>
  <c r="FG31" i="3"/>
  <c r="HK31" i="3"/>
  <c r="AZ32" i="3"/>
  <c r="M30" i="3"/>
  <c r="M31" i="3"/>
  <c r="M32" i="3"/>
  <c r="U30" i="3"/>
  <c r="U31" i="3"/>
  <c r="U32" i="3"/>
  <c r="AC30" i="3"/>
  <c r="AC31" i="3"/>
  <c r="AC32" i="3"/>
  <c r="AK30" i="3"/>
  <c r="AK31" i="3"/>
  <c r="AK32" i="3"/>
  <c r="AN30" i="3"/>
  <c r="AN31" i="3"/>
  <c r="AN32" i="3"/>
  <c r="AV30" i="3"/>
  <c r="AV31" i="3"/>
  <c r="AV32" i="3"/>
  <c r="BD30" i="3"/>
  <c r="BD31" i="3"/>
  <c r="BD32" i="3"/>
  <c r="BL30" i="3"/>
  <c r="BL31" i="3"/>
  <c r="BL32" i="3"/>
  <c r="BW30" i="3"/>
  <c r="BW32" i="3"/>
  <c r="CE30" i="3"/>
  <c r="CE32" i="3"/>
  <c r="CM30" i="3"/>
  <c r="CM32" i="3"/>
  <c r="CX30" i="3"/>
  <c r="CX31" i="3"/>
  <c r="CX32" i="3"/>
  <c r="DF30" i="3"/>
  <c r="DF31" i="3"/>
  <c r="DF32" i="3"/>
  <c r="DN29" i="3"/>
  <c r="DN30" i="3"/>
  <c r="DN31" i="3"/>
  <c r="DN32" i="3"/>
  <c r="EX32" i="3"/>
  <c r="EX29" i="3"/>
  <c r="EX31" i="3"/>
  <c r="FF32" i="3"/>
  <c r="FF29" i="3"/>
  <c r="FF31" i="3"/>
  <c r="FN32" i="3"/>
  <c r="FN29" i="3"/>
  <c r="FN31" i="3"/>
  <c r="FV32" i="3"/>
  <c r="FV29" i="3"/>
  <c r="FV31" i="3"/>
  <c r="FY29" i="3"/>
  <c r="FY30" i="3"/>
  <c r="FY31" i="3"/>
  <c r="FY32" i="3"/>
  <c r="GG29" i="3"/>
  <c r="GG30" i="3"/>
  <c r="GG31" i="3"/>
  <c r="GG32" i="3"/>
  <c r="GO29" i="3"/>
  <c r="GO30" i="3"/>
  <c r="GO31" i="3"/>
  <c r="GO32" i="3"/>
  <c r="GW29" i="3"/>
  <c r="GW30" i="3"/>
  <c r="GW31" i="3"/>
  <c r="GW32" i="3"/>
  <c r="GZ30" i="3"/>
  <c r="GZ31" i="3"/>
  <c r="GZ32" i="3"/>
  <c r="GZ29" i="3"/>
  <c r="HH30" i="3"/>
  <c r="HH31" i="3"/>
  <c r="HH32" i="3"/>
  <c r="HH29" i="3"/>
  <c r="HP30" i="3"/>
  <c r="HP31" i="3"/>
  <c r="HP32" i="3"/>
  <c r="HP29" i="3"/>
  <c r="HX30" i="3"/>
  <c r="HX31" i="3"/>
  <c r="HX32" i="3"/>
  <c r="HX29" i="3"/>
  <c r="L29" i="3"/>
  <c r="R27" i="3"/>
  <c r="Z27" i="3"/>
  <c r="AH27" i="3"/>
  <c r="BV27" i="3"/>
  <c r="CD27" i="3"/>
  <c r="CL27" i="3"/>
  <c r="CT27" i="3"/>
  <c r="DB27" i="3"/>
  <c r="DJ27" i="3"/>
  <c r="DR27" i="3"/>
  <c r="EX27" i="3"/>
  <c r="FF27" i="3"/>
  <c r="FN27" i="3"/>
  <c r="FV27" i="3"/>
  <c r="GD27" i="3"/>
  <c r="GL27" i="3"/>
  <c r="GT27" i="3"/>
  <c r="HR27" i="3"/>
  <c r="HZ27" i="3"/>
  <c r="S28" i="3"/>
  <c r="AA28" i="3"/>
  <c r="AI28" i="3"/>
  <c r="AQ28" i="3"/>
  <c r="AY28" i="3"/>
  <c r="BG28" i="3"/>
  <c r="BW28" i="3"/>
  <c r="CE28" i="3"/>
  <c r="CM28" i="3"/>
  <c r="CU28" i="3"/>
  <c r="DC28" i="3"/>
  <c r="DK28" i="3"/>
  <c r="FO28" i="3"/>
  <c r="GE28" i="3"/>
  <c r="GM28" i="3"/>
  <c r="GU28" i="3"/>
  <c r="HC28" i="3"/>
  <c r="HK28" i="3"/>
  <c r="HS28" i="3"/>
  <c r="T29" i="3"/>
  <c r="AB29" i="3"/>
  <c r="AJ29" i="3"/>
  <c r="AR29" i="3"/>
  <c r="AZ29" i="3"/>
  <c r="BH29" i="3"/>
  <c r="CV29" i="3"/>
  <c r="DD29" i="3"/>
  <c r="GK29" i="3"/>
  <c r="R30" i="3"/>
  <c r="DR30" i="3"/>
  <c r="FV30" i="3"/>
  <c r="AY31" i="3"/>
  <c r="DC31" i="3"/>
  <c r="HS31" i="3"/>
  <c r="BH32" i="3"/>
  <c r="N30" i="3"/>
  <c r="N31" i="3"/>
  <c r="N32" i="3"/>
  <c r="V30" i="3"/>
  <c r="V31" i="3"/>
  <c r="V32" i="3"/>
  <c r="AD30" i="3"/>
  <c r="AD31" i="3"/>
  <c r="AD32" i="3"/>
  <c r="AL30" i="3"/>
  <c r="AL31" i="3"/>
  <c r="AL32" i="3"/>
  <c r="AO31" i="3"/>
  <c r="AO32" i="3"/>
  <c r="AO30" i="3"/>
  <c r="AW31" i="3"/>
  <c r="AW32" i="3"/>
  <c r="AW30" i="3"/>
  <c r="BE31" i="3"/>
  <c r="BE32" i="3"/>
  <c r="BE30" i="3"/>
  <c r="BM31" i="3"/>
  <c r="BM32" i="3"/>
  <c r="BM30" i="3"/>
  <c r="BP30" i="3"/>
  <c r="BP31" i="3"/>
  <c r="BX30" i="3"/>
  <c r="BX31" i="3"/>
  <c r="CF30" i="3"/>
  <c r="CF31" i="3"/>
  <c r="CN30" i="3"/>
  <c r="CN31" i="3"/>
  <c r="CN32" i="3"/>
  <c r="CY30" i="3"/>
  <c r="CY31" i="3"/>
  <c r="CY32" i="3"/>
  <c r="DG30" i="3"/>
  <c r="DG31" i="3"/>
  <c r="DG32" i="3"/>
  <c r="DO29" i="3"/>
  <c r="DO30" i="3"/>
  <c r="DO31" i="3"/>
  <c r="DO32" i="3"/>
  <c r="EY29" i="3"/>
  <c r="EY30" i="3"/>
  <c r="EY32" i="3"/>
  <c r="FG29" i="3"/>
  <c r="FG30" i="3"/>
  <c r="FG32" i="3"/>
  <c r="FO29" i="3"/>
  <c r="FO30" i="3"/>
  <c r="FO32" i="3"/>
  <c r="FZ29" i="3"/>
  <c r="FZ30" i="3"/>
  <c r="FZ31" i="3"/>
  <c r="FZ32" i="3"/>
  <c r="GH29" i="3"/>
  <c r="GH30" i="3"/>
  <c r="GH31" i="3"/>
  <c r="GH32" i="3"/>
  <c r="GP29" i="3"/>
  <c r="GP30" i="3"/>
  <c r="GP31" i="3"/>
  <c r="GP32" i="3"/>
  <c r="GX29" i="3"/>
  <c r="GX30" i="3"/>
  <c r="GX31" i="3"/>
  <c r="GX32" i="3"/>
  <c r="HA31" i="3"/>
  <c r="HA32" i="3"/>
  <c r="HA30" i="3"/>
  <c r="HI31" i="3"/>
  <c r="HI32" i="3"/>
  <c r="HI30" i="3"/>
  <c r="HQ31" i="3"/>
  <c r="HQ32" i="3"/>
  <c r="HQ30" i="3"/>
  <c r="HY31" i="3"/>
  <c r="HY32" i="3"/>
  <c r="HY30" i="3"/>
  <c r="L30" i="3"/>
  <c r="S27" i="3"/>
  <c r="AA27" i="3"/>
  <c r="AI27" i="3"/>
  <c r="BG27" i="3"/>
  <c r="BW27" i="3"/>
  <c r="CE27" i="3"/>
  <c r="CM27" i="3"/>
  <c r="CU27" i="3"/>
  <c r="DC27" i="3"/>
  <c r="DK27" i="3"/>
  <c r="EY27" i="3"/>
  <c r="FG27" i="3"/>
  <c r="FO27" i="3"/>
  <c r="GE27" i="3"/>
  <c r="GM27" i="3"/>
  <c r="GU27" i="3"/>
  <c r="T28" i="3"/>
  <c r="AB28" i="3"/>
  <c r="AJ28" i="3"/>
  <c r="AR28" i="3"/>
  <c r="AZ28" i="3"/>
  <c r="BH28" i="3"/>
  <c r="BP28" i="3"/>
  <c r="BX28" i="3"/>
  <c r="CF28" i="3"/>
  <c r="CN28" i="3"/>
  <c r="CV28" i="3"/>
  <c r="DD28" i="3"/>
  <c r="DL28" i="3"/>
  <c r="DT28" i="3"/>
  <c r="EU28" i="3" s="1"/>
  <c r="AI29" i="25" s="1"/>
  <c r="FX28" i="3"/>
  <c r="GF28" i="3"/>
  <c r="GN28" i="3"/>
  <c r="GV28" i="3"/>
  <c r="HD28" i="3"/>
  <c r="HL28" i="3"/>
  <c r="HT28" i="3"/>
  <c r="M29" i="3"/>
  <c r="U29" i="3"/>
  <c r="AC29" i="3"/>
  <c r="AK29" i="3"/>
  <c r="AS29" i="3"/>
  <c r="BA29" i="3"/>
  <c r="BI29" i="3"/>
  <c r="CW29" i="3"/>
  <c r="DE29" i="3"/>
  <c r="GS29" i="3"/>
  <c r="Z30" i="3"/>
  <c r="BV30" i="3"/>
  <c r="DK31" i="3"/>
  <c r="O30" i="3"/>
  <c r="O31" i="3"/>
  <c r="O32" i="3"/>
  <c r="W30" i="3"/>
  <c r="W31" i="3"/>
  <c r="W32" i="3"/>
  <c r="AE30" i="3"/>
  <c r="AE31" i="3"/>
  <c r="AE32" i="3"/>
  <c r="AP32" i="3"/>
  <c r="AP31" i="3"/>
  <c r="AX32" i="3"/>
  <c r="AX31" i="3"/>
  <c r="BF32" i="3"/>
  <c r="BF31" i="3"/>
  <c r="BN32" i="3"/>
  <c r="BN31" i="3"/>
  <c r="BQ30" i="3"/>
  <c r="BQ31" i="3"/>
  <c r="BQ32" i="3"/>
  <c r="BY30" i="3"/>
  <c r="BY31" i="3"/>
  <c r="BY32" i="3"/>
  <c r="CG30" i="3"/>
  <c r="CG31" i="3"/>
  <c r="CG32" i="3"/>
  <c r="CO30" i="3"/>
  <c r="CO31" i="3"/>
  <c r="CO32" i="3"/>
  <c r="CR30" i="3"/>
  <c r="CR31" i="3"/>
  <c r="CR32" i="3"/>
  <c r="CZ30" i="3"/>
  <c r="CZ31" i="3"/>
  <c r="CZ32" i="3"/>
  <c r="DH30" i="3"/>
  <c r="DH31" i="3"/>
  <c r="DH32" i="3"/>
  <c r="DH29" i="3"/>
  <c r="DP30" i="3"/>
  <c r="DP31" i="3"/>
  <c r="DP32" i="3"/>
  <c r="DP29" i="3"/>
  <c r="EZ29" i="3"/>
  <c r="EZ30" i="3"/>
  <c r="EZ31" i="3"/>
  <c r="EZ32" i="3"/>
  <c r="FH29" i="3"/>
  <c r="FH30" i="3"/>
  <c r="FH31" i="3"/>
  <c r="FH32" i="3"/>
  <c r="FP29" i="3"/>
  <c r="FP30" i="3"/>
  <c r="FP31" i="3"/>
  <c r="FP32" i="3"/>
  <c r="GA29" i="3"/>
  <c r="GA30" i="3"/>
  <c r="GA31" i="3"/>
  <c r="GA32" i="3"/>
  <c r="GI29" i="3"/>
  <c r="GI30" i="3"/>
  <c r="GI31" i="3"/>
  <c r="GI32" i="3"/>
  <c r="GQ29" i="3"/>
  <c r="GQ30" i="3"/>
  <c r="GQ31" i="3"/>
  <c r="GQ32" i="3"/>
  <c r="HB32" i="3"/>
  <c r="HB29" i="3"/>
  <c r="HB31" i="3"/>
  <c r="HJ32" i="3"/>
  <c r="HJ29" i="3"/>
  <c r="HJ31" i="3"/>
  <c r="HR32" i="3"/>
  <c r="HR29" i="3"/>
  <c r="HR31" i="3"/>
  <c r="HZ32" i="3"/>
  <c r="HZ29" i="3"/>
  <c r="HZ31" i="3"/>
  <c r="L31" i="3"/>
  <c r="T27" i="3"/>
  <c r="AB27" i="3"/>
  <c r="AJ27" i="3"/>
  <c r="AR27" i="3"/>
  <c r="AZ27" i="3"/>
  <c r="BH27" i="3"/>
  <c r="BP27" i="3"/>
  <c r="BX27" i="3"/>
  <c r="CF27" i="3"/>
  <c r="CN27" i="3"/>
  <c r="CV27" i="3"/>
  <c r="DD27" i="3"/>
  <c r="DL27" i="3"/>
  <c r="EZ27" i="3"/>
  <c r="FH27" i="3"/>
  <c r="FP27" i="3"/>
  <c r="FX27" i="3"/>
  <c r="GF27" i="3"/>
  <c r="GN27" i="3"/>
  <c r="GV27" i="3"/>
  <c r="HD27" i="3"/>
  <c r="HL27" i="3"/>
  <c r="HT27" i="3"/>
  <c r="M28" i="3"/>
  <c r="U28" i="3"/>
  <c r="AC28" i="3"/>
  <c r="AK28" i="3"/>
  <c r="AS28" i="3"/>
  <c r="BA28" i="3"/>
  <c r="BI28" i="3"/>
  <c r="BQ28" i="3"/>
  <c r="BY28" i="3"/>
  <c r="CG28" i="3"/>
  <c r="CO28" i="3"/>
  <c r="CW28" i="3"/>
  <c r="DE28" i="3"/>
  <c r="DM28" i="3"/>
  <c r="FY28" i="3"/>
  <c r="GG28" i="3"/>
  <c r="GO28" i="3"/>
  <c r="GW28" i="3"/>
  <c r="HE28" i="3"/>
  <c r="HM28" i="3"/>
  <c r="HU28" i="3"/>
  <c r="N29" i="3"/>
  <c r="V29" i="3"/>
  <c r="AD29" i="3"/>
  <c r="AL29" i="3"/>
  <c r="AT29" i="3"/>
  <c r="BB29" i="3"/>
  <c r="BJ29" i="3"/>
  <c r="CX29" i="3"/>
  <c r="DF29" i="3"/>
  <c r="EW29" i="3"/>
  <c r="AH30" i="3"/>
  <c r="CD30" i="3"/>
  <c r="GD30" i="3"/>
  <c r="GE31" i="3"/>
  <c r="T32" i="3"/>
  <c r="BP32" i="3"/>
  <c r="P30" i="3"/>
  <c r="P31" i="3"/>
  <c r="P32" i="3"/>
  <c r="X30" i="3"/>
  <c r="X31" i="3"/>
  <c r="X32" i="3"/>
  <c r="AF30" i="3"/>
  <c r="AF31" i="3"/>
  <c r="AF32" i="3"/>
  <c r="AQ30" i="3"/>
  <c r="AQ32" i="3"/>
  <c r="AY30" i="3"/>
  <c r="AY32" i="3"/>
  <c r="BG30" i="3"/>
  <c r="BG32" i="3"/>
  <c r="BR30" i="3"/>
  <c r="BR31" i="3"/>
  <c r="BR32" i="3"/>
  <c r="BZ30" i="3"/>
  <c r="BZ31" i="3"/>
  <c r="BZ32" i="3"/>
  <c r="CH30" i="3"/>
  <c r="CH31" i="3"/>
  <c r="CH32" i="3"/>
  <c r="CP30" i="3"/>
  <c r="CP31" i="3"/>
  <c r="CP32" i="3"/>
  <c r="CS31" i="3"/>
  <c r="CS32" i="3"/>
  <c r="CS30" i="3"/>
  <c r="DA31" i="3"/>
  <c r="DA32" i="3"/>
  <c r="DA30" i="3"/>
  <c r="DI31" i="3"/>
  <c r="DI32" i="3"/>
  <c r="DI30" i="3"/>
  <c r="DQ31" i="3"/>
  <c r="DQ32" i="3"/>
  <c r="DQ30" i="3"/>
  <c r="DT29" i="3"/>
  <c r="EU29" i="3" s="1"/>
  <c r="AI30" i="25" s="1"/>
  <c r="DT30" i="3"/>
  <c r="EU30" i="3" s="1"/>
  <c r="AI31" i="25" s="1"/>
  <c r="DT31" i="3"/>
  <c r="EU31" i="3" s="1"/>
  <c r="AI32" i="25" s="1"/>
  <c r="DT32" i="3"/>
  <c r="EU32" i="3" s="1"/>
  <c r="AI33" i="25" s="1"/>
  <c r="FA29" i="3"/>
  <c r="FA30" i="3"/>
  <c r="FA31" i="3"/>
  <c r="FA32" i="3"/>
  <c r="FI29" i="3"/>
  <c r="FI30" i="3"/>
  <c r="FI31" i="3"/>
  <c r="FI32" i="3"/>
  <c r="FQ29" i="3"/>
  <c r="FQ30" i="3"/>
  <c r="FQ31" i="3"/>
  <c r="FQ32" i="3"/>
  <c r="GB30" i="3"/>
  <c r="GB31" i="3"/>
  <c r="GB32" i="3"/>
  <c r="GB29" i="3"/>
  <c r="GJ30" i="3"/>
  <c r="GJ31" i="3"/>
  <c r="GJ32" i="3"/>
  <c r="GJ29" i="3"/>
  <c r="GR30" i="3"/>
  <c r="GR31" i="3"/>
  <c r="GR32" i="3"/>
  <c r="GR29" i="3"/>
  <c r="HC29" i="3"/>
  <c r="HC30" i="3"/>
  <c r="HC32" i="3"/>
  <c r="HK29" i="3"/>
  <c r="HK30" i="3"/>
  <c r="HK32" i="3"/>
  <c r="HS29" i="3"/>
  <c r="HS30" i="3"/>
  <c r="HS32" i="3"/>
  <c r="M27" i="3"/>
  <c r="U27" i="3"/>
  <c r="AC27" i="3"/>
  <c r="AK27" i="3"/>
  <c r="AS27" i="3"/>
  <c r="BA27" i="3"/>
  <c r="BI27" i="3"/>
  <c r="BQ27" i="3"/>
  <c r="BY27" i="3"/>
  <c r="CG27" i="3"/>
  <c r="CO27" i="3"/>
  <c r="CW27" i="3"/>
  <c r="DE27" i="3"/>
  <c r="DM27" i="3"/>
  <c r="FA27" i="3"/>
  <c r="FI27" i="3"/>
  <c r="FQ27" i="3"/>
  <c r="FY27" i="3"/>
  <c r="GG27" i="3"/>
  <c r="GO27" i="3"/>
  <c r="GW27" i="3"/>
  <c r="HE27" i="3"/>
  <c r="HM27" i="3"/>
  <c r="HU27" i="3"/>
  <c r="N28" i="3"/>
  <c r="V28" i="3"/>
  <c r="AD28" i="3"/>
  <c r="AL28" i="3"/>
  <c r="AT28" i="3"/>
  <c r="BB28" i="3"/>
  <c r="BJ28" i="3"/>
  <c r="BR28" i="3"/>
  <c r="BZ28" i="3"/>
  <c r="CH28" i="3"/>
  <c r="CP28" i="3"/>
  <c r="CX28" i="3"/>
  <c r="DF28" i="3"/>
  <c r="DN28" i="3"/>
  <c r="FB28" i="3"/>
  <c r="FJ28" i="3"/>
  <c r="FR28" i="3"/>
  <c r="FZ28" i="3"/>
  <c r="GH28" i="3"/>
  <c r="GP28" i="3"/>
  <c r="GX28" i="3"/>
  <c r="HF28" i="3"/>
  <c r="HN28" i="3"/>
  <c r="HV28" i="3"/>
  <c r="O29" i="3"/>
  <c r="W29" i="3"/>
  <c r="AE29" i="3"/>
  <c r="AU29" i="3"/>
  <c r="BC29" i="3"/>
  <c r="BK29" i="3"/>
  <c r="BS29" i="3"/>
  <c r="CA29" i="3"/>
  <c r="CI29" i="3"/>
  <c r="CY29" i="3"/>
  <c r="DG29" i="3"/>
  <c r="FE29" i="3"/>
  <c r="HA29" i="3"/>
  <c r="CL30" i="3"/>
  <c r="GL30" i="3"/>
  <c r="S31" i="3"/>
  <c r="BW31" i="3"/>
  <c r="GM31" i="3"/>
  <c r="AB32" i="3"/>
  <c r="BX32" i="3"/>
  <c r="AO21" i="3"/>
  <c r="AO19" i="3"/>
  <c r="AO20" i="3"/>
  <c r="AO16" i="3"/>
  <c r="AO17" i="3"/>
  <c r="AO18" i="3"/>
  <c r="P20" i="3"/>
  <c r="P21" i="3"/>
  <c r="P19" i="3"/>
  <c r="P16" i="3"/>
  <c r="P17" i="3"/>
  <c r="P18" i="3"/>
  <c r="X20" i="3"/>
  <c r="X21" i="3"/>
  <c r="X19" i="3"/>
  <c r="X16" i="3"/>
  <c r="X17" i="3"/>
  <c r="X18" i="3"/>
  <c r="AF20" i="3"/>
  <c r="AF21" i="3"/>
  <c r="AF19" i="3"/>
  <c r="AF16" i="3"/>
  <c r="AF17" i="3"/>
  <c r="AF18" i="3"/>
  <c r="AU19" i="3"/>
  <c r="AU20" i="3"/>
  <c r="AU21" i="3"/>
  <c r="AU58" i="3" s="1"/>
  <c r="AU15" i="3"/>
  <c r="AU16" i="3"/>
  <c r="AU17" i="3"/>
  <c r="AU18" i="3"/>
  <c r="BC19" i="3"/>
  <c r="BC20" i="3"/>
  <c r="BC21" i="3"/>
  <c r="BC15" i="3"/>
  <c r="BC16" i="3"/>
  <c r="BC17" i="3"/>
  <c r="BC18" i="3"/>
  <c r="BK19" i="3"/>
  <c r="BK20" i="3"/>
  <c r="BK21" i="3"/>
  <c r="BK15" i="3"/>
  <c r="BK16" i="3"/>
  <c r="BK17" i="3"/>
  <c r="BK18" i="3"/>
  <c r="BR19" i="3"/>
  <c r="BR20" i="3"/>
  <c r="BR21" i="3"/>
  <c r="BR16" i="3"/>
  <c r="BR17" i="3"/>
  <c r="BR18" i="3"/>
  <c r="BZ19" i="3"/>
  <c r="BZ20" i="3"/>
  <c r="BZ21" i="3"/>
  <c r="BZ16" i="3"/>
  <c r="BZ17" i="3"/>
  <c r="BZ18" i="3"/>
  <c r="CH19" i="3"/>
  <c r="CH20" i="3"/>
  <c r="CH21" i="3"/>
  <c r="CH58" i="3" s="1"/>
  <c r="CH16" i="3"/>
  <c r="CH17" i="3"/>
  <c r="CH18" i="3"/>
  <c r="CP19" i="3"/>
  <c r="CP20" i="3"/>
  <c r="CP21" i="3"/>
  <c r="CP16" i="3"/>
  <c r="CP17" i="3"/>
  <c r="CP18" i="3"/>
  <c r="CS21" i="3"/>
  <c r="CS19" i="3"/>
  <c r="CS20" i="3"/>
  <c r="CS16" i="3"/>
  <c r="CS17" i="3"/>
  <c r="CS18" i="3"/>
  <c r="DA21" i="3"/>
  <c r="DA19" i="3"/>
  <c r="DA20" i="3"/>
  <c r="DA16" i="3"/>
  <c r="DA17" i="3"/>
  <c r="DA18" i="3"/>
  <c r="DI21" i="3"/>
  <c r="DI19" i="3"/>
  <c r="DI20" i="3"/>
  <c r="DI16" i="3"/>
  <c r="DI17" i="3"/>
  <c r="DI18" i="3"/>
  <c r="DQ21" i="3"/>
  <c r="DQ19" i="3"/>
  <c r="DQ20" i="3"/>
  <c r="DQ16" i="3"/>
  <c r="DQ18" i="3"/>
  <c r="DQ17" i="3"/>
  <c r="FA18" i="3"/>
  <c r="FA19" i="3"/>
  <c r="FA20" i="3"/>
  <c r="FA21" i="3"/>
  <c r="FA16" i="3"/>
  <c r="FA17" i="3"/>
  <c r="FI18" i="3"/>
  <c r="FI19" i="3"/>
  <c r="FI20" i="3"/>
  <c r="FI21" i="3"/>
  <c r="FI16" i="3"/>
  <c r="FI17" i="3"/>
  <c r="FQ18" i="3"/>
  <c r="FQ19" i="3"/>
  <c r="FQ20" i="3"/>
  <c r="FQ21" i="3"/>
  <c r="FQ16" i="3"/>
  <c r="FQ17" i="3"/>
  <c r="FX18" i="3"/>
  <c r="FX19" i="3"/>
  <c r="FX20" i="3"/>
  <c r="FX21" i="3"/>
  <c r="FX17" i="3"/>
  <c r="FX16" i="3"/>
  <c r="GB20" i="3"/>
  <c r="GB21" i="3"/>
  <c r="GB18" i="3"/>
  <c r="GB19" i="3"/>
  <c r="GB16" i="3"/>
  <c r="GB17" i="3"/>
  <c r="GJ20" i="3"/>
  <c r="GJ21" i="3"/>
  <c r="GJ18" i="3"/>
  <c r="GJ19" i="3"/>
  <c r="GJ16" i="3"/>
  <c r="GJ17" i="3"/>
  <c r="GR20" i="3"/>
  <c r="GR21" i="3"/>
  <c r="GR58" i="3" s="1"/>
  <c r="GR18" i="3"/>
  <c r="GR19" i="3"/>
  <c r="GR16" i="3"/>
  <c r="GR17" i="3"/>
  <c r="HC18" i="3"/>
  <c r="HC19" i="3"/>
  <c r="HC20" i="3"/>
  <c r="HC21" i="3"/>
  <c r="HC16" i="3"/>
  <c r="HC17" i="3"/>
  <c r="HC15" i="3"/>
  <c r="HK18" i="3"/>
  <c r="HK19" i="3"/>
  <c r="HK20" i="3"/>
  <c r="HK21" i="3"/>
  <c r="HK16" i="3"/>
  <c r="HK17" i="3"/>
  <c r="HK15" i="3"/>
  <c r="HS18" i="3"/>
  <c r="HS19" i="3"/>
  <c r="HS20" i="3"/>
  <c r="HS21" i="3"/>
  <c r="HS16" i="3"/>
  <c r="HS17" i="3"/>
  <c r="HS15" i="3"/>
  <c r="L21" i="3"/>
  <c r="L58" i="3" s="1"/>
  <c r="R14" i="3"/>
  <c r="AX14" i="3"/>
  <c r="BF14" i="3"/>
  <c r="CD14" i="3"/>
  <c r="CL14" i="3"/>
  <c r="CT14" i="3"/>
  <c r="EX14" i="3"/>
  <c r="FF14" i="3"/>
  <c r="FV14" i="3"/>
  <c r="HK14" i="3"/>
  <c r="AB15" i="3"/>
  <c r="AL15" i="3"/>
  <c r="BZ15" i="3"/>
  <c r="DE15" i="3"/>
  <c r="DP15" i="3"/>
  <c r="EV15" i="3"/>
  <c r="FQ15" i="3"/>
  <c r="FZ15" i="3"/>
  <c r="GN15" i="3"/>
  <c r="Z19" i="3"/>
  <c r="Z20" i="3"/>
  <c r="Z21" i="3"/>
  <c r="Z16" i="3"/>
  <c r="Z17" i="3"/>
  <c r="Z18" i="3"/>
  <c r="Q21" i="3"/>
  <c r="Q19" i="3"/>
  <c r="Q20" i="3"/>
  <c r="Q16" i="3"/>
  <c r="Q17" i="3"/>
  <c r="Q18" i="3"/>
  <c r="Y21" i="3"/>
  <c r="Y19" i="3"/>
  <c r="Y20" i="3"/>
  <c r="Y16" i="3"/>
  <c r="Y17" i="3"/>
  <c r="Y18" i="3"/>
  <c r="AG21" i="3"/>
  <c r="AG19" i="3"/>
  <c r="AG20" i="3"/>
  <c r="AG16" i="3"/>
  <c r="AG17" i="3"/>
  <c r="AG18" i="3"/>
  <c r="AN20" i="3"/>
  <c r="AN21" i="3"/>
  <c r="AN19" i="3"/>
  <c r="AN16" i="3"/>
  <c r="AN17" i="3"/>
  <c r="AN18" i="3"/>
  <c r="AV20" i="3"/>
  <c r="AV21" i="3"/>
  <c r="AV19" i="3"/>
  <c r="AV16" i="3"/>
  <c r="AV17" i="3"/>
  <c r="AV18" i="3"/>
  <c r="BD20" i="3"/>
  <c r="BD21" i="3"/>
  <c r="BD19" i="3"/>
  <c r="BD16" i="3"/>
  <c r="BD17" i="3"/>
  <c r="BD18" i="3"/>
  <c r="BL20" i="3"/>
  <c r="BL21" i="3"/>
  <c r="BL19" i="3"/>
  <c r="BL16" i="3"/>
  <c r="BL17" i="3"/>
  <c r="BL18" i="3"/>
  <c r="BS19" i="3"/>
  <c r="BS20" i="3"/>
  <c r="BS21" i="3"/>
  <c r="BS15" i="3"/>
  <c r="BS16" i="3"/>
  <c r="BS17" i="3"/>
  <c r="BS18" i="3"/>
  <c r="CA19" i="3"/>
  <c r="CA20" i="3"/>
  <c r="CA21" i="3"/>
  <c r="CA15" i="3"/>
  <c r="CA16" i="3"/>
  <c r="CA17" i="3"/>
  <c r="CA18" i="3"/>
  <c r="CI19" i="3"/>
  <c r="CI20" i="3"/>
  <c r="CI21" i="3"/>
  <c r="CI15" i="3"/>
  <c r="CI16" i="3"/>
  <c r="CI17" i="3"/>
  <c r="CI18" i="3"/>
  <c r="CT19" i="3"/>
  <c r="CT20" i="3"/>
  <c r="CT21" i="3"/>
  <c r="CT58" i="3" s="1"/>
  <c r="CT16" i="3"/>
  <c r="CT17" i="3"/>
  <c r="CT18" i="3"/>
  <c r="DB18" i="3"/>
  <c r="DB19" i="3"/>
  <c r="DB20" i="3"/>
  <c r="DB21" i="3"/>
  <c r="DB16" i="3"/>
  <c r="DB17" i="3"/>
  <c r="DJ18" i="3"/>
  <c r="DJ19" i="3"/>
  <c r="DJ20" i="3"/>
  <c r="DJ21" i="3"/>
  <c r="DJ58" i="3" s="1"/>
  <c r="DJ16" i="3"/>
  <c r="DJ17" i="3"/>
  <c r="DR18" i="3"/>
  <c r="DR19" i="3"/>
  <c r="DR20" i="3"/>
  <c r="DR21" i="3"/>
  <c r="DR58" i="3" s="1"/>
  <c r="DR16" i="3"/>
  <c r="DR17" i="3"/>
  <c r="FB18" i="3"/>
  <c r="FB19" i="3"/>
  <c r="FB20" i="3"/>
  <c r="FB21" i="3"/>
  <c r="FB58" i="3" s="1"/>
  <c r="FB16" i="3"/>
  <c r="FB17" i="3"/>
  <c r="FJ18" i="3"/>
  <c r="FJ19" i="3"/>
  <c r="FJ20" i="3"/>
  <c r="FJ21" i="3"/>
  <c r="FJ16" i="3"/>
  <c r="FJ17" i="3"/>
  <c r="FR18" i="3"/>
  <c r="FR19" i="3"/>
  <c r="FR20" i="3"/>
  <c r="FR21" i="3"/>
  <c r="FR16" i="3"/>
  <c r="FR17" i="3"/>
  <c r="GC21" i="3"/>
  <c r="GC18" i="3"/>
  <c r="GC19" i="3"/>
  <c r="GC20" i="3"/>
  <c r="GC16" i="3"/>
  <c r="GC17" i="3"/>
  <c r="GK21" i="3"/>
  <c r="GK18" i="3"/>
  <c r="GK19" i="3"/>
  <c r="GK20" i="3"/>
  <c r="GK16" i="3"/>
  <c r="GK17" i="3"/>
  <c r="GS21" i="3"/>
  <c r="GS18" i="3"/>
  <c r="GS19" i="3"/>
  <c r="GS20" i="3"/>
  <c r="GS15" i="3"/>
  <c r="GS16" i="3"/>
  <c r="GS17" i="3"/>
  <c r="GZ20" i="3"/>
  <c r="GZ21" i="3"/>
  <c r="GZ18" i="3"/>
  <c r="GZ19" i="3"/>
  <c r="GZ15" i="3"/>
  <c r="GZ16" i="3"/>
  <c r="GZ17" i="3"/>
  <c r="HD18" i="3"/>
  <c r="HD19" i="3"/>
  <c r="HD20" i="3"/>
  <c r="HD21" i="3"/>
  <c r="HD17" i="3"/>
  <c r="HD15" i="3"/>
  <c r="HD16" i="3"/>
  <c r="HL18" i="3"/>
  <c r="HL19" i="3"/>
  <c r="HL20" i="3"/>
  <c r="HL21" i="3"/>
  <c r="HL17" i="3"/>
  <c r="HL15" i="3"/>
  <c r="HL16" i="3"/>
  <c r="HT18" i="3"/>
  <c r="HT19" i="3"/>
  <c r="HT20" i="3"/>
  <c r="HT21" i="3"/>
  <c r="HT17" i="3"/>
  <c r="HT15" i="3"/>
  <c r="HT16" i="3"/>
  <c r="L14" i="3"/>
  <c r="HC14" i="3"/>
  <c r="HL14" i="3"/>
  <c r="AC15" i="3"/>
  <c r="BH15" i="3"/>
  <c r="BQ15" i="3"/>
  <c r="CV15" i="3"/>
  <c r="DF15" i="3"/>
  <c r="DQ15" i="3"/>
  <c r="FH15" i="3"/>
  <c r="FR15" i="3"/>
  <c r="GB15" i="3"/>
  <c r="GO15" i="3"/>
  <c r="AH19" i="3"/>
  <c r="AH20" i="3"/>
  <c r="AH21" i="3"/>
  <c r="AH16" i="3"/>
  <c r="AH17" i="3"/>
  <c r="AH18" i="3"/>
  <c r="AW21" i="3"/>
  <c r="AW19" i="3"/>
  <c r="AW20" i="3"/>
  <c r="AW16" i="3"/>
  <c r="AW17" i="3"/>
  <c r="AW18" i="3"/>
  <c r="BP19" i="3"/>
  <c r="BP20" i="3"/>
  <c r="BP21" i="3"/>
  <c r="BP17" i="3"/>
  <c r="BP18" i="3"/>
  <c r="BP16" i="3"/>
  <c r="BT20" i="3"/>
  <c r="BT21" i="3"/>
  <c r="BT19" i="3"/>
  <c r="BT16" i="3"/>
  <c r="BT17" i="3"/>
  <c r="BT18" i="3"/>
  <c r="CB20" i="3"/>
  <c r="CB21" i="3"/>
  <c r="CB19" i="3"/>
  <c r="CB16" i="3"/>
  <c r="CB17" i="3"/>
  <c r="CB18" i="3"/>
  <c r="CJ20" i="3"/>
  <c r="CJ21" i="3"/>
  <c r="CJ19" i="3"/>
  <c r="CJ16" i="3"/>
  <c r="CJ17" i="3"/>
  <c r="CJ18" i="3"/>
  <c r="CU19" i="3"/>
  <c r="CU20" i="3"/>
  <c r="CU21" i="3"/>
  <c r="CU58" i="3" s="1"/>
  <c r="CU16" i="3"/>
  <c r="CU17" i="3"/>
  <c r="CU18" i="3"/>
  <c r="CU15" i="3"/>
  <c r="DC18" i="3"/>
  <c r="DC19" i="3"/>
  <c r="DC20" i="3"/>
  <c r="DC21" i="3"/>
  <c r="DC16" i="3"/>
  <c r="DC17" i="3"/>
  <c r="DC15" i="3"/>
  <c r="DK18" i="3"/>
  <c r="DK19" i="3"/>
  <c r="DK20" i="3"/>
  <c r="DK21" i="3"/>
  <c r="DK16" i="3"/>
  <c r="DK17" i="3"/>
  <c r="DK15" i="3"/>
  <c r="FC19" i="3"/>
  <c r="FC20" i="3"/>
  <c r="FC21" i="3"/>
  <c r="FC18" i="3"/>
  <c r="FC15" i="3"/>
  <c r="FC16" i="3"/>
  <c r="FC17" i="3"/>
  <c r="FK19" i="3"/>
  <c r="FK20" i="3"/>
  <c r="FK21" i="3"/>
  <c r="FK18" i="3"/>
  <c r="FK15" i="3"/>
  <c r="FK16" i="3"/>
  <c r="FK17" i="3"/>
  <c r="FS19" i="3"/>
  <c r="FS20" i="3"/>
  <c r="FS21" i="3"/>
  <c r="FS18" i="3"/>
  <c r="FS15" i="3"/>
  <c r="FS16" i="3"/>
  <c r="FS17" i="3"/>
  <c r="GD18" i="3"/>
  <c r="GD19" i="3"/>
  <c r="GD20" i="3"/>
  <c r="GD21" i="3"/>
  <c r="GD58" i="3" s="1"/>
  <c r="GD16" i="3"/>
  <c r="GD17" i="3"/>
  <c r="GL18" i="3"/>
  <c r="GL19" i="3"/>
  <c r="GL20" i="3"/>
  <c r="GL21" i="3"/>
  <c r="GL58" i="3" s="1"/>
  <c r="GL15" i="3"/>
  <c r="GL16" i="3"/>
  <c r="GL17" i="3"/>
  <c r="GT18" i="3"/>
  <c r="GT19" i="3"/>
  <c r="GT20" i="3"/>
  <c r="GT21" i="3"/>
  <c r="GT58" i="3" s="1"/>
  <c r="GT15" i="3"/>
  <c r="GT16" i="3"/>
  <c r="GT17" i="3"/>
  <c r="HE18" i="3"/>
  <c r="HE19" i="3"/>
  <c r="HE20" i="3"/>
  <c r="HE21" i="3"/>
  <c r="HE15" i="3"/>
  <c r="HE16" i="3"/>
  <c r="HE17" i="3"/>
  <c r="HM18" i="3"/>
  <c r="HM19" i="3"/>
  <c r="HM20" i="3"/>
  <c r="HM21" i="3"/>
  <c r="HM15" i="3"/>
  <c r="HM16" i="3"/>
  <c r="HM17" i="3"/>
  <c r="HU18" i="3"/>
  <c r="HU19" i="3"/>
  <c r="HU20" i="3"/>
  <c r="HU21" i="3"/>
  <c r="HU15" i="3"/>
  <c r="HU16" i="3"/>
  <c r="HU17" i="3"/>
  <c r="L15" i="3"/>
  <c r="T14" i="3"/>
  <c r="AZ14" i="3"/>
  <c r="BP14" i="3"/>
  <c r="CF14" i="3"/>
  <c r="CN14" i="3"/>
  <c r="EZ14" i="3"/>
  <c r="FX14" i="3"/>
  <c r="HD14" i="3"/>
  <c r="HM14" i="3"/>
  <c r="AD15" i="3"/>
  <c r="AN15" i="3"/>
  <c r="BI15" i="3"/>
  <c r="BR15" i="3"/>
  <c r="CW15" i="3"/>
  <c r="DH15" i="3"/>
  <c r="DR15" i="3"/>
  <c r="FI15" i="3"/>
  <c r="GC15" i="3"/>
  <c r="GR15" i="3"/>
  <c r="S19" i="3"/>
  <c r="S20" i="3"/>
  <c r="S21" i="3"/>
  <c r="S16" i="3"/>
  <c r="S17" i="3"/>
  <c r="S18" i="3"/>
  <c r="S15" i="3"/>
  <c r="AA19" i="3"/>
  <c r="AA20" i="3"/>
  <c r="AA21" i="3"/>
  <c r="AA16" i="3"/>
  <c r="AA17" i="3"/>
  <c r="AA18" i="3"/>
  <c r="AA15" i="3"/>
  <c r="AI19" i="3"/>
  <c r="AI20" i="3"/>
  <c r="AI21" i="3"/>
  <c r="AI16" i="3"/>
  <c r="AI17" i="3"/>
  <c r="AI18" i="3"/>
  <c r="AI15" i="3"/>
  <c r="AP19" i="3"/>
  <c r="AP20" i="3"/>
  <c r="AP21" i="3"/>
  <c r="AP58" i="3" s="1"/>
  <c r="AP16" i="3"/>
  <c r="AP17" i="3"/>
  <c r="AP18" i="3"/>
  <c r="AX19" i="3"/>
  <c r="AX20" i="3"/>
  <c r="AX21" i="3"/>
  <c r="AX58" i="3" s="1"/>
  <c r="AX16" i="3"/>
  <c r="AX17" i="3"/>
  <c r="AX18" i="3"/>
  <c r="BF19" i="3"/>
  <c r="BF20" i="3"/>
  <c r="BF21" i="3"/>
  <c r="BF58" i="3" s="1"/>
  <c r="BF16" i="3"/>
  <c r="BF17" i="3"/>
  <c r="BF18" i="3"/>
  <c r="BN19" i="3"/>
  <c r="BN20" i="3"/>
  <c r="BN21" i="3"/>
  <c r="BN58" i="3" s="1"/>
  <c r="BN16" i="3"/>
  <c r="BN17" i="3"/>
  <c r="BN18" i="3"/>
  <c r="BU21" i="3"/>
  <c r="BU19" i="3"/>
  <c r="BU20" i="3"/>
  <c r="BU16" i="3"/>
  <c r="BU17" i="3"/>
  <c r="BU18" i="3"/>
  <c r="CC21" i="3"/>
  <c r="CC19" i="3"/>
  <c r="CC20" i="3"/>
  <c r="CC16" i="3"/>
  <c r="CC17" i="3"/>
  <c r="CC18" i="3"/>
  <c r="CK21" i="3"/>
  <c r="CK19" i="3"/>
  <c r="CK20" i="3"/>
  <c r="CK16" i="3"/>
  <c r="CK17" i="3"/>
  <c r="CK18" i="3"/>
  <c r="CR20" i="3"/>
  <c r="CR21" i="3"/>
  <c r="CR19" i="3"/>
  <c r="CR16" i="3"/>
  <c r="CR17" i="3"/>
  <c r="CR18" i="3"/>
  <c r="CV19" i="3"/>
  <c r="CV20" i="3"/>
  <c r="CV21" i="3"/>
  <c r="CV17" i="3"/>
  <c r="CV18" i="3"/>
  <c r="CV16" i="3"/>
  <c r="DD18" i="3"/>
  <c r="DD19" i="3"/>
  <c r="DD20" i="3"/>
  <c r="DD21" i="3"/>
  <c r="DD17" i="3"/>
  <c r="DD16" i="3"/>
  <c r="DL18" i="3"/>
  <c r="DL19" i="3"/>
  <c r="DL20" i="3"/>
  <c r="DL21" i="3"/>
  <c r="DL17" i="3"/>
  <c r="DL16" i="3"/>
  <c r="FD20" i="3"/>
  <c r="FD21" i="3"/>
  <c r="FD18" i="3"/>
  <c r="FD19" i="3"/>
  <c r="FD16" i="3"/>
  <c r="FD17" i="3"/>
  <c r="FL20" i="3"/>
  <c r="FL21" i="3"/>
  <c r="FL18" i="3"/>
  <c r="FL19" i="3"/>
  <c r="FL16" i="3"/>
  <c r="FL17" i="3"/>
  <c r="FT20" i="3"/>
  <c r="FT21" i="3"/>
  <c r="FT18" i="3"/>
  <c r="FT19" i="3"/>
  <c r="FT16" i="3"/>
  <c r="FT17" i="3"/>
  <c r="GE18" i="3"/>
  <c r="GE19" i="3"/>
  <c r="GE20" i="3"/>
  <c r="GE21" i="3"/>
  <c r="GE16" i="3"/>
  <c r="GE17" i="3"/>
  <c r="GE15" i="3"/>
  <c r="GM18" i="3"/>
  <c r="GM19" i="3"/>
  <c r="GM20" i="3"/>
  <c r="GM21" i="3"/>
  <c r="GM16" i="3"/>
  <c r="GM17" i="3"/>
  <c r="GM15" i="3"/>
  <c r="GU18" i="3"/>
  <c r="GU19" i="3"/>
  <c r="GU20" i="3"/>
  <c r="GU21" i="3"/>
  <c r="GU16" i="3"/>
  <c r="GU17" i="3"/>
  <c r="GU15" i="3"/>
  <c r="HF18" i="3"/>
  <c r="HF19" i="3"/>
  <c r="HF20" i="3"/>
  <c r="HF21" i="3"/>
  <c r="HF58" i="3" s="1"/>
  <c r="HF15" i="3"/>
  <c r="HF16" i="3"/>
  <c r="HF17" i="3"/>
  <c r="HN18" i="3"/>
  <c r="HN19" i="3"/>
  <c r="HN20" i="3"/>
  <c r="HN21" i="3"/>
  <c r="HN14" i="3"/>
  <c r="HN15" i="3"/>
  <c r="HN16" i="3"/>
  <c r="HN17" i="3"/>
  <c r="HV18" i="3"/>
  <c r="HV19" i="3"/>
  <c r="HV20" i="3"/>
  <c r="HV21" i="3"/>
  <c r="HV14" i="3"/>
  <c r="HV15" i="3"/>
  <c r="HV16" i="3"/>
  <c r="HV17" i="3"/>
  <c r="L16" i="3"/>
  <c r="U14" i="3"/>
  <c r="BA14" i="3"/>
  <c r="CG14" i="3"/>
  <c r="CO14" i="3"/>
  <c r="FA14" i="3"/>
  <c r="FI14" i="3"/>
  <c r="FQ14" i="3"/>
  <c r="GW14" i="3"/>
  <c r="HE14" i="3"/>
  <c r="AF15" i="3"/>
  <c r="AO15" i="3"/>
  <c r="BJ15" i="3"/>
  <c r="BT15" i="3"/>
  <c r="CX15" i="3"/>
  <c r="DI15" i="3"/>
  <c r="FJ15" i="3"/>
  <c r="GD15" i="3"/>
  <c r="T19" i="3"/>
  <c r="T20" i="3"/>
  <c r="T21" i="3"/>
  <c r="T17" i="3"/>
  <c r="T18" i="3"/>
  <c r="T16" i="3"/>
  <c r="AB19" i="3"/>
  <c r="AB20" i="3"/>
  <c r="AB21" i="3"/>
  <c r="AB17" i="3"/>
  <c r="AB18" i="3"/>
  <c r="AB16" i="3"/>
  <c r="AJ19" i="3"/>
  <c r="AJ20" i="3"/>
  <c r="AJ21" i="3"/>
  <c r="AJ17" i="3"/>
  <c r="AJ18" i="3"/>
  <c r="AJ16" i="3"/>
  <c r="AQ19" i="3"/>
  <c r="AQ20" i="3"/>
  <c r="AQ21" i="3"/>
  <c r="AQ16" i="3"/>
  <c r="AQ17" i="3"/>
  <c r="AQ18" i="3"/>
  <c r="AQ15" i="3"/>
  <c r="AY19" i="3"/>
  <c r="AY20" i="3"/>
  <c r="AY21" i="3"/>
  <c r="AY16" i="3"/>
  <c r="AY17" i="3"/>
  <c r="AY18" i="3"/>
  <c r="AY15" i="3"/>
  <c r="BG19" i="3"/>
  <c r="BG20" i="3"/>
  <c r="BG21" i="3"/>
  <c r="BG16" i="3"/>
  <c r="BG17" i="3"/>
  <c r="BG18" i="3"/>
  <c r="BG15" i="3"/>
  <c r="BV19" i="3"/>
  <c r="BV20" i="3"/>
  <c r="BV21" i="3"/>
  <c r="BV16" i="3"/>
  <c r="BV17" i="3"/>
  <c r="BV18" i="3"/>
  <c r="CD19" i="3"/>
  <c r="CD20" i="3"/>
  <c r="CD21" i="3"/>
  <c r="CD58" i="3" s="1"/>
  <c r="CD16" i="3"/>
  <c r="CD17" i="3"/>
  <c r="CD18" i="3"/>
  <c r="CL19" i="3"/>
  <c r="CL20" i="3"/>
  <c r="CL21" i="3"/>
  <c r="CL58" i="3" s="1"/>
  <c r="CL16" i="3"/>
  <c r="CL17" i="3"/>
  <c r="CL18" i="3"/>
  <c r="CW18" i="3"/>
  <c r="CW19" i="3"/>
  <c r="CW20" i="3"/>
  <c r="CW21" i="3"/>
  <c r="CW58" i="3" s="1"/>
  <c r="CW16" i="3"/>
  <c r="CW17" i="3"/>
  <c r="DE18" i="3"/>
  <c r="DE19" i="3"/>
  <c r="DE20" i="3"/>
  <c r="DE21" i="3"/>
  <c r="DE16" i="3"/>
  <c r="DE17" i="3"/>
  <c r="DM18" i="3"/>
  <c r="DM19" i="3"/>
  <c r="DM20" i="3"/>
  <c r="DM21" i="3"/>
  <c r="DM16" i="3"/>
  <c r="DM17" i="3"/>
  <c r="DT18" i="3"/>
  <c r="EU18" i="3" s="1"/>
  <c r="AI19" i="25" s="1"/>
  <c r="DT19" i="3"/>
  <c r="EU19" i="3" s="1"/>
  <c r="AI20" i="25" s="1"/>
  <c r="DT20" i="3"/>
  <c r="EU20" i="3" s="1"/>
  <c r="AI21" i="25" s="1"/>
  <c r="DT21" i="3"/>
  <c r="EU21" i="3" s="1"/>
  <c r="AI22" i="25" s="1"/>
  <c r="DT17" i="3"/>
  <c r="EU17" i="3" s="1"/>
  <c r="AI18" i="25" s="1"/>
  <c r="DT16" i="3"/>
  <c r="EU16" i="3" s="1"/>
  <c r="AI17" i="25" s="1"/>
  <c r="EW21" i="3"/>
  <c r="EW58" i="3" s="1"/>
  <c r="EW18" i="3"/>
  <c r="EW19" i="3"/>
  <c r="EW20" i="3"/>
  <c r="EW16" i="3"/>
  <c r="EW17" i="3"/>
  <c r="FE21" i="3"/>
  <c r="FE18" i="3"/>
  <c r="FE19" i="3"/>
  <c r="FE20" i="3"/>
  <c r="FE16" i="3"/>
  <c r="FE17" i="3"/>
  <c r="FM21" i="3"/>
  <c r="FM18" i="3"/>
  <c r="FM19" i="3"/>
  <c r="FM20" i="3"/>
  <c r="FM16" i="3"/>
  <c r="FM17" i="3"/>
  <c r="FU21" i="3"/>
  <c r="FU18" i="3"/>
  <c r="FU19" i="3"/>
  <c r="FU20" i="3"/>
  <c r="FU16" i="3"/>
  <c r="FU17" i="3"/>
  <c r="GF18" i="3"/>
  <c r="GF19" i="3"/>
  <c r="GF20" i="3"/>
  <c r="GF21" i="3"/>
  <c r="GF17" i="3"/>
  <c r="GF16" i="3"/>
  <c r="GN18" i="3"/>
  <c r="GN19" i="3"/>
  <c r="GN20" i="3"/>
  <c r="GN21" i="3"/>
  <c r="GN17" i="3"/>
  <c r="GN16" i="3"/>
  <c r="GV18" i="3"/>
  <c r="GV19" i="3"/>
  <c r="GV20" i="3"/>
  <c r="GV21" i="3"/>
  <c r="GV58" i="3" s="1"/>
  <c r="GV17" i="3"/>
  <c r="GV15" i="3"/>
  <c r="GV16" i="3"/>
  <c r="HG19" i="3"/>
  <c r="HG20" i="3"/>
  <c r="HG21" i="3"/>
  <c r="HG18" i="3"/>
  <c r="HG15" i="3"/>
  <c r="HG16" i="3"/>
  <c r="HG17" i="3"/>
  <c r="HO19" i="3"/>
  <c r="HO20" i="3"/>
  <c r="HO21" i="3"/>
  <c r="HO58" i="3" s="1"/>
  <c r="HO18" i="3"/>
  <c r="HO15" i="3"/>
  <c r="HO16" i="3"/>
  <c r="HO17" i="3"/>
  <c r="HW19" i="3"/>
  <c r="HW20" i="3"/>
  <c r="HW21" i="3"/>
  <c r="HW18" i="3"/>
  <c r="HW15" i="3"/>
  <c r="HW16" i="3"/>
  <c r="HW17" i="3"/>
  <c r="L17" i="3"/>
  <c r="V14" i="3"/>
  <c r="BB14" i="3"/>
  <c r="BR14" i="3"/>
  <c r="BZ14" i="3"/>
  <c r="CH14" i="3"/>
  <c r="CP14" i="3"/>
  <c r="FB14" i="3"/>
  <c r="FJ14" i="3"/>
  <c r="FR14" i="3"/>
  <c r="HF14" i="3"/>
  <c r="AG15" i="3"/>
  <c r="AP15" i="3"/>
  <c r="BL15" i="3"/>
  <c r="BU15" i="3"/>
  <c r="CP15" i="3"/>
  <c r="CZ15" i="3"/>
  <c r="DJ15" i="3"/>
  <c r="DT15" i="3"/>
  <c r="EU15" i="3" s="1"/>
  <c r="AI16" i="25" s="1"/>
  <c r="FA15" i="3"/>
  <c r="FL15" i="3"/>
  <c r="GF15" i="3"/>
  <c r="R19" i="3"/>
  <c r="R20" i="3"/>
  <c r="R21" i="3"/>
  <c r="R16" i="3"/>
  <c r="R17" i="3"/>
  <c r="R18" i="3"/>
  <c r="M19" i="3"/>
  <c r="M20" i="3"/>
  <c r="M21" i="3"/>
  <c r="M18" i="3"/>
  <c r="M16" i="3"/>
  <c r="M17" i="3"/>
  <c r="U19" i="3"/>
  <c r="U20" i="3"/>
  <c r="U21" i="3"/>
  <c r="U18" i="3"/>
  <c r="U16" i="3"/>
  <c r="U17" i="3"/>
  <c r="AC19" i="3"/>
  <c r="AC20" i="3"/>
  <c r="AC21" i="3"/>
  <c r="AC18" i="3"/>
  <c r="AC16" i="3"/>
  <c r="AC17" i="3"/>
  <c r="AK19" i="3"/>
  <c r="AK20" i="3"/>
  <c r="AK21" i="3"/>
  <c r="AK18" i="3"/>
  <c r="AK16" i="3"/>
  <c r="AK17" i="3"/>
  <c r="AR19" i="3"/>
  <c r="AR20" i="3"/>
  <c r="AR21" i="3"/>
  <c r="AR17" i="3"/>
  <c r="AR18" i="3"/>
  <c r="AR16" i="3"/>
  <c r="AZ19" i="3"/>
  <c r="AZ20" i="3"/>
  <c r="AZ21" i="3"/>
  <c r="AZ58" i="3" s="1"/>
  <c r="AZ17" i="3"/>
  <c r="AZ18" i="3"/>
  <c r="AZ16" i="3"/>
  <c r="BH19" i="3"/>
  <c r="BH20" i="3"/>
  <c r="BH21" i="3"/>
  <c r="BH17" i="3"/>
  <c r="BH18" i="3"/>
  <c r="BH16" i="3"/>
  <c r="BW19" i="3"/>
  <c r="BW20" i="3"/>
  <c r="BW21" i="3"/>
  <c r="BW16" i="3"/>
  <c r="BW17" i="3"/>
  <c r="BW18" i="3"/>
  <c r="BW15" i="3"/>
  <c r="CE19" i="3"/>
  <c r="CE20" i="3"/>
  <c r="CE21" i="3"/>
  <c r="CE16" i="3"/>
  <c r="CE17" i="3"/>
  <c r="CE18" i="3"/>
  <c r="CE15" i="3"/>
  <c r="CM19" i="3"/>
  <c r="CM20" i="3"/>
  <c r="CM21" i="3"/>
  <c r="CM16" i="3"/>
  <c r="CM17" i="3"/>
  <c r="CM18" i="3"/>
  <c r="CM15" i="3"/>
  <c r="CX18" i="3"/>
  <c r="CX19" i="3"/>
  <c r="CX20" i="3"/>
  <c r="CX21" i="3"/>
  <c r="CX16" i="3"/>
  <c r="CX17" i="3"/>
  <c r="DF18" i="3"/>
  <c r="DF19" i="3"/>
  <c r="DF20" i="3"/>
  <c r="DF21" i="3"/>
  <c r="DF58" i="3" s="1"/>
  <c r="DF16" i="3"/>
  <c r="DF17" i="3"/>
  <c r="DN18" i="3"/>
  <c r="DN19" i="3"/>
  <c r="DN20" i="3"/>
  <c r="DN21" i="3"/>
  <c r="DN16" i="3"/>
  <c r="DN17" i="3"/>
  <c r="EX18" i="3"/>
  <c r="EX19" i="3"/>
  <c r="EX20" i="3"/>
  <c r="EX21" i="3"/>
  <c r="EX58" i="3" s="1"/>
  <c r="EX16" i="3"/>
  <c r="EX17" i="3"/>
  <c r="FF18" i="3"/>
  <c r="FF19" i="3"/>
  <c r="FF20" i="3"/>
  <c r="FF21" i="3"/>
  <c r="FF58" i="3" s="1"/>
  <c r="FF16" i="3"/>
  <c r="FF17" i="3"/>
  <c r="FN18" i="3"/>
  <c r="FN19" i="3"/>
  <c r="FN20" i="3"/>
  <c r="FN21" i="3"/>
  <c r="FN58" i="3" s="1"/>
  <c r="FN16" i="3"/>
  <c r="FN17" i="3"/>
  <c r="FV18" i="3"/>
  <c r="FV19" i="3"/>
  <c r="FV20" i="3"/>
  <c r="FV21" i="3"/>
  <c r="FV58" i="3" s="1"/>
  <c r="FV16" i="3"/>
  <c r="FV17" i="3"/>
  <c r="FY18" i="3"/>
  <c r="FY19" i="3"/>
  <c r="FY20" i="3"/>
  <c r="FY21" i="3"/>
  <c r="FY16" i="3"/>
  <c r="FY17" i="3"/>
  <c r="GG18" i="3"/>
  <c r="GG19" i="3"/>
  <c r="GG20" i="3"/>
  <c r="GG21" i="3"/>
  <c r="GG16" i="3"/>
  <c r="GG17" i="3"/>
  <c r="GO18" i="3"/>
  <c r="GO19" i="3"/>
  <c r="GO20" i="3"/>
  <c r="GO21" i="3"/>
  <c r="GO16" i="3"/>
  <c r="GO17" i="3"/>
  <c r="GW18" i="3"/>
  <c r="GW19" i="3"/>
  <c r="GW20" i="3"/>
  <c r="GW21" i="3"/>
  <c r="GW16" i="3"/>
  <c r="GW17" i="3"/>
  <c r="HH20" i="3"/>
  <c r="HH21" i="3"/>
  <c r="HH18" i="3"/>
  <c r="HH19" i="3"/>
  <c r="HH15" i="3"/>
  <c r="HH16" i="3"/>
  <c r="HH17" i="3"/>
  <c r="HP20" i="3"/>
  <c r="HP21" i="3"/>
  <c r="HP18" i="3"/>
  <c r="HP19" i="3"/>
  <c r="HP15" i="3"/>
  <c r="HP16" i="3"/>
  <c r="HP17" i="3"/>
  <c r="HX20" i="3"/>
  <c r="HX21" i="3"/>
  <c r="HX18" i="3"/>
  <c r="HX19" i="3"/>
  <c r="HX15" i="3"/>
  <c r="HX16" i="3"/>
  <c r="HX17" i="3"/>
  <c r="L18" i="3"/>
  <c r="AU14" i="3"/>
  <c r="BC14" i="3"/>
  <c r="BK14" i="3"/>
  <c r="BS14" i="3"/>
  <c r="CA14" i="3"/>
  <c r="CI14" i="3"/>
  <c r="FC14" i="3"/>
  <c r="FK14" i="3"/>
  <c r="FS14" i="3"/>
  <c r="HG14" i="3"/>
  <c r="M15" i="3"/>
  <c r="X15" i="3"/>
  <c r="AH15" i="3"/>
  <c r="AR15" i="3"/>
  <c r="BV15" i="3"/>
  <c r="DA15" i="3"/>
  <c r="DL15" i="3"/>
  <c r="FB15" i="3"/>
  <c r="FM15" i="3"/>
  <c r="GG15" i="3"/>
  <c r="BE21" i="3"/>
  <c r="BE58" i="3" s="1"/>
  <c r="BE19" i="3"/>
  <c r="BE20" i="3"/>
  <c r="BE16" i="3"/>
  <c r="BE17" i="3"/>
  <c r="BE18" i="3"/>
  <c r="N19" i="3"/>
  <c r="N20" i="3"/>
  <c r="N21" i="3"/>
  <c r="N16" i="3"/>
  <c r="N17" i="3"/>
  <c r="N18" i="3"/>
  <c r="V19" i="3"/>
  <c r="V20" i="3"/>
  <c r="V21" i="3"/>
  <c r="V16" i="3"/>
  <c r="V17" i="3"/>
  <c r="V18" i="3"/>
  <c r="AD19" i="3"/>
  <c r="AD20" i="3"/>
  <c r="AD21" i="3"/>
  <c r="AD16" i="3"/>
  <c r="AD17" i="3"/>
  <c r="AD18" i="3"/>
  <c r="AL19" i="3"/>
  <c r="AL20" i="3"/>
  <c r="AL21" i="3"/>
  <c r="AL16" i="3"/>
  <c r="AL17" i="3"/>
  <c r="AL18" i="3"/>
  <c r="AS19" i="3"/>
  <c r="AS20" i="3"/>
  <c r="AS21" i="3"/>
  <c r="AS18" i="3"/>
  <c r="AS16" i="3"/>
  <c r="AS17" i="3"/>
  <c r="BA19" i="3"/>
  <c r="BA20" i="3"/>
  <c r="BA21" i="3"/>
  <c r="BA58" i="3" s="1"/>
  <c r="BA18" i="3"/>
  <c r="BA16" i="3"/>
  <c r="BA17" i="3"/>
  <c r="BI19" i="3"/>
  <c r="BI20" i="3"/>
  <c r="BI21" i="3"/>
  <c r="BI18" i="3"/>
  <c r="BI16" i="3"/>
  <c r="BI17" i="3"/>
  <c r="BX19" i="3"/>
  <c r="BX20" i="3"/>
  <c r="BX21" i="3"/>
  <c r="BX17" i="3"/>
  <c r="BX18" i="3"/>
  <c r="BX16" i="3"/>
  <c r="CF19" i="3"/>
  <c r="CF20" i="3"/>
  <c r="CF21" i="3"/>
  <c r="CF17" i="3"/>
  <c r="CF18" i="3"/>
  <c r="CF16" i="3"/>
  <c r="CN19" i="3"/>
  <c r="CN20" i="3"/>
  <c r="CN21" i="3"/>
  <c r="CN58" i="3" s="1"/>
  <c r="CN17" i="3"/>
  <c r="CN18" i="3"/>
  <c r="CN16" i="3"/>
  <c r="CY19" i="3"/>
  <c r="CY20" i="3"/>
  <c r="CY21" i="3"/>
  <c r="CY18" i="3"/>
  <c r="CY15" i="3"/>
  <c r="CY16" i="3"/>
  <c r="CY17" i="3"/>
  <c r="DG19" i="3"/>
  <c r="DG20" i="3"/>
  <c r="DG21" i="3"/>
  <c r="DG15" i="3"/>
  <c r="DG16" i="3"/>
  <c r="DG18" i="3"/>
  <c r="DG17" i="3"/>
  <c r="DO19" i="3"/>
  <c r="DO20" i="3"/>
  <c r="DO21" i="3"/>
  <c r="DO18" i="3"/>
  <c r="DO15" i="3"/>
  <c r="DO16" i="3"/>
  <c r="DO17" i="3"/>
  <c r="EY18" i="3"/>
  <c r="EY19" i="3"/>
  <c r="EY20" i="3"/>
  <c r="EY21" i="3"/>
  <c r="EY16" i="3"/>
  <c r="EY17" i="3"/>
  <c r="EY15" i="3"/>
  <c r="FG18" i="3"/>
  <c r="FG19" i="3"/>
  <c r="FG20" i="3"/>
  <c r="FG21" i="3"/>
  <c r="FG16" i="3"/>
  <c r="FG17" i="3"/>
  <c r="FG15" i="3"/>
  <c r="FO18" i="3"/>
  <c r="FO19" i="3"/>
  <c r="FO20" i="3"/>
  <c r="FO21" i="3"/>
  <c r="FO16" i="3"/>
  <c r="FO17" i="3"/>
  <c r="FO15" i="3"/>
  <c r="FZ18" i="3"/>
  <c r="FZ19" i="3"/>
  <c r="FZ20" i="3"/>
  <c r="FZ21" i="3"/>
  <c r="FZ16" i="3"/>
  <c r="FZ17" i="3"/>
  <c r="GH18" i="3"/>
  <c r="GH19" i="3"/>
  <c r="GH20" i="3"/>
  <c r="GH21" i="3"/>
  <c r="GH15" i="3"/>
  <c r="GH16" i="3"/>
  <c r="GH17" i="3"/>
  <c r="GP18" i="3"/>
  <c r="GP19" i="3"/>
  <c r="GP20" i="3"/>
  <c r="GP21" i="3"/>
  <c r="GP15" i="3"/>
  <c r="GP16" i="3"/>
  <c r="GP17" i="3"/>
  <c r="GX18" i="3"/>
  <c r="GX19" i="3"/>
  <c r="GX20" i="3"/>
  <c r="GX21" i="3"/>
  <c r="GX58" i="3" s="1"/>
  <c r="GX15" i="3"/>
  <c r="GX16" i="3"/>
  <c r="GX17" i="3"/>
  <c r="HA21" i="3"/>
  <c r="HA18" i="3"/>
  <c r="HA19" i="3"/>
  <c r="HA20" i="3"/>
  <c r="HA15" i="3"/>
  <c r="HA16" i="3"/>
  <c r="HA17" i="3"/>
  <c r="HI21" i="3"/>
  <c r="HI58" i="3" s="1"/>
  <c r="HI18" i="3"/>
  <c r="HI19" i="3"/>
  <c r="HI20" i="3"/>
  <c r="HI15" i="3"/>
  <c r="HI16" i="3"/>
  <c r="HI17" i="3"/>
  <c r="HQ21" i="3"/>
  <c r="HQ18" i="3"/>
  <c r="HQ19" i="3"/>
  <c r="HQ20" i="3"/>
  <c r="HQ15" i="3"/>
  <c r="HQ16" i="3"/>
  <c r="HQ17" i="3"/>
  <c r="HY21" i="3"/>
  <c r="HY18" i="3"/>
  <c r="HY19" i="3"/>
  <c r="HY20" i="3"/>
  <c r="HY15" i="3"/>
  <c r="HY16" i="3"/>
  <c r="HY17" i="3"/>
  <c r="L19" i="3"/>
  <c r="P14" i="3"/>
  <c r="X14" i="3"/>
  <c r="AF14" i="3"/>
  <c r="AN14" i="3"/>
  <c r="AV14" i="3"/>
  <c r="BD14" i="3"/>
  <c r="BL14" i="3"/>
  <c r="BT14" i="3"/>
  <c r="CB14" i="3"/>
  <c r="CJ14" i="3"/>
  <c r="CR14" i="3"/>
  <c r="FD14" i="3"/>
  <c r="FL14" i="3"/>
  <c r="FT14" i="3"/>
  <c r="GB14" i="3"/>
  <c r="GJ14" i="3"/>
  <c r="GR14" i="3"/>
  <c r="GZ14" i="3"/>
  <c r="HH14" i="3"/>
  <c r="HS14" i="3"/>
  <c r="N15" i="3"/>
  <c r="Y15" i="3"/>
  <c r="AJ15" i="3"/>
  <c r="AS15" i="3"/>
  <c r="BD15" i="3"/>
  <c r="BN15" i="3"/>
  <c r="BX15" i="3"/>
  <c r="CH15" i="3"/>
  <c r="CR15" i="3"/>
  <c r="DB15" i="3"/>
  <c r="DM15" i="3"/>
  <c r="FD15" i="3"/>
  <c r="FN15" i="3"/>
  <c r="FX15" i="3"/>
  <c r="GJ15" i="3"/>
  <c r="BM21" i="3"/>
  <c r="BM19" i="3"/>
  <c r="BM20" i="3"/>
  <c r="BM16" i="3"/>
  <c r="BM17" i="3"/>
  <c r="BM18" i="3"/>
  <c r="O19" i="3"/>
  <c r="O20" i="3"/>
  <c r="O21" i="3"/>
  <c r="O15" i="3"/>
  <c r="O16" i="3"/>
  <c r="O17" i="3"/>
  <c r="O18" i="3"/>
  <c r="W19" i="3"/>
  <c r="W20" i="3"/>
  <c r="W21" i="3"/>
  <c r="W15" i="3"/>
  <c r="W16" i="3"/>
  <c r="W17" i="3"/>
  <c r="W18" i="3"/>
  <c r="AE19" i="3"/>
  <c r="AE20" i="3"/>
  <c r="AE21" i="3"/>
  <c r="AE15" i="3"/>
  <c r="AE16" i="3"/>
  <c r="AE17" i="3"/>
  <c r="AE18" i="3"/>
  <c r="AT19" i="3"/>
  <c r="AT20" i="3"/>
  <c r="AT21" i="3"/>
  <c r="AT58" i="3" s="1"/>
  <c r="AT16" i="3"/>
  <c r="AT17" i="3"/>
  <c r="AT18" i="3"/>
  <c r="BB19" i="3"/>
  <c r="BB20" i="3"/>
  <c r="BB21" i="3"/>
  <c r="BB58" i="3" s="1"/>
  <c r="BB16" i="3"/>
  <c r="BB17" i="3"/>
  <c r="BB18" i="3"/>
  <c r="BJ19" i="3"/>
  <c r="BJ20" i="3"/>
  <c r="BJ21" i="3"/>
  <c r="BJ16" i="3"/>
  <c r="BJ17" i="3"/>
  <c r="BJ18" i="3"/>
  <c r="BQ19" i="3"/>
  <c r="BQ20" i="3"/>
  <c r="BQ21" i="3"/>
  <c r="BQ18" i="3"/>
  <c r="BQ16" i="3"/>
  <c r="BQ17" i="3"/>
  <c r="BY19" i="3"/>
  <c r="BY20" i="3"/>
  <c r="BY21" i="3"/>
  <c r="BY58" i="3" s="1"/>
  <c r="BY18" i="3"/>
  <c r="BY16" i="3"/>
  <c r="BY17" i="3"/>
  <c r="CG19" i="3"/>
  <c r="CG20" i="3"/>
  <c r="CG21" i="3"/>
  <c r="CG58" i="3" s="1"/>
  <c r="CG18" i="3"/>
  <c r="CG16" i="3"/>
  <c r="CG17" i="3"/>
  <c r="CO19" i="3"/>
  <c r="CO20" i="3"/>
  <c r="CO21" i="3"/>
  <c r="CO18" i="3"/>
  <c r="CO16" i="3"/>
  <c r="CO17" i="3"/>
  <c r="CZ20" i="3"/>
  <c r="CZ21" i="3"/>
  <c r="CZ19" i="3"/>
  <c r="CZ16" i="3"/>
  <c r="CZ17" i="3"/>
  <c r="CZ18" i="3"/>
  <c r="DH20" i="3"/>
  <c r="DH21" i="3"/>
  <c r="DH58" i="3" s="1"/>
  <c r="DH18" i="3"/>
  <c r="DH19" i="3"/>
  <c r="DH16" i="3"/>
  <c r="DH17" i="3"/>
  <c r="DP20" i="3"/>
  <c r="DP21" i="3"/>
  <c r="DP18" i="3"/>
  <c r="DP19" i="3"/>
  <c r="DP16" i="3"/>
  <c r="DP17" i="3"/>
  <c r="EV20" i="3"/>
  <c r="EV21" i="3"/>
  <c r="EV18" i="3"/>
  <c r="EV19" i="3"/>
  <c r="EV16" i="3"/>
  <c r="EV17" i="3"/>
  <c r="EZ18" i="3"/>
  <c r="EZ19" i="3"/>
  <c r="EZ20" i="3"/>
  <c r="EZ21" i="3"/>
  <c r="EZ17" i="3"/>
  <c r="EZ16" i="3"/>
  <c r="FH18" i="3"/>
  <c r="FH19" i="3"/>
  <c r="FH20" i="3"/>
  <c r="FH21" i="3"/>
  <c r="FH17" i="3"/>
  <c r="FH16" i="3"/>
  <c r="FP18" i="3"/>
  <c r="FP19" i="3"/>
  <c r="FP20" i="3"/>
  <c r="FP21" i="3"/>
  <c r="FP17" i="3"/>
  <c r="FP16" i="3"/>
  <c r="GA19" i="3"/>
  <c r="GA20" i="3"/>
  <c r="GA21" i="3"/>
  <c r="GA18" i="3"/>
  <c r="GA15" i="3"/>
  <c r="GA16" i="3"/>
  <c r="GA17" i="3"/>
  <c r="GI19" i="3"/>
  <c r="GI20" i="3"/>
  <c r="GI21" i="3"/>
  <c r="GI18" i="3"/>
  <c r="GI15" i="3"/>
  <c r="GI16" i="3"/>
  <c r="GI17" i="3"/>
  <c r="GQ19" i="3"/>
  <c r="GQ20" i="3"/>
  <c r="GQ21" i="3"/>
  <c r="GQ18" i="3"/>
  <c r="GQ15" i="3"/>
  <c r="GQ16" i="3"/>
  <c r="GQ17" i="3"/>
  <c r="HB18" i="3"/>
  <c r="HB19" i="3"/>
  <c r="HB20" i="3"/>
  <c r="HB21" i="3"/>
  <c r="HB58" i="3" s="1"/>
  <c r="HB15" i="3"/>
  <c r="HB16" i="3"/>
  <c r="HB17" i="3"/>
  <c r="HJ18" i="3"/>
  <c r="HJ19" i="3"/>
  <c r="HJ20" i="3"/>
  <c r="HJ21" i="3"/>
  <c r="HJ58" i="3" s="1"/>
  <c r="HJ15" i="3"/>
  <c r="HJ16" i="3"/>
  <c r="HJ17" i="3"/>
  <c r="HJ14" i="3"/>
  <c r="HR18" i="3"/>
  <c r="HR19" i="3"/>
  <c r="HR20" i="3"/>
  <c r="HR21" i="3"/>
  <c r="HR58" i="3" s="1"/>
  <c r="HR15" i="3"/>
  <c r="HR16" i="3"/>
  <c r="HR17" i="3"/>
  <c r="HR14" i="3"/>
  <c r="HZ18" i="3"/>
  <c r="HZ19" i="3"/>
  <c r="HZ20" i="3"/>
  <c r="HZ21" i="3"/>
  <c r="HZ58" i="3" s="1"/>
  <c r="HZ15" i="3"/>
  <c r="HZ16" i="3"/>
  <c r="HZ17" i="3"/>
  <c r="HZ14" i="3"/>
  <c r="Q14" i="3"/>
  <c r="Y14" i="3"/>
  <c r="AG14" i="3"/>
  <c r="AO14" i="3"/>
  <c r="AW14" i="3"/>
  <c r="BE14" i="3"/>
  <c r="BM14" i="3"/>
  <c r="BU14" i="3"/>
  <c r="CC14" i="3"/>
  <c r="CK14" i="3"/>
  <c r="CS14" i="3"/>
  <c r="DA14" i="3"/>
  <c r="DI14" i="3"/>
  <c r="DQ14" i="3"/>
  <c r="EW14" i="3"/>
  <c r="FE14" i="3"/>
  <c r="FM14" i="3"/>
  <c r="FU14" i="3"/>
  <c r="GC14" i="3"/>
  <c r="GK14" i="3"/>
  <c r="GS14" i="3"/>
  <c r="HA14" i="3"/>
  <c r="HI14" i="3"/>
  <c r="HT14" i="3"/>
  <c r="P15" i="3"/>
  <c r="Z15" i="3"/>
  <c r="AK15" i="3"/>
  <c r="AT15" i="3"/>
  <c r="BE15" i="3"/>
  <c r="BY15" i="3"/>
  <c r="CJ15" i="3"/>
  <c r="CS15" i="3"/>
  <c r="DD15" i="3"/>
  <c r="DN15" i="3"/>
  <c r="FE15" i="3"/>
  <c r="FP15" i="3"/>
  <c r="FY15" i="3"/>
  <c r="GK15" i="3"/>
  <c r="AR22" i="3"/>
  <c r="GL23" i="3"/>
  <c r="HM23" i="3"/>
  <c r="Z23" i="3"/>
  <c r="AL24" i="3"/>
  <c r="BA23" i="3"/>
  <c r="FO24" i="3"/>
  <c r="EX23" i="3"/>
  <c r="FH22" i="3"/>
  <c r="CD23" i="3"/>
  <c r="CM24" i="3"/>
  <c r="HL22" i="3"/>
  <c r="Q22" i="3"/>
  <c r="AZ22" i="3"/>
  <c r="FM22" i="3"/>
  <c r="GN22" i="3"/>
  <c r="HQ22" i="3"/>
  <c r="AC23" i="3"/>
  <c r="BF23" i="3"/>
  <c r="CG23" i="3"/>
  <c r="DJ23" i="3"/>
  <c r="FF23" i="3"/>
  <c r="GO23" i="3"/>
  <c r="HR23" i="3"/>
  <c r="FR24" i="3"/>
  <c r="T22" i="3"/>
  <c r="BH22" i="3"/>
  <c r="FP22" i="3"/>
  <c r="GS22" i="3"/>
  <c r="HT22" i="3"/>
  <c r="AH23" i="3"/>
  <c r="BI23" i="3"/>
  <c r="CL23" i="3"/>
  <c r="DM23" i="3"/>
  <c r="FN23" i="3"/>
  <c r="GT23" i="3"/>
  <c r="HU23" i="3"/>
  <c r="AQ24" i="3"/>
  <c r="CU24" i="3"/>
  <c r="Y22" i="3"/>
  <c r="FU22" i="3"/>
  <c r="GV22" i="3"/>
  <c r="HY22" i="3"/>
  <c r="AK23" i="3"/>
  <c r="BN23" i="3"/>
  <c r="CO23" i="3"/>
  <c r="DR23" i="3"/>
  <c r="FV23" i="3"/>
  <c r="GW23" i="3"/>
  <c r="HZ23" i="3"/>
  <c r="AY24" i="3"/>
  <c r="CX24" i="3"/>
  <c r="FZ24" i="3"/>
  <c r="AB22" i="3"/>
  <c r="BP22" i="3"/>
  <c r="BG24" i="3"/>
  <c r="DC24" i="3"/>
  <c r="EY24" i="3"/>
  <c r="GH24" i="3"/>
  <c r="GK22" i="3"/>
  <c r="AG22" i="3"/>
  <c r="BX22" i="3"/>
  <c r="EW22" i="3"/>
  <c r="FX22" i="3"/>
  <c r="HA22" i="3"/>
  <c r="M23" i="3"/>
  <c r="AP23" i="3"/>
  <c r="BQ23" i="3"/>
  <c r="CT23" i="3"/>
  <c r="FY23" i="3"/>
  <c r="HB23" i="3"/>
  <c r="N24" i="3"/>
  <c r="DF24" i="3"/>
  <c r="FB24" i="3"/>
  <c r="GP24" i="3"/>
  <c r="L23" i="3"/>
  <c r="AJ22" i="3"/>
  <c r="CF22" i="3"/>
  <c r="EZ22" i="3"/>
  <c r="GC22" i="3"/>
  <c r="HD22" i="3"/>
  <c r="R23" i="3"/>
  <c r="AS23" i="3"/>
  <c r="BV23" i="3"/>
  <c r="CW23" i="3"/>
  <c r="GD23" i="3"/>
  <c r="HE23" i="3"/>
  <c r="V24" i="3"/>
  <c r="BW24" i="3"/>
  <c r="DK24" i="3"/>
  <c r="FG24" i="3"/>
  <c r="GX24" i="3"/>
  <c r="CN22" i="3"/>
  <c r="FE22" i="3"/>
  <c r="GF22" i="3"/>
  <c r="HI22" i="3"/>
  <c r="U23" i="3"/>
  <c r="AX23" i="3"/>
  <c r="BY23" i="3"/>
  <c r="DB23" i="3"/>
  <c r="GG23" i="3"/>
  <c r="HJ23" i="3"/>
  <c r="AD24" i="3"/>
  <c r="CE24" i="3"/>
  <c r="DN24" i="3"/>
  <c r="FJ24" i="3"/>
  <c r="S22" i="3"/>
  <c r="S24" i="3"/>
  <c r="S23" i="3"/>
  <c r="AA22" i="3"/>
  <c r="AA23" i="3"/>
  <c r="AA24" i="3"/>
  <c r="AI22" i="3"/>
  <c r="AI23" i="3"/>
  <c r="AI24" i="3"/>
  <c r="AO23" i="3"/>
  <c r="AO24" i="3"/>
  <c r="AO22" i="3"/>
  <c r="AW23" i="3"/>
  <c r="AW24" i="3"/>
  <c r="AW22" i="3"/>
  <c r="BE23" i="3"/>
  <c r="BE24" i="3"/>
  <c r="BE22" i="3"/>
  <c r="BM23" i="3"/>
  <c r="BM24" i="3"/>
  <c r="BM22" i="3"/>
  <c r="BU23" i="3"/>
  <c r="BU24" i="3"/>
  <c r="BU22" i="3"/>
  <c r="CC23" i="3"/>
  <c r="CC24" i="3"/>
  <c r="CC22" i="3"/>
  <c r="CK23" i="3"/>
  <c r="CK24" i="3"/>
  <c r="CK22" i="3"/>
  <c r="CV22" i="3"/>
  <c r="CV23" i="3"/>
  <c r="CV24" i="3"/>
  <c r="DD22" i="3"/>
  <c r="DD23" i="3"/>
  <c r="DD24" i="3"/>
  <c r="DL22" i="3"/>
  <c r="DL23" i="3"/>
  <c r="DL24" i="3"/>
  <c r="DT22" i="3"/>
  <c r="EU22" i="3" s="1"/>
  <c r="AI23" i="25" s="1"/>
  <c r="DT23" i="3"/>
  <c r="EU23" i="3" s="1"/>
  <c r="AI24" i="25" s="1"/>
  <c r="DT24" i="3"/>
  <c r="EU24" i="3" s="1"/>
  <c r="AI25" i="25" s="1"/>
  <c r="FD22" i="3"/>
  <c r="FD23" i="3"/>
  <c r="FD24" i="3"/>
  <c r="FL22" i="3"/>
  <c r="FL23" i="3"/>
  <c r="FL24" i="3"/>
  <c r="FT22" i="3"/>
  <c r="FT23" i="3"/>
  <c r="FT24" i="3"/>
  <c r="GE22" i="3"/>
  <c r="GE24" i="3"/>
  <c r="GE23" i="3"/>
  <c r="GM22" i="3"/>
  <c r="GM23" i="3"/>
  <c r="GM24" i="3"/>
  <c r="GU22" i="3"/>
  <c r="GU24" i="3"/>
  <c r="GU23" i="3"/>
  <c r="P22" i="3"/>
  <c r="P23" i="3"/>
  <c r="P24" i="3"/>
  <c r="X22" i="3"/>
  <c r="X23" i="3"/>
  <c r="X24" i="3"/>
  <c r="AF22" i="3"/>
  <c r="AF23" i="3"/>
  <c r="AF24" i="3"/>
  <c r="AT22" i="3"/>
  <c r="AT24" i="3"/>
  <c r="AT23" i="3"/>
  <c r="BB24" i="3"/>
  <c r="BB22" i="3"/>
  <c r="BB23" i="3"/>
  <c r="BJ22" i="3"/>
  <c r="BJ24" i="3"/>
  <c r="BJ23" i="3"/>
  <c r="BR24" i="3"/>
  <c r="BR22" i="3"/>
  <c r="BR23" i="3"/>
  <c r="BZ22" i="3"/>
  <c r="BZ24" i="3"/>
  <c r="BZ23" i="3"/>
  <c r="CH24" i="3"/>
  <c r="CH22" i="3"/>
  <c r="CH23" i="3"/>
  <c r="CP24" i="3"/>
  <c r="CP22" i="3"/>
  <c r="CP23" i="3"/>
  <c r="CS23" i="3"/>
  <c r="CS24" i="3"/>
  <c r="CS22" i="3"/>
  <c r="DA23" i="3"/>
  <c r="DA24" i="3"/>
  <c r="DA22" i="3"/>
  <c r="DI23" i="3"/>
  <c r="DI24" i="3"/>
  <c r="DI22" i="3"/>
  <c r="DQ23" i="3"/>
  <c r="DQ24" i="3"/>
  <c r="DQ22" i="3"/>
  <c r="FA23" i="3"/>
  <c r="FA22" i="3"/>
  <c r="FA24" i="3"/>
  <c r="FI23" i="3"/>
  <c r="FI22" i="3"/>
  <c r="FI24" i="3"/>
  <c r="FQ23" i="3"/>
  <c r="FQ22" i="3"/>
  <c r="FQ24" i="3"/>
  <c r="GB22" i="3"/>
  <c r="GB23" i="3"/>
  <c r="GB24" i="3"/>
  <c r="GJ22" i="3"/>
  <c r="GJ23" i="3"/>
  <c r="GJ24" i="3"/>
  <c r="GR22" i="3"/>
  <c r="GR23" i="3"/>
  <c r="GR24" i="3"/>
  <c r="GZ22" i="3"/>
  <c r="GZ23" i="3"/>
  <c r="GZ24" i="3"/>
  <c r="HC22" i="3"/>
  <c r="HC23" i="3"/>
  <c r="HC24" i="3"/>
  <c r="HK22" i="3"/>
  <c r="HK23" i="3"/>
  <c r="HK24" i="3"/>
  <c r="HS22" i="3"/>
  <c r="HS24" i="3"/>
  <c r="HS23" i="3"/>
  <c r="L24" i="3"/>
  <c r="R22" i="3"/>
  <c r="Z22" i="3"/>
  <c r="AH22" i="3"/>
  <c r="AP22" i="3"/>
  <c r="AX22" i="3"/>
  <c r="BF22" i="3"/>
  <c r="BN22" i="3"/>
  <c r="BV22" i="3"/>
  <c r="CD22" i="3"/>
  <c r="CL22" i="3"/>
  <c r="CT22" i="3"/>
  <c r="DB22" i="3"/>
  <c r="DJ22" i="3"/>
  <c r="DR22" i="3"/>
  <c r="EX22" i="3"/>
  <c r="FF22" i="3"/>
  <c r="FN22" i="3"/>
  <c r="FV22" i="3"/>
  <c r="GD22" i="3"/>
  <c r="GL22" i="3"/>
  <c r="GT22" i="3"/>
  <c r="HB22" i="3"/>
  <c r="HJ22" i="3"/>
  <c r="HR22" i="3"/>
  <c r="HZ22" i="3"/>
  <c r="AQ23" i="3"/>
  <c r="AY23" i="3"/>
  <c r="BG23" i="3"/>
  <c r="BW23" i="3"/>
  <c r="CE23" i="3"/>
  <c r="CM23" i="3"/>
  <c r="CU23" i="3"/>
  <c r="DC23" i="3"/>
  <c r="DK23" i="3"/>
  <c r="EY23" i="3"/>
  <c r="FG23" i="3"/>
  <c r="FO23" i="3"/>
  <c r="T24" i="3"/>
  <c r="AB24" i="3"/>
  <c r="AJ24" i="3"/>
  <c r="AR24" i="3"/>
  <c r="AZ24" i="3"/>
  <c r="BH24" i="3"/>
  <c r="BP24" i="3"/>
  <c r="BX24" i="3"/>
  <c r="CF24" i="3"/>
  <c r="CN24" i="3"/>
  <c r="EZ24" i="3"/>
  <c r="FH24" i="3"/>
  <c r="FP24" i="3"/>
  <c r="FX24" i="3"/>
  <c r="GF24" i="3"/>
  <c r="GN24" i="3"/>
  <c r="GV24" i="3"/>
  <c r="HD24" i="3"/>
  <c r="HL24" i="3"/>
  <c r="HT24" i="3"/>
  <c r="M24" i="3"/>
  <c r="U24" i="3"/>
  <c r="AC24" i="3"/>
  <c r="AK24" i="3"/>
  <c r="AS24" i="3"/>
  <c r="BA24" i="3"/>
  <c r="BI24" i="3"/>
  <c r="BQ24" i="3"/>
  <c r="BY24" i="3"/>
  <c r="CG24" i="3"/>
  <c r="CO24" i="3"/>
  <c r="CW24" i="3"/>
  <c r="DE24" i="3"/>
  <c r="DM24" i="3"/>
  <c r="FY24" i="3"/>
  <c r="GG24" i="3"/>
  <c r="GO24" i="3"/>
  <c r="GW24" i="3"/>
  <c r="HE24" i="3"/>
  <c r="HM24" i="3"/>
  <c r="HU24" i="3"/>
  <c r="N23" i="3"/>
  <c r="V23" i="3"/>
  <c r="AD23" i="3"/>
  <c r="AL23" i="3"/>
  <c r="CX23" i="3"/>
  <c r="DF23" i="3"/>
  <c r="DN23" i="3"/>
  <c r="FB23" i="3"/>
  <c r="FJ23" i="3"/>
  <c r="FR23" i="3"/>
  <c r="FZ23" i="3"/>
  <c r="GH23" i="3"/>
  <c r="GP23" i="3"/>
  <c r="GX23" i="3"/>
  <c r="HF23" i="3"/>
  <c r="HN23" i="3"/>
  <c r="HV23" i="3"/>
  <c r="O24" i="3"/>
  <c r="W24" i="3"/>
  <c r="AE24" i="3"/>
  <c r="AU24" i="3"/>
  <c r="BC24" i="3"/>
  <c r="BK24" i="3"/>
  <c r="BS24" i="3"/>
  <c r="CA24" i="3"/>
  <c r="CI24" i="3"/>
  <c r="CY24" i="3"/>
  <c r="DG24" i="3"/>
  <c r="DO24" i="3"/>
  <c r="FC24" i="3"/>
  <c r="FK24" i="3"/>
  <c r="FS24" i="3"/>
  <c r="GA24" i="3"/>
  <c r="GI24" i="3"/>
  <c r="GQ24" i="3"/>
  <c r="HG24" i="3"/>
  <c r="HO24" i="3"/>
  <c r="HW24" i="3"/>
  <c r="HV24" i="3"/>
  <c r="HF22" i="3"/>
  <c r="HN22" i="3"/>
  <c r="O23" i="3"/>
  <c r="W23" i="3"/>
  <c r="AE23" i="3"/>
  <c r="AU23" i="3"/>
  <c r="BC23" i="3"/>
  <c r="BK23" i="3"/>
  <c r="BS23" i="3"/>
  <c r="CA23" i="3"/>
  <c r="CI23" i="3"/>
  <c r="CY23" i="3"/>
  <c r="DG23" i="3"/>
  <c r="DO23" i="3"/>
  <c r="FC23" i="3"/>
  <c r="FK23" i="3"/>
  <c r="FS23" i="3"/>
  <c r="GA23" i="3"/>
  <c r="GI23" i="3"/>
  <c r="GQ23" i="3"/>
  <c r="HG23" i="3"/>
  <c r="HO23" i="3"/>
  <c r="HW23" i="3"/>
  <c r="AN24" i="3"/>
  <c r="AV24" i="3"/>
  <c r="BD24" i="3"/>
  <c r="BL24" i="3"/>
  <c r="BT24" i="3"/>
  <c r="CB24" i="3"/>
  <c r="CJ24" i="3"/>
  <c r="CR24" i="3"/>
  <c r="CZ24" i="3"/>
  <c r="DH24" i="3"/>
  <c r="DP24" i="3"/>
  <c r="EV24" i="3"/>
  <c r="HH24" i="3"/>
  <c r="HP24" i="3"/>
  <c r="HX24" i="3"/>
  <c r="AN23" i="3"/>
  <c r="AV23" i="3"/>
  <c r="BD23" i="3"/>
  <c r="BL23" i="3"/>
  <c r="BT23" i="3"/>
  <c r="CB23" i="3"/>
  <c r="CJ23" i="3"/>
  <c r="CR23" i="3"/>
  <c r="CZ23" i="3"/>
  <c r="DH23" i="3"/>
  <c r="DP23" i="3"/>
  <c r="EV23" i="3"/>
  <c r="HH23" i="3"/>
  <c r="HP23" i="3"/>
  <c r="HX23" i="3"/>
  <c r="Q24" i="3"/>
  <c r="Y24" i="3"/>
  <c r="AG24" i="3"/>
  <c r="EW24" i="3"/>
  <c r="FE24" i="3"/>
  <c r="FM24" i="3"/>
  <c r="FU24" i="3"/>
  <c r="GC24" i="3"/>
  <c r="GK24" i="3"/>
  <c r="GS24" i="3"/>
  <c r="HA24" i="3"/>
  <c r="HI24" i="3"/>
  <c r="HQ24" i="3"/>
  <c r="HY24" i="3"/>
  <c r="L35" i="3"/>
  <c r="O34" i="3"/>
  <c r="W34" i="3"/>
  <c r="AE34" i="3"/>
  <c r="AU34" i="3"/>
  <c r="BC34" i="3"/>
  <c r="BK34" i="3"/>
  <c r="BS34" i="3"/>
  <c r="CA34" i="3"/>
  <c r="CI34" i="3"/>
  <c r="CY34" i="3"/>
  <c r="DG34" i="3"/>
  <c r="DO34" i="3"/>
  <c r="FC34" i="3"/>
  <c r="FK34" i="3"/>
  <c r="FS34" i="3"/>
  <c r="GA34" i="3"/>
  <c r="GI34" i="3"/>
  <c r="GQ34" i="3"/>
  <c r="HG34" i="3"/>
  <c r="HO34" i="3"/>
  <c r="HW34" i="3"/>
  <c r="P35" i="3"/>
  <c r="X35" i="3"/>
  <c r="AF35" i="3"/>
  <c r="AN35" i="3"/>
  <c r="AV35" i="3"/>
  <c r="BD35" i="3"/>
  <c r="BL35" i="3"/>
  <c r="BT35" i="3"/>
  <c r="CB35" i="3"/>
  <c r="CJ35" i="3"/>
  <c r="CR35" i="3"/>
  <c r="CZ35" i="3"/>
  <c r="DH35" i="3"/>
  <c r="DP35" i="3"/>
  <c r="EV35" i="3"/>
  <c r="FD35" i="3"/>
  <c r="FL35" i="3"/>
  <c r="FT35" i="3"/>
  <c r="GB35" i="3"/>
  <c r="GJ35" i="3"/>
  <c r="GR35" i="3"/>
  <c r="GZ35" i="3"/>
  <c r="HH35" i="3"/>
  <c r="HP35" i="3"/>
  <c r="HX35" i="3"/>
  <c r="Q35" i="3"/>
  <c r="Y35" i="3"/>
  <c r="AG35" i="3"/>
  <c r="AO35" i="3"/>
  <c r="AW35" i="3"/>
  <c r="BE35" i="3"/>
  <c r="BM35" i="3"/>
  <c r="BU35" i="3"/>
  <c r="CC35" i="3"/>
  <c r="CK35" i="3"/>
  <c r="CS35" i="3"/>
  <c r="DA35" i="3"/>
  <c r="DI35" i="3"/>
  <c r="DQ35" i="3"/>
  <c r="EW35" i="3"/>
  <c r="FE35" i="3"/>
  <c r="FE56" i="3" s="1"/>
  <c r="FM35" i="3"/>
  <c r="FU35" i="3"/>
  <c r="GC35" i="3"/>
  <c r="GK35" i="3"/>
  <c r="GS35" i="3"/>
  <c r="HA35" i="3"/>
  <c r="HI35" i="3"/>
  <c r="HQ35" i="3"/>
  <c r="HY35" i="3"/>
  <c r="R35" i="3"/>
  <c r="Z35" i="3"/>
  <c r="AH35" i="3"/>
  <c r="AP35" i="3"/>
  <c r="AX35" i="3"/>
  <c r="BF35" i="3"/>
  <c r="BN35" i="3"/>
  <c r="BV35" i="3"/>
  <c r="CD35" i="3"/>
  <c r="CL35" i="3"/>
  <c r="CT35" i="3"/>
  <c r="DB35" i="3"/>
  <c r="DJ35" i="3"/>
  <c r="DR35" i="3"/>
  <c r="EX35" i="3"/>
  <c r="FF35" i="3"/>
  <c r="FN35" i="3"/>
  <c r="FV35" i="3"/>
  <c r="GD35" i="3"/>
  <c r="GL35" i="3"/>
  <c r="GT35" i="3"/>
  <c r="HB35" i="3"/>
  <c r="HJ35" i="3"/>
  <c r="HR35" i="3"/>
  <c r="HZ35" i="3"/>
  <c r="S35" i="3"/>
  <c r="AA35" i="3"/>
  <c r="AI35" i="3"/>
  <c r="AQ35" i="3"/>
  <c r="AY35" i="3"/>
  <c r="BG35" i="3"/>
  <c r="BW35" i="3"/>
  <c r="CE35" i="3"/>
  <c r="CM35" i="3"/>
  <c r="CU35" i="3"/>
  <c r="DC35" i="3"/>
  <c r="DK35" i="3"/>
  <c r="EY35" i="3"/>
  <c r="FG35" i="3"/>
  <c r="FO35" i="3"/>
  <c r="GE35" i="3"/>
  <c r="GM35" i="3"/>
  <c r="GU35" i="3"/>
  <c r="HC35" i="3"/>
  <c r="HK35" i="3"/>
  <c r="HS35" i="3"/>
  <c r="T35" i="3"/>
  <c r="AB35" i="3"/>
  <c r="AJ35" i="3"/>
  <c r="AR35" i="3"/>
  <c r="AZ35" i="3"/>
  <c r="BH35" i="3"/>
  <c r="BP35" i="3"/>
  <c r="BX35" i="3"/>
  <c r="CF35" i="3"/>
  <c r="CN35" i="3"/>
  <c r="CV35" i="3"/>
  <c r="DD35" i="3"/>
  <c r="DL35" i="3"/>
  <c r="DT35" i="3"/>
  <c r="EU35" i="3" s="1"/>
  <c r="AI36" i="25" s="1"/>
  <c r="EZ35" i="3"/>
  <c r="FH35" i="3"/>
  <c r="FP35" i="3"/>
  <c r="FX35" i="3"/>
  <c r="GF35" i="3"/>
  <c r="GN35" i="3"/>
  <c r="GV35" i="3"/>
  <c r="HD35" i="3"/>
  <c r="HL35" i="3"/>
  <c r="HT35" i="3"/>
  <c r="M35" i="3"/>
  <c r="U35" i="3"/>
  <c r="AC35" i="3"/>
  <c r="AK35" i="3"/>
  <c r="AS35" i="3"/>
  <c r="BA35" i="3"/>
  <c r="BI35" i="3"/>
  <c r="BQ35" i="3"/>
  <c r="BY35" i="3"/>
  <c r="CG35" i="3"/>
  <c r="CO35" i="3"/>
  <c r="CW35" i="3"/>
  <c r="DE35" i="3"/>
  <c r="DM35" i="3"/>
  <c r="FA35" i="3"/>
  <c r="FI35" i="3"/>
  <c r="FQ35" i="3"/>
  <c r="FY35" i="3"/>
  <c r="GG35" i="3"/>
  <c r="GO35" i="3"/>
  <c r="GW35" i="3"/>
  <c r="HE35" i="3"/>
  <c r="HM35" i="3"/>
  <c r="HU35" i="3"/>
  <c r="N35" i="3"/>
  <c r="V35" i="3"/>
  <c r="AD35" i="3"/>
  <c r="AL35" i="3"/>
  <c r="AT35" i="3"/>
  <c r="BB35" i="3"/>
  <c r="BJ35" i="3"/>
  <c r="BR35" i="3"/>
  <c r="BZ35" i="3"/>
  <c r="CH35" i="3"/>
  <c r="CP35" i="3"/>
  <c r="CX35" i="3"/>
  <c r="DF35" i="3"/>
  <c r="DN35" i="3"/>
  <c r="FB35" i="3"/>
  <c r="FJ35" i="3"/>
  <c r="FR35" i="3"/>
  <c r="FZ35" i="3"/>
  <c r="GH35" i="3"/>
  <c r="GP35" i="3"/>
  <c r="GX35" i="3"/>
  <c r="HF35" i="3"/>
  <c r="HN35" i="3"/>
  <c r="HV35" i="3"/>
  <c r="AX11" i="3"/>
  <c r="FE10" i="3"/>
  <c r="CB10" i="3"/>
  <c r="CT12" i="3"/>
  <c r="CT57" i="3" s="1"/>
  <c r="Y11" i="3"/>
  <c r="CU13" i="3"/>
  <c r="BT10" i="3"/>
  <c r="GU12" i="3"/>
  <c r="GU57" i="3" s="1"/>
  <c r="CJ10" i="3"/>
  <c r="FV11" i="3"/>
  <c r="BS9" i="3"/>
  <c r="CC11" i="3"/>
  <c r="CA9" i="3"/>
  <c r="CR10" i="3"/>
  <c r="CI9" i="3"/>
  <c r="DB11" i="3"/>
  <c r="CO11" i="3"/>
  <c r="CO12" i="3"/>
  <c r="CO13" i="3"/>
  <c r="CZ12" i="3"/>
  <c r="CZ13" i="3"/>
  <c r="CZ11" i="3"/>
  <c r="EZ10" i="3"/>
  <c r="EZ11" i="3"/>
  <c r="EZ12" i="3"/>
  <c r="HR10" i="3"/>
  <c r="HR13" i="3"/>
  <c r="W9" i="3"/>
  <c r="N11" i="3"/>
  <c r="N12" i="3"/>
  <c r="N13" i="3"/>
  <c r="V11" i="3"/>
  <c r="V12" i="3"/>
  <c r="V13" i="3"/>
  <c r="AD11" i="3"/>
  <c r="AD12" i="3"/>
  <c r="AD13" i="3"/>
  <c r="AL11" i="3"/>
  <c r="AL12" i="3"/>
  <c r="AL13" i="3"/>
  <c r="AT11" i="3"/>
  <c r="AT12" i="3"/>
  <c r="AT13" i="3"/>
  <c r="BB11" i="3"/>
  <c r="BB12" i="3"/>
  <c r="BB13" i="3"/>
  <c r="BJ11" i="3"/>
  <c r="BJ56" i="3" s="1"/>
  <c r="BJ12" i="3"/>
  <c r="BJ13" i="3"/>
  <c r="BX11" i="3"/>
  <c r="BX12" i="3"/>
  <c r="CF11" i="3"/>
  <c r="CF12" i="3"/>
  <c r="CN11" i="3"/>
  <c r="CN12" i="3"/>
  <c r="CY11" i="3"/>
  <c r="CY12" i="3"/>
  <c r="CY13" i="3"/>
  <c r="DG11" i="3"/>
  <c r="DG12" i="3"/>
  <c r="DG13" i="3"/>
  <c r="DO11" i="3"/>
  <c r="DO12" i="3"/>
  <c r="DO13" i="3"/>
  <c r="DO10" i="3"/>
  <c r="EY10" i="3"/>
  <c r="EY11" i="3"/>
  <c r="FG10" i="3"/>
  <c r="FG11" i="3"/>
  <c r="FO10" i="3"/>
  <c r="FO11" i="3"/>
  <c r="FZ10" i="3"/>
  <c r="FZ11" i="3"/>
  <c r="FZ12" i="3"/>
  <c r="FZ13" i="3"/>
  <c r="GH10" i="3"/>
  <c r="GH11" i="3"/>
  <c r="GH12" i="3"/>
  <c r="GH13" i="3"/>
  <c r="GP10" i="3"/>
  <c r="GP11" i="3"/>
  <c r="GP12" i="3"/>
  <c r="GP13" i="3"/>
  <c r="GX10" i="3"/>
  <c r="GX11" i="3"/>
  <c r="GX12" i="3"/>
  <c r="GX13" i="3"/>
  <c r="HA13" i="3"/>
  <c r="HA12" i="3"/>
  <c r="HI13" i="3"/>
  <c r="HI12" i="3"/>
  <c r="HQ13" i="3"/>
  <c r="HQ12" i="3"/>
  <c r="HY13" i="3"/>
  <c r="HY12" i="3"/>
  <c r="L12" i="3"/>
  <c r="N9" i="3"/>
  <c r="V9" i="3"/>
  <c r="AD9" i="3"/>
  <c r="AL9" i="3"/>
  <c r="AT9" i="3"/>
  <c r="BB9" i="3"/>
  <c r="BJ9" i="3"/>
  <c r="FZ9" i="3"/>
  <c r="GH9" i="3"/>
  <c r="GP9" i="3"/>
  <c r="GX9" i="3"/>
  <c r="AE10" i="3"/>
  <c r="CY10" i="3"/>
  <c r="DG10" i="3"/>
  <c r="DR10" i="3"/>
  <c r="FD10" i="3"/>
  <c r="HH10" i="3"/>
  <c r="R11" i="3"/>
  <c r="AW11" i="3"/>
  <c r="BV11" i="3"/>
  <c r="FU11" i="3"/>
  <c r="GT11" i="3"/>
  <c r="HY11" i="3"/>
  <c r="AI12" i="3"/>
  <c r="BN12" i="3"/>
  <c r="FN12" i="3"/>
  <c r="AJ13" i="3"/>
  <c r="DT13" i="3"/>
  <c r="EU13" i="3" s="1"/>
  <c r="AI14" i="25" s="1"/>
  <c r="FO13" i="3"/>
  <c r="FO57" i="3" s="1"/>
  <c r="O11" i="3"/>
  <c r="O12" i="3"/>
  <c r="O13" i="3"/>
  <c r="BK11" i="3"/>
  <c r="BK12" i="3"/>
  <c r="BK13" i="3"/>
  <c r="BY11" i="3"/>
  <c r="BY12" i="3"/>
  <c r="BY13" i="3"/>
  <c r="DP12" i="3"/>
  <c r="DP13" i="3"/>
  <c r="DP11" i="3"/>
  <c r="GQ11" i="3"/>
  <c r="GQ12" i="3"/>
  <c r="GQ13" i="3"/>
  <c r="GQ10" i="3"/>
  <c r="HJ10" i="3"/>
  <c r="HJ13" i="3"/>
  <c r="P12" i="3"/>
  <c r="P13" i="3"/>
  <c r="P11" i="3"/>
  <c r="X12" i="3"/>
  <c r="X13" i="3"/>
  <c r="X11" i="3"/>
  <c r="AF12" i="3"/>
  <c r="AF13" i="3"/>
  <c r="AF11" i="3"/>
  <c r="AN12" i="3"/>
  <c r="AN13" i="3"/>
  <c r="AN11" i="3"/>
  <c r="AV12" i="3"/>
  <c r="AV13" i="3"/>
  <c r="AV11" i="3"/>
  <c r="BD12" i="3"/>
  <c r="BD13" i="3"/>
  <c r="BD11" i="3"/>
  <c r="BL12" i="3"/>
  <c r="BL13" i="3"/>
  <c r="BL11" i="3"/>
  <c r="BR11" i="3"/>
  <c r="BR12" i="3"/>
  <c r="BR13" i="3"/>
  <c r="BZ11" i="3"/>
  <c r="BZ12" i="3"/>
  <c r="BZ13" i="3"/>
  <c r="CH11" i="3"/>
  <c r="CH12" i="3"/>
  <c r="CH13" i="3"/>
  <c r="CP11" i="3"/>
  <c r="CP12" i="3"/>
  <c r="CP13" i="3"/>
  <c r="CS13" i="3"/>
  <c r="CS12" i="3"/>
  <c r="DA13" i="3"/>
  <c r="DA12" i="3"/>
  <c r="DI13" i="3"/>
  <c r="DI12" i="3"/>
  <c r="DQ13" i="3"/>
  <c r="DQ12" i="3"/>
  <c r="EV12" i="3"/>
  <c r="EV13" i="3"/>
  <c r="EV11" i="3"/>
  <c r="FA10" i="3"/>
  <c r="FA11" i="3"/>
  <c r="FA12" i="3"/>
  <c r="FA13" i="3"/>
  <c r="FI10" i="3"/>
  <c r="FI11" i="3"/>
  <c r="FI12" i="3"/>
  <c r="FI13" i="3"/>
  <c r="FQ10" i="3"/>
  <c r="FQ11" i="3"/>
  <c r="FQ12" i="3"/>
  <c r="FQ13" i="3"/>
  <c r="GB12" i="3"/>
  <c r="GB13" i="3"/>
  <c r="GB11" i="3"/>
  <c r="GJ12" i="3"/>
  <c r="GJ13" i="3"/>
  <c r="GJ11" i="3"/>
  <c r="GR12" i="3"/>
  <c r="GR13" i="3"/>
  <c r="GR11" i="3"/>
  <c r="HC10" i="3"/>
  <c r="HC11" i="3"/>
  <c r="HK10" i="3"/>
  <c r="HK11" i="3"/>
  <c r="HS10" i="3"/>
  <c r="HS11" i="3"/>
  <c r="P9" i="3"/>
  <c r="X9" i="3"/>
  <c r="AF9" i="3"/>
  <c r="AN9" i="3"/>
  <c r="AV9" i="3"/>
  <c r="BD9" i="3"/>
  <c r="BL9" i="3"/>
  <c r="CZ9" i="3"/>
  <c r="DP9" i="3"/>
  <c r="EV9" i="3"/>
  <c r="FL9" i="3"/>
  <c r="FT9" i="3"/>
  <c r="GB9" i="3"/>
  <c r="GJ9" i="3"/>
  <c r="GR9" i="3"/>
  <c r="HP9" i="3"/>
  <c r="HX9" i="3"/>
  <c r="BE10" i="3"/>
  <c r="BU10" i="3"/>
  <c r="CC10" i="3"/>
  <c r="CK10" i="3"/>
  <c r="CS10" i="3"/>
  <c r="DA10" i="3"/>
  <c r="DI10" i="3"/>
  <c r="DT10" i="3"/>
  <c r="EU10" i="3" s="1"/>
  <c r="AI11" i="25" s="1"/>
  <c r="Z11" i="3"/>
  <c r="CD11" i="3"/>
  <c r="DI11" i="3"/>
  <c r="EW11" i="3"/>
  <c r="HA11" i="3"/>
  <c r="AP12" i="3"/>
  <c r="BV12" i="3"/>
  <c r="BV57" i="3" s="1"/>
  <c r="CU12" i="3"/>
  <c r="FV12" i="3"/>
  <c r="AQ13" i="3"/>
  <c r="BW13" i="3"/>
  <c r="Q13" i="3"/>
  <c r="Q12" i="3"/>
  <c r="Y13" i="3"/>
  <c r="Y12" i="3"/>
  <c r="AG13" i="3"/>
  <c r="AG12" i="3"/>
  <c r="AO13" i="3"/>
  <c r="AO12" i="3"/>
  <c r="AW13" i="3"/>
  <c r="AW12" i="3"/>
  <c r="BE13" i="3"/>
  <c r="BE12" i="3"/>
  <c r="BM13" i="3"/>
  <c r="BM12" i="3"/>
  <c r="BS11" i="3"/>
  <c r="BS12" i="3"/>
  <c r="BS13" i="3"/>
  <c r="CA11" i="3"/>
  <c r="CA12" i="3"/>
  <c r="CA13" i="3"/>
  <c r="CI11" i="3"/>
  <c r="CI12" i="3"/>
  <c r="CI13" i="3"/>
  <c r="FB10" i="3"/>
  <c r="FB11" i="3"/>
  <c r="FB12" i="3"/>
  <c r="FB13" i="3"/>
  <c r="FJ10" i="3"/>
  <c r="FJ11" i="3"/>
  <c r="FJ12" i="3"/>
  <c r="FJ13" i="3"/>
  <c r="FR10" i="3"/>
  <c r="FR11" i="3"/>
  <c r="FR12" i="3"/>
  <c r="FR13" i="3"/>
  <c r="FX10" i="3"/>
  <c r="FX11" i="3"/>
  <c r="FX12" i="3"/>
  <c r="GC13" i="3"/>
  <c r="GC12" i="3"/>
  <c r="GK13" i="3"/>
  <c r="GK12" i="3"/>
  <c r="GS13" i="3"/>
  <c r="GS12" i="3"/>
  <c r="HD10" i="3"/>
  <c r="HD11" i="3"/>
  <c r="HD12" i="3"/>
  <c r="HL10" i="3"/>
  <c r="HL11" i="3"/>
  <c r="HL12" i="3"/>
  <c r="HT10" i="3"/>
  <c r="HT11" i="3"/>
  <c r="HT12" i="3"/>
  <c r="HT57" i="3" s="1"/>
  <c r="Q9" i="3"/>
  <c r="Y9" i="3"/>
  <c r="AG9" i="3"/>
  <c r="AO9" i="3"/>
  <c r="AW9" i="3"/>
  <c r="BE9" i="3"/>
  <c r="BM9" i="3"/>
  <c r="CK9" i="3"/>
  <c r="CS9" i="3"/>
  <c r="DA9" i="3"/>
  <c r="DI9" i="3"/>
  <c r="DQ9" i="3"/>
  <c r="FE9" i="3"/>
  <c r="FM9" i="3"/>
  <c r="FU9" i="3"/>
  <c r="GC9" i="3"/>
  <c r="GK9" i="3"/>
  <c r="GS9" i="3"/>
  <c r="HA9" i="3"/>
  <c r="HI9" i="3"/>
  <c r="HQ9" i="3"/>
  <c r="HY9" i="3"/>
  <c r="R10" i="3"/>
  <c r="Z10" i="3"/>
  <c r="AH10" i="3"/>
  <c r="AP10" i="3"/>
  <c r="AX10" i="3"/>
  <c r="BF10" i="3"/>
  <c r="BN10" i="3"/>
  <c r="BV10" i="3"/>
  <c r="CD10" i="3"/>
  <c r="CL10" i="3"/>
  <c r="CT10" i="3"/>
  <c r="DB10" i="3"/>
  <c r="DJ10" i="3"/>
  <c r="GR10" i="3"/>
  <c r="HQ10" i="3"/>
  <c r="AG11" i="3"/>
  <c r="BF11" i="3"/>
  <c r="DJ11" i="3"/>
  <c r="EX11" i="3"/>
  <c r="GC11" i="3"/>
  <c r="HB11" i="3"/>
  <c r="R12" i="3"/>
  <c r="AQ12" i="3"/>
  <c r="BW12" i="3"/>
  <c r="DB12" i="3"/>
  <c r="DB57" i="3" s="1"/>
  <c r="HB12" i="3"/>
  <c r="S13" i="3"/>
  <c r="AR13" i="3"/>
  <c r="BX13" i="3"/>
  <c r="DC13" i="3"/>
  <c r="FX13" i="3"/>
  <c r="HC13" i="3"/>
  <c r="W11" i="3"/>
  <c r="W12" i="3"/>
  <c r="W13" i="3"/>
  <c r="AU11" i="3"/>
  <c r="AU12" i="3"/>
  <c r="AU13" i="3"/>
  <c r="BQ11" i="3"/>
  <c r="BQ12" i="3"/>
  <c r="BQ13" i="3"/>
  <c r="FP10" i="3"/>
  <c r="FP11" i="3"/>
  <c r="FP12" i="3"/>
  <c r="BK9" i="3"/>
  <c r="CZ10" i="3"/>
  <c r="FP13" i="3"/>
  <c r="BT12" i="3"/>
  <c r="BT13" i="3"/>
  <c r="BT11" i="3"/>
  <c r="CB12" i="3"/>
  <c r="CB13" i="3"/>
  <c r="CB11" i="3"/>
  <c r="CJ12" i="3"/>
  <c r="CJ13" i="3"/>
  <c r="CJ11" i="3"/>
  <c r="DK10" i="3"/>
  <c r="DK11" i="3"/>
  <c r="FC11" i="3"/>
  <c r="FC12" i="3"/>
  <c r="FC13" i="3"/>
  <c r="FC10" i="3"/>
  <c r="FK11" i="3"/>
  <c r="FK12" i="3"/>
  <c r="FK13" i="3"/>
  <c r="FK10" i="3"/>
  <c r="FS11" i="3"/>
  <c r="FS12" i="3"/>
  <c r="FS13" i="3"/>
  <c r="FS10" i="3"/>
  <c r="GD10" i="3"/>
  <c r="GD13" i="3"/>
  <c r="GL10" i="3"/>
  <c r="GL13" i="3"/>
  <c r="GT10" i="3"/>
  <c r="GT13" i="3"/>
  <c r="GT57" i="3" s="1"/>
  <c r="GZ12" i="3"/>
  <c r="GZ13" i="3"/>
  <c r="GZ11" i="3"/>
  <c r="HE10" i="3"/>
  <c r="HE11" i="3"/>
  <c r="HE12" i="3"/>
  <c r="HE13" i="3"/>
  <c r="HM10" i="3"/>
  <c r="HM11" i="3"/>
  <c r="HM12" i="3"/>
  <c r="HM13" i="3"/>
  <c r="HU10" i="3"/>
  <c r="HU11" i="3"/>
  <c r="HU12" i="3"/>
  <c r="HU13" i="3"/>
  <c r="R9" i="3"/>
  <c r="Z9" i="3"/>
  <c r="AH9" i="3"/>
  <c r="AP9" i="3"/>
  <c r="AX9" i="3"/>
  <c r="BF9" i="3"/>
  <c r="BN9" i="3"/>
  <c r="BV9" i="3"/>
  <c r="CD9" i="3"/>
  <c r="CL9" i="3"/>
  <c r="CT9" i="3"/>
  <c r="DB9" i="3"/>
  <c r="DJ9" i="3"/>
  <c r="DR9" i="3"/>
  <c r="EX9" i="3"/>
  <c r="FF9" i="3"/>
  <c r="GD9" i="3"/>
  <c r="GL9" i="3"/>
  <c r="GT9" i="3"/>
  <c r="HJ9" i="3"/>
  <c r="HR9" i="3"/>
  <c r="S10" i="3"/>
  <c r="AA10" i="3"/>
  <c r="AI10" i="3"/>
  <c r="AQ10" i="3"/>
  <c r="AY10" i="3"/>
  <c r="BG10" i="3"/>
  <c r="BW10" i="3"/>
  <c r="CE10" i="3"/>
  <c r="CM10" i="3"/>
  <c r="CU10" i="3"/>
  <c r="DC10" i="3"/>
  <c r="GS10" i="3"/>
  <c r="AH11" i="3"/>
  <c r="BM11" i="3"/>
  <c r="CL11" i="3"/>
  <c r="DQ11" i="3"/>
  <c r="GD11" i="3"/>
  <c r="HI11" i="3"/>
  <c r="S12" i="3"/>
  <c r="AX12" i="3"/>
  <c r="CD12" i="3"/>
  <c r="CD57" i="3" s="1"/>
  <c r="DC12" i="3"/>
  <c r="GD12" i="3"/>
  <c r="HC12" i="3"/>
  <c r="T13" i="3"/>
  <c r="AY13" i="3"/>
  <c r="CE13" i="3"/>
  <c r="EY13" i="3"/>
  <c r="HD13" i="3"/>
  <c r="DH12" i="3"/>
  <c r="DH13" i="3"/>
  <c r="DH11" i="3"/>
  <c r="GA11" i="3"/>
  <c r="GA12" i="3"/>
  <c r="GA13" i="3"/>
  <c r="GA10" i="3"/>
  <c r="HZ10" i="3"/>
  <c r="HZ13" i="3"/>
  <c r="L13" i="3"/>
  <c r="O9" i="3"/>
  <c r="HZ11" i="3"/>
  <c r="HZ12" i="3"/>
  <c r="BP11" i="3"/>
  <c r="BP12" i="3"/>
  <c r="BU13" i="3"/>
  <c r="BU12" i="3"/>
  <c r="CC13" i="3"/>
  <c r="CC12" i="3"/>
  <c r="CK13" i="3"/>
  <c r="CK12" i="3"/>
  <c r="CV11" i="3"/>
  <c r="CV12" i="3"/>
  <c r="CV57" i="3" s="1"/>
  <c r="DD11" i="3"/>
  <c r="DD56" i="3" s="1"/>
  <c r="DD12" i="3"/>
  <c r="DD57" i="3" s="1"/>
  <c r="DL11" i="3"/>
  <c r="DL12" i="3"/>
  <c r="FD12" i="3"/>
  <c r="FD13" i="3"/>
  <c r="FD11" i="3"/>
  <c r="FD56" i="3" s="1"/>
  <c r="FL12" i="3"/>
  <c r="FL13" i="3"/>
  <c r="FL11" i="3"/>
  <c r="FT12" i="3"/>
  <c r="FT13" i="3"/>
  <c r="FT11" i="3"/>
  <c r="GE10" i="3"/>
  <c r="GE11" i="3"/>
  <c r="GM10" i="3"/>
  <c r="GM11" i="3"/>
  <c r="GU10" i="3"/>
  <c r="GU11" i="3"/>
  <c r="HF10" i="3"/>
  <c r="HF11" i="3"/>
  <c r="HF12" i="3"/>
  <c r="HF13" i="3"/>
  <c r="HN10" i="3"/>
  <c r="HN11" i="3"/>
  <c r="HN12" i="3"/>
  <c r="HN13" i="3"/>
  <c r="HV10" i="3"/>
  <c r="HV11" i="3"/>
  <c r="HV12" i="3"/>
  <c r="HV13" i="3"/>
  <c r="L9" i="3"/>
  <c r="S9" i="3"/>
  <c r="AA9" i="3"/>
  <c r="AI9" i="3"/>
  <c r="AQ9" i="3"/>
  <c r="AY9" i="3"/>
  <c r="BG9" i="3"/>
  <c r="BW9" i="3"/>
  <c r="CE9" i="3"/>
  <c r="CM9" i="3"/>
  <c r="CU9" i="3"/>
  <c r="DC9" i="3"/>
  <c r="DK9" i="3"/>
  <c r="EY9" i="3"/>
  <c r="FG9" i="3"/>
  <c r="FO9" i="3"/>
  <c r="GE9" i="3"/>
  <c r="GM9" i="3"/>
  <c r="GU9" i="3"/>
  <c r="HC9" i="3"/>
  <c r="HK9" i="3"/>
  <c r="HS9" i="3"/>
  <c r="AZ10" i="3"/>
  <c r="BP10" i="3"/>
  <c r="BX10" i="3"/>
  <c r="CF10" i="3"/>
  <c r="CN10" i="3"/>
  <c r="CV10" i="3"/>
  <c r="DD10" i="3"/>
  <c r="HY10" i="3"/>
  <c r="BN11" i="3"/>
  <c r="DR11" i="3"/>
  <c r="FF11" i="3"/>
  <c r="GK11" i="3"/>
  <c r="HJ11" i="3"/>
  <c r="Z12" i="3"/>
  <c r="AY12" i="3"/>
  <c r="CE12" i="3"/>
  <c r="DJ12" i="3"/>
  <c r="DJ57" i="3" s="1"/>
  <c r="EY12" i="3"/>
  <c r="GE12" i="3"/>
  <c r="GE57" i="3" s="1"/>
  <c r="HJ12" i="3"/>
  <c r="AA13" i="3"/>
  <c r="CF13" i="3"/>
  <c r="DK13" i="3"/>
  <c r="EZ13" i="3"/>
  <c r="HK13" i="3"/>
  <c r="CG11" i="3"/>
  <c r="CG12" i="3"/>
  <c r="CG13" i="3"/>
  <c r="HB10" i="3"/>
  <c r="HB13" i="3"/>
  <c r="AU9" i="3"/>
  <c r="DH10" i="3"/>
  <c r="T11" i="3"/>
  <c r="T12" i="3"/>
  <c r="AB11" i="3"/>
  <c r="AB12" i="3"/>
  <c r="AJ11" i="3"/>
  <c r="AJ12" i="3"/>
  <c r="AR11" i="3"/>
  <c r="AR12" i="3"/>
  <c r="AZ11" i="3"/>
  <c r="AZ12" i="3"/>
  <c r="BH11" i="3"/>
  <c r="BH12" i="3"/>
  <c r="CR12" i="3"/>
  <c r="CR13" i="3"/>
  <c r="CR11" i="3"/>
  <c r="CW11" i="3"/>
  <c r="CW12" i="3"/>
  <c r="CW13" i="3"/>
  <c r="DE11" i="3"/>
  <c r="DE12" i="3"/>
  <c r="DE13" i="3"/>
  <c r="DM11" i="3"/>
  <c r="DM12" i="3"/>
  <c r="DM13" i="3"/>
  <c r="EW13" i="3"/>
  <c r="EW12" i="3"/>
  <c r="FE13" i="3"/>
  <c r="FE12" i="3"/>
  <c r="FM13" i="3"/>
  <c r="FM12" i="3"/>
  <c r="FU13" i="3"/>
  <c r="FU12" i="3"/>
  <c r="GF10" i="3"/>
  <c r="GF11" i="3"/>
  <c r="GF12" i="3"/>
  <c r="GF57" i="3" s="1"/>
  <c r="GN10" i="3"/>
  <c r="GN11" i="3"/>
  <c r="GN12" i="3"/>
  <c r="GV10" i="3"/>
  <c r="GV11" i="3"/>
  <c r="GV12" i="3"/>
  <c r="GV57" i="3" s="1"/>
  <c r="HG11" i="3"/>
  <c r="HG12" i="3"/>
  <c r="HG13" i="3"/>
  <c r="HG10" i="3"/>
  <c r="HO11" i="3"/>
  <c r="HO12" i="3"/>
  <c r="HO13" i="3"/>
  <c r="HO10" i="3"/>
  <c r="HW11" i="3"/>
  <c r="HW12" i="3"/>
  <c r="HW13" i="3"/>
  <c r="HW10" i="3"/>
  <c r="L10" i="3"/>
  <c r="T9" i="3"/>
  <c r="AB9" i="3"/>
  <c r="AJ9" i="3"/>
  <c r="AR9" i="3"/>
  <c r="AZ9" i="3"/>
  <c r="BH9" i="3"/>
  <c r="BP9" i="3"/>
  <c r="BX9" i="3"/>
  <c r="CF9" i="3"/>
  <c r="CN9" i="3"/>
  <c r="CV9" i="3"/>
  <c r="DD9" i="3"/>
  <c r="DL9" i="3"/>
  <c r="EZ9" i="3"/>
  <c r="FP9" i="3"/>
  <c r="FX9" i="3"/>
  <c r="GF9" i="3"/>
  <c r="GN9" i="3"/>
  <c r="GV9" i="3"/>
  <c r="HD9" i="3"/>
  <c r="HL9" i="3"/>
  <c r="HT9" i="3"/>
  <c r="BQ10" i="3"/>
  <c r="BY10" i="3"/>
  <c r="CG10" i="3"/>
  <c r="CO10" i="3"/>
  <c r="CW10" i="3"/>
  <c r="DE10" i="3"/>
  <c r="DP10" i="3"/>
  <c r="EV10" i="3"/>
  <c r="GZ10" i="3"/>
  <c r="AO11" i="3"/>
  <c r="CS11" i="3"/>
  <c r="FM11" i="3"/>
  <c r="GL11" i="3"/>
  <c r="HQ11" i="3"/>
  <c r="AA12" i="3"/>
  <c r="BF12" i="3"/>
  <c r="CL12" i="3"/>
  <c r="CL57" i="3" s="1"/>
  <c r="DK12" i="3"/>
  <c r="GL12" i="3"/>
  <c r="HK12" i="3"/>
  <c r="AB13" i="3"/>
  <c r="BG13" i="3"/>
  <c r="CM13" i="3"/>
  <c r="DL13" i="3"/>
  <c r="FG13" i="3"/>
  <c r="GM13" i="3"/>
  <c r="HL13" i="3"/>
  <c r="AE11" i="3"/>
  <c r="AE12" i="3"/>
  <c r="AE13" i="3"/>
  <c r="BC11" i="3"/>
  <c r="BC12" i="3"/>
  <c r="BC13" i="3"/>
  <c r="FH10" i="3"/>
  <c r="FH11" i="3"/>
  <c r="FH12" i="3"/>
  <c r="GI11" i="3"/>
  <c r="GI12" i="3"/>
  <c r="GI13" i="3"/>
  <c r="GI10" i="3"/>
  <c r="BC9" i="3"/>
  <c r="M11" i="3"/>
  <c r="M12" i="3"/>
  <c r="M13" i="3"/>
  <c r="U11" i="3"/>
  <c r="U12" i="3"/>
  <c r="U13" i="3"/>
  <c r="AC11" i="3"/>
  <c r="AC12" i="3"/>
  <c r="AC13" i="3"/>
  <c r="AK11" i="3"/>
  <c r="AK12" i="3"/>
  <c r="AK13" i="3"/>
  <c r="AS11" i="3"/>
  <c r="AS12" i="3"/>
  <c r="AS13" i="3"/>
  <c r="BA11" i="3"/>
  <c r="BA12" i="3"/>
  <c r="BA13" i="3"/>
  <c r="BI11" i="3"/>
  <c r="BI12" i="3"/>
  <c r="BI13" i="3"/>
  <c r="CX11" i="3"/>
  <c r="CX12" i="3"/>
  <c r="CX13" i="3"/>
  <c r="DF11" i="3"/>
  <c r="DF12" i="3"/>
  <c r="DF13" i="3"/>
  <c r="DN10" i="3"/>
  <c r="DN11" i="3"/>
  <c r="DN12" i="3"/>
  <c r="DN13" i="3"/>
  <c r="DT11" i="3"/>
  <c r="DT12" i="3"/>
  <c r="EX10" i="3"/>
  <c r="EX13" i="3"/>
  <c r="EX57" i="3" s="1"/>
  <c r="FF10" i="3"/>
  <c r="FF13" i="3"/>
  <c r="FF57" i="3" s="1"/>
  <c r="FN10" i="3"/>
  <c r="FN13" i="3"/>
  <c r="FN57" i="3" s="1"/>
  <c r="FV10" i="3"/>
  <c r="FV13" i="3"/>
  <c r="FY10" i="3"/>
  <c r="FY11" i="3"/>
  <c r="FY12" i="3"/>
  <c r="FY13" i="3"/>
  <c r="GG10" i="3"/>
  <c r="GG11" i="3"/>
  <c r="GG12" i="3"/>
  <c r="GG13" i="3"/>
  <c r="GO10" i="3"/>
  <c r="GO11" i="3"/>
  <c r="GO12" i="3"/>
  <c r="GO13" i="3"/>
  <c r="GW10" i="3"/>
  <c r="GW11" i="3"/>
  <c r="GW12" i="3"/>
  <c r="GW13" i="3"/>
  <c r="HH12" i="3"/>
  <c r="HH13" i="3"/>
  <c r="HH11" i="3"/>
  <c r="HP12" i="3"/>
  <c r="HP13" i="3"/>
  <c r="HP11" i="3"/>
  <c r="HX12" i="3"/>
  <c r="HX13" i="3"/>
  <c r="HX11" i="3"/>
  <c r="M9" i="3"/>
  <c r="U9" i="3"/>
  <c r="AC9" i="3"/>
  <c r="AK9" i="3"/>
  <c r="AS9" i="3"/>
  <c r="BA9" i="3"/>
  <c r="BI9" i="3"/>
  <c r="BQ9" i="3"/>
  <c r="BY9" i="3"/>
  <c r="CG9" i="3"/>
  <c r="CO9" i="3"/>
  <c r="CW9" i="3"/>
  <c r="DE9" i="3"/>
  <c r="DM9" i="3"/>
  <c r="FA9" i="3"/>
  <c r="FI9" i="3"/>
  <c r="FQ9" i="3"/>
  <c r="FY9" i="3"/>
  <c r="GG9" i="3"/>
  <c r="GO9" i="3"/>
  <c r="GW9" i="3"/>
  <c r="HE9" i="3"/>
  <c r="HM9" i="3"/>
  <c r="HU9" i="3"/>
  <c r="N10" i="3"/>
  <c r="V10" i="3"/>
  <c r="AD10" i="3"/>
  <c r="AL10" i="3"/>
  <c r="AT10" i="3"/>
  <c r="BB10" i="3"/>
  <c r="BJ10" i="3"/>
  <c r="BR10" i="3"/>
  <c r="BZ10" i="3"/>
  <c r="CH10" i="3"/>
  <c r="CP10" i="3"/>
  <c r="CX10" i="3"/>
  <c r="DF10" i="3"/>
  <c r="DQ10" i="3"/>
  <c r="EW10" i="3"/>
  <c r="GB10" i="3"/>
  <c r="HA10" i="3"/>
  <c r="Q11" i="3"/>
  <c r="AP11" i="3"/>
  <c r="BU11" i="3"/>
  <c r="CT11" i="3"/>
  <c r="FN11" i="3"/>
  <c r="GS11" i="3"/>
  <c r="HR11" i="3"/>
  <c r="AH12" i="3"/>
  <c r="BG12" i="3"/>
  <c r="CM12" i="3"/>
  <c r="DR12" i="3"/>
  <c r="DR57" i="3" s="1"/>
  <c r="FG12" i="3"/>
  <c r="GM12" i="3"/>
  <c r="HR12" i="3"/>
  <c r="AI13" i="3"/>
  <c r="BH13" i="3"/>
  <c r="CN13" i="3"/>
  <c r="FH13" i="3"/>
  <c r="GN13" i="3"/>
  <c r="HS13" i="3"/>
  <c r="HS57" i="3" s="1"/>
  <c r="CI46" i="3"/>
  <c r="CI47" i="3"/>
  <c r="CI48" i="3"/>
  <c r="DJ48" i="3"/>
  <c r="DJ45" i="3"/>
  <c r="DJ46" i="3"/>
  <c r="FB45" i="3"/>
  <c r="FB46" i="3"/>
  <c r="FB47" i="3"/>
  <c r="FB48" i="3"/>
  <c r="BT46" i="3"/>
  <c r="BT47" i="3"/>
  <c r="BT48" i="3"/>
  <c r="CB46" i="3"/>
  <c r="CB47" i="3"/>
  <c r="CB48" i="3"/>
  <c r="CJ46" i="3"/>
  <c r="CJ47" i="3"/>
  <c r="CJ48" i="3"/>
  <c r="CU46" i="3"/>
  <c r="CU47" i="3"/>
  <c r="DC45" i="3"/>
  <c r="DC46" i="3"/>
  <c r="DC47" i="3"/>
  <c r="DK45" i="3"/>
  <c r="DK46" i="3"/>
  <c r="DK47" i="3"/>
  <c r="FC45" i="3"/>
  <c r="FC46" i="3"/>
  <c r="FC47" i="3"/>
  <c r="FC48" i="3"/>
  <c r="FK45" i="3"/>
  <c r="FK46" i="3"/>
  <c r="FK47" i="3"/>
  <c r="FK48" i="3"/>
  <c r="FS45" i="3"/>
  <c r="FS46" i="3"/>
  <c r="FS47" i="3"/>
  <c r="FS48" i="3"/>
  <c r="GD48" i="3"/>
  <c r="GD45" i="3"/>
  <c r="GD46" i="3"/>
  <c r="GL48" i="3"/>
  <c r="GL45" i="3"/>
  <c r="GL46" i="3"/>
  <c r="GT48" i="3"/>
  <c r="GT45" i="3"/>
  <c r="GT46" i="3"/>
  <c r="GZ46" i="3"/>
  <c r="GZ47" i="3"/>
  <c r="GZ48" i="3"/>
  <c r="HE45" i="3"/>
  <c r="HE46" i="3"/>
  <c r="HE47" i="3"/>
  <c r="HE48" i="3"/>
  <c r="HM45" i="3"/>
  <c r="HM46" i="3"/>
  <c r="HM47" i="3"/>
  <c r="HM48" i="3"/>
  <c r="HU45" i="3"/>
  <c r="HU46" i="3"/>
  <c r="HU47" i="3"/>
  <c r="HU48" i="3"/>
  <c r="DK48" i="3"/>
  <c r="BS46" i="3"/>
  <c r="BS47" i="3"/>
  <c r="BS48" i="3"/>
  <c r="DB48" i="3"/>
  <c r="DB46" i="3"/>
  <c r="FX45" i="3"/>
  <c r="FX46" i="3"/>
  <c r="FX47" i="3"/>
  <c r="FX48" i="3"/>
  <c r="BP46" i="3"/>
  <c r="BP47" i="3"/>
  <c r="BP48" i="3"/>
  <c r="BU47" i="3"/>
  <c r="BU48" i="3"/>
  <c r="CC47" i="3"/>
  <c r="CC48" i="3"/>
  <c r="CK47" i="3"/>
  <c r="CK48" i="3"/>
  <c r="CV46" i="3"/>
  <c r="CV47" i="3"/>
  <c r="CV48" i="3"/>
  <c r="DD45" i="3"/>
  <c r="DD46" i="3"/>
  <c r="DD47" i="3"/>
  <c r="DD48" i="3"/>
  <c r="DL45" i="3"/>
  <c r="DL46" i="3"/>
  <c r="DL47" i="3"/>
  <c r="DL48" i="3"/>
  <c r="FD46" i="3"/>
  <c r="FD47" i="3"/>
  <c r="FD48" i="3"/>
  <c r="FL46" i="3"/>
  <c r="FL47" i="3"/>
  <c r="FL48" i="3"/>
  <c r="FT46" i="3"/>
  <c r="FT47" i="3"/>
  <c r="FT48" i="3"/>
  <c r="GE45" i="3"/>
  <c r="GE46" i="3"/>
  <c r="GE47" i="3"/>
  <c r="GM45" i="3"/>
  <c r="GM46" i="3"/>
  <c r="GM47" i="3"/>
  <c r="GU45" i="3"/>
  <c r="GU46" i="3"/>
  <c r="GU47" i="3"/>
  <c r="HF45" i="3"/>
  <c r="HF52" i="3" s="1"/>
  <c r="HF46" i="3"/>
  <c r="HF47" i="3"/>
  <c r="HF48" i="3"/>
  <c r="HN45" i="3"/>
  <c r="HN46" i="3"/>
  <c r="HN47" i="3"/>
  <c r="HN48" i="3"/>
  <c r="HV45" i="3"/>
  <c r="HV52" i="3" s="1"/>
  <c r="HV46" i="3"/>
  <c r="HV47" i="3"/>
  <c r="HV48" i="3"/>
  <c r="FT45" i="3"/>
  <c r="CS46" i="3"/>
  <c r="GD47" i="3"/>
  <c r="GE48" i="3"/>
  <c r="BV48" i="3"/>
  <c r="BV46" i="3"/>
  <c r="CD48" i="3"/>
  <c r="CD46" i="3"/>
  <c r="CL48" i="3"/>
  <c r="CL46" i="3"/>
  <c r="CR46" i="3"/>
  <c r="CR47" i="3"/>
  <c r="CR48" i="3"/>
  <c r="CW46" i="3"/>
  <c r="CW47" i="3"/>
  <c r="CW48" i="3"/>
  <c r="DE45" i="3"/>
  <c r="DE46" i="3"/>
  <c r="DE47" i="3"/>
  <c r="DE48" i="3"/>
  <c r="DM45" i="3"/>
  <c r="DM46" i="3"/>
  <c r="DM47" i="3"/>
  <c r="DM48" i="3"/>
  <c r="EW47" i="3"/>
  <c r="EW48" i="3"/>
  <c r="EW45" i="3"/>
  <c r="FE47" i="3"/>
  <c r="FE48" i="3"/>
  <c r="FE45" i="3"/>
  <c r="FM47" i="3"/>
  <c r="FM48" i="3"/>
  <c r="FM45" i="3"/>
  <c r="FU47" i="3"/>
  <c r="FU48" i="3"/>
  <c r="FU45" i="3"/>
  <c r="GF45" i="3"/>
  <c r="GF46" i="3"/>
  <c r="GF47" i="3"/>
  <c r="GF48" i="3"/>
  <c r="GN45" i="3"/>
  <c r="GN46" i="3"/>
  <c r="GN47" i="3"/>
  <c r="GN48" i="3"/>
  <c r="GV45" i="3"/>
  <c r="GV46" i="3"/>
  <c r="GV47" i="3"/>
  <c r="GV48" i="3"/>
  <c r="HG45" i="3"/>
  <c r="HG46" i="3"/>
  <c r="HG47" i="3"/>
  <c r="HG48" i="3"/>
  <c r="HO46" i="3"/>
  <c r="HO47" i="3"/>
  <c r="HO48" i="3"/>
  <c r="HW45" i="3"/>
  <c r="HW46" i="3"/>
  <c r="HW47" i="3"/>
  <c r="HW48" i="3"/>
  <c r="DA46" i="3"/>
  <c r="FE46" i="3"/>
  <c r="CL47" i="3"/>
  <c r="GL47" i="3"/>
  <c r="GM48" i="3"/>
  <c r="GC47" i="3"/>
  <c r="GC48" i="3"/>
  <c r="GC45" i="3"/>
  <c r="BW46" i="3"/>
  <c r="BW47" i="3"/>
  <c r="CE46" i="3"/>
  <c r="CE47" i="3"/>
  <c r="CM46" i="3"/>
  <c r="CM47" i="3"/>
  <c r="CX46" i="3"/>
  <c r="CX47" i="3"/>
  <c r="CX48" i="3"/>
  <c r="DF45" i="3"/>
  <c r="DF52" i="3" s="1"/>
  <c r="DF46" i="3"/>
  <c r="DF47" i="3"/>
  <c r="DF48" i="3"/>
  <c r="DN45" i="3"/>
  <c r="DN46" i="3"/>
  <c r="DN47" i="3"/>
  <c r="DN48" i="3"/>
  <c r="DT45" i="3"/>
  <c r="DT46" i="3"/>
  <c r="EU46" i="3" s="1"/>
  <c r="AI47" i="25" s="1"/>
  <c r="DT47" i="3"/>
  <c r="EU47" i="3" s="1"/>
  <c r="AI48" i="25" s="1"/>
  <c r="DT48" i="3"/>
  <c r="EU48" i="3" s="1"/>
  <c r="AI49" i="25" s="1"/>
  <c r="EX48" i="3"/>
  <c r="EX45" i="3"/>
  <c r="EX46" i="3"/>
  <c r="FF48" i="3"/>
  <c r="FF45" i="3"/>
  <c r="FF46" i="3"/>
  <c r="FN48" i="3"/>
  <c r="FN45" i="3"/>
  <c r="FN46" i="3"/>
  <c r="FV48" i="3"/>
  <c r="FV45" i="3"/>
  <c r="FV46" i="3"/>
  <c r="FY45" i="3"/>
  <c r="FY46" i="3"/>
  <c r="FY47" i="3"/>
  <c r="FY48" i="3"/>
  <c r="GG45" i="3"/>
  <c r="GG46" i="3"/>
  <c r="GG47" i="3"/>
  <c r="GG48" i="3"/>
  <c r="GO45" i="3"/>
  <c r="GO46" i="3"/>
  <c r="GO47" i="3"/>
  <c r="GO48" i="3"/>
  <c r="GW45" i="3"/>
  <c r="GW46" i="3"/>
  <c r="GW47" i="3"/>
  <c r="GW48" i="3"/>
  <c r="HH46" i="3"/>
  <c r="HH47" i="3"/>
  <c r="HH48" i="3"/>
  <c r="HP46" i="3"/>
  <c r="HP47" i="3"/>
  <c r="HP48" i="3"/>
  <c r="HX46" i="3"/>
  <c r="HX47" i="3"/>
  <c r="HX48" i="3"/>
  <c r="BS45" i="3"/>
  <c r="CI45" i="3"/>
  <c r="FM46" i="3"/>
  <c r="GT47" i="3"/>
  <c r="CE48" i="3"/>
  <c r="GU48" i="3"/>
  <c r="GK47" i="3"/>
  <c r="GK48" i="3"/>
  <c r="GK45" i="3"/>
  <c r="BX46" i="3"/>
  <c r="BX47" i="3"/>
  <c r="BX48" i="3"/>
  <c r="CF46" i="3"/>
  <c r="CF47" i="3"/>
  <c r="CF48" i="3"/>
  <c r="CN46" i="3"/>
  <c r="CN47" i="3"/>
  <c r="CN48" i="3"/>
  <c r="CY46" i="3"/>
  <c r="CY47" i="3"/>
  <c r="CY48" i="3"/>
  <c r="DG46" i="3"/>
  <c r="DG47" i="3"/>
  <c r="DG48" i="3"/>
  <c r="DO45" i="3"/>
  <c r="DO46" i="3"/>
  <c r="DO47" i="3"/>
  <c r="DO48" i="3"/>
  <c r="EY45" i="3"/>
  <c r="EY46" i="3"/>
  <c r="EY47" i="3"/>
  <c r="FG45" i="3"/>
  <c r="FG46" i="3"/>
  <c r="FG47" i="3"/>
  <c r="FO45" i="3"/>
  <c r="FO46" i="3"/>
  <c r="FO47" i="3"/>
  <c r="FZ45" i="3"/>
  <c r="FZ46" i="3"/>
  <c r="FZ47" i="3"/>
  <c r="FZ48" i="3"/>
  <c r="GH45" i="3"/>
  <c r="GH46" i="3"/>
  <c r="GH47" i="3"/>
  <c r="GH48" i="3"/>
  <c r="GP45" i="3"/>
  <c r="GP46" i="3"/>
  <c r="GP47" i="3"/>
  <c r="GP48" i="3"/>
  <c r="GX45" i="3"/>
  <c r="GX46" i="3"/>
  <c r="GX47" i="3"/>
  <c r="GX48" i="3"/>
  <c r="HA47" i="3"/>
  <c r="HA48" i="3"/>
  <c r="HA45" i="3"/>
  <c r="HI47" i="3"/>
  <c r="HI48" i="3"/>
  <c r="HI45" i="3"/>
  <c r="HQ47" i="3"/>
  <c r="HQ48" i="3"/>
  <c r="HQ45" i="3"/>
  <c r="HY47" i="3"/>
  <c r="HY48" i="3"/>
  <c r="HY45" i="3"/>
  <c r="BT45" i="3"/>
  <c r="CB45" i="3"/>
  <c r="CJ45" i="3"/>
  <c r="CR45" i="3"/>
  <c r="FU46" i="3"/>
  <c r="HQ46" i="3"/>
  <c r="CT47" i="3"/>
  <c r="EX47" i="3"/>
  <c r="CM48" i="3"/>
  <c r="BQ46" i="3"/>
  <c r="BQ47" i="3"/>
  <c r="BQ48" i="3"/>
  <c r="BY46" i="3"/>
  <c r="BY47" i="3"/>
  <c r="BY48" i="3"/>
  <c r="CG46" i="3"/>
  <c r="CG47" i="3"/>
  <c r="CG48" i="3"/>
  <c r="CO46" i="3"/>
  <c r="CO47" i="3"/>
  <c r="CO48" i="3"/>
  <c r="CZ46" i="3"/>
  <c r="CZ47" i="3"/>
  <c r="CZ48" i="3"/>
  <c r="DH46" i="3"/>
  <c r="DH47" i="3"/>
  <c r="DH48" i="3"/>
  <c r="DP46" i="3"/>
  <c r="DP47" i="3"/>
  <c r="DP48" i="3"/>
  <c r="EZ45" i="3"/>
  <c r="EZ46" i="3"/>
  <c r="EZ47" i="3"/>
  <c r="EZ48" i="3"/>
  <c r="FH45" i="3"/>
  <c r="FH46" i="3"/>
  <c r="FH47" i="3"/>
  <c r="FH48" i="3"/>
  <c r="FP45" i="3"/>
  <c r="FP46" i="3"/>
  <c r="FP47" i="3"/>
  <c r="FP48" i="3"/>
  <c r="GA45" i="3"/>
  <c r="GA46" i="3"/>
  <c r="GA47" i="3"/>
  <c r="GA48" i="3"/>
  <c r="GI45" i="3"/>
  <c r="GI46" i="3"/>
  <c r="GI47" i="3"/>
  <c r="GI48" i="3"/>
  <c r="GQ45" i="3"/>
  <c r="GQ52" i="3" s="1"/>
  <c r="GQ46" i="3"/>
  <c r="GQ47" i="3"/>
  <c r="GQ48" i="3"/>
  <c r="HB48" i="3"/>
  <c r="HB45" i="3"/>
  <c r="HB46" i="3"/>
  <c r="HJ48" i="3"/>
  <c r="HJ45" i="3"/>
  <c r="HJ46" i="3"/>
  <c r="HR48" i="3"/>
  <c r="HR45" i="3"/>
  <c r="HR46" i="3"/>
  <c r="HZ48" i="3"/>
  <c r="HZ45" i="3"/>
  <c r="HZ46" i="3"/>
  <c r="BU45" i="3"/>
  <c r="CC45" i="3"/>
  <c r="CK45" i="3"/>
  <c r="BU46" i="3"/>
  <c r="HY46" i="3"/>
  <c r="DB47" i="3"/>
  <c r="FF47" i="3"/>
  <c r="HB47" i="3"/>
  <c r="EY48" i="3"/>
  <c r="AN46" i="3"/>
  <c r="AN47" i="3"/>
  <c r="AN48" i="3"/>
  <c r="BR46" i="3"/>
  <c r="BR47" i="3"/>
  <c r="BR48" i="3"/>
  <c r="BZ46" i="3"/>
  <c r="BZ47" i="3"/>
  <c r="BZ48" i="3"/>
  <c r="CH46" i="3"/>
  <c r="CH47" i="3"/>
  <c r="CH48" i="3"/>
  <c r="CP46" i="3"/>
  <c r="CP47" i="3"/>
  <c r="CP48" i="3"/>
  <c r="CS47" i="3"/>
  <c r="CS48" i="3"/>
  <c r="DA47" i="3"/>
  <c r="DA48" i="3"/>
  <c r="DI47" i="3"/>
  <c r="DI48" i="3"/>
  <c r="DI45" i="3"/>
  <c r="DQ47" i="3"/>
  <c r="DQ48" i="3"/>
  <c r="DQ45" i="3"/>
  <c r="EV46" i="3"/>
  <c r="EV47" i="3"/>
  <c r="EV48" i="3"/>
  <c r="FA45" i="3"/>
  <c r="FA46" i="3"/>
  <c r="FA47" i="3"/>
  <c r="FA48" i="3"/>
  <c r="FI45" i="3"/>
  <c r="FI46" i="3"/>
  <c r="FI47" i="3"/>
  <c r="FI48" i="3"/>
  <c r="FQ45" i="3"/>
  <c r="FQ46" i="3"/>
  <c r="FQ47" i="3"/>
  <c r="FQ48" i="3"/>
  <c r="GB46" i="3"/>
  <c r="GB47" i="3"/>
  <c r="GB48" i="3"/>
  <c r="GJ46" i="3"/>
  <c r="GJ47" i="3"/>
  <c r="GJ48" i="3"/>
  <c r="GR46" i="3"/>
  <c r="GR47" i="3"/>
  <c r="GR48" i="3"/>
  <c r="HC45" i="3"/>
  <c r="HC46" i="3"/>
  <c r="HC47" i="3"/>
  <c r="HK45" i="3"/>
  <c r="HK46" i="3"/>
  <c r="HK47" i="3"/>
  <c r="HS45" i="3"/>
  <c r="HS46" i="3"/>
  <c r="HS47" i="3"/>
  <c r="BV45" i="3"/>
  <c r="CD45" i="3"/>
  <c r="CL45" i="3"/>
  <c r="DB45" i="3"/>
  <c r="EV45" i="3"/>
  <c r="CC46" i="3"/>
  <c r="GC46" i="3"/>
  <c r="DJ47" i="3"/>
  <c r="FN47" i="3"/>
  <c r="HJ47" i="3"/>
  <c r="CU48" i="3"/>
  <c r="FG48" i="3"/>
  <c r="HK48" i="3"/>
  <c r="CA46" i="3"/>
  <c r="CA47" i="3"/>
  <c r="CA48" i="3"/>
  <c r="CT48" i="3"/>
  <c r="CT46" i="3"/>
  <c r="DR48" i="3"/>
  <c r="DR45" i="3"/>
  <c r="DR46" i="3"/>
  <c r="FJ45" i="3"/>
  <c r="FJ46" i="3"/>
  <c r="FJ47" i="3"/>
  <c r="FJ48" i="3"/>
  <c r="FR45" i="3"/>
  <c r="FR46" i="3"/>
  <c r="FR47" i="3"/>
  <c r="FR48" i="3"/>
  <c r="GS47" i="3"/>
  <c r="GS48" i="3"/>
  <c r="GS45" i="3"/>
  <c r="HD45" i="3"/>
  <c r="HD46" i="3"/>
  <c r="HD47" i="3"/>
  <c r="HD48" i="3"/>
  <c r="HL45" i="3"/>
  <c r="HL46" i="3"/>
  <c r="HL47" i="3"/>
  <c r="HL48" i="3"/>
  <c r="HT45" i="3"/>
  <c r="HT46" i="3"/>
  <c r="HT47" i="3"/>
  <c r="HT48" i="3"/>
  <c r="BW45" i="3"/>
  <c r="CE45" i="3"/>
  <c r="CM45" i="3"/>
  <c r="CU45" i="3"/>
  <c r="DG45" i="3"/>
  <c r="FD45" i="3"/>
  <c r="GZ45" i="3"/>
  <c r="CK46" i="3"/>
  <c r="GK46" i="3"/>
  <c r="DR47" i="3"/>
  <c r="FV47" i="3"/>
  <c r="HR47" i="3"/>
  <c r="DC48" i="3"/>
  <c r="FO48" i="3"/>
  <c r="HS48" i="3"/>
  <c r="BS41" i="3"/>
  <c r="BS42" i="3"/>
  <c r="CT41" i="3"/>
  <c r="CT42" i="3"/>
  <c r="DB41" i="3"/>
  <c r="DB42" i="3"/>
  <c r="DJ41" i="3"/>
  <c r="DJ42" i="3"/>
  <c r="DR41" i="3"/>
  <c r="DR42" i="3"/>
  <c r="DT41" i="3"/>
  <c r="EU41" i="3" s="1"/>
  <c r="AI42" i="25" s="1"/>
  <c r="DT42" i="3"/>
  <c r="EU42" i="3" s="1"/>
  <c r="AI43" i="25" s="1"/>
  <c r="FB41" i="3"/>
  <c r="FB42" i="3"/>
  <c r="FJ41" i="3"/>
  <c r="FJ42" i="3"/>
  <c r="FR41" i="3"/>
  <c r="FR42" i="3"/>
  <c r="GK41" i="3"/>
  <c r="GK42" i="3"/>
  <c r="GS41" i="3"/>
  <c r="GS42" i="3"/>
  <c r="HD41" i="3"/>
  <c r="HD42" i="3"/>
  <c r="HL41" i="3"/>
  <c r="HL42" i="3"/>
  <c r="HT41" i="3"/>
  <c r="HT42" i="3"/>
  <c r="CI41" i="3"/>
  <c r="CI42" i="3"/>
  <c r="GC41" i="3"/>
  <c r="GC42" i="3"/>
  <c r="CA41" i="3"/>
  <c r="CA42" i="3"/>
  <c r="BU42" i="3"/>
  <c r="BU41" i="3"/>
  <c r="CC41" i="3"/>
  <c r="CC42" i="3"/>
  <c r="CK41" i="3"/>
  <c r="CK42" i="3"/>
  <c r="CV41" i="3"/>
  <c r="CV42" i="3"/>
  <c r="DD41" i="3"/>
  <c r="DD42" i="3"/>
  <c r="DL41" i="3"/>
  <c r="DL42" i="3"/>
  <c r="FL41" i="3"/>
  <c r="FL42" i="3"/>
  <c r="CR41" i="3"/>
  <c r="CR42" i="3"/>
  <c r="CS41" i="3"/>
  <c r="CS42" i="3"/>
  <c r="DA41" i="3"/>
  <c r="DA42" i="3"/>
  <c r="DI41" i="3"/>
  <c r="DI42" i="3"/>
  <c r="DQ41" i="3"/>
  <c r="DQ42" i="3"/>
  <c r="GB41" i="3"/>
  <c r="GB42" i="3"/>
  <c r="GJ41" i="3"/>
  <c r="GJ42" i="3"/>
  <c r="GR41" i="3"/>
  <c r="GR42" i="3"/>
  <c r="AN41" i="3"/>
  <c r="BT41" i="3"/>
  <c r="CH41" i="3"/>
  <c r="DC41" i="3"/>
  <c r="FO41" i="3"/>
  <c r="GH41" i="3"/>
  <c r="GH51" i="3" s="1"/>
  <c r="HC41" i="3"/>
  <c r="HV41" i="3"/>
  <c r="BR42" i="3"/>
  <c r="CN42" i="3"/>
  <c r="DG42" i="3"/>
  <c r="GI42" i="3"/>
  <c r="HF42" i="3"/>
  <c r="GM41" i="3"/>
  <c r="CB41" i="3"/>
  <c r="CB42" i="3"/>
  <c r="CJ41" i="3"/>
  <c r="CJ42" i="3"/>
  <c r="GD41" i="3"/>
  <c r="GD42" i="3"/>
  <c r="GL41" i="3"/>
  <c r="GL42" i="3"/>
  <c r="GT41" i="3"/>
  <c r="GT42" i="3"/>
  <c r="BV41" i="3"/>
  <c r="CO41" i="3"/>
  <c r="DF41" i="3"/>
  <c r="EY41" i="3"/>
  <c r="GO41" i="3"/>
  <c r="BX42" i="3"/>
  <c r="DN42" i="3"/>
  <c r="FD41" i="3"/>
  <c r="FD42" i="3"/>
  <c r="FT41" i="3"/>
  <c r="FT42" i="3"/>
  <c r="FA41" i="3"/>
  <c r="BZ42" i="3"/>
  <c r="HN42" i="3"/>
  <c r="CD41" i="3"/>
  <c r="CD42" i="3"/>
  <c r="CL41" i="3"/>
  <c r="CL42" i="3"/>
  <c r="EV41" i="3"/>
  <c r="EV42" i="3"/>
  <c r="EW41" i="3"/>
  <c r="EW42" i="3"/>
  <c r="FE41" i="3"/>
  <c r="FE42" i="3"/>
  <c r="FM41" i="3"/>
  <c r="FM42" i="3"/>
  <c r="FU41" i="3"/>
  <c r="FU42" i="3"/>
  <c r="BP41" i="3"/>
  <c r="BY41" i="3"/>
  <c r="DM41" i="3"/>
  <c r="FY41" i="3"/>
  <c r="GU41" i="3"/>
  <c r="HM41" i="3"/>
  <c r="CX42" i="3"/>
  <c r="FH42" i="3"/>
  <c r="FZ42" i="3"/>
  <c r="GV42" i="3"/>
  <c r="HO42" i="3"/>
  <c r="EX41" i="3"/>
  <c r="EX42" i="3"/>
  <c r="FF41" i="3"/>
  <c r="FF42" i="3"/>
  <c r="FN41" i="3"/>
  <c r="FN42" i="3"/>
  <c r="FV41" i="3"/>
  <c r="FV42" i="3"/>
  <c r="HH41" i="3"/>
  <c r="HH42" i="3"/>
  <c r="HP41" i="3"/>
  <c r="HP42" i="3"/>
  <c r="HX41" i="3"/>
  <c r="HX42" i="3"/>
  <c r="BQ41" i="3"/>
  <c r="CU41" i="3"/>
  <c r="FG41" i="3"/>
  <c r="GW41" i="3"/>
  <c r="CF42" i="3"/>
  <c r="CF51" i="3" s="1"/>
  <c r="CY42" i="3"/>
  <c r="GA42" i="3"/>
  <c r="GX42" i="3"/>
  <c r="GZ41" i="3"/>
  <c r="GZ42" i="3"/>
  <c r="HA41" i="3"/>
  <c r="HA42" i="3"/>
  <c r="HI41" i="3"/>
  <c r="HI42" i="3"/>
  <c r="HQ41" i="3"/>
  <c r="HQ42" i="3"/>
  <c r="HY41" i="3"/>
  <c r="HY42" i="3"/>
  <c r="CE41" i="3"/>
  <c r="CW41" i="3"/>
  <c r="FI41" i="3"/>
  <c r="GE41" i="3"/>
  <c r="HS41" i="3"/>
  <c r="FK42" i="3"/>
  <c r="GF42" i="3"/>
  <c r="CZ41" i="3"/>
  <c r="CZ42" i="3"/>
  <c r="DH41" i="3"/>
  <c r="DH42" i="3"/>
  <c r="DP41" i="3"/>
  <c r="DP42" i="3"/>
  <c r="HB41" i="3"/>
  <c r="HB42" i="3"/>
  <c r="HJ41" i="3"/>
  <c r="HJ42" i="3"/>
  <c r="HR41" i="3"/>
  <c r="HR42" i="3"/>
  <c r="HZ41" i="3"/>
  <c r="HZ42" i="3"/>
  <c r="CG41" i="3"/>
  <c r="GG41" i="3"/>
  <c r="HU41" i="3"/>
  <c r="FP42" i="3"/>
  <c r="HW42" i="3"/>
  <c r="DU51" i="3"/>
  <c r="EC51" i="3"/>
  <c r="EK51" i="3"/>
  <c r="ES51" i="3"/>
  <c r="DW57" i="3"/>
  <c r="EE57" i="3"/>
  <c r="EM57" i="3"/>
  <c r="HT66" i="3"/>
  <c r="DV58" i="3"/>
  <c r="ED58" i="3"/>
  <c r="EL58" i="3"/>
  <c r="ET58" i="3"/>
  <c r="AZ66" i="3"/>
  <c r="EB51" i="3"/>
  <c r="EJ51" i="3"/>
  <c r="ER51" i="3"/>
  <c r="GF66" i="3"/>
  <c r="DX58" i="3"/>
  <c r="EF58" i="3"/>
  <c r="EN58" i="3"/>
  <c r="EJ66" i="3"/>
  <c r="EZ66" i="3"/>
  <c r="BO66" i="3"/>
  <c r="EA66" i="3"/>
  <c r="GM66" i="3"/>
  <c r="BV58" i="3"/>
  <c r="DB58" i="3"/>
  <c r="DZ58" i="3"/>
  <c r="EH58" i="3"/>
  <c r="EP58" i="3"/>
  <c r="M66" i="3"/>
  <c r="BY66" i="3"/>
  <c r="EK66" i="3"/>
  <c r="GW66" i="3"/>
  <c r="BW58" i="3"/>
  <c r="EA58" i="3"/>
  <c r="EI58" i="3"/>
  <c r="EQ58" i="3"/>
  <c r="AL66" i="3"/>
  <c r="CX66" i="3"/>
  <c r="FJ66" i="3"/>
  <c r="HV66" i="3"/>
  <c r="EB58" i="3"/>
  <c r="EJ58" i="3"/>
  <c r="ER58" i="3"/>
  <c r="AE66" i="3"/>
  <c r="CQ66" i="3"/>
  <c r="FC66" i="3"/>
  <c r="HO66" i="3"/>
  <c r="DU58" i="3"/>
  <c r="EC58" i="3"/>
  <c r="EK58" i="3"/>
  <c r="ES58" i="3"/>
  <c r="AN66" i="3"/>
  <c r="CZ66" i="3"/>
  <c r="FL66" i="3"/>
  <c r="HX66" i="3"/>
  <c r="BU66" i="3"/>
  <c r="EG66" i="3"/>
  <c r="GS66" i="3"/>
  <c r="AP66" i="3"/>
  <c r="DB66" i="3"/>
  <c r="FN66" i="3"/>
  <c r="DZ57" i="3"/>
  <c r="EH57" i="3"/>
  <c r="EP57" i="3"/>
  <c r="DZ51" i="3"/>
  <c r="EH51" i="3"/>
  <c r="EP51" i="3"/>
  <c r="DW60" i="3"/>
  <c r="EE60" i="3"/>
  <c r="EM60" i="3"/>
  <c r="DX57" i="3"/>
  <c r="EF57" i="3"/>
  <c r="EN57" i="3"/>
  <c r="DZ53" i="3"/>
  <c r="EH53" i="3"/>
  <c r="DY57" i="3"/>
  <c r="EG57" i="3"/>
  <c r="EO57" i="3"/>
  <c r="DX51" i="3"/>
  <c r="EF51" i="3"/>
  <c r="EN51" i="3"/>
  <c r="EA60" i="3"/>
  <c r="EI60" i="3"/>
  <c r="EQ60" i="3"/>
  <c r="DY51" i="3"/>
  <c r="EG51" i="3"/>
  <c r="EO51" i="3"/>
  <c r="DU53" i="3"/>
  <c r="EC53" i="3"/>
  <c r="EK53" i="3"/>
  <c r="ES53" i="3"/>
  <c r="DU60" i="3"/>
  <c r="EC60" i="3"/>
  <c r="EK60" i="3"/>
  <c r="ES60" i="3"/>
  <c r="DV53" i="3"/>
  <c r="ED53" i="3"/>
  <c r="EL53" i="3"/>
  <c r="DV60" i="3"/>
  <c r="ED60" i="3"/>
  <c r="EL60" i="3"/>
  <c r="ET60" i="3"/>
  <c r="DW53" i="3"/>
  <c r="EE53" i="3"/>
  <c r="EM53" i="3"/>
  <c r="DV57" i="3"/>
  <c r="ED57" i="3"/>
  <c r="EL57" i="3"/>
  <c r="ET57" i="3"/>
  <c r="DX53" i="3"/>
  <c r="EF53" i="3"/>
  <c r="EN53" i="3"/>
  <c r="DX52" i="3"/>
  <c r="EF52" i="3"/>
  <c r="EN52" i="3"/>
  <c r="DU55" i="3"/>
  <c r="EC55" i="3"/>
  <c r="EK55" i="3"/>
  <c r="ES55" i="3"/>
  <c r="DW52" i="3"/>
  <c r="EE52" i="3"/>
  <c r="EM52" i="3"/>
  <c r="EP53" i="3"/>
  <c r="DW55" i="3"/>
  <c r="EE55" i="3"/>
  <c r="EM55" i="3"/>
  <c r="DY52" i="3"/>
  <c r="EG52" i="3"/>
  <c r="EO52" i="3"/>
  <c r="EA53" i="3"/>
  <c r="EI53" i="3"/>
  <c r="EQ53" i="3"/>
  <c r="DX55" i="3"/>
  <c r="EF55" i="3"/>
  <c r="EN55" i="3"/>
  <c r="DZ52" i="3"/>
  <c r="EH52" i="3"/>
  <c r="EP52" i="3"/>
  <c r="EB53" i="3"/>
  <c r="EJ53" i="3"/>
  <c r="ER53" i="3"/>
  <c r="DY55" i="3"/>
  <c r="EG55" i="3"/>
  <c r="EO55" i="3"/>
  <c r="EA52" i="3"/>
  <c r="EI52" i="3"/>
  <c r="EQ52" i="3"/>
  <c r="DZ55" i="3"/>
  <c r="EH55" i="3"/>
  <c r="EP55" i="3"/>
  <c r="EB52" i="3"/>
  <c r="EJ52" i="3"/>
  <c r="ER52" i="3"/>
  <c r="ET53" i="3"/>
  <c r="EA55" i="3"/>
  <c r="EI55" i="3"/>
  <c r="EQ55" i="3"/>
  <c r="DU52" i="3"/>
  <c r="EC52" i="3"/>
  <c r="EK52" i="3"/>
  <c r="ES52" i="3"/>
  <c r="EB55" i="3"/>
  <c r="EJ55" i="3"/>
  <c r="ER55" i="3"/>
  <c r="DV52" i="3"/>
  <c r="ED52" i="3"/>
  <c r="EL52" i="3"/>
  <c r="ET52" i="3"/>
  <c r="ED59" i="3"/>
  <c r="DY59" i="3"/>
  <c r="EG59" i="3"/>
  <c r="EO59" i="3"/>
  <c r="DV59" i="3"/>
  <c r="ET59" i="3"/>
  <c r="EL59" i="3"/>
  <c r="EB59" i="3"/>
  <c r="EJ59" i="3"/>
  <c r="ER59" i="3"/>
  <c r="DW59" i="3"/>
  <c r="EE59" i="3"/>
  <c r="EM59" i="3"/>
  <c r="DX59" i="3"/>
  <c r="EF59" i="3"/>
  <c r="EN59" i="3"/>
  <c r="L8" i="3"/>
  <c r="T3" i="3"/>
  <c r="AB3" i="3"/>
  <c r="AJ3" i="3"/>
  <c r="N4" i="3"/>
  <c r="V4" i="3"/>
  <c r="AD4" i="3"/>
  <c r="AL4" i="3"/>
  <c r="M5" i="3"/>
  <c r="U5" i="3"/>
  <c r="AC5" i="3"/>
  <c r="AK5" i="3"/>
  <c r="O6" i="3"/>
  <c r="W6" i="3"/>
  <c r="AE6" i="3"/>
  <c r="Q7" i="3"/>
  <c r="Y7" i="3"/>
  <c r="AG7" i="3"/>
  <c r="M8" i="3"/>
  <c r="U8" i="3"/>
  <c r="AC8" i="3"/>
  <c r="AK8" i="3"/>
  <c r="M3" i="3"/>
  <c r="U3" i="3"/>
  <c r="AC3" i="3"/>
  <c r="AK3" i="3"/>
  <c r="O4" i="3"/>
  <c r="W4" i="3"/>
  <c r="AE4" i="3"/>
  <c r="N5" i="3"/>
  <c r="V5" i="3"/>
  <c r="AD5" i="3"/>
  <c r="AL5" i="3"/>
  <c r="P6" i="3"/>
  <c r="X6" i="3"/>
  <c r="AF6" i="3"/>
  <c r="R7" i="3"/>
  <c r="Z7" i="3"/>
  <c r="AH7" i="3"/>
  <c r="N8" i="3"/>
  <c r="V8" i="3"/>
  <c r="AD8" i="3"/>
  <c r="AL8" i="3"/>
  <c r="V6" i="3"/>
  <c r="N3" i="3"/>
  <c r="V3" i="3"/>
  <c r="AD3" i="3"/>
  <c r="AL3" i="3"/>
  <c r="P4" i="3"/>
  <c r="X4" i="3"/>
  <c r="AF4" i="3"/>
  <c r="O5" i="3"/>
  <c r="W5" i="3"/>
  <c r="AE5" i="3"/>
  <c r="Q6" i="3"/>
  <c r="Y6" i="3"/>
  <c r="AG6" i="3"/>
  <c r="S7" i="3"/>
  <c r="AA7" i="3"/>
  <c r="AI7" i="3"/>
  <c r="O8" i="3"/>
  <c r="W8" i="3"/>
  <c r="AE8" i="3"/>
  <c r="N6" i="3"/>
  <c r="N60" i="3" s="1"/>
  <c r="O3" i="3"/>
  <c r="W3" i="3"/>
  <c r="AE3" i="3"/>
  <c r="Q4" i="3"/>
  <c r="Y4" i="3"/>
  <c r="AG4" i="3"/>
  <c r="P5" i="3"/>
  <c r="X5" i="3"/>
  <c r="AF5" i="3"/>
  <c r="R6" i="3"/>
  <c r="Z6" i="3"/>
  <c r="AH6" i="3"/>
  <c r="T7" i="3"/>
  <c r="AB7" i="3"/>
  <c r="AJ7" i="3"/>
  <c r="P8" i="3"/>
  <c r="X8" i="3"/>
  <c r="AF8" i="3"/>
  <c r="AD6" i="3"/>
  <c r="L4" i="3"/>
  <c r="R4" i="3"/>
  <c r="Z4" i="3"/>
  <c r="AH4" i="3"/>
  <c r="Q5" i="3"/>
  <c r="Y5" i="3"/>
  <c r="AG5" i="3"/>
  <c r="S6" i="3"/>
  <c r="AA6" i="3"/>
  <c r="AI6" i="3"/>
  <c r="M7" i="3"/>
  <c r="U7" i="3"/>
  <c r="AC7" i="3"/>
  <c r="AK7" i="3"/>
  <c r="Q8" i="3"/>
  <c r="Y8" i="3"/>
  <c r="AG8" i="3"/>
  <c r="L5" i="3"/>
  <c r="S4" i="3"/>
  <c r="AA4" i="3"/>
  <c r="AA56" i="3" s="1"/>
  <c r="AI4" i="3"/>
  <c r="R5" i="3"/>
  <c r="Z5" i="3"/>
  <c r="AH5" i="3"/>
  <c r="T6" i="3"/>
  <c r="AB6" i="3"/>
  <c r="AJ6" i="3"/>
  <c r="AL7" i="3"/>
  <c r="R8" i="3"/>
  <c r="Z8" i="3"/>
  <c r="AH8" i="3"/>
  <c r="S5" i="3"/>
  <c r="AA5" i="3"/>
  <c r="AI5" i="3"/>
  <c r="AS3" i="3"/>
  <c r="BA3" i="3"/>
  <c r="BI3" i="3"/>
  <c r="AU4" i="3"/>
  <c r="BC4" i="3"/>
  <c r="BK4" i="3"/>
  <c r="AT5" i="3"/>
  <c r="BB5" i="3"/>
  <c r="BJ5" i="3"/>
  <c r="AN6" i="3"/>
  <c r="AV6" i="3"/>
  <c r="BD6" i="3"/>
  <c r="BL6" i="3"/>
  <c r="AP7" i="3"/>
  <c r="AX7" i="3"/>
  <c r="BF7" i="3"/>
  <c r="BN7" i="3"/>
  <c r="AU8" i="3"/>
  <c r="AU60" i="3" s="1"/>
  <c r="BC8" i="3"/>
  <c r="BK8" i="3"/>
  <c r="AT3" i="3"/>
  <c r="BB3" i="3"/>
  <c r="BJ3" i="3"/>
  <c r="AN4" i="3"/>
  <c r="AV4" i="3"/>
  <c r="BD4" i="3"/>
  <c r="BL4" i="3"/>
  <c r="AU5" i="3"/>
  <c r="BC5" i="3"/>
  <c r="BK5" i="3"/>
  <c r="AO6" i="3"/>
  <c r="AW6" i="3"/>
  <c r="BE6" i="3"/>
  <c r="BM6" i="3"/>
  <c r="AQ7" i="3"/>
  <c r="AY7" i="3"/>
  <c r="BG7" i="3"/>
  <c r="AN8" i="3"/>
  <c r="AV8" i="3"/>
  <c r="BD8" i="3"/>
  <c r="BL8" i="3"/>
  <c r="AU3" i="3"/>
  <c r="BC3" i="3"/>
  <c r="BK3" i="3"/>
  <c r="AO4" i="3"/>
  <c r="AW4" i="3"/>
  <c r="BE4" i="3"/>
  <c r="BM4" i="3"/>
  <c r="AN5" i="3"/>
  <c r="AV5" i="3"/>
  <c r="BD5" i="3"/>
  <c r="BL5" i="3"/>
  <c r="AP6" i="3"/>
  <c r="AX6" i="3"/>
  <c r="BF6" i="3"/>
  <c r="BN6" i="3"/>
  <c r="AR7" i="3"/>
  <c r="AZ7" i="3"/>
  <c r="BH7" i="3"/>
  <c r="AO8" i="3"/>
  <c r="AW8" i="3"/>
  <c r="BE8" i="3"/>
  <c r="BM8" i="3"/>
  <c r="AN3" i="3"/>
  <c r="AV3" i="3"/>
  <c r="BD3" i="3"/>
  <c r="BL3" i="3"/>
  <c r="AP4" i="3"/>
  <c r="AX4" i="3"/>
  <c r="BF4" i="3"/>
  <c r="BN4" i="3"/>
  <c r="AO5" i="3"/>
  <c r="AW5" i="3"/>
  <c r="BE5" i="3"/>
  <c r="BM5" i="3"/>
  <c r="AQ6" i="3"/>
  <c r="AY6" i="3"/>
  <c r="BG6" i="3"/>
  <c r="AS7" i="3"/>
  <c r="BA7" i="3"/>
  <c r="BI7" i="3"/>
  <c r="AP8" i="3"/>
  <c r="AX8" i="3"/>
  <c r="BF8" i="3"/>
  <c r="BN8" i="3"/>
  <c r="AQ4" i="3"/>
  <c r="AY4" i="3"/>
  <c r="BG4" i="3"/>
  <c r="AP5" i="3"/>
  <c r="AX5" i="3"/>
  <c r="BF5" i="3"/>
  <c r="BN5" i="3"/>
  <c r="AR6" i="3"/>
  <c r="AZ6" i="3"/>
  <c r="BH6" i="3"/>
  <c r="AT7" i="3"/>
  <c r="AT60" i="3" s="1"/>
  <c r="BB7" i="3"/>
  <c r="BB60" i="3" s="1"/>
  <c r="BJ7" i="3"/>
  <c r="AQ8" i="3"/>
  <c r="AY8" i="3"/>
  <c r="BG8" i="3"/>
  <c r="AR4" i="3"/>
  <c r="AZ4" i="3"/>
  <c r="BH4" i="3"/>
  <c r="AQ5" i="3"/>
  <c r="AY5" i="3"/>
  <c r="BG5" i="3"/>
  <c r="AS6" i="3"/>
  <c r="BA6" i="3"/>
  <c r="BI6" i="3"/>
  <c r="AR8" i="3"/>
  <c r="AZ8" i="3"/>
  <c r="BH8" i="3"/>
  <c r="AS4" i="3"/>
  <c r="BA4" i="3"/>
  <c r="BI4" i="3"/>
  <c r="BR3" i="3"/>
  <c r="BZ3" i="3"/>
  <c r="CH3" i="3"/>
  <c r="CP3" i="3"/>
  <c r="BU4" i="3"/>
  <c r="CC4" i="3"/>
  <c r="CK4" i="3"/>
  <c r="BQ5" i="3"/>
  <c r="BY5" i="3"/>
  <c r="CG5" i="3"/>
  <c r="CO5" i="3"/>
  <c r="BT6" i="3"/>
  <c r="CB6" i="3"/>
  <c r="CJ6" i="3"/>
  <c r="BV7" i="3"/>
  <c r="CD7" i="3"/>
  <c r="CL7" i="3"/>
  <c r="BS8" i="3"/>
  <c r="CA8" i="3"/>
  <c r="CI8" i="3"/>
  <c r="CB4" i="3"/>
  <c r="BS3" i="3"/>
  <c r="CA3" i="3"/>
  <c r="CI3" i="3"/>
  <c r="BV4" i="3"/>
  <c r="CD4" i="3"/>
  <c r="CL4" i="3"/>
  <c r="BR5" i="3"/>
  <c r="BZ5" i="3"/>
  <c r="CH5" i="3"/>
  <c r="CP5" i="3"/>
  <c r="BU6" i="3"/>
  <c r="CC6" i="3"/>
  <c r="CK6" i="3"/>
  <c r="BW7" i="3"/>
  <c r="CE7" i="3"/>
  <c r="CM7" i="3"/>
  <c r="BT8" i="3"/>
  <c r="CB8" i="3"/>
  <c r="CJ8" i="3"/>
  <c r="BT3" i="3"/>
  <c r="CB3" i="3"/>
  <c r="CJ3" i="3"/>
  <c r="BW4" i="3"/>
  <c r="CE4" i="3"/>
  <c r="CM4" i="3"/>
  <c r="BS5" i="3"/>
  <c r="CA5" i="3"/>
  <c r="CI5" i="3"/>
  <c r="BV6" i="3"/>
  <c r="CD6" i="3"/>
  <c r="CL6" i="3"/>
  <c r="BP7" i="3"/>
  <c r="BX7" i="3"/>
  <c r="CF7" i="3"/>
  <c r="CN7" i="3"/>
  <c r="BU8" i="3"/>
  <c r="CC8" i="3"/>
  <c r="CK8" i="3"/>
  <c r="BT4" i="3"/>
  <c r="BU3" i="3"/>
  <c r="CC3" i="3"/>
  <c r="CK3" i="3"/>
  <c r="BP4" i="3"/>
  <c r="BX4" i="3"/>
  <c r="CF4" i="3"/>
  <c r="CN4" i="3"/>
  <c r="BT5" i="3"/>
  <c r="CB5" i="3"/>
  <c r="CJ5" i="3"/>
  <c r="BW6" i="3"/>
  <c r="CE6" i="3"/>
  <c r="CM6" i="3"/>
  <c r="BQ7" i="3"/>
  <c r="BY7" i="3"/>
  <c r="CG7" i="3"/>
  <c r="CO7" i="3"/>
  <c r="BV8" i="3"/>
  <c r="CD8" i="3"/>
  <c r="CL8" i="3"/>
  <c r="BV3" i="3"/>
  <c r="CD3" i="3"/>
  <c r="CL3" i="3"/>
  <c r="BQ4" i="3"/>
  <c r="BY4" i="3"/>
  <c r="CG4" i="3"/>
  <c r="CO4" i="3"/>
  <c r="BP6" i="3"/>
  <c r="BX6" i="3"/>
  <c r="CF6" i="3"/>
  <c r="CN6" i="3"/>
  <c r="BR7" i="3"/>
  <c r="BR60" i="3" s="1"/>
  <c r="BZ7" i="3"/>
  <c r="CH7" i="3"/>
  <c r="CP7" i="3"/>
  <c r="BW8" i="3"/>
  <c r="CE8" i="3"/>
  <c r="CM8" i="3"/>
  <c r="CJ4" i="3"/>
  <c r="BW3" i="3"/>
  <c r="CE3" i="3"/>
  <c r="CM3" i="3"/>
  <c r="BR4" i="3"/>
  <c r="BZ4" i="3"/>
  <c r="CH4" i="3"/>
  <c r="CP4" i="3"/>
  <c r="BQ6" i="3"/>
  <c r="BY6" i="3"/>
  <c r="CG6" i="3"/>
  <c r="CO6" i="3"/>
  <c r="BS7" i="3"/>
  <c r="CA7" i="3"/>
  <c r="CI7" i="3"/>
  <c r="BP8" i="3"/>
  <c r="BX8" i="3"/>
  <c r="CF8" i="3"/>
  <c r="CN8" i="3"/>
  <c r="CT3" i="3"/>
  <c r="DB3" i="3"/>
  <c r="DJ3" i="3"/>
  <c r="DR3" i="3"/>
  <c r="CT6" i="3"/>
  <c r="DB6" i="3"/>
  <c r="DJ6" i="3"/>
  <c r="DR6" i="3"/>
  <c r="CU3" i="3"/>
  <c r="DC3" i="3"/>
  <c r="DK3" i="3"/>
  <c r="CX4" i="3"/>
  <c r="DF4" i="3"/>
  <c r="DN4" i="3"/>
  <c r="CW5" i="3"/>
  <c r="DE5" i="3"/>
  <c r="DM5" i="3"/>
  <c r="CU6" i="3"/>
  <c r="DC6" i="3"/>
  <c r="DK6" i="3"/>
  <c r="CW7" i="3"/>
  <c r="DE7" i="3"/>
  <c r="DM7" i="3"/>
  <c r="CW8" i="3"/>
  <c r="DE8" i="3"/>
  <c r="DM8" i="3"/>
  <c r="CW3" i="3"/>
  <c r="DE3" i="3"/>
  <c r="DM3" i="3"/>
  <c r="CR4" i="3"/>
  <c r="CZ4" i="3"/>
  <c r="DH4" i="3"/>
  <c r="DP4" i="3"/>
  <c r="CY5" i="3"/>
  <c r="DG5" i="3"/>
  <c r="DO5" i="3"/>
  <c r="CY7" i="3"/>
  <c r="DG7" i="3"/>
  <c r="DO7" i="3"/>
  <c r="CY8" i="3"/>
  <c r="DG8" i="3"/>
  <c r="DO8" i="3"/>
  <c r="CX3" i="3"/>
  <c r="DF3" i="3"/>
  <c r="DN3" i="3"/>
  <c r="CS4" i="3"/>
  <c r="DA4" i="3"/>
  <c r="DA56" i="3" s="1"/>
  <c r="DI4" i="3"/>
  <c r="DQ4" i="3"/>
  <c r="CR5" i="3"/>
  <c r="CZ5" i="3"/>
  <c r="DH5" i="3"/>
  <c r="DP5" i="3"/>
  <c r="CR7" i="3"/>
  <c r="CZ7" i="3"/>
  <c r="DH7" i="3"/>
  <c r="DP7" i="3"/>
  <c r="CR8" i="3"/>
  <c r="CZ8" i="3"/>
  <c r="DH8" i="3"/>
  <c r="DP8" i="3"/>
  <c r="CY3" i="3"/>
  <c r="DG3" i="3"/>
  <c r="DO3" i="3"/>
  <c r="CT4" i="3"/>
  <c r="DB4" i="3"/>
  <c r="DJ4" i="3"/>
  <c r="DR4" i="3"/>
  <c r="CS5" i="3"/>
  <c r="DA5" i="3"/>
  <c r="DI5" i="3"/>
  <c r="DQ5" i="3"/>
  <c r="CS7" i="3"/>
  <c r="DA7" i="3"/>
  <c r="DI7" i="3"/>
  <c r="DQ7" i="3"/>
  <c r="CS8" i="3"/>
  <c r="DA8" i="3"/>
  <c r="DI8" i="3"/>
  <c r="DQ8" i="3"/>
  <c r="CR3" i="3"/>
  <c r="CZ3" i="3"/>
  <c r="DH3" i="3"/>
  <c r="DP3" i="3"/>
  <c r="CU4" i="3"/>
  <c r="CU56" i="3" s="1"/>
  <c r="DC4" i="3"/>
  <c r="DK4" i="3"/>
  <c r="CT5" i="3"/>
  <c r="DB5" i="3"/>
  <c r="DJ5" i="3"/>
  <c r="DR5" i="3"/>
  <c r="CT7" i="3"/>
  <c r="DB7" i="3"/>
  <c r="DJ7" i="3"/>
  <c r="DR7" i="3"/>
  <c r="CS3" i="3"/>
  <c r="DA3" i="3"/>
  <c r="DI3" i="3"/>
  <c r="DQ3" i="3"/>
  <c r="CU5" i="3"/>
  <c r="DC5" i="3"/>
  <c r="DK5" i="3"/>
  <c r="CU7" i="3"/>
  <c r="DC7" i="3"/>
  <c r="DK7" i="3"/>
  <c r="DT3" i="3"/>
  <c r="EU3" i="3" s="1"/>
  <c r="AI4" i="25" s="1"/>
  <c r="DT5" i="3"/>
  <c r="EU5" i="3" s="1"/>
  <c r="AI6" i="25" s="1"/>
  <c r="DT7" i="3"/>
  <c r="EU7" i="3" s="1"/>
  <c r="AI8" i="25" s="1"/>
  <c r="DT6" i="3"/>
  <c r="EU6" i="3" s="1"/>
  <c r="AI7" i="25" s="1"/>
  <c r="DT8" i="3"/>
  <c r="EU8" i="3" s="1"/>
  <c r="AI9" i="25" s="1"/>
  <c r="FC3" i="3"/>
  <c r="FK3" i="3"/>
  <c r="FS3" i="3"/>
  <c r="EX4" i="3"/>
  <c r="FF4" i="3"/>
  <c r="FN4" i="3"/>
  <c r="FV4" i="3"/>
  <c r="EV5" i="3"/>
  <c r="FD5" i="3"/>
  <c r="FL5" i="3"/>
  <c r="FT5" i="3"/>
  <c r="FB6" i="3"/>
  <c r="FJ6" i="3"/>
  <c r="FR6" i="3"/>
  <c r="EV7" i="3"/>
  <c r="FD7" i="3"/>
  <c r="FL7" i="3"/>
  <c r="FT7" i="3"/>
  <c r="EV8" i="3"/>
  <c r="FD8" i="3"/>
  <c r="FL8" i="3"/>
  <c r="FT8" i="3"/>
  <c r="EV3" i="3"/>
  <c r="FD3" i="3"/>
  <c r="FL3" i="3"/>
  <c r="FT3" i="3"/>
  <c r="EY4" i="3"/>
  <c r="FG4" i="3"/>
  <c r="FO4" i="3"/>
  <c r="EW5" i="3"/>
  <c r="FE5" i="3"/>
  <c r="FM5" i="3"/>
  <c r="FU5" i="3"/>
  <c r="FC6" i="3"/>
  <c r="FK6" i="3"/>
  <c r="FS6" i="3"/>
  <c r="EW7" i="3"/>
  <c r="FE7" i="3"/>
  <c r="FM7" i="3"/>
  <c r="FU7" i="3"/>
  <c r="EW8" i="3"/>
  <c r="FE8" i="3"/>
  <c r="FM8" i="3"/>
  <c r="FU8" i="3"/>
  <c r="EX3" i="3"/>
  <c r="FF3" i="3"/>
  <c r="FN3" i="3"/>
  <c r="FV3" i="3"/>
  <c r="FA4" i="3"/>
  <c r="FI4" i="3"/>
  <c r="FQ4" i="3"/>
  <c r="EY5" i="3"/>
  <c r="FG5" i="3"/>
  <c r="FO5" i="3"/>
  <c r="EW6" i="3"/>
  <c r="FE6" i="3"/>
  <c r="FM6" i="3"/>
  <c r="FU6" i="3"/>
  <c r="EY7" i="3"/>
  <c r="FG7" i="3"/>
  <c r="FO7" i="3"/>
  <c r="EY8" i="3"/>
  <c r="FG8" i="3"/>
  <c r="FO8" i="3"/>
  <c r="EY3" i="3"/>
  <c r="FG3" i="3"/>
  <c r="FO3" i="3"/>
  <c r="FB4" i="3"/>
  <c r="FJ4" i="3"/>
  <c r="FR4" i="3"/>
  <c r="EZ5" i="3"/>
  <c r="FH5" i="3"/>
  <c r="FP5" i="3"/>
  <c r="EZ7" i="3"/>
  <c r="FH7" i="3"/>
  <c r="FP7" i="3"/>
  <c r="EZ8" i="3"/>
  <c r="FH8" i="3"/>
  <c r="FP8" i="3"/>
  <c r="EZ3" i="3"/>
  <c r="FH3" i="3"/>
  <c r="FP3" i="3"/>
  <c r="FC4" i="3"/>
  <c r="FK4" i="3"/>
  <c r="FS4" i="3"/>
  <c r="FA5" i="3"/>
  <c r="FI5" i="3"/>
  <c r="FQ5" i="3"/>
  <c r="FA7" i="3"/>
  <c r="FI7" i="3"/>
  <c r="FQ7" i="3"/>
  <c r="FA8" i="3"/>
  <c r="FI8" i="3"/>
  <c r="FQ8" i="3"/>
  <c r="FA3" i="3"/>
  <c r="FI3" i="3"/>
  <c r="FQ3" i="3"/>
  <c r="FB5" i="3"/>
  <c r="FJ5" i="3"/>
  <c r="FR5" i="3"/>
  <c r="FB7" i="3"/>
  <c r="FJ7" i="3"/>
  <c r="FR7" i="3"/>
  <c r="FB8" i="3"/>
  <c r="FJ8" i="3"/>
  <c r="FR8" i="3"/>
  <c r="FC5" i="3"/>
  <c r="FK5" i="3"/>
  <c r="FS5" i="3"/>
  <c r="FC7" i="3"/>
  <c r="FK7" i="3"/>
  <c r="FS7" i="3"/>
  <c r="GA3" i="3"/>
  <c r="GI3" i="3"/>
  <c r="GQ3" i="3"/>
  <c r="GE4" i="3"/>
  <c r="GM4" i="3"/>
  <c r="GU4" i="3"/>
  <c r="GC5" i="3"/>
  <c r="GK5" i="3"/>
  <c r="GS5" i="3"/>
  <c r="GA6" i="3"/>
  <c r="GI6" i="3"/>
  <c r="GQ6" i="3"/>
  <c r="GD7" i="3"/>
  <c r="GL7" i="3"/>
  <c r="GT7" i="3"/>
  <c r="GD8" i="3"/>
  <c r="GL8" i="3"/>
  <c r="GT8" i="3"/>
  <c r="GB3" i="3"/>
  <c r="GJ3" i="3"/>
  <c r="GR3" i="3"/>
  <c r="FX4" i="3"/>
  <c r="GF4" i="3"/>
  <c r="GN4" i="3"/>
  <c r="GV4" i="3"/>
  <c r="GD5" i="3"/>
  <c r="GL5" i="3"/>
  <c r="GT5" i="3"/>
  <c r="GB6" i="3"/>
  <c r="GJ6" i="3"/>
  <c r="GR6" i="3"/>
  <c r="GE7" i="3"/>
  <c r="GM7" i="3"/>
  <c r="GU7" i="3"/>
  <c r="GE8" i="3"/>
  <c r="GM8" i="3"/>
  <c r="GU8" i="3"/>
  <c r="GC3" i="3"/>
  <c r="GK3" i="3"/>
  <c r="GS3" i="3"/>
  <c r="FY4" i="3"/>
  <c r="GG4" i="3"/>
  <c r="GO4" i="3"/>
  <c r="GW4" i="3"/>
  <c r="GE5" i="3"/>
  <c r="GM5" i="3"/>
  <c r="GU5" i="3"/>
  <c r="GC6" i="3"/>
  <c r="GK6" i="3"/>
  <c r="GS6" i="3"/>
  <c r="FX7" i="3"/>
  <c r="GF7" i="3"/>
  <c r="GN7" i="3"/>
  <c r="GV7" i="3"/>
  <c r="FX8" i="3"/>
  <c r="GF8" i="3"/>
  <c r="GN8" i="3"/>
  <c r="GV8" i="3"/>
  <c r="GD3" i="3"/>
  <c r="GL3" i="3"/>
  <c r="GT3" i="3"/>
  <c r="FZ4" i="3"/>
  <c r="GH4" i="3"/>
  <c r="GP4" i="3"/>
  <c r="GX4" i="3"/>
  <c r="GX56" i="3" s="1"/>
  <c r="FX5" i="3"/>
  <c r="GF5" i="3"/>
  <c r="GN5" i="3"/>
  <c r="GV5" i="3"/>
  <c r="FY7" i="3"/>
  <c r="GG7" i="3"/>
  <c r="GO7" i="3"/>
  <c r="GW7" i="3"/>
  <c r="FY8" i="3"/>
  <c r="GG8" i="3"/>
  <c r="GO8" i="3"/>
  <c r="GW8" i="3"/>
  <c r="GE3" i="3"/>
  <c r="GM3" i="3"/>
  <c r="GU3" i="3"/>
  <c r="GA4" i="3"/>
  <c r="GI4" i="3"/>
  <c r="GQ4" i="3"/>
  <c r="FY5" i="3"/>
  <c r="GG5" i="3"/>
  <c r="GO5" i="3"/>
  <c r="GW5" i="3"/>
  <c r="FZ7" i="3"/>
  <c r="GH7" i="3"/>
  <c r="GP7" i="3"/>
  <c r="GX7" i="3"/>
  <c r="FZ8" i="3"/>
  <c r="GH8" i="3"/>
  <c r="GP8" i="3"/>
  <c r="GX8" i="3"/>
  <c r="FX3" i="3"/>
  <c r="GF3" i="3"/>
  <c r="GN3" i="3"/>
  <c r="GV3" i="3"/>
  <c r="GB4" i="3"/>
  <c r="GJ4" i="3"/>
  <c r="GR4" i="3"/>
  <c r="GA7" i="3"/>
  <c r="GI7" i="3"/>
  <c r="GQ7" i="3"/>
  <c r="GA8" i="3"/>
  <c r="GI8" i="3"/>
  <c r="GQ8" i="3"/>
  <c r="FY3" i="3"/>
  <c r="GG3" i="3"/>
  <c r="GO3" i="3"/>
  <c r="GW3" i="3"/>
  <c r="GB7" i="3"/>
  <c r="GJ7" i="3"/>
  <c r="GR7" i="3"/>
  <c r="HJ3" i="3"/>
  <c r="HD4" i="3"/>
  <c r="HL4" i="3"/>
  <c r="HT4" i="3"/>
  <c r="HE5" i="3"/>
  <c r="HM5" i="3"/>
  <c r="HU5" i="3"/>
  <c r="HF6" i="3"/>
  <c r="HN6" i="3"/>
  <c r="HV6" i="3"/>
  <c r="HG7" i="3"/>
  <c r="HO7" i="3"/>
  <c r="HW7" i="3"/>
  <c r="GZ8" i="3"/>
  <c r="HH8" i="3"/>
  <c r="HP8" i="3"/>
  <c r="HX8" i="3"/>
  <c r="HZ3" i="3"/>
  <c r="HE4" i="3"/>
  <c r="HM4" i="3"/>
  <c r="HU4" i="3"/>
  <c r="HF5" i="3"/>
  <c r="HN5" i="3"/>
  <c r="HV5" i="3"/>
  <c r="HG6" i="3"/>
  <c r="HO6" i="3"/>
  <c r="HW6" i="3"/>
  <c r="GZ7" i="3"/>
  <c r="HH7" i="3"/>
  <c r="HP7" i="3"/>
  <c r="HX7" i="3"/>
  <c r="HA8" i="3"/>
  <c r="HI8" i="3"/>
  <c r="HQ8" i="3"/>
  <c r="HY8" i="3"/>
  <c r="HB3" i="3"/>
  <c r="HR3" i="3"/>
  <c r="HF4" i="3"/>
  <c r="HN4" i="3"/>
  <c r="HV4" i="3"/>
  <c r="HG5" i="3"/>
  <c r="HO5" i="3"/>
  <c r="HW5" i="3"/>
  <c r="GZ6" i="3"/>
  <c r="HH6" i="3"/>
  <c r="HP6" i="3"/>
  <c r="HX6" i="3"/>
  <c r="HA7" i="3"/>
  <c r="HI7" i="3"/>
  <c r="HQ7" i="3"/>
  <c r="HY7" i="3"/>
  <c r="HB8" i="3"/>
  <c r="HJ8" i="3"/>
  <c r="HR8" i="3"/>
  <c r="HZ8" i="3"/>
  <c r="GZ5" i="3"/>
  <c r="HH5" i="3"/>
  <c r="HP5" i="3"/>
  <c r="HX5" i="3"/>
  <c r="HA6" i="3"/>
  <c r="HI6" i="3"/>
  <c r="HQ6" i="3"/>
  <c r="HY6" i="3"/>
  <c r="HB7" i="3"/>
  <c r="HJ7" i="3"/>
  <c r="HR7" i="3"/>
  <c r="HZ7" i="3"/>
  <c r="GZ4" i="3"/>
  <c r="HH4" i="3"/>
  <c r="HP4" i="3"/>
  <c r="HX4" i="3"/>
  <c r="HA5" i="3"/>
  <c r="HI5" i="3"/>
  <c r="HQ5" i="3"/>
  <c r="HY5" i="3"/>
  <c r="HB6" i="3"/>
  <c r="HJ6" i="3"/>
  <c r="HR6" i="3"/>
  <c r="HZ6" i="3"/>
  <c r="HA4" i="3"/>
  <c r="HI4" i="3"/>
  <c r="HQ4" i="3"/>
  <c r="HY4" i="3"/>
  <c r="HB5" i="3"/>
  <c r="HJ5" i="3"/>
  <c r="HR5" i="3"/>
  <c r="HZ5" i="3"/>
  <c r="GD57" i="3" l="1"/>
  <c r="CE58" i="3"/>
  <c r="BH58" i="3"/>
  <c r="HV51" i="3"/>
  <c r="HL58" i="3"/>
  <c r="HY58" i="3"/>
  <c r="CY58" i="3"/>
  <c r="GM58" i="3"/>
  <c r="CC58" i="3"/>
  <c r="BP58" i="3"/>
  <c r="L64" i="22"/>
  <c r="Y96" i="21"/>
  <c r="L224" i="22"/>
  <c r="Y256" i="21"/>
  <c r="L128" i="22"/>
  <c r="Y160" i="21"/>
  <c r="L160" i="22"/>
  <c r="Y192" i="21"/>
  <c r="L96" i="22"/>
  <c r="Y128" i="21"/>
  <c r="L32" i="22"/>
  <c r="Y64" i="21"/>
  <c r="L192" i="22"/>
  <c r="Y224" i="21"/>
  <c r="BL58" i="3"/>
  <c r="DK58" i="3"/>
  <c r="HO51" i="3"/>
  <c r="HE51" i="3"/>
  <c r="GQ58" i="3"/>
  <c r="BW51" i="3"/>
  <c r="DA58" i="3"/>
  <c r="HE58" i="3"/>
  <c r="FM58" i="3"/>
  <c r="HR52" i="3"/>
  <c r="FB52" i="3"/>
  <c r="FT58" i="3"/>
  <c r="FX58" i="3"/>
  <c r="CC52" i="3"/>
  <c r="HO52" i="3"/>
  <c r="EX60" i="3"/>
  <c r="GR51" i="3"/>
  <c r="FM56" i="3"/>
  <c r="FT56" i="3"/>
  <c r="BS56" i="3"/>
  <c r="HW58" i="3"/>
  <c r="AQ58" i="3"/>
  <c r="HK58" i="3"/>
  <c r="CP60" i="3"/>
  <c r="CN51" i="3"/>
  <c r="HR56" i="3"/>
  <c r="HN58" i="3"/>
  <c r="X56" i="3"/>
  <c r="CH60" i="3"/>
  <c r="CO58" i="3"/>
  <c r="BJ58" i="3"/>
  <c r="DM58" i="3"/>
  <c r="GK58" i="3"/>
  <c r="BX51" i="3"/>
  <c r="CJ58" i="3"/>
  <c r="DT58" i="3"/>
  <c r="BC58" i="3"/>
  <c r="EZ58" i="3"/>
  <c r="EV58" i="3"/>
  <c r="FZ58" i="3"/>
  <c r="HH58" i="3"/>
  <c r="GG58" i="3"/>
  <c r="CM58" i="3"/>
  <c r="FO56" i="3"/>
  <c r="EV57" i="3"/>
  <c r="CS57" i="3"/>
  <c r="BZ57" i="3"/>
  <c r="AN57" i="3"/>
  <c r="CY57" i="3"/>
  <c r="DC56" i="3"/>
  <c r="FJ56" i="3"/>
  <c r="BR56" i="3"/>
  <c r="FH56" i="3"/>
  <c r="EW56" i="3"/>
  <c r="HP56" i="3"/>
  <c r="BM56" i="3"/>
  <c r="HB56" i="3"/>
  <c r="AY56" i="3"/>
  <c r="HP58" i="3"/>
  <c r="GU58" i="3"/>
  <c r="BU58" i="3"/>
  <c r="GZ58" i="3"/>
  <c r="DN58" i="3"/>
  <c r="HU55" i="3"/>
  <c r="CI58" i="3"/>
  <c r="DP58" i="3"/>
  <c r="BD58" i="3"/>
  <c r="FE58" i="3"/>
  <c r="HD58" i="3"/>
  <c r="HQ58" i="3"/>
  <c r="HV58" i="3"/>
  <c r="FD58" i="3"/>
  <c r="BT58" i="3"/>
  <c r="FU58" i="3"/>
  <c r="BX58" i="3"/>
  <c r="CK58" i="3"/>
  <c r="BR58" i="3"/>
  <c r="FJ58" i="3"/>
  <c r="HG58" i="3"/>
  <c r="FH58" i="3"/>
  <c r="GO58" i="3"/>
  <c r="HT58" i="3"/>
  <c r="HK51" i="3"/>
  <c r="GQ51" i="3"/>
  <c r="CM51" i="3"/>
  <c r="CH52" i="3"/>
  <c r="FP58" i="3"/>
  <c r="FR58" i="3"/>
  <c r="CX60" i="3"/>
  <c r="HS55" i="3"/>
  <c r="GR55" i="3"/>
  <c r="FI55" i="3"/>
  <c r="GG55" i="3"/>
  <c r="HT55" i="3"/>
  <c r="BP55" i="3"/>
  <c r="FP55" i="3"/>
  <c r="HI55" i="3"/>
  <c r="AW55" i="3"/>
  <c r="FU55" i="3"/>
  <c r="EW55" i="3"/>
  <c r="DE55" i="3"/>
  <c r="FL55" i="3"/>
  <c r="L53" i="3"/>
  <c r="FA56" i="3"/>
  <c r="HY56" i="3"/>
  <c r="GW57" i="3"/>
  <c r="GG57" i="3"/>
  <c r="HN57" i="3"/>
  <c r="FT52" i="3"/>
  <c r="GQ56" i="3"/>
  <c r="DF57" i="3"/>
  <c r="FU57" i="3"/>
  <c r="BT57" i="3"/>
  <c r="DI56" i="3"/>
  <c r="BW57" i="3"/>
  <c r="HX57" i="3"/>
  <c r="FR52" i="3"/>
  <c r="FI57" i="3"/>
  <c r="HI57" i="3"/>
  <c r="GP57" i="3"/>
  <c r="FZ57" i="3"/>
  <c r="FF56" i="3"/>
  <c r="FI56" i="3"/>
  <c r="FV52" i="3"/>
  <c r="HZ57" i="3"/>
  <c r="CT56" i="3"/>
  <c r="HY57" i="3"/>
  <c r="FW54" i="3"/>
  <c r="D7" i="25" s="1"/>
  <c r="AH27" i="25"/>
  <c r="GY54" i="3"/>
  <c r="C7" i="25" s="1"/>
  <c r="AG27" i="25"/>
  <c r="BO54" i="3"/>
  <c r="H7" i="25" s="1"/>
  <c r="AL27" i="25"/>
  <c r="IA54" i="3"/>
  <c r="B7" i="25" s="1"/>
  <c r="AF27" i="25"/>
  <c r="EU54" i="3"/>
  <c r="E7" i="25" s="1"/>
  <c r="AI27" i="25"/>
  <c r="DS54" i="3"/>
  <c r="F7" i="25" s="1"/>
  <c r="AJ27" i="25"/>
  <c r="AM54" i="3"/>
  <c r="I7" i="25" s="1"/>
  <c r="AM27" i="25"/>
  <c r="CQ54" i="3"/>
  <c r="G7" i="25" s="1"/>
  <c r="AK27" i="25"/>
  <c r="HB55" i="3"/>
  <c r="EZ55" i="3"/>
  <c r="BK55" i="3"/>
  <c r="HY55" i="3"/>
  <c r="EV55" i="3"/>
  <c r="CJ55" i="3"/>
  <c r="DR55" i="3"/>
  <c r="HH55" i="3"/>
  <c r="BS55" i="3"/>
  <c r="AS55" i="3"/>
  <c r="CA55" i="3"/>
  <c r="BV55" i="3"/>
  <c r="CN55" i="3"/>
  <c r="FV55" i="3"/>
  <c r="FO55" i="3"/>
  <c r="AN55" i="3"/>
  <c r="BF55" i="3"/>
  <c r="HO55" i="3"/>
  <c r="L55" i="3"/>
  <c r="FS55" i="3"/>
  <c r="GV56" i="3"/>
  <c r="HT56" i="3"/>
  <c r="DG52" i="3"/>
  <c r="FU52" i="3"/>
  <c r="DE52" i="3"/>
  <c r="GL57" i="3"/>
  <c r="HH56" i="3"/>
  <c r="Q56" i="3"/>
  <c r="CA57" i="3"/>
  <c r="FY52" i="3"/>
  <c r="GR56" i="3"/>
  <c r="HB57" i="3"/>
  <c r="DQ57" i="3"/>
  <c r="CP57" i="3"/>
  <c r="GK52" i="3"/>
  <c r="FV57" i="3"/>
  <c r="HD56" i="3"/>
  <c r="FD52" i="3"/>
  <c r="FK52" i="3"/>
  <c r="V56" i="3"/>
  <c r="DK56" i="3"/>
  <c r="BT56" i="3"/>
  <c r="GP52" i="3"/>
  <c r="FZ52" i="3"/>
  <c r="FJ57" i="3"/>
  <c r="GB57" i="3"/>
  <c r="HA57" i="3"/>
  <c r="HS56" i="3"/>
  <c r="FZ51" i="3"/>
  <c r="GC60" i="3"/>
  <c r="GX51" i="3"/>
  <c r="HW56" i="3"/>
  <c r="GA51" i="3"/>
  <c r="HE56" i="3"/>
  <c r="AX56" i="3"/>
  <c r="HK56" i="3"/>
  <c r="FG55" i="3"/>
  <c r="HJ57" i="3"/>
  <c r="BI56" i="3"/>
  <c r="GC52" i="3"/>
  <c r="FH57" i="3"/>
  <c r="FI52" i="3"/>
  <c r="HU56" i="3"/>
  <c r="BE56" i="3"/>
  <c r="BT52" i="3"/>
  <c r="CI52" i="3"/>
  <c r="FK57" i="3"/>
  <c r="FQ57" i="3"/>
  <c r="FA57" i="3"/>
  <c r="DI57" i="3"/>
  <c r="DO56" i="3"/>
  <c r="AQ56" i="3"/>
  <c r="BR57" i="3"/>
  <c r="FH52" i="3"/>
  <c r="FT57" i="3"/>
  <c r="CC57" i="3"/>
  <c r="AV56" i="3"/>
  <c r="DG56" i="3"/>
  <c r="DH55" i="3"/>
  <c r="AE56" i="3"/>
  <c r="CR52" i="3"/>
  <c r="HC56" i="3"/>
  <c r="CJ56" i="3"/>
  <c r="CN56" i="3"/>
  <c r="W56" i="3"/>
  <c r="FJ52" i="3"/>
  <c r="HJ52" i="3"/>
  <c r="HU52" i="3"/>
  <c r="HE52" i="3"/>
  <c r="CB57" i="3"/>
  <c r="GC57" i="3"/>
  <c r="DF56" i="3"/>
  <c r="BF56" i="3"/>
  <c r="BW52" i="3"/>
  <c r="GU56" i="3"/>
  <c r="AO56" i="3"/>
  <c r="DI52" i="3"/>
  <c r="CU57" i="3"/>
  <c r="AI56" i="3"/>
  <c r="DM52" i="3"/>
  <c r="BY57" i="3"/>
  <c r="GA52" i="3"/>
  <c r="BF53" i="3"/>
  <c r="S53" i="3"/>
  <c r="DI55" i="3"/>
  <c r="HG56" i="3"/>
  <c r="GS58" i="3"/>
  <c r="GH58" i="3"/>
  <c r="FA58" i="3"/>
  <c r="BI58" i="3"/>
  <c r="GF58" i="3"/>
  <c r="BV51" i="3"/>
  <c r="FV66" i="3"/>
  <c r="DJ66" i="3"/>
  <c r="AX66" i="3"/>
  <c r="HA66" i="3"/>
  <c r="EO66" i="3"/>
  <c r="CC66" i="3"/>
  <c r="Q66" i="3"/>
  <c r="FT66" i="3"/>
  <c r="DH66" i="3"/>
  <c r="AV66" i="3"/>
  <c r="HW66" i="3"/>
  <c r="FK66" i="3"/>
  <c r="CY66" i="3"/>
  <c r="AM66" i="3"/>
  <c r="FR66" i="3"/>
  <c r="DF66" i="3"/>
  <c r="AT66" i="3"/>
  <c r="HE66" i="3"/>
  <c r="ES66" i="3"/>
  <c r="CG66" i="3"/>
  <c r="U66" i="3"/>
  <c r="GU66" i="3"/>
  <c r="EI66" i="3"/>
  <c r="BW66" i="3"/>
  <c r="HL66" i="3"/>
  <c r="HZ66" i="3"/>
  <c r="DL66" i="3"/>
  <c r="AR66" i="3"/>
  <c r="HW57" i="3"/>
  <c r="HG57" i="3"/>
  <c r="FE57" i="3"/>
  <c r="CG57" i="3"/>
  <c r="FL57" i="3"/>
  <c r="GZ57" i="3"/>
  <c r="CJ53" i="3"/>
  <c r="CG53" i="3"/>
  <c r="FT53" i="3"/>
  <c r="CV58" i="3"/>
  <c r="FY55" i="3"/>
  <c r="GF55" i="3"/>
  <c r="AP55" i="3"/>
  <c r="BE55" i="3"/>
  <c r="AY55" i="3"/>
  <c r="GP58" i="3"/>
  <c r="CK56" i="3"/>
  <c r="HR66" i="3"/>
  <c r="FF66" i="3"/>
  <c r="CT66" i="3"/>
  <c r="AH66" i="3"/>
  <c r="GK66" i="3"/>
  <c r="DY66" i="3"/>
  <c r="BM66" i="3"/>
  <c r="HP66" i="3"/>
  <c r="FD66" i="3"/>
  <c r="CR66" i="3"/>
  <c r="AF66" i="3"/>
  <c r="HG66" i="3"/>
  <c r="EU66" i="3"/>
  <c r="CI66" i="3"/>
  <c r="W66" i="3"/>
  <c r="HN66" i="3"/>
  <c r="FB66" i="3"/>
  <c r="CP66" i="3"/>
  <c r="AD66" i="3"/>
  <c r="GO66" i="3"/>
  <c r="EC66" i="3"/>
  <c r="BQ66" i="3"/>
  <c r="GE66" i="3"/>
  <c r="DS66" i="3"/>
  <c r="BG66" i="3"/>
  <c r="CN66" i="3"/>
  <c r="BX66" i="3"/>
  <c r="DT66" i="3"/>
  <c r="FH66" i="3"/>
  <c r="CV56" i="3"/>
  <c r="HJ66" i="3"/>
  <c r="EX66" i="3"/>
  <c r="CL66" i="3"/>
  <c r="Z66" i="3"/>
  <c r="GC66" i="3"/>
  <c r="DQ66" i="3"/>
  <c r="BE66" i="3"/>
  <c r="HH66" i="3"/>
  <c r="EV66" i="3"/>
  <c r="CJ66" i="3"/>
  <c r="X66" i="3"/>
  <c r="GY66" i="3"/>
  <c r="EM66" i="3"/>
  <c r="CA66" i="3"/>
  <c r="O66" i="3"/>
  <c r="HF66" i="3"/>
  <c r="ET66" i="3"/>
  <c r="CH66" i="3"/>
  <c r="V66" i="3"/>
  <c r="GG66" i="3"/>
  <c r="DU66" i="3"/>
  <c r="BI66" i="3"/>
  <c r="FW66" i="3"/>
  <c r="DK66" i="3"/>
  <c r="AY66" i="3"/>
  <c r="AB66" i="3"/>
  <c r="L66" i="3"/>
  <c r="BH66" i="3"/>
  <c r="CV66" i="3"/>
  <c r="CE52" i="3"/>
  <c r="HN52" i="3"/>
  <c r="HB66" i="3"/>
  <c r="EP66" i="3"/>
  <c r="CD66" i="3"/>
  <c r="R66" i="3"/>
  <c r="FU66" i="3"/>
  <c r="DI66" i="3"/>
  <c r="AW66" i="3"/>
  <c r="GZ66" i="3"/>
  <c r="EN66" i="3"/>
  <c r="CB66" i="3"/>
  <c r="P66" i="3"/>
  <c r="GQ66" i="3"/>
  <c r="EE66" i="3"/>
  <c r="BS66" i="3"/>
  <c r="GX66" i="3"/>
  <c r="EL66" i="3"/>
  <c r="BZ66" i="3"/>
  <c r="N66" i="3"/>
  <c r="FY66" i="3"/>
  <c r="DM66" i="3"/>
  <c r="BA66" i="3"/>
  <c r="IA66" i="3"/>
  <c r="FO66" i="3"/>
  <c r="DC66" i="3"/>
  <c r="AQ66" i="3"/>
  <c r="HD66" i="3"/>
  <c r="GN66" i="3"/>
  <c r="AJ66" i="3"/>
  <c r="HL52" i="3"/>
  <c r="CB52" i="3"/>
  <c r="GK60" i="3"/>
  <c r="R56" i="3"/>
  <c r="Y56" i="3"/>
  <c r="GT66" i="3"/>
  <c r="EH66" i="3"/>
  <c r="BV66" i="3"/>
  <c r="HY66" i="3"/>
  <c r="FM66" i="3"/>
  <c r="DA66" i="3"/>
  <c r="AO66" i="3"/>
  <c r="GR66" i="3"/>
  <c r="EF66" i="3"/>
  <c r="BT66" i="3"/>
  <c r="GI66" i="3"/>
  <c r="DW66" i="3"/>
  <c r="BK66" i="3"/>
  <c r="GP66" i="3"/>
  <c r="ED66" i="3"/>
  <c r="BR66" i="3"/>
  <c r="FQ66" i="3"/>
  <c r="DE66" i="3"/>
  <c r="AS66" i="3"/>
  <c r="HS66" i="3"/>
  <c r="FG66" i="3"/>
  <c r="CU66" i="3"/>
  <c r="AI66" i="3"/>
  <c r="ER66" i="3"/>
  <c r="EB66" i="3"/>
  <c r="DL52" i="3"/>
  <c r="GL66" i="3"/>
  <c r="DZ66" i="3"/>
  <c r="BN66" i="3"/>
  <c r="HQ66" i="3"/>
  <c r="FE66" i="3"/>
  <c r="CS66" i="3"/>
  <c r="AG66" i="3"/>
  <c r="GJ66" i="3"/>
  <c r="DX66" i="3"/>
  <c r="BL66" i="3"/>
  <c r="GA66" i="3"/>
  <c r="DO66" i="3"/>
  <c r="BC66" i="3"/>
  <c r="GH66" i="3"/>
  <c r="DV66" i="3"/>
  <c r="BJ66" i="3"/>
  <c r="HU66" i="3"/>
  <c r="FI66" i="3"/>
  <c r="CW66" i="3"/>
  <c r="AK66" i="3"/>
  <c r="HK66" i="3"/>
  <c r="EY66" i="3"/>
  <c r="CM66" i="3"/>
  <c r="AA66" i="3"/>
  <c r="CF66" i="3"/>
  <c r="BP66" i="3"/>
  <c r="FP66" i="3"/>
  <c r="HM56" i="3"/>
  <c r="FE51" i="3"/>
  <c r="CD51" i="3"/>
  <c r="GD66" i="3"/>
  <c r="DR66" i="3"/>
  <c r="BF66" i="3"/>
  <c r="HI66" i="3"/>
  <c r="EW66" i="3"/>
  <c r="CK66" i="3"/>
  <c r="Y66" i="3"/>
  <c r="GB66" i="3"/>
  <c r="DP66" i="3"/>
  <c r="BD66" i="3"/>
  <c r="FS66" i="3"/>
  <c r="DG66" i="3"/>
  <c r="AU66" i="3"/>
  <c r="FZ66" i="3"/>
  <c r="DN66" i="3"/>
  <c r="BB66" i="3"/>
  <c r="HM66" i="3"/>
  <c r="FA66" i="3"/>
  <c r="CO66" i="3"/>
  <c r="AC66" i="3"/>
  <c r="HC66" i="3"/>
  <c r="EQ66" i="3"/>
  <c r="CE66" i="3"/>
  <c r="S66" i="3"/>
  <c r="T66" i="3"/>
  <c r="FX66" i="3"/>
  <c r="CD52" i="3"/>
  <c r="HV55" i="3"/>
  <c r="CJ52" i="3"/>
  <c r="DO57" i="3"/>
  <c r="EZ56" i="3"/>
  <c r="HF55" i="3"/>
  <c r="GW56" i="3"/>
  <c r="BL56" i="3"/>
  <c r="AL56" i="3"/>
  <c r="DK57" i="3"/>
  <c r="GR57" i="3"/>
  <c r="GX57" i="3"/>
  <c r="GH57" i="3"/>
  <c r="BC60" i="3"/>
  <c r="HA56" i="3"/>
  <c r="HI56" i="3"/>
  <c r="HH51" i="3"/>
  <c r="GJ51" i="3"/>
  <c r="EX51" i="3"/>
  <c r="AU56" i="3"/>
  <c r="DL51" i="3"/>
  <c r="CU52" i="3"/>
  <c r="DE57" i="3"/>
  <c r="BU57" i="3"/>
  <c r="CJ57" i="3"/>
  <c r="FR57" i="3"/>
  <c r="FB57" i="3"/>
  <c r="CH57" i="3"/>
  <c r="AK56" i="3"/>
  <c r="CI56" i="3"/>
  <c r="DO53" i="3"/>
  <c r="AL53" i="3"/>
  <c r="FF53" i="3"/>
  <c r="AF53" i="3"/>
  <c r="BA53" i="3"/>
  <c r="HF53" i="3"/>
  <c r="HD53" i="3"/>
  <c r="DB53" i="3"/>
  <c r="Z53" i="3"/>
  <c r="AU53" i="3"/>
  <c r="DM55" i="3"/>
  <c r="BT55" i="3"/>
  <c r="DL55" i="3"/>
  <c r="DA55" i="3"/>
  <c r="HL60" i="3"/>
  <c r="HC51" i="3"/>
  <c r="GJ58" i="3"/>
  <c r="AN58" i="3"/>
  <c r="CX58" i="3"/>
  <c r="HU58" i="3"/>
  <c r="BQ58" i="3"/>
  <c r="DB55" i="3"/>
  <c r="FR51" i="3"/>
  <c r="CO56" i="3"/>
  <c r="BY55" i="3"/>
  <c r="HJ55" i="3"/>
  <c r="DP56" i="3"/>
  <c r="N56" i="3"/>
  <c r="HO57" i="3"/>
  <c r="EZ57" i="3"/>
  <c r="CU55" i="3"/>
  <c r="CL51" i="3"/>
  <c r="AZ56" i="3"/>
  <c r="BN56" i="3"/>
  <c r="FZ56" i="3"/>
  <c r="BQ51" i="3"/>
  <c r="HQ52" i="3"/>
  <c r="HP57" i="3"/>
  <c r="DN57" i="3"/>
  <c r="HM57" i="3"/>
  <c r="HN56" i="3"/>
  <c r="CM56" i="3"/>
  <c r="AH56" i="3"/>
  <c r="DD51" i="3"/>
  <c r="GK57" i="3"/>
  <c r="GJ57" i="3"/>
  <c r="DA57" i="3"/>
  <c r="GQ57" i="3"/>
  <c r="HA58" i="3"/>
  <c r="AR58" i="3"/>
  <c r="DD58" i="3"/>
  <c r="HD60" i="3"/>
  <c r="BU51" i="3"/>
  <c r="S56" i="3"/>
  <c r="Z56" i="3"/>
  <c r="AG56" i="3"/>
  <c r="GN52" i="3"/>
  <c r="GL52" i="3"/>
  <c r="FS52" i="3"/>
  <c r="FC52" i="3"/>
  <c r="GP56" i="3"/>
  <c r="GN56" i="3"/>
  <c r="CZ56" i="3"/>
  <c r="BQ56" i="3"/>
  <c r="HZ52" i="3"/>
  <c r="CZ58" i="3"/>
  <c r="BS58" i="3"/>
  <c r="CS56" i="3"/>
  <c r="CL56" i="3"/>
  <c r="CO51" i="3"/>
  <c r="CL52" i="3"/>
  <c r="AR56" i="3"/>
  <c r="O56" i="3"/>
  <c r="EZ52" i="3"/>
  <c r="FE52" i="3"/>
  <c r="GJ56" i="3"/>
  <c r="GM56" i="3"/>
  <c r="DM56" i="3"/>
  <c r="GT56" i="3"/>
  <c r="GN58" i="3"/>
  <c r="BG58" i="3"/>
  <c r="DQ58" i="3"/>
  <c r="CM57" i="3"/>
  <c r="GI57" i="3"/>
  <c r="HQ57" i="3"/>
  <c r="GA58" i="3"/>
  <c r="FO58" i="3"/>
  <c r="EX55" i="3"/>
  <c r="BO37" i="3"/>
  <c r="AL38" i="25" s="1"/>
  <c r="GI51" i="3"/>
  <c r="CZ52" i="3"/>
  <c r="GR52" i="3"/>
  <c r="FU56" i="3"/>
  <c r="GY34" i="3"/>
  <c r="AG35" i="25" s="1"/>
  <c r="FZ53" i="3"/>
  <c r="GG53" i="3"/>
  <c r="BQ53" i="3"/>
  <c r="DC53" i="3"/>
  <c r="GR53" i="3"/>
  <c r="BG53" i="3"/>
  <c r="HB53" i="3"/>
  <c r="BM58" i="3"/>
  <c r="HS53" i="3"/>
  <c r="AN53" i="3"/>
  <c r="CN53" i="3"/>
  <c r="BS53" i="3"/>
  <c r="HW53" i="3"/>
  <c r="HO53" i="3"/>
  <c r="CL53" i="3"/>
  <c r="BV53" i="3"/>
  <c r="HE53" i="3"/>
  <c r="HU53" i="3"/>
  <c r="HM53" i="3"/>
  <c r="HL53" i="3"/>
  <c r="CI53" i="3"/>
  <c r="CA53" i="3"/>
  <c r="FQ58" i="3"/>
  <c r="BZ53" i="3"/>
  <c r="HD55" i="3"/>
  <c r="BX55" i="3"/>
  <c r="IA27" i="3"/>
  <c r="AF28" i="25" s="1"/>
  <c r="HK55" i="3"/>
  <c r="CC55" i="3"/>
  <c r="BU55" i="3"/>
  <c r="CM55" i="3"/>
  <c r="HX55" i="3"/>
  <c r="HT51" i="3"/>
  <c r="HM60" i="3"/>
  <c r="HX52" i="3"/>
  <c r="BR52" i="3"/>
  <c r="GB58" i="3"/>
  <c r="CR58" i="3"/>
  <c r="CP58" i="3"/>
  <c r="HS58" i="3"/>
  <c r="GY37" i="3"/>
  <c r="AG38" i="25" s="1"/>
  <c r="DS37" i="3"/>
  <c r="AJ38" i="25" s="1"/>
  <c r="HM51" i="3"/>
  <c r="FB51" i="3"/>
  <c r="HW52" i="3"/>
  <c r="HG52" i="3"/>
  <c r="FM52" i="3"/>
  <c r="U56" i="3"/>
  <c r="EW57" i="3"/>
  <c r="CW57" i="3"/>
  <c r="EY57" i="3"/>
  <c r="HV57" i="3"/>
  <c r="HF57" i="3"/>
  <c r="FC57" i="3"/>
  <c r="CI57" i="3"/>
  <c r="DL58" i="3"/>
  <c r="BJ55" i="3"/>
  <c r="HB52" i="3"/>
  <c r="FP56" i="3"/>
  <c r="CY56" i="3"/>
  <c r="CA58" i="3"/>
  <c r="GI52" i="3"/>
  <c r="FP52" i="3"/>
  <c r="GO52" i="3"/>
  <c r="BO34" i="3"/>
  <c r="AL35" i="25" s="1"/>
  <c r="BX53" i="3"/>
  <c r="BM55" i="3"/>
  <c r="IA37" i="3"/>
  <c r="AF38" i="25" s="1"/>
  <c r="FW37" i="3"/>
  <c r="AH38" i="25" s="1"/>
  <c r="DF51" i="3"/>
  <c r="FM57" i="3"/>
  <c r="DL56" i="3"/>
  <c r="GS57" i="3"/>
  <c r="IA34" i="3"/>
  <c r="AF35" i="25" s="1"/>
  <c r="BR53" i="3"/>
  <c r="AV58" i="3"/>
  <c r="GB55" i="3"/>
  <c r="Q53" i="3"/>
  <c r="AB56" i="3"/>
  <c r="AA53" i="3"/>
  <c r="AM22" i="3"/>
  <c r="AM23" i="25" s="1"/>
  <c r="AM20" i="3"/>
  <c r="AM21" i="25" s="1"/>
  <c r="AM5" i="3"/>
  <c r="AM6" i="25" s="1"/>
  <c r="AM11" i="3"/>
  <c r="AM12" i="25" s="1"/>
  <c r="AM34" i="3"/>
  <c r="AM35" i="25" s="1"/>
  <c r="V53" i="3"/>
  <c r="AK53" i="3"/>
  <c r="U53" i="3"/>
  <c r="AJ53" i="3"/>
  <c r="AM32" i="3"/>
  <c r="AM33" i="25" s="1"/>
  <c r="EU55" i="3"/>
  <c r="E8" i="25" s="1"/>
  <c r="EU58" i="3"/>
  <c r="E11" i="25" s="1"/>
  <c r="AM35" i="3"/>
  <c r="AM36" i="25" s="1"/>
  <c r="HR53" i="3"/>
  <c r="HT53" i="3"/>
  <c r="AM21" i="3"/>
  <c r="AM22" i="25" s="1"/>
  <c r="BW55" i="3"/>
  <c r="AM27" i="3"/>
  <c r="AM28" i="25" s="1"/>
  <c r="IA3" i="3"/>
  <c r="AF4" i="25" s="1"/>
  <c r="CQ3" i="3"/>
  <c r="AK4" i="25" s="1"/>
  <c r="L56" i="3"/>
  <c r="AM4" i="3"/>
  <c r="AM5" i="25" s="1"/>
  <c r="IA9" i="3"/>
  <c r="AF10" i="25" s="1"/>
  <c r="CO57" i="3"/>
  <c r="CQ34" i="3"/>
  <c r="AK35" i="25" s="1"/>
  <c r="CQ23" i="3"/>
  <c r="AK24" i="25" s="1"/>
  <c r="AM24" i="3"/>
  <c r="AM25" i="25" s="1"/>
  <c r="DS22" i="3"/>
  <c r="AJ23" i="25" s="1"/>
  <c r="FW22" i="3"/>
  <c r="AH23" i="25" s="1"/>
  <c r="AM16" i="3"/>
  <c r="AM17" i="25" s="1"/>
  <c r="CQ15" i="3"/>
  <c r="AK16" i="25" s="1"/>
  <c r="AM31" i="3"/>
  <c r="AM32" i="25" s="1"/>
  <c r="AM6" i="3"/>
  <c r="AM7" i="25" s="1"/>
  <c r="DS6" i="3"/>
  <c r="AJ7" i="25" s="1"/>
  <c r="CP56" i="3"/>
  <c r="AW56" i="3"/>
  <c r="BO8" i="3"/>
  <c r="AL9" i="25" s="1"/>
  <c r="AF56" i="3"/>
  <c r="FQ52" i="3"/>
  <c r="BS52" i="3"/>
  <c r="HR57" i="3"/>
  <c r="CE57" i="3"/>
  <c r="M56" i="3"/>
  <c r="T56" i="3"/>
  <c r="HJ56" i="3"/>
  <c r="BO22" i="3"/>
  <c r="AL23" i="25" s="1"/>
  <c r="GY23" i="3"/>
  <c r="AG24" i="25" s="1"/>
  <c r="CW53" i="3"/>
  <c r="DR53" i="3"/>
  <c r="AM15" i="3"/>
  <c r="AM16" i="25" s="1"/>
  <c r="CU53" i="3"/>
  <c r="CQ29" i="3"/>
  <c r="AK30" i="25" s="1"/>
  <c r="FW28" i="3"/>
  <c r="AH29" i="25" s="1"/>
  <c r="AM29" i="3"/>
  <c r="AM30" i="25" s="1"/>
  <c r="BQ52" i="3"/>
  <c r="HH52" i="3"/>
  <c r="CQ42" i="3"/>
  <c r="AK43" i="25" s="1"/>
  <c r="FN56" i="3"/>
  <c r="DM57" i="3"/>
  <c r="DS11" i="3"/>
  <c r="AJ12" i="25" s="1"/>
  <c r="DD52" i="3"/>
  <c r="DJ52" i="3"/>
  <c r="DS9" i="3"/>
  <c r="AJ10" i="25" s="1"/>
  <c r="AM12" i="3"/>
  <c r="AM13" i="25" s="1"/>
  <c r="FW34" i="3"/>
  <c r="AH35" i="25" s="1"/>
  <c r="CZ53" i="3"/>
  <c r="DE53" i="3"/>
  <c r="CX53" i="3"/>
  <c r="AW58" i="3"/>
  <c r="CT53" i="3"/>
  <c r="DI58" i="3"/>
  <c r="DS30" i="3"/>
  <c r="AJ31" i="25" s="1"/>
  <c r="AM30" i="3"/>
  <c r="AM31" i="25" s="1"/>
  <c r="DO55" i="3"/>
  <c r="DK55" i="3"/>
  <c r="DS27" i="3"/>
  <c r="AJ28" i="25" s="1"/>
  <c r="AM28" i="3"/>
  <c r="AM29" i="25" s="1"/>
  <c r="CW55" i="3"/>
  <c r="DD60" i="3"/>
  <c r="DA52" i="3"/>
  <c r="GY3" i="3"/>
  <c r="AG4" i="25" s="1"/>
  <c r="HI51" i="3"/>
  <c r="L60" i="3"/>
  <c r="AM8" i="3"/>
  <c r="AM9" i="25" s="1"/>
  <c r="BV52" i="3"/>
  <c r="AM10" i="3"/>
  <c r="AM11" i="25" s="1"/>
  <c r="AM13" i="3"/>
  <c r="AM14" i="25" s="1"/>
  <c r="DH57" i="3"/>
  <c r="DP57" i="3"/>
  <c r="BO24" i="3"/>
  <c r="AL25" i="25" s="1"/>
  <c r="BK53" i="3"/>
  <c r="AM23" i="3"/>
  <c r="AM24" i="25" s="1"/>
  <c r="AM19" i="3"/>
  <c r="AM20" i="25" s="1"/>
  <c r="AM18" i="3"/>
  <c r="AM19" i="25" s="1"/>
  <c r="AZ53" i="3"/>
  <c r="AY58" i="3"/>
  <c r="AQ53" i="3"/>
  <c r="BN53" i="3"/>
  <c r="AP53" i="3"/>
  <c r="BD53" i="3"/>
  <c r="AV53" i="3"/>
  <c r="BK58" i="3"/>
  <c r="BC53" i="3"/>
  <c r="GX55" i="3"/>
  <c r="BA55" i="3"/>
  <c r="AQ55" i="3"/>
  <c r="AU55" i="3"/>
  <c r="AR55" i="3"/>
  <c r="AM7" i="3"/>
  <c r="AM8" i="25" s="1"/>
  <c r="CX57" i="3"/>
  <c r="AC56" i="3"/>
  <c r="FG57" i="3"/>
  <c r="AJ56" i="3"/>
  <c r="CQ13" i="3"/>
  <c r="AK14" i="25" s="1"/>
  <c r="BO23" i="3"/>
  <c r="AL24" i="25" s="1"/>
  <c r="X53" i="3"/>
  <c r="GI53" i="3"/>
  <c r="GA53" i="3"/>
  <c r="O53" i="3"/>
  <c r="GB53" i="3"/>
  <c r="EY58" i="3"/>
  <c r="N53" i="3"/>
  <c r="GW53" i="3"/>
  <c r="GO53" i="3"/>
  <c r="FY53" i="3"/>
  <c r="AB53" i="3"/>
  <c r="GU53" i="3"/>
  <c r="GE53" i="3"/>
  <c r="GT53" i="3"/>
  <c r="GL53" i="3"/>
  <c r="GJ53" i="3"/>
  <c r="GV55" i="3"/>
  <c r="BO27" i="3"/>
  <c r="AL28" i="25" s="1"/>
  <c r="GI55" i="3"/>
  <c r="GW55" i="3"/>
  <c r="GL55" i="3"/>
  <c r="BO7" i="3"/>
  <c r="AL8" i="25" s="1"/>
  <c r="GI58" i="3"/>
  <c r="FY58" i="3"/>
  <c r="GE58" i="3"/>
  <c r="GI56" i="3"/>
  <c r="EY56" i="3"/>
  <c r="AM3" i="3"/>
  <c r="AM4" i="25" s="1"/>
  <c r="AD56" i="3"/>
  <c r="GY41" i="3"/>
  <c r="AG42" i="25" s="1"/>
  <c r="DC52" i="3"/>
  <c r="BO10" i="3"/>
  <c r="AL11" i="25" s="1"/>
  <c r="FP57" i="3"/>
  <c r="DS34" i="3"/>
  <c r="AJ35" i="25" s="1"/>
  <c r="AM17" i="3"/>
  <c r="AM18" i="25" s="1"/>
  <c r="AM14" i="3"/>
  <c r="AM15" i="25" s="1"/>
  <c r="GY6" i="3"/>
  <c r="AG7" i="25" s="1"/>
  <c r="FW4" i="3"/>
  <c r="AH5" i="25" s="1"/>
  <c r="AC60" i="3"/>
  <c r="HP60" i="3"/>
  <c r="IA8" i="3"/>
  <c r="AF9" i="25" s="1"/>
  <c r="CE56" i="3"/>
  <c r="DN52" i="3"/>
  <c r="AM9" i="3"/>
  <c r="AM10" i="25" s="1"/>
  <c r="CA56" i="3"/>
  <c r="AE53" i="3"/>
  <c r="AW53" i="3"/>
  <c r="FW14" i="3"/>
  <c r="AH15" i="25" s="1"/>
  <c r="FP53" i="3"/>
  <c r="EZ53" i="3"/>
  <c r="FW18" i="3"/>
  <c r="AH19" i="25" s="1"/>
  <c r="EX53" i="3"/>
  <c r="FK58" i="3"/>
  <c r="FR53" i="3"/>
  <c r="FJ53" i="3"/>
  <c r="FI53" i="3"/>
  <c r="GM55" i="3"/>
  <c r="CY55" i="3"/>
  <c r="FQ55" i="3"/>
  <c r="FA55" i="3"/>
  <c r="CO55" i="3"/>
  <c r="FH55" i="3"/>
  <c r="EY55" i="3"/>
  <c r="BL55" i="3"/>
  <c r="AV55" i="3"/>
  <c r="FN55" i="3"/>
  <c r="GK55" i="3"/>
  <c r="FE55" i="3"/>
  <c r="FF55" i="3"/>
  <c r="FT55" i="3"/>
  <c r="FD55" i="3"/>
  <c r="FC55" i="3"/>
  <c r="GT55" i="3"/>
  <c r="FK55" i="3"/>
  <c r="FM55" i="3"/>
  <c r="GS55" i="3"/>
  <c r="FL52" i="3"/>
  <c r="BO38" i="3"/>
  <c r="AL39" i="25" s="1"/>
  <c r="FI58" i="3"/>
  <c r="FG58" i="3"/>
  <c r="GC59" i="3"/>
  <c r="GS59" i="3"/>
  <c r="BU52" i="3"/>
  <c r="CA59" i="3"/>
  <c r="HG59" i="3"/>
  <c r="GU52" i="3"/>
  <c r="GG52" i="3"/>
  <c r="GW52" i="3"/>
  <c r="EU59" i="3"/>
  <c r="E12" i="25" s="1"/>
  <c r="IA48" i="3"/>
  <c r="AF49" i="25" s="1"/>
  <c r="HU57" i="3"/>
  <c r="HE57" i="3"/>
  <c r="IA21" i="3"/>
  <c r="AF22" i="25" s="1"/>
  <c r="IA31" i="3"/>
  <c r="AF32" i="25" s="1"/>
  <c r="GZ52" i="3"/>
  <c r="IA45" i="3"/>
  <c r="AF46" i="25" s="1"/>
  <c r="HK52" i="3"/>
  <c r="IA47" i="3"/>
  <c r="AF48" i="25" s="1"/>
  <c r="HZ56" i="3"/>
  <c r="IA14" i="3"/>
  <c r="AF15" i="25" s="1"/>
  <c r="IA20" i="3"/>
  <c r="AF21" i="25" s="1"/>
  <c r="IA30" i="3"/>
  <c r="AF31" i="25" s="1"/>
  <c r="HX58" i="3"/>
  <c r="HC58" i="3"/>
  <c r="HZ55" i="3"/>
  <c r="IA42" i="3"/>
  <c r="AF43" i="25" s="1"/>
  <c r="HY51" i="3"/>
  <c r="HW51" i="3"/>
  <c r="IA41" i="3"/>
  <c r="AF42" i="25" s="1"/>
  <c r="HA52" i="3"/>
  <c r="IA46" i="3"/>
  <c r="AF47" i="25" s="1"/>
  <c r="IA24" i="3"/>
  <c r="AF25" i="25" s="1"/>
  <c r="IA28" i="3"/>
  <c r="AF29" i="25" s="1"/>
  <c r="HL51" i="3"/>
  <c r="HP52" i="3"/>
  <c r="IA32" i="3"/>
  <c r="AF33" i="25" s="1"/>
  <c r="HD52" i="3"/>
  <c r="IA23" i="3"/>
  <c r="AF24" i="25" s="1"/>
  <c r="IA17" i="3"/>
  <c r="AF18" i="25" s="1"/>
  <c r="HG51" i="3"/>
  <c r="HS51" i="3"/>
  <c r="HC52" i="3"/>
  <c r="IA10" i="3"/>
  <c r="AF11" i="25" s="1"/>
  <c r="IA11" i="3"/>
  <c r="AF12" i="25" s="1"/>
  <c r="IA35" i="3"/>
  <c r="AF36" i="25" s="1"/>
  <c r="HK53" i="3"/>
  <c r="GZ53" i="3"/>
  <c r="IA22" i="3"/>
  <c r="AF23" i="25" s="1"/>
  <c r="HJ53" i="3"/>
  <c r="HX53" i="3"/>
  <c r="HV53" i="3"/>
  <c r="HN53" i="3"/>
  <c r="HM58" i="3"/>
  <c r="IA16" i="3"/>
  <c r="AF17" i="25" s="1"/>
  <c r="IA38" i="3"/>
  <c r="AF39" i="25" s="1"/>
  <c r="GZ56" i="3"/>
  <c r="IA4" i="3"/>
  <c r="AF5" i="25" s="1"/>
  <c r="HA51" i="3"/>
  <c r="IA5" i="3"/>
  <c r="AF6" i="25" s="1"/>
  <c r="IA13" i="3"/>
  <c r="AF14" i="25" s="1"/>
  <c r="IA15" i="3"/>
  <c r="AF16" i="25" s="1"/>
  <c r="IA18" i="3"/>
  <c r="AF19" i="25" s="1"/>
  <c r="IA6" i="3"/>
  <c r="AF7" i="25" s="1"/>
  <c r="IA7" i="3"/>
  <c r="AF8" i="25" s="1"/>
  <c r="HN51" i="3"/>
  <c r="HU51" i="3"/>
  <c r="IA12" i="3"/>
  <c r="AF13" i="25" s="1"/>
  <c r="IA19" i="3"/>
  <c r="AF20" i="25" s="1"/>
  <c r="HC55" i="3"/>
  <c r="HE55" i="3"/>
  <c r="HR55" i="3"/>
  <c r="HL55" i="3"/>
  <c r="HQ55" i="3"/>
  <c r="HP55" i="3"/>
  <c r="GZ55" i="3"/>
  <c r="IA29" i="3"/>
  <c r="AF30" i="25" s="1"/>
  <c r="HW55" i="3"/>
  <c r="HG55" i="3"/>
  <c r="HA55" i="3"/>
  <c r="HM55" i="3"/>
  <c r="GX53" i="3"/>
  <c r="GF53" i="3"/>
  <c r="GY18" i="3"/>
  <c r="AG19" i="25" s="1"/>
  <c r="GY31" i="3"/>
  <c r="AG32" i="25" s="1"/>
  <c r="GH56" i="3"/>
  <c r="GY8" i="3"/>
  <c r="AG9" i="25" s="1"/>
  <c r="GF56" i="3"/>
  <c r="GO57" i="3"/>
  <c r="FY57" i="3"/>
  <c r="GK53" i="3"/>
  <c r="GY24" i="3"/>
  <c r="AG25" i="25" s="1"/>
  <c r="GD53" i="3"/>
  <c r="GY30" i="3"/>
  <c r="AG31" i="25" s="1"/>
  <c r="GY42" i="3"/>
  <c r="AG43" i="25" s="1"/>
  <c r="GY10" i="3"/>
  <c r="AG11" i="25" s="1"/>
  <c r="FX56" i="3"/>
  <c r="GY4" i="3"/>
  <c r="AG5" i="25" s="1"/>
  <c r="GY13" i="3"/>
  <c r="AG14" i="25" s="1"/>
  <c r="GC53" i="3"/>
  <c r="FZ55" i="3"/>
  <c r="GJ55" i="3"/>
  <c r="GE55" i="3"/>
  <c r="GQ55" i="3"/>
  <c r="GU55" i="3"/>
  <c r="GO55" i="3"/>
  <c r="GC55" i="3"/>
  <c r="GN55" i="3"/>
  <c r="FX55" i="3"/>
  <c r="GY29" i="3"/>
  <c r="AG30" i="25" s="1"/>
  <c r="GD55" i="3"/>
  <c r="GA55" i="3"/>
  <c r="GJ52" i="3"/>
  <c r="GY22" i="3"/>
  <c r="AG23" i="25" s="1"/>
  <c r="GY16" i="3"/>
  <c r="AG17" i="25" s="1"/>
  <c r="GY27" i="3"/>
  <c r="AG28" i="25" s="1"/>
  <c r="FX52" i="3"/>
  <c r="GY45" i="3"/>
  <c r="AG46" i="25" s="1"/>
  <c r="GL56" i="3"/>
  <c r="GB56" i="3"/>
  <c r="GE56" i="3"/>
  <c r="GM52" i="3"/>
  <c r="GS56" i="3"/>
  <c r="GY35" i="3"/>
  <c r="AG36" i="25" s="1"/>
  <c r="GY17" i="3"/>
  <c r="AG18" i="25" s="1"/>
  <c r="GY38" i="3"/>
  <c r="AG39" i="25" s="1"/>
  <c r="GB51" i="3"/>
  <c r="GY48" i="3"/>
  <c r="AG49" i="25" s="1"/>
  <c r="GD52" i="3"/>
  <c r="GD56" i="3"/>
  <c r="GC56" i="3"/>
  <c r="GY15" i="3"/>
  <c r="AG16" i="25" s="1"/>
  <c r="GY21" i="3"/>
  <c r="AG22" i="25" s="1"/>
  <c r="GW58" i="3"/>
  <c r="GY7" i="3"/>
  <c r="AG8" i="25" s="1"/>
  <c r="GY5" i="3"/>
  <c r="AG6" i="25" s="1"/>
  <c r="GG56" i="3"/>
  <c r="GF52" i="3"/>
  <c r="GY47" i="3"/>
  <c r="AG48" i="25" s="1"/>
  <c r="GY9" i="3"/>
  <c r="AG10" i="25" s="1"/>
  <c r="GY12" i="3"/>
  <c r="AG13" i="25" s="1"/>
  <c r="GY14" i="3"/>
  <c r="AG15" i="25" s="1"/>
  <c r="GY20" i="3"/>
  <c r="AG21" i="25" s="1"/>
  <c r="GP53" i="3"/>
  <c r="GO56" i="3"/>
  <c r="FY56" i="3"/>
  <c r="GS52" i="3"/>
  <c r="GN59" i="3"/>
  <c r="GE52" i="3"/>
  <c r="GY46" i="3"/>
  <c r="AG47" i="25" s="1"/>
  <c r="GT52" i="3"/>
  <c r="GY11" i="3"/>
  <c r="AG12" i="25" s="1"/>
  <c r="GY19" i="3"/>
  <c r="AG20" i="25" s="1"/>
  <c r="GY28" i="3"/>
  <c r="AG29" i="25" s="1"/>
  <c r="GY32" i="3"/>
  <c r="AG33" i="25" s="1"/>
  <c r="FV51" i="3"/>
  <c r="FM51" i="3"/>
  <c r="FW5" i="3"/>
  <c r="AH6" i="25" s="1"/>
  <c r="FW48" i="3"/>
  <c r="AH49" i="25" s="1"/>
  <c r="FG52" i="3"/>
  <c r="FF52" i="3"/>
  <c r="FW13" i="3"/>
  <c r="AH14" i="25" s="1"/>
  <c r="FU53" i="3"/>
  <c r="FQ53" i="3"/>
  <c r="FW21" i="3"/>
  <c r="AH22" i="25" s="1"/>
  <c r="FS58" i="3"/>
  <c r="FW15" i="3"/>
  <c r="AH16" i="25" s="1"/>
  <c r="FW3" i="3"/>
  <c r="AH4" i="25" s="1"/>
  <c r="FW7" i="3"/>
  <c r="AH8" i="25" s="1"/>
  <c r="FV56" i="3"/>
  <c r="FW47" i="3"/>
  <c r="AH48" i="25" s="1"/>
  <c r="FW12" i="3"/>
  <c r="AH13" i="25" s="1"/>
  <c r="FW24" i="3"/>
  <c r="AH25" i="25" s="1"/>
  <c r="FW20" i="3"/>
  <c r="AH21" i="25" s="1"/>
  <c r="FV60" i="3"/>
  <c r="FW6" i="3"/>
  <c r="AH7" i="25" s="1"/>
  <c r="EW51" i="3"/>
  <c r="FW46" i="3"/>
  <c r="AH47" i="25" s="1"/>
  <c r="FU59" i="3"/>
  <c r="FS59" i="3"/>
  <c r="FC59" i="3"/>
  <c r="FW9" i="3"/>
  <c r="AH10" i="25" s="1"/>
  <c r="FL56" i="3"/>
  <c r="FW23" i="3"/>
  <c r="AH24" i="25" s="1"/>
  <c r="FW29" i="3"/>
  <c r="AH30" i="25" s="1"/>
  <c r="FL58" i="3"/>
  <c r="FW32" i="3"/>
  <c r="AH33" i="25" s="1"/>
  <c r="EV56" i="3"/>
  <c r="FW11" i="3"/>
  <c r="AH12" i="25" s="1"/>
  <c r="FB56" i="3"/>
  <c r="FW10" i="3"/>
  <c r="AH11" i="25" s="1"/>
  <c r="FW35" i="3"/>
  <c r="AH36" i="25" s="1"/>
  <c r="FW17" i="3"/>
  <c r="AH18" i="25" s="1"/>
  <c r="FW27" i="3"/>
  <c r="AH28" i="25" s="1"/>
  <c r="FW31" i="3"/>
  <c r="AH32" i="25" s="1"/>
  <c r="FW38" i="3"/>
  <c r="AH39" i="25" s="1"/>
  <c r="FW8" i="3"/>
  <c r="AH9" i="25" s="1"/>
  <c r="FW42" i="3"/>
  <c r="AH43" i="25" s="1"/>
  <c r="FW45" i="3"/>
  <c r="AH46" i="25" s="1"/>
  <c r="FO52" i="3"/>
  <c r="FN52" i="3"/>
  <c r="FA53" i="3"/>
  <c r="FH53" i="3"/>
  <c r="FW16" i="3"/>
  <c r="AH17" i="25" s="1"/>
  <c r="FO53" i="3"/>
  <c r="FG53" i="3"/>
  <c r="FC53" i="3"/>
  <c r="FV53" i="3"/>
  <c r="FN53" i="3"/>
  <c r="FW30" i="3"/>
  <c r="AH31" i="25" s="1"/>
  <c r="FW41" i="3"/>
  <c r="AH42" i="25" s="1"/>
  <c r="FS57" i="3"/>
  <c r="EY53" i="3"/>
  <c r="FW19" i="3"/>
  <c r="AH20" i="25" s="1"/>
  <c r="EU60" i="3"/>
  <c r="E13" i="25" s="1"/>
  <c r="DT55" i="3"/>
  <c r="EU51" i="3"/>
  <c r="E4" i="25" s="1"/>
  <c r="CR56" i="3"/>
  <c r="DS4" i="3"/>
  <c r="AJ5" i="25" s="1"/>
  <c r="CT55" i="3"/>
  <c r="CR55" i="3"/>
  <c r="DS42" i="3"/>
  <c r="AJ43" i="25" s="1"/>
  <c r="DS12" i="3"/>
  <c r="AJ13" i="25" s="1"/>
  <c r="DG58" i="3"/>
  <c r="DS16" i="3"/>
  <c r="AJ17" i="25" s="1"/>
  <c r="DF55" i="3"/>
  <c r="DP52" i="3"/>
  <c r="CY52" i="3"/>
  <c r="CW52" i="3"/>
  <c r="CS52" i="3"/>
  <c r="CT52" i="3"/>
  <c r="DR56" i="3"/>
  <c r="CX56" i="3"/>
  <c r="DS41" i="3"/>
  <c r="AJ42" i="25" s="1"/>
  <c r="DR52" i="3"/>
  <c r="DB52" i="3"/>
  <c r="DS10" i="3"/>
  <c r="AJ11" i="25" s="1"/>
  <c r="DS24" i="3"/>
  <c r="AJ25" i="25" s="1"/>
  <c r="DD53" i="3"/>
  <c r="DP53" i="3"/>
  <c r="DH53" i="3"/>
  <c r="DN53" i="3"/>
  <c r="DF53" i="3"/>
  <c r="DS19" i="3"/>
  <c r="AJ20" i="25" s="1"/>
  <c r="DH52" i="3"/>
  <c r="DS7" i="3"/>
  <c r="AJ8" i="25" s="1"/>
  <c r="DS17" i="3"/>
  <c r="AJ18" i="25" s="1"/>
  <c r="DJ56" i="3"/>
  <c r="DO52" i="3"/>
  <c r="DS23" i="3"/>
  <c r="AJ24" i="25" s="1"/>
  <c r="DS21" i="3"/>
  <c r="AJ22" i="25" s="1"/>
  <c r="DB56" i="3"/>
  <c r="DS8" i="3"/>
  <c r="AJ9" i="25" s="1"/>
  <c r="DS5" i="3"/>
  <c r="AJ6" i="25" s="1"/>
  <c r="DK52" i="3"/>
  <c r="DG57" i="3"/>
  <c r="CZ57" i="3"/>
  <c r="DS15" i="3"/>
  <c r="AJ16" i="25" s="1"/>
  <c r="DS20" i="3"/>
  <c r="AJ21" i="25" s="1"/>
  <c r="DQ55" i="3"/>
  <c r="CS55" i="3"/>
  <c r="CZ55" i="3"/>
  <c r="DD55" i="3"/>
  <c r="DG55" i="3"/>
  <c r="CV55" i="3"/>
  <c r="DP55" i="3"/>
  <c r="DC55" i="3"/>
  <c r="DJ55" i="3"/>
  <c r="DS3" i="3"/>
  <c r="AJ4" i="25" s="1"/>
  <c r="DS48" i="3"/>
  <c r="AJ49" i="25" s="1"/>
  <c r="DS35" i="3"/>
  <c r="AJ36" i="25" s="1"/>
  <c r="DF60" i="3"/>
  <c r="CV52" i="3"/>
  <c r="DS38" i="3"/>
  <c r="AJ39" i="25" s="1"/>
  <c r="DS45" i="3"/>
  <c r="AJ46" i="25" s="1"/>
  <c r="DS46" i="3"/>
  <c r="AJ47" i="25" s="1"/>
  <c r="DS13" i="3"/>
  <c r="AJ14" i="25" s="1"/>
  <c r="DQ56" i="3"/>
  <c r="DH56" i="3"/>
  <c r="DS47" i="3"/>
  <c r="AJ48" i="25" s="1"/>
  <c r="DS14" i="3"/>
  <c r="AJ15" i="25" s="1"/>
  <c r="DS32" i="3"/>
  <c r="AJ33" i="25" s="1"/>
  <c r="CX52" i="3"/>
  <c r="DS18" i="3"/>
  <c r="AJ19" i="25" s="1"/>
  <c r="DS31" i="3"/>
  <c r="AJ32" i="25" s="1"/>
  <c r="DS28" i="3"/>
  <c r="AJ29" i="25" s="1"/>
  <c r="DS29" i="3"/>
  <c r="AJ30" i="25" s="1"/>
  <c r="CS58" i="3"/>
  <c r="DC58" i="3"/>
  <c r="CG52" i="3"/>
  <c r="CQ8" i="3"/>
  <c r="AK9" i="25" s="1"/>
  <c r="CD56" i="3"/>
  <c r="CQ41" i="3"/>
  <c r="AK42" i="25" s="1"/>
  <c r="CM52" i="3"/>
  <c r="CQ22" i="3"/>
  <c r="AK23" i="25" s="1"/>
  <c r="CQ18" i="3"/>
  <c r="AK19" i="25" s="1"/>
  <c r="BY52" i="3"/>
  <c r="BP52" i="3"/>
  <c r="CQ45" i="3"/>
  <c r="AK46" i="25" s="1"/>
  <c r="CH56" i="3"/>
  <c r="BX56" i="3"/>
  <c r="BV56" i="3"/>
  <c r="BY51" i="3"/>
  <c r="CQ9" i="3"/>
  <c r="AK10" i="25" s="1"/>
  <c r="CQ17" i="3"/>
  <c r="AK18" i="25" s="1"/>
  <c r="CQ27" i="3"/>
  <c r="AK28" i="25" s="1"/>
  <c r="CQ31" i="3"/>
  <c r="AK32" i="25" s="1"/>
  <c r="CQ5" i="3"/>
  <c r="AK6" i="25" s="1"/>
  <c r="CB58" i="3"/>
  <c r="BZ58" i="3"/>
  <c r="CF58" i="3"/>
  <c r="CD55" i="3"/>
  <c r="CQ37" i="3"/>
  <c r="AK38" i="25" s="1"/>
  <c r="CQ6" i="3"/>
  <c r="AK7" i="25" s="1"/>
  <c r="BP56" i="3"/>
  <c r="CQ4" i="3"/>
  <c r="AK5" i="25" s="1"/>
  <c r="CQ48" i="3"/>
  <c r="AK49" i="25" s="1"/>
  <c r="CQ35" i="3"/>
  <c r="AK36" i="25" s="1"/>
  <c r="CQ21" i="3"/>
  <c r="AK22" i="25" s="1"/>
  <c r="CQ30" i="3"/>
  <c r="AK31" i="25" s="1"/>
  <c r="CQ47" i="3"/>
  <c r="AK48" i="25" s="1"/>
  <c r="BQ57" i="3"/>
  <c r="CQ20" i="3"/>
  <c r="AK21" i="25" s="1"/>
  <c r="CQ28" i="3"/>
  <c r="AK29" i="25" s="1"/>
  <c r="CA52" i="3"/>
  <c r="CQ38" i="3"/>
  <c r="AK39" i="25" s="1"/>
  <c r="CA60" i="3"/>
  <c r="CG56" i="3"/>
  <c r="CC51" i="3"/>
  <c r="CQ46" i="3"/>
  <c r="AK47" i="25" s="1"/>
  <c r="BP57" i="3"/>
  <c r="CQ12" i="3"/>
  <c r="AK13" i="25" s="1"/>
  <c r="CQ24" i="3"/>
  <c r="AK25" i="25" s="1"/>
  <c r="CP53" i="3"/>
  <c r="CO53" i="3"/>
  <c r="CF53" i="3"/>
  <c r="CM53" i="3"/>
  <c r="CE53" i="3"/>
  <c r="CD53" i="3"/>
  <c r="CQ19" i="3"/>
  <c r="AK20" i="25" s="1"/>
  <c r="CQ32" i="3"/>
  <c r="AK33" i="25" s="1"/>
  <c r="CN52" i="3"/>
  <c r="CP52" i="3"/>
  <c r="CQ16" i="3"/>
  <c r="AK17" i="25" s="1"/>
  <c r="BZ60" i="3"/>
  <c r="BP53" i="3"/>
  <c r="CQ10" i="3"/>
  <c r="AK11" i="25" s="1"/>
  <c r="CQ11" i="3"/>
  <c r="AK12" i="25" s="1"/>
  <c r="BS57" i="3"/>
  <c r="CF52" i="3"/>
  <c r="CE51" i="3"/>
  <c r="CQ7" i="3"/>
  <c r="AK8" i="25" s="1"/>
  <c r="BW56" i="3"/>
  <c r="CQ14" i="3"/>
  <c r="AK15" i="25" s="1"/>
  <c r="CG55" i="3"/>
  <c r="BQ55" i="3"/>
  <c r="CF55" i="3"/>
  <c r="CE55" i="3"/>
  <c r="CK55" i="3"/>
  <c r="CB55" i="3"/>
  <c r="CI55" i="3"/>
  <c r="CO52" i="3"/>
  <c r="BX52" i="3"/>
  <c r="BZ52" i="3"/>
  <c r="BC56" i="3"/>
  <c r="BB53" i="3"/>
  <c r="BI53" i="3"/>
  <c r="AS53" i="3"/>
  <c r="BH53" i="3"/>
  <c r="AR53" i="3"/>
  <c r="AP56" i="3"/>
  <c r="BO11" i="3"/>
  <c r="AL12" i="25" s="1"/>
  <c r="BB56" i="3"/>
  <c r="BO35" i="3"/>
  <c r="AL36" i="25" s="1"/>
  <c r="BO29" i="3"/>
  <c r="AL30" i="25" s="1"/>
  <c r="BA56" i="3"/>
  <c r="BO9" i="3"/>
  <c r="AL10" i="25" s="1"/>
  <c r="BO13" i="3"/>
  <c r="AL14" i="25" s="1"/>
  <c r="BO15" i="3"/>
  <c r="AL16" i="25" s="1"/>
  <c r="BO18" i="3"/>
  <c r="AL19" i="25" s="1"/>
  <c r="BI55" i="3"/>
  <c r="BG55" i="3"/>
  <c r="AO55" i="3"/>
  <c r="AZ55" i="3"/>
  <c r="BN55" i="3"/>
  <c r="AX55" i="3"/>
  <c r="BD55" i="3"/>
  <c r="BC55" i="3"/>
  <c r="BH55" i="3"/>
  <c r="BD56" i="3"/>
  <c r="BO6" i="3"/>
  <c r="AL7" i="25" s="1"/>
  <c r="BO12" i="3"/>
  <c r="AL13" i="25" s="1"/>
  <c r="BO14" i="3"/>
  <c r="AL15" i="25" s="1"/>
  <c r="BO17" i="3"/>
  <c r="AL18" i="25" s="1"/>
  <c r="BO32" i="3"/>
  <c r="AL33" i="25" s="1"/>
  <c r="BO5" i="3"/>
  <c r="AL6" i="25" s="1"/>
  <c r="BO16" i="3"/>
  <c r="AL17" i="25" s="1"/>
  <c r="BO31" i="3"/>
  <c r="AL32" i="25" s="1"/>
  <c r="BO28" i="3"/>
  <c r="AL29" i="25" s="1"/>
  <c r="AN52" i="3"/>
  <c r="BH56" i="3"/>
  <c r="BO3" i="3"/>
  <c r="AL4" i="25" s="1"/>
  <c r="BO4" i="3"/>
  <c r="AL5" i="25" s="1"/>
  <c r="BO19" i="3"/>
  <c r="AL20" i="25" s="1"/>
  <c r="BO30" i="3"/>
  <c r="AL31" i="25" s="1"/>
  <c r="AS58" i="3"/>
  <c r="BO20" i="3"/>
  <c r="AL21" i="25" s="1"/>
  <c r="AO53" i="3"/>
  <c r="BO21" i="3"/>
  <c r="AL22" i="25" s="1"/>
  <c r="AT56" i="3"/>
  <c r="DT52" i="3"/>
  <c r="EU45" i="3"/>
  <c r="EI61" i="3"/>
  <c r="DT53" i="3"/>
  <c r="EU53" i="3"/>
  <c r="E6" i="25" s="1"/>
  <c r="DT57" i="3"/>
  <c r="EU12" i="3"/>
  <c r="DT56" i="3"/>
  <c r="EU11" i="3"/>
  <c r="FD59" i="3"/>
  <c r="ET61" i="3"/>
  <c r="FJ59" i="3"/>
  <c r="GB59" i="3"/>
  <c r="AN59" i="3"/>
  <c r="BU59" i="3"/>
  <c r="GQ59" i="3"/>
  <c r="GA59" i="3"/>
  <c r="FH59" i="3"/>
  <c r="DP59" i="3"/>
  <c r="HQ59" i="3"/>
  <c r="CF59" i="3"/>
  <c r="DN59" i="3"/>
  <c r="CR59" i="3"/>
  <c r="GR59" i="3"/>
  <c r="DQ59" i="3"/>
  <c r="BZ59" i="3"/>
  <c r="GX59" i="3"/>
  <c r="GH59" i="3"/>
  <c r="CY59" i="3"/>
  <c r="HP59" i="3"/>
  <c r="DW61" i="3"/>
  <c r="EK61" i="3"/>
  <c r="EQ61" i="3"/>
  <c r="EC61" i="3"/>
  <c r="EP61" i="3"/>
  <c r="EH61" i="3"/>
  <c r="GK59" i="3"/>
  <c r="FT59" i="3"/>
  <c r="EA61" i="3"/>
  <c r="CH59" i="3"/>
  <c r="DO59" i="3"/>
  <c r="DF59" i="3"/>
  <c r="DL59" i="3"/>
  <c r="DI59" i="3"/>
  <c r="FL59" i="3"/>
  <c r="HL59" i="3"/>
  <c r="HW59" i="3"/>
  <c r="EW59" i="3"/>
  <c r="CS59" i="3"/>
  <c r="HN59" i="3"/>
  <c r="CV59" i="3"/>
  <c r="BT59" i="3"/>
  <c r="DH59" i="3"/>
  <c r="DT59" i="3"/>
  <c r="BP59" i="3"/>
  <c r="CI59" i="3"/>
  <c r="CB59" i="3"/>
  <c r="BX59" i="3"/>
  <c r="HT59" i="3"/>
  <c r="HD59" i="3"/>
  <c r="HI59" i="3"/>
  <c r="HH59" i="3"/>
  <c r="GF59" i="3"/>
  <c r="HV59" i="3"/>
  <c r="HF59" i="3"/>
  <c r="GZ59" i="3"/>
  <c r="EV59" i="3"/>
  <c r="HY59" i="3"/>
  <c r="HA59" i="3"/>
  <c r="DG59" i="3"/>
  <c r="HX59" i="3"/>
  <c r="CX59" i="3"/>
  <c r="DD59" i="3"/>
  <c r="AO58" i="3"/>
  <c r="FC58" i="3"/>
  <c r="CL55" i="3"/>
  <c r="DO58" i="3"/>
  <c r="DE58" i="3"/>
  <c r="GC58" i="3"/>
  <c r="FM59" i="3"/>
  <c r="CK59" i="3"/>
  <c r="BS59" i="3"/>
  <c r="FK59" i="3"/>
  <c r="CJ59" i="3"/>
  <c r="FB59" i="3"/>
  <c r="FX59" i="3"/>
  <c r="FR59" i="3"/>
  <c r="GJ59" i="3"/>
  <c r="CP59" i="3"/>
  <c r="BR59" i="3"/>
  <c r="GI59" i="3"/>
  <c r="FP59" i="3"/>
  <c r="EZ59" i="3"/>
  <c r="CN59" i="3"/>
  <c r="HO59" i="3"/>
  <c r="GV59" i="3"/>
  <c r="CZ59" i="3"/>
  <c r="GP59" i="3"/>
  <c r="FZ59" i="3"/>
  <c r="EV52" i="3"/>
  <c r="EW52" i="3"/>
  <c r="FA52" i="3"/>
  <c r="HI52" i="3"/>
  <c r="GX52" i="3"/>
  <c r="DA59" i="3"/>
  <c r="FE59" i="3"/>
  <c r="CC59" i="3"/>
  <c r="HY52" i="3"/>
  <c r="HS52" i="3"/>
  <c r="EY52" i="3"/>
  <c r="HK60" i="3"/>
  <c r="HU60" i="3"/>
  <c r="CO60" i="3"/>
  <c r="GK51" i="3"/>
  <c r="FY51" i="3"/>
  <c r="FN60" i="3"/>
  <c r="DN60" i="3"/>
  <c r="DL60" i="3"/>
  <c r="HE60" i="3"/>
  <c r="CV51" i="3"/>
  <c r="HC60" i="3"/>
  <c r="HT60" i="3"/>
  <c r="FE60" i="3"/>
  <c r="BQ60" i="3"/>
  <c r="BP51" i="3"/>
  <c r="CX51" i="3"/>
  <c r="BK60" i="3"/>
  <c r="GN51" i="3"/>
  <c r="GS60" i="3"/>
  <c r="BS60" i="3"/>
  <c r="BJ60" i="3"/>
  <c r="AL60" i="3"/>
  <c r="U60" i="3"/>
  <c r="HD51" i="3"/>
  <c r="FZ60" i="3"/>
  <c r="DO51" i="3"/>
  <c r="M60" i="3"/>
  <c r="FF60" i="3"/>
  <c r="AB60" i="3"/>
  <c r="AI60" i="3"/>
  <c r="CW56" i="3"/>
  <c r="HH60" i="3"/>
  <c r="FX51" i="3"/>
  <c r="CG60" i="3"/>
  <c r="HO56" i="3"/>
  <c r="DA60" i="3"/>
  <c r="CY51" i="3"/>
  <c r="CR60" i="3"/>
  <c r="HV60" i="3"/>
  <c r="CV60" i="3"/>
  <c r="HN60" i="3"/>
  <c r="CI60" i="3"/>
  <c r="HF60" i="3"/>
  <c r="AK60" i="3"/>
  <c r="GH55" i="3"/>
  <c r="HN55" i="3"/>
  <c r="DN55" i="3"/>
  <c r="BB55" i="3"/>
  <c r="AT55" i="3"/>
  <c r="GP55" i="3"/>
  <c r="CX55" i="3"/>
  <c r="CP55" i="3"/>
  <c r="CH55" i="3"/>
  <c r="BZ55" i="3"/>
  <c r="BR55" i="3"/>
  <c r="FR55" i="3"/>
  <c r="FJ55" i="3"/>
  <c r="FB55" i="3"/>
  <c r="BJ53" i="3"/>
  <c r="FD53" i="3"/>
  <c r="CR53" i="3"/>
  <c r="FS53" i="3"/>
  <c r="FK53" i="3"/>
  <c r="FX53" i="3"/>
  <c r="AY53" i="3"/>
  <c r="AH53" i="3"/>
  <c r="BE53" i="3"/>
  <c r="DK53" i="3"/>
  <c r="HG53" i="3"/>
  <c r="DG53" i="3"/>
  <c r="GH53" i="3"/>
  <c r="BY53" i="3"/>
  <c r="DL53" i="3"/>
  <c r="HY53" i="3"/>
  <c r="FM53" i="3"/>
  <c r="GQ53" i="3"/>
  <c r="CY53" i="3"/>
  <c r="W53" i="3"/>
  <c r="AD53" i="3"/>
  <c r="HQ53" i="3"/>
  <c r="FE53" i="3"/>
  <c r="EV53" i="3"/>
  <c r="BL53" i="3"/>
  <c r="HI53" i="3"/>
  <c r="EW53" i="3"/>
  <c r="HA53" i="3"/>
  <c r="CC53" i="3"/>
  <c r="BM53" i="3"/>
  <c r="GS53" i="3"/>
  <c r="Y53" i="3"/>
  <c r="GN53" i="3"/>
  <c r="BW53" i="3"/>
  <c r="DJ53" i="3"/>
  <c r="CK53" i="3"/>
  <c r="CS53" i="3"/>
  <c r="AG53" i="3"/>
  <c r="HP53" i="3"/>
  <c r="CB53" i="3"/>
  <c r="R53" i="3"/>
  <c r="FB53" i="3"/>
  <c r="M53" i="3"/>
  <c r="HZ53" i="3"/>
  <c r="GV53" i="3"/>
  <c r="DM53" i="3"/>
  <c r="T53" i="3"/>
  <c r="AC53" i="3"/>
  <c r="HH53" i="3"/>
  <c r="BT53" i="3"/>
  <c r="GM53" i="3"/>
  <c r="FL53" i="3"/>
  <c r="CV53" i="3"/>
  <c r="BU53" i="3"/>
  <c r="AI53" i="3"/>
  <c r="HC53" i="3"/>
  <c r="DQ53" i="3"/>
  <c r="DA53" i="3"/>
  <c r="CH53" i="3"/>
  <c r="AT53" i="3"/>
  <c r="P53" i="3"/>
  <c r="AX53" i="3"/>
  <c r="DI53" i="3"/>
  <c r="FK56" i="3"/>
  <c r="BG56" i="3"/>
  <c r="HQ56" i="3"/>
  <c r="CF56" i="3"/>
  <c r="BK56" i="3"/>
  <c r="FR56" i="3"/>
  <c r="DE56" i="3"/>
  <c r="GK56" i="3"/>
  <c r="BZ56" i="3"/>
  <c r="P56" i="3"/>
  <c r="HX56" i="3"/>
  <c r="FG56" i="3"/>
  <c r="FQ56" i="3"/>
  <c r="EX56" i="3"/>
  <c r="BY56" i="3"/>
  <c r="BU56" i="3"/>
  <c r="GA57" i="3"/>
  <c r="EX52" i="3"/>
  <c r="DQ52" i="3"/>
  <c r="CK52" i="3"/>
  <c r="GB52" i="3"/>
  <c r="CR57" i="3"/>
  <c r="FD57" i="3"/>
  <c r="CK57" i="3"/>
  <c r="HH57" i="3"/>
  <c r="HF56" i="3"/>
  <c r="GA56" i="3"/>
  <c r="FC56" i="3"/>
  <c r="CC56" i="3"/>
  <c r="AS56" i="3"/>
  <c r="GM57" i="3"/>
  <c r="HT52" i="3"/>
  <c r="GV52" i="3"/>
  <c r="HM52" i="3"/>
  <c r="HC57" i="3"/>
  <c r="AN56" i="3"/>
  <c r="FX57" i="3"/>
  <c r="CB56" i="3"/>
  <c r="HL56" i="3"/>
  <c r="DN56" i="3"/>
  <c r="HK57" i="3"/>
  <c r="DC57" i="3"/>
  <c r="HV56" i="3"/>
  <c r="FS56" i="3"/>
  <c r="GH52" i="3"/>
  <c r="HL57" i="3"/>
  <c r="GN57" i="3"/>
  <c r="CF57" i="3"/>
  <c r="HD57" i="3"/>
  <c r="BX57" i="3"/>
  <c r="DL57" i="3"/>
  <c r="CN57" i="3"/>
  <c r="GO59" i="3"/>
  <c r="FY59" i="3"/>
  <c r="DK59" i="3"/>
  <c r="CT59" i="3"/>
  <c r="BV59" i="3"/>
  <c r="HS59" i="3"/>
  <c r="HJ59" i="3"/>
  <c r="GW59" i="3"/>
  <c r="GG59" i="3"/>
  <c r="GU59" i="3"/>
  <c r="CO59" i="3"/>
  <c r="FO59" i="3"/>
  <c r="FN59" i="3"/>
  <c r="HK59" i="3"/>
  <c r="CG59" i="3"/>
  <c r="HC59" i="3"/>
  <c r="FV59" i="3"/>
  <c r="BW59" i="3"/>
  <c r="GE59" i="3"/>
  <c r="GT59" i="3"/>
  <c r="FI59" i="3"/>
  <c r="BY59" i="3"/>
  <c r="EY59" i="3"/>
  <c r="EX59" i="3"/>
  <c r="DC59" i="3"/>
  <c r="DJ59" i="3"/>
  <c r="DE59" i="3"/>
  <c r="CL59" i="3"/>
  <c r="DB59" i="3"/>
  <c r="HU59" i="3"/>
  <c r="HE59" i="3"/>
  <c r="GL59" i="3"/>
  <c r="DR59" i="3"/>
  <c r="HZ59" i="3"/>
  <c r="BQ59" i="3"/>
  <c r="CM59" i="3"/>
  <c r="CU59" i="3"/>
  <c r="FQ59" i="3"/>
  <c r="FA59" i="3"/>
  <c r="HB59" i="3"/>
  <c r="CD59" i="3"/>
  <c r="GM59" i="3"/>
  <c r="FG59" i="3"/>
  <c r="FF59" i="3"/>
  <c r="CE59" i="3"/>
  <c r="GD59" i="3"/>
  <c r="HR59" i="3"/>
  <c r="DM59" i="3"/>
  <c r="CW59" i="3"/>
  <c r="HM59" i="3"/>
  <c r="FJ51" i="3"/>
  <c r="CR51" i="3"/>
  <c r="HX51" i="3"/>
  <c r="FU51" i="3"/>
  <c r="CK51" i="3"/>
  <c r="HQ51" i="3"/>
  <c r="HP51" i="3"/>
  <c r="FN51" i="3"/>
  <c r="DN51" i="3"/>
  <c r="CG51" i="3"/>
  <c r="HF51" i="3"/>
  <c r="GZ51" i="3"/>
  <c r="FF51" i="3"/>
  <c r="EO61" i="3"/>
  <c r="ED61" i="3"/>
  <c r="EG61" i="3"/>
  <c r="EL61" i="3"/>
  <c r="EF61" i="3"/>
  <c r="EJ61" i="3"/>
  <c r="ES61" i="3"/>
  <c r="DX61" i="3"/>
  <c r="EB61" i="3"/>
  <c r="EM61" i="3"/>
  <c r="DY61" i="3"/>
  <c r="GS51" i="3"/>
  <c r="GL60" i="3"/>
  <c r="EV60" i="3"/>
  <c r="CY60" i="3"/>
  <c r="CW60" i="3"/>
  <c r="HX60" i="3"/>
  <c r="GO60" i="3"/>
  <c r="CS51" i="3"/>
  <c r="AD60" i="3"/>
  <c r="S60" i="3"/>
  <c r="CM60" i="3"/>
  <c r="CC60" i="3"/>
  <c r="GH60" i="3"/>
  <c r="GE60" i="3"/>
  <c r="GG60" i="3"/>
  <c r="FI51" i="3"/>
  <c r="EZ51" i="3"/>
  <c r="GN60" i="3"/>
  <c r="HZ60" i="3"/>
  <c r="HY60" i="3"/>
  <c r="GF60" i="3"/>
  <c r="FH60" i="3"/>
  <c r="DP51" i="3"/>
  <c r="DQ60" i="3"/>
  <c r="DE51" i="3"/>
  <c r="DQ51" i="3"/>
  <c r="GP60" i="3"/>
  <c r="FP60" i="3"/>
  <c r="FG60" i="3"/>
  <c r="BT51" i="3"/>
  <c r="BR51" i="3"/>
  <c r="BL60" i="3"/>
  <c r="CS60" i="3"/>
  <c r="DP60" i="3"/>
  <c r="HO60" i="3"/>
  <c r="GT60" i="3"/>
  <c r="FA60" i="3"/>
  <c r="FM60" i="3"/>
  <c r="ER61" i="3"/>
  <c r="DZ61" i="3"/>
  <c r="DU61" i="3"/>
  <c r="GG51" i="3"/>
  <c r="GE51" i="3"/>
  <c r="FY60" i="3"/>
  <c r="GV60" i="3"/>
  <c r="GC51" i="3"/>
  <c r="GJ60" i="3"/>
  <c r="FI60" i="3"/>
  <c r="FP51" i="3"/>
  <c r="EZ60" i="3"/>
  <c r="FG51" i="3"/>
  <c r="FC60" i="3"/>
  <c r="FT51" i="3"/>
  <c r="FT60" i="3"/>
  <c r="CZ51" i="3"/>
  <c r="CK60" i="3"/>
  <c r="EN61" i="3"/>
  <c r="FD51" i="3"/>
  <c r="FD60" i="3"/>
  <c r="DH60" i="3"/>
  <c r="CE60" i="3"/>
  <c r="BF60" i="3"/>
  <c r="GZ60" i="3"/>
  <c r="GX60" i="3"/>
  <c r="GD51" i="3"/>
  <c r="FX60" i="3"/>
  <c r="DI60" i="3"/>
  <c r="DG51" i="3"/>
  <c r="CZ60" i="3"/>
  <c r="DO60" i="3"/>
  <c r="DM60" i="3"/>
  <c r="DJ60" i="3"/>
  <c r="BW60" i="3"/>
  <c r="AE60" i="3"/>
  <c r="GU60" i="3"/>
  <c r="DG60" i="3"/>
  <c r="DE60" i="3"/>
  <c r="DB60" i="3"/>
  <c r="BA60" i="3"/>
  <c r="AP60" i="3"/>
  <c r="GW60" i="3"/>
  <c r="GM60" i="3"/>
  <c r="FO60" i="3"/>
  <c r="FL60" i="3"/>
  <c r="DT60" i="3"/>
  <c r="BD60" i="3"/>
  <c r="T60" i="3"/>
  <c r="EE61" i="3"/>
  <c r="GW51" i="3"/>
  <c r="GU51" i="3"/>
  <c r="GD60" i="3"/>
  <c r="FS60" i="3"/>
  <c r="BY60" i="3"/>
  <c r="AV60" i="3"/>
  <c r="Z60" i="3"/>
  <c r="V60" i="3"/>
  <c r="DV61" i="3"/>
  <c r="GR60" i="3"/>
  <c r="FQ60" i="3"/>
  <c r="EY60" i="3"/>
  <c r="R60" i="3"/>
  <c r="X60" i="3"/>
  <c r="P60" i="3"/>
  <c r="W60" i="3"/>
  <c r="AG60" i="3"/>
  <c r="O60" i="3"/>
  <c r="Y60" i="3"/>
  <c r="AJ60" i="3"/>
  <c r="Q60" i="3"/>
  <c r="AA60" i="3"/>
  <c r="AH60" i="3"/>
  <c r="AF60" i="3"/>
  <c r="AN51" i="3"/>
  <c r="BN60" i="3"/>
  <c r="BH60" i="3"/>
  <c r="BM60" i="3"/>
  <c r="AN60" i="3"/>
  <c r="BI60" i="3"/>
  <c r="AZ60" i="3"/>
  <c r="BG60" i="3"/>
  <c r="AX60" i="3"/>
  <c r="BE60" i="3"/>
  <c r="AR60" i="3"/>
  <c r="AY60" i="3"/>
  <c r="AW60" i="3"/>
  <c r="AS60" i="3"/>
  <c r="AQ60" i="3"/>
  <c r="AO60" i="3"/>
  <c r="BU60" i="3"/>
  <c r="CI51" i="3"/>
  <c r="CA51" i="3"/>
  <c r="CF60" i="3"/>
  <c r="BS51" i="3"/>
  <c r="CJ60" i="3"/>
  <c r="CN60" i="3"/>
  <c r="BX60" i="3"/>
  <c r="CB60" i="3"/>
  <c r="BP60" i="3"/>
  <c r="CL60" i="3"/>
  <c r="BT60" i="3"/>
  <c r="CP51" i="3"/>
  <c r="CD60" i="3"/>
  <c r="CJ51" i="3"/>
  <c r="CH51" i="3"/>
  <c r="BV60" i="3"/>
  <c r="CB51" i="3"/>
  <c r="BZ51" i="3"/>
  <c r="DI51" i="3"/>
  <c r="DM51" i="3"/>
  <c r="CT60" i="3"/>
  <c r="DA51" i="3"/>
  <c r="DK60" i="3"/>
  <c r="DR51" i="3"/>
  <c r="DH51" i="3"/>
  <c r="CW51" i="3"/>
  <c r="DC60" i="3"/>
  <c r="DK51" i="3"/>
  <c r="DJ51" i="3"/>
  <c r="CU60" i="3"/>
  <c r="DC51" i="3"/>
  <c r="DB51" i="3"/>
  <c r="CU51" i="3"/>
  <c r="CT51" i="3"/>
  <c r="DR60" i="3"/>
  <c r="DT51" i="3"/>
  <c r="FB60" i="3"/>
  <c r="FO51" i="3"/>
  <c r="FK60" i="3"/>
  <c r="FS51" i="3"/>
  <c r="FU60" i="3"/>
  <c r="FK51" i="3"/>
  <c r="FQ51" i="3"/>
  <c r="FH51" i="3"/>
  <c r="EY51" i="3"/>
  <c r="FL51" i="3"/>
  <c r="FC51" i="3"/>
  <c r="FA51" i="3"/>
  <c r="EW60" i="3"/>
  <c r="EV51" i="3"/>
  <c r="FR60" i="3"/>
  <c r="FJ60" i="3"/>
  <c r="GA60" i="3"/>
  <c r="GM51" i="3"/>
  <c r="GT51" i="3"/>
  <c r="GV51" i="3"/>
  <c r="GL51" i="3"/>
  <c r="GB60" i="3"/>
  <c r="GF51" i="3"/>
  <c r="GQ60" i="3"/>
  <c r="GO51" i="3"/>
  <c r="GI60" i="3"/>
  <c r="HR60" i="3"/>
  <c r="HQ60" i="3"/>
  <c r="HJ51" i="3"/>
  <c r="HJ60" i="3"/>
  <c r="HI60" i="3"/>
  <c r="HR51" i="3"/>
  <c r="HB60" i="3"/>
  <c r="HA60" i="3"/>
  <c r="HB51" i="3"/>
  <c r="HW60" i="3"/>
  <c r="HZ51" i="3"/>
  <c r="HG60" i="3"/>
  <c r="H30" i="18"/>
  <c r="G30" i="18"/>
  <c r="F30" i="18"/>
  <c r="E30" i="18"/>
  <c r="D30" i="18"/>
  <c r="C30" i="18"/>
  <c r="B30" i="18"/>
  <c r="H29" i="18"/>
  <c r="G29" i="18"/>
  <c r="F29" i="18"/>
  <c r="E29" i="18"/>
  <c r="D29" i="18"/>
  <c r="C29" i="18"/>
  <c r="B29" i="18"/>
  <c r="H28" i="18"/>
  <c r="G28" i="18"/>
  <c r="F28" i="18"/>
  <c r="E28" i="18"/>
  <c r="D28" i="18"/>
  <c r="C28" i="18"/>
  <c r="B28" i="18"/>
  <c r="H27" i="18"/>
  <c r="G27" i="18"/>
  <c r="F27" i="18"/>
  <c r="E27" i="18"/>
  <c r="D27" i="18"/>
  <c r="C27" i="18"/>
  <c r="B27" i="18"/>
  <c r="H26" i="18"/>
  <c r="G26" i="18"/>
  <c r="F26" i="18"/>
  <c r="E26" i="18"/>
  <c r="D26" i="18"/>
  <c r="C26" i="18"/>
  <c r="B26" i="18"/>
  <c r="H25" i="18"/>
  <c r="G25" i="18"/>
  <c r="F25" i="18"/>
  <c r="E25" i="18"/>
  <c r="D25" i="18"/>
  <c r="C25" i="18"/>
  <c r="B25" i="18"/>
  <c r="H24" i="18"/>
  <c r="G24" i="18"/>
  <c r="F24" i="18"/>
  <c r="E24" i="18"/>
  <c r="D24" i="18"/>
  <c r="C24" i="18"/>
  <c r="B24" i="18"/>
  <c r="H23" i="18"/>
  <c r="G23" i="18"/>
  <c r="F23" i="18"/>
  <c r="E23" i="18"/>
  <c r="D23" i="18"/>
  <c r="C23" i="18"/>
  <c r="B23" i="18"/>
  <c r="H22" i="18"/>
  <c r="G22" i="18"/>
  <c r="F22" i="18"/>
  <c r="E22" i="18"/>
  <c r="D22" i="18"/>
  <c r="C22" i="18"/>
  <c r="B22" i="18"/>
  <c r="H21" i="18"/>
  <c r="G21" i="18"/>
  <c r="F21" i="18"/>
  <c r="E21" i="18"/>
  <c r="D21" i="18"/>
  <c r="C21" i="18"/>
  <c r="B21" i="18"/>
  <c r="H20" i="18"/>
  <c r="G20" i="18"/>
  <c r="F20" i="18"/>
  <c r="E20" i="18"/>
  <c r="D20" i="18"/>
  <c r="C20" i="18"/>
  <c r="B20" i="18"/>
  <c r="H19" i="18"/>
  <c r="G19" i="18"/>
  <c r="F19" i="18"/>
  <c r="E19" i="18"/>
  <c r="D19" i="18"/>
  <c r="C19" i="18"/>
  <c r="B19" i="18"/>
  <c r="H18" i="18"/>
  <c r="G18" i="18"/>
  <c r="F18" i="18"/>
  <c r="E18" i="18"/>
  <c r="D18" i="18"/>
  <c r="C18" i="18"/>
  <c r="B18" i="18"/>
  <c r="H17" i="18"/>
  <c r="G17" i="18"/>
  <c r="F17" i="18"/>
  <c r="E17" i="18"/>
  <c r="D17" i="18"/>
  <c r="C17" i="18"/>
  <c r="B17" i="18"/>
  <c r="H16" i="18"/>
  <c r="G16" i="18"/>
  <c r="F16" i="18"/>
  <c r="E16" i="18"/>
  <c r="D16" i="18"/>
  <c r="C16" i="18"/>
  <c r="B16" i="18"/>
  <c r="H15" i="18"/>
  <c r="G15" i="18"/>
  <c r="F15" i="18"/>
  <c r="E15" i="18"/>
  <c r="D15" i="18"/>
  <c r="C15" i="18"/>
  <c r="B15" i="18"/>
  <c r="H14" i="18"/>
  <c r="G14" i="18"/>
  <c r="F14" i="18"/>
  <c r="E14" i="18"/>
  <c r="D14" i="18"/>
  <c r="C14" i="18"/>
  <c r="B14" i="18"/>
  <c r="H13" i="18"/>
  <c r="G13" i="18"/>
  <c r="F13" i="18"/>
  <c r="E13" i="18"/>
  <c r="D13" i="18"/>
  <c r="C13" i="18"/>
  <c r="B13" i="18"/>
  <c r="H12" i="18"/>
  <c r="G12" i="18"/>
  <c r="F12" i="18"/>
  <c r="E12" i="18"/>
  <c r="D12" i="18"/>
  <c r="C12" i="18"/>
  <c r="B12" i="18"/>
  <c r="H11" i="18"/>
  <c r="G11" i="18"/>
  <c r="F11" i="18"/>
  <c r="E11" i="18"/>
  <c r="D11" i="18"/>
  <c r="C11" i="18"/>
  <c r="B11" i="18"/>
  <c r="H10" i="18"/>
  <c r="G10" i="18"/>
  <c r="F10" i="18"/>
  <c r="E10" i="18"/>
  <c r="D10" i="18"/>
  <c r="C10" i="18"/>
  <c r="B10" i="18"/>
  <c r="H9" i="18"/>
  <c r="G9" i="18"/>
  <c r="F9" i="18"/>
  <c r="E9" i="18"/>
  <c r="D9" i="18"/>
  <c r="C9" i="18"/>
  <c r="B9" i="18"/>
  <c r="H8" i="18"/>
  <c r="G8" i="18"/>
  <c r="F8" i="18"/>
  <c r="E8" i="18"/>
  <c r="D8" i="18"/>
  <c r="C8" i="18"/>
  <c r="B8" i="18"/>
  <c r="H7" i="18"/>
  <c r="G7" i="18"/>
  <c r="F7" i="18"/>
  <c r="E7" i="18"/>
  <c r="D7" i="18"/>
  <c r="C7" i="18"/>
  <c r="B7" i="18"/>
  <c r="H6" i="18"/>
  <c r="G6" i="18"/>
  <c r="F6" i="18"/>
  <c r="E6" i="18"/>
  <c r="D6" i="18"/>
  <c r="C6" i="18"/>
  <c r="B6" i="18"/>
  <c r="H5" i="18"/>
  <c r="G5" i="18"/>
  <c r="F5" i="18"/>
  <c r="E5" i="18"/>
  <c r="D5" i="18"/>
  <c r="C5" i="18"/>
  <c r="B5" i="18"/>
  <c r="H4" i="18"/>
  <c r="G4" i="18"/>
  <c r="F4" i="18"/>
  <c r="E4" i="18"/>
  <c r="D4" i="18"/>
  <c r="C4" i="18"/>
  <c r="B4" i="18"/>
  <c r="H3" i="18"/>
  <c r="G3" i="18"/>
  <c r="F3" i="18"/>
  <c r="E3" i="18"/>
  <c r="D3" i="18"/>
  <c r="C3" i="18"/>
  <c r="B3" i="18"/>
  <c r="W256" i="23"/>
  <c r="V256" i="23"/>
  <c r="U256" i="23"/>
  <c r="T256" i="23"/>
  <c r="S256" i="23"/>
  <c r="R256" i="23"/>
  <c r="Q256" i="23"/>
  <c r="P256" i="23"/>
  <c r="O256" i="23"/>
  <c r="W255" i="23"/>
  <c r="V255" i="23"/>
  <c r="U255" i="23"/>
  <c r="T255" i="23"/>
  <c r="S255" i="23"/>
  <c r="R255" i="23"/>
  <c r="Q255" i="23"/>
  <c r="P255" i="23"/>
  <c r="O255" i="23"/>
  <c r="W254" i="23"/>
  <c r="V254" i="23"/>
  <c r="U254" i="23"/>
  <c r="T254" i="23"/>
  <c r="S254" i="23"/>
  <c r="R254" i="23"/>
  <c r="Q254" i="23"/>
  <c r="P254" i="23"/>
  <c r="O254" i="23"/>
  <c r="W253" i="23"/>
  <c r="V253" i="23"/>
  <c r="U253" i="23"/>
  <c r="T253" i="23"/>
  <c r="S253" i="23"/>
  <c r="R253" i="23"/>
  <c r="Q253" i="23"/>
  <c r="P253" i="23"/>
  <c r="O253" i="23"/>
  <c r="W252" i="23"/>
  <c r="V252" i="23"/>
  <c r="U252" i="23"/>
  <c r="T252" i="23"/>
  <c r="S252" i="23"/>
  <c r="R252" i="23"/>
  <c r="Q252" i="23"/>
  <c r="P252" i="23"/>
  <c r="O252" i="23"/>
  <c r="W251" i="23"/>
  <c r="V251" i="23"/>
  <c r="U251" i="23"/>
  <c r="T251" i="23"/>
  <c r="S251" i="23"/>
  <c r="R251" i="23"/>
  <c r="Q251" i="23"/>
  <c r="P251" i="23"/>
  <c r="O251" i="23"/>
  <c r="W250" i="23"/>
  <c r="V250" i="23"/>
  <c r="U250" i="23"/>
  <c r="T250" i="23"/>
  <c r="S250" i="23"/>
  <c r="R250" i="23"/>
  <c r="Q250" i="23"/>
  <c r="P250" i="23"/>
  <c r="O250" i="23"/>
  <c r="W249" i="23"/>
  <c r="V249" i="23"/>
  <c r="U249" i="23"/>
  <c r="T249" i="23"/>
  <c r="S249" i="23"/>
  <c r="R249" i="23"/>
  <c r="Q249" i="23"/>
  <c r="P249" i="23"/>
  <c r="O249" i="23"/>
  <c r="W248" i="23"/>
  <c r="V248" i="23"/>
  <c r="U248" i="23"/>
  <c r="T248" i="23"/>
  <c r="S248" i="23"/>
  <c r="R248" i="23"/>
  <c r="Q248" i="23"/>
  <c r="P248" i="23"/>
  <c r="O248" i="23"/>
  <c r="W247" i="23"/>
  <c r="V247" i="23"/>
  <c r="U247" i="23"/>
  <c r="T247" i="23"/>
  <c r="S247" i="23"/>
  <c r="R247" i="23"/>
  <c r="Q247" i="23"/>
  <c r="P247" i="23"/>
  <c r="O247" i="23"/>
  <c r="W246" i="23"/>
  <c r="V246" i="23"/>
  <c r="U246" i="23"/>
  <c r="T246" i="23"/>
  <c r="S246" i="23"/>
  <c r="R246" i="23"/>
  <c r="Q246" i="23"/>
  <c r="P246" i="23"/>
  <c r="O246" i="23"/>
  <c r="W245" i="23"/>
  <c r="V245" i="23"/>
  <c r="U245" i="23"/>
  <c r="T245" i="23"/>
  <c r="S245" i="23"/>
  <c r="R245" i="23"/>
  <c r="Q245" i="23"/>
  <c r="P245" i="23"/>
  <c r="O245" i="23"/>
  <c r="W244" i="23"/>
  <c r="V244" i="23"/>
  <c r="U244" i="23"/>
  <c r="T244" i="23"/>
  <c r="S244" i="23"/>
  <c r="R244" i="23"/>
  <c r="Q244" i="23"/>
  <c r="P244" i="23"/>
  <c r="O244" i="23"/>
  <c r="W243" i="23"/>
  <c r="V243" i="23"/>
  <c r="U243" i="23"/>
  <c r="T243" i="23"/>
  <c r="S243" i="23"/>
  <c r="R243" i="23"/>
  <c r="Q243" i="23"/>
  <c r="P243" i="23"/>
  <c r="O243" i="23"/>
  <c r="W242" i="23"/>
  <c r="V242" i="23"/>
  <c r="U242" i="23"/>
  <c r="T242" i="23"/>
  <c r="S242" i="23"/>
  <c r="R242" i="23"/>
  <c r="Q242" i="23"/>
  <c r="P242" i="23"/>
  <c r="O242" i="23"/>
  <c r="W241" i="23"/>
  <c r="V241" i="23"/>
  <c r="U241" i="23"/>
  <c r="T241" i="23"/>
  <c r="S241" i="23"/>
  <c r="R241" i="23"/>
  <c r="Q241" i="23"/>
  <c r="P241" i="23"/>
  <c r="O241" i="23"/>
  <c r="W240" i="23"/>
  <c r="V240" i="23"/>
  <c r="U240" i="23"/>
  <c r="T240" i="23"/>
  <c r="S240" i="23"/>
  <c r="R240" i="23"/>
  <c r="Q240" i="23"/>
  <c r="P240" i="23"/>
  <c r="O240" i="23"/>
  <c r="W239" i="23"/>
  <c r="V239" i="23"/>
  <c r="U239" i="23"/>
  <c r="T239" i="23"/>
  <c r="S239" i="23"/>
  <c r="R239" i="23"/>
  <c r="Q239" i="23"/>
  <c r="P239" i="23"/>
  <c r="O239" i="23"/>
  <c r="W238" i="23"/>
  <c r="V238" i="23"/>
  <c r="U238" i="23"/>
  <c r="T238" i="23"/>
  <c r="S238" i="23"/>
  <c r="R238" i="23"/>
  <c r="Q238" i="23"/>
  <c r="P238" i="23"/>
  <c r="O238" i="23"/>
  <c r="W237" i="23"/>
  <c r="V237" i="23"/>
  <c r="U237" i="23"/>
  <c r="T237" i="23"/>
  <c r="S237" i="23"/>
  <c r="R237" i="23"/>
  <c r="Q237" i="23"/>
  <c r="P237" i="23"/>
  <c r="O237" i="23"/>
  <c r="W236" i="23"/>
  <c r="V236" i="23"/>
  <c r="U236" i="23"/>
  <c r="T236" i="23"/>
  <c r="S236" i="23"/>
  <c r="R236" i="23"/>
  <c r="Q236" i="23"/>
  <c r="P236" i="23"/>
  <c r="O236" i="23"/>
  <c r="W235" i="23"/>
  <c r="V235" i="23"/>
  <c r="U235" i="23"/>
  <c r="T235" i="23"/>
  <c r="S235" i="23"/>
  <c r="R235" i="23"/>
  <c r="Q235" i="23"/>
  <c r="P235" i="23"/>
  <c r="O235" i="23"/>
  <c r="W234" i="23"/>
  <c r="V234" i="23"/>
  <c r="U234" i="23"/>
  <c r="T234" i="23"/>
  <c r="S234" i="23"/>
  <c r="R234" i="23"/>
  <c r="Q234" i="23"/>
  <c r="P234" i="23"/>
  <c r="O234" i="23"/>
  <c r="W233" i="23"/>
  <c r="V233" i="23"/>
  <c r="U233" i="23"/>
  <c r="T233" i="23"/>
  <c r="S233" i="23"/>
  <c r="R233" i="23"/>
  <c r="Q233" i="23"/>
  <c r="P233" i="23"/>
  <c r="O233" i="23"/>
  <c r="W232" i="23"/>
  <c r="V232" i="23"/>
  <c r="U232" i="23"/>
  <c r="T232" i="23"/>
  <c r="S232" i="23"/>
  <c r="R232" i="23"/>
  <c r="Q232" i="23"/>
  <c r="P232" i="23"/>
  <c r="O232" i="23"/>
  <c r="W231" i="23"/>
  <c r="V231" i="23"/>
  <c r="U231" i="23"/>
  <c r="T231" i="23"/>
  <c r="S231" i="23"/>
  <c r="R231" i="23"/>
  <c r="Q231" i="23"/>
  <c r="P231" i="23"/>
  <c r="O231" i="23"/>
  <c r="W230" i="23"/>
  <c r="V230" i="23"/>
  <c r="U230" i="23"/>
  <c r="T230" i="23"/>
  <c r="S230" i="23"/>
  <c r="R230" i="23"/>
  <c r="Q230" i="23"/>
  <c r="P230" i="23"/>
  <c r="O230" i="23"/>
  <c r="X229" i="23"/>
  <c r="W229" i="23"/>
  <c r="V229" i="23"/>
  <c r="U229" i="23"/>
  <c r="T229" i="23"/>
  <c r="S229" i="23"/>
  <c r="R229" i="23"/>
  <c r="Q229" i="23"/>
  <c r="P229" i="23"/>
  <c r="O229" i="23"/>
  <c r="W224" i="23"/>
  <c r="V224" i="23"/>
  <c r="U224" i="23"/>
  <c r="T224" i="23"/>
  <c r="S224" i="23"/>
  <c r="R224" i="23"/>
  <c r="Q224" i="23"/>
  <c r="P224" i="23"/>
  <c r="O224" i="23"/>
  <c r="W223" i="23"/>
  <c r="V223" i="23"/>
  <c r="U223" i="23"/>
  <c r="T223" i="23"/>
  <c r="S223" i="23"/>
  <c r="R223" i="23"/>
  <c r="Q223" i="23"/>
  <c r="P223" i="23"/>
  <c r="O223" i="23"/>
  <c r="W222" i="23"/>
  <c r="V222" i="23"/>
  <c r="U222" i="23"/>
  <c r="T222" i="23"/>
  <c r="S222" i="23"/>
  <c r="R222" i="23"/>
  <c r="Q222" i="23"/>
  <c r="P222" i="23"/>
  <c r="O222" i="23"/>
  <c r="W221" i="23"/>
  <c r="V221" i="23"/>
  <c r="U221" i="23"/>
  <c r="T221" i="23"/>
  <c r="S221" i="23"/>
  <c r="R221" i="23"/>
  <c r="Q221" i="23"/>
  <c r="P221" i="23"/>
  <c r="O221" i="23"/>
  <c r="W220" i="23"/>
  <c r="V220" i="23"/>
  <c r="U220" i="23"/>
  <c r="T220" i="23"/>
  <c r="S220" i="23"/>
  <c r="R220" i="23"/>
  <c r="Q220" i="23"/>
  <c r="P220" i="23"/>
  <c r="O220" i="23"/>
  <c r="W219" i="23"/>
  <c r="V219" i="23"/>
  <c r="U219" i="23"/>
  <c r="T219" i="23"/>
  <c r="S219" i="23"/>
  <c r="R219" i="23"/>
  <c r="Q219" i="23"/>
  <c r="P219" i="23"/>
  <c r="O219" i="23"/>
  <c r="W218" i="23"/>
  <c r="V218" i="23"/>
  <c r="U218" i="23"/>
  <c r="T218" i="23"/>
  <c r="S218" i="23"/>
  <c r="R218" i="23"/>
  <c r="Q218" i="23"/>
  <c r="P218" i="23"/>
  <c r="O218" i="23"/>
  <c r="W217" i="23"/>
  <c r="V217" i="23"/>
  <c r="U217" i="23"/>
  <c r="T217" i="23"/>
  <c r="S217" i="23"/>
  <c r="R217" i="23"/>
  <c r="Q217" i="23"/>
  <c r="P217" i="23"/>
  <c r="O217" i="23"/>
  <c r="W216" i="23"/>
  <c r="V216" i="23"/>
  <c r="U216" i="23"/>
  <c r="T216" i="23"/>
  <c r="S216" i="23"/>
  <c r="R216" i="23"/>
  <c r="Q216" i="23"/>
  <c r="P216" i="23"/>
  <c r="O216" i="23"/>
  <c r="W215" i="23"/>
  <c r="V215" i="23"/>
  <c r="U215" i="23"/>
  <c r="T215" i="23"/>
  <c r="S215" i="23"/>
  <c r="R215" i="23"/>
  <c r="Q215" i="23"/>
  <c r="P215" i="23"/>
  <c r="O215" i="23"/>
  <c r="W214" i="23"/>
  <c r="V214" i="23"/>
  <c r="U214" i="23"/>
  <c r="T214" i="23"/>
  <c r="S214" i="23"/>
  <c r="R214" i="23"/>
  <c r="Q214" i="23"/>
  <c r="P214" i="23"/>
  <c r="O214" i="23"/>
  <c r="W213" i="23"/>
  <c r="V213" i="23"/>
  <c r="U213" i="23"/>
  <c r="T213" i="23"/>
  <c r="S213" i="23"/>
  <c r="R213" i="23"/>
  <c r="Q213" i="23"/>
  <c r="P213" i="23"/>
  <c r="O213" i="23"/>
  <c r="W212" i="23"/>
  <c r="V212" i="23"/>
  <c r="U212" i="23"/>
  <c r="T212" i="23"/>
  <c r="S212" i="23"/>
  <c r="R212" i="23"/>
  <c r="Q212" i="23"/>
  <c r="P212" i="23"/>
  <c r="O212" i="23"/>
  <c r="W211" i="23"/>
  <c r="V211" i="23"/>
  <c r="U211" i="23"/>
  <c r="T211" i="23"/>
  <c r="S211" i="23"/>
  <c r="R211" i="23"/>
  <c r="Q211" i="23"/>
  <c r="P211" i="23"/>
  <c r="O211" i="23"/>
  <c r="W210" i="23"/>
  <c r="V210" i="23"/>
  <c r="U210" i="23"/>
  <c r="T210" i="23"/>
  <c r="S210" i="23"/>
  <c r="R210" i="23"/>
  <c r="Q210" i="23"/>
  <c r="P210" i="23"/>
  <c r="O210" i="23"/>
  <c r="W209" i="23"/>
  <c r="V209" i="23"/>
  <c r="U209" i="23"/>
  <c r="T209" i="23"/>
  <c r="S209" i="23"/>
  <c r="R209" i="23"/>
  <c r="Q209" i="23"/>
  <c r="P209" i="23"/>
  <c r="O209" i="23"/>
  <c r="W208" i="23"/>
  <c r="V208" i="23"/>
  <c r="U208" i="23"/>
  <c r="T208" i="23"/>
  <c r="S208" i="23"/>
  <c r="R208" i="23"/>
  <c r="Q208" i="23"/>
  <c r="P208" i="23"/>
  <c r="O208" i="23"/>
  <c r="W207" i="23"/>
  <c r="V207" i="23"/>
  <c r="U207" i="23"/>
  <c r="T207" i="23"/>
  <c r="S207" i="23"/>
  <c r="R207" i="23"/>
  <c r="Q207" i="23"/>
  <c r="P207" i="23"/>
  <c r="O207" i="23"/>
  <c r="W206" i="23"/>
  <c r="V206" i="23"/>
  <c r="U206" i="23"/>
  <c r="T206" i="23"/>
  <c r="S206" i="23"/>
  <c r="R206" i="23"/>
  <c r="Q206" i="23"/>
  <c r="P206" i="23"/>
  <c r="O206" i="23"/>
  <c r="W205" i="23"/>
  <c r="V205" i="23"/>
  <c r="U205" i="23"/>
  <c r="T205" i="23"/>
  <c r="S205" i="23"/>
  <c r="R205" i="23"/>
  <c r="Q205" i="23"/>
  <c r="P205" i="23"/>
  <c r="O205" i="23"/>
  <c r="W204" i="23"/>
  <c r="V204" i="23"/>
  <c r="U204" i="23"/>
  <c r="T204" i="23"/>
  <c r="S204" i="23"/>
  <c r="R204" i="23"/>
  <c r="Q204" i="23"/>
  <c r="P204" i="23"/>
  <c r="O204" i="23"/>
  <c r="W203" i="23"/>
  <c r="V203" i="23"/>
  <c r="U203" i="23"/>
  <c r="T203" i="23"/>
  <c r="S203" i="23"/>
  <c r="R203" i="23"/>
  <c r="Q203" i="23"/>
  <c r="P203" i="23"/>
  <c r="O203" i="23"/>
  <c r="W202" i="23"/>
  <c r="V202" i="23"/>
  <c r="U202" i="23"/>
  <c r="T202" i="23"/>
  <c r="S202" i="23"/>
  <c r="R202" i="23"/>
  <c r="Q202" i="23"/>
  <c r="P202" i="23"/>
  <c r="O202" i="23"/>
  <c r="W201" i="23"/>
  <c r="V201" i="23"/>
  <c r="U201" i="23"/>
  <c r="T201" i="23"/>
  <c r="S201" i="23"/>
  <c r="R201" i="23"/>
  <c r="Q201" i="23"/>
  <c r="P201" i="23"/>
  <c r="O201" i="23"/>
  <c r="W200" i="23"/>
  <c r="V200" i="23"/>
  <c r="U200" i="23"/>
  <c r="T200" i="23"/>
  <c r="S200" i="23"/>
  <c r="R200" i="23"/>
  <c r="Q200" i="23"/>
  <c r="P200" i="23"/>
  <c r="O200" i="23"/>
  <c r="W199" i="23"/>
  <c r="V199" i="23"/>
  <c r="U199" i="23"/>
  <c r="T199" i="23"/>
  <c r="S199" i="23"/>
  <c r="R199" i="23"/>
  <c r="Q199" i="23"/>
  <c r="P199" i="23"/>
  <c r="O199" i="23"/>
  <c r="W198" i="23"/>
  <c r="V198" i="23"/>
  <c r="U198" i="23"/>
  <c r="T198" i="23"/>
  <c r="S198" i="23"/>
  <c r="R198" i="23"/>
  <c r="Q198" i="23"/>
  <c r="P198" i="23"/>
  <c r="O198" i="23"/>
  <c r="X197" i="23"/>
  <c r="W197" i="23"/>
  <c r="V197" i="23"/>
  <c r="U197" i="23"/>
  <c r="T197" i="23"/>
  <c r="S197" i="23"/>
  <c r="R197" i="23"/>
  <c r="Q197" i="23"/>
  <c r="P197" i="23"/>
  <c r="O197" i="23"/>
  <c r="W192" i="23"/>
  <c r="V192" i="23"/>
  <c r="U192" i="23"/>
  <c r="T192" i="23"/>
  <c r="S192" i="23"/>
  <c r="R192" i="23"/>
  <c r="Q192" i="23"/>
  <c r="P192" i="23"/>
  <c r="O192" i="23"/>
  <c r="W191" i="23"/>
  <c r="V191" i="23"/>
  <c r="U191" i="23"/>
  <c r="T191" i="23"/>
  <c r="S191" i="23"/>
  <c r="R191" i="23"/>
  <c r="Q191" i="23"/>
  <c r="P191" i="23"/>
  <c r="O191" i="23"/>
  <c r="W190" i="23"/>
  <c r="V190" i="23"/>
  <c r="U190" i="23"/>
  <c r="T190" i="23"/>
  <c r="S190" i="23"/>
  <c r="R190" i="23"/>
  <c r="Q190" i="23"/>
  <c r="P190" i="23"/>
  <c r="O190" i="23"/>
  <c r="W189" i="23"/>
  <c r="V189" i="23"/>
  <c r="U189" i="23"/>
  <c r="T189" i="23"/>
  <c r="S189" i="23"/>
  <c r="R189" i="23"/>
  <c r="Q189" i="23"/>
  <c r="P189" i="23"/>
  <c r="O189" i="23"/>
  <c r="W188" i="23"/>
  <c r="V188" i="23"/>
  <c r="U188" i="23"/>
  <c r="T188" i="23"/>
  <c r="S188" i="23"/>
  <c r="R188" i="23"/>
  <c r="Q188" i="23"/>
  <c r="P188" i="23"/>
  <c r="O188" i="23"/>
  <c r="W187" i="23"/>
  <c r="V187" i="23"/>
  <c r="U187" i="23"/>
  <c r="T187" i="23"/>
  <c r="S187" i="23"/>
  <c r="R187" i="23"/>
  <c r="Q187" i="23"/>
  <c r="P187" i="23"/>
  <c r="O187" i="23"/>
  <c r="W186" i="23"/>
  <c r="V186" i="23"/>
  <c r="U186" i="23"/>
  <c r="T186" i="23"/>
  <c r="S186" i="23"/>
  <c r="R186" i="23"/>
  <c r="Q186" i="23"/>
  <c r="P186" i="23"/>
  <c r="O186" i="23"/>
  <c r="W185" i="23"/>
  <c r="V185" i="23"/>
  <c r="U185" i="23"/>
  <c r="T185" i="23"/>
  <c r="S185" i="23"/>
  <c r="R185" i="23"/>
  <c r="Q185" i="23"/>
  <c r="P185" i="23"/>
  <c r="O185" i="23"/>
  <c r="W184" i="23"/>
  <c r="V184" i="23"/>
  <c r="U184" i="23"/>
  <c r="T184" i="23"/>
  <c r="S184" i="23"/>
  <c r="R184" i="23"/>
  <c r="Q184" i="23"/>
  <c r="P184" i="23"/>
  <c r="O184" i="23"/>
  <c r="W183" i="23"/>
  <c r="V183" i="23"/>
  <c r="U183" i="23"/>
  <c r="T183" i="23"/>
  <c r="S183" i="23"/>
  <c r="R183" i="23"/>
  <c r="Q183" i="23"/>
  <c r="P183" i="23"/>
  <c r="O183" i="23"/>
  <c r="W182" i="23"/>
  <c r="V182" i="23"/>
  <c r="U182" i="23"/>
  <c r="T182" i="23"/>
  <c r="S182" i="23"/>
  <c r="R182" i="23"/>
  <c r="Q182" i="23"/>
  <c r="P182" i="23"/>
  <c r="O182" i="23"/>
  <c r="W181" i="23"/>
  <c r="V181" i="23"/>
  <c r="U181" i="23"/>
  <c r="T181" i="23"/>
  <c r="S181" i="23"/>
  <c r="R181" i="23"/>
  <c r="Q181" i="23"/>
  <c r="P181" i="23"/>
  <c r="O181" i="23"/>
  <c r="W180" i="23"/>
  <c r="V180" i="23"/>
  <c r="U180" i="23"/>
  <c r="T180" i="23"/>
  <c r="S180" i="23"/>
  <c r="R180" i="23"/>
  <c r="Q180" i="23"/>
  <c r="P180" i="23"/>
  <c r="O180" i="23"/>
  <c r="W179" i="23"/>
  <c r="V179" i="23"/>
  <c r="U179" i="23"/>
  <c r="T179" i="23"/>
  <c r="S179" i="23"/>
  <c r="R179" i="23"/>
  <c r="Q179" i="23"/>
  <c r="P179" i="23"/>
  <c r="O179" i="23"/>
  <c r="W178" i="23"/>
  <c r="V178" i="23"/>
  <c r="U178" i="23"/>
  <c r="T178" i="23"/>
  <c r="S178" i="23"/>
  <c r="R178" i="23"/>
  <c r="Q178" i="23"/>
  <c r="P178" i="23"/>
  <c r="O178" i="23"/>
  <c r="W177" i="23"/>
  <c r="V177" i="23"/>
  <c r="U177" i="23"/>
  <c r="T177" i="23"/>
  <c r="S177" i="23"/>
  <c r="R177" i="23"/>
  <c r="Q177" i="23"/>
  <c r="P177" i="23"/>
  <c r="O177" i="23"/>
  <c r="W176" i="23"/>
  <c r="V176" i="23"/>
  <c r="U176" i="23"/>
  <c r="T176" i="23"/>
  <c r="S176" i="23"/>
  <c r="R176" i="23"/>
  <c r="Q176" i="23"/>
  <c r="P176" i="23"/>
  <c r="O176" i="23"/>
  <c r="W175" i="23"/>
  <c r="V175" i="23"/>
  <c r="U175" i="23"/>
  <c r="T175" i="23"/>
  <c r="S175" i="23"/>
  <c r="R175" i="23"/>
  <c r="Q175" i="23"/>
  <c r="P175" i="23"/>
  <c r="O175" i="23"/>
  <c r="W174" i="23"/>
  <c r="V174" i="23"/>
  <c r="U174" i="23"/>
  <c r="T174" i="23"/>
  <c r="S174" i="23"/>
  <c r="R174" i="23"/>
  <c r="Q174" i="23"/>
  <c r="P174" i="23"/>
  <c r="O174" i="23"/>
  <c r="W173" i="23"/>
  <c r="V173" i="23"/>
  <c r="U173" i="23"/>
  <c r="T173" i="23"/>
  <c r="S173" i="23"/>
  <c r="R173" i="23"/>
  <c r="Q173" i="23"/>
  <c r="P173" i="23"/>
  <c r="O173" i="23"/>
  <c r="W172" i="23"/>
  <c r="V172" i="23"/>
  <c r="U172" i="23"/>
  <c r="T172" i="23"/>
  <c r="S172" i="23"/>
  <c r="R172" i="23"/>
  <c r="Q172" i="23"/>
  <c r="P172" i="23"/>
  <c r="O172" i="23"/>
  <c r="W171" i="23"/>
  <c r="V171" i="23"/>
  <c r="U171" i="23"/>
  <c r="T171" i="23"/>
  <c r="S171" i="23"/>
  <c r="R171" i="23"/>
  <c r="Q171" i="23"/>
  <c r="P171" i="23"/>
  <c r="O171" i="23"/>
  <c r="W170" i="23"/>
  <c r="V170" i="23"/>
  <c r="U170" i="23"/>
  <c r="T170" i="23"/>
  <c r="S170" i="23"/>
  <c r="R170" i="23"/>
  <c r="Q170" i="23"/>
  <c r="P170" i="23"/>
  <c r="O170" i="23"/>
  <c r="W169" i="23"/>
  <c r="V169" i="23"/>
  <c r="U169" i="23"/>
  <c r="T169" i="23"/>
  <c r="S169" i="23"/>
  <c r="R169" i="23"/>
  <c r="Q169" i="23"/>
  <c r="P169" i="23"/>
  <c r="O169" i="23"/>
  <c r="W168" i="23"/>
  <c r="V168" i="23"/>
  <c r="U168" i="23"/>
  <c r="T168" i="23"/>
  <c r="S168" i="23"/>
  <c r="R168" i="23"/>
  <c r="Q168" i="23"/>
  <c r="P168" i="23"/>
  <c r="O168" i="23"/>
  <c r="W167" i="23"/>
  <c r="V167" i="23"/>
  <c r="U167" i="23"/>
  <c r="T167" i="23"/>
  <c r="S167" i="23"/>
  <c r="R167" i="23"/>
  <c r="Q167" i="23"/>
  <c r="P167" i="23"/>
  <c r="O167" i="23"/>
  <c r="W166" i="23"/>
  <c r="V166" i="23"/>
  <c r="U166" i="23"/>
  <c r="T166" i="23"/>
  <c r="S166" i="23"/>
  <c r="R166" i="23"/>
  <c r="Q166" i="23"/>
  <c r="P166" i="23"/>
  <c r="O166" i="23"/>
  <c r="X165" i="23"/>
  <c r="W165" i="23"/>
  <c r="V165" i="23"/>
  <c r="U165" i="23"/>
  <c r="T165" i="23"/>
  <c r="S165" i="23"/>
  <c r="R165" i="23"/>
  <c r="Q165" i="23"/>
  <c r="P165" i="23"/>
  <c r="O165" i="23"/>
  <c r="W160" i="23"/>
  <c r="V160" i="23"/>
  <c r="U160" i="23"/>
  <c r="T160" i="23"/>
  <c r="S160" i="23"/>
  <c r="R160" i="23"/>
  <c r="Q160" i="23"/>
  <c r="P160" i="23"/>
  <c r="O160" i="23"/>
  <c r="W159" i="23"/>
  <c r="V159" i="23"/>
  <c r="U159" i="23"/>
  <c r="T159" i="23"/>
  <c r="S159" i="23"/>
  <c r="R159" i="23"/>
  <c r="Q159" i="23"/>
  <c r="P159" i="23"/>
  <c r="O159" i="23"/>
  <c r="W158" i="23"/>
  <c r="V158" i="23"/>
  <c r="U158" i="23"/>
  <c r="T158" i="23"/>
  <c r="S158" i="23"/>
  <c r="R158" i="23"/>
  <c r="Q158" i="23"/>
  <c r="P158" i="23"/>
  <c r="O158" i="23"/>
  <c r="W157" i="23"/>
  <c r="V157" i="23"/>
  <c r="U157" i="23"/>
  <c r="T157" i="23"/>
  <c r="S157" i="23"/>
  <c r="R157" i="23"/>
  <c r="Q157" i="23"/>
  <c r="P157" i="23"/>
  <c r="O157" i="23"/>
  <c r="W156" i="23"/>
  <c r="V156" i="23"/>
  <c r="U156" i="23"/>
  <c r="T156" i="23"/>
  <c r="S156" i="23"/>
  <c r="R156" i="23"/>
  <c r="Q156" i="23"/>
  <c r="P156" i="23"/>
  <c r="O156" i="23"/>
  <c r="W155" i="23"/>
  <c r="V155" i="23"/>
  <c r="U155" i="23"/>
  <c r="T155" i="23"/>
  <c r="S155" i="23"/>
  <c r="R155" i="23"/>
  <c r="Q155" i="23"/>
  <c r="P155" i="23"/>
  <c r="O155" i="23"/>
  <c r="W154" i="23"/>
  <c r="V154" i="23"/>
  <c r="U154" i="23"/>
  <c r="T154" i="23"/>
  <c r="S154" i="23"/>
  <c r="R154" i="23"/>
  <c r="Q154" i="23"/>
  <c r="P154" i="23"/>
  <c r="O154" i="23"/>
  <c r="W153" i="23"/>
  <c r="V153" i="23"/>
  <c r="U153" i="23"/>
  <c r="T153" i="23"/>
  <c r="S153" i="23"/>
  <c r="R153" i="23"/>
  <c r="Q153" i="23"/>
  <c r="P153" i="23"/>
  <c r="O153" i="23"/>
  <c r="W152" i="23"/>
  <c r="V152" i="23"/>
  <c r="U152" i="23"/>
  <c r="T152" i="23"/>
  <c r="S152" i="23"/>
  <c r="R152" i="23"/>
  <c r="Q152" i="23"/>
  <c r="P152" i="23"/>
  <c r="O152" i="23"/>
  <c r="W151" i="23"/>
  <c r="V151" i="23"/>
  <c r="U151" i="23"/>
  <c r="T151" i="23"/>
  <c r="S151" i="23"/>
  <c r="R151" i="23"/>
  <c r="Q151" i="23"/>
  <c r="P151" i="23"/>
  <c r="O151" i="23"/>
  <c r="W150" i="23"/>
  <c r="V150" i="23"/>
  <c r="U150" i="23"/>
  <c r="T150" i="23"/>
  <c r="S150" i="23"/>
  <c r="R150" i="23"/>
  <c r="Q150" i="23"/>
  <c r="P150" i="23"/>
  <c r="O150" i="23"/>
  <c r="W149" i="23"/>
  <c r="V149" i="23"/>
  <c r="U149" i="23"/>
  <c r="T149" i="23"/>
  <c r="S149" i="23"/>
  <c r="R149" i="23"/>
  <c r="Q149" i="23"/>
  <c r="P149" i="23"/>
  <c r="O149" i="23"/>
  <c r="W148" i="23"/>
  <c r="V148" i="23"/>
  <c r="U148" i="23"/>
  <c r="T148" i="23"/>
  <c r="S148" i="23"/>
  <c r="R148" i="23"/>
  <c r="Q148" i="23"/>
  <c r="P148" i="23"/>
  <c r="O148" i="23"/>
  <c r="W147" i="23"/>
  <c r="V147" i="23"/>
  <c r="U147" i="23"/>
  <c r="T147" i="23"/>
  <c r="S147" i="23"/>
  <c r="R147" i="23"/>
  <c r="Q147" i="23"/>
  <c r="P147" i="23"/>
  <c r="O147" i="23"/>
  <c r="W146" i="23"/>
  <c r="V146" i="23"/>
  <c r="U146" i="23"/>
  <c r="T146" i="23"/>
  <c r="S146" i="23"/>
  <c r="R146" i="23"/>
  <c r="Q146" i="23"/>
  <c r="P146" i="23"/>
  <c r="O146" i="23"/>
  <c r="W145" i="23"/>
  <c r="V145" i="23"/>
  <c r="U145" i="23"/>
  <c r="T145" i="23"/>
  <c r="S145" i="23"/>
  <c r="R145" i="23"/>
  <c r="Q145" i="23"/>
  <c r="P145" i="23"/>
  <c r="O145" i="23"/>
  <c r="W144" i="23"/>
  <c r="V144" i="23"/>
  <c r="U144" i="23"/>
  <c r="T144" i="23"/>
  <c r="S144" i="23"/>
  <c r="R144" i="23"/>
  <c r="Q144" i="23"/>
  <c r="P144" i="23"/>
  <c r="O144" i="23"/>
  <c r="W143" i="23"/>
  <c r="V143" i="23"/>
  <c r="U143" i="23"/>
  <c r="T143" i="23"/>
  <c r="S143" i="23"/>
  <c r="R143" i="23"/>
  <c r="Q143" i="23"/>
  <c r="P143" i="23"/>
  <c r="O143" i="23"/>
  <c r="W142" i="23"/>
  <c r="V142" i="23"/>
  <c r="U142" i="23"/>
  <c r="T142" i="23"/>
  <c r="S142" i="23"/>
  <c r="R142" i="23"/>
  <c r="Q142" i="23"/>
  <c r="P142" i="23"/>
  <c r="O142" i="23"/>
  <c r="W141" i="23"/>
  <c r="V141" i="23"/>
  <c r="U141" i="23"/>
  <c r="T141" i="23"/>
  <c r="S141" i="23"/>
  <c r="R141" i="23"/>
  <c r="Q141" i="23"/>
  <c r="P141" i="23"/>
  <c r="O141" i="23"/>
  <c r="W140" i="23"/>
  <c r="V140" i="23"/>
  <c r="U140" i="23"/>
  <c r="T140" i="23"/>
  <c r="S140" i="23"/>
  <c r="R140" i="23"/>
  <c r="Q140" i="23"/>
  <c r="P140" i="23"/>
  <c r="O140" i="23"/>
  <c r="W139" i="23"/>
  <c r="V139" i="23"/>
  <c r="U139" i="23"/>
  <c r="T139" i="23"/>
  <c r="S139" i="23"/>
  <c r="R139" i="23"/>
  <c r="Q139" i="23"/>
  <c r="P139" i="23"/>
  <c r="O139" i="23"/>
  <c r="W138" i="23"/>
  <c r="V138" i="23"/>
  <c r="U138" i="23"/>
  <c r="T138" i="23"/>
  <c r="S138" i="23"/>
  <c r="R138" i="23"/>
  <c r="Q138" i="23"/>
  <c r="P138" i="23"/>
  <c r="O138" i="23"/>
  <c r="W137" i="23"/>
  <c r="V137" i="23"/>
  <c r="U137" i="23"/>
  <c r="T137" i="23"/>
  <c r="S137" i="23"/>
  <c r="R137" i="23"/>
  <c r="Q137" i="23"/>
  <c r="P137" i="23"/>
  <c r="O137" i="23"/>
  <c r="W136" i="23"/>
  <c r="V136" i="23"/>
  <c r="U136" i="23"/>
  <c r="T136" i="23"/>
  <c r="S136" i="23"/>
  <c r="R136" i="23"/>
  <c r="Q136" i="23"/>
  <c r="P136" i="23"/>
  <c r="O136" i="23"/>
  <c r="W135" i="23"/>
  <c r="V135" i="23"/>
  <c r="U135" i="23"/>
  <c r="T135" i="23"/>
  <c r="S135" i="23"/>
  <c r="R135" i="23"/>
  <c r="Q135" i="23"/>
  <c r="P135" i="23"/>
  <c r="O135" i="23"/>
  <c r="W134" i="23"/>
  <c r="V134" i="23"/>
  <c r="U134" i="23"/>
  <c r="T134" i="23"/>
  <c r="S134" i="23"/>
  <c r="R134" i="23"/>
  <c r="Q134" i="23"/>
  <c r="P134" i="23"/>
  <c r="O134" i="23"/>
  <c r="X133" i="23"/>
  <c r="W133" i="23"/>
  <c r="V133" i="23"/>
  <c r="U133" i="23"/>
  <c r="T133" i="23"/>
  <c r="S133" i="23"/>
  <c r="R133" i="23"/>
  <c r="Q133" i="23"/>
  <c r="P133" i="23"/>
  <c r="O133" i="23"/>
  <c r="W128" i="23"/>
  <c r="V128" i="23"/>
  <c r="U128" i="23"/>
  <c r="T128" i="23"/>
  <c r="S128" i="23"/>
  <c r="R128" i="23"/>
  <c r="Q128" i="23"/>
  <c r="P128" i="23"/>
  <c r="O128" i="23"/>
  <c r="W127" i="23"/>
  <c r="V127" i="23"/>
  <c r="U127" i="23"/>
  <c r="T127" i="23"/>
  <c r="S127" i="23"/>
  <c r="R127" i="23"/>
  <c r="Q127" i="23"/>
  <c r="P127" i="23"/>
  <c r="O127" i="23"/>
  <c r="W126" i="23"/>
  <c r="V126" i="23"/>
  <c r="U126" i="23"/>
  <c r="T126" i="23"/>
  <c r="S126" i="23"/>
  <c r="R126" i="23"/>
  <c r="Q126" i="23"/>
  <c r="P126" i="23"/>
  <c r="O126" i="23"/>
  <c r="W125" i="23"/>
  <c r="V125" i="23"/>
  <c r="U125" i="23"/>
  <c r="T125" i="23"/>
  <c r="S125" i="23"/>
  <c r="R125" i="23"/>
  <c r="Q125" i="23"/>
  <c r="P125" i="23"/>
  <c r="O125" i="23"/>
  <c r="W124" i="23"/>
  <c r="V124" i="23"/>
  <c r="U124" i="23"/>
  <c r="T124" i="23"/>
  <c r="S124" i="23"/>
  <c r="R124" i="23"/>
  <c r="Q124" i="23"/>
  <c r="P124" i="23"/>
  <c r="O124" i="23"/>
  <c r="W123" i="23"/>
  <c r="V123" i="23"/>
  <c r="U123" i="23"/>
  <c r="T123" i="23"/>
  <c r="S123" i="23"/>
  <c r="R123" i="23"/>
  <c r="Q123" i="23"/>
  <c r="P123" i="23"/>
  <c r="O123" i="23"/>
  <c r="W122" i="23"/>
  <c r="V122" i="23"/>
  <c r="U122" i="23"/>
  <c r="T122" i="23"/>
  <c r="S122" i="23"/>
  <c r="R122" i="23"/>
  <c r="Q122" i="23"/>
  <c r="P122" i="23"/>
  <c r="O122" i="23"/>
  <c r="W121" i="23"/>
  <c r="V121" i="23"/>
  <c r="U121" i="23"/>
  <c r="T121" i="23"/>
  <c r="S121" i="23"/>
  <c r="R121" i="23"/>
  <c r="Q121" i="23"/>
  <c r="P121" i="23"/>
  <c r="O121" i="23"/>
  <c r="W120" i="23"/>
  <c r="V120" i="23"/>
  <c r="U120" i="23"/>
  <c r="T120" i="23"/>
  <c r="S120" i="23"/>
  <c r="R120" i="23"/>
  <c r="Q120" i="23"/>
  <c r="P120" i="23"/>
  <c r="O120" i="23"/>
  <c r="W119" i="23"/>
  <c r="V119" i="23"/>
  <c r="U119" i="23"/>
  <c r="T119" i="23"/>
  <c r="S119" i="23"/>
  <c r="R119" i="23"/>
  <c r="Q119" i="23"/>
  <c r="P119" i="23"/>
  <c r="O119" i="23"/>
  <c r="W118" i="23"/>
  <c r="V118" i="23"/>
  <c r="U118" i="23"/>
  <c r="T118" i="23"/>
  <c r="S118" i="23"/>
  <c r="R118" i="23"/>
  <c r="Q118" i="23"/>
  <c r="P118" i="23"/>
  <c r="O118" i="23"/>
  <c r="W117" i="23"/>
  <c r="V117" i="23"/>
  <c r="U117" i="23"/>
  <c r="T117" i="23"/>
  <c r="S117" i="23"/>
  <c r="R117" i="23"/>
  <c r="Q117" i="23"/>
  <c r="P117" i="23"/>
  <c r="O117" i="23"/>
  <c r="W116" i="23"/>
  <c r="V116" i="23"/>
  <c r="U116" i="23"/>
  <c r="T116" i="23"/>
  <c r="S116" i="23"/>
  <c r="R116" i="23"/>
  <c r="Q116" i="23"/>
  <c r="P116" i="23"/>
  <c r="O116" i="23"/>
  <c r="W115" i="23"/>
  <c r="V115" i="23"/>
  <c r="U115" i="23"/>
  <c r="T115" i="23"/>
  <c r="S115" i="23"/>
  <c r="R115" i="23"/>
  <c r="Q115" i="23"/>
  <c r="P115" i="23"/>
  <c r="O115" i="23"/>
  <c r="W114" i="23"/>
  <c r="V114" i="23"/>
  <c r="U114" i="23"/>
  <c r="T114" i="23"/>
  <c r="S114" i="23"/>
  <c r="R114" i="23"/>
  <c r="Q114" i="23"/>
  <c r="P114" i="23"/>
  <c r="O114" i="23"/>
  <c r="W113" i="23"/>
  <c r="V113" i="23"/>
  <c r="U113" i="23"/>
  <c r="T113" i="23"/>
  <c r="S113" i="23"/>
  <c r="R113" i="23"/>
  <c r="Q113" i="23"/>
  <c r="P113" i="23"/>
  <c r="O113" i="23"/>
  <c r="W112" i="23"/>
  <c r="V112" i="23"/>
  <c r="U112" i="23"/>
  <c r="T112" i="23"/>
  <c r="S112" i="23"/>
  <c r="R112" i="23"/>
  <c r="Q112" i="23"/>
  <c r="P112" i="23"/>
  <c r="O112" i="23"/>
  <c r="W111" i="23"/>
  <c r="V111" i="23"/>
  <c r="U111" i="23"/>
  <c r="T111" i="23"/>
  <c r="S111" i="23"/>
  <c r="R111" i="23"/>
  <c r="Q111" i="23"/>
  <c r="P111" i="23"/>
  <c r="O111" i="23"/>
  <c r="W110" i="23"/>
  <c r="V110" i="23"/>
  <c r="U110" i="23"/>
  <c r="T110" i="23"/>
  <c r="S110" i="23"/>
  <c r="R110" i="23"/>
  <c r="Q110" i="23"/>
  <c r="P110" i="23"/>
  <c r="O110" i="23"/>
  <c r="W109" i="23"/>
  <c r="V109" i="23"/>
  <c r="U109" i="23"/>
  <c r="T109" i="23"/>
  <c r="S109" i="23"/>
  <c r="R109" i="23"/>
  <c r="Q109" i="23"/>
  <c r="P109" i="23"/>
  <c r="O109" i="23"/>
  <c r="W108" i="23"/>
  <c r="V108" i="23"/>
  <c r="U108" i="23"/>
  <c r="T108" i="23"/>
  <c r="S108" i="23"/>
  <c r="R108" i="23"/>
  <c r="Q108" i="23"/>
  <c r="P108" i="23"/>
  <c r="O108" i="23"/>
  <c r="W107" i="23"/>
  <c r="V107" i="23"/>
  <c r="U107" i="23"/>
  <c r="T107" i="23"/>
  <c r="S107" i="23"/>
  <c r="R107" i="23"/>
  <c r="Q107" i="23"/>
  <c r="P107" i="23"/>
  <c r="O107" i="23"/>
  <c r="W106" i="23"/>
  <c r="V106" i="23"/>
  <c r="U106" i="23"/>
  <c r="T106" i="23"/>
  <c r="S106" i="23"/>
  <c r="R106" i="23"/>
  <c r="Q106" i="23"/>
  <c r="P106" i="23"/>
  <c r="O106" i="23"/>
  <c r="W105" i="23"/>
  <c r="V105" i="23"/>
  <c r="U105" i="23"/>
  <c r="T105" i="23"/>
  <c r="S105" i="23"/>
  <c r="R105" i="23"/>
  <c r="Q105" i="23"/>
  <c r="P105" i="23"/>
  <c r="O105" i="23"/>
  <c r="W104" i="23"/>
  <c r="V104" i="23"/>
  <c r="U104" i="23"/>
  <c r="T104" i="23"/>
  <c r="S104" i="23"/>
  <c r="R104" i="23"/>
  <c r="Q104" i="23"/>
  <c r="P104" i="23"/>
  <c r="O104" i="23"/>
  <c r="W103" i="23"/>
  <c r="V103" i="23"/>
  <c r="U103" i="23"/>
  <c r="T103" i="23"/>
  <c r="S103" i="23"/>
  <c r="R103" i="23"/>
  <c r="Q103" i="23"/>
  <c r="P103" i="23"/>
  <c r="O103" i="23"/>
  <c r="W102" i="23"/>
  <c r="V102" i="23"/>
  <c r="U102" i="23"/>
  <c r="T102" i="23"/>
  <c r="S102" i="23"/>
  <c r="R102" i="23"/>
  <c r="Q102" i="23"/>
  <c r="P102" i="23"/>
  <c r="O102" i="23"/>
  <c r="X101" i="23"/>
  <c r="W101" i="23"/>
  <c r="V101" i="23"/>
  <c r="U101" i="23"/>
  <c r="T101" i="23"/>
  <c r="S101" i="23"/>
  <c r="R101" i="23"/>
  <c r="Q101" i="23"/>
  <c r="P101" i="23"/>
  <c r="O101" i="23"/>
  <c r="W96" i="23"/>
  <c r="V96" i="23"/>
  <c r="U96" i="23"/>
  <c r="T96" i="23"/>
  <c r="S96" i="23"/>
  <c r="R96" i="23"/>
  <c r="Q96" i="23"/>
  <c r="P96" i="23"/>
  <c r="O96" i="23"/>
  <c r="W95" i="23"/>
  <c r="V95" i="23"/>
  <c r="U95" i="23"/>
  <c r="T95" i="23"/>
  <c r="S95" i="23"/>
  <c r="R95" i="23"/>
  <c r="Q95" i="23"/>
  <c r="P95" i="23"/>
  <c r="O95" i="23"/>
  <c r="W94" i="23"/>
  <c r="V94" i="23"/>
  <c r="U94" i="23"/>
  <c r="T94" i="23"/>
  <c r="S94" i="23"/>
  <c r="R94" i="23"/>
  <c r="Q94" i="23"/>
  <c r="P94" i="23"/>
  <c r="O94" i="23"/>
  <c r="W93" i="23"/>
  <c r="V93" i="23"/>
  <c r="U93" i="23"/>
  <c r="T93" i="23"/>
  <c r="S93" i="23"/>
  <c r="R93" i="23"/>
  <c r="Q93" i="23"/>
  <c r="P93" i="23"/>
  <c r="O93" i="23"/>
  <c r="W92" i="23"/>
  <c r="V92" i="23"/>
  <c r="U92" i="23"/>
  <c r="T92" i="23"/>
  <c r="S92" i="23"/>
  <c r="R92" i="23"/>
  <c r="Q92" i="23"/>
  <c r="P92" i="23"/>
  <c r="O92" i="23"/>
  <c r="W91" i="23"/>
  <c r="V91" i="23"/>
  <c r="U91" i="23"/>
  <c r="T91" i="23"/>
  <c r="S91" i="23"/>
  <c r="R91" i="23"/>
  <c r="Q91" i="23"/>
  <c r="P91" i="23"/>
  <c r="O91" i="23"/>
  <c r="W90" i="23"/>
  <c r="V90" i="23"/>
  <c r="U90" i="23"/>
  <c r="T90" i="23"/>
  <c r="S90" i="23"/>
  <c r="R90" i="23"/>
  <c r="Q90" i="23"/>
  <c r="P90" i="23"/>
  <c r="O90" i="23"/>
  <c r="W89" i="23"/>
  <c r="V89" i="23"/>
  <c r="U89" i="23"/>
  <c r="T89" i="23"/>
  <c r="S89" i="23"/>
  <c r="R89" i="23"/>
  <c r="Q89" i="23"/>
  <c r="P89" i="23"/>
  <c r="O89" i="23"/>
  <c r="W88" i="23"/>
  <c r="V88" i="23"/>
  <c r="U88" i="23"/>
  <c r="T88" i="23"/>
  <c r="S88" i="23"/>
  <c r="R88" i="23"/>
  <c r="Q88" i="23"/>
  <c r="P88" i="23"/>
  <c r="O88" i="23"/>
  <c r="W87" i="23"/>
  <c r="V87" i="23"/>
  <c r="U87" i="23"/>
  <c r="T87" i="23"/>
  <c r="S87" i="23"/>
  <c r="R87" i="23"/>
  <c r="Q87" i="23"/>
  <c r="P87" i="23"/>
  <c r="O87" i="23"/>
  <c r="W86" i="23"/>
  <c r="V86" i="23"/>
  <c r="U86" i="23"/>
  <c r="T86" i="23"/>
  <c r="S86" i="23"/>
  <c r="R86" i="23"/>
  <c r="Q86" i="23"/>
  <c r="P86" i="23"/>
  <c r="O86" i="23"/>
  <c r="W85" i="23"/>
  <c r="V85" i="23"/>
  <c r="U85" i="23"/>
  <c r="T85" i="23"/>
  <c r="S85" i="23"/>
  <c r="R85" i="23"/>
  <c r="Q85" i="23"/>
  <c r="P85" i="23"/>
  <c r="O85" i="23"/>
  <c r="W84" i="23"/>
  <c r="V84" i="23"/>
  <c r="U84" i="23"/>
  <c r="T84" i="23"/>
  <c r="S84" i="23"/>
  <c r="R84" i="23"/>
  <c r="Q84" i="23"/>
  <c r="P84" i="23"/>
  <c r="O84" i="23"/>
  <c r="W83" i="23"/>
  <c r="V83" i="23"/>
  <c r="U83" i="23"/>
  <c r="T83" i="23"/>
  <c r="S83" i="23"/>
  <c r="R83" i="23"/>
  <c r="Q83" i="23"/>
  <c r="P83" i="23"/>
  <c r="O83" i="23"/>
  <c r="W82" i="23"/>
  <c r="V82" i="23"/>
  <c r="U82" i="23"/>
  <c r="T82" i="23"/>
  <c r="S82" i="23"/>
  <c r="R82" i="23"/>
  <c r="Q82" i="23"/>
  <c r="P82" i="23"/>
  <c r="O82" i="23"/>
  <c r="W81" i="23"/>
  <c r="V81" i="23"/>
  <c r="U81" i="23"/>
  <c r="T81" i="23"/>
  <c r="S81" i="23"/>
  <c r="R81" i="23"/>
  <c r="Q81" i="23"/>
  <c r="P81" i="23"/>
  <c r="O81" i="23"/>
  <c r="W80" i="23"/>
  <c r="V80" i="23"/>
  <c r="U80" i="23"/>
  <c r="T80" i="23"/>
  <c r="S80" i="23"/>
  <c r="R80" i="23"/>
  <c r="Q80" i="23"/>
  <c r="P80" i="23"/>
  <c r="O80" i="23"/>
  <c r="W79" i="23"/>
  <c r="V79" i="23"/>
  <c r="U79" i="23"/>
  <c r="T79" i="23"/>
  <c r="S79" i="23"/>
  <c r="R79" i="23"/>
  <c r="Q79" i="23"/>
  <c r="P79" i="23"/>
  <c r="O79" i="23"/>
  <c r="W78" i="23"/>
  <c r="V78" i="23"/>
  <c r="U78" i="23"/>
  <c r="T78" i="23"/>
  <c r="S78" i="23"/>
  <c r="R78" i="23"/>
  <c r="Q78" i="23"/>
  <c r="P78" i="23"/>
  <c r="O78" i="23"/>
  <c r="W77" i="23"/>
  <c r="V77" i="23"/>
  <c r="U77" i="23"/>
  <c r="T77" i="23"/>
  <c r="S77" i="23"/>
  <c r="R77" i="23"/>
  <c r="Q77" i="23"/>
  <c r="P77" i="23"/>
  <c r="O77" i="23"/>
  <c r="W76" i="23"/>
  <c r="V76" i="23"/>
  <c r="U76" i="23"/>
  <c r="T76" i="23"/>
  <c r="S76" i="23"/>
  <c r="R76" i="23"/>
  <c r="Q76" i="23"/>
  <c r="P76" i="23"/>
  <c r="O76" i="23"/>
  <c r="W75" i="23"/>
  <c r="V75" i="23"/>
  <c r="U75" i="23"/>
  <c r="T75" i="23"/>
  <c r="S75" i="23"/>
  <c r="R75" i="23"/>
  <c r="Q75" i="23"/>
  <c r="P75" i="23"/>
  <c r="O75" i="23"/>
  <c r="W74" i="23"/>
  <c r="V74" i="23"/>
  <c r="U74" i="23"/>
  <c r="T74" i="23"/>
  <c r="S74" i="23"/>
  <c r="R74" i="23"/>
  <c r="Q74" i="23"/>
  <c r="P74" i="23"/>
  <c r="O74" i="23"/>
  <c r="W73" i="23"/>
  <c r="V73" i="23"/>
  <c r="U73" i="23"/>
  <c r="T73" i="23"/>
  <c r="S73" i="23"/>
  <c r="R73" i="23"/>
  <c r="Q73" i="23"/>
  <c r="P73" i="23"/>
  <c r="O73" i="23"/>
  <c r="W72" i="23"/>
  <c r="V72" i="23"/>
  <c r="U72" i="23"/>
  <c r="T72" i="23"/>
  <c r="S72" i="23"/>
  <c r="R72" i="23"/>
  <c r="Q72" i="23"/>
  <c r="P72" i="23"/>
  <c r="O72" i="23"/>
  <c r="W71" i="23"/>
  <c r="V71" i="23"/>
  <c r="U71" i="23"/>
  <c r="T71" i="23"/>
  <c r="S71" i="23"/>
  <c r="R71" i="23"/>
  <c r="Q71" i="23"/>
  <c r="P71" i="23"/>
  <c r="O71" i="23"/>
  <c r="W70" i="23"/>
  <c r="V70" i="23"/>
  <c r="U70" i="23"/>
  <c r="T70" i="23"/>
  <c r="S70" i="23"/>
  <c r="R70" i="23"/>
  <c r="Q70" i="23"/>
  <c r="P70" i="23"/>
  <c r="O70" i="23"/>
  <c r="X69" i="23"/>
  <c r="W69" i="23"/>
  <c r="V69" i="23"/>
  <c r="U69" i="23"/>
  <c r="T69" i="23"/>
  <c r="S69" i="23"/>
  <c r="R69" i="23"/>
  <c r="Q69" i="23"/>
  <c r="P69" i="23"/>
  <c r="O69" i="23"/>
  <c r="W64" i="23"/>
  <c r="V64" i="23"/>
  <c r="U64" i="23"/>
  <c r="T64" i="23"/>
  <c r="S64" i="23"/>
  <c r="R64" i="23"/>
  <c r="Q64" i="23"/>
  <c r="P64" i="23"/>
  <c r="O64" i="23"/>
  <c r="W63" i="23"/>
  <c r="V63" i="23"/>
  <c r="U63" i="23"/>
  <c r="T63" i="23"/>
  <c r="S63" i="23"/>
  <c r="R63" i="23"/>
  <c r="Q63" i="23"/>
  <c r="P63" i="23"/>
  <c r="O63" i="23"/>
  <c r="W62" i="23"/>
  <c r="V62" i="23"/>
  <c r="U62" i="23"/>
  <c r="T62" i="23"/>
  <c r="S62" i="23"/>
  <c r="R62" i="23"/>
  <c r="Q62" i="23"/>
  <c r="P62" i="23"/>
  <c r="O62" i="23"/>
  <c r="W61" i="23"/>
  <c r="V61" i="23"/>
  <c r="U61" i="23"/>
  <c r="T61" i="23"/>
  <c r="S61" i="23"/>
  <c r="R61" i="23"/>
  <c r="Q61" i="23"/>
  <c r="P61" i="23"/>
  <c r="O61" i="23"/>
  <c r="W60" i="23"/>
  <c r="V60" i="23"/>
  <c r="U60" i="23"/>
  <c r="T60" i="23"/>
  <c r="S60" i="23"/>
  <c r="R60" i="23"/>
  <c r="Q60" i="23"/>
  <c r="P60" i="23"/>
  <c r="O60" i="23"/>
  <c r="W59" i="23"/>
  <c r="V59" i="23"/>
  <c r="U59" i="23"/>
  <c r="T59" i="23"/>
  <c r="S59" i="23"/>
  <c r="R59" i="23"/>
  <c r="Q59" i="23"/>
  <c r="P59" i="23"/>
  <c r="O59" i="23"/>
  <c r="W58" i="23"/>
  <c r="V58" i="23"/>
  <c r="U58" i="23"/>
  <c r="T58" i="23"/>
  <c r="S58" i="23"/>
  <c r="R58" i="23"/>
  <c r="Q58" i="23"/>
  <c r="P58" i="23"/>
  <c r="O58" i="23"/>
  <c r="W57" i="23"/>
  <c r="V57" i="23"/>
  <c r="U57" i="23"/>
  <c r="T57" i="23"/>
  <c r="S57" i="23"/>
  <c r="R57" i="23"/>
  <c r="Q57" i="23"/>
  <c r="P57" i="23"/>
  <c r="O57" i="23"/>
  <c r="W56" i="23"/>
  <c r="V56" i="23"/>
  <c r="U56" i="23"/>
  <c r="T56" i="23"/>
  <c r="S56" i="23"/>
  <c r="R56" i="23"/>
  <c r="Q56" i="23"/>
  <c r="P56" i="23"/>
  <c r="O56" i="23"/>
  <c r="W55" i="23"/>
  <c r="V55" i="23"/>
  <c r="U55" i="23"/>
  <c r="T55" i="23"/>
  <c r="S55" i="23"/>
  <c r="R55" i="23"/>
  <c r="Q55" i="23"/>
  <c r="P55" i="23"/>
  <c r="O55" i="23"/>
  <c r="W54" i="23"/>
  <c r="V54" i="23"/>
  <c r="U54" i="23"/>
  <c r="T54" i="23"/>
  <c r="S54" i="23"/>
  <c r="R54" i="23"/>
  <c r="Q54" i="23"/>
  <c r="P54" i="23"/>
  <c r="O54" i="23"/>
  <c r="W53" i="23"/>
  <c r="V53" i="23"/>
  <c r="U53" i="23"/>
  <c r="T53" i="23"/>
  <c r="S53" i="23"/>
  <c r="R53" i="23"/>
  <c r="Q53" i="23"/>
  <c r="P53" i="23"/>
  <c r="O53" i="23"/>
  <c r="W52" i="23"/>
  <c r="V52" i="23"/>
  <c r="U52" i="23"/>
  <c r="T52" i="23"/>
  <c r="S52" i="23"/>
  <c r="R52" i="23"/>
  <c r="Q52" i="23"/>
  <c r="P52" i="23"/>
  <c r="O52" i="23"/>
  <c r="W51" i="23"/>
  <c r="V51" i="23"/>
  <c r="U51" i="23"/>
  <c r="T51" i="23"/>
  <c r="S51" i="23"/>
  <c r="R51" i="23"/>
  <c r="Q51" i="23"/>
  <c r="P51" i="23"/>
  <c r="O51" i="23"/>
  <c r="W50" i="23"/>
  <c r="V50" i="23"/>
  <c r="U50" i="23"/>
  <c r="T50" i="23"/>
  <c r="S50" i="23"/>
  <c r="R50" i="23"/>
  <c r="Q50" i="23"/>
  <c r="P50" i="23"/>
  <c r="O50" i="23"/>
  <c r="W49" i="23"/>
  <c r="V49" i="23"/>
  <c r="U49" i="23"/>
  <c r="T49" i="23"/>
  <c r="S49" i="23"/>
  <c r="R49" i="23"/>
  <c r="Q49" i="23"/>
  <c r="P49" i="23"/>
  <c r="O49" i="23"/>
  <c r="W48" i="23"/>
  <c r="V48" i="23"/>
  <c r="U48" i="23"/>
  <c r="T48" i="23"/>
  <c r="S48" i="23"/>
  <c r="R48" i="23"/>
  <c r="Q48" i="23"/>
  <c r="P48" i="23"/>
  <c r="O48" i="23"/>
  <c r="W47" i="23"/>
  <c r="V47" i="23"/>
  <c r="U47" i="23"/>
  <c r="T47" i="23"/>
  <c r="S47" i="23"/>
  <c r="R47" i="23"/>
  <c r="Q47" i="23"/>
  <c r="P47" i="23"/>
  <c r="O47" i="23"/>
  <c r="W46" i="23"/>
  <c r="V46" i="23"/>
  <c r="U46" i="23"/>
  <c r="T46" i="23"/>
  <c r="S46" i="23"/>
  <c r="R46" i="23"/>
  <c r="Q46" i="23"/>
  <c r="P46" i="23"/>
  <c r="O46" i="23"/>
  <c r="W45" i="23"/>
  <c r="V45" i="23"/>
  <c r="U45" i="23"/>
  <c r="T45" i="23"/>
  <c r="S45" i="23"/>
  <c r="R45" i="23"/>
  <c r="Q45" i="23"/>
  <c r="P45" i="23"/>
  <c r="O45" i="23"/>
  <c r="W44" i="23"/>
  <c r="V44" i="23"/>
  <c r="U44" i="23"/>
  <c r="T44" i="23"/>
  <c r="S44" i="23"/>
  <c r="R44" i="23"/>
  <c r="Q44" i="23"/>
  <c r="P44" i="23"/>
  <c r="O44" i="23"/>
  <c r="W43" i="23"/>
  <c r="V43" i="23"/>
  <c r="U43" i="23"/>
  <c r="T43" i="23"/>
  <c r="S43" i="23"/>
  <c r="R43" i="23"/>
  <c r="Q43" i="23"/>
  <c r="P43" i="23"/>
  <c r="O43" i="23"/>
  <c r="W42" i="23"/>
  <c r="V42" i="23"/>
  <c r="U42" i="23"/>
  <c r="T42" i="23"/>
  <c r="S42" i="23"/>
  <c r="R42" i="23"/>
  <c r="Q42" i="23"/>
  <c r="P42" i="23"/>
  <c r="O42" i="23"/>
  <c r="W41" i="23"/>
  <c r="V41" i="23"/>
  <c r="U41" i="23"/>
  <c r="T41" i="23"/>
  <c r="S41" i="23"/>
  <c r="R41" i="23"/>
  <c r="Q41" i="23"/>
  <c r="P41" i="23"/>
  <c r="O41" i="23"/>
  <c r="W40" i="23"/>
  <c r="V40" i="23"/>
  <c r="U40" i="23"/>
  <c r="T40" i="23"/>
  <c r="S40" i="23"/>
  <c r="R40" i="23"/>
  <c r="Q40" i="23"/>
  <c r="P40" i="23"/>
  <c r="O40" i="23"/>
  <c r="W39" i="23"/>
  <c r="V39" i="23"/>
  <c r="U39" i="23"/>
  <c r="T39" i="23"/>
  <c r="S39" i="23"/>
  <c r="R39" i="23"/>
  <c r="Q39" i="23"/>
  <c r="P39" i="23"/>
  <c r="O39" i="23"/>
  <c r="W38" i="23"/>
  <c r="V38" i="23"/>
  <c r="U38" i="23"/>
  <c r="T38" i="23"/>
  <c r="S38" i="23"/>
  <c r="R38" i="23"/>
  <c r="Q38" i="23"/>
  <c r="P38" i="23"/>
  <c r="O38" i="23"/>
  <c r="X37" i="23"/>
  <c r="W37" i="23"/>
  <c r="V37" i="23"/>
  <c r="U37" i="23"/>
  <c r="T37" i="23"/>
  <c r="S37" i="23"/>
  <c r="R37" i="23"/>
  <c r="Q37" i="23"/>
  <c r="P37" i="23"/>
  <c r="O37" i="23"/>
  <c r="W32" i="23"/>
  <c r="V32" i="23"/>
  <c r="U32" i="23"/>
  <c r="T32" i="23"/>
  <c r="S32" i="23"/>
  <c r="R32" i="23"/>
  <c r="Q32" i="23"/>
  <c r="P32" i="23"/>
  <c r="O32" i="23"/>
  <c r="W31" i="23"/>
  <c r="V31" i="23"/>
  <c r="U31" i="23"/>
  <c r="T31" i="23"/>
  <c r="S31" i="23"/>
  <c r="R31" i="23"/>
  <c r="Q31" i="23"/>
  <c r="P31" i="23"/>
  <c r="O31" i="23"/>
  <c r="W30" i="23"/>
  <c r="V30" i="23"/>
  <c r="U30" i="23"/>
  <c r="T30" i="23"/>
  <c r="S30" i="23"/>
  <c r="R30" i="23"/>
  <c r="Q30" i="23"/>
  <c r="P30" i="23"/>
  <c r="O30" i="23"/>
  <c r="W29" i="23"/>
  <c r="V29" i="23"/>
  <c r="U29" i="23"/>
  <c r="T29" i="23"/>
  <c r="S29" i="23"/>
  <c r="R29" i="23"/>
  <c r="Q29" i="23"/>
  <c r="P29" i="23"/>
  <c r="O29" i="23"/>
  <c r="W28" i="23"/>
  <c r="V28" i="23"/>
  <c r="U28" i="23"/>
  <c r="T28" i="23"/>
  <c r="S28" i="23"/>
  <c r="R28" i="23"/>
  <c r="Q28" i="23"/>
  <c r="P28" i="23"/>
  <c r="O28" i="23"/>
  <c r="W27" i="23"/>
  <c r="V27" i="23"/>
  <c r="U27" i="23"/>
  <c r="T27" i="23"/>
  <c r="S27" i="23"/>
  <c r="R27" i="23"/>
  <c r="Q27" i="23"/>
  <c r="P27" i="23"/>
  <c r="O27" i="23"/>
  <c r="W26" i="23"/>
  <c r="V26" i="23"/>
  <c r="U26" i="23"/>
  <c r="T26" i="23"/>
  <c r="S26" i="23"/>
  <c r="R26" i="23"/>
  <c r="Q26" i="23"/>
  <c r="P26" i="23"/>
  <c r="O26" i="23"/>
  <c r="W25" i="23"/>
  <c r="V25" i="23"/>
  <c r="U25" i="23"/>
  <c r="T25" i="23"/>
  <c r="S25" i="23"/>
  <c r="R25" i="23"/>
  <c r="Q25" i="23"/>
  <c r="P25" i="23"/>
  <c r="O25" i="23"/>
  <c r="W24" i="23"/>
  <c r="V24" i="23"/>
  <c r="U24" i="23"/>
  <c r="T24" i="23"/>
  <c r="S24" i="23"/>
  <c r="R24" i="23"/>
  <c r="Q24" i="23"/>
  <c r="P24" i="23"/>
  <c r="O24" i="23"/>
  <c r="W23" i="23"/>
  <c r="V23" i="23"/>
  <c r="U23" i="23"/>
  <c r="T23" i="23"/>
  <c r="S23" i="23"/>
  <c r="R23" i="23"/>
  <c r="Q23" i="23"/>
  <c r="P23" i="23"/>
  <c r="O23" i="23"/>
  <c r="W22" i="23"/>
  <c r="V22" i="23"/>
  <c r="U22" i="23"/>
  <c r="T22" i="23"/>
  <c r="S22" i="23"/>
  <c r="R22" i="23"/>
  <c r="Q22" i="23"/>
  <c r="P22" i="23"/>
  <c r="O22" i="23"/>
  <c r="W21" i="23"/>
  <c r="V21" i="23"/>
  <c r="U21" i="23"/>
  <c r="T21" i="23"/>
  <c r="S21" i="23"/>
  <c r="R21" i="23"/>
  <c r="Q21" i="23"/>
  <c r="P21" i="23"/>
  <c r="O21" i="23"/>
  <c r="W20" i="23"/>
  <c r="V20" i="23"/>
  <c r="U20" i="23"/>
  <c r="T20" i="23"/>
  <c r="S20" i="23"/>
  <c r="R20" i="23"/>
  <c r="Q20" i="23"/>
  <c r="P20" i="23"/>
  <c r="O20" i="23"/>
  <c r="W19" i="23"/>
  <c r="V19" i="23"/>
  <c r="U19" i="23"/>
  <c r="T19" i="23"/>
  <c r="S19" i="23"/>
  <c r="R19" i="23"/>
  <c r="Q19" i="23"/>
  <c r="P19" i="23"/>
  <c r="O19" i="23"/>
  <c r="W18" i="23"/>
  <c r="V18" i="23"/>
  <c r="U18" i="23"/>
  <c r="T18" i="23"/>
  <c r="S18" i="23"/>
  <c r="R18" i="23"/>
  <c r="Q18" i="23"/>
  <c r="P18" i="23"/>
  <c r="O18" i="23"/>
  <c r="W17" i="23"/>
  <c r="V17" i="23"/>
  <c r="U17" i="23"/>
  <c r="T17" i="23"/>
  <c r="S17" i="23"/>
  <c r="R17" i="23"/>
  <c r="Q17" i="23"/>
  <c r="P17" i="23"/>
  <c r="O17" i="23"/>
  <c r="W16" i="23"/>
  <c r="V16" i="23"/>
  <c r="U16" i="23"/>
  <c r="T16" i="23"/>
  <c r="S16" i="23"/>
  <c r="R16" i="23"/>
  <c r="Q16" i="23"/>
  <c r="P16" i="23"/>
  <c r="O16" i="23"/>
  <c r="W15" i="23"/>
  <c r="V15" i="23"/>
  <c r="U15" i="23"/>
  <c r="T15" i="23"/>
  <c r="S15" i="23"/>
  <c r="R15" i="23"/>
  <c r="Q15" i="23"/>
  <c r="P15" i="23"/>
  <c r="O15" i="23"/>
  <c r="W14" i="23"/>
  <c r="V14" i="23"/>
  <c r="U14" i="23"/>
  <c r="T14" i="23"/>
  <c r="S14" i="23"/>
  <c r="R14" i="23"/>
  <c r="Q14" i="23"/>
  <c r="P14" i="23"/>
  <c r="O14" i="23"/>
  <c r="W13" i="23"/>
  <c r="V13" i="23"/>
  <c r="U13" i="23"/>
  <c r="T13" i="23"/>
  <c r="S13" i="23"/>
  <c r="R13" i="23"/>
  <c r="Q13" i="23"/>
  <c r="P13" i="23"/>
  <c r="O13" i="23"/>
  <c r="W12" i="23"/>
  <c r="V12" i="23"/>
  <c r="U12" i="23"/>
  <c r="T12" i="23"/>
  <c r="S12" i="23"/>
  <c r="R12" i="23"/>
  <c r="Q12" i="23"/>
  <c r="P12" i="23"/>
  <c r="O12" i="23"/>
  <c r="W11" i="23"/>
  <c r="V11" i="23"/>
  <c r="U11" i="23"/>
  <c r="T11" i="23"/>
  <c r="S11" i="23"/>
  <c r="R11" i="23"/>
  <c r="Q11" i="23"/>
  <c r="P11" i="23"/>
  <c r="O11" i="23"/>
  <c r="W10" i="23"/>
  <c r="V10" i="23"/>
  <c r="U10" i="23"/>
  <c r="T10" i="23"/>
  <c r="S10" i="23"/>
  <c r="R10" i="23"/>
  <c r="Q10" i="23"/>
  <c r="P10" i="23"/>
  <c r="O10" i="23"/>
  <c r="W9" i="23"/>
  <c r="V9" i="23"/>
  <c r="U9" i="23"/>
  <c r="T9" i="23"/>
  <c r="S9" i="23"/>
  <c r="R9" i="23"/>
  <c r="Q9" i="23"/>
  <c r="P9" i="23"/>
  <c r="O9" i="23"/>
  <c r="W8" i="23"/>
  <c r="V8" i="23"/>
  <c r="U8" i="23"/>
  <c r="T8" i="23"/>
  <c r="S8" i="23"/>
  <c r="R8" i="23"/>
  <c r="Q8" i="23"/>
  <c r="P8" i="23"/>
  <c r="O8" i="23"/>
  <c r="W7" i="23"/>
  <c r="V7" i="23"/>
  <c r="U7" i="23"/>
  <c r="T7" i="23"/>
  <c r="S7" i="23"/>
  <c r="R7" i="23"/>
  <c r="Q7" i="23"/>
  <c r="P7" i="23"/>
  <c r="O7" i="23"/>
  <c r="W6" i="23"/>
  <c r="V6" i="23"/>
  <c r="U6" i="23"/>
  <c r="T6" i="23"/>
  <c r="S6" i="23"/>
  <c r="R6" i="23"/>
  <c r="Q6" i="23"/>
  <c r="P6" i="23"/>
  <c r="O6" i="23"/>
  <c r="X5" i="23"/>
  <c r="W5" i="23"/>
  <c r="V5" i="23"/>
  <c r="U5" i="23"/>
  <c r="T5" i="23"/>
  <c r="S5" i="23"/>
  <c r="R5" i="23"/>
  <c r="Q5" i="23"/>
  <c r="P5" i="23"/>
  <c r="O5" i="23"/>
  <c r="W256" i="21"/>
  <c r="V256" i="21"/>
  <c r="U256" i="21"/>
  <c r="T256" i="21"/>
  <c r="S256" i="21"/>
  <c r="R256" i="21"/>
  <c r="Q256" i="21"/>
  <c r="P256" i="21"/>
  <c r="O256" i="21"/>
  <c r="W255" i="21"/>
  <c r="V255" i="21"/>
  <c r="U255" i="21"/>
  <c r="T255" i="21"/>
  <c r="S255" i="21"/>
  <c r="R255" i="21"/>
  <c r="Q255" i="21"/>
  <c r="P255" i="21"/>
  <c r="O255" i="21"/>
  <c r="W254" i="21"/>
  <c r="V254" i="21"/>
  <c r="U254" i="21"/>
  <c r="T254" i="21"/>
  <c r="S254" i="21"/>
  <c r="R254" i="21"/>
  <c r="Q254" i="21"/>
  <c r="P254" i="21"/>
  <c r="O254" i="21"/>
  <c r="W253" i="21"/>
  <c r="V253" i="21"/>
  <c r="U253" i="21"/>
  <c r="T253" i="21"/>
  <c r="S253" i="21"/>
  <c r="R253" i="21"/>
  <c r="Q253" i="21"/>
  <c r="P253" i="21"/>
  <c r="O253" i="21"/>
  <c r="W252" i="21"/>
  <c r="V252" i="21"/>
  <c r="U252" i="21"/>
  <c r="T252" i="21"/>
  <c r="S252" i="21"/>
  <c r="R252" i="21"/>
  <c r="Q252" i="21"/>
  <c r="P252" i="21"/>
  <c r="O252" i="21"/>
  <c r="W251" i="21"/>
  <c r="V251" i="21"/>
  <c r="U251" i="21"/>
  <c r="T251" i="21"/>
  <c r="S251" i="21"/>
  <c r="R251" i="21"/>
  <c r="Q251" i="21"/>
  <c r="P251" i="21"/>
  <c r="O251" i="21"/>
  <c r="W250" i="21"/>
  <c r="V250" i="21"/>
  <c r="U250" i="21"/>
  <c r="T250" i="21"/>
  <c r="S250" i="21"/>
  <c r="R250" i="21"/>
  <c r="Q250" i="21"/>
  <c r="P250" i="21"/>
  <c r="O250" i="21"/>
  <c r="W249" i="21"/>
  <c r="V249" i="21"/>
  <c r="U249" i="21"/>
  <c r="T249" i="21"/>
  <c r="S249" i="21"/>
  <c r="R249" i="21"/>
  <c r="Q249" i="21"/>
  <c r="P249" i="21"/>
  <c r="O249" i="21"/>
  <c r="W248" i="21"/>
  <c r="V248" i="21"/>
  <c r="U248" i="21"/>
  <c r="T248" i="21"/>
  <c r="S248" i="21"/>
  <c r="R248" i="21"/>
  <c r="Q248" i="21"/>
  <c r="P248" i="21"/>
  <c r="O248" i="21"/>
  <c r="W247" i="21"/>
  <c r="V247" i="21"/>
  <c r="U247" i="21"/>
  <c r="T247" i="21"/>
  <c r="S247" i="21"/>
  <c r="R247" i="21"/>
  <c r="Q247" i="21"/>
  <c r="P247" i="21"/>
  <c r="O247" i="21"/>
  <c r="W246" i="21"/>
  <c r="V246" i="21"/>
  <c r="U246" i="21"/>
  <c r="T246" i="21"/>
  <c r="S246" i="21"/>
  <c r="R246" i="21"/>
  <c r="Q246" i="21"/>
  <c r="P246" i="21"/>
  <c r="O246" i="21"/>
  <c r="W245" i="21"/>
  <c r="V245" i="21"/>
  <c r="U245" i="21"/>
  <c r="T245" i="21"/>
  <c r="S245" i="21"/>
  <c r="R245" i="21"/>
  <c r="Q245" i="21"/>
  <c r="P245" i="21"/>
  <c r="O245" i="21"/>
  <c r="W244" i="21"/>
  <c r="V244" i="21"/>
  <c r="U244" i="21"/>
  <c r="T244" i="21"/>
  <c r="S244" i="21"/>
  <c r="R244" i="21"/>
  <c r="Q244" i="21"/>
  <c r="P244" i="21"/>
  <c r="O244" i="21"/>
  <c r="W243" i="21"/>
  <c r="V243" i="21"/>
  <c r="U243" i="21"/>
  <c r="T243" i="21"/>
  <c r="S243" i="21"/>
  <c r="R243" i="21"/>
  <c r="Q243" i="21"/>
  <c r="P243" i="21"/>
  <c r="O243" i="21"/>
  <c r="W242" i="21"/>
  <c r="V242" i="21"/>
  <c r="U242" i="21"/>
  <c r="T242" i="21"/>
  <c r="S242" i="21"/>
  <c r="R242" i="21"/>
  <c r="Q242" i="21"/>
  <c r="P242" i="21"/>
  <c r="O242" i="21"/>
  <c r="W241" i="21"/>
  <c r="V241" i="21"/>
  <c r="U241" i="21"/>
  <c r="T241" i="21"/>
  <c r="S241" i="21"/>
  <c r="R241" i="21"/>
  <c r="Q241" i="21"/>
  <c r="P241" i="21"/>
  <c r="O241" i="21"/>
  <c r="W240" i="21"/>
  <c r="V240" i="21"/>
  <c r="U240" i="21"/>
  <c r="T240" i="21"/>
  <c r="S240" i="21"/>
  <c r="R240" i="21"/>
  <c r="Q240" i="21"/>
  <c r="P240" i="21"/>
  <c r="O240" i="21"/>
  <c r="W239" i="21"/>
  <c r="V239" i="21"/>
  <c r="U239" i="21"/>
  <c r="T239" i="21"/>
  <c r="S239" i="21"/>
  <c r="R239" i="21"/>
  <c r="Q239" i="21"/>
  <c r="P239" i="21"/>
  <c r="O239" i="21"/>
  <c r="W238" i="21"/>
  <c r="V238" i="21"/>
  <c r="U238" i="21"/>
  <c r="T238" i="21"/>
  <c r="S238" i="21"/>
  <c r="R238" i="21"/>
  <c r="Q238" i="21"/>
  <c r="P238" i="21"/>
  <c r="O238" i="21"/>
  <c r="W237" i="21"/>
  <c r="V237" i="21"/>
  <c r="U237" i="21"/>
  <c r="T237" i="21"/>
  <c r="S237" i="21"/>
  <c r="R237" i="21"/>
  <c r="Q237" i="21"/>
  <c r="P237" i="21"/>
  <c r="O237" i="21"/>
  <c r="W236" i="21"/>
  <c r="V236" i="21"/>
  <c r="U236" i="21"/>
  <c r="T236" i="21"/>
  <c r="S236" i="21"/>
  <c r="R236" i="21"/>
  <c r="Q236" i="21"/>
  <c r="P236" i="21"/>
  <c r="O236" i="21"/>
  <c r="W235" i="21"/>
  <c r="V235" i="21"/>
  <c r="U235" i="21"/>
  <c r="T235" i="21"/>
  <c r="S235" i="21"/>
  <c r="R235" i="21"/>
  <c r="Q235" i="21"/>
  <c r="P235" i="21"/>
  <c r="O235" i="21"/>
  <c r="W234" i="21"/>
  <c r="V234" i="21"/>
  <c r="U234" i="21"/>
  <c r="T234" i="21"/>
  <c r="S234" i="21"/>
  <c r="R234" i="21"/>
  <c r="Q234" i="21"/>
  <c r="P234" i="21"/>
  <c r="O234" i="21"/>
  <c r="W233" i="21"/>
  <c r="V233" i="21"/>
  <c r="U233" i="21"/>
  <c r="T233" i="21"/>
  <c r="S233" i="21"/>
  <c r="R233" i="21"/>
  <c r="Q233" i="21"/>
  <c r="P233" i="21"/>
  <c r="O233" i="21"/>
  <c r="W232" i="21"/>
  <c r="V232" i="21"/>
  <c r="U232" i="21"/>
  <c r="T232" i="21"/>
  <c r="S232" i="21"/>
  <c r="R232" i="21"/>
  <c r="Q232" i="21"/>
  <c r="P232" i="21"/>
  <c r="O232" i="21"/>
  <c r="W231" i="21"/>
  <c r="V231" i="21"/>
  <c r="U231" i="21"/>
  <c r="T231" i="21"/>
  <c r="S231" i="21"/>
  <c r="R231" i="21"/>
  <c r="Q231" i="21"/>
  <c r="P231" i="21"/>
  <c r="O231" i="21"/>
  <c r="W230" i="21"/>
  <c r="V230" i="21"/>
  <c r="U230" i="21"/>
  <c r="T230" i="21"/>
  <c r="S230" i="21"/>
  <c r="R230" i="21"/>
  <c r="Q230" i="21"/>
  <c r="P230" i="21"/>
  <c r="O230" i="21"/>
  <c r="X229" i="21"/>
  <c r="W229" i="21"/>
  <c r="V229" i="21"/>
  <c r="U229" i="21"/>
  <c r="T229" i="21"/>
  <c r="S229" i="21"/>
  <c r="R229" i="21"/>
  <c r="Q229" i="21"/>
  <c r="P229" i="21"/>
  <c r="O229" i="21"/>
  <c r="W224" i="21"/>
  <c r="V224" i="21"/>
  <c r="U224" i="21"/>
  <c r="T224" i="21"/>
  <c r="S224" i="21"/>
  <c r="R224" i="21"/>
  <c r="Q224" i="21"/>
  <c r="P224" i="21"/>
  <c r="O224" i="21"/>
  <c r="W223" i="21"/>
  <c r="V223" i="21"/>
  <c r="U223" i="21"/>
  <c r="T223" i="21"/>
  <c r="S223" i="21"/>
  <c r="R223" i="21"/>
  <c r="Q223" i="21"/>
  <c r="P223" i="21"/>
  <c r="O223" i="21"/>
  <c r="W222" i="21"/>
  <c r="V222" i="21"/>
  <c r="U222" i="21"/>
  <c r="T222" i="21"/>
  <c r="S222" i="21"/>
  <c r="R222" i="21"/>
  <c r="Q222" i="21"/>
  <c r="P222" i="21"/>
  <c r="O222" i="21"/>
  <c r="W221" i="21"/>
  <c r="V221" i="21"/>
  <c r="U221" i="21"/>
  <c r="T221" i="21"/>
  <c r="S221" i="21"/>
  <c r="R221" i="21"/>
  <c r="Q221" i="21"/>
  <c r="P221" i="21"/>
  <c r="O221" i="21"/>
  <c r="W220" i="21"/>
  <c r="V220" i="21"/>
  <c r="U220" i="21"/>
  <c r="T220" i="21"/>
  <c r="S220" i="21"/>
  <c r="R220" i="21"/>
  <c r="Q220" i="21"/>
  <c r="P220" i="21"/>
  <c r="O220" i="21"/>
  <c r="W219" i="21"/>
  <c r="V219" i="21"/>
  <c r="U219" i="21"/>
  <c r="T219" i="21"/>
  <c r="S219" i="21"/>
  <c r="R219" i="21"/>
  <c r="Q219" i="21"/>
  <c r="P219" i="21"/>
  <c r="O219" i="21"/>
  <c r="W218" i="21"/>
  <c r="V218" i="21"/>
  <c r="U218" i="21"/>
  <c r="T218" i="21"/>
  <c r="S218" i="21"/>
  <c r="R218" i="21"/>
  <c r="Q218" i="21"/>
  <c r="P218" i="21"/>
  <c r="O218" i="21"/>
  <c r="W217" i="21"/>
  <c r="V217" i="21"/>
  <c r="U217" i="21"/>
  <c r="T217" i="21"/>
  <c r="S217" i="21"/>
  <c r="R217" i="21"/>
  <c r="Q217" i="21"/>
  <c r="P217" i="21"/>
  <c r="O217" i="21"/>
  <c r="W216" i="21"/>
  <c r="V216" i="21"/>
  <c r="U216" i="21"/>
  <c r="T216" i="21"/>
  <c r="S216" i="21"/>
  <c r="R216" i="21"/>
  <c r="Q216" i="21"/>
  <c r="P216" i="21"/>
  <c r="O216" i="21"/>
  <c r="W215" i="21"/>
  <c r="V215" i="21"/>
  <c r="U215" i="21"/>
  <c r="T215" i="21"/>
  <c r="S215" i="21"/>
  <c r="R215" i="21"/>
  <c r="Q215" i="21"/>
  <c r="P215" i="21"/>
  <c r="O215" i="21"/>
  <c r="W214" i="21"/>
  <c r="V214" i="21"/>
  <c r="U214" i="21"/>
  <c r="T214" i="21"/>
  <c r="S214" i="21"/>
  <c r="R214" i="21"/>
  <c r="Q214" i="21"/>
  <c r="P214" i="21"/>
  <c r="O214" i="21"/>
  <c r="W213" i="21"/>
  <c r="V213" i="21"/>
  <c r="U213" i="21"/>
  <c r="T213" i="21"/>
  <c r="S213" i="21"/>
  <c r="R213" i="21"/>
  <c r="Q213" i="21"/>
  <c r="P213" i="21"/>
  <c r="O213" i="21"/>
  <c r="W212" i="21"/>
  <c r="V212" i="21"/>
  <c r="U212" i="21"/>
  <c r="T212" i="21"/>
  <c r="S212" i="21"/>
  <c r="R212" i="21"/>
  <c r="Q212" i="21"/>
  <c r="P212" i="21"/>
  <c r="O212" i="21"/>
  <c r="W211" i="21"/>
  <c r="V211" i="21"/>
  <c r="U211" i="21"/>
  <c r="T211" i="21"/>
  <c r="S211" i="21"/>
  <c r="R211" i="21"/>
  <c r="Q211" i="21"/>
  <c r="P211" i="21"/>
  <c r="O211" i="21"/>
  <c r="W210" i="21"/>
  <c r="V210" i="21"/>
  <c r="U210" i="21"/>
  <c r="T210" i="21"/>
  <c r="S210" i="21"/>
  <c r="R210" i="21"/>
  <c r="Q210" i="21"/>
  <c r="P210" i="21"/>
  <c r="O210" i="21"/>
  <c r="W209" i="21"/>
  <c r="V209" i="21"/>
  <c r="U209" i="21"/>
  <c r="T209" i="21"/>
  <c r="S209" i="21"/>
  <c r="R209" i="21"/>
  <c r="Q209" i="21"/>
  <c r="P209" i="21"/>
  <c r="O209" i="21"/>
  <c r="W208" i="21"/>
  <c r="V208" i="21"/>
  <c r="U208" i="21"/>
  <c r="T208" i="21"/>
  <c r="S208" i="21"/>
  <c r="R208" i="21"/>
  <c r="Q208" i="21"/>
  <c r="P208" i="21"/>
  <c r="O208" i="21"/>
  <c r="W207" i="21"/>
  <c r="V207" i="21"/>
  <c r="U207" i="21"/>
  <c r="T207" i="21"/>
  <c r="S207" i="21"/>
  <c r="R207" i="21"/>
  <c r="Q207" i="21"/>
  <c r="P207" i="21"/>
  <c r="O207" i="21"/>
  <c r="W206" i="21"/>
  <c r="V206" i="21"/>
  <c r="U206" i="21"/>
  <c r="T206" i="21"/>
  <c r="S206" i="21"/>
  <c r="R206" i="21"/>
  <c r="Q206" i="21"/>
  <c r="P206" i="21"/>
  <c r="O206" i="21"/>
  <c r="W205" i="21"/>
  <c r="V205" i="21"/>
  <c r="U205" i="21"/>
  <c r="T205" i="21"/>
  <c r="S205" i="21"/>
  <c r="R205" i="21"/>
  <c r="Q205" i="21"/>
  <c r="P205" i="21"/>
  <c r="O205" i="21"/>
  <c r="W204" i="21"/>
  <c r="V204" i="21"/>
  <c r="U204" i="21"/>
  <c r="T204" i="21"/>
  <c r="S204" i="21"/>
  <c r="R204" i="21"/>
  <c r="Q204" i="21"/>
  <c r="P204" i="21"/>
  <c r="O204" i="21"/>
  <c r="W203" i="21"/>
  <c r="V203" i="21"/>
  <c r="U203" i="21"/>
  <c r="T203" i="21"/>
  <c r="S203" i="21"/>
  <c r="R203" i="21"/>
  <c r="Q203" i="21"/>
  <c r="P203" i="21"/>
  <c r="O203" i="21"/>
  <c r="W202" i="21"/>
  <c r="V202" i="21"/>
  <c r="U202" i="21"/>
  <c r="T202" i="21"/>
  <c r="S202" i="21"/>
  <c r="R202" i="21"/>
  <c r="Q202" i="21"/>
  <c r="P202" i="21"/>
  <c r="O202" i="21"/>
  <c r="W201" i="21"/>
  <c r="V201" i="21"/>
  <c r="U201" i="21"/>
  <c r="T201" i="21"/>
  <c r="S201" i="21"/>
  <c r="R201" i="21"/>
  <c r="Q201" i="21"/>
  <c r="P201" i="21"/>
  <c r="O201" i="21"/>
  <c r="W200" i="21"/>
  <c r="V200" i="21"/>
  <c r="U200" i="21"/>
  <c r="T200" i="21"/>
  <c r="S200" i="21"/>
  <c r="R200" i="21"/>
  <c r="Q200" i="21"/>
  <c r="P200" i="21"/>
  <c r="O200" i="21"/>
  <c r="W199" i="21"/>
  <c r="V199" i="21"/>
  <c r="U199" i="21"/>
  <c r="T199" i="21"/>
  <c r="S199" i="21"/>
  <c r="R199" i="21"/>
  <c r="Q199" i="21"/>
  <c r="P199" i="21"/>
  <c r="O199" i="21"/>
  <c r="W198" i="21"/>
  <c r="V198" i="21"/>
  <c r="U198" i="21"/>
  <c r="T198" i="21"/>
  <c r="S198" i="21"/>
  <c r="R198" i="21"/>
  <c r="Q198" i="21"/>
  <c r="P198" i="21"/>
  <c r="O198" i="21"/>
  <c r="X197" i="21"/>
  <c r="W197" i="21"/>
  <c r="V197" i="21"/>
  <c r="U197" i="21"/>
  <c r="T197" i="21"/>
  <c r="S197" i="21"/>
  <c r="R197" i="21"/>
  <c r="Q197" i="21"/>
  <c r="P197" i="21"/>
  <c r="O197" i="21"/>
  <c r="W192" i="21"/>
  <c r="V192" i="21"/>
  <c r="U192" i="21"/>
  <c r="T192" i="21"/>
  <c r="S192" i="21"/>
  <c r="R192" i="21"/>
  <c r="Q192" i="21"/>
  <c r="P192" i="21"/>
  <c r="O192" i="21"/>
  <c r="W191" i="21"/>
  <c r="V191" i="21"/>
  <c r="U191" i="21"/>
  <c r="T191" i="21"/>
  <c r="S191" i="21"/>
  <c r="R191" i="21"/>
  <c r="Q191" i="21"/>
  <c r="P191" i="21"/>
  <c r="O191" i="21"/>
  <c r="W190" i="21"/>
  <c r="V190" i="21"/>
  <c r="U190" i="21"/>
  <c r="T190" i="21"/>
  <c r="S190" i="21"/>
  <c r="R190" i="21"/>
  <c r="Q190" i="21"/>
  <c r="P190" i="21"/>
  <c r="O190" i="21"/>
  <c r="W189" i="21"/>
  <c r="V189" i="21"/>
  <c r="U189" i="21"/>
  <c r="T189" i="21"/>
  <c r="S189" i="21"/>
  <c r="R189" i="21"/>
  <c r="Q189" i="21"/>
  <c r="P189" i="21"/>
  <c r="O189" i="21"/>
  <c r="W188" i="21"/>
  <c r="V188" i="21"/>
  <c r="U188" i="21"/>
  <c r="T188" i="21"/>
  <c r="S188" i="21"/>
  <c r="R188" i="21"/>
  <c r="Q188" i="21"/>
  <c r="P188" i="21"/>
  <c r="O188" i="21"/>
  <c r="W187" i="21"/>
  <c r="V187" i="21"/>
  <c r="U187" i="21"/>
  <c r="T187" i="21"/>
  <c r="S187" i="21"/>
  <c r="R187" i="21"/>
  <c r="Q187" i="21"/>
  <c r="P187" i="21"/>
  <c r="O187" i="21"/>
  <c r="W186" i="21"/>
  <c r="V186" i="21"/>
  <c r="U186" i="21"/>
  <c r="T186" i="21"/>
  <c r="S186" i="21"/>
  <c r="R186" i="21"/>
  <c r="Q186" i="21"/>
  <c r="P186" i="21"/>
  <c r="O186" i="21"/>
  <c r="W185" i="21"/>
  <c r="V185" i="21"/>
  <c r="U185" i="21"/>
  <c r="T185" i="21"/>
  <c r="S185" i="21"/>
  <c r="R185" i="21"/>
  <c r="Q185" i="21"/>
  <c r="P185" i="21"/>
  <c r="O185" i="21"/>
  <c r="W184" i="21"/>
  <c r="V184" i="21"/>
  <c r="U184" i="21"/>
  <c r="T184" i="21"/>
  <c r="S184" i="21"/>
  <c r="R184" i="21"/>
  <c r="Q184" i="21"/>
  <c r="P184" i="21"/>
  <c r="O184" i="21"/>
  <c r="W183" i="21"/>
  <c r="V183" i="21"/>
  <c r="U183" i="21"/>
  <c r="T183" i="21"/>
  <c r="S183" i="21"/>
  <c r="R183" i="21"/>
  <c r="Q183" i="21"/>
  <c r="P183" i="21"/>
  <c r="O183" i="21"/>
  <c r="W182" i="21"/>
  <c r="V182" i="21"/>
  <c r="U182" i="21"/>
  <c r="T182" i="21"/>
  <c r="S182" i="21"/>
  <c r="R182" i="21"/>
  <c r="Q182" i="21"/>
  <c r="P182" i="21"/>
  <c r="O182" i="21"/>
  <c r="W181" i="21"/>
  <c r="V181" i="21"/>
  <c r="U181" i="21"/>
  <c r="T181" i="21"/>
  <c r="S181" i="21"/>
  <c r="R181" i="21"/>
  <c r="Q181" i="21"/>
  <c r="P181" i="21"/>
  <c r="O181" i="21"/>
  <c r="W180" i="21"/>
  <c r="V180" i="21"/>
  <c r="U180" i="21"/>
  <c r="T180" i="21"/>
  <c r="S180" i="21"/>
  <c r="R180" i="21"/>
  <c r="Q180" i="21"/>
  <c r="P180" i="21"/>
  <c r="O180" i="21"/>
  <c r="W179" i="21"/>
  <c r="V179" i="21"/>
  <c r="U179" i="21"/>
  <c r="T179" i="21"/>
  <c r="S179" i="21"/>
  <c r="R179" i="21"/>
  <c r="Q179" i="21"/>
  <c r="P179" i="21"/>
  <c r="O179" i="21"/>
  <c r="W178" i="21"/>
  <c r="V178" i="21"/>
  <c r="U178" i="21"/>
  <c r="T178" i="21"/>
  <c r="S178" i="21"/>
  <c r="R178" i="21"/>
  <c r="Q178" i="21"/>
  <c r="P178" i="21"/>
  <c r="O178" i="21"/>
  <c r="W177" i="21"/>
  <c r="V177" i="21"/>
  <c r="U177" i="21"/>
  <c r="T177" i="21"/>
  <c r="S177" i="21"/>
  <c r="R177" i="21"/>
  <c r="Q177" i="21"/>
  <c r="P177" i="21"/>
  <c r="O177" i="21"/>
  <c r="W176" i="21"/>
  <c r="V176" i="21"/>
  <c r="U176" i="21"/>
  <c r="T176" i="21"/>
  <c r="S176" i="21"/>
  <c r="R176" i="21"/>
  <c r="Q176" i="21"/>
  <c r="P176" i="21"/>
  <c r="O176" i="21"/>
  <c r="W175" i="21"/>
  <c r="V175" i="21"/>
  <c r="U175" i="21"/>
  <c r="T175" i="21"/>
  <c r="S175" i="21"/>
  <c r="R175" i="21"/>
  <c r="Q175" i="21"/>
  <c r="P175" i="21"/>
  <c r="O175" i="21"/>
  <c r="W174" i="21"/>
  <c r="V174" i="21"/>
  <c r="U174" i="21"/>
  <c r="T174" i="21"/>
  <c r="S174" i="21"/>
  <c r="R174" i="21"/>
  <c r="Q174" i="21"/>
  <c r="P174" i="21"/>
  <c r="O174" i="21"/>
  <c r="W173" i="21"/>
  <c r="V173" i="21"/>
  <c r="U173" i="21"/>
  <c r="T173" i="21"/>
  <c r="S173" i="21"/>
  <c r="R173" i="21"/>
  <c r="Q173" i="21"/>
  <c r="P173" i="21"/>
  <c r="O173" i="21"/>
  <c r="W172" i="21"/>
  <c r="V172" i="21"/>
  <c r="U172" i="21"/>
  <c r="T172" i="21"/>
  <c r="S172" i="21"/>
  <c r="R172" i="21"/>
  <c r="Q172" i="21"/>
  <c r="P172" i="21"/>
  <c r="O172" i="21"/>
  <c r="W171" i="21"/>
  <c r="V171" i="21"/>
  <c r="U171" i="21"/>
  <c r="T171" i="21"/>
  <c r="S171" i="21"/>
  <c r="R171" i="21"/>
  <c r="Q171" i="21"/>
  <c r="P171" i="21"/>
  <c r="O171" i="21"/>
  <c r="W170" i="21"/>
  <c r="V170" i="21"/>
  <c r="U170" i="21"/>
  <c r="T170" i="21"/>
  <c r="S170" i="21"/>
  <c r="R170" i="21"/>
  <c r="Q170" i="21"/>
  <c r="P170" i="21"/>
  <c r="O170" i="21"/>
  <c r="W169" i="21"/>
  <c r="V169" i="21"/>
  <c r="U169" i="21"/>
  <c r="T169" i="21"/>
  <c r="S169" i="21"/>
  <c r="R169" i="21"/>
  <c r="Q169" i="21"/>
  <c r="P169" i="21"/>
  <c r="O169" i="21"/>
  <c r="W168" i="21"/>
  <c r="V168" i="21"/>
  <c r="U168" i="21"/>
  <c r="T168" i="21"/>
  <c r="S168" i="21"/>
  <c r="R168" i="21"/>
  <c r="Q168" i="21"/>
  <c r="P168" i="21"/>
  <c r="O168" i="21"/>
  <c r="W167" i="21"/>
  <c r="V167" i="21"/>
  <c r="U167" i="21"/>
  <c r="T167" i="21"/>
  <c r="S167" i="21"/>
  <c r="R167" i="21"/>
  <c r="Q167" i="21"/>
  <c r="P167" i="21"/>
  <c r="O167" i="21"/>
  <c r="W166" i="21"/>
  <c r="V166" i="21"/>
  <c r="U166" i="21"/>
  <c r="T166" i="21"/>
  <c r="S166" i="21"/>
  <c r="R166" i="21"/>
  <c r="Q166" i="21"/>
  <c r="P166" i="21"/>
  <c r="O166" i="21"/>
  <c r="X165" i="21"/>
  <c r="W165" i="21"/>
  <c r="V165" i="21"/>
  <c r="U165" i="21"/>
  <c r="T165" i="21"/>
  <c r="S165" i="21"/>
  <c r="R165" i="21"/>
  <c r="Q165" i="21"/>
  <c r="P165" i="21"/>
  <c r="O165" i="21"/>
  <c r="X160" i="21"/>
  <c r="W160" i="21"/>
  <c r="V160" i="21"/>
  <c r="U160" i="21"/>
  <c r="T160" i="21"/>
  <c r="S160" i="21"/>
  <c r="R160" i="21"/>
  <c r="Q160" i="21"/>
  <c r="P160" i="21"/>
  <c r="O160" i="21"/>
  <c r="X159" i="21"/>
  <c r="W159" i="21"/>
  <c r="V159" i="21"/>
  <c r="U159" i="21"/>
  <c r="T159" i="21"/>
  <c r="S159" i="21"/>
  <c r="R159" i="21"/>
  <c r="Q159" i="21"/>
  <c r="P159" i="21"/>
  <c r="O159" i="21"/>
  <c r="X158" i="21"/>
  <c r="W158" i="21"/>
  <c r="V158" i="21"/>
  <c r="U158" i="21"/>
  <c r="T158" i="21"/>
  <c r="S158" i="21"/>
  <c r="R158" i="21"/>
  <c r="Q158" i="21"/>
  <c r="P158" i="21"/>
  <c r="O158" i="21"/>
  <c r="X157" i="21"/>
  <c r="W157" i="21"/>
  <c r="V157" i="21"/>
  <c r="U157" i="21"/>
  <c r="T157" i="21"/>
  <c r="S157" i="21"/>
  <c r="R157" i="21"/>
  <c r="Q157" i="21"/>
  <c r="P157" i="21"/>
  <c r="O157" i="21"/>
  <c r="X156" i="21"/>
  <c r="W156" i="21"/>
  <c r="V156" i="21"/>
  <c r="U156" i="21"/>
  <c r="T156" i="21"/>
  <c r="S156" i="21"/>
  <c r="R156" i="21"/>
  <c r="Q156" i="21"/>
  <c r="P156" i="21"/>
  <c r="O156" i="21"/>
  <c r="X155" i="21"/>
  <c r="W155" i="21"/>
  <c r="V155" i="21"/>
  <c r="U155" i="21"/>
  <c r="T155" i="21"/>
  <c r="S155" i="21"/>
  <c r="R155" i="21"/>
  <c r="Q155" i="21"/>
  <c r="P155" i="21"/>
  <c r="O155" i="21"/>
  <c r="X154" i="21"/>
  <c r="W154" i="21"/>
  <c r="V154" i="21"/>
  <c r="U154" i="21"/>
  <c r="T154" i="21"/>
  <c r="S154" i="21"/>
  <c r="R154" i="21"/>
  <c r="Q154" i="21"/>
  <c r="P154" i="21"/>
  <c r="O154" i="21"/>
  <c r="X153" i="21"/>
  <c r="W153" i="21"/>
  <c r="V153" i="21"/>
  <c r="U153" i="21"/>
  <c r="T153" i="21"/>
  <c r="S153" i="21"/>
  <c r="R153" i="21"/>
  <c r="Q153" i="21"/>
  <c r="P153" i="21"/>
  <c r="O153" i="21"/>
  <c r="X152" i="21"/>
  <c r="W152" i="21"/>
  <c r="V152" i="21"/>
  <c r="U152" i="21"/>
  <c r="T152" i="21"/>
  <c r="S152" i="21"/>
  <c r="R152" i="21"/>
  <c r="Q152" i="21"/>
  <c r="P152" i="21"/>
  <c r="O152" i="21"/>
  <c r="X151" i="21"/>
  <c r="W151" i="21"/>
  <c r="V151" i="21"/>
  <c r="U151" i="21"/>
  <c r="T151" i="21"/>
  <c r="S151" i="21"/>
  <c r="R151" i="21"/>
  <c r="Q151" i="21"/>
  <c r="P151" i="21"/>
  <c r="O151" i="21"/>
  <c r="X150" i="21"/>
  <c r="W150" i="21"/>
  <c r="V150" i="21"/>
  <c r="U150" i="21"/>
  <c r="T150" i="21"/>
  <c r="S150" i="21"/>
  <c r="R150" i="21"/>
  <c r="Q150" i="21"/>
  <c r="P150" i="21"/>
  <c r="O150" i="21"/>
  <c r="X149" i="21"/>
  <c r="W149" i="21"/>
  <c r="V149" i="21"/>
  <c r="U149" i="21"/>
  <c r="T149" i="21"/>
  <c r="S149" i="21"/>
  <c r="R149" i="21"/>
  <c r="Q149" i="21"/>
  <c r="P149" i="21"/>
  <c r="O149" i="21"/>
  <c r="X148" i="21"/>
  <c r="W148" i="21"/>
  <c r="V148" i="21"/>
  <c r="U148" i="21"/>
  <c r="T148" i="21"/>
  <c r="S148" i="21"/>
  <c r="R148" i="21"/>
  <c r="Q148" i="21"/>
  <c r="P148" i="21"/>
  <c r="O148" i="21"/>
  <c r="X147" i="21"/>
  <c r="W147" i="21"/>
  <c r="V147" i="21"/>
  <c r="U147" i="21"/>
  <c r="T147" i="21"/>
  <c r="S147" i="21"/>
  <c r="R147" i="21"/>
  <c r="Q147" i="21"/>
  <c r="P147" i="21"/>
  <c r="O147" i="21"/>
  <c r="X146" i="21"/>
  <c r="W146" i="21"/>
  <c r="V146" i="21"/>
  <c r="U146" i="21"/>
  <c r="T146" i="21"/>
  <c r="S146" i="21"/>
  <c r="R146" i="21"/>
  <c r="Q146" i="21"/>
  <c r="P146" i="21"/>
  <c r="O146" i="21"/>
  <c r="X145" i="21"/>
  <c r="W145" i="21"/>
  <c r="V145" i="21"/>
  <c r="U145" i="21"/>
  <c r="T145" i="21"/>
  <c r="S145" i="21"/>
  <c r="R145" i="21"/>
  <c r="Q145" i="21"/>
  <c r="P145" i="21"/>
  <c r="O145" i="21"/>
  <c r="X144" i="21"/>
  <c r="W144" i="21"/>
  <c r="V144" i="21"/>
  <c r="U144" i="21"/>
  <c r="T144" i="21"/>
  <c r="S144" i="21"/>
  <c r="R144" i="21"/>
  <c r="Q144" i="21"/>
  <c r="P144" i="21"/>
  <c r="O144" i="21"/>
  <c r="X143" i="21"/>
  <c r="W143" i="21"/>
  <c r="V143" i="21"/>
  <c r="U143" i="21"/>
  <c r="T143" i="21"/>
  <c r="S143" i="21"/>
  <c r="R143" i="21"/>
  <c r="Q143" i="21"/>
  <c r="P143" i="21"/>
  <c r="O143" i="21"/>
  <c r="X142" i="21"/>
  <c r="W142" i="21"/>
  <c r="V142" i="21"/>
  <c r="U142" i="21"/>
  <c r="T142" i="21"/>
  <c r="S142" i="21"/>
  <c r="R142" i="21"/>
  <c r="Q142" i="21"/>
  <c r="P142" i="21"/>
  <c r="O142" i="21"/>
  <c r="X141" i="21"/>
  <c r="W141" i="21"/>
  <c r="V141" i="21"/>
  <c r="U141" i="21"/>
  <c r="T141" i="21"/>
  <c r="S141" i="21"/>
  <c r="R141" i="21"/>
  <c r="Q141" i="21"/>
  <c r="P141" i="21"/>
  <c r="O141" i="21"/>
  <c r="X140" i="21"/>
  <c r="W140" i="21"/>
  <c r="V140" i="21"/>
  <c r="U140" i="21"/>
  <c r="T140" i="21"/>
  <c r="S140" i="21"/>
  <c r="R140" i="21"/>
  <c r="Q140" i="21"/>
  <c r="P140" i="21"/>
  <c r="O140" i="21"/>
  <c r="X139" i="21"/>
  <c r="W139" i="21"/>
  <c r="V139" i="21"/>
  <c r="U139" i="21"/>
  <c r="T139" i="21"/>
  <c r="S139" i="21"/>
  <c r="R139" i="21"/>
  <c r="Q139" i="21"/>
  <c r="P139" i="21"/>
  <c r="O139" i="21"/>
  <c r="X138" i="21"/>
  <c r="W138" i="21"/>
  <c r="V138" i="21"/>
  <c r="U138" i="21"/>
  <c r="T138" i="21"/>
  <c r="S138" i="21"/>
  <c r="R138" i="21"/>
  <c r="Q138" i="21"/>
  <c r="P138" i="21"/>
  <c r="O138" i="21"/>
  <c r="X137" i="21"/>
  <c r="W137" i="21"/>
  <c r="V137" i="21"/>
  <c r="U137" i="21"/>
  <c r="T137" i="21"/>
  <c r="S137" i="21"/>
  <c r="R137" i="21"/>
  <c r="Q137" i="21"/>
  <c r="P137" i="21"/>
  <c r="O137" i="21"/>
  <c r="X136" i="21"/>
  <c r="W136" i="21"/>
  <c r="V136" i="21"/>
  <c r="U136" i="21"/>
  <c r="T136" i="21"/>
  <c r="S136" i="21"/>
  <c r="R136" i="21"/>
  <c r="Q136" i="21"/>
  <c r="P136" i="21"/>
  <c r="O136" i="21"/>
  <c r="X135" i="21"/>
  <c r="W135" i="21"/>
  <c r="V135" i="21"/>
  <c r="U135" i="21"/>
  <c r="T135" i="21"/>
  <c r="S135" i="21"/>
  <c r="R135" i="21"/>
  <c r="Q135" i="21"/>
  <c r="P135" i="21"/>
  <c r="O135" i="21"/>
  <c r="X134" i="21"/>
  <c r="W134" i="21"/>
  <c r="V134" i="21"/>
  <c r="U134" i="21"/>
  <c r="T134" i="21"/>
  <c r="S134" i="21"/>
  <c r="R134" i="21"/>
  <c r="Q134" i="21"/>
  <c r="P134" i="21"/>
  <c r="O134" i="21"/>
  <c r="X133" i="21"/>
  <c r="W133" i="21"/>
  <c r="V133" i="21"/>
  <c r="U133" i="21"/>
  <c r="T133" i="21"/>
  <c r="S133" i="21"/>
  <c r="R133" i="21"/>
  <c r="Q133" i="21"/>
  <c r="P133" i="21"/>
  <c r="O133" i="21"/>
  <c r="W128" i="21"/>
  <c r="V128" i="21"/>
  <c r="U128" i="21"/>
  <c r="T128" i="21"/>
  <c r="S128" i="21"/>
  <c r="R128" i="21"/>
  <c r="Q128" i="21"/>
  <c r="P128" i="21"/>
  <c r="O128" i="21"/>
  <c r="W127" i="21"/>
  <c r="V127" i="21"/>
  <c r="U127" i="21"/>
  <c r="T127" i="21"/>
  <c r="S127" i="21"/>
  <c r="R127" i="21"/>
  <c r="Q127" i="21"/>
  <c r="P127" i="21"/>
  <c r="O127" i="21"/>
  <c r="W126" i="21"/>
  <c r="V126" i="21"/>
  <c r="U126" i="21"/>
  <c r="T126" i="21"/>
  <c r="S126" i="21"/>
  <c r="R126" i="21"/>
  <c r="Q126" i="21"/>
  <c r="P126" i="21"/>
  <c r="O126" i="21"/>
  <c r="W125" i="21"/>
  <c r="V125" i="21"/>
  <c r="U125" i="21"/>
  <c r="T125" i="21"/>
  <c r="S125" i="21"/>
  <c r="R125" i="21"/>
  <c r="Q125" i="21"/>
  <c r="P125" i="21"/>
  <c r="O125" i="21"/>
  <c r="W124" i="21"/>
  <c r="V124" i="21"/>
  <c r="U124" i="21"/>
  <c r="T124" i="21"/>
  <c r="S124" i="21"/>
  <c r="R124" i="21"/>
  <c r="Q124" i="21"/>
  <c r="P124" i="21"/>
  <c r="O124" i="21"/>
  <c r="W123" i="21"/>
  <c r="V123" i="21"/>
  <c r="U123" i="21"/>
  <c r="T123" i="21"/>
  <c r="S123" i="21"/>
  <c r="R123" i="21"/>
  <c r="Q123" i="21"/>
  <c r="P123" i="21"/>
  <c r="O123" i="21"/>
  <c r="W122" i="21"/>
  <c r="V122" i="21"/>
  <c r="U122" i="21"/>
  <c r="T122" i="21"/>
  <c r="S122" i="21"/>
  <c r="R122" i="21"/>
  <c r="Q122" i="21"/>
  <c r="P122" i="21"/>
  <c r="O122" i="21"/>
  <c r="W121" i="21"/>
  <c r="V121" i="21"/>
  <c r="U121" i="21"/>
  <c r="T121" i="21"/>
  <c r="S121" i="21"/>
  <c r="R121" i="21"/>
  <c r="Q121" i="21"/>
  <c r="P121" i="21"/>
  <c r="O121" i="21"/>
  <c r="W120" i="21"/>
  <c r="V120" i="21"/>
  <c r="U120" i="21"/>
  <c r="T120" i="21"/>
  <c r="S120" i="21"/>
  <c r="R120" i="21"/>
  <c r="Q120" i="21"/>
  <c r="P120" i="21"/>
  <c r="O120" i="21"/>
  <c r="W119" i="21"/>
  <c r="V119" i="21"/>
  <c r="U119" i="21"/>
  <c r="T119" i="21"/>
  <c r="S119" i="21"/>
  <c r="R119" i="21"/>
  <c r="Q119" i="21"/>
  <c r="P119" i="21"/>
  <c r="O119" i="21"/>
  <c r="W118" i="21"/>
  <c r="V118" i="21"/>
  <c r="U118" i="21"/>
  <c r="T118" i="21"/>
  <c r="S118" i="21"/>
  <c r="R118" i="21"/>
  <c r="Q118" i="21"/>
  <c r="P118" i="21"/>
  <c r="O118" i="21"/>
  <c r="W117" i="21"/>
  <c r="V117" i="21"/>
  <c r="U117" i="21"/>
  <c r="T117" i="21"/>
  <c r="S117" i="21"/>
  <c r="R117" i="21"/>
  <c r="Q117" i="21"/>
  <c r="P117" i="21"/>
  <c r="O117" i="21"/>
  <c r="W116" i="21"/>
  <c r="V116" i="21"/>
  <c r="U116" i="21"/>
  <c r="T116" i="21"/>
  <c r="S116" i="21"/>
  <c r="R116" i="21"/>
  <c r="Q116" i="21"/>
  <c r="P116" i="21"/>
  <c r="O116" i="21"/>
  <c r="W115" i="21"/>
  <c r="V115" i="21"/>
  <c r="U115" i="21"/>
  <c r="T115" i="21"/>
  <c r="S115" i="21"/>
  <c r="R115" i="21"/>
  <c r="Q115" i="21"/>
  <c r="P115" i="21"/>
  <c r="O115" i="21"/>
  <c r="W114" i="21"/>
  <c r="V114" i="21"/>
  <c r="U114" i="21"/>
  <c r="T114" i="21"/>
  <c r="S114" i="21"/>
  <c r="R114" i="21"/>
  <c r="Q114" i="21"/>
  <c r="P114" i="21"/>
  <c r="O114" i="21"/>
  <c r="W113" i="21"/>
  <c r="V113" i="21"/>
  <c r="U113" i="21"/>
  <c r="T113" i="21"/>
  <c r="S113" i="21"/>
  <c r="R113" i="21"/>
  <c r="Q113" i="21"/>
  <c r="P113" i="21"/>
  <c r="O113" i="21"/>
  <c r="W112" i="21"/>
  <c r="V112" i="21"/>
  <c r="U112" i="21"/>
  <c r="T112" i="21"/>
  <c r="S112" i="21"/>
  <c r="R112" i="21"/>
  <c r="Q112" i="21"/>
  <c r="P112" i="21"/>
  <c r="O112" i="21"/>
  <c r="W111" i="21"/>
  <c r="V111" i="21"/>
  <c r="U111" i="21"/>
  <c r="T111" i="21"/>
  <c r="S111" i="21"/>
  <c r="R111" i="21"/>
  <c r="Q111" i="21"/>
  <c r="P111" i="21"/>
  <c r="O111" i="21"/>
  <c r="W110" i="21"/>
  <c r="V110" i="21"/>
  <c r="U110" i="21"/>
  <c r="T110" i="21"/>
  <c r="S110" i="21"/>
  <c r="R110" i="21"/>
  <c r="Q110" i="21"/>
  <c r="P110" i="21"/>
  <c r="O110" i="21"/>
  <c r="W109" i="21"/>
  <c r="V109" i="21"/>
  <c r="U109" i="21"/>
  <c r="T109" i="21"/>
  <c r="S109" i="21"/>
  <c r="R109" i="21"/>
  <c r="Q109" i="21"/>
  <c r="P109" i="21"/>
  <c r="O109" i="21"/>
  <c r="W108" i="21"/>
  <c r="V108" i="21"/>
  <c r="U108" i="21"/>
  <c r="T108" i="21"/>
  <c r="S108" i="21"/>
  <c r="R108" i="21"/>
  <c r="Q108" i="21"/>
  <c r="P108" i="21"/>
  <c r="O108" i="21"/>
  <c r="W107" i="21"/>
  <c r="V107" i="21"/>
  <c r="U107" i="21"/>
  <c r="T107" i="21"/>
  <c r="S107" i="21"/>
  <c r="R107" i="21"/>
  <c r="Q107" i="21"/>
  <c r="P107" i="21"/>
  <c r="O107" i="21"/>
  <c r="W106" i="21"/>
  <c r="V106" i="21"/>
  <c r="U106" i="21"/>
  <c r="T106" i="21"/>
  <c r="S106" i="21"/>
  <c r="R106" i="21"/>
  <c r="Q106" i="21"/>
  <c r="P106" i="21"/>
  <c r="O106" i="21"/>
  <c r="W105" i="21"/>
  <c r="V105" i="21"/>
  <c r="U105" i="21"/>
  <c r="T105" i="21"/>
  <c r="S105" i="21"/>
  <c r="R105" i="21"/>
  <c r="Q105" i="21"/>
  <c r="P105" i="21"/>
  <c r="O105" i="21"/>
  <c r="W104" i="21"/>
  <c r="V104" i="21"/>
  <c r="U104" i="21"/>
  <c r="T104" i="21"/>
  <c r="S104" i="21"/>
  <c r="R104" i="21"/>
  <c r="Q104" i="21"/>
  <c r="P104" i="21"/>
  <c r="O104" i="21"/>
  <c r="W103" i="21"/>
  <c r="V103" i="21"/>
  <c r="U103" i="21"/>
  <c r="T103" i="21"/>
  <c r="S103" i="21"/>
  <c r="R103" i="21"/>
  <c r="Q103" i="21"/>
  <c r="P103" i="21"/>
  <c r="O103" i="21"/>
  <c r="W102" i="21"/>
  <c r="V102" i="21"/>
  <c r="U102" i="21"/>
  <c r="T102" i="21"/>
  <c r="S102" i="21"/>
  <c r="R102" i="21"/>
  <c r="Q102" i="21"/>
  <c r="P102" i="21"/>
  <c r="O102" i="21"/>
  <c r="X101" i="21"/>
  <c r="W101" i="21"/>
  <c r="V101" i="21"/>
  <c r="U101" i="21"/>
  <c r="T101" i="21"/>
  <c r="S101" i="21"/>
  <c r="R101" i="21"/>
  <c r="Q101" i="21"/>
  <c r="P101" i="21"/>
  <c r="O101" i="21"/>
  <c r="W96" i="21"/>
  <c r="V96" i="21"/>
  <c r="U96" i="21"/>
  <c r="T96" i="21"/>
  <c r="S96" i="21"/>
  <c r="R96" i="21"/>
  <c r="Q96" i="21"/>
  <c r="P96" i="21"/>
  <c r="O96" i="21"/>
  <c r="W95" i="21"/>
  <c r="V95" i="21"/>
  <c r="U95" i="21"/>
  <c r="T95" i="21"/>
  <c r="S95" i="21"/>
  <c r="R95" i="21"/>
  <c r="Q95" i="21"/>
  <c r="P95" i="21"/>
  <c r="O95" i="21"/>
  <c r="W94" i="21"/>
  <c r="V94" i="21"/>
  <c r="U94" i="21"/>
  <c r="T94" i="21"/>
  <c r="S94" i="21"/>
  <c r="R94" i="21"/>
  <c r="Q94" i="21"/>
  <c r="P94" i="21"/>
  <c r="O94" i="21"/>
  <c r="W93" i="21"/>
  <c r="V93" i="21"/>
  <c r="U93" i="21"/>
  <c r="T93" i="21"/>
  <c r="S93" i="21"/>
  <c r="R93" i="21"/>
  <c r="Q93" i="21"/>
  <c r="P93" i="21"/>
  <c r="O93" i="21"/>
  <c r="W92" i="21"/>
  <c r="V92" i="21"/>
  <c r="U92" i="21"/>
  <c r="T92" i="21"/>
  <c r="S92" i="21"/>
  <c r="R92" i="21"/>
  <c r="Q92" i="21"/>
  <c r="P92" i="21"/>
  <c r="O92" i="21"/>
  <c r="W91" i="21"/>
  <c r="V91" i="21"/>
  <c r="U91" i="21"/>
  <c r="T91" i="21"/>
  <c r="S91" i="21"/>
  <c r="R91" i="21"/>
  <c r="Q91" i="21"/>
  <c r="P91" i="21"/>
  <c r="O91" i="21"/>
  <c r="W90" i="21"/>
  <c r="V90" i="21"/>
  <c r="U90" i="21"/>
  <c r="T90" i="21"/>
  <c r="S90" i="21"/>
  <c r="R90" i="21"/>
  <c r="Q90" i="21"/>
  <c r="P90" i="21"/>
  <c r="O90" i="21"/>
  <c r="W89" i="21"/>
  <c r="V89" i="21"/>
  <c r="U89" i="21"/>
  <c r="T89" i="21"/>
  <c r="S89" i="21"/>
  <c r="R89" i="21"/>
  <c r="Q89" i="21"/>
  <c r="P89" i="21"/>
  <c r="O89" i="21"/>
  <c r="W88" i="21"/>
  <c r="V88" i="21"/>
  <c r="U88" i="21"/>
  <c r="T88" i="21"/>
  <c r="S88" i="21"/>
  <c r="R88" i="21"/>
  <c r="Q88" i="21"/>
  <c r="P88" i="21"/>
  <c r="O88" i="21"/>
  <c r="W87" i="21"/>
  <c r="V87" i="21"/>
  <c r="U87" i="21"/>
  <c r="T87" i="21"/>
  <c r="S87" i="21"/>
  <c r="R87" i="21"/>
  <c r="Q87" i="21"/>
  <c r="P87" i="21"/>
  <c r="O87" i="21"/>
  <c r="W86" i="21"/>
  <c r="V86" i="21"/>
  <c r="U86" i="21"/>
  <c r="T86" i="21"/>
  <c r="S86" i="21"/>
  <c r="R86" i="21"/>
  <c r="Q86" i="21"/>
  <c r="P86" i="21"/>
  <c r="O86" i="21"/>
  <c r="W85" i="21"/>
  <c r="V85" i="21"/>
  <c r="U85" i="21"/>
  <c r="T85" i="21"/>
  <c r="S85" i="21"/>
  <c r="R85" i="21"/>
  <c r="Q85" i="21"/>
  <c r="P85" i="21"/>
  <c r="O85" i="21"/>
  <c r="W84" i="21"/>
  <c r="V84" i="21"/>
  <c r="U84" i="21"/>
  <c r="T84" i="21"/>
  <c r="S84" i="21"/>
  <c r="R84" i="21"/>
  <c r="Q84" i="21"/>
  <c r="P84" i="21"/>
  <c r="O84" i="21"/>
  <c r="W83" i="21"/>
  <c r="V83" i="21"/>
  <c r="U83" i="21"/>
  <c r="T83" i="21"/>
  <c r="S83" i="21"/>
  <c r="R83" i="21"/>
  <c r="Q83" i="21"/>
  <c r="P83" i="21"/>
  <c r="O83" i="21"/>
  <c r="W82" i="21"/>
  <c r="V82" i="21"/>
  <c r="U82" i="21"/>
  <c r="T82" i="21"/>
  <c r="S82" i="21"/>
  <c r="R82" i="21"/>
  <c r="Q82" i="21"/>
  <c r="P82" i="21"/>
  <c r="O82" i="21"/>
  <c r="W81" i="21"/>
  <c r="V81" i="21"/>
  <c r="U81" i="21"/>
  <c r="T81" i="21"/>
  <c r="S81" i="21"/>
  <c r="R81" i="21"/>
  <c r="Q81" i="21"/>
  <c r="P81" i="21"/>
  <c r="O81" i="21"/>
  <c r="W80" i="21"/>
  <c r="V80" i="21"/>
  <c r="U80" i="21"/>
  <c r="T80" i="21"/>
  <c r="S80" i="21"/>
  <c r="R80" i="21"/>
  <c r="Q80" i="21"/>
  <c r="P80" i="21"/>
  <c r="O80" i="21"/>
  <c r="W79" i="21"/>
  <c r="V79" i="21"/>
  <c r="U79" i="21"/>
  <c r="T79" i="21"/>
  <c r="S79" i="21"/>
  <c r="R79" i="21"/>
  <c r="Q79" i="21"/>
  <c r="P79" i="21"/>
  <c r="O79" i="21"/>
  <c r="W78" i="21"/>
  <c r="V78" i="21"/>
  <c r="U78" i="21"/>
  <c r="T78" i="21"/>
  <c r="S78" i="21"/>
  <c r="R78" i="21"/>
  <c r="Q78" i="21"/>
  <c r="P78" i="21"/>
  <c r="O78" i="21"/>
  <c r="W77" i="21"/>
  <c r="V77" i="21"/>
  <c r="U77" i="21"/>
  <c r="T77" i="21"/>
  <c r="S77" i="21"/>
  <c r="R77" i="21"/>
  <c r="Q77" i="21"/>
  <c r="P77" i="21"/>
  <c r="O77" i="21"/>
  <c r="W76" i="21"/>
  <c r="V76" i="21"/>
  <c r="U76" i="21"/>
  <c r="T76" i="21"/>
  <c r="S76" i="21"/>
  <c r="R76" i="21"/>
  <c r="Q76" i="21"/>
  <c r="P76" i="21"/>
  <c r="O76" i="21"/>
  <c r="W75" i="21"/>
  <c r="V75" i="21"/>
  <c r="U75" i="21"/>
  <c r="T75" i="21"/>
  <c r="S75" i="21"/>
  <c r="R75" i="21"/>
  <c r="Q75" i="21"/>
  <c r="P75" i="21"/>
  <c r="O75" i="21"/>
  <c r="W74" i="21"/>
  <c r="V74" i="21"/>
  <c r="U74" i="21"/>
  <c r="T74" i="21"/>
  <c r="S74" i="21"/>
  <c r="R74" i="21"/>
  <c r="Q74" i="21"/>
  <c r="P74" i="21"/>
  <c r="O74" i="21"/>
  <c r="W73" i="21"/>
  <c r="V73" i="21"/>
  <c r="U73" i="21"/>
  <c r="T73" i="21"/>
  <c r="S73" i="21"/>
  <c r="R73" i="21"/>
  <c r="Q73" i="21"/>
  <c r="P73" i="21"/>
  <c r="O73" i="21"/>
  <c r="W72" i="21"/>
  <c r="V72" i="21"/>
  <c r="U72" i="21"/>
  <c r="T72" i="21"/>
  <c r="S72" i="21"/>
  <c r="R72" i="21"/>
  <c r="Q72" i="21"/>
  <c r="P72" i="21"/>
  <c r="O72" i="21"/>
  <c r="W71" i="21"/>
  <c r="V71" i="21"/>
  <c r="U71" i="21"/>
  <c r="T71" i="21"/>
  <c r="S71" i="21"/>
  <c r="R71" i="21"/>
  <c r="Q71" i="21"/>
  <c r="P71" i="21"/>
  <c r="O71" i="21"/>
  <c r="W70" i="21"/>
  <c r="V70" i="21"/>
  <c r="U70" i="21"/>
  <c r="T70" i="21"/>
  <c r="S70" i="21"/>
  <c r="R70" i="21"/>
  <c r="Q70" i="21"/>
  <c r="P70" i="21"/>
  <c r="O70" i="21"/>
  <c r="X69" i="21"/>
  <c r="W69" i="21"/>
  <c r="V69" i="21"/>
  <c r="U69" i="21"/>
  <c r="T69" i="21"/>
  <c r="S69" i="21"/>
  <c r="R69" i="21"/>
  <c r="Q69" i="21"/>
  <c r="P69" i="21"/>
  <c r="O69" i="21"/>
  <c r="W64" i="21"/>
  <c r="V64" i="21"/>
  <c r="U64" i="21"/>
  <c r="T64" i="21"/>
  <c r="S64" i="21"/>
  <c r="R64" i="21"/>
  <c r="Q64" i="21"/>
  <c r="P64" i="21"/>
  <c r="O64" i="21"/>
  <c r="W63" i="21"/>
  <c r="V63" i="21"/>
  <c r="U63" i="21"/>
  <c r="T63" i="21"/>
  <c r="S63" i="21"/>
  <c r="R63" i="21"/>
  <c r="Q63" i="21"/>
  <c r="P63" i="21"/>
  <c r="O63" i="21"/>
  <c r="W62" i="21"/>
  <c r="V62" i="21"/>
  <c r="U62" i="21"/>
  <c r="T62" i="21"/>
  <c r="S62" i="21"/>
  <c r="R62" i="21"/>
  <c r="Q62" i="21"/>
  <c r="P62" i="21"/>
  <c r="O62" i="21"/>
  <c r="W61" i="21"/>
  <c r="V61" i="21"/>
  <c r="U61" i="21"/>
  <c r="T61" i="21"/>
  <c r="S61" i="21"/>
  <c r="R61" i="21"/>
  <c r="Q61" i="21"/>
  <c r="P61" i="21"/>
  <c r="O61" i="21"/>
  <c r="W60" i="21"/>
  <c r="V60" i="21"/>
  <c r="U60" i="21"/>
  <c r="T60" i="21"/>
  <c r="S60" i="21"/>
  <c r="R60" i="21"/>
  <c r="Q60" i="21"/>
  <c r="P60" i="21"/>
  <c r="O60" i="21"/>
  <c r="W59" i="21"/>
  <c r="V59" i="21"/>
  <c r="U59" i="21"/>
  <c r="T59" i="21"/>
  <c r="S59" i="21"/>
  <c r="R59" i="21"/>
  <c r="Q59" i="21"/>
  <c r="P59" i="21"/>
  <c r="O59" i="21"/>
  <c r="W58" i="21"/>
  <c r="V58" i="21"/>
  <c r="U58" i="21"/>
  <c r="T58" i="21"/>
  <c r="S58" i="21"/>
  <c r="R58" i="21"/>
  <c r="Q58" i="21"/>
  <c r="P58" i="21"/>
  <c r="O58" i="21"/>
  <c r="W57" i="21"/>
  <c r="V57" i="21"/>
  <c r="U57" i="21"/>
  <c r="T57" i="21"/>
  <c r="S57" i="21"/>
  <c r="R57" i="21"/>
  <c r="Q57" i="21"/>
  <c r="P57" i="21"/>
  <c r="O57" i="21"/>
  <c r="W56" i="21"/>
  <c r="V56" i="21"/>
  <c r="U56" i="21"/>
  <c r="T56" i="21"/>
  <c r="S56" i="21"/>
  <c r="R56" i="21"/>
  <c r="Q56" i="21"/>
  <c r="P56" i="21"/>
  <c r="O56" i="21"/>
  <c r="W55" i="21"/>
  <c r="V55" i="21"/>
  <c r="U55" i="21"/>
  <c r="T55" i="21"/>
  <c r="S55" i="21"/>
  <c r="R55" i="21"/>
  <c r="Q55" i="21"/>
  <c r="P55" i="21"/>
  <c r="O55" i="21"/>
  <c r="W54" i="21"/>
  <c r="V54" i="21"/>
  <c r="U54" i="21"/>
  <c r="T54" i="21"/>
  <c r="S54" i="21"/>
  <c r="R54" i="21"/>
  <c r="Q54" i="21"/>
  <c r="P54" i="21"/>
  <c r="O54" i="21"/>
  <c r="W53" i="21"/>
  <c r="V53" i="21"/>
  <c r="U53" i="21"/>
  <c r="T53" i="21"/>
  <c r="S53" i="21"/>
  <c r="R53" i="21"/>
  <c r="Q53" i="21"/>
  <c r="P53" i="21"/>
  <c r="O53" i="21"/>
  <c r="W52" i="21"/>
  <c r="V52" i="21"/>
  <c r="U52" i="21"/>
  <c r="T52" i="21"/>
  <c r="S52" i="21"/>
  <c r="R52" i="21"/>
  <c r="Q52" i="21"/>
  <c r="P52" i="21"/>
  <c r="O52" i="21"/>
  <c r="W51" i="21"/>
  <c r="V51" i="21"/>
  <c r="U51" i="21"/>
  <c r="T51" i="21"/>
  <c r="S51" i="21"/>
  <c r="R51" i="21"/>
  <c r="Q51" i="21"/>
  <c r="P51" i="21"/>
  <c r="O51" i="21"/>
  <c r="W50" i="21"/>
  <c r="V50" i="21"/>
  <c r="U50" i="21"/>
  <c r="T50" i="21"/>
  <c r="S50" i="21"/>
  <c r="R50" i="21"/>
  <c r="Q50" i="21"/>
  <c r="P50" i="21"/>
  <c r="O50" i="21"/>
  <c r="W49" i="21"/>
  <c r="V49" i="21"/>
  <c r="U49" i="21"/>
  <c r="T49" i="21"/>
  <c r="S49" i="21"/>
  <c r="R49" i="21"/>
  <c r="Q49" i="21"/>
  <c r="P49" i="21"/>
  <c r="O49" i="21"/>
  <c r="W48" i="21"/>
  <c r="V48" i="21"/>
  <c r="U48" i="21"/>
  <c r="T48" i="21"/>
  <c r="S48" i="21"/>
  <c r="R48" i="21"/>
  <c r="Q48" i="21"/>
  <c r="P48" i="21"/>
  <c r="O48" i="21"/>
  <c r="W47" i="21"/>
  <c r="V47" i="21"/>
  <c r="U47" i="21"/>
  <c r="T47" i="21"/>
  <c r="S47" i="21"/>
  <c r="R47" i="21"/>
  <c r="Q47" i="21"/>
  <c r="P47" i="21"/>
  <c r="O47" i="21"/>
  <c r="W46" i="21"/>
  <c r="V46" i="21"/>
  <c r="U46" i="21"/>
  <c r="T46" i="21"/>
  <c r="S46" i="21"/>
  <c r="R46" i="21"/>
  <c r="Q46" i="21"/>
  <c r="P46" i="21"/>
  <c r="O46" i="21"/>
  <c r="W45" i="21"/>
  <c r="V45" i="21"/>
  <c r="U45" i="21"/>
  <c r="T45" i="21"/>
  <c r="S45" i="21"/>
  <c r="R45" i="21"/>
  <c r="Q45" i="21"/>
  <c r="P45" i="21"/>
  <c r="O45" i="21"/>
  <c r="W44" i="21"/>
  <c r="V44" i="21"/>
  <c r="U44" i="21"/>
  <c r="T44" i="21"/>
  <c r="S44" i="21"/>
  <c r="R44" i="21"/>
  <c r="Q44" i="21"/>
  <c r="P44" i="21"/>
  <c r="O44" i="21"/>
  <c r="W43" i="21"/>
  <c r="V43" i="21"/>
  <c r="U43" i="21"/>
  <c r="T43" i="21"/>
  <c r="S43" i="21"/>
  <c r="R43" i="21"/>
  <c r="Q43" i="21"/>
  <c r="P43" i="21"/>
  <c r="O43" i="21"/>
  <c r="W42" i="21"/>
  <c r="V42" i="21"/>
  <c r="U42" i="21"/>
  <c r="T42" i="21"/>
  <c r="S42" i="21"/>
  <c r="R42" i="21"/>
  <c r="Q42" i="21"/>
  <c r="P42" i="21"/>
  <c r="O42" i="21"/>
  <c r="W41" i="21"/>
  <c r="V41" i="21"/>
  <c r="U41" i="21"/>
  <c r="T41" i="21"/>
  <c r="S41" i="21"/>
  <c r="R41" i="21"/>
  <c r="Q41" i="21"/>
  <c r="P41" i="21"/>
  <c r="O41" i="21"/>
  <c r="W40" i="21"/>
  <c r="V40" i="21"/>
  <c r="U40" i="21"/>
  <c r="T40" i="21"/>
  <c r="S40" i="21"/>
  <c r="R40" i="21"/>
  <c r="Q40" i="21"/>
  <c r="P40" i="21"/>
  <c r="O40" i="21"/>
  <c r="W39" i="21"/>
  <c r="V39" i="21"/>
  <c r="U39" i="21"/>
  <c r="T39" i="21"/>
  <c r="S39" i="21"/>
  <c r="R39" i="21"/>
  <c r="Q39" i="21"/>
  <c r="P39" i="21"/>
  <c r="O39" i="21"/>
  <c r="W38" i="21"/>
  <c r="V38" i="21"/>
  <c r="U38" i="21"/>
  <c r="T38" i="21"/>
  <c r="S38" i="21"/>
  <c r="R38" i="21"/>
  <c r="Q38" i="21"/>
  <c r="P38" i="21"/>
  <c r="O38" i="21"/>
  <c r="X37" i="21"/>
  <c r="W37" i="21"/>
  <c r="V37" i="21"/>
  <c r="U37" i="21"/>
  <c r="T37" i="21"/>
  <c r="S37" i="21"/>
  <c r="R37" i="21"/>
  <c r="Q37" i="21"/>
  <c r="P37" i="21"/>
  <c r="O37" i="21"/>
  <c r="W32" i="21"/>
  <c r="V32" i="21"/>
  <c r="U32" i="21"/>
  <c r="T32" i="21"/>
  <c r="S32" i="21"/>
  <c r="R32" i="21"/>
  <c r="Q32" i="21"/>
  <c r="P32" i="21"/>
  <c r="O32" i="21"/>
  <c r="W31" i="21"/>
  <c r="V31" i="21"/>
  <c r="U31" i="21"/>
  <c r="T31" i="21"/>
  <c r="S31" i="21"/>
  <c r="R31" i="21"/>
  <c r="Q31" i="21"/>
  <c r="P31" i="21"/>
  <c r="O31" i="21"/>
  <c r="W30" i="21"/>
  <c r="V30" i="21"/>
  <c r="U30" i="21"/>
  <c r="T30" i="21"/>
  <c r="S30" i="21"/>
  <c r="R30" i="21"/>
  <c r="Q30" i="21"/>
  <c r="P30" i="21"/>
  <c r="O30" i="21"/>
  <c r="W29" i="21"/>
  <c r="V29" i="21"/>
  <c r="U29" i="21"/>
  <c r="T29" i="21"/>
  <c r="S29" i="21"/>
  <c r="R29" i="21"/>
  <c r="Q29" i="21"/>
  <c r="P29" i="21"/>
  <c r="O29" i="21"/>
  <c r="W28" i="21"/>
  <c r="V28" i="21"/>
  <c r="U28" i="21"/>
  <c r="T28" i="21"/>
  <c r="S28" i="21"/>
  <c r="R28" i="21"/>
  <c r="Q28" i="21"/>
  <c r="P28" i="21"/>
  <c r="O28" i="21"/>
  <c r="W27" i="21"/>
  <c r="V27" i="21"/>
  <c r="U27" i="21"/>
  <c r="T27" i="21"/>
  <c r="S27" i="21"/>
  <c r="R27" i="21"/>
  <c r="Q27" i="21"/>
  <c r="P27" i="21"/>
  <c r="O27" i="21"/>
  <c r="W26" i="21"/>
  <c r="V26" i="21"/>
  <c r="U26" i="21"/>
  <c r="T26" i="21"/>
  <c r="S26" i="21"/>
  <c r="R26" i="21"/>
  <c r="Q26" i="21"/>
  <c r="P26" i="21"/>
  <c r="O26" i="21"/>
  <c r="W25" i="21"/>
  <c r="V25" i="21"/>
  <c r="U25" i="21"/>
  <c r="T25" i="21"/>
  <c r="S25" i="21"/>
  <c r="R25" i="21"/>
  <c r="Q25" i="21"/>
  <c r="P25" i="21"/>
  <c r="O25" i="21"/>
  <c r="W24" i="21"/>
  <c r="V24" i="21"/>
  <c r="U24" i="21"/>
  <c r="T24" i="21"/>
  <c r="S24" i="21"/>
  <c r="R24" i="21"/>
  <c r="Q24" i="21"/>
  <c r="P24" i="21"/>
  <c r="O24" i="21"/>
  <c r="W23" i="21"/>
  <c r="V23" i="21"/>
  <c r="U23" i="21"/>
  <c r="T23" i="21"/>
  <c r="S23" i="21"/>
  <c r="R23" i="21"/>
  <c r="Q23" i="21"/>
  <c r="P23" i="21"/>
  <c r="O23" i="21"/>
  <c r="W22" i="21"/>
  <c r="V22" i="21"/>
  <c r="U22" i="21"/>
  <c r="T22" i="21"/>
  <c r="S22" i="21"/>
  <c r="R22" i="21"/>
  <c r="Q22" i="21"/>
  <c r="P22" i="21"/>
  <c r="O22" i="21"/>
  <c r="W21" i="21"/>
  <c r="V21" i="21"/>
  <c r="U21" i="21"/>
  <c r="T21" i="21"/>
  <c r="S21" i="21"/>
  <c r="R21" i="21"/>
  <c r="Q21" i="21"/>
  <c r="P21" i="21"/>
  <c r="O21" i="21"/>
  <c r="W20" i="21"/>
  <c r="V20" i="21"/>
  <c r="U20" i="21"/>
  <c r="T20" i="21"/>
  <c r="S20" i="21"/>
  <c r="R20" i="21"/>
  <c r="Q20" i="21"/>
  <c r="P20" i="21"/>
  <c r="O20" i="21"/>
  <c r="W19" i="21"/>
  <c r="V19" i="21"/>
  <c r="U19" i="21"/>
  <c r="T19" i="21"/>
  <c r="S19" i="21"/>
  <c r="R19" i="21"/>
  <c r="Q19" i="21"/>
  <c r="P19" i="21"/>
  <c r="O19" i="21"/>
  <c r="W18" i="21"/>
  <c r="V18" i="21"/>
  <c r="U18" i="21"/>
  <c r="T18" i="21"/>
  <c r="S18" i="21"/>
  <c r="R18" i="21"/>
  <c r="Q18" i="21"/>
  <c r="P18" i="21"/>
  <c r="O18" i="21"/>
  <c r="W17" i="21"/>
  <c r="V17" i="21"/>
  <c r="U17" i="21"/>
  <c r="T17" i="21"/>
  <c r="S17" i="21"/>
  <c r="R17" i="21"/>
  <c r="Q17" i="21"/>
  <c r="P17" i="21"/>
  <c r="O17" i="21"/>
  <c r="W16" i="21"/>
  <c r="V16" i="21"/>
  <c r="U16" i="21"/>
  <c r="T16" i="21"/>
  <c r="S16" i="21"/>
  <c r="R16" i="21"/>
  <c r="Q16" i="21"/>
  <c r="P16" i="21"/>
  <c r="O16" i="21"/>
  <c r="W15" i="21"/>
  <c r="V15" i="21"/>
  <c r="U15" i="21"/>
  <c r="T15" i="21"/>
  <c r="S15" i="21"/>
  <c r="R15" i="21"/>
  <c r="Q15" i="21"/>
  <c r="P15" i="21"/>
  <c r="O15" i="21"/>
  <c r="W14" i="21"/>
  <c r="V14" i="21"/>
  <c r="U14" i="21"/>
  <c r="T14" i="21"/>
  <c r="S14" i="21"/>
  <c r="R14" i="21"/>
  <c r="Q14" i="21"/>
  <c r="P14" i="21"/>
  <c r="O14" i="21"/>
  <c r="W13" i="21"/>
  <c r="V13" i="21"/>
  <c r="U13" i="21"/>
  <c r="T13" i="21"/>
  <c r="S13" i="21"/>
  <c r="R13" i="21"/>
  <c r="Q13" i="21"/>
  <c r="P13" i="21"/>
  <c r="O13" i="21"/>
  <c r="W12" i="21"/>
  <c r="V12" i="21"/>
  <c r="U12" i="21"/>
  <c r="T12" i="21"/>
  <c r="S12" i="21"/>
  <c r="R12" i="21"/>
  <c r="Q12" i="21"/>
  <c r="P12" i="21"/>
  <c r="O12" i="21"/>
  <c r="W11" i="21"/>
  <c r="V11" i="21"/>
  <c r="U11" i="21"/>
  <c r="T11" i="21"/>
  <c r="S11" i="21"/>
  <c r="R11" i="21"/>
  <c r="Q11" i="21"/>
  <c r="P11" i="21"/>
  <c r="O11" i="21"/>
  <c r="W10" i="21"/>
  <c r="V10" i="21"/>
  <c r="U10" i="21"/>
  <c r="T10" i="21"/>
  <c r="S10" i="21"/>
  <c r="R10" i="21"/>
  <c r="Q10" i="21"/>
  <c r="P10" i="21"/>
  <c r="O10" i="21"/>
  <c r="W9" i="21"/>
  <c r="V9" i="21"/>
  <c r="U9" i="21"/>
  <c r="T9" i="21"/>
  <c r="S9" i="21"/>
  <c r="R9" i="21"/>
  <c r="Q9" i="21"/>
  <c r="P9" i="21"/>
  <c r="O9" i="21"/>
  <c r="W8" i="21"/>
  <c r="V8" i="21"/>
  <c r="U8" i="21"/>
  <c r="T8" i="21"/>
  <c r="S8" i="21"/>
  <c r="R8" i="21"/>
  <c r="Q8" i="21"/>
  <c r="P8" i="21"/>
  <c r="O8" i="21"/>
  <c r="W7" i="21"/>
  <c r="V7" i="21"/>
  <c r="U7" i="21"/>
  <c r="T7" i="21"/>
  <c r="S7" i="21"/>
  <c r="R7" i="21"/>
  <c r="Q7" i="21"/>
  <c r="P7" i="21"/>
  <c r="O7" i="21"/>
  <c r="W6" i="21"/>
  <c r="V6" i="21"/>
  <c r="U6" i="21"/>
  <c r="T6" i="21"/>
  <c r="S6" i="21"/>
  <c r="R6" i="21"/>
  <c r="Q6" i="21"/>
  <c r="P6" i="21"/>
  <c r="O6" i="21"/>
  <c r="X5" i="21"/>
  <c r="W5" i="21"/>
  <c r="V5" i="21"/>
  <c r="U5" i="21"/>
  <c r="T5" i="21"/>
  <c r="S5" i="21"/>
  <c r="R5" i="21"/>
  <c r="Q5" i="21"/>
  <c r="P5" i="21"/>
  <c r="O5" i="21"/>
  <c r="K64" i="19"/>
  <c r="J64" i="19"/>
  <c r="I64" i="19"/>
  <c r="H64" i="19"/>
  <c r="U64" i="19" s="1"/>
  <c r="G64" i="19"/>
  <c r="T64" i="19" s="1"/>
  <c r="F64" i="19"/>
  <c r="E64" i="19"/>
  <c r="D64" i="19"/>
  <c r="Q64" i="19" s="1"/>
  <c r="C64" i="19"/>
  <c r="P64" i="19" s="1"/>
  <c r="B64" i="19"/>
  <c r="K63" i="19"/>
  <c r="J63" i="19"/>
  <c r="I63" i="19"/>
  <c r="H63" i="19"/>
  <c r="G63" i="19"/>
  <c r="T63" i="19" s="1"/>
  <c r="F63" i="19"/>
  <c r="E63" i="19"/>
  <c r="D63" i="19"/>
  <c r="C63" i="19"/>
  <c r="P63" i="19" s="1"/>
  <c r="B63" i="19"/>
  <c r="K62" i="19"/>
  <c r="J62" i="19"/>
  <c r="I62" i="19"/>
  <c r="H62" i="19"/>
  <c r="G62" i="19"/>
  <c r="T62" i="19" s="1"/>
  <c r="F62" i="19"/>
  <c r="E62" i="19"/>
  <c r="D62" i="19"/>
  <c r="Q62" i="19" s="1"/>
  <c r="C62" i="19"/>
  <c r="P62" i="19" s="1"/>
  <c r="B62" i="19"/>
  <c r="K61" i="19"/>
  <c r="J61" i="19"/>
  <c r="I61" i="19"/>
  <c r="H61" i="19"/>
  <c r="G61" i="19"/>
  <c r="T61" i="19" s="1"/>
  <c r="F61" i="19"/>
  <c r="S61" i="19" s="1"/>
  <c r="E61" i="19"/>
  <c r="D61" i="19"/>
  <c r="C61" i="19"/>
  <c r="P61" i="19" s="1"/>
  <c r="B61" i="19"/>
  <c r="K60" i="19"/>
  <c r="J60" i="19"/>
  <c r="I60" i="19"/>
  <c r="H60" i="19"/>
  <c r="U60" i="19" s="1"/>
  <c r="G60" i="19"/>
  <c r="T60" i="19" s="1"/>
  <c r="F60" i="19"/>
  <c r="E60" i="19"/>
  <c r="D60" i="19"/>
  <c r="Q60" i="19" s="1"/>
  <c r="C60" i="19"/>
  <c r="P60" i="19" s="1"/>
  <c r="B60" i="19"/>
  <c r="K59" i="19"/>
  <c r="J59" i="19"/>
  <c r="I59" i="19"/>
  <c r="H59" i="19"/>
  <c r="G59" i="19"/>
  <c r="T59" i="19" s="1"/>
  <c r="F59" i="19"/>
  <c r="E59" i="19"/>
  <c r="D59" i="19"/>
  <c r="C59" i="19"/>
  <c r="P59" i="19" s="1"/>
  <c r="B59" i="19"/>
  <c r="K58" i="19"/>
  <c r="J58" i="19"/>
  <c r="W58" i="19" s="1"/>
  <c r="I58" i="19"/>
  <c r="H58" i="19"/>
  <c r="G58" i="19"/>
  <c r="T58" i="19" s="1"/>
  <c r="F58" i="19"/>
  <c r="S58" i="19" s="1"/>
  <c r="E58" i="19"/>
  <c r="R58" i="19" s="1"/>
  <c r="D58" i="19"/>
  <c r="C58" i="19"/>
  <c r="P58" i="19" s="1"/>
  <c r="B58" i="19"/>
  <c r="K57" i="19"/>
  <c r="J57" i="19"/>
  <c r="W57" i="19" s="1"/>
  <c r="I57" i="19"/>
  <c r="V57" i="19" s="1"/>
  <c r="H57" i="19"/>
  <c r="G57" i="19"/>
  <c r="T57" i="19" s="1"/>
  <c r="F57" i="19"/>
  <c r="S57" i="19" s="1"/>
  <c r="E57" i="19"/>
  <c r="D57" i="19"/>
  <c r="C57" i="19"/>
  <c r="P57" i="19" s="1"/>
  <c r="B57" i="19"/>
  <c r="K56" i="19"/>
  <c r="J56" i="19"/>
  <c r="W56" i="19" s="1"/>
  <c r="I56" i="19"/>
  <c r="H56" i="19"/>
  <c r="G56" i="19"/>
  <c r="T56" i="19" s="1"/>
  <c r="F56" i="19"/>
  <c r="S56" i="19" s="1"/>
  <c r="E56" i="19"/>
  <c r="R56" i="19" s="1"/>
  <c r="D56" i="19"/>
  <c r="C56" i="19"/>
  <c r="P56" i="19" s="1"/>
  <c r="B56" i="19"/>
  <c r="K55" i="19"/>
  <c r="J55" i="19"/>
  <c r="W55" i="19" s="1"/>
  <c r="I55" i="19"/>
  <c r="V55" i="19" s="1"/>
  <c r="H55" i="19"/>
  <c r="G55" i="19"/>
  <c r="T55" i="19" s="1"/>
  <c r="F55" i="19"/>
  <c r="S55" i="19" s="1"/>
  <c r="E55" i="19"/>
  <c r="D55" i="19"/>
  <c r="C55" i="19"/>
  <c r="P55" i="19" s="1"/>
  <c r="B55" i="19"/>
  <c r="K54" i="19"/>
  <c r="J54" i="19"/>
  <c r="W54" i="19" s="1"/>
  <c r="I54" i="19"/>
  <c r="H54" i="19"/>
  <c r="G54" i="19"/>
  <c r="T54" i="19" s="1"/>
  <c r="F54" i="19"/>
  <c r="S54" i="19" s="1"/>
  <c r="E54" i="19"/>
  <c r="R54" i="19" s="1"/>
  <c r="D54" i="19"/>
  <c r="C54" i="19"/>
  <c r="P54" i="19" s="1"/>
  <c r="B54" i="19"/>
  <c r="K53" i="19"/>
  <c r="J53" i="19"/>
  <c r="W53" i="19" s="1"/>
  <c r="I53" i="19"/>
  <c r="V53" i="19" s="1"/>
  <c r="H53" i="19"/>
  <c r="G53" i="19"/>
  <c r="T53" i="19" s="1"/>
  <c r="F53" i="19"/>
  <c r="S53" i="19" s="1"/>
  <c r="E53" i="19"/>
  <c r="D53" i="19"/>
  <c r="C53" i="19"/>
  <c r="P53" i="19" s="1"/>
  <c r="B53" i="19"/>
  <c r="K52" i="19"/>
  <c r="J52" i="19"/>
  <c r="W52" i="19" s="1"/>
  <c r="I52" i="19"/>
  <c r="H52" i="19"/>
  <c r="G52" i="19"/>
  <c r="T52" i="19" s="1"/>
  <c r="F52" i="19"/>
  <c r="S52" i="19" s="1"/>
  <c r="E52" i="19"/>
  <c r="R52" i="19" s="1"/>
  <c r="D52" i="19"/>
  <c r="C52" i="19"/>
  <c r="P52" i="19" s="1"/>
  <c r="B52" i="19"/>
  <c r="K51" i="19"/>
  <c r="J51" i="19"/>
  <c r="W51" i="19" s="1"/>
  <c r="I51" i="19"/>
  <c r="V51" i="19" s="1"/>
  <c r="H51" i="19"/>
  <c r="G51" i="19"/>
  <c r="T51" i="19" s="1"/>
  <c r="F51" i="19"/>
  <c r="S51" i="19" s="1"/>
  <c r="E51" i="19"/>
  <c r="D51" i="19"/>
  <c r="C51" i="19"/>
  <c r="P51" i="19" s="1"/>
  <c r="B51" i="19"/>
  <c r="K50" i="19"/>
  <c r="J50" i="19"/>
  <c r="W50" i="19" s="1"/>
  <c r="I50" i="19"/>
  <c r="H50" i="19"/>
  <c r="G50" i="19"/>
  <c r="T50" i="19" s="1"/>
  <c r="F50" i="19"/>
  <c r="S50" i="19" s="1"/>
  <c r="E50" i="19"/>
  <c r="R50" i="19" s="1"/>
  <c r="D50" i="19"/>
  <c r="C50" i="19"/>
  <c r="P50" i="19" s="1"/>
  <c r="B50" i="19"/>
  <c r="K49" i="19"/>
  <c r="J49" i="19"/>
  <c r="W49" i="19" s="1"/>
  <c r="I49" i="19"/>
  <c r="V49" i="19" s="1"/>
  <c r="H49" i="19"/>
  <c r="G49" i="19"/>
  <c r="T49" i="19" s="1"/>
  <c r="F49" i="19"/>
  <c r="S49" i="19" s="1"/>
  <c r="E49" i="19"/>
  <c r="D49" i="19"/>
  <c r="C49" i="19"/>
  <c r="P49" i="19" s="1"/>
  <c r="B49" i="19"/>
  <c r="K48" i="19"/>
  <c r="J48" i="19"/>
  <c r="W48" i="19" s="1"/>
  <c r="I48" i="19"/>
  <c r="H48" i="19"/>
  <c r="G48" i="19"/>
  <c r="T48" i="19" s="1"/>
  <c r="F48" i="19"/>
  <c r="S48" i="19" s="1"/>
  <c r="E48" i="19"/>
  <c r="R48" i="19" s="1"/>
  <c r="D48" i="19"/>
  <c r="C48" i="19"/>
  <c r="P48" i="19" s="1"/>
  <c r="B48" i="19"/>
  <c r="K47" i="19"/>
  <c r="J47" i="19"/>
  <c r="W47" i="19" s="1"/>
  <c r="I47" i="19"/>
  <c r="V47" i="19" s="1"/>
  <c r="H47" i="19"/>
  <c r="G47" i="19"/>
  <c r="T47" i="19" s="1"/>
  <c r="F47" i="19"/>
  <c r="S47" i="19" s="1"/>
  <c r="E47" i="19"/>
  <c r="D47" i="19"/>
  <c r="C47" i="19"/>
  <c r="P47" i="19" s="1"/>
  <c r="B47" i="19"/>
  <c r="K46" i="19"/>
  <c r="J46" i="19"/>
  <c r="W46" i="19" s="1"/>
  <c r="I46" i="19"/>
  <c r="H46" i="19"/>
  <c r="G46" i="19"/>
  <c r="T46" i="19" s="1"/>
  <c r="F46" i="19"/>
  <c r="S46" i="19" s="1"/>
  <c r="E46" i="19"/>
  <c r="R46" i="19" s="1"/>
  <c r="D46" i="19"/>
  <c r="C46" i="19"/>
  <c r="P46" i="19" s="1"/>
  <c r="B46" i="19"/>
  <c r="K45" i="19"/>
  <c r="J45" i="19"/>
  <c r="W45" i="19" s="1"/>
  <c r="I45" i="19"/>
  <c r="V45" i="19" s="1"/>
  <c r="H45" i="19"/>
  <c r="G45" i="19"/>
  <c r="T45" i="19" s="1"/>
  <c r="F45" i="19"/>
  <c r="S45" i="19" s="1"/>
  <c r="E45" i="19"/>
  <c r="D45" i="19"/>
  <c r="C45" i="19"/>
  <c r="P45" i="19" s="1"/>
  <c r="B45" i="19"/>
  <c r="K44" i="19"/>
  <c r="J44" i="19"/>
  <c r="W44" i="19" s="1"/>
  <c r="I44" i="19"/>
  <c r="H44" i="19"/>
  <c r="G44" i="19"/>
  <c r="T44" i="19" s="1"/>
  <c r="F44" i="19"/>
  <c r="S44" i="19" s="1"/>
  <c r="E44" i="19"/>
  <c r="R44" i="19" s="1"/>
  <c r="D44" i="19"/>
  <c r="C44" i="19"/>
  <c r="P44" i="19" s="1"/>
  <c r="B44" i="19"/>
  <c r="K43" i="19"/>
  <c r="J43" i="19"/>
  <c r="W43" i="19" s="1"/>
  <c r="I43" i="19"/>
  <c r="V43" i="19" s="1"/>
  <c r="H43" i="19"/>
  <c r="G43" i="19"/>
  <c r="T43" i="19" s="1"/>
  <c r="F43" i="19"/>
  <c r="S43" i="19" s="1"/>
  <c r="E43" i="19"/>
  <c r="D43" i="19"/>
  <c r="C43" i="19"/>
  <c r="P43" i="19" s="1"/>
  <c r="B43" i="19"/>
  <c r="K42" i="19"/>
  <c r="J42" i="19"/>
  <c r="W42" i="19" s="1"/>
  <c r="I42" i="19"/>
  <c r="H42" i="19"/>
  <c r="G42" i="19"/>
  <c r="T42" i="19" s="1"/>
  <c r="F42" i="19"/>
  <c r="S42" i="19" s="1"/>
  <c r="E42" i="19"/>
  <c r="R42" i="19" s="1"/>
  <c r="D42" i="19"/>
  <c r="C42" i="19"/>
  <c r="P42" i="19" s="1"/>
  <c r="B42" i="19"/>
  <c r="K41" i="19"/>
  <c r="J41" i="19"/>
  <c r="W41" i="19" s="1"/>
  <c r="I41" i="19"/>
  <c r="V41" i="19" s="1"/>
  <c r="H41" i="19"/>
  <c r="G41" i="19"/>
  <c r="T41" i="19" s="1"/>
  <c r="F41" i="19"/>
  <c r="S41" i="19" s="1"/>
  <c r="E41" i="19"/>
  <c r="D41" i="19"/>
  <c r="C41" i="19"/>
  <c r="P41" i="19" s="1"/>
  <c r="B41" i="19"/>
  <c r="K40" i="19"/>
  <c r="J40" i="19"/>
  <c r="W40" i="19" s="1"/>
  <c r="I40" i="19"/>
  <c r="H40" i="19"/>
  <c r="G40" i="19"/>
  <c r="T40" i="19" s="1"/>
  <c r="F40" i="19"/>
  <c r="S40" i="19" s="1"/>
  <c r="E40" i="19"/>
  <c r="R40" i="19" s="1"/>
  <c r="D40" i="19"/>
  <c r="C40" i="19"/>
  <c r="P40" i="19" s="1"/>
  <c r="B40" i="19"/>
  <c r="K39" i="19"/>
  <c r="J39" i="19"/>
  <c r="W39" i="19" s="1"/>
  <c r="I39" i="19"/>
  <c r="V39" i="19" s="1"/>
  <c r="H39" i="19"/>
  <c r="G39" i="19"/>
  <c r="T39" i="19" s="1"/>
  <c r="F39" i="19"/>
  <c r="S39" i="19" s="1"/>
  <c r="E39" i="19"/>
  <c r="D39" i="19"/>
  <c r="C39" i="19"/>
  <c r="P39" i="19" s="1"/>
  <c r="B39" i="19"/>
  <c r="K38" i="19"/>
  <c r="J38" i="19"/>
  <c r="W38" i="19" s="1"/>
  <c r="I38" i="19"/>
  <c r="H38" i="19"/>
  <c r="G38" i="19"/>
  <c r="T38" i="19" s="1"/>
  <c r="F38" i="19"/>
  <c r="S38" i="19" s="1"/>
  <c r="E38" i="19"/>
  <c r="R38" i="19" s="1"/>
  <c r="D38" i="19"/>
  <c r="C38" i="19"/>
  <c r="P38" i="19" s="1"/>
  <c r="B38" i="19"/>
  <c r="K37" i="19"/>
  <c r="X37" i="19" s="1"/>
  <c r="J37" i="19"/>
  <c r="W37" i="19" s="1"/>
  <c r="I37" i="19"/>
  <c r="V37" i="19" s="1"/>
  <c r="H37" i="19"/>
  <c r="G37" i="19"/>
  <c r="T37" i="19" s="1"/>
  <c r="F37" i="19"/>
  <c r="S37" i="19" s="1"/>
  <c r="E37" i="19"/>
  <c r="D37" i="19"/>
  <c r="C37" i="19"/>
  <c r="P37" i="19" s="1"/>
  <c r="B37" i="19"/>
  <c r="K32" i="19"/>
  <c r="X32" i="19" s="1"/>
  <c r="J32" i="19"/>
  <c r="W32" i="19" s="1"/>
  <c r="I32" i="19"/>
  <c r="V32" i="19" s="1"/>
  <c r="H32" i="19"/>
  <c r="U32" i="19" s="1"/>
  <c r="G32" i="19"/>
  <c r="T32" i="19" s="1"/>
  <c r="F32" i="19"/>
  <c r="S32" i="19" s="1"/>
  <c r="E32" i="19"/>
  <c r="R32" i="19" s="1"/>
  <c r="D32" i="19"/>
  <c r="Q32" i="19" s="1"/>
  <c r="C32" i="19"/>
  <c r="P32" i="19" s="1"/>
  <c r="B32" i="19"/>
  <c r="K31" i="19"/>
  <c r="X31" i="19" s="1"/>
  <c r="J31" i="19"/>
  <c r="W31" i="19" s="1"/>
  <c r="I31" i="19"/>
  <c r="V31" i="19" s="1"/>
  <c r="H31" i="19"/>
  <c r="U31" i="19" s="1"/>
  <c r="G31" i="19"/>
  <c r="T31" i="19" s="1"/>
  <c r="F31" i="19"/>
  <c r="S31" i="19" s="1"/>
  <c r="E31" i="19"/>
  <c r="R31" i="19" s="1"/>
  <c r="D31" i="19"/>
  <c r="Q31" i="19" s="1"/>
  <c r="C31" i="19"/>
  <c r="P31" i="19" s="1"/>
  <c r="B31" i="19"/>
  <c r="K30" i="19"/>
  <c r="X30" i="19" s="1"/>
  <c r="J30" i="19"/>
  <c r="W30" i="19" s="1"/>
  <c r="I30" i="19"/>
  <c r="V30" i="19" s="1"/>
  <c r="H30" i="19"/>
  <c r="U30" i="19" s="1"/>
  <c r="G30" i="19"/>
  <c r="T30" i="19" s="1"/>
  <c r="F30" i="19"/>
  <c r="S30" i="19" s="1"/>
  <c r="E30" i="19"/>
  <c r="R30" i="19" s="1"/>
  <c r="D30" i="19"/>
  <c r="Q30" i="19" s="1"/>
  <c r="C30" i="19"/>
  <c r="P30" i="19" s="1"/>
  <c r="B30" i="19"/>
  <c r="K29" i="19"/>
  <c r="X29" i="19" s="1"/>
  <c r="J29" i="19"/>
  <c r="W29" i="19" s="1"/>
  <c r="I29" i="19"/>
  <c r="V29" i="19" s="1"/>
  <c r="H29" i="19"/>
  <c r="U29" i="19" s="1"/>
  <c r="G29" i="19"/>
  <c r="T29" i="19" s="1"/>
  <c r="F29" i="19"/>
  <c r="S29" i="19" s="1"/>
  <c r="E29" i="19"/>
  <c r="R29" i="19" s="1"/>
  <c r="D29" i="19"/>
  <c r="Q29" i="19" s="1"/>
  <c r="C29" i="19"/>
  <c r="P29" i="19" s="1"/>
  <c r="B29" i="19"/>
  <c r="K28" i="19"/>
  <c r="X28" i="19" s="1"/>
  <c r="J28" i="19"/>
  <c r="W28" i="19" s="1"/>
  <c r="I28" i="19"/>
  <c r="V28" i="19" s="1"/>
  <c r="H28" i="19"/>
  <c r="U28" i="19" s="1"/>
  <c r="G28" i="19"/>
  <c r="T28" i="19" s="1"/>
  <c r="F28" i="19"/>
  <c r="S28" i="19" s="1"/>
  <c r="E28" i="19"/>
  <c r="R28" i="19" s="1"/>
  <c r="D28" i="19"/>
  <c r="Q28" i="19" s="1"/>
  <c r="C28" i="19"/>
  <c r="P28" i="19" s="1"/>
  <c r="B28" i="19"/>
  <c r="K27" i="19"/>
  <c r="X27" i="19" s="1"/>
  <c r="J27" i="19"/>
  <c r="W27" i="19" s="1"/>
  <c r="I27" i="19"/>
  <c r="V27" i="19" s="1"/>
  <c r="H27" i="19"/>
  <c r="U27" i="19" s="1"/>
  <c r="G27" i="19"/>
  <c r="T27" i="19" s="1"/>
  <c r="F27" i="19"/>
  <c r="S27" i="19" s="1"/>
  <c r="E27" i="19"/>
  <c r="R27" i="19" s="1"/>
  <c r="D27" i="19"/>
  <c r="Q27" i="19" s="1"/>
  <c r="C27" i="19"/>
  <c r="P27" i="19" s="1"/>
  <c r="B27" i="19"/>
  <c r="K26" i="19"/>
  <c r="X26" i="19" s="1"/>
  <c r="J26" i="19"/>
  <c r="W26" i="19" s="1"/>
  <c r="I26" i="19"/>
  <c r="V26" i="19" s="1"/>
  <c r="H26" i="19"/>
  <c r="U26" i="19" s="1"/>
  <c r="G26" i="19"/>
  <c r="T26" i="19" s="1"/>
  <c r="F26" i="19"/>
  <c r="S26" i="19" s="1"/>
  <c r="E26" i="19"/>
  <c r="R26" i="19" s="1"/>
  <c r="D26" i="19"/>
  <c r="Q26" i="19" s="1"/>
  <c r="C26" i="19"/>
  <c r="P26" i="19" s="1"/>
  <c r="B26" i="19"/>
  <c r="K25" i="19"/>
  <c r="X25" i="19" s="1"/>
  <c r="J25" i="19"/>
  <c r="W25" i="19" s="1"/>
  <c r="I25" i="19"/>
  <c r="V25" i="19" s="1"/>
  <c r="H25" i="19"/>
  <c r="U25" i="19" s="1"/>
  <c r="G25" i="19"/>
  <c r="T25" i="19" s="1"/>
  <c r="F25" i="19"/>
  <c r="S25" i="19" s="1"/>
  <c r="E25" i="19"/>
  <c r="R25" i="19" s="1"/>
  <c r="D25" i="19"/>
  <c r="Q25" i="19" s="1"/>
  <c r="C25" i="19"/>
  <c r="P25" i="19" s="1"/>
  <c r="B25" i="19"/>
  <c r="K24" i="19"/>
  <c r="X24" i="19" s="1"/>
  <c r="J24" i="19"/>
  <c r="W24" i="19" s="1"/>
  <c r="I24" i="19"/>
  <c r="V24" i="19" s="1"/>
  <c r="H24" i="19"/>
  <c r="U24" i="19" s="1"/>
  <c r="G24" i="19"/>
  <c r="T24" i="19" s="1"/>
  <c r="F24" i="19"/>
  <c r="S24" i="19" s="1"/>
  <c r="E24" i="19"/>
  <c r="R24" i="19" s="1"/>
  <c r="D24" i="19"/>
  <c r="Q24" i="19" s="1"/>
  <c r="C24" i="19"/>
  <c r="P24" i="19" s="1"/>
  <c r="B24" i="19"/>
  <c r="K23" i="19"/>
  <c r="X23" i="19" s="1"/>
  <c r="J23" i="19"/>
  <c r="W23" i="19" s="1"/>
  <c r="I23" i="19"/>
  <c r="V23" i="19" s="1"/>
  <c r="H23" i="19"/>
  <c r="U23" i="19" s="1"/>
  <c r="G23" i="19"/>
  <c r="T23" i="19" s="1"/>
  <c r="F23" i="19"/>
  <c r="S23" i="19" s="1"/>
  <c r="E23" i="19"/>
  <c r="R23" i="19" s="1"/>
  <c r="D23" i="19"/>
  <c r="Q23" i="19" s="1"/>
  <c r="C23" i="19"/>
  <c r="P23" i="19" s="1"/>
  <c r="B23" i="19"/>
  <c r="K22" i="19"/>
  <c r="X22" i="19" s="1"/>
  <c r="J22" i="19"/>
  <c r="W22" i="19" s="1"/>
  <c r="I22" i="19"/>
  <c r="V22" i="19" s="1"/>
  <c r="H22" i="19"/>
  <c r="U22" i="19" s="1"/>
  <c r="G22" i="19"/>
  <c r="T22" i="19" s="1"/>
  <c r="F22" i="19"/>
  <c r="S22" i="19" s="1"/>
  <c r="E22" i="19"/>
  <c r="R22" i="19" s="1"/>
  <c r="D22" i="19"/>
  <c r="Q22" i="19" s="1"/>
  <c r="C22" i="19"/>
  <c r="P22" i="19" s="1"/>
  <c r="B22" i="19"/>
  <c r="K21" i="19"/>
  <c r="X21" i="19" s="1"/>
  <c r="J21" i="19"/>
  <c r="W21" i="19" s="1"/>
  <c r="I21" i="19"/>
  <c r="V21" i="19" s="1"/>
  <c r="H21" i="19"/>
  <c r="U21" i="19" s="1"/>
  <c r="G21" i="19"/>
  <c r="T21" i="19" s="1"/>
  <c r="F21" i="19"/>
  <c r="S21" i="19" s="1"/>
  <c r="E21" i="19"/>
  <c r="R21" i="19" s="1"/>
  <c r="D21" i="19"/>
  <c r="Q21" i="19" s="1"/>
  <c r="C21" i="19"/>
  <c r="P21" i="19" s="1"/>
  <c r="B21" i="19"/>
  <c r="K20" i="19"/>
  <c r="X20" i="19" s="1"/>
  <c r="J20" i="19"/>
  <c r="W20" i="19" s="1"/>
  <c r="I20" i="19"/>
  <c r="V20" i="19" s="1"/>
  <c r="H20" i="19"/>
  <c r="U20" i="19" s="1"/>
  <c r="G20" i="19"/>
  <c r="T20" i="19" s="1"/>
  <c r="F20" i="19"/>
  <c r="S20" i="19" s="1"/>
  <c r="E20" i="19"/>
  <c r="R20" i="19" s="1"/>
  <c r="D20" i="19"/>
  <c r="Q20" i="19" s="1"/>
  <c r="C20" i="19"/>
  <c r="P20" i="19" s="1"/>
  <c r="B20" i="19"/>
  <c r="K19" i="19"/>
  <c r="X19" i="19" s="1"/>
  <c r="J19" i="19"/>
  <c r="W19" i="19" s="1"/>
  <c r="I19" i="19"/>
  <c r="V19" i="19" s="1"/>
  <c r="H19" i="19"/>
  <c r="U19" i="19" s="1"/>
  <c r="G19" i="19"/>
  <c r="T19" i="19" s="1"/>
  <c r="F19" i="19"/>
  <c r="S19" i="19" s="1"/>
  <c r="E19" i="19"/>
  <c r="R19" i="19" s="1"/>
  <c r="D19" i="19"/>
  <c r="Q19" i="19" s="1"/>
  <c r="C19" i="19"/>
  <c r="P19" i="19" s="1"/>
  <c r="B19" i="19"/>
  <c r="K18" i="19"/>
  <c r="X18" i="19" s="1"/>
  <c r="J18" i="19"/>
  <c r="W18" i="19" s="1"/>
  <c r="I18" i="19"/>
  <c r="V18" i="19" s="1"/>
  <c r="H18" i="19"/>
  <c r="U18" i="19" s="1"/>
  <c r="G18" i="19"/>
  <c r="T18" i="19" s="1"/>
  <c r="F18" i="19"/>
  <c r="S18" i="19" s="1"/>
  <c r="E18" i="19"/>
  <c r="R18" i="19" s="1"/>
  <c r="D18" i="19"/>
  <c r="Q18" i="19" s="1"/>
  <c r="C18" i="19"/>
  <c r="P18" i="19" s="1"/>
  <c r="B18" i="19"/>
  <c r="K17" i="19"/>
  <c r="X17" i="19" s="1"/>
  <c r="J17" i="19"/>
  <c r="W17" i="19" s="1"/>
  <c r="I17" i="19"/>
  <c r="V17" i="19" s="1"/>
  <c r="H17" i="19"/>
  <c r="U17" i="19" s="1"/>
  <c r="G17" i="19"/>
  <c r="T17" i="19" s="1"/>
  <c r="F17" i="19"/>
  <c r="S17" i="19" s="1"/>
  <c r="E17" i="19"/>
  <c r="R17" i="19" s="1"/>
  <c r="D17" i="19"/>
  <c r="Q17" i="19" s="1"/>
  <c r="C17" i="19"/>
  <c r="P17" i="19" s="1"/>
  <c r="B17" i="19"/>
  <c r="K16" i="19"/>
  <c r="X16" i="19" s="1"/>
  <c r="J16" i="19"/>
  <c r="W16" i="19" s="1"/>
  <c r="I16" i="19"/>
  <c r="V16" i="19" s="1"/>
  <c r="H16" i="19"/>
  <c r="U16" i="19" s="1"/>
  <c r="G16" i="19"/>
  <c r="T16" i="19" s="1"/>
  <c r="F16" i="19"/>
  <c r="S16" i="19" s="1"/>
  <c r="E16" i="19"/>
  <c r="R16" i="19" s="1"/>
  <c r="D16" i="19"/>
  <c r="Q16" i="19" s="1"/>
  <c r="C16" i="19"/>
  <c r="P16" i="19" s="1"/>
  <c r="B16" i="19"/>
  <c r="K15" i="19"/>
  <c r="X15" i="19" s="1"/>
  <c r="J15" i="19"/>
  <c r="W15" i="19" s="1"/>
  <c r="I15" i="19"/>
  <c r="V15" i="19" s="1"/>
  <c r="H15" i="19"/>
  <c r="U15" i="19" s="1"/>
  <c r="G15" i="19"/>
  <c r="T15" i="19" s="1"/>
  <c r="F15" i="19"/>
  <c r="S15" i="19" s="1"/>
  <c r="E15" i="19"/>
  <c r="R15" i="19" s="1"/>
  <c r="D15" i="19"/>
  <c r="Q15" i="19" s="1"/>
  <c r="C15" i="19"/>
  <c r="P15" i="19" s="1"/>
  <c r="B15" i="19"/>
  <c r="K14" i="19"/>
  <c r="X14" i="19" s="1"/>
  <c r="J14" i="19"/>
  <c r="W14" i="19" s="1"/>
  <c r="I14" i="19"/>
  <c r="V14" i="19" s="1"/>
  <c r="H14" i="19"/>
  <c r="U14" i="19" s="1"/>
  <c r="G14" i="19"/>
  <c r="T14" i="19" s="1"/>
  <c r="F14" i="19"/>
  <c r="S14" i="19" s="1"/>
  <c r="E14" i="19"/>
  <c r="R14" i="19" s="1"/>
  <c r="D14" i="19"/>
  <c r="Q14" i="19" s="1"/>
  <c r="C14" i="19"/>
  <c r="P14" i="19" s="1"/>
  <c r="B14" i="19"/>
  <c r="K13" i="19"/>
  <c r="X13" i="19" s="1"/>
  <c r="J13" i="19"/>
  <c r="W13" i="19" s="1"/>
  <c r="I13" i="19"/>
  <c r="V13" i="19" s="1"/>
  <c r="H13" i="19"/>
  <c r="U13" i="19" s="1"/>
  <c r="G13" i="19"/>
  <c r="T13" i="19" s="1"/>
  <c r="F13" i="19"/>
  <c r="S13" i="19" s="1"/>
  <c r="E13" i="19"/>
  <c r="R13" i="19" s="1"/>
  <c r="D13" i="19"/>
  <c r="Q13" i="19" s="1"/>
  <c r="C13" i="19"/>
  <c r="P13" i="19" s="1"/>
  <c r="B13" i="19"/>
  <c r="K12" i="19"/>
  <c r="X12" i="19" s="1"/>
  <c r="J12" i="19"/>
  <c r="W12" i="19" s="1"/>
  <c r="I12" i="19"/>
  <c r="V12" i="19" s="1"/>
  <c r="H12" i="19"/>
  <c r="U12" i="19" s="1"/>
  <c r="G12" i="19"/>
  <c r="T12" i="19" s="1"/>
  <c r="F12" i="19"/>
  <c r="S12" i="19" s="1"/>
  <c r="E12" i="19"/>
  <c r="R12" i="19" s="1"/>
  <c r="D12" i="19"/>
  <c r="Q12" i="19" s="1"/>
  <c r="C12" i="19"/>
  <c r="P12" i="19" s="1"/>
  <c r="B12" i="19"/>
  <c r="K11" i="19"/>
  <c r="X11" i="19" s="1"/>
  <c r="J11" i="19"/>
  <c r="W11" i="19" s="1"/>
  <c r="I11" i="19"/>
  <c r="V11" i="19" s="1"/>
  <c r="H11" i="19"/>
  <c r="U11" i="19" s="1"/>
  <c r="G11" i="19"/>
  <c r="T11" i="19" s="1"/>
  <c r="F11" i="19"/>
  <c r="S11" i="19" s="1"/>
  <c r="E11" i="19"/>
  <c r="R11" i="19" s="1"/>
  <c r="D11" i="19"/>
  <c r="Q11" i="19" s="1"/>
  <c r="C11" i="19"/>
  <c r="P11" i="19" s="1"/>
  <c r="B11" i="19"/>
  <c r="K10" i="19"/>
  <c r="X10" i="19" s="1"/>
  <c r="J10" i="19"/>
  <c r="W10" i="19" s="1"/>
  <c r="I10" i="19"/>
  <c r="V10" i="19" s="1"/>
  <c r="H10" i="19"/>
  <c r="U10" i="19" s="1"/>
  <c r="G10" i="19"/>
  <c r="T10" i="19" s="1"/>
  <c r="F10" i="19"/>
  <c r="S10" i="19" s="1"/>
  <c r="E10" i="19"/>
  <c r="R10" i="19" s="1"/>
  <c r="D10" i="19"/>
  <c r="Q10" i="19" s="1"/>
  <c r="C10" i="19"/>
  <c r="P10" i="19" s="1"/>
  <c r="B10" i="19"/>
  <c r="K9" i="19"/>
  <c r="X9" i="19" s="1"/>
  <c r="J9" i="19"/>
  <c r="W9" i="19" s="1"/>
  <c r="I9" i="19"/>
  <c r="V9" i="19" s="1"/>
  <c r="H9" i="19"/>
  <c r="U9" i="19" s="1"/>
  <c r="G9" i="19"/>
  <c r="T9" i="19" s="1"/>
  <c r="F9" i="19"/>
  <c r="S9" i="19" s="1"/>
  <c r="E9" i="19"/>
  <c r="R9" i="19" s="1"/>
  <c r="D9" i="19"/>
  <c r="Q9" i="19" s="1"/>
  <c r="C9" i="19"/>
  <c r="P9" i="19" s="1"/>
  <c r="B9" i="19"/>
  <c r="K8" i="19"/>
  <c r="X8" i="19" s="1"/>
  <c r="J8" i="19"/>
  <c r="W8" i="19" s="1"/>
  <c r="I8" i="19"/>
  <c r="V8" i="19" s="1"/>
  <c r="H8" i="19"/>
  <c r="U8" i="19" s="1"/>
  <c r="G8" i="19"/>
  <c r="T8" i="19" s="1"/>
  <c r="F8" i="19"/>
  <c r="S8" i="19" s="1"/>
  <c r="E8" i="19"/>
  <c r="R8" i="19" s="1"/>
  <c r="D8" i="19"/>
  <c r="Q8" i="19" s="1"/>
  <c r="C8" i="19"/>
  <c r="P8" i="19" s="1"/>
  <c r="B8" i="19"/>
  <c r="K7" i="19"/>
  <c r="X7" i="19" s="1"/>
  <c r="J7" i="19"/>
  <c r="W7" i="19" s="1"/>
  <c r="I7" i="19"/>
  <c r="V7" i="19" s="1"/>
  <c r="H7" i="19"/>
  <c r="U7" i="19" s="1"/>
  <c r="G7" i="19"/>
  <c r="T7" i="19" s="1"/>
  <c r="F7" i="19"/>
  <c r="S7" i="19" s="1"/>
  <c r="E7" i="19"/>
  <c r="R7" i="19" s="1"/>
  <c r="D7" i="19"/>
  <c r="Q7" i="19" s="1"/>
  <c r="C7" i="19"/>
  <c r="P7" i="19" s="1"/>
  <c r="B7" i="19"/>
  <c r="K6" i="19"/>
  <c r="X6" i="19" s="1"/>
  <c r="J6" i="19"/>
  <c r="W6" i="19" s="1"/>
  <c r="I6" i="19"/>
  <c r="V6" i="19" s="1"/>
  <c r="H6" i="19"/>
  <c r="U6" i="19" s="1"/>
  <c r="G6" i="19"/>
  <c r="T6" i="19" s="1"/>
  <c r="F6" i="19"/>
  <c r="S6" i="19" s="1"/>
  <c r="E6" i="19"/>
  <c r="R6" i="19" s="1"/>
  <c r="D6" i="19"/>
  <c r="Q6" i="19" s="1"/>
  <c r="C6" i="19"/>
  <c r="P6" i="19" s="1"/>
  <c r="B6" i="19"/>
  <c r="K5" i="19"/>
  <c r="X5" i="19" s="1"/>
  <c r="J5" i="19"/>
  <c r="W5" i="19" s="1"/>
  <c r="I5" i="19"/>
  <c r="V5" i="19" s="1"/>
  <c r="H5" i="19"/>
  <c r="U5" i="19" s="1"/>
  <c r="G5" i="19"/>
  <c r="T5" i="19" s="1"/>
  <c r="F5" i="19"/>
  <c r="S5" i="19" s="1"/>
  <c r="E5" i="19"/>
  <c r="R5" i="19" s="1"/>
  <c r="D5" i="19"/>
  <c r="Q5" i="19" s="1"/>
  <c r="C5" i="19"/>
  <c r="O5" i="19"/>
  <c r="I61" i="17"/>
  <c r="H61" i="17"/>
  <c r="G61" i="17"/>
  <c r="F61" i="17"/>
  <c r="E61" i="17"/>
  <c r="D61" i="17"/>
  <c r="C61" i="17"/>
  <c r="B61" i="17"/>
  <c r="I60" i="17"/>
  <c r="H60" i="17"/>
  <c r="G60" i="17"/>
  <c r="F60" i="17"/>
  <c r="E60" i="17"/>
  <c r="D60" i="17"/>
  <c r="C60" i="17"/>
  <c r="B60" i="17"/>
  <c r="I59" i="17"/>
  <c r="H59" i="17"/>
  <c r="G59" i="17"/>
  <c r="F59" i="17"/>
  <c r="E59" i="17"/>
  <c r="D59" i="17"/>
  <c r="C59" i="17"/>
  <c r="B59" i="17"/>
  <c r="I58" i="17"/>
  <c r="H58" i="17"/>
  <c r="G58" i="17"/>
  <c r="F58" i="17"/>
  <c r="E58" i="17"/>
  <c r="D58" i="17"/>
  <c r="C58" i="17"/>
  <c r="B58" i="17"/>
  <c r="I57" i="17"/>
  <c r="H57" i="17"/>
  <c r="G57" i="17"/>
  <c r="F57" i="17"/>
  <c r="E57" i="17"/>
  <c r="D57" i="17"/>
  <c r="C57" i="17"/>
  <c r="B57" i="17"/>
  <c r="I56" i="17"/>
  <c r="H56" i="17"/>
  <c r="G56" i="17"/>
  <c r="F56" i="17"/>
  <c r="E56" i="17"/>
  <c r="D56" i="17"/>
  <c r="C56" i="17"/>
  <c r="B56" i="17"/>
  <c r="I55" i="17"/>
  <c r="H55" i="17"/>
  <c r="G55" i="17"/>
  <c r="F55" i="17"/>
  <c r="E55" i="17"/>
  <c r="D55" i="17"/>
  <c r="C55" i="17"/>
  <c r="B55" i="17"/>
  <c r="I54" i="17"/>
  <c r="H54" i="17"/>
  <c r="G54" i="17"/>
  <c r="F54" i="17"/>
  <c r="E54" i="17"/>
  <c r="D54" i="17"/>
  <c r="C54" i="17"/>
  <c r="B54" i="17"/>
  <c r="I53" i="17"/>
  <c r="H53" i="17"/>
  <c r="G53" i="17"/>
  <c r="F53" i="17"/>
  <c r="E53" i="17"/>
  <c r="D53" i="17"/>
  <c r="C53" i="17"/>
  <c r="B53" i="17"/>
  <c r="I52" i="17"/>
  <c r="H52" i="17"/>
  <c r="G52" i="17"/>
  <c r="F52" i="17"/>
  <c r="E52" i="17"/>
  <c r="D52" i="17"/>
  <c r="C52" i="17"/>
  <c r="B52" i="17"/>
  <c r="I51" i="17"/>
  <c r="H51" i="17"/>
  <c r="G51" i="17"/>
  <c r="F51" i="17"/>
  <c r="E51" i="17"/>
  <c r="D51" i="17"/>
  <c r="C51" i="17"/>
  <c r="B51" i="17"/>
  <c r="I50" i="17"/>
  <c r="H50" i="17"/>
  <c r="G50" i="17"/>
  <c r="F50" i="17"/>
  <c r="E50" i="17"/>
  <c r="D50" i="17"/>
  <c r="C50" i="17"/>
  <c r="B50" i="17"/>
  <c r="I49" i="17"/>
  <c r="H49" i="17"/>
  <c r="G49" i="17"/>
  <c r="F49" i="17"/>
  <c r="E49" i="17"/>
  <c r="D49" i="17"/>
  <c r="C49" i="17"/>
  <c r="B49" i="17"/>
  <c r="I48" i="17"/>
  <c r="H48" i="17"/>
  <c r="G48" i="17"/>
  <c r="F48" i="17"/>
  <c r="E48" i="17"/>
  <c r="D48" i="17"/>
  <c r="C48" i="17"/>
  <c r="B48" i="17"/>
  <c r="I47" i="17"/>
  <c r="H47" i="17"/>
  <c r="G47" i="17"/>
  <c r="F47" i="17"/>
  <c r="E47" i="17"/>
  <c r="D47" i="17"/>
  <c r="C47" i="17"/>
  <c r="B47" i="17"/>
  <c r="I46" i="17"/>
  <c r="H46" i="17"/>
  <c r="G46" i="17"/>
  <c r="F46" i="17"/>
  <c r="E46" i="17"/>
  <c r="D46" i="17"/>
  <c r="C46" i="17"/>
  <c r="B46" i="17"/>
  <c r="I45" i="17"/>
  <c r="H45" i="17"/>
  <c r="G45" i="17"/>
  <c r="F45" i="17"/>
  <c r="E45" i="17"/>
  <c r="D45" i="17"/>
  <c r="C45" i="17"/>
  <c r="B45" i="17"/>
  <c r="I44" i="17"/>
  <c r="H44" i="17"/>
  <c r="G44" i="17"/>
  <c r="F44" i="17"/>
  <c r="E44" i="17"/>
  <c r="D44" i="17"/>
  <c r="C44" i="17"/>
  <c r="B44" i="17"/>
  <c r="I43" i="17"/>
  <c r="H43" i="17"/>
  <c r="G43" i="17"/>
  <c r="F43" i="17"/>
  <c r="E43" i="17"/>
  <c r="D43" i="17"/>
  <c r="C43" i="17"/>
  <c r="B43" i="17"/>
  <c r="I42" i="17"/>
  <c r="H42" i="17"/>
  <c r="G42" i="17"/>
  <c r="F42" i="17"/>
  <c r="E42" i="17"/>
  <c r="D42" i="17"/>
  <c r="C42" i="17"/>
  <c r="B42" i="17"/>
  <c r="I41" i="17"/>
  <c r="H41" i="17"/>
  <c r="G41" i="17"/>
  <c r="F41" i="17"/>
  <c r="E41" i="17"/>
  <c r="D41" i="17"/>
  <c r="C41" i="17"/>
  <c r="B41" i="17"/>
  <c r="I40" i="17"/>
  <c r="H40" i="17"/>
  <c r="G40" i="17"/>
  <c r="F40" i="17"/>
  <c r="E40" i="17"/>
  <c r="D40" i="17"/>
  <c r="C40" i="17"/>
  <c r="B40" i="17"/>
  <c r="I39" i="17"/>
  <c r="H39" i="17"/>
  <c r="G39" i="17"/>
  <c r="F39" i="17"/>
  <c r="E39" i="17"/>
  <c r="D39" i="17"/>
  <c r="C39" i="17"/>
  <c r="B39" i="17"/>
  <c r="I38" i="17"/>
  <c r="H38" i="17"/>
  <c r="G38" i="17"/>
  <c r="F38" i="17"/>
  <c r="E38" i="17"/>
  <c r="D38" i="17"/>
  <c r="C38" i="17"/>
  <c r="B38" i="17"/>
  <c r="I37" i="17"/>
  <c r="H37" i="17"/>
  <c r="G37" i="17"/>
  <c r="F37" i="17"/>
  <c r="E37" i="17"/>
  <c r="D37" i="17"/>
  <c r="C37" i="17"/>
  <c r="B37" i="17"/>
  <c r="I36" i="17"/>
  <c r="H36" i="17"/>
  <c r="G36" i="17"/>
  <c r="F36" i="17"/>
  <c r="E36" i="17"/>
  <c r="D36" i="17"/>
  <c r="C36" i="17"/>
  <c r="B36" i="17"/>
  <c r="I35" i="17"/>
  <c r="H35" i="17"/>
  <c r="G35" i="17"/>
  <c r="F35" i="17"/>
  <c r="E35" i="17"/>
  <c r="D35" i="17"/>
  <c r="C35" i="17"/>
  <c r="B35" i="17"/>
  <c r="I34" i="17"/>
  <c r="H34" i="17"/>
  <c r="G34" i="17"/>
  <c r="F34" i="17"/>
  <c r="E34" i="17"/>
  <c r="D34" i="17"/>
  <c r="C34" i="17"/>
  <c r="O38" i="19" l="1"/>
  <c r="L38" i="19"/>
  <c r="O42" i="19"/>
  <c r="L42" i="19"/>
  <c r="O46" i="19"/>
  <c r="L46" i="19"/>
  <c r="O50" i="19"/>
  <c r="L50" i="19"/>
  <c r="O54" i="19"/>
  <c r="L54" i="19"/>
  <c r="O58" i="19"/>
  <c r="L58" i="19"/>
  <c r="L62" i="19"/>
  <c r="Q69" i="19"/>
  <c r="D37" i="20"/>
  <c r="B38" i="20"/>
  <c r="J38" i="20"/>
  <c r="U71" i="19"/>
  <c r="H39" i="20"/>
  <c r="F40" i="20"/>
  <c r="Q73" i="19"/>
  <c r="D41" i="20"/>
  <c r="B42" i="20"/>
  <c r="J42" i="20"/>
  <c r="U75" i="19"/>
  <c r="H43" i="20"/>
  <c r="F44" i="20"/>
  <c r="Q77" i="19"/>
  <c r="D45" i="20"/>
  <c r="B46" i="20"/>
  <c r="J46" i="20"/>
  <c r="U79" i="19"/>
  <c r="H47" i="20"/>
  <c r="F48" i="20"/>
  <c r="Q81" i="19"/>
  <c r="D49" i="20"/>
  <c r="O82" i="19"/>
  <c r="B50" i="20"/>
  <c r="W82" i="19"/>
  <c r="J50" i="20"/>
  <c r="U83" i="19"/>
  <c r="H51" i="20"/>
  <c r="F52" i="20"/>
  <c r="Q85" i="19"/>
  <c r="D53" i="20"/>
  <c r="O86" i="19"/>
  <c r="B54" i="20"/>
  <c r="W86" i="19"/>
  <c r="J54" i="20"/>
  <c r="U87" i="19"/>
  <c r="H55" i="20"/>
  <c r="F56" i="20"/>
  <c r="Q89" i="19"/>
  <c r="D57" i="20"/>
  <c r="O90" i="19"/>
  <c r="B58" i="20"/>
  <c r="W90" i="19"/>
  <c r="J58" i="20"/>
  <c r="U91" i="19"/>
  <c r="H59" i="20"/>
  <c r="F60" i="20"/>
  <c r="Q93" i="19"/>
  <c r="D61" i="20"/>
  <c r="O94" i="19"/>
  <c r="B62" i="20"/>
  <c r="W94" i="19"/>
  <c r="J62" i="20"/>
  <c r="U95" i="19"/>
  <c r="H63" i="20"/>
  <c r="F64" i="20"/>
  <c r="Q101" i="19"/>
  <c r="D69" i="20"/>
  <c r="O102" i="19"/>
  <c r="B70" i="20"/>
  <c r="W102" i="19"/>
  <c r="J70" i="20"/>
  <c r="U103" i="19"/>
  <c r="H71" i="20"/>
  <c r="K6" i="20"/>
  <c r="X38" i="19"/>
  <c r="K10" i="20"/>
  <c r="X42" i="19"/>
  <c r="K14" i="20"/>
  <c r="X46" i="19"/>
  <c r="K18" i="20"/>
  <c r="X50" i="19"/>
  <c r="K22" i="20"/>
  <c r="X54" i="19"/>
  <c r="K26" i="20"/>
  <c r="X58" i="19"/>
  <c r="K30" i="20"/>
  <c r="X62" i="19"/>
  <c r="E37" i="20"/>
  <c r="P70" i="19"/>
  <c r="C38" i="20"/>
  <c r="K38" i="20"/>
  <c r="X70" i="19"/>
  <c r="I39" i="20"/>
  <c r="T72" i="19"/>
  <c r="G40" i="20"/>
  <c r="E41" i="20"/>
  <c r="P74" i="19"/>
  <c r="C42" i="20"/>
  <c r="X74" i="19"/>
  <c r="K42" i="20"/>
  <c r="I43" i="20"/>
  <c r="T76" i="19"/>
  <c r="G44" i="20"/>
  <c r="R77" i="19"/>
  <c r="E45" i="20"/>
  <c r="P78" i="19"/>
  <c r="C46" i="20"/>
  <c r="K46" i="20"/>
  <c r="X78" i="19"/>
  <c r="I47" i="20"/>
  <c r="T80" i="19"/>
  <c r="G48" i="20"/>
  <c r="R81" i="19"/>
  <c r="E49" i="20"/>
  <c r="P82" i="19"/>
  <c r="C50" i="20"/>
  <c r="K50" i="20"/>
  <c r="X82" i="19"/>
  <c r="I51" i="20"/>
  <c r="T84" i="19"/>
  <c r="G52" i="20"/>
  <c r="R85" i="19"/>
  <c r="E53" i="20"/>
  <c r="P86" i="19"/>
  <c r="C54" i="20"/>
  <c r="K54" i="20"/>
  <c r="X86" i="19"/>
  <c r="I55" i="20"/>
  <c r="T88" i="19"/>
  <c r="G56" i="20"/>
  <c r="R89" i="19"/>
  <c r="E57" i="20"/>
  <c r="P90" i="19"/>
  <c r="C58" i="20"/>
  <c r="K58" i="20"/>
  <c r="X90" i="19"/>
  <c r="I59" i="20"/>
  <c r="T92" i="19"/>
  <c r="G60" i="20"/>
  <c r="R93" i="19"/>
  <c r="E61" i="20"/>
  <c r="P94" i="19"/>
  <c r="C62" i="20"/>
  <c r="K62" i="20"/>
  <c r="X94" i="19"/>
  <c r="I63" i="20"/>
  <c r="T96" i="19"/>
  <c r="G64" i="20"/>
  <c r="R101" i="19"/>
  <c r="E69" i="20"/>
  <c r="P102" i="19"/>
  <c r="C70" i="20"/>
  <c r="K70" i="20"/>
  <c r="X102" i="19"/>
  <c r="I71" i="20"/>
  <c r="O39" i="19"/>
  <c r="L39" i="19"/>
  <c r="O43" i="19"/>
  <c r="L43" i="19"/>
  <c r="O47" i="19"/>
  <c r="L47" i="19"/>
  <c r="O51" i="19"/>
  <c r="L51" i="19"/>
  <c r="O55" i="19"/>
  <c r="L55" i="19"/>
  <c r="O59" i="19"/>
  <c r="L59" i="19"/>
  <c r="O63" i="19"/>
  <c r="L63" i="19"/>
  <c r="F37" i="20"/>
  <c r="Q70" i="19"/>
  <c r="D38" i="20"/>
  <c r="B39" i="20"/>
  <c r="J39" i="20"/>
  <c r="U72" i="19"/>
  <c r="H40" i="20"/>
  <c r="F41" i="20"/>
  <c r="Q74" i="19"/>
  <c r="D42" i="20"/>
  <c r="B43" i="20"/>
  <c r="J43" i="20"/>
  <c r="U76" i="19"/>
  <c r="H44" i="20"/>
  <c r="F45" i="20"/>
  <c r="Q78" i="19"/>
  <c r="D46" i="20"/>
  <c r="B47" i="20"/>
  <c r="J47" i="20"/>
  <c r="U80" i="19"/>
  <c r="H48" i="20"/>
  <c r="S81" i="19"/>
  <c r="F49" i="20"/>
  <c r="Q82" i="19"/>
  <c r="D50" i="20"/>
  <c r="B51" i="20"/>
  <c r="J51" i="20"/>
  <c r="U84" i="19"/>
  <c r="H52" i="20"/>
  <c r="S85" i="19"/>
  <c r="F53" i="20"/>
  <c r="Q86" i="19"/>
  <c r="D54" i="20"/>
  <c r="B55" i="20"/>
  <c r="J55" i="20"/>
  <c r="U88" i="19"/>
  <c r="H56" i="20"/>
  <c r="S89" i="19"/>
  <c r="F57" i="20"/>
  <c r="Q90" i="19"/>
  <c r="D58" i="20"/>
  <c r="B59" i="20"/>
  <c r="J59" i="20"/>
  <c r="U92" i="19"/>
  <c r="H60" i="20"/>
  <c r="S93" i="19"/>
  <c r="F61" i="20"/>
  <c r="Q94" i="19"/>
  <c r="D62" i="20"/>
  <c r="B63" i="20"/>
  <c r="J63" i="20"/>
  <c r="U96" i="19"/>
  <c r="H64" i="20"/>
  <c r="S101" i="19"/>
  <c r="F69" i="20"/>
  <c r="Q102" i="19"/>
  <c r="D70" i="20"/>
  <c r="B71" i="20"/>
  <c r="J71" i="20"/>
  <c r="K7" i="20"/>
  <c r="X39" i="19"/>
  <c r="K11" i="20"/>
  <c r="X43" i="19"/>
  <c r="K15" i="20"/>
  <c r="X47" i="19"/>
  <c r="K19" i="20"/>
  <c r="X51" i="19"/>
  <c r="K23" i="20"/>
  <c r="X55" i="19"/>
  <c r="K27" i="20"/>
  <c r="X59" i="19"/>
  <c r="K31" i="20"/>
  <c r="X63" i="19"/>
  <c r="T69" i="19"/>
  <c r="G37" i="20"/>
  <c r="E38" i="20"/>
  <c r="P71" i="19"/>
  <c r="C39" i="20"/>
  <c r="K39" i="20"/>
  <c r="X71" i="19"/>
  <c r="I40" i="20"/>
  <c r="T73" i="19"/>
  <c r="G41" i="20"/>
  <c r="E42" i="20"/>
  <c r="P75" i="19"/>
  <c r="C43" i="20"/>
  <c r="K43" i="20"/>
  <c r="X75" i="19"/>
  <c r="V76" i="19"/>
  <c r="I44" i="20"/>
  <c r="T77" i="19"/>
  <c r="G45" i="20"/>
  <c r="E46" i="20"/>
  <c r="P79" i="19"/>
  <c r="C47" i="20"/>
  <c r="K47" i="20"/>
  <c r="X79" i="19"/>
  <c r="V80" i="19"/>
  <c r="I48" i="20"/>
  <c r="T81" i="19"/>
  <c r="G49" i="20"/>
  <c r="E50" i="20"/>
  <c r="P83" i="19"/>
  <c r="C51" i="20"/>
  <c r="K51" i="20"/>
  <c r="X83" i="19"/>
  <c r="V84" i="19"/>
  <c r="I52" i="20"/>
  <c r="T85" i="19"/>
  <c r="G53" i="20"/>
  <c r="E54" i="20"/>
  <c r="P87" i="19"/>
  <c r="C55" i="20"/>
  <c r="K55" i="20"/>
  <c r="X87" i="19"/>
  <c r="V88" i="19"/>
  <c r="I56" i="20"/>
  <c r="T89" i="19"/>
  <c r="G57" i="20"/>
  <c r="E58" i="20"/>
  <c r="P91" i="19"/>
  <c r="C59" i="20"/>
  <c r="K59" i="20"/>
  <c r="X91" i="19"/>
  <c r="V92" i="19"/>
  <c r="I60" i="20"/>
  <c r="T93" i="19"/>
  <c r="G61" i="20"/>
  <c r="E62" i="20"/>
  <c r="P95" i="19"/>
  <c r="C63" i="20"/>
  <c r="K63" i="20"/>
  <c r="X95" i="19"/>
  <c r="V96" i="19"/>
  <c r="I64" i="20"/>
  <c r="T101" i="19"/>
  <c r="G69" i="20"/>
  <c r="E70" i="20"/>
  <c r="P103" i="19"/>
  <c r="C71" i="20"/>
  <c r="K71" i="20"/>
  <c r="X103" i="19"/>
  <c r="V104" i="19"/>
  <c r="I72" i="20"/>
  <c r="T105" i="19"/>
  <c r="G73" i="20"/>
  <c r="E74" i="20"/>
  <c r="P107" i="19"/>
  <c r="C75" i="20"/>
  <c r="K75" i="20"/>
  <c r="X107" i="19"/>
  <c r="V108" i="19"/>
  <c r="I76" i="20"/>
  <c r="T109" i="19"/>
  <c r="G77" i="20"/>
  <c r="E78" i="20"/>
  <c r="O40" i="19"/>
  <c r="L40" i="19"/>
  <c r="O44" i="19"/>
  <c r="L44" i="19"/>
  <c r="O48" i="19"/>
  <c r="L48" i="19"/>
  <c r="O52" i="19"/>
  <c r="L52" i="19"/>
  <c r="O56" i="19"/>
  <c r="L56" i="19"/>
  <c r="L60" i="19"/>
  <c r="L64" i="19"/>
  <c r="U69" i="19"/>
  <c r="H37" i="20"/>
  <c r="F38" i="20"/>
  <c r="Q71" i="19"/>
  <c r="D39" i="20"/>
  <c r="B40" i="20"/>
  <c r="J40" i="20"/>
  <c r="U73" i="19"/>
  <c r="H41" i="20"/>
  <c r="F42" i="20"/>
  <c r="Q75" i="19"/>
  <c r="D43" i="20"/>
  <c r="B44" i="20"/>
  <c r="J44" i="20"/>
  <c r="U77" i="19"/>
  <c r="H45" i="20"/>
  <c r="F46" i="20"/>
  <c r="Q79" i="19"/>
  <c r="D47" i="20"/>
  <c r="B48" i="20"/>
  <c r="W80" i="19"/>
  <c r="J48" i="20"/>
  <c r="U81" i="19"/>
  <c r="H49" i="20"/>
  <c r="F50" i="20"/>
  <c r="Q83" i="19"/>
  <c r="D51" i="20"/>
  <c r="O84" i="19"/>
  <c r="B52" i="20"/>
  <c r="W84" i="19"/>
  <c r="J52" i="20"/>
  <c r="U85" i="19"/>
  <c r="H53" i="20"/>
  <c r="F54" i="20"/>
  <c r="Q87" i="19"/>
  <c r="D55" i="20"/>
  <c r="O88" i="19"/>
  <c r="B56" i="20"/>
  <c r="W88" i="19"/>
  <c r="J56" i="20"/>
  <c r="U89" i="19"/>
  <c r="H57" i="20"/>
  <c r="F58" i="20"/>
  <c r="Q91" i="19"/>
  <c r="D59" i="20"/>
  <c r="O92" i="19"/>
  <c r="B60" i="20"/>
  <c r="W92" i="19"/>
  <c r="J60" i="20"/>
  <c r="U93" i="19"/>
  <c r="H61" i="20"/>
  <c r="F62" i="20"/>
  <c r="Q95" i="19"/>
  <c r="D63" i="20"/>
  <c r="O96" i="19"/>
  <c r="B64" i="20"/>
  <c r="W96" i="19"/>
  <c r="J64" i="20"/>
  <c r="U101" i="19"/>
  <c r="H69" i="20"/>
  <c r="F70" i="20"/>
  <c r="Q103" i="19"/>
  <c r="D71" i="20"/>
  <c r="K8" i="20"/>
  <c r="X40" i="19"/>
  <c r="K12" i="20"/>
  <c r="X44" i="19"/>
  <c r="K16" i="20"/>
  <c r="X48" i="19"/>
  <c r="K20" i="20"/>
  <c r="X52" i="19"/>
  <c r="K24" i="20"/>
  <c r="X56" i="19"/>
  <c r="K28" i="20"/>
  <c r="X60" i="19"/>
  <c r="K32" i="20"/>
  <c r="X64" i="19"/>
  <c r="I37" i="20"/>
  <c r="T70" i="19"/>
  <c r="G38" i="20"/>
  <c r="E39" i="20"/>
  <c r="P72" i="19"/>
  <c r="C40" i="20"/>
  <c r="X72" i="19"/>
  <c r="K40" i="20"/>
  <c r="I41" i="20"/>
  <c r="T74" i="19"/>
  <c r="G42" i="20"/>
  <c r="R75" i="19"/>
  <c r="E43" i="20"/>
  <c r="P76" i="19"/>
  <c r="C44" i="20"/>
  <c r="K44" i="20"/>
  <c r="X76" i="19"/>
  <c r="I45" i="20"/>
  <c r="T78" i="19"/>
  <c r="G46" i="20"/>
  <c r="R79" i="19"/>
  <c r="E47" i="20"/>
  <c r="P80" i="19"/>
  <c r="C48" i="20"/>
  <c r="K48" i="20"/>
  <c r="X80" i="19"/>
  <c r="I49" i="20"/>
  <c r="T82" i="19"/>
  <c r="G50" i="20"/>
  <c r="R83" i="19"/>
  <c r="E51" i="20"/>
  <c r="P84" i="19"/>
  <c r="C52" i="20"/>
  <c r="K52" i="20"/>
  <c r="X84" i="19"/>
  <c r="I53" i="20"/>
  <c r="T86" i="19"/>
  <c r="G54" i="20"/>
  <c r="R87" i="19"/>
  <c r="E55" i="20"/>
  <c r="P88" i="19"/>
  <c r="C56" i="20"/>
  <c r="X88" i="19"/>
  <c r="K56" i="20"/>
  <c r="I57" i="20"/>
  <c r="T90" i="19"/>
  <c r="G58" i="20"/>
  <c r="R91" i="19"/>
  <c r="E59" i="20"/>
  <c r="P92" i="19"/>
  <c r="C60" i="20"/>
  <c r="K60" i="20"/>
  <c r="X92" i="19"/>
  <c r="I61" i="20"/>
  <c r="T94" i="19"/>
  <c r="G62" i="20"/>
  <c r="R95" i="19"/>
  <c r="E63" i="20"/>
  <c r="P96" i="19"/>
  <c r="C64" i="20"/>
  <c r="K64" i="20"/>
  <c r="X96" i="19"/>
  <c r="I69" i="20"/>
  <c r="T102" i="19"/>
  <c r="G70" i="20"/>
  <c r="O37" i="19"/>
  <c r="L37" i="19"/>
  <c r="O41" i="19"/>
  <c r="L41" i="19"/>
  <c r="O45" i="19"/>
  <c r="L45" i="19"/>
  <c r="O49" i="19"/>
  <c r="L49" i="19"/>
  <c r="O53" i="19"/>
  <c r="L53" i="19"/>
  <c r="O57" i="19"/>
  <c r="L57" i="19"/>
  <c r="O61" i="19"/>
  <c r="L61" i="19"/>
  <c r="B37" i="20"/>
  <c r="J37" i="20"/>
  <c r="U70" i="19"/>
  <c r="H38" i="20"/>
  <c r="F39" i="20"/>
  <c r="Q72" i="19"/>
  <c r="D40" i="20"/>
  <c r="B41" i="20"/>
  <c r="J41" i="20"/>
  <c r="U74" i="19"/>
  <c r="H42" i="20"/>
  <c r="F43" i="20"/>
  <c r="Q76" i="19"/>
  <c r="D44" i="20"/>
  <c r="B45" i="20"/>
  <c r="J45" i="20"/>
  <c r="U78" i="19"/>
  <c r="H46" i="20"/>
  <c r="F47" i="20"/>
  <c r="Q80" i="19"/>
  <c r="D48" i="20"/>
  <c r="B49" i="20"/>
  <c r="J49" i="20"/>
  <c r="U82" i="19"/>
  <c r="H50" i="20"/>
  <c r="S83" i="19"/>
  <c r="F51" i="20"/>
  <c r="Q84" i="19"/>
  <c r="D52" i="20"/>
  <c r="B53" i="20"/>
  <c r="J53" i="20"/>
  <c r="U86" i="19"/>
  <c r="H54" i="20"/>
  <c r="S87" i="19"/>
  <c r="F55" i="20"/>
  <c r="Q88" i="19"/>
  <c r="D56" i="20"/>
  <c r="B57" i="20"/>
  <c r="J57" i="20"/>
  <c r="U90" i="19"/>
  <c r="H58" i="20"/>
  <c r="S91" i="19"/>
  <c r="F59" i="20"/>
  <c r="Q92" i="19"/>
  <c r="D60" i="20"/>
  <c r="B61" i="20"/>
  <c r="J61" i="20"/>
  <c r="U94" i="19"/>
  <c r="H62" i="20"/>
  <c r="S95" i="19"/>
  <c r="F63" i="20"/>
  <c r="Q96" i="19"/>
  <c r="D64" i="20"/>
  <c r="B69" i="20"/>
  <c r="J69" i="20"/>
  <c r="U102" i="19"/>
  <c r="H70" i="20"/>
  <c r="S103" i="19"/>
  <c r="F71" i="20"/>
  <c r="K9" i="20"/>
  <c r="X41" i="19"/>
  <c r="K13" i="20"/>
  <c r="X45" i="19"/>
  <c r="K17" i="20"/>
  <c r="X49" i="19"/>
  <c r="K21" i="20"/>
  <c r="X53" i="19"/>
  <c r="K25" i="20"/>
  <c r="X57" i="19"/>
  <c r="K29" i="20"/>
  <c r="X61" i="19"/>
  <c r="P69" i="19"/>
  <c r="C37" i="20"/>
  <c r="X69" i="19"/>
  <c r="K37" i="20"/>
  <c r="I38" i="20"/>
  <c r="T71" i="19"/>
  <c r="G39" i="20"/>
  <c r="E40" i="20"/>
  <c r="P73" i="19"/>
  <c r="C41" i="20"/>
  <c r="K41" i="20"/>
  <c r="X73" i="19"/>
  <c r="I42" i="20"/>
  <c r="T75" i="19"/>
  <c r="G43" i="20"/>
  <c r="E44" i="20"/>
  <c r="P77" i="19"/>
  <c r="C45" i="20"/>
  <c r="K45" i="20"/>
  <c r="X77" i="19"/>
  <c r="V78" i="19"/>
  <c r="I46" i="20"/>
  <c r="T79" i="19"/>
  <c r="G47" i="20"/>
  <c r="E48" i="20"/>
  <c r="P81" i="19"/>
  <c r="C49" i="20"/>
  <c r="K49" i="20"/>
  <c r="X81" i="19"/>
  <c r="V82" i="19"/>
  <c r="I50" i="20"/>
  <c r="T83" i="19"/>
  <c r="G51" i="20"/>
  <c r="E52" i="20"/>
  <c r="P85" i="19"/>
  <c r="C53" i="20"/>
  <c r="K53" i="20"/>
  <c r="X85" i="19"/>
  <c r="V86" i="19"/>
  <c r="I54" i="20"/>
  <c r="T87" i="19"/>
  <c r="G55" i="20"/>
  <c r="E56" i="20"/>
  <c r="P89" i="19"/>
  <c r="C57" i="20"/>
  <c r="K57" i="20"/>
  <c r="X89" i="19"/>
  <c r="V90" i="19"/>
  <c r="I58" i="20"/>
  <c r="T91" i="19"/>
  <c r="G59" i="20"/>
  <c r="E60" i="20"/>
  <c r="P93" i="19"/>
  <c r="C61" i="20"/>
  <c r="K61" i="20"/>
  <c r="X93" i="19"/>
  <c r="V94" i="19"/>
  <c r="I62" i="20"/>
  <c r="T95" i="19"/>
  <c r="G63" i="20"/>
  <c r="E64" i="20"/>
  <c r="P101" i="19"/>
  <c r="C69" i="20"/>
  <c r="X101" i="19"/>
  <c r="K69" i="20"/>
  <c r="V102" i="19"/>
  <c r="I70" i="20"/>
  <c r="T103" i="19"/>
  <c r="G71" i="20"/>
  <c r="E72" i="20"/>
  <c r="P105" i="19"/>
  <c r="C73" i="20"/>
  <c r="K73" i="20"/>
  <c r="X105" i="19"/>
  <c r="V106" i="19"/>
  <c r="I74" i="20"/>
  <c r="T107" i="19"/>
  <c r="G75" i="20"/>
  <c r="E76" i="20"/>
  <c r="P109" i="19"/>
  <c r="C77" i="20"/>
  <c r="K77" i="20"/>
  <c r="X109" i="19"/>
  <c r="F72" i="20"/>
  <c r="Q105" i="19"/>
  <c r="D73" i="20"/>
  <c r="O106" i="19"/>
  <c r="B74" i="20"/>
  <c r="W106" i="19"/>
  <c r="J74" i="20"/>
  <c r="U107" i="19"/>
  <c r="H75" i="20"/>
  <c r="F76" i="20"/>
  <c r="Q109" i="19"/>
  <c r="D77" i="20"/>
  <c r="O110" i="19"/>
  <c r="B78" i="20"/>
  <c r="W110" i="19"/>
  <c r="J78" i="20"/>
  <c r="U111" i="19"/>
  <c r="H79" i="20"/>
  <c r="F80" i="20"/>
  <c r="Q113" i="19"/>
  <c r="D81" i="20"/>
  <c r="O114" i="19"/>
  <c r="B82" i="20"/>
  <c r="W114" i="19"/>
  <c r="J82" i="20"/>
  <c r="U115" i="19"/>
  <c r="H83" i="20"/>
  <c r="F84" i="20"/>
  <c r="Q117" i="19"/>
  <c r="D85" i="20"/>
  <c r="O118" i="19"/>
  <c r="B86" i="20"/>
  <c r="W118" i="19"/>
  <c r="J86" i="20"/>
  <c r="H87" i="20"/>
  <c r="F88" i="20"/>
  <c r="D89" i="20"/>
  <c r="O122" i="19"/>
  <c r="B90" i="20"/>
  <c r="W122" i="19"/>
  <c r="J90" i="20"/>
  <c r="H91" i="20"/>
  <c r="F92" i="20"/>
  <c r="D93" i="20"/>
  <c r="O126" i="19"/>
  <c r="B94" i="20"/>
  <c r="W126" i="19"/>
  <c r="J94" i="20"/>
  <c r="H95" i="20"/>
  <c r="S128" i="19"/>
  <c r="F96" i="20"/>
  <c r="D101" i="20"/>
  <c r="B102" i="20"/>
  <c r="L102" i="20"/>
  <c r="J102" i="20"/>
  <c r="X134" i="19"/>
  <c r="U135" i="19"/>
  <c r="H103" i="20"/>
  <c r="F104" i="20"/>
  <c r="Q137" i="19"/>
  <c r="D105" i="20"/>
  <c r="B106" i="20"/>
  <c r="J106" i="20"/>
  <c r="X138" i="19"/>
  <c r="U139" i="19"/>
  <c r="H107" i="20"/>
  <c r="F108" i="20"/>
  <c r="Q141" i="19"/>
  <c r="D109" i="20"/>
  <c r="B110" i="20"/>
  <c r="J110" i="20"/>
  <c r="X142" i="19"/>
  <c r="U143" i="19"/>
  <c r="H111" i="20"/>
  <c r="F112" i="20"/>
  <c r="Q145" i="19"/>
  <c r="D113" i="20"/>
  <c r="B114" i="20"/>
  <c r="J114" i="20"/>
  <c r="X146" i="19"/>
  <c r="U147" i="19"/>
  <c r="H115" i="20"/>
  <c r="F116" i="20"/>
  <c r="Q149" i="19"/>
  <c r="D117" i="20"/>
  <c r="O150" i="19"/>
  <c r="B118" i="20"/>
  <c r="W150" i="19"/>
  <c r="J118" i="20"/>
  <c r="X150" i="19"/>
  <c r="U151" i="19"/>
  <c r="H119" i="20"/>
  <c r="F120" i="20"/>
  <c r="Q153" i="19"/>
  <c r="D121" i="20"/>
  <c r="O154" i="19"/>
  <c r="B122" i="20"/>
  <c r="L122" i="20"/>
  <c r="W154" i="19"/>
  <c r="J122" i="20"/>
  <c r="X154" i="19"/>
  <c r="U155" i="19"/>
  <c r="H123" i="20"/>
  <c r="F124" i="20"/>
  <c r="Q157" i="19"/>
  <c r="D125" i="20"/>
  <c r="O158" i="19"/>
  <c r="B126" i="20"/>
  <c r="W158" i="19"/>
  <c r="J126" i="20"/>
  <c r="X158" i="19"/>
  <c r="U159" i="19"/>
  <c r="H127" i="20"/>
  <c r="F128" i="20"/>
  <c r="Q165" i="19"/>
  <c r="D133" i="20"/>
  <c r="O166" i="19"/>
  <c r="B134" i="20"/>
  <c r="W166" i="19"/>
  <c r="J134" i="20"/>
  <c r="U167" i="19"/>
  <c r="H135" i="20"/>
  <c r="F136" i="20"/>
  <c r="Q169" i="19"/>
  <c r="D137" i="20"/>
  <c r="O170" i="19"/>
  <c r="B138" i="20"/>
  <c r="J138" i="20"/>
  <c r="H139" i="20"/>
  <c r="S172" i="19"/>
  <c r="F140" i="20"/>
  <c r="Q173" i="19"/>
  <c r="D141" i="20"/>
  <c r="O174" i="19"/>
  <c r="B142" i="20"/>
  <c r="J142" i="20"/>
  <c r="H143" i="20"/>
  <c r="S176" i="19"/>
  <c r="F144" i="20"/>
  <c r="Q177" i="19"/>
  <c r="D145" i="20"/>
  <c r="O178" i="19"/>
  <c r="B146" i="20"/>
  <c r="J146" i="20"/>
  <c r="H147" i="20"/>
  <c r="S180" i="19"/>
  <c r="F148" i="20"/>
  <c r="D149" i="20"/>
  <c r="B150" i="20"/>
  <c r="J150" i="20"/>
  <c r="H151" i="20"/>
  <c r="S184" i="19"/>
  <c r="F152" i="20"/>
  <c r="D153" i="20"/>
  <c r="B154" i="20"/>
  <c r="J154" i="20"/>
  <c r="U187" i="19"/>
  <c r="H155" i="20"/>
  <c r="S188" i="19"/>
  <c r="F156" i="20"/>
  <c r="Q189" i="19"/>
  <c r="D157" i="20"/>
  <c r="B158" i="20"/>
  <c r="J158" i="20"/>
  <c r="U191" i="19"/>
  <c r="H159" i="20"/>
  <c r="S192" i="19"/>
  <c r="F160" i="20"/>
  <c r="Q197" i="19"/>
  <c r="D165" i="20"/>
  <c r="B166" i="20"/>
  <c r="J166" i="20"/>
  <c r="U199" i="19"/>
  <c r="H167" i="20"/>
  <c r="S200" i="19"/>
  <c r="F168" i="20"/>
  <c r="Q201" i="19"/>
  <c r="D169" i="20"/>
  <c r="B170" i="20"/>
  <c r="J170" i="20"/>
  <c r="U203" i="19"/>
  <c r="H171" i="20"/>
  <c r="S204" i="19"/>
  <c r="F172" i="20"/>
  <c r="Q205" i="19"/>
  <c r="D173" i="20"/>
  <c r="B174" i="20"/>
  <c r="J174" i="20"/>
  <c r="U207" i="19"/>
  <c r="H175" i="20"/>
  <c r="S208" i="19"/>
  <c r="F176" i="20"/>
  <c r="Q209" i="19"/>
  <c r="D177" i="20"/>
  <c r="B178" i="20"/>
  <c r="J178" i="20"/>
  <c r="U211" i="19"/>
  <c r="H179" i="20"/>
  <c r="S212" i="19"/>
  <c r="F180" i="20"/>
  <c r="Q213" i="19"/>
  <c r="D181" i="20"/>
  <c r="B182" i="20"/>
  <c r="J182" i="20"/>
  <c r="U215" i="19"/>
  <c r="H183" i="20"/>
  <c r="S216" i="19"/>
  <c r="F184" i="20"/>
  <c r="Q217" i="19"/>
  <c r="D185" i="20"/>
  <c r="B186" i="20"/>
  <c r="J186" i="20"/>
  <c r="H187" i="20"/>
  <c r="F188" i="20"/>
  <c r="Q221" i="19"/>
  <c r="D189" i="20"/>
  <c r="O222" i="19"/>
  <c r="B190" i="20"/>
  <c r="J190" i="20"/>
  <c r="U223" i="19"/>
  <c r="H191" i="20"/>
  <c r="F192" i="20"/>
  <c r="Q229" i="19"/>
  <c r="D197" i="20"/>
  <c r="O230" i="19"/>
  <c r="B198" i="20"/>
  <c r="J198" i="20"/>
  <c r="H199" i="20"/>
  <c r="S232" i="19"/>
  <c r="F200" i="20"/>
  <c r="Q233" i="19"/>
  <c r="D201" i="20"/>
  <c r="O234" i="19"/>
  <c r="B202" i="20"/>
  <c r="W234" i="19"/>
  <c r="J202" i="20"/>
  <c r="H203" i="20"/>
  <c r="S236" i="19"/>
  <c r="F204" i="20"/>
  <c r="Q237" i="19"/>
  <c r="D205" i="20"/>
  <c r="O238" i="19"/>
  <c r="B206" i="20"/>
  <c r="W238" i="19"/>
  <c r="J206" i="20"/>
  <c r="H207" i="20"/>
  <c r="S240" i="19"/>
  <c r="F208" i="20"/>
  <c r="Q241" i="19"/>
  <c r="D209" i="20"/>
  <c r="O242" i="19"/>
  <c r="B210" i="20"/>
  <c r="W242" i="19"/>
  <c r="J210" i="20"/>
  <c r="H211" i="20"/>
  <c r="S244" i="19"/>
  <c r="F212" i="20"/>
  <c r="Q245" i="19"/>
  <c r="D213" i="20"/>
  <c r="O246" i="19"/>
  <c r="B214" i="20"/>
  <c r="W246" i="19"/>
  <c r="J214" i="20"/>
  <c r="H215" i="20"/>
  <c r="S248" i="19"/>
  <c r="F216" i="20"/>
  <c r="Q249" i="19"/>
  <c r="D217" i="20"/>
  <c r="O250" i="19"/>
  <c r="B218" i="20"/>
  <c r="W250" i="19"/>
  <c r="J218" i="20"/>
  <c r="H219" i="20"/>
  <c r="S252" i="19"/>
  <c r="F220" i="20"/>
  <c r="Q253" i="19"/>
  <c r="D221" i="20"/>
  <c r="O254" i="19"/>
  <c r="B222" i="20"/>
  <c r="J222" i="20"/>
  <c r="H223" i="20"/>
  <c r="S256" i="19"/>
  <c r="F224" i="20"/>
  <c r="T104" i="19"/>
  <c r="G72" i="20"/>
  <c r="R105" i="19"/>
  <c r="E73" i="20"/>
  <c r="P106" i="19"/>
  <c r="C74" i="20"/>
  <c r="K74" i="20"/>
  <c r="X106" i="19"/>
  <c r="I75" i="20"/>
  <c r="T108" i="19"/>
  <c r="G76" i="20"/>
  <c r="R109" i="19"/>
  <c r="E77" i="20"/>
  <c r="P110" i="19"/>
  <c r="C78" i="20"/>
  <c r="K78" i="20"/>
  <c r="X110" i="19"/>
  <c r="I79" i="20"/>
  <c r="T112" i="19"/>
  <c r="G80" i="20"/>
  <c r="R113" i="19"/>
  <c r="E81" i="20"/>
  <c r="P114" i="19"/>
  <c r="C82" i="20"/>
  <c r="K82" i="20"/>
  <c r="X114" i="19"/>
  <c r="I83" i="20"/>
  <c r="T116" i="19"/>
  <c r="G84" i="20"/>
  <c r="R117" i="19"/>
  <c r="E85" i="20"/>
  <c r="P118" i="19"/>
  <c r="C86" i="20"/>
  <c r="K86" i="20"/>
  <c r="X118" i="19"/>
  <c r="I87" i="20"/>
  <c r="T120" i="19"/>
  <c r="G88" i="20"/>
  <c r="R121" i="19"/>
  <c r="E89" i="20"/>
  <c r="P122" i="19"/>
  <c r="C90" i="20"/>
  <c r="K90" i="20"/>
  <c r="X122" i="19"/>
  <c r="I91" i="20"/>
  <c r="T124" i="19"/>
  <c r="G92" i="20"/>
  <c r="R125" i="19"/>
  <c r="E93" i="20"/>
  <c r="P126" i="19"/>
  <c r="C94" i="20"/>
  <c r="K94" i="20"/>
  <c r="X126" i="19"/>
  <c r="I95" i="20"/>
  <c r="T128" i="19"/>
  <c r="G96" i="20"/>
  <c r="R133" i="19"/>
  <c r="E101" i="20"/>
  <c r="P134" i="19"/>
  <c r="C102" i="20"/>
  <c r="K102" i="20"/>
  <c r="Y134" i="19"/>
  <c r="I103" i="20"/>
  <c r="G104" i="20"/>
  <c r="E105" i="20"/>
  <c r="P138" i="19"/>
  <c r="C106" i="20"/>
  <c r="K106" i="20"/>
  <c r="Y138" i="19"/>
  <c r="I107" i="20"/>
  <c r="G108" i="20"/>
  <c r="E109" i="20"/>
  <c r="P142" i="19"/>
  <c r="C110" i="20"/>
  <c r="K110" i="20"/>
  <c r="Y142" i="19"/>
  <c r="I111" i="20"/>
  <c r="T144" i="19"/>
  <c r="G112" i="20"/>
  <c r="E113" i="20"/>
  <c r="P146" i="19"/>
  <c r="C114" i="20"/>
  <c r="K114" i="20"/>
  <c r="Y146" i="19"/>
  <c r="I115" i="20"/>
  <c r="T148" i="19"/>
  <c r="G116" i="20"/>
  <c r="E117" i="20"/>
  <c r="P150" i="19"/>
  <c r="C118" i="20"/>
  <c r="K118" i="20"/>
  <c r="Y150" i="19"/>
  <c r="I119" i="20"/>
  <c r="T152" i="19"/>
  <c r="G120" i="20"/>
  <c r="E121" i="20"/>
  <c r="P154" i="19"/>
  <c r="C122" i="20"/>
  <c r="K122" i="20"/>
  <c r="Y154" i="19"/>
  <c r="I123" i="20"/>
  <c r="T156" i="19"/>
  <c r="G124" i="20"/>
  <c r="E125" i="20"/>
  <c r="P158" i="19"/>
  <c r="C126" i="20"/>
  <c r="K126" i="20"/>
  <c r="Y158" i="19"/>
  <c r="I127" i="20"/>
  <c r="T160" i="19"/>
  <c r="G128" i="20"/>
  <c r="E133" i="20"/>
  <c r="P166" i="19"/>
  <c r="C134" i="20"/>
  <c r="K134" i="20"/>
  <c r="X166" i="19"/>
  <c r="I135" i="20"/>
  <c r="T168" i="19"/>
  <c r="G136" i="20"/>
  <c r="E137" i="20"/>
  <c r="C138" i="20"/>
  <c r="K138" i="20"/>
  <c r="X170" i="19"/>
  <c r="V171" i="19"/>
  <c r="I139" i="20"/>
  <c r="G140" i="20"/>
  <c r="R173" i="19"/>
  <c r="E141" i="20"/>
  <c r="C142" i="20"/>
  <c r="K142" i="20"/>
  <c r="X174" i="19"/>
  <c r="V175" i="19"/>
  <c r="I143" i="20"/>
  <c r="G144" i="20"/>
  <c r="E145" i="20"/>
  <c r="C146" i="20"/>
  <c r="K146" i="20"/>
  <c r="X178" i="19"/>
  <c r="V179" i="19"/>
  <c r="I147" i="20"/>
  <c r="G148" i="20"/>
  <c r="R181" i="19"/>
  <c r="E149" i="20"/>
  <c r="C150" i="20"/>
  <c r="K150" i="20"/>
  <c r="X182" i="19"/>
  <c r="V183" i="19"/>
  <c r="I151" i="20"/>
  <c r="G152" i="20"/>
  <c r="R185" i="19"/>
  <c r="E153" i="20"/>
  <c r="C154" i="20"/>
  <c r="K154" i="20"/>
  <c r="X186" i="19"/>
  <c r="V187" i="19"/>
  <c r="I155" i="20"/>
  <c r="G156" i="20"/>
  <c r="R189" i="19"/>
  <c r="E157" i="20"/>
  <c r="P190" i="19"/>
  <c r="C158" i="20"/>
  <c r="K158" i="20"/>
  <c r="X190" i="19"/>
  <c r="V191" i="19"/>
  <c r="I159" i="20"/>
  <c r="G160" i="20"/>
  <c r="R197" i="19"/>
  <c r="E165" i="20"/>
  <c r="P198" i="19"/>
  <c r="C166" i="20"/>
  <c r="K166" i="20"/>
  <c r="X198" i="19"/>
  <c r="V199" i="19"/>
  <c r="I167" i="20"/>
  <c r="G168" i="20"/>
  <c r="R201" i="19"/>
  <c r="E169" i="20"/>
  <c r="P202" i="19"/>
  <c r="C170" i="20"/>
  <c r="K170" i="20"/>
  <c r="X202" i="19"/>
  <c r="V203" i="19"/>
  <c r="I171" i="20"/>
  <c r="G172" i="20"/>
  <c r="R205" i="19"/>
  <c r="E173" i="20"/>
  <c r="P206" i="19"/>
  <c r="C174" i="20"/>
  <c r="K174" i="20"/>
  <c r="X206" i="19"/>
  <c r="V207" i="19"/>
  <c r="I175" i="20"/>
  <c r="G176" i="20"/>
  <c r="E177" i="20"/>
  <c r="P210" i="19"/>
  <c r="C178" i="20"/>
  <c r="K178" i="20"/>
  <c r="X210" i="19"/>
  <c r="V211" i="19"/>
  <c r="I179" i="20"/>
  <c r="G180" i="20"/>
  <c r="E181" i="20"/>
  <c r="P214" i="19"/>
  <c r="C182" i="20"/>
  <c r="K182" i="20"/>
  <c r="X214" i="19"/>
  <c r="V215" i="19"/>
  <c r="I183" i="20"/>
  <c r="G184" i="20"/>
  <c r="E185" i="20"/>
  <c r="P218" i="19"/>
  <c r="C186" i="20"/>
  <c r="K186" i="20"/>
  <c r="X218" i="19"/>
  <c r="I187" i="20"/>
  <c r="T220" i="19"/>
  <c r="G188" i="20"/>
  <c r="E189" i="20"/>
  <c r="C190" i="20"/>
  <c r="K190" i="20"/>
  <c r="X222" i="19"/>
  <c r="I191" i="20"/>
  <c r="T224" i="19"/>
  <c r="G192" i="20"/>
  <c r="R229" i="19"/>
  <c r="E197" i="20"/>
  <c r="P230" i="19"/>
  <c r="C198" i="20"/>
  <c r="K198" i="20"/>
  <c r="X230" i="19"/>
  <c r="I199" i="20"/>
  <c r="T232" i="19"/>
  <c r="G200" i="20"/>
  <c r="R233" i="19"/>
  <c r="E201" i="20"/>
  <c r="C202" i="20"/>
  <c r="K202" i="20"/>
  <c r="X234" i="19"/>
  <c r="V235" i="19"/>
  <c r="I203" i="20"/>
  <c r="T236" i="19"/>
  <c r="G204" i="20"/>
  <c r="R237" i="19"/>
  <c r="E205" i="20"/>
  <c r="C206" i="20"/>
  <c r="K206" i="20"/>
  <c r="X238" i="19"/>
  <c r="V239" i="19"/>
  <c r="I207" i="20"/>
  <c r="T240" i="19"/>
  <c r="G208" i="20"/>
  <c r="R241" i="19"/>
  <c r="E209" i="20"/>
  <c r="C210" i="20"/>
  <c r="K210" i="20"/>
  <c r="X242" i="19"/>
  <c r="V243" i="19"/>
  <c r="I211" i="20"/>
  <c r="T244" i="19"/>
  <c r="G212" i="20"/>
  <c r="R245" i="19"/>
  <c r="E213" i="20"/>
  <c r="C214" i="20"/>
  <c r="K214" i="20"/>
  <c r="X246" i="19"/>
  <c r="V247" i="19"/>
  <c r="I215" i="20"/>
  <c r="T248" i="19"/>
  <c r="G216" i="20"/>
  <c r="R249" i="19"/>
  <c r="E217" i="20"/>
  <c r="C218" i="20"/>
  <c r="K218" i="20"/>
  <c r="X250" i="19"/>
  <c r="V251" i="19"/>
  <c r="I219" i="20"/>
  <c r="T252" i="19"/>
  <c r="G220" i="20"/>
  <c r="R253" i="19"/>
  <c r="E221" i="20"/>
  <c r="C222" i="20"/>
  <c r="K222" i="20"/>
  <c r="X254" i="19"/>
  <c r="V255" i="19"/>
  <c r="I223" i="20"/>
  <c r="G224" i="20"/>
  <c r="U104" i="19"/>
  <c r="H72" i="20"/>
  <c r="S105" i="19"/>
  <c r="F73" i="20"/>
  <c r="Q106" i="19"/>
  <c r="D74" i="20"/>
  <c r="B75" i="20"/>
  <c r="J75" i="20"/>
  <c r="U108" i="19"/>
  <c r="H76" i="20"/>
  <c r="S109" i="19"/>
  <c r="F77" i="20"/>
  <c r="Q110" i="19"/>
  <c r="D78" i="20"/>
  <c r="B79" i="20"/>
  <c r="J79" i="20"/>
  <c r="U112" i="19"/>
  <c r="H80" i="20"/>
  <c r="S113" i="19"/>
  <c r="F81" i="20"/>
  <c r="Q114" i="19"/>
  <c r="D82" i="20"/>
  <c r="B83" i="20"/>
  <c r="J83" i="20"/>
  <c r="U116" i="19"/>
  <c r="H84" i="20"/>
  <c r="S117" i="19"/>
  <c r="F85" i="20"/>
  <c r="Q118" i="19"/>
  <c r="D86" i="20"/>
  <c r="B87" i="20"/>
  <c r="J87" i="20"/>
  <c r="H88" i="20"/>
  <c r="S121" i="19"/>
  <c r="F89" i="20"/>
  <c r="D90" i="20"/>
  <c r="B91" i="20"/>
  <c r="J91" i="20"/>
  <c r="H92" i="20"/>
  <c r="S125" i="19"/>
  <c r="F93" i="20"/>
  <c r="D94" i="20"/>
  <c r="B95" i="20"/>
  <c r="W127" i="19"/>
  <c r="J95" i="20"/>
  <c r="H96" i="20"/>
  <c r="S133" i="19"/>
  <c r="F101" i="20"/>
  <c r="D102" i="20"/>
  <c r="B103" i="20"/>
  <c r="J103" i="20"/>
  <c r="X135" i="19"/>
  <c r="U136" i="19"/>
  <c r="H104" i="20"/>
  <c r="F105" i="20"/>
  <c r="Q138" i="19"/>
  <c r="D106" i="20"/>
  <c r="B107" i="20"/>
  <c r="J107" i="20"/>
  <c r="X139" i="19"/>
  <c r="U140" i="19"/>
  <c r="H108" i="20"/>
  <c r="F109" i="20"/>
  <c r="Q142" i="19"/>
  <c r="D110" i="20"/>
  <c r="B111" i="20"/>
  <c r="J111" i="20"/>
  <c r="X143" i="19"/>
  <c r="U144" i="19"/>
  <c r="H112" i="20"/>
  <c r="F113" i="20"/>
  <c r="Q146" i="19"/>
  <c r="D114" i="20"/>
  <c r="B115" i="20"/>
  <c r="J115" i="20"/>
  <c r="X147" i="19"/>
  <c r="U148" i="19"/>
  <c r="H116" i="20"/>
  <c r="F117" i="20"/>
  <c r="Q150" i="19"/>
  <c r="D118" i="20"/>
  <c r="B119" i="20"/>
  <c r="J119" i="20"/>
  <c r="X151" i="19"/>
  <c r="U152" i="19"/>
  <c r="H120" i="20"/>
  <c r="S153" i="19"/>
  <c r="F121" i="20"/>
  <c r="Q154" i="19"/>
  <c r="D122" i="20"/>
  <c r="B123" i="20"/>
  <c r="J123" i="20"/>
  <c r="X155" i="19"/>
  <c r="U156" i="19"/>
  <c r="H124" i="20"/>
  <c r="S157" i="19"/>
  <c r="F125" i="20"/>
  <c r="Q158" i="19"/>
  <c r="D126" i="20"/>
  <c r="B127" i="20"/>
  <c r="L127" i="20"/>
  <c r="J127" i="20"/>
  <c r="X159" i="19"/>
  <c r="U160" i="19"/>
  <c r="H128" i="20"/>
  <c r="S165" i="19"/>
  <c r="F133" i="20"/>
  <c r="Q166" i="19"/>
  <c r="D134" i="20"/>
  <c r="B135" i="20"/>
  <c r="J135" i="20"/>
  <c r="U168" i="19"/>
  <c r="H136" i="20"/>
  <c r="S169" i="19"/>
  <c r="F137" i="20"/>
  <c r="Q170" i="19"/>
  <c r="D138" i="20"/>
  <c r="O171" i="19"/>
  <c r="B139" i="20"/>
  <c r="W171" i="19"/>
  <c r="J139" i="20"/>
  <c r="H140" i="20"/>
  <c r="S173" i="19"/>
  <c r="F141" i="20"/>
  <c r="D142" i="20"/>
  <c r="O175" i="19"/>
  <c r="B143" i="20"/>
  <c r="W175" i="19"/>
  <c r="J143" i="20"/>
  <c r="H144" i="20"/>
  <c r="S177" i="19"/>
  <c r="F145" i="20"/>
  <c r="D146" i="20"/>
  <c r="O179" i="19"/>
  <c r="B147" i="20"/>
  <c r="W179" i="19"/>
  <c r="J147" i="20"/>
  <c r="H148" i="20"/>
  <c r="S181" i="19"/>
  <c r="F149" i="20"/>
  <c r="D150" i="20"/>
  <c r="O183" i="19"/>
  <c r="B151" i="20"/>
  <c r="W183" i="19"/>
  <c r="J151" i="20"/>
  <c r="U184" i="19"/>
  <c r="H152" i="20"/>
  <c r="F153" i="20"/>
  <c r="Q186" i="19"/>
  <c r="D154" i="20"/>
  <c r="O187" i="19"/>
  <c r="B155" i="20"/>
  <c r="W187" i="19"/>
  <c r="J155" i="20"/>
  <c r="U188" i="19"/>
  <c r="H156" i="20"/>
  <c r="F157" i="20"/>
  <c r="Q190" i="19"/>
  <c r="D158" i="20"/>
  <c r="O191" i="19"/>
  <c r="B159" i="20"/>
  <c r="W191" i="19"/>
  <c r="J159" i="20"/>
  <c r="U192" i="19"/>
  <c r="H160" i="20"/>
  <c r="F165" i="20"/>
  <c r="Q198" i="19"/>
  <c r="D166" i="20"/>
  <c r="O199" i="19"/>
  <c r="B167" i="20"/>
  <c r="W199" i="19"/>
  <c r="J167" i="20"/>
  <c r="U200" i="19"/>
  <c r="H168" i="20"/>
  <c r="F169" i="20"/>
  <c r="Q202" i="19"/>
  <c r="D170" i="20"/>
  <c r="O203" i="19"/>
  <c r="B171" i="20"/>
  <c r="W203" i="19"/>
  <c r="J171" i="20"/>
  <c r="U204" i="19"/>
  <c r="H172" i="20"/>
  <c r="F173" i="20"/>
  <c r="Q206" i="19"/>
  <c r="D174" i="20"/>
  <c r="O207" i="19"/>
  <c r="B175" i="20"/>
  <c r="W207" i="19"/>
  <c r="J175" i="20"/>
  <c r="U208" i="19"/>
  <c r="H176" i="20"/>
  <c r="F177" i="20"/>
  <c r="Q210" i="19"/>
  <c r="D178" i="20"/>
  <c r="O211" i="19"/>
  <c r="B179" i="20"/>
  <c r="W211" i="19"/>
  <c r="J179" i="20"/>
  <c r="U212" i="19"/>
  <c r="H180" i="20"/>
  <c r="F181" i="20"/>
  <c r="Q214" i="19"/>
  <c r="D182" i="20"/>
  <c r="O215" i="19"/>
  <c r="B183" i="20"/>
  <c r="W215" i="19"/>
  <c r="J183" i="20"/>
  <c r="U216" i="19"/>
  <c r="H184" i="20"/>
  <c r="F185" i="20"/>
  <c r="Q218" i="19"/>
  <c r="D186" i="20"/>
  <c r="B187" i="20"/>
  <c r="J187" i="20"/>
  <c r="U220" i="19"/>
  <c r="H188" i="20"/>
  <c r="F189" i="20"/>
  <c r="D190" i="20"/>
  <c r="B191" i="20"/>
  <c r="J191" i="20"/>
  <c r="U224" i="19"/>
  <c r="H192" i="20"/>
  <c r="F197" i="20"/>
  <c r="Q230" i="19"/>
  <c r="D198" i="20"/>
  <c r="O231" i="19"/>
  <c r="B199" i="20"/>
  <c r="W231" i="19"/>
  <c r="J199" i="20"/>
  <c r="U232" i="19"/>
  <c r="H200" i="20"/>
  <c r="S233" i="19"/>
  <c r="F201" i="20"/>
  <c r="D202" i="20"/>
  <c r="O235" i="19"/>
  <c r="B203" i="20"/>
  <c r="W235" i="19"/>
  <c r="J203" i="20"/>
  <c r="U236" i="19"/>
  <c r="H204" i="20"/>
  <c r="S237" i="19"/>
  <c r="F205" i="20"/>
  <c r="D206" i="20"/>
  <c r="O239" i="19"/>
  <c r="B207" i="20"/>
  <c r="W239" i="19"/>
  <c r="J207" i="20"/>
  <c r="U240" i="19"/>
  <c r="H208" i="20"/>
  <c r="S241" i="19"/>
  <c r="F209" i="20"/>
  <c r="D210" i="20"/>
  <c r="O243" i="19"/>
  <c r="B211" i="20"/>
  <c r="W243" i="19"/>
  <c r="J211" i="20"/>
  <c r="U244" i="19"/>
  <c r="H212" i="20"/>
  <c r="S245" i="19"/>
  <c r="F213" i="20"/>
  <c r="D214" i="20"/>
  <c r="O247" i="19"/>
  <c r="B215" i="20"/>
  <c r="W247" i="19"/>
  <c r="J215" i="20"/>
  <c r="U248" i="19"/>
  <c r="H216" i="20"/>
  <c r="S249" i="19"/>
  <c r="F217" i="20"/>
  <c r="D218" i="20"/>
  <c r="O251" i="19"/>
  <c r="B219" i="20"/>
  <c r="W251" i="19"/>
  <c r="J219" i="20"/>
  <c r="U252" i="19"/>
  <c r="H220" i="20"/>
  <c r="S253" i="19"/>
  <c r="F221" i="20"/>
  <c r="D222" i="20"/>
  <c r="O255" i="19"/>
  <c r="B223" i="20"/>
  <c r="W255" i="19"/>
  <c r="J223" i="20"/>
  <c r="H224" i="20"/>
  <c r="P111" i="19"/>
  <c r="C79" i="20"/>
  <c r="K79" i="20"/>
  <c r="X111" i="19"/>
  <c r="V112" i="19"/>
  <c r="I80" i="20"/>
  <c r="T113" i="19"/>
  <c r="G81" i="20"/>
  <c r="E82" i="20"/>
  <c r="P115" i="19"/>
  <c r="C83" i="20"/>
  <c r="K83" i="20"/>
  <c r="X115" i="19"/>
  <c r="V116" i="19"/>
  <c r="I84" i="20"/>
  <c r="T117" i="19"/>
  <c r="G85" i="20"/>
  <c r="E86" i="20"/>
  <c r="P119" i="19"/>
  <c r="C87" i="20"/>
  <c r="K87" i="20"/>
  <c r="X119" i="19"/>
  <c r="V120" i="19"/>
  <c r="I88" i="20"/>
  <c r="T121" i="19"/>
  <c r="G89" i="20"/>
  <c r="E90" i="20"/>
  <c r="P123" i="19"/>
  <c r="C91" i="20"/>
  <c r="K91" i="20"/>
  <c r="X123" i="19"/>
  <c r="V124" i="19"/>
  <c r="I92" i="20"/>
  <c r="T125" i="19"/>
  <c r="G93" i="20"/>
  <c r="E94" i="20"/>
  <c r="P127" i="19"/>
  <c r="C95" i="20"/>
  <c r="K95" i="20"/>
  <c r="X127" i="19"/>
  <c r="V128" i="19"/>
  <c r="I96" i="20"/>
  <c r="T133" i="19"/>
  <c r="G101" i="20"/>
  <c r="R134" i="19"/>
  <c r="E102" i="20"/>
  <c r="C103" i="20"/>
  <c r="K103" i="20"/>
  <c r="Y135" i="19"/>
  <c r="I104" i="20"/>
  <c r="G105" i="20"/>
  <c r="E106" i="20"/>
  <c r="C107" i="20"/>
  <c r="K107" i="20"/>
  <c r="Y139" i="19"/>
  <c r="I108" i="20"/>
  <c r="T141" i="19"/>
  <c r="G109" i="20"/>
  <c r="E110" i="20"/>
  <c r="P143" i="19"/>
  <c r="C111" i="20"/>
  <c r="K111" i="20"/>
  <c r="Y143" i="19"/>
  <c r="I112" i="20"/>
  <c r="T145" i="19"/>
  <c r="G113" i="20"/>
  <c r="E114" i="20"/>
  <c r="P147" i="19"/>
  <c r="C115" i="20"/>
  <c r="K115" i="20"/>
  <c r="Y147" i="19"/>
  <c r="I116" i="20"/>
  <c r="T149" i="19"/>
  <c r="G117" i="20"/>
  <c r="E118" i="20"/>
  <c r="P151" i="19"/>
  <c r="C119" i="20"/>
  <c r="K119" i="20"/>
  <c r="Y151" i="19"/>
  <c r="I120" i="20"/>
  <c r="T153" i="19"/>
  <c r="G121" i="20"/>
  <c r="E122" i="20"/>
  <c r="P155" i="19"/>
  <c r="C123" i="20"/>
  <c r="K123" i="20"/>
  <c r="Y155" i="19"/>
  <c r="I124" i="20"/>
  <c r="T157" i="19"/>
  <c r="G125" i="20"/>
  <c r="E126" i="20"/>
  <c r="P159" i="19"/>
  <c r="C127" i="20"/>
  <c r="K127" i="20"/>
  <c r="Y159" i="19"/>
  <c r="I128" i="20"/>
  <c r="T165" i="19"/>
  <c r="G133" i="20"/>
  <c r="E134" i="20"/>
  <c r="P167" i="19"/>
  <c r="C135" i="20"/>
  <c r="K135" i="20"/>
  <c r="X167" i="19"/>
  <c r="I136" i="20"/>
  <c r="T169" i="19"/>
  <c r="G137" i="20"/>
  <c r="R170" i="19"/>
  <c r="E138" i="20"/>
  <c r="C139" i="20"/>
  <c r="K139" i="20"/>
  <c r="X171" i="19"/>
  <c r="I140" i="20"/>
  <c r="G141" i="20"/>
  <c r="R174" i="19"/>
  <c r="E142" i="20"/>
  <c r="P175" i="19"/>
  <c r="C143" i="20"/>
  <c r="K143" i="20"/>
  <c r="X175" i="19"/>
  <c r="I144" i="20"/>
  <c r="G145" i="20"/>
  <c r="R178" i="19"/>
  <c r="E146" i="20"/>
  <c r="P179" i="19"/>
  <c r="C147" i="20"/>
  <c r="K147" i="20"/>
  <c r="X179" i="19"/>
  <c r="I148" i="20"/>
  <c r="G149" i="20"/>
  <c r="R182" i="19"/>
  <c r="E150" i="20"/>
  <c r="P183" i="19"/>
  <c r="C151" i="20"/>
  <c r="K151" i="20"/>
  <c r="X183" i="19"/>
  <c r="V184" i="19"/>
  <c r="I152" i="20"/>
  <c r="G153" i="20"/>
  <c r="R186" i="19"/>
  <c r="E154" i="20"/>
  <c r="C155" i="20"/>
  <c r="K155" i="20"/>
  <c r="X187" i="19"/>
  <c r="V188" i="19"/>
  <c r="I156" i="20"/>
  <c r="T189" i="19"/>
  <c r="G157" i="20"/>
  <c r="R190" i="19"/>
  <c r="E158" i="20"/>
  <c r="C159" i="20"/>
  <c r="K159" i="20"/>
  <c r="X191" i="19"/>
  <c r="V192" i="19"/>
  <c r="I160" i="20"/>
  <c r="T197" i="19"/>
  <c r="G165" i="20"/>
  <c r="R198" i="19"/>
  <c r="E166" i="20"/>
  <c r="C167" i="20"/>
  <c r="K167" i="20"/>
  <c r="X199" i="19"/>
  <c r="V200" i="19"/>
  <c r="I168" i="20"/>
  <c r="T201" i="19"/>
  <c r="G169" i="20"/>
  <c r="R202" i="19"/>
  <c r="E170" i="20"/>
  <c r="C171" i="20"/>
  <c r="K171" i="20"/>
  <c r="X203" i="19"/>
  <c r="V204" i="19"/>
  <c r="I172" i="20"/>
  <c r="T205" i="19"/>
  <c r="G173" i="20"/>
  <c r="R206" i="19"/>
  <c r="E174" i="20"/>
  <c r="C175" i="20"/>
  <c r="K175" i="20"/>
  <c r="X207" i="19"/>
  <c r="I176" i="20"/>
  <c r="T209" i="19"/>
  <c r="G177" i="20"/>
  <c r="R210" i="19"/>
  <c r="E178" i="20"/>
  <c r="C179" i="20"/>
  <c r="K179" i="20"/>
  <c r="X211" i="19"/>
  <c r="I180" i="20"/>
  <c r="T213" i="19"/>
  <c r="G181" i="20"/>
  <c r="R214" i="19"/>
  <c r="E182" i="20"/>
  <c r="C183" i="20"/>
  <c r="K183" i="20"/>
  <c r="X215" i="19"/>
  <c r="I184" i="20"/>
  <c r="T217" i="19"/>
  <c r="G185" i="20"/>
  <c r="E186" i="20"/>
  <c r="P219" i="19"/>
  <c r="C187" i="20"/>
  <c r="K187" i="20"/>
  <c r="X219" i="19"/>
  <c r="I188" i="20"/>
  <c r="T221" i="19"/>
  <c r="G189" i="20"/>
  <c r="E190" i="20"/>
  <c r="P223" i="19"/>
  <c r="C191" i="20"/>
  <c r="K191" i="20"/>
  <c r="X223" i="19"/>
  <c r="I192" i="20"/>
  <c r="G197" i="20"/>
  <c r="E198" i="20"/>
  <c r="P231" i="19"/>
  <c r="C199" i="20"/>
  <c r="K199" i="20"/>
  <c r="X231" i="19"/>
  <c r="V232" i="19"/>
  <c r="I200" i="20"/>
  <c r="G201" i="20"/>
  <c r="R234" i="19"/>
  <c r="E202" i="20"/>
  <c r="P235" i="19"/>
  <c r="C203" i="20"/>
  <c r="K203" i="20"/>
  <c r="X235" i="19"/>
  <c r="V236" i="19"/>
  <c r="I204" i="20"/>
  <c r="G205" i="20"/>
  <c r="R238" i="19"/>
  <c r="E206" i="20"/>
  <c r="P239" i="19"/>
  <c r="C207" i="20"/>
  <c r="K207" i="20"/>
  <c r="X239" i="19"/>
  <c r="V240" i="19"/>
  <c r="I208" i="20"/>
  <c r="G209" i="20"/>
  <c r="R242" i="19"/>
  <c r="E210" i="20"/>
  <c r="P243" i="19"/>
  <c r="C211" i="20"/>
  <c r="K211" i="20"/>
  <c r="X243" i="19"/>
  <c r="V244" i="19"/>
  <c r="I212" i="20"/>
  <c r="G213" i="20"/>
  <c r="R246" i="19"/>
  <c r="E214" i="20"/>
  <c r="P247" i="19"/>
  <c r="C215" i="20"/>
  <c r="K215" i="20"/>
  <c r="X247" i="19"/>
  <c r="V248" i="19"/>
  <c r="I216" i="20"/>
  <c r="G217" i="20"/>
  <c r="R250" i="19"/>
  <c r="E218" i="20"/>
  <c r="P251" i="19"/>
  <c r="C219" i="20"/>
  <c r="K219" i="20"/>
  <c r="X251" i="19"/>
  <c r="V252" i="19"/>
  <c r="I220" i="20"/>
  <c r="G221" i="20"/>
  <c r="R254" i="19"/>
  <c r="E222" i="20"/>
  <c r="P255" i="19"/>
  <c r="C223" i="20"/>
  <c r="K223" i="20"/>
  <c r="X255" i="19"/>
  <c r="I224" i="20"/>
  <c r="O104" i="19"/>
  <c r="B72" i="20"/>
  <c r="W104" i="19"/>
  <c r="J72" i="20"/>
  <c r="U105" i="19"/>
  <c r="H73" i="20"/>
  <c r="F74" i="20"/>
  <c r="Q107" i="19"/>
  <c r="D75" i="20"/>
  <c r="O108" i="19"/>
  <c r="B76" i="20"/>
  <c r="W108" i="19"/>
  <c r="J76" i="20"/>
  <c r="U109" i="19"/>
  <c r="H77" i="20"/>
  <c r="F78" i="20"/>
  <c r="Q111" i="19"/>
  <c r="D79" i="20"/>
  <c r="O112" i="19"/>
  <c r="B80" i="20"/>
  <c r="W112" i="19"/>
  <c r="J80" i="20"/>
  <c r="U113" i="19"/>
  <c r="H81" i="20"/>
  <c r="F82" i="20"/>
  <c r="Q115" i="19"/>
  <c r="D83" i="20"/>
  <c r="O116" i="19"/>
  <c r="B84" i="20"/>
  <c r="W116" i="19"/>
  <c r="J84" i="20"/>
  <c r="U117" i="19"/>
  <c r="H85" i="20"/>
  <c r="F86" i="20"/>
  <c r="Q119" i="19"/>
  <c r="D87" i="20"/>
  <c r="O120" i="19"/>
  <c r="B88" i="20"/>
  <c r="W120" i="19"/>
  <c r="J88" i="20"/>
  <c r="H89" i="20"/>
  <c r="F90" i="20"/>
  <c r="D91" i="20"/>
  <c r="O124" i="19"/>
  <c r="B92" i="20"/>
  <c r="W124" i="19"/>
  <c r="J92" i="20"/>
  <c r="H93" i="20"/>
  <c r="F94" i="20"/>
  <c r="D95" i="20"/>
  <c r="O128" i="19"/>
  <c r="B96" i="20"/>
  <c r="W128" i="19"/>
  <c r="J96" i="20"/>
  <c r="H101" i="20"/>
  <c r="F102" i="20"/>
  <c r="Q135" i="19"/>
  <c r="D103" i="20"/>
  <c r="B104" i="20"/>
  <c r="L104" i="20"/>
  <c r="J104" i="20"/>
  <c r="X136" i="19"/>
  <c r="U137" i="19"/>
  <c r="H105" i="20"/>
  <c r="F106" i="20"/>
  <c r="Q139" i="19"/>
  <c r="D107" i="20"/>
  <c r="B108" i="20"/>
  <c r="J108" i="20"/>
  <c r="X140" i="19"/>
  <c r="U141" i="19"/>
  <c r="H109" i="20"/>
  <c r="F110" i="20"/>
  <c r="Q143" i="19"/>
  <c r="D111" i="20"/>
  <c r="B112" i="20"/>
  <c r="J112" i="20"/>
  <c r="X144" i="19"/>
  <c r="U145" i="19"/>
  <c r="H113" i="20"/>
  <c r="F114" i="20"/>
  <c r="Q147" i="19"/>
  <c r="D115" i="20"/>
  <c r="B116" i="20"/>
  <c r="J116" i="20"/>
  <c r="X148" i="19"/>
  <c r="U149" i="19"/>
  <c r="H117" i="20"/>
  <c r="F118" i="20"/>
  <c r="Q151" i="19"/>
  <c r="D119" i="20"/>
  <c r="O152" i="19"/>
  <c r="B120" i="20"/>
  <c r="L120" i="20"/>
  <c r="W152" i="19"/>
  <c r="J120" i="20"/>
  <c r="X152" i="19"/>
  <c r="U153" i="19"/>
  <c r="H121" i="20"/>
  <c r="F122" i="20"/>
  <c r="Q155" i="19"/>
  <c r="D123" i="20"/>
  <c r="O156" i="19"/>
  <c r="B124" i="20"/>
  <c r="L124" i="20"/>
  <c r="W156" i="19"/>
  <c r="J124" i="20"/>
  <c r="X156" i="19"/>
  <c r="U157" i="19"/>
  <c r="H125" i="20"/>
  <c r="F126" i="20"/>
  <c r="Q159" i="19"/>
  <c r="D127" i="20"/>
  <c r="O160" i="19"/>
  <c r="B128" i="20"/>
  <c r="W160" i="19"/>
  <c r="J128" i="20"/>
  <c r="X160" i="19"/>
  <c r="U165" i="19"/>
  <c r="H133" i="20"/>
  <c r="F134" i="20"/>
  <c r="Q167" i="19"/>
  <c r="D135" i="20"/>
  <c r="O168" i="19"/>
  <c r="B136" i="20"/>
  <c r="W168" i="19"/>
  <c r="J136" i="20"/>
  <c r="U169" i="19"/>
  <c r="H137" i="20"/>
  <c r="F138" i="20"/>
  <c r="D139" i="20"/>
  <c r="O172" i="19"/>
  <c r="B140" i="20"/>
  <c r="J140" i="20"/>
  <c r="H141" i="20"/>
  <c r="S174" i="19"/>
  <c r="F142" i="20"/>
  <c r="D143" i="20"/>
  <c r="B144" i="20"/>
  <c r="J144" i="20"/>
  <c r="H145" i="20"/>
  <c r="S178" i="19"/>
  <c r="F146" i="20"/>
  <c r="Q179" i="19"/>
  <c r="D147" i="20"/>
  <c r="O180" i="19"/>
  <c r="B148" i="20"/>
  <c r="J148" i="20"/>
  <c r="H149" i="20"/>
  <c r="S182" i="19"/>
  <c r="F150" i="20"/>
  <c r="D151" i="20"/>
  <c r="B152" i="20"/>
  <c r="J152" i="20"/>
  <c r="U185" i="19"/>
  <c r="H153" i="20"/>
  <c r="S186" i="19"/>
  <c r="F154" i="20"/>
  <c r="Q187" i="19"/>
  <c r="D155" i="20"/>
  <c r="B156" i="20"/>
  <c r="J156" i="20"/>
  <c r="U189" i="19"/>
  <c r="H157" i="20"/>
  <c r="S190" i="19"/>
  <c r="F158" i="20"/>
  <c r="Q191" i="19"/>
  <c r="D159" i="20"/>
  <c r="B160" i="20"/>
  <c r="J160" i="20"/>
  <c r="U197" i="19"/>
  <c r="H165" i="20"/>
  <c r="S198" i="19"/>
  <c r="F166" i="20"/>
  <c r="Q199" i="19"/>
  <c r="D167" i="20"/>
  <c r="B168" i="20"/>
  <c r="J168" i="20"/>
  <c r="U201" i="19"/>
  <c r="H169" i="20"/>
  <c r="S202" i="19"/>
  <c r="F170" i="20"/>
  <c r="Q203" i="19"/>
  <c r="D171" i="20"/>
  <c r="B172" i="20"/>
  <c r="J172" i="20"/>
  <c r="U205" i="19"/>
  <c r="H173" i="20"/>
  <c r="S206" i="19"/>
  <c r="F174" i="20"/>
  <c r="Q207" i="19"/>
  <c r="D175" i="20"/>
  <c r="B176" i="20"/>
  <c r="J176" i="20"/>
  <c r="U209" i="19"/>
  <c r="H177" i="20"/>
  <c r="S210" i="19"/>
  <c r="F178" i="20"/>
  <c r="Q211" i="19"/>
  <c r="D179" i="20"/>
  <c r="B180" i="20"/>
  <c r="J180" i="20"/>
  <c r="U213" i="19"/>
  <c r="H181" i="20"/>
  <c r="S214" i="19"/>
  <c r="F182" i="20"/>
  <c r="Q215" i="19"/>
  <c r="D183" i="20"/>
  <c r="B184" i="20"/>
  <c r="J184" i="20"/>
  <c r="U217" i="19"/>
  <c r="H185" i="20"/>
  <c r="F186" i="20"/>
  <c r="Q219" i="19"/>
  <c r="D187" i="20"/>
  <c r="O220" i="19"/>
  <c r="B188" i="20"/>
  <c r="J188" i="20"/>
  <c r="H189" i="20"/>
  <c r="F190" i="20"/>
  <c r="Q223" i="19"/>
  <c r="D191" i="20"/>
  <c r="O224" i="19"/>
  <c r="B192" i="20"/>
  <c r="J192" i="20"/>
  <c r="H197" i="20"/>
  <c r="F198" i="20"/>
  <c r="Q231" i="19"/>
  <c r="D199" i="20"/>
  <c r="O232" i="19"/>
  <c r="B200" i="20"/>
  <c r="W232" i="19"/>
  <c r="J200" i="20"/>
  <c r="H201" i="20"/>
  <c r="S234" i="19"/>
  <c r="F202" i="20"/>
  <c r="Q235" i="19"/>
  <c r="D203" i="20"/>
  <c r="O236" i="19"/>
  <c r="B204" i="20"/>
  <c r="W236" i="19"/>
  <c r="J204" i="20"/>
  <c r="H205" i="20"/>
  <c r="S238" i="19"/>
  <c r="F206" i="20"/>
  <c r="Q239" i="19"/>
  <c r="D207" i="20"/>
  <c r="O240" i="19"/>
  <c r="B208" i="20"/>
  <c r="W240" i="19"/>
  <c r="J208" i="20"/>
  <c r="H209" i="20"/>
  <c r="S242" i="19"/>
  <c r="F210" i="20"/>
  <c r="Q243" i="19"/>
  <c r="D211" i="20"/>
  <c r="O244" i="19"/>
  <c r="B212" i="20"/>
  <c r="W244" i="19"/>
  <c r="J212" i="20"/>
  <c r="H213" i="20"/>
  <c r="S246" i="19"/>
  <c r="F214" i="20"/>
  <c r="Q247" i="19"/>
  <c r="D215" i="20"/>
  <c r="O248" i="19"/>
  <c r="B216" i="20"/>
  <c r="W248" i="19"/>
  <c r="J216" i="20"/>
  <c r="H217" i="20"/>
  <c r="S250" i="19"/>
  <c r="F218" i="20"/>
  <c r="Q251" i="19"/>
  <c r="D219" i="20"/>
  <c r="O252" i="19"/>
  <c r="B220" i="20"/>
  <c r="W252" i="19"/>
  <c r="J220" i="20"/>
  <c r="H221" i="20"/>
  <c r="S254" i="19"/>
  <c r="F222" i="20"/>
  <c r="Q255" i="19"/>
  <c r="D223" i="20"/>
  <c r="O256" i="19"/>
  <c r="B224" i="20"/>
  <c r="J224" i="20"/>
  <c r="R103" i="19"/>
  <c r="E71" i="20"/>
  <c r="P104" i="19"/>
  <c r="C72" i="20"/>
  <c r="K72" i="20"/>
  <c r="X104" i="19"/>
  <c r="I73" i="20"/>
  <c r="T106" i="19"/>
  <c r="G74" i="20"/>
  <c r="R107" i="19"/>
  <c r="E75" i="20"/>
  <c r="P108" i="19"/>
  <c r="C76" i="20"/>
  <c r="K76" i="20"/>
  <c r="X108" i="19"/>
  <c r="I77" i="20"/>
  <c r="T110" i="19"/>
  <c r="G78" i="20"/>
  <c r="R111" i="19"/>
  <c r="E79" i="20"/>
  <c r="P112" i="19"/>
  <c r="C80" i="20"/>
  <c r="K80" i="20"/>
  <c r="X112" i="19"/>
  <c r="I81" i="20"/>
  <c r="T114" i="19"/>
  <c r="G82" i="20"/>
  <c r="R115" i="19"/>
  <c r="E83" i="20"/>
  <c r="P116" i="19"/>
  <c r="C84" i="20"/>
  <c r="K84" i="20"/>
  <c r="X116" i="19"/>
  <c r="I85" i="20"/>
  <c r="T118" i="19"/>
  <c r="G86" i="20"/>
  <c r="R119" i="19"/>
  <c r="E87" i="20"/>
  <c r="P120" i="19"/>
  <c r="C88" i="20"/>
  <c r="K88" i="20"/>
  <c r="X120" i="19"/>
  <c r="I89" i="20"/>
  <c r="T122" i="19"/>
  <c r="G90" i="20"/>
  <c r="R123" i="19"/>
  <c r="E91" i="20"/>
  <c r="P124" i="19"/>
  <c r="C92" i="20"/>
  <c r="K92" i="20"/>
  <c r="X124" i="19"/>
  <c r="I93" i="20"/>
  <c r="T126" i="19"/>
  <c r="G94" i="20"/>
  <c r="R127" i="19"/>
  <c r="E95" i="20"/>
  <c r="P128" i="19"/>
  <c r="C96" i="20"/>
  <c r="K96" i="20"/>
  <c r="X128" i="19"/>
  <c r="I101" i="20"/>
  <c r="G102" i="20"/>
  <c r="E103" i="20"/>
  <c r="P136" i="19"/>
  <c r="C104" i="20"/>
  <c r="K104" i="20"/>
  <c r="Y136" i="19"/>
  <c r="I105" i="20"/>
  <c r="G106" i="20"/>
  <c r="R139" i="19"/>
  <c r="E107" i="20"/>
  <c r="C108" i="20"/>
  <c r="K108" i="20"/>
  <c r="Y140" i="19"/>
  <c r="I109" i="20"/>
  <c r="T142" i="19"/>
  <c r="G110" i="20"/>
  <c r="E111" i="20"/>
  <c r="P144" i="19"/>
  <c r="C112" i="20"/>
  <c r="K112" i="20"/>
  <c r="Y144" i="19"/>
  <c r="I113" i="20"/>
  <c r="T146" i="19"/>
  <c r="G114" i="20"/>
  <c r="E115" i="20"/>
  <c r="P148" i="19"/>
  <c r="C116" i="20"/>
  <c r="K116" i="20"/>
  <c r="Y148" i="19"/>
  <c r="I117" i="20"/>
  <c r="T150" i="19"/>
  <c r="G118" i="20"/>
  <c r="E119" i="20"/>
  <c r="P152" i="19"/>
  <c r="C120" i="20"/>
  <c r="K120" i="20"/>
  <c r="Y152" i="19"/>
  <c r="I121" i="20"/>
  <c r="T154" i="19"/>
  <c r="G122" i="20"/>
  <c r="E123" i="20"/>
  <c r="P156" i="19"/>
  <c r="C124" i="20"/>
  <c r="K124" i="20"/>
  <c r="Y156" i="19"/>
  <c r="I125" i="20"/>
  <c r="T158" i="19"/>
  <c r="G126" i="20"/>
  <c r="E127" i="20"/>
  <c r="P160" i="19"/>
  <c r="C128" i="20"/>
  <c r="K128" i="20"/>
  <c r="Y160" i="19"/>
  <c r="I133" i="20"/>
  <c r="T166" i="19"/>
  <c r="G134" i="20"/>
  <c r="E135" i="20"/>
  <c r="P168" i="19"/>
  <c r="C136" i="20"/>
  <c r="K136" i="20"/>
  <c r="X168" i="19"/>
  <c r="I137" i="20"/>
  <c r="G138" i="20"/>
  <c r="R171" i="19"/>
  <c r="E139" i="20"/>
  <c r="C140" i="20"/>
  <c r="K140" i="20"/>
  <c r="X172" i="19"/>
  <c r="V173" i="19"/>
  <c r="I141" i="20"/>
  <c r="G142" i="20"/>
  <c r="E143" i="20"/>
  <c r="C144" i="20"/>
  <c r="K144" i="20"/>
  <c r="X176" i="19"/>
  <c r="V177" i="19"/>
  <c r="I145" i="20"/>
  <c r="G146" i="20"/>
  <c r="R179" i="19"/>
  <c r="E147" i="20"/>
  <c r="C148" i="20"/>
  <c r="K148" i="20"/>
  <c r="X180" i="19"/>
  <c r="V181" i="19"/>
  <c r="I149" i="20"/>
  <c r="G150" i="20"/>
  <c r="R183" i="19"/>
  <c r="E151" i="20"/>
  <c r="C152" i="20"/>
  <c r="K152" i="20"/>
  <c r="X184" i="19"/>
  <c r="V185" i="19"/>
  <c r="I153" i="20"/>
  <c r="G154" i="20"/>
  <c r="R187" i="19"/>
  <c r="E155" i="20"/>
  <c r="C156" i="20"/>
  <c r="K156" i="20"/>
  <c r="X188" i="19"/>
  <c r="V189" i="19"/>
  <c r="I157" i="20"/>
  <c r="G158" i="20"/>
  <c r="R191" i="19"/>
  <c r="E159" i="20"/>
  <c r="P192" i="19"/>
  <c r="C160" i="20"/>
  <c r="K160" i="20"/>
  <c r="X192" i="19"/>
  <c r="V197" i="19"/>
  <c r="I165" i="20"/>
  <c r="G166" i="20"/>
  <c r="R199" i="19"/>
  <c r="E167" i="20"/>
  <c r="P200" i="19"/>
  <c r="C168" i="20"/>
  <c r="K168" i="20"/>
  <c r="X200" i="19"/>
  <c r="V201" i="19"/>
  <c r="I169" i="20"/>
  <c r="G170" i="20"/>
  <c r="R203" i="19"/>
  <c r="E171" i="20"/>
  <c r="P204" i="19"/>
  <c r="C172" i="20"/>
  <c r="K172" i="20"/>
  <c r="X204" i="19"/>
  <c r="V205" i="19"/>
  <c r="I173" i="20"/>
  <c r="G174" i="20"/>
  <c r="R207" i="19"/>
  <c r="E175" i="20"/>
  <c r="P208" i="19"/>
  <c r="C176" i="20"/>
  <c r="K176" i="20"/>
  <c r="X208" i="19"/>
  <c r="V209" i="19"/>
  <c r="I177" i="20"/>
  <c r="G178" i="20"/>
  <c r="E179" i="20"/>
  <c r="P212" i="19"/>
  <c r="C180" i="20"/>
  <c r="K180" i="20"/>
  <c r="X212" i="19"/>
  <c r="V213" i="19"/>
  <c r="I181" i="20"/>
  <c r="G182" i="20"/>
  <c r="E183" i="20"/>
  <c r="P216" i="19"/>
  <c r="C184" i="20"/>
  <c r="K184" i="20"/>
  <c r="X216" i="19"/>
  <c r="V217" i="19"/>
  <c r="I185" i="20"/>
  <c r="G186" i="20"/>
  <c r="E187" i="20"/>
  <c r="P220" i="19"/>
  <c r="C188" i="20"/>
  <c r="K188" i="20"/>
  <c r="X220" i="19"/>
  <c r="I189" i="20"/>
  <c r="T222" i="19"/>
  <c r="G190" i="20"/>
  <c r="E191" i="20"/>
  <c r="P224" i="19"/>
  <c r="C192" i="20"/>
  <c r="K192" i="20"/>
  <c r="X224" i="19"/>
  <c r="I197" i="20"/>
  <c r="T230" i="19"/>
  <c r="G198" i="20"/>
  <c r="E199" i="20"/>
  <c r="C200" i="20"/>
  <c r="K200" i="20"/>
  <c r="X232" i="19"/>
  <c r="V233" i="19"/>
  <c r="I201" i="20"/>
  <c r="T234" i="19"/>
  <c r="G202" i="20"/>
  <c r="R235" i="19"/>
  <c r="E203" i="20"/>
  <c r="C204" i="20"/>
  <c r="K204" i="20"/>
  <c r="X236" i="19"/>
  <c r="V237" i="19"/>
  <c r="I205" i="20"/>
  <c r="T238" i="19"/>
  <c r="G206" i="20"/>
  <c r="R239" i="19"/>
  <c r="E207" i="20"/>
  <c r="C208" i="20"/>
  <c r="K208" i="20"/>
  <c r="X240" i="19"/>
  <c r="V241" i="19"/>
  <c r="I209" i="20"/>
  <c r="T242" i="19"/>
  <c r="G210" i="20"/>
  <c r="R243" i="19"/>
  <c r="E211" i="20"/>
  <c r="C212" i="20"/>
  <c r="K212" i="20"/>
  <c r="X244" i="19"/>
  <c r="V245" i="19"/>
  <c r="I213" i="20"/>
  <c r="T246" i="19"/>
  <c r="G214" i="20"/>
  <c r="R247" i="19"/>
  <c r="E215" i="20"/>
  <c r="C216" i="20"/>
  <c r="K216" i="20"/>
  <c r="X248" i="19"/>
  <c r="V249" i="19"/>
  <c r="I217" i="20"/>
  <c r="T250" i="19"/>
  <c r="G218" i="20"/>
  <c r="R251" i="19"/>
  <c r="E219" i="20"/>
  <c r="C220" i="20"/>
  <c r="K220" i="20"/>
  <c r="X252" i="19"/>
  <c r="V253" i="19"/>
  <c r="I221" i="20"/>
  <c r="G222" i="20"/>
  <c r="E223" i="20"/>
  <c r="C224" i="20"/>
  <c r="K224" i="20"/>
  <c r="X256" i="19"/>
  <c r="Q104" i="19"/>
  <c r="D72" i="20"/>
  <c r="B73" i="20"/>
  <c r="J73" i="20"/>
  <c r="U106" i="19"/>
  <c r="H74" i="20"/>
  <c r="S107" i="19"/>
  <c r="F75" i="20"/>
  <c r="Q108" i="19"/>
  <c r="D76" i="20"/>
  <c r="B77" i="20"/>
  <c r="J77" i="20"/>
  <c r="U110" i="19"/>
  <c r="H78" i="20"/>
  <c r="S111" i="19"/>
  <c r="F79" i="20"/>
  <c r="Q112" i="19"/>
  <c r="D80" i="20"/>
  <c r="B81" i="20"/>
  <c r="J81" i="20"/>
  <c r="U114" i="19"/>
  <c r="H82" i="20"/>
  <c r="S115" i="19"/>
  <c r="F83" i="20"/>
  <c r="Q116" i="19"/>
  <c r="D84" i="20"/>
  <c r="B85" i="20"/>
  <c r="J85" i="20"/>
  <c r="U118" i="19"/>
  <c r="H86" i="20"/>
  <c r="S119" i="19"/>
  <c r="F87" i="20"/>
  <c r="D88" i="20"/>
  <c r="B89" i="20"/>
  <c r="J89" i="20"/>
  <c r="H90" i="20"/>
  <c r="S123" i="19"/>
  <c r="F91" i="20"/>
  <c r="D92" i="20"/>
  <c r="B93" i="20"/>
  <c r="W125" i="19"/>
  <c r="J93" i="20"/>
  <c r="H94" i="20"/>
  <c r="S127" i="19"/>
  <c r="F95" i="20"/>
  <c r="D96" i="20"/>
  <c r="O133" i="19"/>
  <c r="B101" i="20"/>
  <c r="W133" i="19"/>
  <c r="J101" i="20"/>
  <c r="X133" i="19"/>
  <c r="U134" i="19"/>
  <c r="H102" i="20"/>
  <c r="F103" i="20"/>
  <c r="Q136" i="19"/>
  <c r="D104" i="20"/>
  <c r="B105" i="20"/>
  <c r="L105" i="20"/>
  <c r="J105" i="20"/>
  <c r="X137" i="19"/>
  <c r="U138" i="19"/>
  <c r="H106" i="20"/>
  <c r="F107" i="20"/>
  <c r="Q140" i="19"/>
  <c r="D108" i="20"/>
  <c r="B109" i="20"/>
  <c r="J109" i="20"/>
  <c r="X141" i="19"/>
  <c r="U142" i="19"/>
  <c r="H110" i="20"/>
  <c r="F111" i="20"/>
  <c r="Q144" i="19"/>
  <c r="D112" i="20"/>
  <c r="B113" i="20"/>
  <c r="J113" i="20"/>
  <c r="X145" i="19"/>
  <c r="U146" i="19"/>
  <c r="H114" i="20"/>
  <c r="F115" i="20"/>
  <c r="Q148" i="19"/>
  <c r="D116" i="20"/>
  <c r="B117" i="20"/>
  <c r="J117" i="20"/>
  <c r="X149" i="19"/>
  <c r="U150" i="19"/>
  <c r="H118" i="20"/>
  <c r="S151" i="19"/>
  <c r="F119" i="20"/>
  <c r="Q152" i="19"/>
  <c r="D120" i="20"/>
  <c r="B121" i="20"/>
  <c r="J121" i="20"/>
  <c r="X153" i="19"/>
  <c r="U154" i="19"/>
  <c r="H122" i="20"/>
  <c r="S155" i="19"/>
  <c r="F123" i="20"/>
  <c r="Q156" i="19"/>
  <c r="D124" i="20"/>
  <c r="B125" i="20"/>
  <c r="J125" i="20"/>
  <c r="X157" i="19"/>
  <c r="U158" i="19"/>
  <c r="H126" i="20"/>
  <c r="S159" i="19"/>
  <c r="F127" i="20"/>
  <c r="Q160" i="19"/>
  <c r="D128" i="20"/>
  <c r="B133" i="20"/>
  <c r="J133" i="20"/>
  <c r="U166" i="19"/>
  <c r="H134" i="20"/>
  <c r="S167" i="19"/>
  <c r="F135" i="20"/>
  <c r="Q168" i="19"/>
  <c r="D136" i="20"/>
  <c r="B137" i="20"/>
  <c r="J137" i="20"/>
  <c r="U170" i="19"/>
  <c r="H138" i="20"/>
  <c r="S171" i="19"/>
  <c r="F139" i="20"/>
  <c r="D140" i="20"/>
  <c r="O173" i="19"/>
  <c r="B141" i="20"/>
  <c r="W173" i="19"/>
  <c r="J141" i="20"/>
  <c r="H142" i="20"/>
  <c r="S175" i="19"/>
  <c r="F143" i="20"/>
  <c r="D144" i="20"/>
  <c r="O177" i="19"/>
  <c r="B145" i="20"/>
  <c r="W177" i="19"/>
  <c r="J145" i="20"/>
  <c r="H146" i="20"/>
  <c r="F147" i="20"/>
  <c r="D148" i="20"/>
  <c r="O181" i="19"/>
  <c r="B149" i="20"/>
  <c r="W181" i="19"/>
  <c r="J149" i="20"/>
  <c r="H150" i="20"/>
  <c r="S183" i="19"/>
  <c r="F151" i="20"/>
  <c r="Q184" i="19"/>
  <c r="D152" i="20"/>
  <c r="O185" i="19"/>
  <c r="B153" i="20"/>
  <c r="W185" i="19"/>
  <c r="J153" i="20"/>
  <c r="U186" i="19"/>
  <c r="H154" i="20"/>
  <c r="F155" i="20"/>
  <c r="Q188" i="19"/>
  <c r="D156" i="20"/>
  <c r="O189" i="19"/>
  <c r="B157" i="20"/>
  <c r="W189" i="19"/>
  <c r="J157" i="20"/>
  <c r="U190" i="19"/>
  <c r="H158" i="20"/>
  <c r="F159" i="20"/>
  <c r="Q192" i="19"/>
  <c r="D160" i="20"/>
  <c r="O197" i="19"/>
  <c r="B165" i="20"/>
  <c r="W197" i="19"/>
  <c r="J165" i="20"/>
  <c r="U198" i="19"/>
  <c r="H166" i="20"/>
  <c r="F167" i="20"/>
  <c r="Q200" i="19"/>
  <c r="D168" i="20"/>
  <c r="O201" i="19"/>
  <c r="B169" i="20"/>
  <c r="W201" i="19"/>
  <c r="J169" i="20"/>
  <c r="U202" i="19"/>
  <c r="H170" i="20"/>
  <c r="F171" i="20"/>
  <c r="Q204" i="19"/>
  <c r="D172" i="20"/>
  <c r="O205" i="19"/>
  <c r="B173" i="20"/>
  <c r="W205" i="19"/>
  <c r="J173" i="20"/>
  <c r="U206" i="19"/>
  <c r="H174" i="20"/>
  <c r="F175" i="20"/>
  <c r="Q208" i="19"/>
  <c r="D176" i="20"/>
  <c r="O209" i="19"/>
  <c r="B177" i="20"/>
  <c r="W209" i="19"/>
  <c r="J177" i="20"/>
  <c r="U210" i="19"/>
  <c r="H178" i="20"/>
  <c r="F179" i="20"/>
  <c r="Q212" i="19"/>
  <c r="D180" i="20"/>
  <c r="O213" i="19"/>
  <c r="B181" i="20"/>
  <c r="W213" i="19"/>
  <c r="J181" i="20"/>
  <c r="U214" i="19"/>
  <c r="H182" i="20"/>
  <c r="F183" i="20"/>
  <c r="Q216" i="19"/>
  <c r="D184" i="20"/>
  <c r="O217" i="19"/>
  <c r="B185" i="20"/>
  <c r="W217" i="19"/>
  <c r="J185" i="20"/>
  <c r="U218" i="19"/>
  <c r="H186" i="20"/>
  <c r="S219" i="19"/>
  <c r="F187" i="20"/>
  <c r="D188" i="20"/>
  <c r="B189" i="20"/>
  <c r="J189" i="20"/>
  <c r="U222" i="19"/>
  <c r="H190" i="20"/>
  <c r="S223" i="19"/>
  <c r="F191" i="20"/>
  <c r="Q224" i="19"/>
  <c r="D192" i="20"/>
  <c r="B197" i="20"/>
  <c r="J197" i="20"/>
  <c r="U230" i="19"/>
  <c r="H198" i="20"/>
  <c r="S231" i="19"/>
  <c r="F199" i="20"/>
  <c r="D200" i="20"/>
  <c r="O233" i="19"/>
  <c r="B201" i="20"/>
  <c r="W233" i="19"/>
  <c r="J201" i="20"/>
  <c r="U234" i="19"/>
  <c r="H202" i="20"/>
  <c r="S235" i="19"/>
  <c r="F203" i="20"/>
  <c r="D204" i="20"/>
  <c r="O237" i="19"/>
  <c r="B205" i="20"/>
  <c r="W237" i="19"/>
  <c r="J205" i="20"/>
  <c r="U238" i="19"/>
  <c r="H206" i="20"/>
  <c r="S239" i="19"/>
  <c r="F207" i="20"/>
  <c r="D208" i="20"/>
  <c r="O241" i="19"/>
  <c r="B209" i="20"/>
  <c r="W241" i="19"/>
  <c r="J209" i="20"/>
  <c r="U242" i="19"/>
  <c r="H210" i="20"/>
  <c r="S243" i="19"/>
  <c r="F211" i="20"/>
  <c r="D212" i="20"/>
  <c r="O245" i="19"/>
  <c r="B213" i="20"/>
  <c r="W245" i="19"/>
  <c r="J213" i="20"/>
  <c r="U246" i="19"/>
  <c r="H214" i="20"/>
  <c r="S247" i="19"/>
  <c r="F215" i="20"/>
  <c r="D216" i="20"/>
  <c r="O249" i="19"/>
  <c r="B217" i="20"/>
  <c r="W249" i="19"/>
  <c r="J217" i="20"/>
  <c r="U250" i="19"/>
  <c r="H218" i="20"/>
  <c r="S251" i="19"/>
  <c r="F219" i="20"/>
  <c r="D220" i="20"/>
  <c r="O253" i="19"/>
  <c r="B221" i="20"/>
  <c r="W253" i="19"/>
  <c r="J221" i="20"/>
  <c r="H222" i="20"/>
  <c r="F223" i="20"/>
  <c r="D224" i="20"/>
  <c r="V110" i="19"/>
  <c r="I78" i="20"/>
  <c r="T111" i="19"/>
  <c r="G79" i="20"/>
  <c r="E80" i="20"/>
  <c r="P113" i="19"/>
  <c r="C81" i="20"/>
  <c r="K81" i="20"/>
  <c r="X113" i="19"/>
  <c r="V114" i="19"/>
  <c r="I82" i="20"/>
  <c r="T115" i="19"/>
  <c r="G83" i="20"/>
  <c r="E84" i="20"/>
  <c r="P117" i="19"/>
  <c r="C85" i="20"/>
  <c r="K85" i="20"/>
  <c r="X117" i="19"/>
  <c r="V118" i="19"/>
  <c r="I86" i="20"/>
  <c r="T119" i="19"/>
  <c r="G87" i="20"/>
  <c r="E88" i="20"/>
  <c r="P121" i="19"/>
  <c r="C89" i="20"/>
  <c r="K89" i="20"/>
  <c r="X121" i="19"/>
  <c r="V122" i="19"/>
  <c r="I90" i="20"/>
  <c r="T123" i="19"/>
  <c r="G91" i="20"/>
  <c r="E92" i="20"/>
  <c r="P125" i="19"/>
  <c r="C93" i="20"/>
  <c r="K93" i="20"/>
  <c r="X125" i="19"/>
  <c r="V126" i="19"/>
  <c r="I94" i="20"/>
  <c r="T127" i="19"/>
  <c r="G95" i="20"/>
  <c r="E96" i="20"/>
  <c r="P133" i="19"/>
  <c r="C101" i="20"/>
  <c r="Y133" i="19"/>
  <c r="K101" i="20"/>
  <c r="I102" i="20"/>
  <c r="G103" i="20"/>
  <c r="R136" i="19"/>
  <c r="E104" i="20"/>
  <c r="C105" i="20"/>
  <c r="K105" i="20"/>
  <c r="Y137" i="19"/>
  <c r="I106" i="20"/>
  <c r="G107" i="20"/>
  <c r="R140" i="19"/>
  <c r="E108" i="20"/>
  <c r="P141" i="19"/>
  <c r="C109" i="20"/>
  <c r="K109" i="20"/>
  <c r="Y141" i="19"/>
  <c r="I110" i="20"/>
  <c r="T143" i="19"/>
  <c r="G111" i="20"/>
  <c r="E112" i="20"/>
  <c r="P145" i="19"/>
  <c r="C113" i="20"/>
  <c r="K113" i="20"/>
  <c r="Y145" i="19"/>
  <c r="I114" i="20"/>
  <c r="T147" i="19"/>
  <c r="G115" i="20"/>
  <c r="E116" i="20"/>
  <c r="P149" i="19"/>
  <c r="C117" i="20"/>
  <c r="K117" i="20"/>
  <c r="Y149" i="19"/>
  <c r="I118" i="20"/>
  <c r="T151" i="19"/>
  <c r="G119" i="20"/>
  <c r="E120" i="20"/>
  <c r="P153" i="19"/>
  <c r="C121" i="20"/>
  <c r="Y153" i="19"/>
  <c r="K121" i="20"/>
  <c r="I122" i="20"/>
  <c r="T155" i="19"/>
  <c r="G123" i="20"/>
  <c r="E124" i="20"/>
  <c r="P157" i="19"/>
  <c r="C125" i="20"/>
  <c r="K125" i="20"/>
  <c r="Y157" i="19"/>
  <c r="I126" i="20"/>
  <c r="T159" i="19"/>
  <c r="G127" i="20"/>
  <c r="E128" i="20"/>
  <c r="P165" i="19"/>
  <c r="C133" i="20"/>
  <c r="X165" i="19"/>
  <c r="K133" i="20"/>
  <c r="I134" i="20"/>
  <c r="T167" i="19"/>
  <c r="G135" i="20"/>
  <c r="E136" i="20"/>
  <c r="P169" i="19"/>
  <c r="C137" i="20"/>
  <c r="K137" i="20"/>
  <c r="X169" i="19"/>
  <c r="I138" i="20"/>
  <c r="G139" i="20"/>
  <c r="R172" i="19"/>
  <c r="E140" i="20"/>
  <c r="C141" i="20"/>
  <c r="K141" i="20"/>
  <c r="X173" i="19"/>
  <c r="I142" i="20"/>
  <c r="G143" i="20"/>
  <c r="R176" i="19"/>
  <c r="E144" i="20"/>
  <c r="P177" i="19"/>
  <c r="C145" i="20"/>
  <c r="K145" i="20"/>
  <c r="X177" i="19"/>
  <c r="I146" i="20"/>
  <c r="G147" i="20"/>
  <c r="R180" i="19"/>
  <c r="E148" i="20"/>
  <c r="C149" i="20"/>
  <c r="K149" i="20"/>
  <c r="X181" i="19"/>
  <c r="I150" i="20"/>
  <c r="G151" i="20"/>
  <c r="R184" i="19"/>
  <c r="E152" i="20"/>
  <c r="C153" i="20"/>
  <c r="K153" i="20"/>
  <c r="X185" i="19"/>
  <c r="V186" i="19"/>
  <c r="I154" i="20"/>
  <c r="G155" i="20"/>
  <c r="R188" i="19"/>
  <c r="E156" i="20"/>
  <c r="C157" i="20"/>
  <c r="K157" i="20"/>
  <c r="X189" i="19"/>
  <c r="V190" i="19"/>
  <c r="I158" i="20"/>
  <c r="T191" i="19"/>
  <c r="G159" i="20"/>
  <c r="R192" i="19"/>
  <c r="E160" i="20"/>
  <c r="C165" i="20"/>
  <c r="K165" i="20"/>
  <c r="V198" i="19"/>
  <c r="I166" i="20"/>
  <c r="T199" i="19"/>
  <c r="G167" i="20"/>
  <c r="R200" i="19"/>
  <c r="E168" i="20"/>
  <c r="C169" i="20"/>
  <c r="K169" i="20"/>
  <c r="X201" i="19"/>
  <c r="V202" i="19"/>
  <c r="I170" i="20"/>
  <c r="T203" i="19"/>
  <c r="G171" i="20"/>
  <c r="R204" i="19"/>
  <c r="E172" i="20"/>
  <c r="C173" i="20"/>
  <c r="K173" i="20"/>
  <c r="X205" i="19"/>
  <c r="V206" i="19"/>
  <c r="I174" i="20"/>
  <c r="T207" i="19"/>
  <c r="G175" i="20"/>
  <c r="R208" i="19"/>
  <c r="E176" i="20"/>
  <c r="C177" i="20"/>
  <c r="K177" i="20"/>
  <c r="X209" i="19"/>
  <c r="I178" i="20"/>
  <c r="T211" i="19"/>
  <c r="G179" i="20"/>
  <c r="R212" i="19"/>
  <c r="E180" i="20"/>
  <c r="C181" i="20"/>
  <c r="K181" i="20"/>
  <c r="X213" i="19"/>
  <c r="I182" i="20"/>
  <c r="T215" i="19"/>
  <c r="G183" i="20"/>
  <c r="R216" i="19"/>
  <c r="E184" i="20"/>
  <c r="C185" i="20"/>
  <c r="K185" i="20"/>
  <c r="X217" i="19"/>
  <c r="I186" i="20"/>
  <c r="G187" i="20"/>
  <c r="E188" i="20"/>
  <c r="P221" i="19"/>
  <c r="C189" i="20"/>
  <c r="K189" i="20"/>
  <c r="X221" i="19"/>
  <c r="I190" i="20"/>
  <c r="G191" i="20"/>
  <c r="E192" i="20"/>
  <c r="P229" i="19"/>
  <c r="C197" i="20"/>
  <c r="X229" i="19"/>
  <c r="K197" i="20"/>
  <c r="I198" i="20"/>
  <c r="G199" i="20"/>
  <c r="E200" i="20"/>
  <c r="P233" i="19"/>
  <c r="C201" i="20"/>
  <c r="K201" i="20"/>
  <c r="X233" i="19"/>
  <c r="V234" i="19"/>
  <c r="I202" i="20"/>
  <c r="G203" i="20"/>
  <c r="R236" i="19"/>
  <c r="E204" i="20"/>
  <c r="P237" i="19"/>
  <c r="C205" i="20"/>
  <c r="K205" i="20"/>
  <c r="X237" i="19"/>
  <c r="V238" i="19"/>
  <c r="I206" i="20"/>
  <c r="G207" i="20"/>
  <c r="R240" i="19"/>
  <c r="E208" i="20"/>
  <c r="P241" i="19"/>
  <c r="C209" i="20"/>
  <c r="K209" i="20"/>
  <c r="X241" i="19"/>
  <c r="V242" i="19"/>
  <c r="I210" i="20"/>
  <c r="G211" i="20"/>
  <c r="R244" i="19"/>
  <c r="E212" i="20"/>
  <c r="P245" i="19"/>
  <c r="C213" i="20"/>
  <c r="K213" i="20"/>
  <c r="X245" i="19"/>
  <c r="V246" i="19"/>
  <c r="I214" i="20"/>
  <c r="G215" i="20"/>
  <c r="R248" i="19"/>
  <c r="E216" i="20"/>
  <c r="P249" i="19"/>
  <c r="C217" i="20"/>
  <c r="K217" i="20"/>
  <c r="X249" i="19"/>
  <c r="V250" i="19"/>
  <c r="I218" i="20"/>
  <c r="G219" i="20"/>
  <c r="R252" i="19"/>
  <c r="E220" i="20"/>
  <c r="P253" i="19"/>
  <c r="C221" i="20"/>
  <c r="K221" i="20"/>
  <c r="X253" i="19"/>
  <c r="I222" i="20"/>
  <c r="G223" i="20"/>
  <c r="R256" i="19"/>
  <c r="E224" i="20"/>
  <c r="O6" i="19"/>
  <c r="L6" i="19"/>
  <c r="Y6" i="19" s="1"/>
  <c r="O7" i="19"/>
  <c r="L7" i="19"/>
  <c r="Y7" i="19" s="1"/>
  <c r="O11" i="19"/>
  <c r="L11" i="19"/>
  <c r="Y11" i="19" s="1"/>
  <c r="O15" i="19"/>
  <c r="L15" i="19"/>
  <c r="Y15" i="19" s="1"/>
  <c r="O19" i="19"/>
  <c r="L19" i="19"/>
  <c r="Y19" i="19" s="1"/>
  <c r="O23" i="19"/>
  <c r="L23" i="19"/>
  <c r="Y23" i="19" s="1"/>
  <c r="O27" i="19"/>
  <c r="L27" i="19"/>
  <c r="Y27" i="19" s="1"/>
  <c r="O31" i="19"/>
  <c r="L31" i="19"/>
  <c r="Y31" i="19" s="1"/>
  <c r="O14" i="19"/>
  <c r="L14" i="19"/>
  <c r="Y14" i="19" s="1"/>
  <c r="O8" i="19"/>
  <c r="L8" i="19"/>
  <c r="Y8" i="19" s="1"/>
  <c r="O12" i="19"/>
  <c r="L12" i="19"/>
  <c r="Y12" i="19" s="1"/>
  <c r="O16" i="19"/>
  <c r="L16" i="19"/>
  <c r="Y16" i="19" s="1"/>
  <c r="O20" i="19"/>
  <c r="L20" i="19"/>
  <c r="Y20" i="19" s="1"/>
  <c r="O24" i="19"/>
  <c r="L24" i="19"/>
  <c r="Y24" i="19" s="1"/>
  <c r="O28" i="19"/>
  <c r="L28" i="19"/>
  <c r="Y28" i="19" s="1"/>
  <c r="O32" i="19"/>
  <c r="L32" i="19"/>
  <c r="Y32" i="19" s="1"/>
  <c r="O30" i="19"/>
  <c r="L30" i="19"/>
  <c r="Y30" i="19" s="1"/>
  <c r="O10" i="19"/>
  <c r="L10" i="19"/>
  <c r="Y10" i="19" s="1"/>
  <c r="O18" i="19"/>
  <c r="L18" i="19"/>
  <c r="Y18" i="19" s="1"/>
  <c r="O26" i="19"/>
  <c r="L26" i="19"/>
  <c r="Y26" i="19" s="1"/>
  <c r="O9" i="19"/>
  <c r="L9" i="19"/>
  <c r="Y9" i="19" s="1"/>
  <c r="O13" i="19"/>
  <c r="L13" i="19"/>
  <c r="Y13" i="19" s="1"/>
  <c r="O17" i="19"/>
  <c r="L17" i="19"/>
  <c r="Y17" i="19" s="1"/>
  <c r="O21" i="19"/>
  <c r="L21" i="19"/>
  <c r="Y21" i="19" s="1"/>
  <c r="O25" i="19"/>
  <c r="L25" i="19"/>
  <c r="Y25" i="19" s="1"/>
  <c r="O29" i="19"/>
  <c r="L29" i="19"/>
  <c r="Y29" i="19" s="1"/>
  <c r="O22" i="19"/>
  <c r="L22" i="19"/>
  <c r="Y22" i="19" s="1"/>
  <c r="P5" i="19"/>
  <c r="L5" i="19"/>
  <c r="Y5" i="19" s="1"/>
  <c r="EU52" i="3"/>
  <c r="E5" i="25" s="1"/>
  <c r="AI46" i="25"/>
  <c r="EU57" i="3"/>
  <c r="E10" i="25" s="1"/>
  <c r="AI13" i="25"/>
  <c r="EU56" i="3"/>
  <c r="E9" i="25" s="1"/>
  <c r="AI12" i="25"/>
  <c r="GY57" i="3"/>
  <c r="C10" i="25" s="1"/>
  <c r="GY60" i="3"/>
  <c r="C13" i="25" s="1"/>
  <c r="BO60" i="3"/>
  <c r="H13" i="25" s="1"/>
  <c r="FU61" i="3"/>
  <c r="BO55" i="3"/>
  <c r="H8" i="25" s="1"/>
  <c r="FP61" i="3"/>
  <c r="BQ61" i="3"/>
  <c r="HU61" i="3"/>
  <c r="AM56" i="3"/>
  <c r="I9" i="25" s="1"/>
  <c r="DF61" i="3"/>
  <c r="BO56" i="3"/>
  <c r="H9" i="25" s="1"/>
  <c r="FW53" i="3"/>
  <c r="D6" i="25" s="1"/>
  <c r="BO58" i="3"/>
  <c r="H11" i="25" s="1"/>
  <c r="GY51" i="3"/>
  <c r="C4" i="25" s="1"/>
  <c r="GO61" i="3"/>
  <c r="DD61" i="3"/>
  <c r="FH61" i="3"/>
  <c r="GC61" i="3"/>
  <c r="FZ61" i="3"/>
  <c r="FW56" i="3"/>
  <c r="D9" i="25" s="1"/>
  <c r="HE61" i="3"/>
  <c r="IA57" i="3"/>
  <c r="B10" i="25" s="1"/>
  <c r="FV61" i="3"/>
  <c r="HY61" i="3"/>
  <c r="DS55" i="3"/>
  <c r="F8" i="25" s="1"/>
  <c r="DS60" i="3"/>
  <c r="F13" i="25" s="1"/>
  <c r="IA55" i="3"/>
  <c r="B8" i="25" s="1"/>
  <c r="AM60" i="3"/>
  <c r="I13" i="25" s="1"/>
  <c r="BR61" i="3"/>
  <c r="CQ57" i="3"/>
  <c r="G10" i="25" s="1"/>
  <c r="CQ51" i="3"/>
  <c r="G4" i="25" s="1"/>
  <c r="AM53" i="3"/>
  <c r="I6" i="25" s="1"/>
  <c r="IA51" i="3"/>
  <c r="B4" i="25" s="1"/>
  <c r="FC61" i="3"/>
  <c r="HM61" i="3"/>
  <c r="HG61" i="3"/>
  <c r="FO61" i="3"/>
  <c r="IA59" i="3"/>
  <c r="B12" i="25" s="1"/>
  <c r="CM61" i="3"/>
  <c r="GY59" i="3"/>
  <c r="C12" i="25" s="1"/>
  <c r="IA52" i="3"/>
  <c r="B5" i="25" s="1"/>
  <c r="DS52" i="3"/>
  <c r="F5" i="25" s="1"/>
  <c r="CR61" i="3"/>
  <c r="IA58" i="3"/>
  <c r="B11" i="25" s="1"/>
  <c r="IA53" i="3"/>
  <c r="B6" i="25" s="1"/>
  <c r="HX61" i="3"/>
  <c r="IA56" i="3"/>
  <c r="B9" i="25" s="1"/>
  <c r="HJ61" i="3"/>
  <c r="HN61" i="3"/>
  <c r="IA60" i="3"/>
  <c r="B13" i="25" s="1"/>
  <c r="GD61" i="3"/>
  <c r="GY53" i="3"/>
  <c r="C6" i="25" s="1"/>
  <c r="GX61" i="3"/>
  <c r="GJ61" i="3"/>
  <c r="GY58" i="3"/>
  <c r="C11" i="25" s="1"/>
  <c r="GR61" i="3"/>
  <c r="GY52" i="3"/>
  <c r="C5" i="25" s="1"/>
  <c r="GY55" i="3"/>
  <c r="C8" i="25" s="1"/>
  <c r="GQ61" i="3"/>
  <c r="GE61" i="3"/>
  <c r="GY56" i="3"/>
  <c r="C9" i="25" s="1"/>
  <c r="GB61" i="3"/>
  <c r="GI61" i="3"/>
  <c r="FW60" i="3"/>
  <c r="D13" i="25" s="1"/>
  <c r="FW51" i="3"/>
  <c r="D4" i="25" s="1"/>
  <c r="FD61" i="3"/>
  <c r="FW52" i="3"/>
  <c r="D5" i="25" s="1"/>
  <c r="FW58" i="3"/>
  <c r="D11" i="25" s="1"/>
  <c r="FW57" i="3"/>
  <c r="D10" i="25" s="1"/>
  <c r="FW55" i="3"/>
  <c r="D8" i="25" s="1"/>
  <c r="FW59" i="3"/>
  <c r="D12" i="25" s="1"/>
  <c r="DA61" i="3"/>
  <c r="DS51" i="3"/>
  <c r="F4" i="25" s="1"/>
  <c r="DS59" i="3"/>
  <c r="F12" i="25" s="1"/>
  <c r="DL61" i="3"/>
  <c r="DS58" i="3"/>
  <c r="F11" i="25" s="1"/>
  <c r="DS56" i="3"/>
  <c r="F9" i="25" s="1"/>
  <c r="DP61" i="3"/>
  <c r="DS53" i="3"/>
  <c r="F6" i="25" s="1"/>
  <c r="DS57" i="3"/>
  <c r="F10" i="25" s="1"/>
  <c r="CQ52" i="3"/>
  <c r="G5" i="25" s="1"/>
  <c r="BX61" i="3"/>
  <c r="CQ58" i="3"/>
  <c r="G11" i="25" s="1"/>
  <c r="BS61" i="3"/>
  <c r="CE61" i="3"/>
  <c r="CQ56" i="3"/>
  <c r="G9" i="25" s="1"/>
  <c r="CB61" i="3"/>
  <c r="CA61" i="3"/>
  <c r="CO61" i="3"/>
  <c r="CQ53" i="3"/>
  <c r="G6" i="25" s="1"/>
  <c r="CQ59" i="3"/>
  <c r="G12" i="25" s="1"/>
  <c r="CQ60" i="3"/>
  <c r="G13" i="25" s="1"/>
  <c r="CQ55" i="3"/>
  <c r="G8" i="25" s="1"/>
  <c r="BO53" i="3"/>
  <c r="H6" i="25" s="1"/>
  <c r="CY61" i="3"/>
  <c r="GT61" i="3"/>
  <c r="GF61" i="3"/>
  <c r="HW61" i="3"/>
  <c r="HO61" i="3"/>
  <c r="GA61" i="3"/>
  <c r="CZ61" i="3"/>
  <c r="EX61" i="3"/>
  <c r="CJ61" i="3"/>
  <c r="GK61" i="3"/>
  <c r="HD61" i="3"/>
  <c r="FN61" i="3"/>
  <c r="HV61" i="3"/>
  <c r="CV61" i="3"/>
  <c r="DH61" i="3"/>
  <c r="CL61" i="3"/>
  <c r="HI61" i="3"/>
  <c r="DT61" i="3"/>
  <c r="CN61" i="3"/>
  <c r="FY61" i="3"/>
  <c r="EV61" i="3"/>
  <c r="FG61" i="3"/>
  <c r="HT61" i="3"/>
  <c r="EW61" i="3"/>
  <c r="GZ61" i="3"/>
  <c r="HH61" i="3"/>
  <c r="CW61" i="3"/>
  <c r="GG61" i="3"/>
  <c r="FE61" i="3"/>
  <c r="FX61" i="3"/>
  <c r="BV61" i="3"/>
  <c r="CX61" i="3"/>
  <c r="FR61" i="3"/>
  <c r="BZ61" i="3"/>
  <c r="CP61" i="3"/>
  <c r="EZ61" i="3"/>
  <c r="HQ61" i="3"/>
  <c r="BP61" i="3"/>
  <c r="GH61" i="3"/>
  <c r="FF61" i="3"/>
  <c r="FM61" i="3"/>
  <c r="GL61" i="3"/>
  <c r="HB61" i="3"/>
  <c r="HS61" i="3"/>
  <c r="FB61" i="3"/>
  <c r="DQ61" i="3"/>
  <c r="HA61" i="3"/>
  <c r="CK61" i="3"/>
  <c r="DJ61" i="3"/>
  <c r="HZ61" i="3"/>
  <c r="DG61" i="3"/>
  <c r="FL61" i="3"/>
  <c r="FS61" i="3"/>
  <c r="DO61" i="3"/>
  <c r="DN61" i="3"/>
  <c r="GS61" i="3"/>
  <c r="GP61" i="3"/>
  <c r="FT61" i="3"/>
  <c r="BY61" i="3"/>
  <c r="CG61" i="3"/>
  <c r="BT61" i="3"/>
  <c r="CI61" i="3"/>
  <c r="HF61" i="3"/>
  <c r="GU61" i="3"/>
  <c r="CS61" i="3"/>
  <c r="FJ61" i="3"/>
  <c r="CH61" i="3"/>
  <c r="GN61" i="3"/>
  <c r="BW61" i="3"/>
  <c r="CC61" i="3"/>
  <c r="GV61" i="3"/>
  <c r="HC61" i="3"/>
  <c r="BU61" i="3"/>
  <c r="HP61" i="3"/>
  <c r="DI61" i="3"/>
  <c r="FQ61" i="3"/>
  <c r="HL61" i="3"/>
  <c r="CF61" i="3"/>
  <c r="GM61" i="3"/>
  <c r="HK61" i="3"/>
  <c r="CU61" i="3"/>
  <c r="FA61" i="3"/>
  <c r="DB61" i="3"/>
  <c r="DM61" i="3"/>
  <c r="GW61" i="3"/>
  <c r="CD61" i="3"/>
  <c r="EY61" i="3"/>
  <c r="DE61" i="3"/>
  <c r="FI61" i="3"/>
  <c r="CT61" i="3"/>
  <c r="AN61" i="3"/>
  <c r="DK61" i="3"/>
  <c r="DC61" i="3"/>
  <c r="DR61" i="3"/>
  <c r="FK61" i="3"/>
  <c r="HR61" i="3"/>
  <c r="C5" i="20"/>
  <c r="K5" i="20"/>
  <c r="G6" i="20"/>
  <c r="C7" i="20"/>
  <c r="G8" i="20"/>
  <c r="C9" i="20"/>
  <c r="G10" i="20"/>
  <c r="C11" i="20"/>
  <c r="G12" i="20"/>
  <c r="C13" i="20"/>
  <c r="G14" i="20"/>
  <c r="C15" i="20"/>
  <c r="G16" i="20"/>
  <c r="C17" i="20"/>
  <c r="G18" i="20"/>
  <c r="C19" i="20"/>
  <c r="G20" i="20"/>
  <c r="C21" i="20"/>
  <c r="G22" i="20"/>
  <c r="C23" i="20"/>
  <c r="G24" i="20"/>
  <c r="C25" i="20"/>
  <c r="G26" i="20"/>
  <c r="C27" i="20"/>
  <c r="I28" i="20"/>
  <c r="V60" i="19"/>
  <c r="E30" i="20"/>
  <c r="R62" i="19"/>
  <c r="I32" i="20"/>
  <c r="V64" i="19"/>
  <c r="V71" i="19"/>
  <c r="O72" i="19"/>
  <c r="W72" i="19"/>
  <c r="S76" i="19"/>
  <c r="O80" i="19"/>
  <c r="D5" i="20"/>
  <c r="H6" i="20"/>
  <c r="D7" i="20"/>
  <c r="H8" i="20"/>
  <c r="D9" i="20"/>
  <c r="H10" i="20"/>
  <c r="D11" i="20"/>
  <c r="H12" i="20"/>
  <c r="D13" i="20"/>
  <c r="H14" i="20"/>
  <c r="D15" i="20"/>
  <c r="H16" i="20"/>
  <c r="D17" i="20"/>
  <c r="H18" i="20"/>
  <c r="D19" i="20"/>
  <c r="H20" i="20"/>
  <c r="D21" i="20"/>
  <c r="H22" i="20"/>
  <c r="D23" i="20"/>
  <c r="H24" i="20"/>
  <c r="D25" i="20"/>
  <c r="H26" i="20"/>
  <c r="D27" i="20"/>
  <c r="B28" i="20"/>
  <c r="J28" i="20"/>
  <c r="W60" i="19"/>
  <c r="H29" i="20"/>
  <c r="F30" i="20"/>
  <c r="D31" i="20"/>
  <c r="B32" i="20"/>
  <c r="J32" i="20"/>
  <c r="W64" i="19"/>
  <c r="V70" i="19"/>
  <c r="O71" i="19"/>
  <c r="W71" i="19"/>
  <c r="R74" i="19"/>
  <c r="S75" i="19"/>
  <c r="O79" i="19"/>
  <c r="W79" i="19"/>
  <c r="E5" i="20"/>
  <c r="I6" i="20"/>
  <c r="E7" i="20"/>
  <c r="I8" i="20"/>
  <c r="E9" i="20"/>
  <c r="I10" i="20"/>
  <c r="E11" i="20"/>
  <c r="I12" i="20"/>
  <c r="E13" i="20"/>
  <c r="I14" i="20"/>
  <c r="E15" i="20"/>
  <c r="I16" i="20"/>
  <c r="E17" i="20"/>
  <c r="I18" i="20"/>
  <c r="E19" i="20"/>
  <c r="I20" i="20"/>
  <c r="E21" i="20"/>
  <c r="I22" i="20"/>
  <c r="E23" i="20"/>
  <c r="I24" i="20"/>
  <c r="E25" i="20"/>
  <c r="I26" i="20"/>
  <c r="E27" i="20"/>
  <c r="R59" i="19"/>
  <c r="I29" i="20"/>
  <c r="V61" i="19"/>
  <c r="U61" i="19"/>
  <c r="S62" i="19"/>
  <c r="E31" i="20"/>
  <c r="R63" i="19"/>
  <c r="V69" i="19"/>
  <c r="O70" i="19"/>
  <c r="W70" i="19"/>
  <c r="R73" i="19"/>
  <c r="S74" i="19"/>
  <c r="O78" i="19"/>
  <c r="W78" i="19"/>
  <c r="F5" i="20"/>
  <c r="Q37" i="19"/>
  <c r="B6" i="20"/>
  <c r="J6" i="20"/>
  <c r="U38" i="19"/>
  <c r="F7" i="20"/>
  <c r="Q39" i="19"/>
  <c r="B8" i="20"/>
  <c r="J8" i="20"/>
  <c r="U40" i="19"/>
  <c r="F9" i="20"/>
  <c r="Q41" i="19"/>
  <c r="B10" i="20"/>
  <c r="J10" i="20"/>
  <c r="U42" i="19"/>
  <c r="F11" i="20"/>
  <c r="Q43" i="19"/>
  <c r="B12" i="20"/>
  <c r="J12" i="20"/>
  <c r="U44" i="19"/>
  <c r="F13" i="20"/>
  <c r="Q45" i="19"/>
  <c r="B14" i="20"/>
  <c r="J14" i="20"/>
  <c r="U46" i="19"/>
  <c r="F15" i="20"/>
  <c r="Q47" i="19"/>
  <c r="B16" i="20"/>
  <c r="J16" i="20"/>
  <c r="U48" i="19"/>
  <c r="F17" i="20"/>
  <c r="Q49" i="19"/>
  <c r="B18" i="20"/>
  <c r="J18" i="20"/>
  <c r="U50" i="19"/>
  <c r="F19" i="20"/>
  <c r="Q51" i="19"/>
  <c r="B20" i="20"/>
  <c r="J20" i="20"/>
  <c r="U52" i="19"/>
  <c r="F21" i="20"/>
  <c r="Q53" i="19"/>
  <c r="B22" i="20"/>
  <c r="J22" i="20"/>
  <c r="U54" i="19"/>
  <c r="F23" i="20"/>
  <c r="Q55" i="19"/>
  <c r="B24" i="20"/>
  <c r="J24" i="20"/>
  <c r="U56" i="19"/>
  <c r="F25" i="20"/>
  <c r="Q57" i="19"/>
  <c r="B26" i="20"/>
  <c r="J26" i="20"/>
  <c r="U58" i="19"/>
  <c r="F27" i="20"/>
  <c r="Q59" i="19"/>
  <c r="D28" i="20"/>
  <c r="O60" i="19"/>
  <c r="B29" i="20"/>
  <c r="J29" i="20"/>
  <c r="W61" i="19"/>
  <c r="H30" i="20"/>
  <c r="F31" i="20"/>
  <c r="Q63" i="19"/>
  <c r="D32" i="20"/>
  <c r="O64" i="19"/>
  <c r="O69" i="19"/>
  <c r="W69" i="19"/>
  <c r="R72" i="19"/>
  <c r="S73" i="19"/>
  <c r="O77" i="19"/>
  <c r="W77" i="19"/>
  <c r="G5" i="20"/>
  <c r="R37" i="19"/>
  <c r="C6" i="20"/>
  <c r="V38" i="19"/>
  <c r="G7" i="20"/>
  <c r="R39" i="19"/>
  <c r="C8" i="20"/>
  <c r="V40" i="19"/>
  <c r="G9" i="20"/>
  <c r="R41" i="19"/>
  <c r="C10" i="20"/>
  <c r="V42" i="19"/>
  <c r="G11" i="20"/>
  <c r="R43" i="19"/>
  <c r="C12" i="20"/>
  <c r="V44" i="19"/>
  <c r="G13" i="20"/>
  <c r="R45" i="19"/>
  <c r="C14" i="20"/>
  <c r="V46" i="19"/>
  <c r="G15" i="20"/>
  <c r="R47" i="19"/>
  <c r="C16" i="20"/>
  <c r="V48" i="19"/>
  <c r="G17" i="20"/>
  <c r="R49" i="19"/>
  <c r="C18" i="20"/>
  <c r="V50" i="19"/>
  <c r="G19" i="20"/>
  <c r="R51" i="19"/>
  <c r="C20" i="20"/>
  <c r="V52" i="19"/>
  <c r="G21" i="20"/>
  <c r="R53" i="19"/>
  <c r="C22" i="20"/>
  <c r="V54" i="19"/>
  <c r="G23" i="20"/>
  <c r="R55" i="19"/>
  <c r="C24" i="20"/>
  <c r="V56" i="19"/>
  <c r="G25" i="20"/>
  <c r="R57" i="19"/>
  <c r="C26" i="20"/>
  <c r="V58" i="19"/>
  <c r="G27" i="20"/>
  <c r="S59" i="19"/>
  <c r="E28" i="20"/>
  <c r="R60" i="19"/>
  <c r="I30" i="20"/>
  <c r="V62" i="19"/>
  <c r="U62" i="19"/>
  <c r="S63" i="19"/>
  <c r="E32" i="20"/>
  <c r="R64" i="19"/>
  <c r="R71" i="19"/>
  <c r="S72" i="19"/>
  <c r="O76" i="19"/>
  <c r="W76" i="19"/>
  <c r="H5" i="20"/>
  <c r="D6" i="20"/>
  <c r="H7" i="20"/>
  <c r="D8" i="20"/>
  <c r="H9" i="20"/>
  <c r="D10" i="20"/>
  <c r="H11" i="20"/>
  <c r="D12" i="20"/>
  <c r="H13" i="20"/>
  <c r="D14" i="20"/>
  <c r="H15" i="20"/>
  <c r="D16" i="20"/>
  <c r="H17" i="20"/>
  <c r="D18" i="20"/>
  <c r="H19" i="20"/>
  <c r="D20" i="20"/>
  <c r="H21" i="20"/>
  <c r="D22" i="20"/>
  <c r="H23" i="20"/>
  <c r="D24" i="20"/>
  <c r="H25" i="20"/>
  <c r="D26" i="20"/>
  <c r="H27" i="20"/>
  <c r="F28" i="20"/>
  <c r="D29" i="20"/>
  <c r="B30" i="20"/>
  <c r="J30" i="20"/>
  <c r="W62" i="19"/>
  <c r="H31" i="20"/>
  <c r="F32" i="20"/>
  <c r="R70" i="19"/>
  <c r="S71" i="19"/>
  <c r="V74" i="19"/>
  <c r="O75" i="19"/>
  <c r="W75" i="19"/>
  <c r="S79" i="19"/>
  <c r="I5" i="20"/>
  <c r="E6" i="20"/>
  <c r="I7" i="20"/>
  <c r="E8" i="20"/>
  <c r="I9" i="20"/>
  <c r="E10" i="20"/>
  <c r="I11" i="20"/>
  <c r="E12" i="20"/>
  <c r="I13" i="20"/>
  <c r="E14" i="20"/>
  <c r="I15" i="20"/>
  <c r="E16" i="20"/>
  <c r="I17" i="20"/>
  <c r="E18" i="20"/>
  <c r="I19" i="20"/>
  <c r="E20" i="20"/>
  <c r="I21" i="20"/>
  <c r="E22" i="20"/>
  <c r="I23" i="20"/>
  <c r="E24" i="20"/>
  <c r="I25" i="20"/>
  <c r="E26" i="20"/>
  <c r="I27" i="20"/>
  <c r="V59" i="19"/>
  <c r="U59" i="19"/>
  <c r="S60" i="19"/>
  <c r="E29" i="20"/>
  <c r="R61" i="19"/>
  <c r="I31" i="20"/>
  <c r="V63" i="19"/>
  <c r="U63" i="19"/>
  <c r="S64" i="19"/>
  <c r="R69" i="19"/>
  <c r="S70" i="19"/>
  <c r="V73" i="19"/>
  <c r="O74" i="19"/>
  <c r="W74" i="19"/>
  <c r="S78" i="19"/>
  <c r="B5" i="20"/>
  <c r="J5" i="20"/>
  <c r="U37" i="19"/>
  <c r="F6" i="20"/>
  <c r="Q38" i="19"/>
  <c r="B7" i="20"/>
  <c r="J7" i="20"/>
  <c r="U39" i="19"/>
  <c r="F8" i="20"/>
  <c r="Q40" i="19"/>
  <c r="B9" i="20"/>
  <c r="J9" i="20"/>
  <c r="U41" i="19"/>
  <c r="F10" i="20"/>
  <c r="Q42" i="19"/>
  <c r="B11" i="20"/>
  <c r="J11" i="20"/>
  <c r="U43" i="19"/>
  <c r="F12" i="20"/>
  <c r="Q44" i="19"/>
  <c r="B13" i="20"/>
  <c r="J13" i="20"/>
  <c r="U45" i="19"/>
  <c r="F14" i="20"/>
  <c r="Q46" i="19"/>
  <c r="B15" i="20"/>
  <c r="J15" i="20"/>
  <c r="U47" i="19"/>
  <c r="F16" i="20"/>
  <c r="Q48" i="19"/>
  <c r="B17" i="20"/>
  <c r="J17" i="20"/>
  <c r="U49" i="19"/>
  <c r="F18" i="20"/>
  <c r="Q50" i="19"/>
  <c r="B19" i="20"/>
  <c r="J19" i="20"/>
  <c r="U51" i="19"/>
  <c r="F20" i="20"/>
  <c r="Q52" i="19"/>
  <c r="B21" i="20"/>
  <c r="J21" i="20"/>
  <c r="U53" i="19"/>
  <c r="F22" i="20"/>
  <c r="Q54" i="19"/>
  <c r="B23" i="20"/>
  <c r="J23" i="20"/>
  <c r="U55" i="19"/>
  <c r="F24" i="20"/>
  <c r="Q56" i="19"/>
  <c r="B25" i="20"/>
  <c r="J25" i="20"/>
  <c r="U57" i="19"/>
  <c r="F26" i="20"/>
  <c r="Q58" i="19"/>
  <c r="B27" i="20"/>
  <c r="J27" i="20"/>
  <c r="W59" i="19"/>
  <c r="H28" i="20"/>
  <c r="F29" i="20"/>
  <c r="Q61" i="19"/>
  <c r="D30" i="20"/>
  <c r="O62" i="19"/>
  <c r="B31" i="20"/>
  <c r="J31" i="20"/>
  <c r="W63" i="19"/>
  <c r="H32" i="20"/>
  <c r="S69" i="19"/>
  <c r="V72" i="19"/>
  <c r="O73" i="19"/>
  <c r="W73" i="19"/>
  <c r="S77" i="19"/>
  <c r="C28" i="20"/>
  <c r="G29" i="20"/>
  <c r="C30" i="20"/>
  <c r="G31" i="20"/>
  <c r="C32" i="20"/>
  <c r="O135" i="19"/>
  <c r="W135" i="19"/>
  <c r="V136" i="19"/>
  <c r="T138" i="19"/>
  <c r="S139" i="19"/>
  <c r="R142" i="19"/>
  <c r="S143" i="19"/>
  <c r="V146" i="19"/>
  <c r="O147" i="19"/>
  <c r="W147" i="19"/>
  <c r="R150" i="19"/>
  <c r="O136" i="19"/>
  <c r="W136" i="19"/>
  <c r="V137" i="19"/>
  <c r="T139" i="19"/>
  <c r="S140" i="19"/>
  <c r="R141" i="19"/>
  <c r="S142" i="19"/>
  <c r="V145" i="19"/>
  <c r="O146" i="19"/>
  <c r="W146" i="19"/>
  <c r="R149" i="19"/>
  <c r="Q134" i="19"/>
  <c r="P135" i="19"/>
  <c r="O137" i="19"/>
  <c r="W137" i="19"/>
  <c r="V138" i="19"/>
  <c r="T140" i="19"/>
  <c r="S141" i="19"/>
  <c r="V144" i="19"/>
  <c r="O145" i="19"/>
  <c r="W145" i="19"/>
  <c r="R148" i="19"/>
  <c r="S149" i="19"/>
  <c r="U119" i="19"/>
  <c r="Q120" i="19"/>
  <c r="U121" i="19"/>
  <c r="Q122" i="19"/>
  <c r="U123" i="19"/>
  <c r="Q124" i="19"/>
  <c r="U125" i="19"/>
  <c r="Q126" i="19"/>
  <c r="U127" i="19"/>
  <c r="Q128" i="19"/>
  <c r="U133" i="19"/>
  <c r="S134" i="19"/>
  <c r="O138" i="19"/>
  <c r="W138" i="19"/>
  <c r="V139" i="19"/>
  <c r="V143" i="19"/>
  <c r="O144" i="19"/>
  <c r="W144" i="19"/>
  <c r="R147" i="19"/>
  <c r="S148" i="19"/>
  <c r="V151" i="19"/>
  <c r="G28" i="20"/>
  <c r="C29" i="20"/>
  <c r="G30" i="20"/>
  <c r="C31" i="20"/>
  <c r="G32" i="20"/>
  <c r="V75" i="19"/>
  <c r="R76" i="19"/>
  <c r="V77" i="19"/>
  <c r="R78" i="19"/>
  <c r="V79" i="19"/>
  <c r="R80" i="19"/>
  <c r="V81" i="19"/>
  <c r="R82" i="19"/>
  <c r="V83" i="19"/>
  <c r="R84" i="19"/>
  <c r="V85" i="19"/>
  <c r="R86" i="19"/>
  <c r="V87" i="19"/>
  <c r="R88" i="19"/>
  <c r="V89" i="19"/>
  <c r="R90" i="19"/>
  <c r="V91" i="19"/>
  <c r="R92" i="19"/>
  <c r="V93" i="19"/>
  <c r="R94" i="19"/>
  <c r="V95" i="19"/>
  <c r="R96" i="19"/>
  <c r="V101" i="19"/>
  <c r="R102" i="19"/>
  <c r="V103" i="19"/>
  <c r="R104" i="19"/>
  <c r="V105" i="19"/>
  <c r="R106" i="19"/>
  <c r="V107" i="19"/>
  <c r="R108" i="19"/>
  <c r="V109" i="19"/>
  <c r="R110" i="19"/>
  <c r="V111" i="19"/>
  <c r="R112" i="19"/>
  <c r="V113" i="19"/>
  <c r="R114" i="19"/>
  <c r="V115" i="19"/>
  <c r="R116" i="19"/>
  <c r="V117" i="19"/>
  <c r="R118" i="19"/>
  <c r="V119" i="19"/>
  <c r="R120" i="19"/>
  <c r="V121" i="19"/>
  <c r="R122" i="19"/>
  <c r="V123" i="19"/>
  <c r="R124" i="19"/>
  <c r="V125" i="19"/>
  <c r="R126" i="19"/>
  <c r="V127" i="19"/>
  <c r="R128" i="19"/>
  <c r="V133" i="19"/>
  <c r="T134" i="19"/>
  <c r="S135" i="19"/>
  <c r="R135" i="19"/>
  <c r="P137" i="19"/>
  <c r="O139" i="19"/>
  <c r="W139" i="19"/>
  <c r="V140" i="19"/>
  <c r="V142" i="19"/>
  <c r="O143" i="19"/>
  <c r="W143" i="19"/>
  <c r="R146" i="19"/>
  <c r="S147" i="19"/>
  <c r="V150" i="19"/>
  <c r="S80" i="19"/>
  <c r="O81" i="19"/>
  <c r="W81" i="19"/>
  <c r="S82" i="19"/>
  <c r="O83" i="19"/>
  <c r="W83" i="19"/>
  <c r="S84" i="19"/>
  <c r="O85" i="19"/>
  <c r="W85" i="19"/>
  <c r="S86" i="19"/>
  <c r="O87" i="19"/>
  <c r="W87" i="19"/>
  <c r="S88" i="19"/>
  <c r="O89" i="19"/>
  <c r="W89" i="19"/>
  <c r="S90" i="19"/>
  <c r="O91" i="19"/>
  <c r="W91" i="19"/>
  <c r="S92" i="19"/>
  <c r="O93" i="19"/>
  <c r="W93" i="19"/>
  <c r="S94" i="19"/>
  <c r="O95" i="19"/>
  <c r="W95" i="19"/>
  <c r="S96" i="19"/>
  <c r="O101" i="19"/>
  <c r="W101" i="19"/>
  <c r="S102" i="19"/>
  <c r="O103" i="19"/>
  <c r="W103" i="19"/>
  <c r="S104" i="19"/>
  <c r="O105" i="19"/>
  <c r="W105" i="19"/>
  <c r="S106" i="19"/>
  <c r="O107" i="19"/>
  <c r="W107" i="19"/>
  <c r="S108" i="19"/>
  <c r="O109" i="19"/>
  <c r="W109" i="19"/>
  <c r="S110" i="19"/>
  <c r="O111" i="19"/>
  <c r="W111" i="19"/>
  <c r="S112" i="19"/>
  <c r="O113" i="19"/>
  <c r="W113" i="19"/>
  <c r="S114" i="19"/>
  <c r="O115" i="19"/>
  <c r="W115" i="19"/>
  <c r="S116" i="19"/>
  <c r="O117" i="19"/>
  <c r="W117" i="19"/>
  <c r="S118" i="19"/>
  <c r="O119" i="19"/>
  <c r="W119" i="19"/>
  <c r="S120" i="19"/>
  <c r="O121" i="19"/>
  <c r="W121" i="19"/>
  <c r="S122" i="19"/>
  <c r="O123" i="19"/>
  <c r="W123" i="19"/>
  <c r="S124" i="19"/>
  <c r="O125" i="19"/>
  <c r="S126" i="19"/>
  <c r="O127" i="19"/>
  <c r="T135" i="19"/>
  <c r="S136" i="19"/>
  <c r="O140" i="19"/>
  <c r="W140" i="19"/>
  <c r="V141" i="19"/>
  <c r="O142" i="19"/>
  <c r="W142" i="19"/>
  <c r="R145" i="19"/>
  <c r="S146" i="19"/>
  <c r="V149" i="19"/>
  <c r="V134" i="19"/>
  <c r="T136" i="19"/>
  <c r="S137" i="19"/>
  <c r="R137" i="19"/>
  <c r="P139" i="19"/>
  <c r="O141" i="19"/>
  <c r="W141" i="19"/>
  <c r="R144" i="19"/>
  <c r="S145" i="19"/>
  <c r="V148" i="19"/>
  <c r="O149" i="19"/>
  <c r="R152" i="19"/>
  <c r="U120" i="19"/>
  <c r="Q121" i="19"/>
  <c r="U122" i="19"/>
  <c r="Q123" i="19"/>
  <c r="U124" i="19"/>
  <c r="Q125" i="19"/>
  <c r="U126" i="19"/>
  <c r="Q127" i="19"/>
  <c r="U128" i="19"/>
  <c r="Q133" i="19"/>
  <c r="O134" i="19"/>
  <c r="W134" i="19"/>
  <c r="V135" i="19"/>
  <c r="T137" i="19"/>
  <c r="S138" i="19"/>
  <c r="R138" i="19"/>
  <c r="P140" i="19"/>
  <c r="R143" i="19"/>
  <c r="S144" i="19"/>
  <c r="V147" i="19"/>
  <c r="O148" i="19"/>
  <c r="W148" i="19"/>
  <c r="R151" i="19"/>
  <c r="T172" i="19"/>
  <c r="Q174" i="19"/>
  <c r="V176" i="19"/>
  <c r="U177" i="19"/>
  <c r="P180" i="19"/>
  <c r="U182" i="19"/>
  <c r="T183" i="19"/>
  <c r="T185" i="19"/>
  <c r="P188" i="19"/>
  <c r="U172" i="19"/>
  <c r="T173" i="19"/>
  <c r="W176" i="19"/>
  <c r="T178" i="19"/>
  <c r="Q180" i="19"/>
  <c r="V182" i="19"/>
  <c r="U183" i="19"/>
  <c r="P187" i="19"/>
  <c r="S189" i="19"/>
  <c r="V172" i="19"/>
  <c r="U173" i="19"/>
  <c r="P176" i="19"/>
  <c r="U178" i="19"/>
  <c r="T179" i="19"/>
  <c r="W182" i="19"/>
  <c r="T184" i="19"/>
  <c r="O186" i="19"/>
  <c r="W186" i="19"/>
  <c r="V153" i="19"/>
  <c r="R154" i="19"/>
  <c r="V155" i="19"/>
  <c r="R156" i="19"/>
  <c r="V157" i="19"/>
  <c r="R158" i="19"/>
  <c r="V159" i="19"/>
  <c r="R160" i="19"/>
  <c r="V165" i="19"/>
  <c r="R166" i="19"/>
  <c r="V167" i="19"/>
  <c r="R168" i="19"/>
  <c r="V169" i="19"/>
  <c r="S170" i="19"/>
  <c r="P171" i="19"/>
  <c r="W172" i="19"/>
  <c r="T174" i="19"/>
  <c r="Q175" i="19"/>
  <c r="Q176" i="19"/>
  <c r="O176" i="19"/>
  <c r="V178" i="19"/>
  <c r="U179" i="19"/>
  <c r="S179" i="19"/>
  <c r="P181" i="19"/>
  <c r="P182" i="19"/>
  <c r="P186" i="19"/>
  <c r="W149" i="19"/>
  <c r="S150" i="19"/>
  <c r="O151" i="19"/>
  <c r="W151" i="19"/>
  <c r="S152" i="19"/>
  <c r="O153" i="19"/>
  <c r="W153" i="19"/>
  <c r="S154" i="19"/>
  <c r="O155" i="19"/>
  <c r="W155" i="19"/>
  <c r="S156" i="19"/>
  <c r="O157" i="19"/>
  <c r="W157" i="19"/>
  <c r="S158" i="19"/>
  <c r="O159" i="19"/>
  <c r="W159" i="19"/>
  <c r="S160" i="19"/>
  <c r="O165" i="19"/>
  <c r="W165" i="19"/>
  <c r="S166" i="19"/>
  <c r="O167" i="19"/>
  <c r="W167" i="19"/>
  <c r="S168" i="19"/>
  <c r="O169" i="19"/>
  <c r="W169" i="19"/>
  <c r="T170" i="19"/>
  <c r="Q171" i="19"/>
  <c r="P172" i="19"/>
  <c r="U174" i="19"/>
  <c r="T175" i="19"/>
  <c r="R175" i="19"/>
  <c r="W178" i="19"/>
  <c r="T180" i="19"/>
  <c r="Q181" i="19"/>
  <c r="Q182" i="19"/>
  <c r="O182" i="19"/>
  <c r="P185" i="19"/>
  <c r="S187" i="19"/>
  <c r="T188" i="19"/>
  <c r="O190" i="19"/>
  <c r="W190" i="19"/>
  <c r="T171" i="19"/>
  <c r="Q172" i="19"/>
  <c r="V174" i="19"/>
  <c r="U175" i="19"/>
  <c r="P178" i="19"/>
  <c r="U180" i="19"/>
  <c r="T181" i="19"/>
  <c r="O184" i="19"/>
  <c r="W184" i="19"/>
  <c r="T187" i="19"/>
  <c r="V170" i="19"/>
  <c r="W174" i="19"/>
  <c r="T176" i="19"/>
  <c r="Q178" i="19"/>
  <c r="V180" i="19"/>
  <c r="U181" i="19"/>
  <c r="P184" i="19"/>
  <c r="Q185" i="19"/>
  <c r="P189" i="19"/>
  <c r="V152" i="19"/>
  <c r="R153" i="19"/>
  <c r="V154" i="19"/>
  <c r="R155" i="19"/>
  <c r="V156" i="19"/>
  <c r="R157" i="19"/>
  <c r="V158" i="19"/>
  <c r="R159" i="19"/>
  <c r="V160" i="19"/>
  <c r="R165" i="19"/>
  <c r="V166" i="19"/>
  <c r="R167" i="19"/>
  <c r="V168" i="19"/>
  <c r="R169" i="19"/>
  <c r="P170" i="19"/>
  <c r="W170" i="19"/>
  <c r="U171" i="19"/>
  <c r="P173" i="19"/>
  <c r="P174" i="19"/>
  <c r="U176" i="19"/>
  <c r="T177" i="19"/>
  <c r="R177" i="19"/>
  <c r="W180" i="19"/>
  <c r="T182" i="19"/>
  <c r="Q183" i="19"/>
  <c r="S185" i="19"/>
  <c r="T186" i="19"/>
  <c r="O188" i="19"/>
  <c r="W188" i="19"/>
  <c r="R218" i="19"/>
  <c r="W220" i="19"/>
  <c r="O229" i="19"/>
  <c r="W229" i="19"/>
  <c r="V230" i="19"/>
  <c r="T233" i="19"/>
  <c r="S218" i="19"/>
  <c r="V221" i="19"/>
  <c r="U221" i="19"/>
  <c r="R223" i="19"/>
  <c r="R224" i="19"/>
  <c r="W230" i="19"/>
  <c r="U231" i="19"/>
  <c r="T231" i="19"/>
  <c r="U233" i="19"/>
  <c r="P236" i="19"/>
  <c r="T218" i="19"/>
  <c r="O221" i="19"/>
  <c r="W221" i="19"/>
  <c r="V222" i="19"/>
  <c r="S224" i="19"/>
  <c r="V231" i="19"/>
  <c r="Q236" i="19"/>
  <c r="R219" i="19"/>
  <c r="R220" i="19"/>
  <c r="W222" i="19"/>
  <c r="T223" i="19"/>
  <c r="P234" i="19"/>
  <c r="T190" i="19"/>
  <c r="P191" i="19"/>
  <c r="T192" i="19"/>
  <c r="P197" i="19"/>
  <c r="X197" i="19"/>
  <c r="T198" i="19"/>
  <c r="P199" i="19"/>
  <c r="T200" i="19"/>
  <c r="P201" i="19"/>
  <c r="T202" i="19"/>
  <c r="P203" i="19"/>
  <c r="T204" i="19"/>
  <c r="P205" i="19"/>
  <c r="T206" i="19"/>
  <c r="P207" i="19"/>
  <c r="T208" i="19"/>
  <c r="P209" i="19"/>
  <c r="T210" i="19"/>
  <c r="P211" i="19"/>
  <c r="T212" i="19"/>
  <c r="P213" i="19"/>
  <c r="T214" i="19"/>
  <c r="P215" i="19"/>
  <c r="T216" i="19"/>
  <c r="P217" i="19"/>
  <c r="V218" i="19"/>
  <c r="S220" i="19"/>
  <c r="Q220" i="19"/>
  <c r="V223" i="19"/>
  <c r="R230" i="19"/>
  <c r="Q234" i="19"/>
  <c r="T237" i="19"/>
  <c r="W218" i="19"/>
  <c r="T219" i="19"/>
  <c r="O223" i="19"/>
  <c r="W223" i="19"/>
  <c r="V224" i="19"/>
  <c r="S229" i="19"/>
  <c r="S230" i="19"/>
  <c r="Q232" i="19"/>
  <c r="U237" i="19"/>
  <c r="V208" i="19"/>
  <c r="R209" i="19"/>
  <c r="V210" i="19"/>
  <c r="R211" i="19"/>
  <c r="V212" i="19"/>
  <c r="R213" i="19"/>
  <c r="V214" i="19"/>
  <c r="R215" i="19"/>
  <c r="V216" i="19"/>
  <c r="R217" i="19"/>
  <c r="V219" i="19"/>
  <c r="U219" i="19"/>
  <c r="R221" i="19"/>
  <c r="R222" i="19"/>
  <c r="P222" i="19"/>
  <c r="W224" i="19"/>
  <c r="T229" i="19"/>
  <c r="R232" i="19"/>
  <c r="P232" i="19"/>
  <c r="T235" i="19"/>
  <c r="S191" i="19"/>
  <c r="O192" i="19"/>
  <c r="W192" i="19"/>
  <c r="S197" i="19"/>
  <c r="O198" i="19"/>
  <c r="W198" i="19"/>
  <c r="S199" i="19"/>
  <c r="O200" i="19"/>
  <c r="W200" i="19"/>
  <c r="S201" i="19"/>
  <c r="O202" i="19"/>
  <c r="W202" i="19"/>
  <c r="S203" i="19"/>
  <c r="O204" i="19"/>
  <c r="W204" i="19"/>
  <c r="S205" i="19"/>
  <c r="O206" i="19"/>
  <c r="W206" i="19"/>
  <c r="S207" i="19"/>
  <c r="O208" i="19"/>
  <c r="W208" i="19"/>
  <c r="S209" i="19"/>
  <c r="O210" i="19"/>
  <c r="W210" i="19"/>
  <c r="S211" i="19"/>
  <c r="O212" i="19"/>
  <c r="W212" i="19"/>
  <c r="S213" i="19"/>
  <c r="O214" i="19"/>
  <c r="W214" i="19"/>
  <c r="S215" i="19"/>
  <c r="O216" i="19"/>
  <c r="W216" i="19"/>
  <c r="S217" i="19"/>
  <c r="O218" i="19"/>
  <c r="O219" i="19"/>
  <c r="W219" i="19"/>
  <c r="V220" i="19"/>
  <c r="S221" i="19"/>
  <c r="S222" i="19"/>
  <c r="Q222" i="19"/>
  <c r="V229" i="19"/>
  <c r="U229" i="19"/>
  <c r="R231" i="19"/>
  <c r="U235" i="19"/>
  <c r="P238" i="19"/>
  <c r="W254" i="19"/>
  <c r="T256" i="19"/>
  <c r="P254" i="19"/>
  <c r="U256" i="19"/>
  <c r="Q254" i="19"/>
  <c r="V256" i="19"/>
  <c r="T253" i="19"/>
  <c r="W256" i="19"/>
  <c r="U253" i="19"/>
  <c r="P256" i="19"/>
  <c r="T254" i="19"/>
  <c r="Q256" i="19"/>
  <c r="T239" i="19"/>
  <c r="P240" i="19"/>
  <c r="T241" i="19"/>
  <c r="P242" i="19"/>
  <c r="T243" i="19"/>
  <c r="P244" i="19"/>
  <c r="T245" i="19"/>
  <c r="P246" i="19"/>
  <c r="T247" i="19"/>
  <c r="P248" i="19"/>
  <c r="T249" i="19"/>
  <c r="P250" i="19"/>
  <c r="T251" i="19"/>
  <c r="P252" i="19"/>
  <c r="U254" i="19"/>
  <c r="T255" i="19"/>
  <c r="R255" i="19"/>
  <c r="Q238" i="19"/>
  <c r="U239" i="19"/>
  <c r="Q240" i="19"/>
  <c r="U241" i="19"/>
  <c r="Q242" i="19"/>
  <c r="U243" i="19"/>
  <c r="Q244" i="19"/>
  <c r="U245" i="19"/>
  <c r="Q246" i="19"/>
  <c r="U247" i="19"/>
  <c r="Q248" i="19"/>
  <c r="U249" i="19"/>
  <c r="Q250" i="19"/>
  <c r="U251" i="19"/>
  <c r="Q252" i="19"/>
  <c r="V254" i="19"/>
  <c r="U255" i="19"/>
  <c r="S255" i="19"/>
  <c r="L126" i="20" l="1"/>
  <c r="L101" i="20"/>
  <c r="L128" i="20"/>
  <c r="L111" i="20"/>
  <c r="L110" i="20"/>
  <c r="L108" i="20"/>
  <c r="L119" i="20"/>
  <c r="L117" i="20"/>
  <c r="L115" i="20"/>
  <c r="L114" i="20"/>
  <c r="L123" i="20"/>
  <c r="L113" i="20"/>
  <c r="L116" i="20"/>
  <c r="L103" i="20"/>
  <c r="L125" i="20"/>
  <c r="L201" i="20"/>
  <c r="Y233" i="19"/>
  <c r="L189" i="20"/>
  <c r="Y221" i="19"/>
  <c r="L121" i="20"/>
  <c r="L93" i="20"/>
  <c r="Y125" i="19"/>
  <c r="Y113" i="19"/>
  <c r="L81" i="20"/>
  <c r="L216" i="20"/>
  <c r="Y248" i="19"/>
  <c r="L192" i="20"/>
  <c r="Y224" i="19"/>
  <c r="L188" i="20"/>
  <c r="Y220" i="19"/>
  <c r="L152" i="20"/>
  <c r="Y184" i="19"/>
  <c r="L144" i="20"/>
  <c r="Y176" i="19"/>
  <c r="L136" i="20"/>
  <c r="Y168" i="19"/>
  <c r="L84" i="20"/>
  <c r="Y116" i="19"/>
  <c r="L215" i="20"/>
  <c r="Y247" i="19"/>
  <c r="L191" i="20"/>
  <c r="Y223" i="19"/>
  <c r="L183" i="20"/>
  <c r="Y215" i="19"/>
  <c r="L167" i="20"/>
  <c r="Y199" i="19"/>
  <c r="L143" i="20"/>
  <c r="Y175" i="19"/>
  <c r="L158" i="20"/>
  <c r="Y190" i="19"/>
  <c r="L150" i="20"/>
  <c r="Y182" i="19"/>
  <c r="L142" i="20"/>
  <c r="Y174" i="19"/>
  <c r="L106" i="20"/>
  <c r="Y48" i="19"/>
  <c r="L16" i="20"/>
  <c r="L71" i="20"/>
  <c r="Y103" i="19"/>
  <c r="L19" i="20"/>
  <c r="Y51" i="19"/>
  <c r="L62" i="20"/>
  <c r="Y94" i="19"/>
  <c r="L18" i="20"/>
  <c r="Y50" i="19"/>
  <c r="L205" i="20"/>
  <c r="Y237" i="19"/>
  <c r="L185" i="20"/>
  <c r="Y217" i="19"/>
  <c r="L169" i="20"/>
  <c r="Y201" i="19"/>
  <c r="L149" i="20"/>
  <c r="Y181" i="19"/>
  <c r="L145" i="20"/>
  <c r="Y177" i="19"/>
  <c r="L77" i="20"/>
  <c r="Y109" i="19"/>
  <c r="L220" i="20"/>
  <c r="Y252" i="19"/>
  <c r="L184" i="20"/>
  <c r="Y216" i="19"/>
  <c r="L219" i="20"/>
  <c r="Y251" i="19"/>
  <c r="L139" i="20"/>
  <c r="Y171" i="19"/>
  <c r="L202" i="20"/>
  <c r="Y234" i="19"/>
  <c r="L154" i="20"/>
  <c r="Y186" i="19"/>
  <c r="L138" i="20"/>
  <c r="Y170" i="19"/>
  <c r="L94" i="20"/>
  <c r="Y126" i="19"/>
  <c r="L90" i="20"/>
  <c r="Y122" i="19"/>
  <c r="L86" i="20"/>
  <c r="Y118" i="19"/>
  <c r="L69" i="20"/>
  <c r="Y101" i="19"/>
  <c r="Y57" i="19"/>
  <c r="L25" i="20"/>
  <c r="L9" i="20"/>
  <c r="Y41" i="19"/>
  <c r="L52" i="20"/>
  <c r="Y84" i="19"/>
  <c r="L63" i="20"/>
  <c r="Y95" i="19"/>
  <c r="L209" i="20"/>
  <c r="Y241" i="19"/>
  <c r="L141" i="20"/>
  <c r="Y173" i="19"/>
  <c r="Y105" i="19"/>
  <c r="L73" i="20"/>
  <c r="L224" i="20"/>
  <c r="Y256" i="19"/>
  <c r="L180" i="20"/>
  <c r="Y212" i="19"/>
  <c r="L80" i="20"/>
  <c r="Y112" i="19"/>
  <c r="L223" i="20"/>
  <c r="Y255" i="19"/>
  <c r="L179" i="20"/>
  <c r="Y211" i="19"/>
  <c r="L159" i="20"/>
  <c r="Y191" i="19"/>
  <c r="L206" i="20"/>
  <c r="Y238" i="19"/>
  <c r="L190" i="20"/>
  <c r="Y222" i="19"/>
  <c r="L186" i="20"/>
  <c r="Y218" i="19"/>
  <c r="L61" i="20"/>
  <c r="Y93" i="19"/>
  <c r="L32" i="20"/>
  <c r="Y64" i="19"/>
  <c r="L12" i="20"/>
  <c r="Y44" i="19"/>
  <c r="L31" i="20"/>
  <c r="Y63" i="19"/>
  <c r="L15" i="20"/>
  <c r="Y47" i="19"/>
  <c r="L58" i="20"/>
  <c r="Y90" i="19"/>
  <c r="Y46" i="19"/>
  <c r="L14" i="20"/>
  <c r="L213" i="20"/>
  <c r="Y245" i="19"/>
  <c r="L181" i="20"/>
  <c r="Y213" i="19"/>
  <c r="L165" i="20"/>
  <c r="Y197" i="19"/>
  <c r="L137" i="20"/>
  <c r="Y169" i="19"/>
  <c r="L176" i="20"/>
  <c r="Y208" i="19"/>
  <c r="L135" i="20"/>
  <c r="Y167" i="19"/>
  <c r="L87" i="20"/>
  <c r="Y119" i="19"/>
  <c r="L210" i="20"/>
  <c r="Y242" i="19"/>
  <c r="L182" i="20"/>
  <c r="Y214" i="19"/>
  <c r="L134" i="20"/>
  <c r="Y166" i="19"/>
  <c r="L82" i="20"/>
  <c r="Y114" i="19"/>
  <c r="L57" i="20"/>
  <c r="Y89" i="19"/>
  <c r="Y53" i="19"/>
  <c r="L21" i="20"/>
  <c r="L5" i="20"/>
  <c r="Y37" i="19"/>
  <c r="L64" i="20"/>
  <c r="Y96" i="19"/>
  <c r="L48" i="20"/>
  <c r="Y80" i="19"/>
  <c r="L44" i="20"/>
  <c r="Y76" i="19"/>
  <c r="L40" i="20"/>
  <c r="Y72" i="19"/>
  <c r="L28" i="20"/>
  <c r="Y60" i="19"/>
  <c r="L59" i="20"/>
  <c r="Y91" i="19"/>
  <c r="L55" i="20"/>
  <c r="Y87" i="19"/>
  <c r="L30" i="20"/>
  <c r="Y62" i="19"/>
  <c r="L217" i="20"/>
  <c r="Y249" i="19"/>
  <c r="L133" i="20"/>
  <c r="Y165" i="19"/>
  <c r="L109" i="20"/>
  <c r="L200" i="20"/>
  <c r="Y232" i="19"/>
  <c r="L172" i="20"/>
  <c r="Y204" i="19"/>
  <c r="L112" i="20"/>
  <c r="L76" i="20"/>
  <c r="Y108" i="19"/>
  <c r="L199" i="20"/>
  <c r="Y231" i="19"/>
  <c r="L175" i="20"/>
  <c r="Y207" i="19"/>
  <c r="L155" i="20"/>
  <c r="Y187" i="19"/>
  <c r="L107" i="20"/>
  <c r="L91" i="20"/>
  <c r="Y123" i="19"/>
  <c r="L83" i="20"/>
  <c r="Y115" i="19"/>
  <c r="L214" i="20"/>
  <c r="Y246" i="19"/>
  <c r="L178" i="20"/>
  <c r="Y210" i="19"/>
  <c r="L118" i="20"/>
  <c r="L53" i="20"/>
  <c r="Y85" i="19"/>
  <c r="L24" i="20"/>
  <c r="Y56" i="19"/>
  <c r="L8" i="20"/>
  <c r="Y40" i="19"/>
  <c r="L27" i="20"/>
  <c r="Y59" i="19"/>
  <c r="L11" i="20"/>
  <c r="Y43" i="19"/>
  <c r="L54" i="20"/>
  <c r="Y86" i="19"/>
  <c r="Y58" i="19"/>
  <c r="L26" i="20"/>
  <c r="Y42" i="19"/>
  <c r="L10" i="20"/>
  <c r="L221" i="20"/>
  <c r="Y253" i="19"/>
  <c r="L177" i="20"/>
  <c r="Y209" i="19"/>
  <c r="L157" i="20"/>
  <c r="Y189" i="19"/>
  <c r="L204" i="20"/>
  <c r="Y236" i="19"/>
  <c r="L168" i="20"/>
  <c r="Y200" i="19"/>
  <c r="L203" i="20"/>
  <c r="Y235" i="19"/>
  <c r="L95" i="20"/>
  <c r="Y127" i="19"/>
  <c r="L218" i="20"/>
  <c r="Y250" i="19"/>
  <c r="L174" i="20"/>
  <c r="Y206" i="19"/>
  <c r="L78" i="20"/>
  <c r="Y110" i="19"/>
  <c r="L49" i="20"/>
  <c r="Y81" i="19"/>
  <c r="L45" i="20"/>
  <c r="Y77" i="19"/>
  <c r="L41" i="20"/>
  <c r="Y73" i="19"/>
  <c r="Y49" i="19"/>
  <c r="L17" i="20"/>
  <c r="L60" i="20"/>
  <c r="Y92" i="19"/>
  <c r="L51" i="20"/>
  <c r="Y83" i="19"/>
  <c r="L47" i="20"/>
  <c r="Y79" i="19"/>
  <c r="L39" i="20"/>
  <c r="Y71" i="19"/>
  <c r="L197" i="20"/>
  <c r="Y229" i="19"/>
  <c r="L208" i="20"/>
  <c r="Y240" i="19"/>
  <c r="L160" i="20"/>
  <c r="Y192" i="19"/>
  <c r="L96" i="20"/>
  <c r="Y128" i="19"/>
  <c r="L92" i="20"/>
  <c r="Y124" i="19"/>
  <c r="L88" i="20"/>
  <c r="Y120" i="19"/>
  <c r="L72" i="20"/>
  <c r="Y104" i="19"/>
  <c r="Y239" i="19"/>
  <c r="L207" i="20"/>
  <c r="L171" i="20"/>
  <c r="Y203" i="19"/>
  <c r="L151" i="20"/>
  <c r="Y183" i="19"/>
  <c r="L79" i="20"/>
  <c r="Y111" i="19"/>
  <c r="L75" i="20"/>
  <c r="Y107" i="19"/>
  <c r="L222" i="20"/>
  <c r="Y254" i="19"/>
  <c r="L170" i="20"/>
  <c r="Y202" i="19"/>
  <c r="L37" i="20"/>
  <c r="Y69" i="19"/>
  <c r="L20" i="20"/>
  <c r="Y52" i="19"/>
  <c r="L43" i="20"/>
  <c r="Y75" i="19"/>
  <c r="L23" i="20"/>
  <c r="Y55" i="19"/>
  <c r="L7" i="20"/>
  <c r="Y39" i="19"/>
  <c r="L70" i="20"/>
  <c r="Y102" i="19"/>
  <c r="L50" i="20"/>
  <c r="Y82" i="19"/>
  <c r="Y54" i="19"/>
  <c r="L22" i="20"/>
  <c r="Y38" i="19"/>
  <c r="L6" i="20"/>
  <c r="L173" i="20"/>
  <c r="Y205" i="19"/>
  <c r="L153" i="20"/>
  <c r="Y185" i="19"/>
  <c r="L89" i="20"/>
  <c r="Y121" i="19"/>
  <c r="L85" i="20"/>
  <c r="Y117" i="19"/>
  <c r="L212" i="20"/>
  <c r="Y244" i="19"/>
  <c r="L156" i="20"/>
  <c r="Y188" i="19"/>
  <c r="L148" i="20"/>
  <c r="Y180" i="19"/>
  <c r="L140" i="20"/>
  <c r="Y172" i="19"/>
  <c r="L211" i="20"/>
  <c r="Y243" i="19"/>
  <c r="L187" i="20"/>
  <c r="Y219" i="19"/>
  <c r="L147" i="20"/>
  <c r="Y179" i="19"/>
  <c r="L198" i="20"/>
  <c r="Y230" i="19"/>
  <c r="L166" i="20"/>
  <c r="Y198" i="19"/>
  <c r="L146" i="20"/>
  <c r="Y178" i="19"/>
  <c r="L74" i="20"/>
  <c r="Y106" i="19"/>
  <c r="L29" i="20"/>
  <c r="Y61" i="19"/>
  <c r="L13" i="20"/>
  <c r="Y45" i="19"/>
  <c r="L56" i="20"/>
  <c r="Y88" i="19"/>
  <c r="L46" i="20"/>
  <c r="Y78" i="19"/>
  <c r="L42" i="20"/>
  <c r="Y74" i="19"/>
  <c r="L38" i="20"/>
  <c r="Y70" i="19"/>
  <c r="EU61" i="3"/>
  <c r="IA61" i="3"/>
  <c r="CQ61" i="3"/>
  <c r="GY61" i="3"/>
  <c r="FW61" i="3"/>
  <c r="DS61" i="3"/>
  <c r="BI51" i="2" l="1"/>
  <c r="BH51" i="2"/>
  <c r="BG51" i="2"/>
  <c r="BF51" i="2"/>
  <c r="BE51" i="2"/>
  <c r="BD51" i="2"/>
  <c r="BC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G51" i="2"/>
  <c r="AF51" i="2"/>
  <c r="AE51" i="2"/>
  <c r="AD51" i="2"/>
  <c r="AC51" i="2"/>
  <c r="AB51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BI50" i="2"/>
  <c r="BH50" i="2"/>
  <c r="BG50" i="2"/>
  <c r="BF50" i="2"/>
  <c r="BE50" i="2"/>
  <c r="BD50" i="2"/>
  <c r="BC50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AK50" i="2"/>
  <c r="AJ50" i="2"/>
  <c r="AG50" i="2"/>
  <c r="AF50" i="2"/>
  <c r="AE50" i="2"/>
  <c r="AD50" i="2"/>
  <c r="AC50" i="2"/>
  <c r="AB50" i="2"/>
  <c r="AA50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BI49" i="2"/>
  <c r="BH49" i="2"/>
  <c r="BG49" i="2"/>
  <c r="BF49" i="2"/>
  <c r="BE49" i="2"/>
  <c r="BD49" i="2"/>
  <c r="BC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G49" i="2"/>
  <c r="AF49" i="2"/>
  <c r="AE49" i="2"/>
  <c r="AD49" i="2"/>
  <c r="AC49" i="2"/>
  <c r="AB49" i="2"/>
  <c r="AA49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BI46" i="2"/>
  <c r="BN43" i="3" s="1"/>
  <c r="BN57" i="3" s="1"/>
  <c r="BH46" i="2"/>
  <c r="BM43" i="3" s="1"/>
  <c r="BM57" i="3" s="1"/>
  <c r="BG46" i="2"/>
  <c r="BL43" i="3" s="1"/>
  <c r="BL57" i="3" s="1"/>
  <c r="BF46" i="2"/>
  <c r="BK43" i="3" s="1"/>
  <c r="BK57" i="3" s="1"/>
  <c r="BE46" i="2"/>
  <c r="BJ43" i="3" s="1"/>
  <c r="BJ57" i="3" s="1"/>
  <c r="BD46" i="2"/>
  <c r="BI43" i="3" s="1"/>
  <c r="BI57" i="3" s="1"/>
  <c r="BC46" i="2"/>
  <c r="BH43" i="3" s="1"/>
  <c r="BH57" i="3" s="1"/>
  <c r="BB46" i="2"/>
  <c r="BG43" i="3" s="1"/>
  <c r="BG57" i="3" s="1"/>
  <c r="BA46" i="2"/>
  <c r="BF43" i="3" s="1"/>
  <c r="BF57" i="3" s="1"/>
  <c r="AZ46" i="2"/>
  <c r="BE43" i="3" s="1"/>
  <c r="BE57" i="3" s="1"/>
  <c r="AY46" i="2"/>
  <c r="BD43" i="3" s="1"/>
  <c r="BD57" i="3" s="1"/>
  <c r="AX46" i="2"/>
  <c r="BC43" i="3" s="1"/>
  <c r="BC57" i="3" s="1"/>
  <c r="AW46" i="2"/>
  <c r="BB43" i="3" s="1"/>
  <c r="BB57" i="3" s="1"/>
  <c r="AV46" i="2"/>
  <c r="BA43" i="3" s="1"/>
  <c r="BA57" i="3" s="1"/>
  <c r="AU46" i="2"/>
  <c r="AZ43" i="3" s="1"/>
  <c r="AZ57" i="3" s="1"/>
  <c r="AT46" i="2"/>
  <c r="AY43" i="3" s="1"/>
  <c r="AY57" i="3" s="1"/>
  <c r="AS46" i="2"/>
  <c r="AX43" i="3" s="1"/>
  <c r="AX57" i="3" s="1"/>
  <c r="AR46" i="2"/>
  <c r="AW43" i="3" s="1"/>
  <c r="AW57" i="3" s="1"/>
  <c r="AQ46" i="2"/>
  <c r="AV43" i="3" s="1"/>
  <c r="AV57" i="3" s="1"/>
  <c r="AP46" i="2"/>
  <c r="AU43" i="3" s="1"/>
  <c r="AU57" i="3" s="1"/>
  <c r="AO46" i="2"/>
  <c r="AT43" i="3" s="1"/>
  <c r="AT57" i="3" s="1"/>
  <c r="AN46" i="2"/>
  <c r="AS43" i="3" s="1"/>
  <c r="AS57" i="3" s="1"/>
  <c r="AM46" i="2"/>
  <c r="AR43" i="3" s="1"/>
  <c r="AR57" i="3" s="1"/>
  <c r="AL46" i="2"/>
  <c r="AQ43" i="3" s="1"/>
  <c r="AQ57" i="3" s="1"/>
  <c r="AK46" i="2"/>
  <c r="AP43" i="3" s="1"/>
  <c r="AP57" i="3" s="1"/>
  <c r="AJ46" i="2"/>
  <c r="AO43" i="3" s="1"/>
  <c r="AG46" i="2"/>
  <c r="AL43" i="3" s="1"/>
  <c r="AL57" i="3" s="1"/>
  <c r="AF46" i="2"/>
  <c r="AK43" i="3" s="1"/>
  <c r="AK57" i="3" s="1"/>
  <c r="AE46" i="2"/>
  <c r="AJ43" i="3" s="1"/>
  <c r="AJ57" i="3" s="1"/>
  <c r="AD46" i="2"/>
  <c r="AI43" i="3" s="1"/>
  <c r="AI57" i="3" s="1"/>
  <c r="AC46" i="2"/>
  <c r="AH43" i="3" s="1"/>
  <c r="AH57" i="3" s="1"/>
  <c r="AB46" i="2"/>
  <c r="AG43" i="3" s="1"/>
  <c r="AG57" i="3" s="1"/>
  <c r="AA46" i="2"/>
  <c r="AF43" i="3" s="1"/>
  <c r="AF57" i="3" s="1"/>
  <c r="Z46" i="2"/>
  <c r="AE43" i="3" s="1"/>
  <c r="AE57" i="3" s="1"/>
  <c r="Y46" i="2"/>
  <c r="AD43" i="3" s="1"/>
  <c r="AD57" i="3" s="1"/>
  <c r="X46" i="2"/>
  <c r="AC43" i="3" s="1"/>
  <c r="AC57" i="3" s="1"/>
  <c r="W46" i="2"/>
  <c r="AB43" i="3" s="1"/>
  <c r="AB57" i="3" s="1"/>
  <c r="V46" i="2"/>
  <c r="AA43" i="3" s="1"/>
  <c r="AA57" i="3" s="1"/>
  <c r="U46" i="2"/>
  <c r="Z43" i="3" s="1"/>
  <c r="Z57" i="3" s="1"/>
  <c r="T46" i="2"/>
  <c r="Y43" i="3" s="1"/>
  <c r="Y57" i="3" s="1"/>
  <c r="S46" i="2"/>
  <c r="X43" i="3" s="1"/>
  <c r="X57" i="3" s="1"/>
  <c r="R46" i="2"/>
  <c r="W43" i="3" s="1"/>
  <c r="W57" i="3" s="1"/>
  <c r="Q46" i="2"/>
  <c r="V43" i="3" s="1"/>
  <c r="V57" i="3" s="1"/>
  <c r="P46" i="2"/>
  <c r="U43" i="3" s="1"/>
  <c r="U57" i="3" s="1"/>
  <c r="O46" i="2"/>
  <c r="T43" i="3" s="1"/>
  <c r="T57" i="3" s="1"/>
  <c r="N46" i="2"/>
  <c r="S43" i="3" s="1"/>
  <c r="S57" i="3" s="1"/>
  <c r="M46" i="2"/>
  <c r="R43" i="3" s="1"/>
  <c r="R57" i="3" s="1"/>
  <c r="L46" i="2"/>
  <c r="Q43" i="3" s="1"/>
  <c r="Q57" i="3" s="1"/>
  <c r="K46" i="2"/>
  <c r="P43" i="3" s="1"/>
  <c r="P57" i="3" s="1"/>
  <c r="J46" i="2"/>
  <c r="O43" i="3" s="1"/>
  <c r="O57" i="3" s="1"/>
  <c r="I46" i="2"/>
  <c r="N43" i="3" s="1"/>
  <c r="N57" i="3" s="1"/>
  <c r="H46" i="2"/>
  <c r="M43" i="3" s="1"/>
  <c r="M57" i="3" s="1"/>
  <c r="G46" i="2"/>
  <c r="L43" i="3" s="1"/>
  <c r="BI45" i="2"/>
  <c r="BH45" i="2"/>
  <c r="BG45" i="2"/>
  <c r="BF45" i="2"/>
  <c r="BE45" i="2"/>
  <c r="BD45" i="2"/>
  <c r="BC45" i="2"/>
  <c r="BB45" i="2"/>
  <c r="BA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AK45" i="2"/>
  <c r="AJ45" i="2"/>
  <c r="AG45" i="2"/>
  <c r="AF45" i="2"/>
  <c r="AE45" i="2"/>
  <c r="AD45" i="2"/>
  <c r="AC45" i="2"/>
  <c r="AB45" i="2"/>
  <c r="AA45" i="2"/>
  <c r="Z45" i="2"/>
  <c r="Y45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AG43" i="2"/>
  <c r="AL40" i="3" s="1"/>
  <c r="AF43" i="2"/>
  <c r="AK40" i="3" s="1"/>
  <c r="AE43" i="2"/>
  <c r="AJ40" i="3" s="1"/>
  <c r="AD43" i="2"/>
  <c r="AI40" i="3" s="1"/>
  <c r="AC43" i="2"/>
  <c r="AH40" i="3" s="1"/>
  <c r="AB43" i="2"/>
  <c r="AG40" i="3" s="1"/>
  <c r="AA43" i="2"/>
  <c r="AF40" i="3" s="1"/>
  <c r="Z43" i="2"/>
  <c r="AE40" i="3" s="1"/>
  <c r="Y43" i="2"/>
  <c r="AD40" i="3" s="1"/>
  <c r="X43" i="2"/>
  <c r="AC40" i="3" s="1"/>
  <c r="W43" i="2"/>
  <c r="AB40" i="3" s="1"/>
  <c r="V43" i="2"/>
  <c r="AA40" i="3" s="1"/>
  <c r="U43" i="2"/>
  <c r="Z40" i="3" s="1"/>
  <c r="T43" i="2"/>
  <c r="Y40" i="3" s="1"/>
  <c r="S43" i="2"/>
  <c r="X40" i="3" s="1"/>
  <c r="R43" i="2"/>
  <c r="W40" i="3" s="1"/>
  <c r="Q43" i="2"/>
  <c r="V40" i="3" s="1"/>
  <c r="P43" i="2"/>
  <c r="U40" i="3" s="1"/>
  <c r="O43" i="2"/>
  <c r="T40" i="3" s="1"/>
  <c r="N43" i="2"/>
  <c r="S40" i="3" s="1"/>
  <c r="M43" i="2"/>
  <c r="R40" i="3" s="1"/>
  <c r="L43" i="2"/>
  <c r="Q40" i="3" s="1"/>
  <c r="K43" i="2"/>
  <c r="P40" i="3" s="1"/>
  <c r="J43" i="2"/>
  <c r="O40" i="3" s="1"/>
  <c r="I43" i="2"/>
  <c r="N40" i="3" s="1"/>
  <c r="H43" i="2"/>
  <c r="M40" i="3" s="1"/>
  <c r="AG42" i="2"/>
  <c r="AL39" i="3" s="1"/>
  <c r="AF42" i="2"/>
  <c r="AK39" i="3" s="1"/>
  <c r="AE42" i="2"/>
  <c r="AJ39" i="3" s="1"/>
  <c r="AD42" i="2"/>
  <c r="AI39" i="3" s="1"/>
  <c r="AC42" i="2"/>
  <c r="AH39" i="3" s="1"/>
  <c r="AB42" i="2"/>
  <c r="AG39" i="3" s="1"/>
  <c r="AA42" i="2"/>
  <c r="AF39" i="3" s="1"/>
  <c r="Z42" i="2"/>
  <c r="AE39" i="3" s="1"/>
  <c r="Y42" i="2"/>
  <c r="AD39" i="3" s="1"/>
  <c r="X42" i="2"/>
  <c r="AC39" i="3" s="1"/>
  <c r="W42" i="2"/>
  <c r="AB39" i="3" s="1"/>
  <c r="V42" i="2"/>
  <c r="AA39" i="3" s="1"/>
  <c r="U42" i="2"/>
  <c r="Z39" i="3" s="1"/>
  <c r="T42" i="2"/>
  <c r="Y39" i="3" s="1"/>
  <c r="S42" i="2"/>
  <c r="X39" i="3" s="1"/>
  <c r="R42" i="2"/>
  <c r="W39" i="3" s="1"/>
  <c r="Q42" i="2"/>
  <c r="V39" i="3" s="1"/>
  <c r="P42" i="2"/>
  <c r="U39" i="3" s="1"/>
  <c r="O42" i="2"/>
  <c r="T39" i="3" s="1"/>
  <c r="N42" i="2"/>
  <c r="S39" i="3" s="1"/>
  <c r="M42" i="2"/>
  <c r="R39" i="3" s="1"/>
  <c r="L42" i="2"/>
  <c r="Q39" i="3" s="1"/>
  <c r="K42" i="2"/>
  <c r="P39" i="3" s="1"/>
  <c r="J42" i="2"/>
  <c r="O39" i="3" s="1"/>
  <c r="I42" i="2"/>
  <c r="N39" i="3" s="1"/>
  <c r="H42" i="2"/>
  <c r="M39" i="3" s="1"/>
  <c r="AG41" i="2"/>
  <c r="AF41" i="2"/>
  <c r="AE41" i="2"/>
  <c r="AD41" i="2"/>
  <c r="AC41" i="2"/>
  <c r="AB41" i="2"/>
  <c r="AA41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AG40" i="2"/>
  <c r="AL36" i="3" s="1"/>
  <c r="AF40" i="2"/>
  <c r="AK36" i="3" s="1"/>
  <c r="AE40" i="2"/>
  <c r="AJ36" i="3" s="1"/>
  <c r="AD40" i="2"/>
  <c r="AI36" i="3" s="1"/>
  <c r="AC40" i="2"/>
  <c r="AH36" i="3" s="1"/>
  <c r="AB40" i="2"/>
  <c r="AG36" i="3" s="1"/>
  <c r="AA40" i="2"/>
  <c r="AF36" i="3" s="1"/>
  <c r="Z40" i="2"/>
  <c r="AE36" i="3" s="1"/>
  <c r="Y40" i="2"/>
  <c r="AD36" i="3" s="1"/>
  <c r="X40" i="2"/>
  <c r="AC36" i="3" s="1"/>
  <c r="W40" i="2"/>
  <c r="AB36" i="3" s="1"/>
  <c r="V40" i="2"/>
  <c r="AA36" i="3" s="1"/>
  <c r="U40" i="2"/>
  <c r="Z36" i="3" s="1"/>
  <c r="T40" i="2"/>
  <c r="Y36" i="3" s="1"/>
  <c r="S40" i="2"/>
  <c r="X36" i="3" s="1"/>
  <c r="R40" i="2"/>
  <c r="W36" i="3" s="1"/>
  <c r="Q40" i="2"/>
  <c r="V36" i="3" s="1"/>
  <c r="P40" i="2"/>
  <c r="U36" i="3" s="1"/>
  <c r="O40" i="2"/>
  <c r="T36" i="3" s="1"/>
  <c r="N40" i="2"/>
  <c r="S36" i="3" s="1"/>
  <c r="M40" i="2"/>
  <c r="R36" i="3" s="1"/>
  <c r="L40" i="2"/>
  <c r="Q36" i="3" s="1"/>
  <c r="K40" i="2"/>
  <c r="P36" i="3" s="1"/>
  <c r="J40" i="2"/>
  <c r="O36" i="3" s="1"/>
  <c r="I40" i="2"/>
  <c r="N36" i="3" s="1"/>
  <c r="H40" i="2"/>
  <c r="M36" i="3" s="1"/>
  <c r="L46" i="3" l="1"/>
  <c r="AM40" i="3"/>
  <c r="AM41" i="25" s="1"/>
  <c r="AM39" i="3"/>
  <c r="AM40" i="25" s="1"/>
  <c r="L57" i="3"/>
  <c r="AM43" i="3"/>
  <c r="AM36" i="3"/>
  <c r="AM37" i="25" s="1"/>
  <c r="AO57" i="3"/>
  <c r="BO43" i="3"/>
  <c r="T37" i="3"/>
  <c r="T55" i="3" s="1"/>
  <c r="T38" i="3"/>
  <c r="T58" i="3" s="1"/>
  <c r="M37" i="3"/>
  <c r="M38" i="3"/>
  <c r="U37" i="3"/>
  <c r="U55" i="3" s="1"/>
  <c r="U38" i="3"/>
  <c r="U58" i="3" s="1"/>
  <c r="AC37" i="3"/>
  <c r="AC55" i="3" s="1"/>
  <c r="AC38" i="3"/>
  <c r="AC58" i="3" s="1"/>
  <c r="AK37" i="3"/>
  <c r="AK55" i="3" s="1"/>
  <c r="AK38" i="3"/>
  <c r="AK58" i="3" s="1"/>
  <c r="N37" i="3"/>
  <c r="N55" i="3" s="1"/>
  <c r="N38" i="3"/>
  <c r="N58" i="3" s="1"/>
  <c r="V37" i="3"/>
  <c r="V55" i="3" s="1"/>
  <c r="V38" i="3"/>
  <c r="V58" i="3" s="1"/>
  <c r="AD37" i="3"/>
  <c r="AD55" i="3" s="1"/>
  <c r="AD38" i="3"/>
  <c r="AD58" i="3" s="1"/>
  <c r="AL37" i="3"/>
  <c r="AL55" i="3" s="1"/>
  <c r="AL38" i="3"/>
  <c r="AL58" i="3" s="1"/>
  <c r="O37" i="3"/>
  <c r="O55" i="3" s="1"/>
  <c r="O38" i="3"/>
  <c r="O58" i="3" s="1"/>
  <c r="W37" i="3"/>
  <c r="W55" i="3" s="1"/>
  <c r="W38" i="3"/>
  <c r="W58" i="3" s="1"/>
  <c r="AE37" i="3"/>
  <c r="AE55" i="3" s="1"/>
  <c r="AE38" i="3"/>
  <c r="AE58" i="3" s="1"/>
  <c r="AB37" i="3"/>
  <c r="AB55" i="3" s="1"/>
  <c r="AB38" i="3"/>
  <c r="AB58" i="3" s="1"/>
  <c r="P37" i="3"/>
  <c r="P55" i="3" s="1"/>
  <c r="P38" i="3"/>
  <c r="P58" i="3" s="1"/>
  <c r="X37" i="3"/>
  <c r="X55" i="3" s="1"/>
  <c r="X38" i="3"/>
  <c r="X58" i="3" s="1"/>
  <c r="AF37" i="3"/>
  <c r="AF55" i="3" s="1"/>
  <c r="AF38" i="3"/>
  <c r="AF58" i="3" s="1"/>
  <c r="Q37" i="3"/>
  <c r="Q55" i="3" s="1"/>
  <c r="Q38" i="3"/>
  <c r="Q58" i="3" s="1"/>
  <c r="Y37" i="3"/>
  <c r="Y55" i="3" s="1"/>
  <c r="Y38" i="3"/>
  <c r="Y58" i="3" s="1"/>
  <c r="AG37" i="3"/>
  <c r="AG55" i="3" s="1"/>
  <c r="AG38" i="3"/>
  <c r="AG58" i="3" s="1"/>
  <c r="R38" i="3"/>
  <c r="R58" i="3" s="1"/>
  <c r="R37" i="3"/>
  <c r="R55" i="3" s="1"/>
  <c r="Z38" i="3"/>
  <c r="Z58" i="3" s="1"/>
  <c r="Z37" i="3"/>
  <c r="Z55" i="3" s="1"/>
  <c r="AH38" i="3"/>
  <c r="AH58" i="3" s="1"/>
  <c r="AH37" i="3"/>
  <c r="AH55" i="3" s="1"/>
  <c r="AJ37" i="3"/>
  <c r="AJ55" i="3" s="1"/>
  <c r="AJ38" i="3"/>
  <c r="AJ58" i="3" s="1"/>
  <c r="S37" i="3"/>
  <c r="S55" i="3" s="1"/>
  <c r="S38" i="3"/>
  <c r="S58" i="3" s="1"/>
  <c r="AA37" i="3"/>
  <c r="AA55" i="3" s="1"/>
  <c r="AA38" i="3"/>
  <c r="AA58" i="3" s="1"/>
  <c r="AI37" i="3"/>
  <c r="AI55" i="3" s="1"/>
  <c r="AI38" i="3"/>
  <c r="AI58" i="3" s="1"/>
  <c r="BL46" i="3"/>
  <c r="BL47" i="3"/>
  <c r="BL48" i="3"/>
  <c r="BL45" i="3"/>
  <c r="BL52" i="3" s="1"/>
  <c r="V46" i="3"/>
  <c r="V47" i="3"/>
  <c r="V48" i="3"/>
  <c r="V45" i="3"/>
  <c r="V52" i="3" s="1"/>
  <c r="BM47" i="3"/>
  <c r="BM48" i="3"/>
  <c r="BM45" i="3"/>
  <c r="BM52" i="3" s="1"/>
  <c r="BM46" i="3"/>
  <c r="P46" i="3"/>
  <c r="P47" i="3"/>
  <c r="P48" i="3"/>
  <c r="P45" i="3"/>
  <c r="P52" i="3" s="1"/>
  <c r="X46" i="3"/>
  <c r="X47" i="3"/>
  <c r="X48" i="3"/>
  <c r="X45" i="3"/>
  <c r="X52" i="3" s="1"/>
  <c r="AF46" i="3"/>
  <c r="AF47" i="3"/>
  <c r="AF48" i="3"/>
  <c r="AF45" i="3"/>
  <c r="AF52" i="3" s="1"/>
  <c r="AP48" i="3"/>
  <c r="AP46" i="3"/>
  <c r="AP45" i="3"/>
  <c r="AP52" i="3" s="1"/>
  <c r="AP47" i="3"/>
  <c r="AX48" i="3"/>
  <c r="AX46" i="3"/>
  <c r="AX45" i="3"/>
  <c r="AX52" i="3" s="1"/>
  <c r="AX47" i="3"/>
  <c r="BF48" i="3"/>
  <c r="BF46" i="3"/>
  <c r="BF45" i="3"/>
  <c r="BF52" i="3" s="1"/>
  <c r="BF47" i="3"/>
  <c r="BN48" i="3"/>
  <c r="BN46" i="3"/>
  <c r="BN47" i="3"/>
  <c r="BN45" i="3"/>
  <c r="BN52" i="3" s="1"/>
  <c r="N46" i="3"/>
  <c r="N47" i="3"/>
  <c r="N48" i="3"/>
  <c r="N45" i="3"/>
  <c r="N52" i="3" s="1"/>
  <c r="AW47" i="3"/>
  <c r="AW48" i="3"/>
  <c r="AW45" i="3"/>
  <c r="AW52" i="3" s="1"/>
  <c r="AW46" i="3"/>
  <c r="Q47" i="3"/>
  <c r="Q48" i="3"/>
  <c r="Q45" i="3"/>
  <c r="Q52" i="3" s="1"/>
  <c r="Q46" i="3"/>
  <c r="Y47" i="3"/>
  <c r="Y48" i="3"/>
  <c r="Y46" i="3"/>
  <c r="Y45" i="3"/>
  <c r="Y52" i="3" s="1"/>
  <c r="AG47" i="3"/>
  <c r="AG48" i="3"/>
  <c r="AG46" i="3"/>
  <c r="AG45" i="3"/>
  <c r="AG52" i="3" s="1"/>
  <c r="AQ46" i="3"/>
  <c r="AQ47" i="3"/>
  <c r="AQ45" i="3"/>
  <c r="AQ52" i="3" s="1"/>
  <c r="AQ48" i="3"/>
  <c r="AY46" i="3"/>
  <c r="AY47" i="3"/>
  <c r="AY48" i="3"/>
  <c r="AY45" i="3"/>
  <c r="AY52" i="3" s="1"/>
  <c r="BG46" i="3"/>
  <c r="BG47" i="3"/>
  <c r="BG45" i="3"/>
  <c r="BG52" i="3" s="1"/>
  <c r="BG48" i="3"/>
  <c r="BD46" i="3"/>
  <c r="BD47" i="3"/>
  <c r="BD48" i="3"/>
  <c r="BD45" i="3"/>
  <c r="BD52" i="3" s="1"/>
  <c r="O46" i="3"/>
  <c r="O47" i="3"/>
  <c r="O48" i="3"/>
  <c r="O45" i="3"/>
  <c r="O52" i="3" s="1"/>
  <c r="R48" i="3"/>
  <c r="R46" i="3"/>
  <c r="R47" i="3"/>
  <c r="R45" i="3"/>
  <c r="R52" i="3" s="1"/>
  <c r="Z48" i="3"/>
  <c r="Z46" i="3"/>
  <c r="Z45" i="3"/>
  <c r="Z52" i="3" s="1"/>
  <c r="Z47" i="3"/>
  <c r="AH48" i="3"/>
  <c r="AH46" i="3"/>
  <c r="AH45" i="3"/>
  <c r="AH52" i="3" s="1"/>
  <c r="AH47" i="3"/>
  <c r="AR46" i="3"/>
  <c r="AR47" i="3"/>
  <c r="AR48" i="3"/>
  <c r="AR45" i="3"/>
  <c r="AR52" i="3" s="1"/>
  <c r="AZ46" i="3"/>
  <c r="AZ47" i="3"/>
  <c r="AZ48" i="3"/>
  <c r="AZ45" i="3"/>
  <c r="AZ52" i="3" s="1"/>
  <c r="BH46" i="3"/>
  <c r="BH47" i="3"/>
  <c r="BH48" i="3"/>
  <c r="BH45" i="3"/>
  <c r="BH52" i="3" s="1"/>
  <c r="AV46" i="3"/>
  <c r="AV47" i="3"/>
  <c r="AV48" i="3"/>
  <c r="AV45" i="3"/>
  <c r="AV52" i="3" s="1"/>
  <c r="AO47" i="3"/>
  <c r="AO48" i="3"/>
  <c r="AO45" i="3"/>
  <c r="AO46" i="3"/>
  <c r="S46" i="3"/>
  <c r="S47" i="3"/>
  <c r="S45" i="3"/>
  <c r="S52" i="3" s="1"/>
  <c r="S48" i="3"/>
  <c r="AA46" i="3"/>
  <c r="AA47" i="3"/>
  <c r="AA45" i="3"/>
  <c r="AA52" i="3" s="1"/>
  <c r="AA48" i="3"/>
  <c r="AI46" i="3"/>
  <c r="AI47" i="3"/>
  <c r="AI45" i="3"/>
  <c r="AI52" i="3" s="1"/>
  <c r="AI48" i="3"/>
  <c r="AS46" i="3"/>
  <c r="AS47" i="3"/>
  <c r="AS48" i="3"/>
  <c r="AS45" i="3"/>
  <c r="AS52" i="3" s="1"/>
  <c r="BA46" i="3"/>
  <c r="BA47" i="3"/>
  <c r="BA48" i="3"/>
  <c r="BA45" i="3"/>
  <c r="BA52" i="3" s="1"/>
  <c r="BI46" i="3"/>
  <c r="BI47" i="3"/>
  <c r="BI48" i="3"/>
  <c r="BI45" i="3"/>
  <c r="BI52" i="3" s="1"/>
  <c r="AD46" i="3"/>
  <c r="AD47" i="3"/>
  <c r="AD48" i="3"/>
  <c r="AD45" i="3"/>
  <c r="AD52" i="3" s="1"/>
  <c r="W46" i="3"/>
  <c r="W47" i="3"/>
  <c r="W48" i="3"/>
  <c r="W45" i="3"/>
  <c r="W52" i="3" s="1"/>
  <c r="BE47" i="3"/>
  <c r="BE48" i="3"/>
  <c r="BE45" i="3"/>
  <c r="BE52" i="3" s="1"/>
  <c r="BE46" i="3"/>
  <c r="L48" i="3"/>
  <c r="L47" i="3"/>
  <c r="L45" i="3"/>
  <c r="T46" i="3"/>
  <c r="T47" i="3"/>
  <c r="T48" i="3"/>
  <c r="T45" i="3"/>
  <c r="T52" i="3" s="1"/>
  <c r="AB46" i="3"/>
  <c r="AB47" i="3"/>
  <c r="AB48" i="3"/>
  <c r="AB45" i="3"/>
  <c r="AB52" i="3" s="1"/>
  <c r="AJ46" i="3"/>
  <c r="AJ47" i="3"/>
  <c r="AJ48" i="3"/>
  <c r="AJ45" i="3"/>
  <c r="AJ52" i="3" s="1"/>
  <c r="AT46" i="3"/>
  <c r="AT47" i="3"/>
  <c r="AT48" i="3"/>
  <c r="AT45" i="3"/>
  <c r="AT52" i="3" s="1"/>
  <c r="BB46" i="3"/>
  <c r="BB47" i="3"/>
  <c r="BB48" i="3"/>
  <c r="BB45" i="3"/>
  <c r="BB52" i="3" s="1"/>
  <c r="BJ46" i="3"/>
  <c r="BJ47" i="3"/>
  <c r="BJ48" i="3"/>
  <c r="BJ45" i="3"/>
  <c r="BJ52" i="3" s="1"/>
  <c r="AL46" i="3"/>
  <c r="AL47" i="3"/>
  <c r="AL48" i="3"/>
  <c r="AL45" i="3"/>
  <c r="AL52" i="3" s="1"/>
  <c r="AE46" i="3"/>
  <c r="AE47" i="3"/>
  <c r="AE48" i="3"/>
  <c r="AE45" i="3"/>
  <c r="AE52" i="3" s="1"/>
  <c r="M46" i="3"/>
  <c r="M47" i="3"/>
  <c r="M48" i="3"/>
  <c r="M45" i="3"/>
  <c r="M52" i="3" s="1"/>
  <c r="U46" i="3"/>
  <c r="U47" i="3"/>
  <c r="U48" i="3"/>
  <c r="U45" i="3"/>
  <c r="U52" i="3" s="1"/>
  <c r="AC46" i="3"/>
  <c r="AC47" i="3"/>
  <c r="AC48" i="3"/>
  <c r="AC45" i="3"/>
  <c r="AC52" i="3" s="1"/>
  <c r="AK46" i="3"/>
  <c r="AK47" i="3"/>
  <c r="AK48" i="3"/>
  <c r="AK45" i="3"/>
  <c r="AK52" i="3" s="1"/>
  <c r="AU46" i="3"/>
  <c r="AU47" i="3"/>
  <c r="AU48" i="3"/>
  <c r="AU45" i="3"/>
  <c r="AU52" i="3" s="1"/>
  <c r="BC46" i="3"/>
  <c r="BC47" i="3"/>
  <c r="BC48" i="3"/>
  <c r="BC45" i="3"/>
  <c r="BC52" i="3" s="1"/>
  <c r="BK46" i="3"/>
  <c r="BK47" i="3"/>
  <c r="BK48" i="3"/>
  <c r="BK45" i="3"/>
  <c r="BK52" i="3" s="1"/>
  <c r="M42" i="3"/>
  <c r="M41" i="3"/>
  <c r="BC41" i="3"/>
  <c r="BC42" i="3"/>
  <c r="N41" i="3"/>
  <c r="N42" i="3"/>
  <c r="V41" i="3"/>
  <c r="V42" i="3"/>
  <c r="AD41" i="3"/>
  <c r="AD42" i="3"/>
  <c r="AL41" i="3"/>
  <c r="AL42" i="3"/>
  <c r="AV42" i="3"/>
  <c r="AV41" i="3"/>
  <c r="BD42" i="3"/>
  <c r="BD41" i="3"/>
  <c r="BL42" i="3"/>
  <c r="BL41" i="3"/>
  <c r="AC42" i="3"/>
  <c r="AC41" i="3"/>
  <c r="O41" i="3"/>
  <c r="O42" i="3"/>
  <c r="W41" i="3"/>
  <c r="W42" i="3"/>
  <c r="AE41" i="3"/>
  <c r="AE42" i="3"/>
  <c r="AO42" i="3"/>
  <c r="AO41" i="3"/>
  <c r="AW42" i="3"/>
  <c r="AW41" i="3"/>
  <c r="BE42" i="3"/>
  <c r="BE41" i="3"/>
  <c r="BM42" i="3"/>
  <c r="BM41" i="3"/>
  <c r="AK42" i="3"/>
  <c r="AK41" i="3"/>
  <c r="P42" i="3"/>
  <c r="P41" i="3"/>
  <c r="X42" i="3"/>
  <c r="X41" i="3"/>
  <c r="AF42" i="3"/>
  <c r="AF41" i="3"/>
  <c r="AP42" i="3"/>
  <c r="AP41" i="3"/>
  <c r="AX42" i="3"/>
  <c r="AX41" i="3"/>
  <c r="BF42" i="3"/>
  <c r="BF41" i="3"/>
  <c r="BN42" i="3"/>
  <c r="BN41" i="3"/>
  <c r="Q42" i="3"/>
  <c r="Q41" i="3"/>
  <c r="Y42" i="3"/>
  <c r="Y41" i="3"/>
  <c r="AG42" i="3"/>
  <c r="AG41" i="3"/>
  <c r="AQ42" i="3"/>
  <c r="AQ41" i="3"/>
  <c r="AY42" i="3"/>
  <c r="AY41" i="3"/>
  <c r="BG42" i="3"/>
  <c r="BG41" i="3"/>
  <c r="U42" i="3"/>
  <c r="U41" i="3"/>
  <c r="R42" i="3"/>
  <c r="R41" i="3"/>
  <c r="Z42" i="3"/>
  <c r="Z41" i="3"/>
  <c r="AH42" i="3"/>
  <c r="AH41" i="3"/>
  <c r="AR42" i="3"/>
  <c r="AR41" i="3"/>
  <c r="AZ41" i="3"/>
  <c r="AZ42" i="3"/>
  <c r="BH41" i="3"/>
  <c r="BH42" i="3"/>
  <c r="AU42" i="3"/>
  <c r="AU41" i="3"/>
  <c r="S42" i="3"/>
  <c r="S41" i="3"/>
  <c r="AA42" i="3"/>
  <c r="AA41" i="3"/>
  <c r="AI42" i="3"/>
  <c r="AI41" i="3"/>
  <c r="AS42" i="3"/>
  <c r="AS41" i="3"/>
  <c r="BA42" i="3"/>
  <c r="BA41" i="3"/>
  <c r="BI42" i="3"/>
  <c r="BI41" i="3"/>
  <c r="BK41" i="3"/>
  <c r="BK42" i="3"/>
  <c r="L41" i="3"/>
  <c r="L42" i="3"/>
  <c r="T42" i="3"/>
  <c r="T41" i="3"/>
  <c r="AB42" i="3"/>
  <c r="AB41" i="3"/>
  <c r="AJ41" i="3"/>
  <c r="AJ42" i="3"/>
  <c r="AT42" i="3"/>
  <c r="AT41" i="3"/>
  <c r="BB41" i="3"/>
  <c r="BB42" i="3"/>
  <c r="BJ41" i="3"/>
  <c r="BJ42" i="3"/>
  <c r="BO57" i="3" l="1"/>
  <c r="H10" i="25" s="1"/>
  <c r="AL44" i="25"/>
  <c r="AM57" i="3"/>
  <c r="I10" i="25" s="1"/>
  <c r="AM44" i="25"/>
  <c r="L51" i="3"/>
  <c r="AY51" i="3"/>
  <c r="BI51" i="3"/>
  <c r="AQ51" i="3"/>
  <c r="BA51" i="3"/>
  <c r="AR51" i="3"/>
  <c r="BF51" i="3"/>
  <c r="BE51" i="3"/>
  <c r="BD51" i="3"/>
  <c r="AT51" i="3"/>
  <c r="AS51" i="3"/>
  <c r="AU51" i="3"/>
  <c r="BG51" i="3"/>
  <c r="AX51" i="3"/>
  <c r="BN51" i="3"/>
  <c r="BM51" i="3"/>
  <c r="BL51" i="3"/>
  <c r="AB51" i="3"/>
  <c r="AA51" i="3"/>
  <c r="R51" i="3"/>
  <c r="AF51" i="3"/>
  <c r="M51" i="3"/>
  <c r="T51" i="3"/>
  <c r="S51" i="3"/>
  <c r="U51" i="3"/>
  <c r="AG51" i="3"/>
  <c r="X51" i="3"/>
  <c r="AM42" i="3"/>
  <c r="AM43" i="25" s="1"/>
  <c r="AH51" i="3"/>
  <c r="Y51" i="3"/>
  <c r="AI51" i="3"/>
  <c r="Z51" i="3"/>
  <c r="BO42" i="3"/>
  <c r="AL43" i="25" s="1"/>
  <c r="AL51" i="3"/>
  <c r="BC51" i="3"/>
  <c r="AM41" i="3"/>
  <c r="O51" i="3"/>
  <c r="N51" i="3"/>
  <c r="M58" i="3"/>
  <c r="AM38" i="3"/>
  <c r="BO41" i="3"/>
  <c r="M55" i="3"/>
  <c r="AM37" i="3"/>
  <c r="AM46" i="3"/>
  <c r="AM47" i="25" s="1"/>
  <c r="BO46" i="3"/>
  <c r="AL47" i="25" s="1"/>
  <c r="L52" i="3"/>
  <c r="AM45" i="3"/>
  <c r="AO52" i="3"/>
  <c r="BO45" i="3"/>
  <c r="AM47" i="3"/>
  <c r="AM48" i="25" s="1"/>
  <c r="BO48" i="3"/>
  <c r="AL49" i="25" s="1"/>
  <c r="AM48" i="3"/>
  <c r="AM49" i="25" s="1"/>
  <c r="BO47" i="3"/>
  <c r="AL48" i="25" s="1"/>
  <c r="M59" i="3"/>
  <c r="BK59" i="3"/>
  <c r="AU59" i="3"/>
  <c r="AC59" i="3"/>
  <c r="AL59" i="3"/>
  <c r="BB59" i="3"/>
  <c r="O59" i="3"/>
  <c r="AF59" i="3"/>
  <c r="AF61" i="3" s="1"/>
  <c r="P59" i="3"/>
  <c r="AJ59" i="3"/>
  <c r="T59" i="3"/>
  <c r="AD59" i="3"/>
  <c r="BA59" i="3"/>
  <c r="AI59" i="3"/>
  <c r="S59" i="3"/>
  <c r="AV59" i="3"/>
  <c r="AZ59" i="3"/>
  <c r="BD59" i="3"/>
  <c r="N59" i="3"/>
  <c r="X59" i="3"/>
  <c r="AK59" i="3"/>
  <c r="W59" i="3"/>
  <c r="BH59" i="3"/>
  <c r="V59" i="3"/>
  <c r="U59" i="3"/>
  <c r="BJ59" i="3"/>
  <c r="AS59" i="3"/>
  <c r="BM59" i="3"/>
  <c r="BC59" i="3"/>
  <c r="AT59" i="3"/>
  <c r="BI59" i="3"/>
  <c r="AE59" i="3"/>
  <c r="AB59" i="3"/>
  <c r="AR59" i="3"/>
  <c r="AO59" i="3"/>
  <c r="AW59" i="3"/>
  <c r="Q59" i="3"/>
  <c r="AG59" i="3"/>
  <c r="L59" i="3"/>
  <c r="Y59" i="3"/>
  <c r="Z59" i="3"/>
  <c r="BN59" i="3"/>
  <c r="AX59" i="3"/>
  <c r="AA59" i="3"/>
  <c r="BG59" i="3"/>
  <c r="AQ59" i="3"/>
  <c r="BE59" i="3"/>
  <c r="AH59" i="3"/>
  <c r="R59" i="3"/>
  <c r="BF59" i="3"/>
  <c r="AP59" i="3"/>
  <c r="AY59" i="3"/>
  <c r="AY61" i="3" s="1"/>
  <c r="BL59" i="3"/>
  <c r="BB51" i="3"/>
  <c r="W51" i="3"/>
  <c r="V51" i="3"/>
  <c r="P51" i="3"/>
  <c r="AW51" i="3"/>
  <c r="AV51" i="3"/>
  <c r="GY65" i="3"/>
  <c r="GY67" i="3" s="1"/>
  <c r="EM65" i="3"/>
  <c r="EM67" i="3" s="1"/>
  <c r="CA65" i="3"/>
  <c r="CA67" i="3" s="1"/>
  <c r="O65" i="3"/>
  <c r="O67" i="3" s="1"/>
  <c r="GH65" i="3"/>
  <c r="GH67" i="3" s="1"/>
  <c r="DV65" i="3"/>
  <c r="DV67" i="3" s="1"/>
  <c r="BJ65" i="3"/>
  <c r="BJ67" i="3" s="1"/>
  <c r="GJ65" i="3"/>
  <c r="GJ67" i="3" s="1"/>
  <c r="GO65" i="3"/>
  <c r="GO67" i="3" s="1"/>
  <c r="EC65" i="3"/>
  <c r="EC67" i="3" s="1"/>
  <c r="BQ65" i="3"/>
  <c r="BQ67" i="3" s="1"/>
  <c r="GR65" i="3"/>
  <c r="GR67" i="3" s="1"/>
  <c r="GN65" i="3"/>
  <c r="GN67" i="3" s="1"/>
  <c r="EB65" i="3"/>
  <c r="EB67" i="3" s="1"/>
  <c r="BP65" i="3"/>
  <c r="BP67" i="3" s="1"/>
  <c r="GB65" i="3"/>
  <c r="GB67" i="3" s="1"/>
  <c r="GU65" i="3"/>
  <c r="GU67" i="3" s="1"/>
  <c r="EI65" i="3"/>
  <c r="EI67" i="3" s="1"/>
  <c r="BW65" i="3"/>
  <c r="BW67" i="3" s="1"/>
  <c r="EN65" i="3"/>
  <c r="EN67" i="3" s="1"/>
  <c r="GL65" i="3"/>
  <c r="GL67" i="3" s="1"/>
  <c r="DZ65" i="3"/>
  <c r="DZ67" i="3" s="1"/>
  <c r="BN65" i="3"/>
  <c r="BN67" i="3" s="1"/>
  <c r="GZ65" i="3"/>
  <c r="GZ67" i="3" s="1"/>
  <c r="HA65" i="3"/>
  <c r="HA67" i="3" s="1"/>
  <c r="EO65" i="3"/>
  <c r="EO67" i="3" s="1"/>
  <c r="CC65" i="3"/>
  <c r="CC67" i="3" s="1"/>
  <c r="Q65" i="3"/>
  <c r="Q67" i="3" s="1"/>
  <c r="BY65" i="3"/>
  <c r="BY67" i="3" s="1"/>
  <c r="EW65" i="3"/>
  <c r="EW67" i="3" s="1"/>
  <c r="GQ65" i="3"/>
  <c r="GQ67" i="3" s="1"/>
  <c r="EE65" i="3"/>
  <c r="EE67" i="3" s="1"/>
  <c r="BS65" i="3"/>
  <c r="BS67" i="3" s="1"/>
  <c r="EF65" i="3"/>
  <c r="EF67" i="3" s="1"/>
  <c r="FZ65" i="3"/>
  <c r="FZ67" i="3" s="1"/>
  <c r="DN65" i="3"/>
  <c r="DN67" i="3" s="1"/>
  <c r="BB65" i="3"/>
  <c r="BB67" i="3" s="1"/>
  <c r="EV65" i="3"/>
  <c r="EV67" i="3" s="1"/>
  <c r="GG65" i="3"/>
  <c r="GG67" i="3" s="1"/>
  <c r="DU65" i="3"/>
  <c r="DU67" i="3" s="1"/>
  <c r="BI65" i="3"/>
  <c r="BI67" i="3" s="1"/>
  <c r="DX65" i="3"/>
  <c r="DX67" i="3" s="1"/>
  <c r="GF65" i="3"/>
  <c r="GF67" i="3" s="1"/>
  <c r="DT65" i="3"/>
  <c r="DT67" i="3" s="1"/>
  <c r="BH65" i="3"/>
  <c r="BH67" i="3" s="1"/>
  <c r="FD65" i="3"/>
  <c r="FD67" i="3" s="1"/>
  <c r="GM65" i="3"/>
  <c r="GM67" i="3" s="1"/>
  <c r="EA65" i="3"/>
  <c r="EA67" i="3" s="1"/>
  <c r="BO65" i="3"/>
  <c r="BO67" i="3" s="1"/>
  <c r="BT65" i="3"/>
  <c r="BT67" i="3" s="1"/>
  <c r="GD65" i="3"/>
  <c r="GD67" i="3" s="1"/>
  <c r="DR65" i="3"/>
  <c r="DR67" i="3" s="1"/>
  <c r="BF65" i="3"/>
  <c r="BF67" i="3" s="1"/>
  <c r="FL65" i="3"/>
  <c r="FL67" i="3" s="1"/>
  <c r="GS65" i="3"/>
  <c r="GS67" i="3" s="1"/>
  <c r="EG65" i="3"/>
  <c r="EG67" i="3" s="1"/>
  <c r="BU65" i="3"/>
  <c r="BU67" i="3" s="1"/>
  <c r="HH65" i="3"/>
  <c r="HH67" i="3" s="1"/>
  <c r="M65" i="3"/>
  <c r="M67" i="3" s="1"/>
  <c r="GI65" i="3"/>
  <c r="GI67" i="3" s="1"/>
  <c r="DW65" i="3"/>
  <c r="DW67" i="3" s="1"/>
  <c r="BK65" i="3"/>
  <c r="BK67" i="3" s="1"/>
  <c r="BL65" i="3"/>
  <c r="BL67" i="3" s="1"/>
  <c r="FR65" i="3"/>
  <c r="FR67" i="3" s="1"/>
  <c r="DF65" i="3"/>
  <c r="DF67" i="3" s="1"/>
  <c r="AT65" i="3"/>
  <c r="AT67" i="3" s="1"/>
  <c r="CR65" i="3"/>
  <c r="CR67" i="3" s="1"/>
  <c r="FY65" i="3"/>
  <c r="FY67" i="3" s="1"/>
  <c r="DM65" i="3"/>
  <c r="DM67" i="3" s="1"/>
  <c r="BA65" i="3"/>
  <c r="BA67" i="3" s="1"/>
  <c r="CJ65" i="3"/>
  <c r="CJ67" i="3" s="1"/>
  <c r="FX65" i="3"/>
  <c r="FX67" i="3" s="1"/>
  <c r="DL65" i="3"/>
  <c r="DL67" i="3" s="1"/>
  <c r="AZ65" i="3"/>
  <c r="AZ67" i="3" s="1"/>
  <c r="CZ65" i="3"/>
  <c r="CZ67" i="3" s="1"/>
  <c r="GE65" i="3"/>
  <c r="GE67" i="3" s="1"/>
  <c r="DS65" i="3"/>
  <c r="DS67" i="3" s="1"/>
  <c r="BG65" i="3"/>
  <c r="BG67" i="3" s="1"/>
  <c r="P65" i="3"/>
  <c r="P67" i="3" s="1"/>
  <c r="FV65" i="3"/>
  <c r="FV67" i="3" s="1"/>
  <c r="DJ65" i="3"/>
  <c r="DJ67" i="3" s="1"/>
  <c r="AX65" i="3"/>
  <c r="AX67" i="3" s="1"/>
  <c r="DH65" i="3"/>
  <c r="DH67" i="3" s="1"/>
  <c r="GK65" i="3"/>
  <c r="GK67" i="3" s="1"/>
  <c r="DY65" i="3"/>
  <c r="DY67" i="3" s="1"/>
  <c r="BM65" i="3"/>
  <c r="BM67" i="3" s="1"/>
  <c r="FT65" i="3"/>
  <c r="FT67" i="3" s="1"/>
  <c r="HP65" i="3"/>
  <c r="HP67" i="3" s="1"/>
  <c r="GA65" i="3"/>
  <c r="GA67" i="3" s="1"/>
  <c r="DO65" i="3"/>
  <c r="DO67" i="3" s="1"/>
  <c r="BC65" i="3"/>
  <c r="BC67" i="3" s="1"/>
  <c r="HV65" i="3"/>
  <c r="HV67" i="3" s="1"/>
  <c r="FJ65" i="3"/>
  <c r="FJ67" i="3" s="1"/>
  <c r="CX65" i="3"/>
  <c r="CX67" i="3" s="1"/>
  <c r="AL65" i="3"/>
  <c r="AL67" i="3" s="1"/>
  <c r="AV65" i="3"/>
  <c r="AV67" i="3" s="1"/>
  <c r="FQ65" i="3"/>
  <c r="FQ67" i="3" s="1"/>
  <c r="DE65" i="3"/>
  <c r="DE67" i="3" s="1"/>
  <c r="AS65" i="3"/>
  <c r="AS67" i="3" s="1"/>
  <c r="AF65" i="3"/>
  <c r="AF67" i="3" s="1"/>
  <c r="FP65" i="3"/>
  <c r="FP67" i="3" s="1"/>
  <c r="DD65" i="3"/>
  <c r="DD67" i="3" s="1"/>
  <c r="AR65" i="3"/>
  <c r="AR67" i="3" s="1"/>
  <c r="AN65" i="3"/>
  <c r="AN67" i="3" s="1"/>
  <c r="FW65" i="3"/>
  <c r="FW67" i="3" s="1"/>
  <c r="DK65" i="3"/>
  <c r="DK67" i="3" s="1"/>
  <c r="AY65" i="3"/>
  <c r="AY67" i="3" s="1"/>
  <c r="HZ65" i="3"/>
  <c r="HZ67" i="3" s="1"/>
  <c r="FN65" i="3"/>
  <c r="FN67" i="3" s="1"/>
  <c r="DB65" i="3"/>
  <c r="DB67" i="3" s="1"/>
  <c r="AP65" i="3"/>
  <c r="AP67" i="3" s="1"/>
  <c r="BD65" i="3"/>
  <c r="BD67" i="3" s="1"/>
  <c r="GC65" i="3"/>
  <c r="GC67" i="3" s="1"/>
  <c r="DQ65" i="3"/>
  <c r="DQ67" i="3" s="1"/>
  <c r="BE65" i="3"/>
  <c r="BE67" i="3" s="1"/>
  <c r="DP65" i="3"/>
  <c r="DP67" i="3" s="1"/>
  <c r="BX65" i="3"/>
  <c r="BX67" i="3" s="1"/>
  <c r="FS65" i="3"/>
  <c r="FS67" i="3" s="1"/>
  <c r="DG65" i="3"/>
  <c r="DG67" i="3" s="1"/>
  <c r="AU65" i="3"/>
  <c r="AU67" i="3" s="1"/>
  <c r="HN65" i="3"/>
  <c r="HN67" i="3" s="1"/>
  <c r="FB65" i="3"/>
  <c r="FB67" i="3" s="1"/>
  <c r="CP65" i="3"/>
  <c r="CP67" i="3" s="1"/>
  <c r="AD65" i="3"/>
  <c r="AD67" i="3" s="1"/>
  <c r="HU65" i="3"/>
  <c r="HU67" i="3" s="1"/>
  <c r="FI65" i="3"/>
  <c r="FI67" i="3" s="1"/>
  <c r="CW65" i="3"/>
  <c r="CW67" i="3" s="1"/>
  <c r="AK65" i="3"/>
  <c r="AK67" i="3" s="1"/>
  <c r="HT65" i="3"/>
  <c r="HT67" i="3" s="1"/>
  <c r="FH65" i="3"/>
  <c r="FH67" i="3" s="1"/>
  <c r="CV65" i="3"/>
  <c r="CV67" i="3" s="1"/>
  <c r="AJ65" i="3"/>
  <c r="AJ67" i="3" s="1"/>
  <c r="IA65" i="3"/>
  <c r="IA67" i="3" s="1"/>
  <c r="FO65" i="3"/>
  <c r="FO67" i="3" s="1"/>
  <c r="DC65" i="3"/>
  <c r="DC67" i="3" s="1"/>
  <c r="AQ65" i="3"/>
  <c r="AQ67" i="3" s="1"/>
  <c r="HR65" i="3"/>
  <c r="HR67" i="3" s="1"/>
  <c r="FF65" i="3"/>
  <c r="FF67" i="3" s="1"/>
  <c r="CT65" i="3"/>
  <c r="CT67" i="3" s="1"/>
  <c r="AH65" i="3"/>
  <c r="AH67" i="3" s="1"/>
  <c r="FU65" i="3"/>
  <c r="FU67" i="3" s="1"/>
  <c r="DI65" i="3"/>
  <c r="DI67" i="3" s="1"/>
  <c r="AW65" i="3"/>
  <c r="AW67" i="3" s="1"/>
  <c r="CB65" i="3"/>
  <c r="CB67" i="3" s="1"/>
  <c r="HX65" i="3"/>
  <c r="HX67" i="3" s="1"/>
  <c r="BV65" i="3"/>
  <c r="BV67" i="3" s="1"/>
  <c r="Y65" i="3"/>
  <c r="Y67" i="3" s="1"/>
  <c r="HW65" i="3"/>
  <c r="HW67" i="3" s="1"/>
  <c r="FK65" i="3"/>
  <c r="FK67" i="3" s="1"/>
  <c r="CY65" i="3"/>
  <c r="CY67" i="3" s="1"/>
  <c r="AM65" i="3"/>
  <c r="AM67" i="3" s="1"/>
  <c r="HF65" i="3"/>
  <c r="HF67" i="3" s="1"/>
  <c r="ET65" i="3"/>
  <c r="ET67" i="3" s="1"/>
  <c r="CH65" i="3"/>
  <c r="CH67" i="3" s="1"/>
  <c r="V65" i="3"/>
  <c r="V67" i="3" s="1"/>
  <c r="HM65" i="3"/>
  <c r="HM67" i="3" s="1"/>
  <c r="FA65" i="3"/>
  <c r="FA67" i="3" s="1"/>
  <c r="CO65" i="3"/>
  <c r="CO67" i="3" s="1"/>
  <c r="AC65" i="3"/>
  <c r="AC67" i="3" s="1"/>
  <c r="HL65" i="3"/>
  <c r="HL67" i="3" s="1"/>
  <c r="EZ65" i="3"/>
  <c r="EZ67" i="3" s="1"/>
  <c r="CN65" i="3"/>
  <c r="CN67" i="3" s="1"/>
  <c r="AB65" i="3"/>
  <c r="AB67" i="3" s="1"/>
  <c r="HS65" i="3"/>
  <c r="HS67" i="3" s="1"/>
  <c r="FG65" i="3"/>
  <c r="FG67" i="3" s="1"/>
  <c r="CU65" i="3"/>
  <c r="CU67" i="3" s="1"/>
  <c r="AI65" i="3"/>
  <c r="AI67" i="3" s="1"/>
  <c r="HJ65" i="3"/>
  <c r="HJ67" i="3" s="1"/>
  <c r="EX65" i="3"/>
  <c r="EX67" i="3" s="1"/>
  <c r="CL65" i="3"/>
  <c r="CL67" i="3" s="1"/>
  <c r="Z65" i="3"/>
  <c r="Z67" i="3" s="1"/>
  <c r="HY65" i="3"/>
  <c r="HY67" i="3" s="1"/>
  <c r="FM65" i="3"/>
  <c r="FM67" i="3" s="1"/>
  <c r="DA65" i="3"/>
  <c r="DA67" i="3" s="1"/>
  <c r="AO65" i="3"/>
  <c r="AO67" i="3" s="1"/>
  <c r="X65" i="3"/>
  <c r="X67" i="3" s="1"/>
  <c r="BR65" i="3"/>
  <c r="BR67" i="3" s="1"/>
  <c r="GW65" i="3"/>
  <c r="GW67" i="3" s="1"/>
  <c r="GV65" i="3"/>
  <c r="GV67" i="3" s="1"/>
  <c r="HC65" i="3"/>
  <c r="HC67" i="3" s="1"/>
  <c r="CE65" i="3"/>
  <c r="CE67" i="3" s="1"/>
  <c r="GT65" i="3"/>
  <c r="GT67" i="3" s="1"/>
  <c r="L65" i="3"/>
  <c r="L67" i="3" s="1"/>
  <c r="HO65" i="3"/>
  <c r="HO67" i="3" s="1"/>
  <c r="FC65" i="3"/>
  <c r="FC67" i="3" s="1"/>
  <c r="CQ65" i="3"/>
  <c r="CQ67" i="3" s="1"/>
  <c r="AE65" i="3"/>
  <c r="AE67" i="3" s="1"/>
  <c r="GX65" i="3"/>
  <c r="GX67" i="3" s="1"/>
  <c r="EL65" i="3"/>
  <c r="EL67" i="3" s="1"/>
  <c r="BZ65" i="3"/>
  <c r="BZ67" i="3" s="1"/>
  <c r="N65" i="3"/>
  <c r="N67" i="3" s="1"/>
  <c r="HE65" i="3"/>
  <c r="HE67" i="3" s="1"/>
  <c r="ES65" i="3"/>
  <c r="ES67" i="3" s="1"/>
  <c r="CG65" i="3"/>
  <c r="CG67" i="3" s="1"/>
  <c r="U65" i="3"/>
  <c r="U67" i="3" s="1"/>
  <c r="HD65" i="3"/>
  <c r="HD67" i="3" s="1"/>
  <c r="ER65" i="3"/>
  <c r="ER67" i="3" s="1"/>
  <c r="CF65" i="3"/>
  <c r="CF67" i="3" s="1"/>
  <c r="T65" i="3"/>
  <c r="T67" i="3" s="1"/>
  <c r="HK65" i="3"/>
  <c r="HK67" i="3" s="1"/>
  <c r="EY65" i="3"/>
  <c r="EY67" i="3" s="1"/>
  <c r="CM65" i="3"/>
  <c r="CM67" i="3" s="1"/>
  <c r="AA65" i="3"/>
  <c r="AA67" i="3" s="1"/>
  <c r="HB65" i="3"/>
  <c r="HB67" i="3" s="1"/>
  <c r="EP65" i="3"/>
  <c r="EP67" i="3" s="1"/>
  <c r="CD65" i="3"/>
  <c r="CD67" i="3" s="1"/>
  <c r="R65" i="3"/>
  <c r="R67" i="3" s="1"/>
  <c r="HQ65" i="3"/>
  <c r="HQ67" i="3" s="1"/>
  <c r="FE65" i="3"/>
  <c r="FE67" i="3" s="1"/>
  <c r="CS65" i="3"/>
  <c r="CS67" i="3" s="1"/>
  <c r="AG65" i="3"/>
  <c r="AG67" i="3" s="1"/>
  <c r="ED65" i="3"/>
  <c r="ED67" i="3" s="1"/>
  <c r="EK65" i="3"/>
  <c r="EK67" i="3" s="1"/>
  <c r="EJ65" i="3"/>
  <c r="EJ67" i="3" s="1"/>
  <c r="EQ65" i="3"/>
  <c r="EQ67" i="3" s="1"/>
  <c r="S65" i="3"/>
  <c r="S67" i="3" s="1"/>
  <c r="EH65" i="3"/>
  <c r="EH67" i="3" s="1"/>
  <c r="HI65" i="3"/>
  <c r="HI67" i="3" s="1"/>
  <c r="HG65" i="3"/>
  <c r="HG67" i="3" s="1"/>
  <c r="EU65" i="3"/>
  <c r="EU67" i="3" s="1"/>
  <c r="CI65" i="3"/>
  <c r="CI67" i="3" s="1"/>
  <c r="W65" i="3"/>
  <c r="W67" i="3" s="1"/>
  <c r="GP65" i="3"/>
  <c r="GP67" i="3" s="1"/>
  <c r="CK65" i="3"/>
  <c r="CK67" i="3" s="1"/>
  <c r="Q51" i="3"/>
  <c r="AP51" i="3"/>
  <c r="AK51" i="3"/>
  <c r="AK61" i="3" s="1"/>
  <c r="AO51" i="3"/>
  <c r="AC51" i="3"/>
  <c r="AJ51" i="3"/>
  <c r="BK51" i="3"/>
  <c r="BK61" i="3" s="1"/>
  <c r="BH51" i="3"/>
  <c r="BH61" i="3" s="1"/>
  <c r="BJ51" i="3"/>
  <c r="AZ51" i="3"/>
  <c r="AE51" i="3"/>
  <c r="AE61" i="3" s="1"/>
  <c r="AD51" i="3"/>
  <c r="AJ61" i="3" l="1"/>
  <c r="AL61" i="3"/>
  <c r="AZ61" i="3"/>
  <c r="BF61" i="3"/>
  <c r="BN61" i="3"/>
  <c r="Q61" i="3"/>
  <c r="BA61" i="3"/>
  <c r="BO52" i="3"/>
  <c r="H5" i="25" s="1"/>
  <c r="AL46" i="25"/>
  <c r="AM52" i="3"/>
  <c r="I5" i="25" s="1"/>
  <c r="AM46" i="25"/>
  <c r="BO51" i="3"/>
  <c r="H4" i="25" s="1"/>
  <c r="AL42" i="25"/>
  <c r="AM51" i="3"/>
  <c r="I4" i="25" s="1"/>
  <c r="AM42" i="25"/>
  <c r="AM55" i="3"/>
  <c r="I8" i="25" s="1"/>
  <c r="AM38" i="25"/>
  <c r="AM58" i="3"/>
  <c r="I11" i="25" s="1"/>
  <c r="AM39" i="25"/>
  <c r="BG61" i="3"/>
  <c r="S61" i="3"/>
  <c r="AB61" i="3"/>
  <c r="AC61" i="3"/>
  <c r="AD61" i="3"/>
  <c r="U61" i="3"/>
  <c r="BD61" i="3"/>
  <c r="BL61" i="3"/>
  <c r="AS61" i="3"/>
  <c r="X61" i="3"/>
  <c r="T61" i="3"/>
  <c r="AP61" i="3"/>
  <c r="AQ61" i="3"/>
  <c r="BI61" i="3"/>
  <c r="AG61" i="3"/>
  <c r="AT61" i="3"/>
  <c r="AA61" i="3"/>
  <c r="BC61" i="3"/>
  <c r="AU61" i="3"/>
  <c r="AX61" i="3"/>
  <c r="BM61" i="3"/>
  <c r="AH61" i="3"/>
  <c r="AR61" i="3"/>
  <c r="BE61" i="3"/>
  <c r="Y61" i="3"/>
  <c r="M61" i="3"/>
  <c r="AI61" i="3"/>
  <c r="Z61" i="3"/>
  <c r="R61" i="3"/>
  <c r="O61" i="3"/>
  <c r="BJ61" i="3"/>
  <c r="N61" i="3"/>
  <c r="V61" i="3"/>
  <c r="BO59" i="3"/>
  <c r="AM59" i="3"/>
  <c r="I12" i="25" s="1"/>
  <c r="BB61" i="3"/>
  <c r="P61" i="3"/>
  <c r="W61" i="3"/>
  <c r="AV61" i="3"/>
  <c r="AW61" i="3"/>
  <c r="AO61" i="3"/>
  <c r="L61" i="3"/>
  <c r="BO61" i="3" l="1"/>
  <c r="H12" i="25"/>
  <c r="AM61" i="3"/>
  <c r="E229" i="20" l="1"/>
  <c r="K230" i="20"/>
  <c r="K232" i="20"/>
  <c r="G234" i="20"/>
  <c r="C236" i="20"/>
  <c r="E237" i="20"/>
  <c r="C238" i="20"/>
  <c r="G238" i="20"/>
  <c r="E239" i="20"/>
  <c r="C240" i="20"/>
  <c r="K240" i="20"/>
  <c r="E241" i="20"/>
  <c r="C242" i="20"/>
  <c r="K242" i="20"/>
  <c r="I243" i="20"/>
  <c r="G244" i="20"/>
  <c r="E245" i="20"/>
  <c r="G246" i="20"/>
  <c r="K246" i="20"/>
  <c r="I247" i="20"/>
  <c r="G248" i="20"/>
  <c r="E249" i="20"/>
  <c r="C250" i="20"/>
  <c r="K250" i="20"/>
  <c r="I251" i="20"/>
  <c r="G252" i="20"/>
  <c r="E253" i="20"/>
  <c r="G254" i="20"/>
  <c r="C256" i="20"/>
  <c r="I261" i="20"/>
  <c r="K262" i="20"/>
  <c r="I263" i="20"/>
  <c r="K264" i="20"/>
  <c r="I265" i="20"/>
  <c r="G266" i="20"/>
  <c r="E267" i="20"/>
  <c r="G268" i="20"/>
  <c r="E269" i="20"/>
  <c r="I269" i="20"/>
  <c r="C270" i="20"/>
  <c r="K270" i="20"/>
  <c r="E271" i="20"/>
  <c r="I271" i="20"/>
  <c r="C272" i="20"/>
  <c r="G272" i="20"/>
  <c r="K272" i="20"/>
  <c r="E273" i="20"/>
  <c r="I273" i="20"/>
  <c r="C274" i="20"/>
  <c r="G274" i="20"/>
  <c r="K274" i="20"/>
  <c r="E275" i="20"/>
  <c r="I275" i="20"/>
  <c r="C276" i="20"/>
  <c r="G276" i="20"/>
  <c r="E277" i="20"/>
  <c r="C278" i="20"/>
  <c r="K278" i="20"/>
  <c r="I279" i="20"/>
  <c r="K280" i="20"/>
  <c r="I281" i="20"/>
  <c r="G282" i="20"/>
  <c r="E283" i="20"/>
  <c r="C284" i="20"/>
  <c r="K284" i="20"/>
  <c r="E285" i="20"/>
  <c r="I285" i="20"/>
  <c r="G286" i="20"/>
  <c r="E287" i="20"/>
  <c r="C288" i="20"/>
  <c r="K288" i="20"/>
  <c r="F229" i="20"/>
  <c r="J231" i="20"/>
  <c r="F235" i="20"/>
  <c r="H238" i="20"/>
  <c r="B273" i="20"/>
  <c r="L273" i="19"/>
  <c r="B241" i="20"/>
  <c r="D244" i="20"/>
  <c r="F247" i="20"/>
  <c r="D250" i="20"/>
  <c r="H252" i="20"/>
  <c r="F255" i="20"/>
  <c r="D262" i="20"/>
  <c r="D268" i="20"/>
  <c r="H268" i="20"/>
  <c r="F269" i="20"/>
  <c r="J269" i="20"/>
  <c r="D270" i="20"/>
  <c r="H270" i="20"/>
  <c r="F271" i="20"/>
  <c r="J271" i="20"/>
  <c r="D272" i="20"/>
  <c r="H272" i="20"/>
  <c r="F273" i="20"/>
  <c r="J273" i="20"/>
  <c r="D274" i="20"/>
  <c r="H274" i="20"/>
  <c r="F275" i="20"/>
  <c r="J275" i="20"/>
  <c r="D276" i="20"/>
  <c r="H276" i="20"/>
  <c r="F277" i="20"/>
  <c r="J277" i="20"/>
  <c r="D278" i="20"/>
  <c r="H278" i="20"/>
  <c r="F279" i="20"/>
  <c r="J279" i="20"/>
  <c r="D280" i="20"/>
  <c r="H280" i="20"/>
  <c r="F281" i="20"/>
  <c r="J281" i="20"/>
  <c r="D282" i="20"/>
  <c r="H282" i="20"/>
  <c r="F283" i="20"/>
  <c r="J283" i="20"/>
  <c r="D284" i="20"/>
  <c r="H284" i="20"/>
  <c r="F285" i="20"/>
  <c r="J285" i="20"/>
  <c r="D286" i="20"/>
  <c r="H286" i="20"/>
  <c r="F287" i="20"/>
  <c r="J287" i="20"/>
  <c r="D288" i="20"/>
  <c r="H288" i="20"/>
  <c r="I229" i="20"/>
  <c r="C230" i="20"/>
  <c r="G230" i="20"/>
  <c r="E231" i="20"/>
  <c r="I231" i="20"/>
  <c r="C232" i="20"/>
  <c r="G232" i="20"/>
  <c r="E233" i="20"/>
  <c r="I233" i="20"/>
  <c r="C234" i="20"/>
  <c r="K234" i="20"/>
  <c r="E235" i="20"/>
  <c r="I235" i="20"/>
  <c r="G236" i="20"/>
  <c r="K236" i="20"/>
  <c r="I237" i="20"/>
  <c r="K238" i="20"/>
  <c r="I239" i="20"/>
  <c r="G240" i="20"/>
  <c r="I241" i="20"/>
  <c r="G242" i="20"/>
  <c r="E243" i="20"/>
  <c r="C244" i="20"/>
  <c r="K244" i="20"/>
  <c r="I245" i="20"/>
  <c r="C246" i="20"/>
  <c r="E247" i="20"/>
  <c r="C248" i="20"/>
  <c r="K248" i="20"/>
  <c r="I249" i="20"/>
  <c r="G250" i="20"/>
  <c r="E251" i="20"/>
  <c r="C252" i="20"/>
  <c r="K252" i="20"/>
  <c r="I253" i="20"/>
  <c r="C254" i="20"/>
  <c r="K254" i="20"/>
  <c r="E255" i="20"/>
  <c r="I255" i="20"/>
  <c r="G256" i="20"/>
  <c r="K256" i="20"/>
  <c r="E261" i="20"/>
  <c r="C262" i="20"/>
  <c r="G262" i="20"/>
  <c r="E263" i="20"/>
  <c r="C264" i="20"/>
  <c r="G264" i="20"/>
  <c r="E265" i="20"/>
  <c r="C266" i="20"/>
  <c r="K266" i="20"/>
  <c r="I267" i="20"/>
  <c r="C268" i="20"/>
  <c r="K268" i="20"/>
  <c r="G270" i="20"/>
  <c r="B261" i="20"/>
  <c r="L261" i="19"/>
  <c r="B229" i="20"/>
  <c r="D230" i="20"/>
  <c r="B263" i="20"/>
  <c r="L263" i="19"/>
  <c r="B231" i="20"/>
  <c r="D232" i="20"/>
  <c r="B265" i="20"/>
  <c r="L265" i="19"/>
  <c r="B233" i="20"/>
  <c r="J233" i="20"/>
  <c r="H234" i="20"/>
  <c r="J235" i="20"/>
  <c r="H236" i="20"/>
  <c r="F237" i="20"/>
  <c r="D238" i="20"/>
  <c r="B271" i="20"/>
  <c r="L271" i="19"/>
  <c r="B239" i="20"/>
  <c r="J239" i="20"/>
  <c r="H240" i="20"/>
  <c r="J241" i="20"/>
  <c r="H242" i="20"/>
  <c r="F243" i="20"/>
  <c r="H244" i="20"/>
  <c r="F245" i="20"/>
  <c r="D246" i="20"/>
  <c r="B279" i="20"/>
  <c r="L279" i="19"/>
  <c r="B247" i="20"/>
  <c r="D248" i="20"/>
  <c r="B281" i="20"/>
  <c r="L281" i="19"/>
  <c r="B249" i="20"/>
  <c r="F249" i="20"/>
  <c r="H250" i="20"/>
  <c r="F251" i="20"/>
  <c r="D252" i="20"/>
  <c r="F253" i="20"/>
  <c r="D254" i="20"/>
  <c r="B287" i="20"/>
  <c r="L287" i="19"/>
  <c r="B255" i="20"/>
  <c r="D256" i="20"/>
  <c r="J261" i="20"/>
  <c r="J263" i="20"/>
  <c r="H264" i="20"/>
  <c r="J265" i="20"/>
  <c r="H266" i="20"/>
  <c r="F267" i="20"/>
  <c r="C229" i="20"/>
  <c r="G229" i="20"/>
  <c r="K229" i="20"/>
  <c r="E230" i="20"/>
  <c r="I230" i="20"/>
  <c r="C231" i="20"/>
  <c r="G231" i="20"/>
  <c r="K231" i="20"/>
  <c r="E232" i="20"/>
  <c r="I232" i="20"/>
  <c r="C233" i="20"/>
  <c r="G233" i="20"/>
  <c r="K233" i="20"/>
  <c r="E234" i="20"/>
  <c r="I234" i="20"/>
  <c r="C235" i="20"/>
  <c r="G235" i="20"/>
  <c r="K235" i="20"/>
  <c r="E236" i="20"/>
  <c r="I236" i="20"/>
  <c r="C237" i="20"/>
  <c r="G237" i="20"/>
  <c r="K237" i="20"/>
  <c r="E238" i="20"/>
  <c r="I238" i="20"/>
  <c r="C239" i="20"/>
  <c r="G239" i="20"/>
  <c r="K239" i="20"/>
  <c r="E240" i="20"/>
  <c r="I240" i="20"/>
  <c r="C241" i="20"/>
  <c r="G241" i="20"/>
  <c r="K241" i="20"/>
  <c r="E242" i="20"/>
  <c r="I242" i="20"/>
  <c r="C243" i="20"/>
  <c r="G243" i="20"/>
  <c r="K243" i="20"/>
  <c r="E244" i="20"/>
  <c r="I244" i="20"/>
  <c r="C245" i="20"/>
  <c r="G245" i="20"/>
  <c r="K245" i="20"/>
  <c r="E246" i="20"/>
  <c r="I246" i="20"/>
  <c r="C247" i="20"/>
  <c r="G247" i="20"/>
  <c r="K247" i="20"/>
  <c r="E248" i="20"/>
  <c r="I248" i="20"/>
  <c r="C249" i="20"/>
  <c r="G249" i="20"/>
  <c r="K249" i="20"/>
  <c r="E250" i="20"/>
  <c r="I250" i="20"/>
  <c r="C251" i="20"/>
  <c r="G251" i="20"/>
  <c r="K251" i="20"/>
  <c r="E252" i="20"/>
  <c r="I252" i="20"/>
  <c r="C253" i="20"/>
  <c r="G253" i="20"/>
  <c r="K253" i="20"/>
  <c r="E254" i="20"/>
  <c r="I254" i="20"/>
  <c r="C255" i="20"/>
  <c r="G255" i="20"/>
  <c r="K255" i="20"/>
  <c r="E256" i="20"/>
  <c r="I256" i="20"/>
  <c r="C261" i="20"/>
  <c r="G261" i="20"/>
  <c r="K261" i="20"/>
  <c r="E262" i="20"/>
  <c r="I262" i="20"/>
  <c r="C263" i="20"/>
  <c r="G263" i="20"/>
  <c r="K263" i="20"/>
  <c r="E264" i="20"/>
  <c r="I264" i="20"/>
  <c r="C265" i="20"/>
  <c r="G265" i="20"/>
  <c r="K265" i="20"/>
  <c r="E266" i="20"/>
  <c r="I266" i="20"/>
  <c r="C267" i="20"/>
  <c r="G267" i="20"/>
  <c r="K267" i="20"/>
  <c r="E268" i="20"/>
  <c r="I268" i="20"/>
  <c r="C269" i="20"/>
  <c r="G269" i="20"/>
  <c r="K269" i="20"/>
  <c r="E270" i="20"/>
  <c r="I270" i="20"/>
  <c r="C271" i="20"/>
  <c r="G271" i="20"/>
  <c r="K271" i="20"/>
  <c r="E272" i="20"/>
  <c r="I272" i="20"/>
  <c r="C273" i="20"/>
  <c r="G273" i="20"/>
  <c r="K273" i="20"/>
  <c r="E274" i="20"/>
  <c r="I274" i="20"/>
  <c r="C275" i="20"/>
  <c r="G275" i="20"/>
  <c r="K275" i="20"/>
  <c r="E276" i="20"/>
  <c r="I276" i="20"/>
  <c r="C277" i="20"/>
  <c r="G277" i="20"/>
  <c r="K277" i="20"/>
  <c r="E278" i="20"/>
  <c r="I278" i="20"/>
  <c r="C279" i="20"/>
  <c r="G279" i="20"/>
  <c r="K279" i="20"/>
  <c r="E280" i="20"/>
  <c r="I280" i="20"/>
  <c r="C281" i="20"/>
  <c r="G281" i="20"/>
  <c r="K281" i="20"/>
  <c r="E282" i="20"/>
  <c r="I282" i="20"/>
  <c r="C283" i="20"/>
  <c r="G283" i="20"/>
  <c r="K283" i="20"/>
  <c r="E284" i="20"/>
  <c r="I284" i="20"/>
  <c r="C285" i="20"/>
  <c r="G285" i="20"/>
  <c r="K285" i="20"/>
  <c r="E286" i="20"/>
  <c r="I286" i="20"/>
  <c r="C287" i="20"/>
  <c r="G287" i="20"/>
  <c r="K287" i="20"/>
  <c r="E288" i="20"/>
  <c r="I288" i="20"/>
  <c r="K276" i="20"/>
  <c r="I277" i="20"/>
  <c r="G278" i="20"/>
  <c r="E279" i="20"/>
  <c r="C280" i="20"/>
  <c r="G280" i="20"/>
  <c r="E281" i="20"/>
  <c r="C282" i="20"/>
  <c r="K282" i="20"/>
  <c r="I283" i="20"/>
  <c r="G284" i="20"/>
  <c r="C286" i="20"/>
  <c r="K286" i="20"/>
  <c r="I287" i="20"/>
  <c r="G288" i="20"/>
  <c r="J229" i="20"/>
  <c r="H230" i="20"/>
  <c r="F231" i="20"/>
  <c r="H232" i="20"/>
  <c r="F233" i="20"/>
  <c r="D234" i="20"/>
  <c r="B267" i="20"/>
  <c r="L267" i="19"/>
  <c r="B235" i="20"/>
  <c r="D236" i="20"/>
  <c r="B269" i="20"/>
  <c r="L269" i="19"/>
  <c r="B237" i="20"/>
  <c r="J237" i="20"/>
  <c r="F239" i="20"/>
  <c r="D240" i="20"/>
  <c r="F241" i="20"/>
  <c r="D242" i="20"/>
  <c r="B275" i="20"/>
  <c r="L275" i="19"/>
  <c r="B243" i="20"/>
  <c r="J243" i="20"/>
  <c r="B277" i="20"/>
  <c r="L277" i="19"/>
  <c r="B245" i="20"/>
  <c r="J245" i="20"/>
  <c r="H246" i="20"/>
  <c r="J247" i="20"/>
  <c r="H248" i="20"/>
  <c r="J249" i="20"/>
  <c r="B283" i="20"/>
  <c r="L283" i="19"/>
  <c r="B251" i="20"/>
  <c r="J251" i="20"/>
  <c r="B285" i="20"/>
  <c r="L285" i="19"/>
  <c r="B253" i="20"/>
  <c r="J253" i="20"/>
  <c r="H254" i="20"/>
  <c r="J255" i="20"/>
  <c r="H256" i="20"/>
  <c r="F261" i="20"/>
  <c r="H262" i="20"/>
  <c r="F263" i="20"/>
  <c r="D264" i="20"/>
  <c r="F265" i="20"/>
  <c r="D266" i="20"/>
  <c r="J267" i="20"/>
  <c r="D229" i="20"/>
  <c r="H229" i="20"/>
  <c r="B262" i="20"/>
  <c r="L262" i="19"/>
  <c r="B230" i="20"/>
  <c r="F230" i="20"/>
  <c r="J230" i="20"/>
  <c r="D231" i="20"/>
  <c r="H231" i="20"/>
  <c r="B264" i="20"/>
  <c r="L264" i="19"/>
  <c r="B232" i="20"/>
  <c r="F232" i="20"/>
  <c r="J232" i="20"/>
  <c r="D233" i="20"/>
  <c r="H233" i="20"/>
  <c r="B266" i="20"/>
  <c r="L266" i="19"/>
  <c r="B234" i="20"/>
  <c r="F234" i="20"/>
  <c r="J234" i="20"/>
  <c r="D235" i="20"/>
  <c r="H235" i="20"/>
  <c r="B268" i="20"/>
  <c r="L268" i="19"/>
  <c r="B236" i="20"/>
  <c r="F236" i="20"/>
  <c r="J236" i="20"/>
  <c r="D237" i="20"/>
  <c r="H237" i="20"/>
  <c r="B270" i="20"/>
  <c r="L270" i="19"/>
  <c r="B238" i="20"/>
  <c r="F238" i="20"/>
  <c r="J238" i="20"/>
  <c r="D239" i="20"/>
  <c r="H239" i="20"/>
  <c r="B272" i="20"/>
  <c r="L272" i="19"/>
  <c r="B240" i="20"/>
  <c r="F240" i="20"/>
  <c r="J240" i="20"/>
  <c r="D241" i="20"/>
  <c r="H241" i="20"/>
  <c r="B274" i="20"/>
  <c r="L274" i="19"/>
  <c r="B242" i="20"/>
  <c r="F242" i="20"/>
  <c r="J242" i="20"/>
  <c r="D243" i="20"/>
  <c r="H243" i="20"/>
  <c r="B276" i="20"/>
  <c r="L276" i="19"/>
  <c r="B244" i="20"/>
  <c r="F244" i="20"/>
  <c r="J244" i="20"/>
  <c r="D245" i="20"/>
  <c r="H245" i="20"/>
  <c r="B278" i="20"/>
  <c r="L278" i="19"/>
  <c r="B246" i="20"/>
  <c r="F246" i="20"/>
  <c r="J246" i="20"/>
  <c r="D247" i="20"/>
  <c r="H247" i="20"/>
  <c r="B280" i="20"/>
  <c r="L280" i="19"/>
  <c r="B248" i="20"/>
  <c r="F248" i="20"/>
  <c r="J248" i="20"/>
  <c r="D249" i="20"/>
  <c r="H249" i="20"/>
  <c r="B282" i="20"/>
  <c r="L282" i="19"/>
  <c r="B250" i="20"/>
  <c r="F250" i="20"/>
  <c r="J250" i="20"/>
  <c r="D251" i="20"/>
  <c r="H251" i="20"/>
  <c r="B284" i="20"/>
  <c r="L284" i="19"/>
  <c r="B252" i="20"/>
  <c r="F252" i="20"/>
  <c r="J252" i="20"/>
  <c r="D253" i="20"/>
  <c r="H253" i="20"/>
  <c r="B286" i="20"/>
  <c r="L286" i="19"/>
  <c r="B254" i="20"/>
  <c r="F254" i="20"/>
  <c r="J254" i="20"/>
  <c r="D255" i="20"/>
  <c r="H255" i="20"/>
  <c r="B256" i="20"/>
  <c r="F256" i="20"/>
  <c r="J256" i="20"/>
  <c r="D261" i="20"/>
  <c r="H261" i="20"/>
  <c r="F262" i="20"/>
  <c r="J262" i="20"/>
  <c r="D263" i="20"/>
  <c r="H263" i="20"/>
  <c r="F264" i="20"/>
  <c r="J264" i="20"/>
  <c r="D265" i="20"/>
  <c r="H265" i="20"/>
  <c r="F266" i="20"/>
  <c r="J266" i="20"/>
  <c r="D267" i="20"/>
  <c r="H267" i="20"/>
  <c r="F268" i="20"/>
  <c r="J268" i="20"/>
  <c r="D269" i="20"/>
  <c r="H269" i="20"/>
  <c r="F270" i="20"/>
  <c r="J270" i="20"/>
  <c r="D271" i="20"/>
  <c r="H271" i="20"/>
  <c r="F272" i="20"/>
  <c r="J272" i="20"/>
  <c r="D273" i="20"/>
  <c r="H273" i="20"/>
  <c r="F274" i="20"/>
  <c r="J274" i="20"/>
  <c r="D275" i="20"/>
  <c r="H275" i="20"/>
  <c r="F276" i="20"/>
  <c r="J276" i="20"/>
  <c r="D277" i="20"/>
  <c r="H277" i="20"/>
  <c r="F278" i="20"/>
  <c r="J278" i="20"/>
  <c r="D279" i="20"/>
  <c r="H279" i="20"/>
  <c r="F280" i="20"/>
  <c r="J280" i="20"/>
  <c r="D281" i="20"/>
  <c r="H281" i="20"/>
  <c r="F282" i="20"/>
  <c r="J282" i="20"/>
  <c r="D283" i="20"/>
  <c r="H283" i="20"/>
  <c r="F284" i="20"/>
  <c r="J284" i="20"/>
  <c r="D285" i="20"/>
  <c r="H285" i="20"/>
  <c r="F286" i="20"/>
  <c r="J286" i="20"/>
  <c r="D287" i="20"/>
  <c r="H287" i="20"/>
  <c r="B288" i="20"/>
  <c r="F288" i="20"/>
  <c r="J288" i="20"/>
  <c r="L270" i="20" l="1"/>
  <c r="L237" i="20"/>
  <c r="L263" i="20"/>
  <c r="L273" i="20"/>
  <c r="L265" i="20"/>
  <c r="L254" i="20"/>
  <c r="L255" i="20"/>
  <c r="L280" i="20"/>
  <c r="L268" i="20"/>
  <c r="L251" i="20"/>
  <c r="L243" i="20"/>
  <c r="L283" i="20"/>
  <c r="L279" i="20"/>
  <c r="L275" i="20"/>
  <c r="L286" i="20"/>
  <c r="L282" i="20"/>
  <c r="L278" i="20"/>
  <c r="L262" i="20"/>
  <c r="L285" i="20"/>
  <c r="L281" i="20"/>
  <c r="L277" i="20"/>
  <c r="L269" i="20"/>
  <c r="L274" i="20"/>
  <c r="L266" i="20"/>
  <c r="L252" i="20"/>
  <c r="L246" i="20"/>
  <c r="L238" i="20"/>
  <c r="L236" i="20"/>
  <c r="L230" i="20"/>
  <c r="L235" i="20"/>
  <c r="L249" i="20"/>
  <c r="L231" i="20"/>
  <c r="L284" i="20"/>
  <c r="L276" i="20"/>
  <c r="L272" i="20"/>
  <c r="L250" i="20"/>
  <c r="L248" i="20"/>
  <c r="L244" i="20"/>
  <c r="L242" i="20"/>
  <c r="L240" i="20"/>
  <c r="L234" i="20"/>
  <c r="L232" i="20"/>
  <c r="L264" i="20"/>
  <c r="L253" i="20"/>
  <c r="L245" i="20"/>
  <c r="L247" i="20"/>
  <c r="L239" i="20"/>
  <c r="L233" i="20"/>
  <c r="L261" i="20"/>
  <c r="L288" i="19"/>
  <c r="L288" i="20" s="1"/>
  <c r="L229" i="20"/>
  <c r="L287" i="20"/>
  <c r="L271" i="20"/>
  <c r="L267" i="20"/>
  <c r="L241" i="20"/>
  <c r="X31" i="25"/>
  <c r="L256" i="20" l="1"/>
  <c r="AA31" i="25" l="1"/>
  <c r="AA30" i="25"/>
  <c r="AA29" i="25"/>
  <c r="AA28" i="25"/>
  <c r="AA27" i="25"/>
  <c r="AA26" i="25"/>
  <c r="AA25" i="25"/>
  <c r="AA24" i="25"/>
  <c r="AA23" i="25"/>
  <c r="AA22" i="25"/>
  <c r="AA21" i="25"/>
  <c r="AA20" i="25"/>
  <c r="AA19" i="25"/>
  <c r="AA18" i="25"/>
  <c r="AA17" i="25"/>
  <c r="AA16" i="25"/>
  <c r="AA15" i="25"/>
  <c r="AA14" i="25"/>
  <c r="AA13" i="25"/>
  <c r="AA12" i="25"/>
  <c r="AA11" i="25"/>
  <c r="AA10" i="25"/>
  <c r="AA9" i="25"/>
  <c r="AA8" i="25"/>
  <c r="AA7" i="25"/>
  <c r="AA6" i="25"/>
  <c r="AA5" i="25"/>
  <c r="AA4" i="25"/>
  <c r="X30" i="25"/>
  <c r="X29" i="25"/>
  <c r="X28" i="25"/>
  <c r="X27" i="25"/>
  <c r="X26" i="25"/>
  <c r="X25" i="25"/>
  <c r="X24" i="25"/>
  <c r="X23" i="25"/>
  <c r="X22" i="25"/>
  <c r="X21" i="25"/>
  <c r="X20" i="25"/>
  <c r="X19" i="25"/>
  <c r="X18" i="25"/>
  <c r="X17" i="25"/>
  <c r="X16" i="25"/>
  <c r="X15" i="25"/>
  <c r="X14" i="25"/>
  <c r="X13" i="25"/>
  <c r="X12" i="25"/>
  <c r="X11" i="25"/>
  <c r="X10" i="25"/>
  <c r="X9" i="25"/>
  <c r="X8" i="25"/>
  <c r="X7" i="25"/>
  <c r="X6" i="25"/>
  <c r="X5" i="25"/>
  <c r="X4" i="25"/>
  <c r="Y6" i="25" l="1"/>
  <c r="Y10" i="25"/>
  <c r="Y14" i="25"/>
  <c r="Y18" i="25"/>
  <c r="Y22" i="25"/>
  <c r="Y26" i="25"/>
  <c r="Y30" i="25"/>
  <c r="Z6" i="25"/>
  <c r="Z10" i="25"/>
  <c r="Z14" i="25"/>
  <c r="Z18" i="25"/>
  <c r="Z22" i="25"/>
  <c r="Z26" i="25"/>
  <c r="Z30" i="25"/>
  <c r="Y4" i="25"/>
  <c r="Y8" i="25"/>
  <c r="Y12" i="25"/>
  <c r="Y16" i="25"/>
  <c r="Y20" i="25"/>
  <c r="Y24" i="25"/>
  <c r="Y28" i="25"/>
  <c r="Z4" i="25"/>
  <c r="Z8" i="25"/>
  <c r="Z12" i="25"/>
  <c r="Z16" i="25"/>
  <c r="Z20" i="25"/>
  <c r="Z24" i="25"/>
  <c r="Z28" i="25"/>
  <c r="Y5" i="25"/>
  <c r="Y9" i="25"/>
  <c r="Y13" i="25"/>
  <c r="Y17" i="25"/>
  <c r="Y21" i="25"/>
  <c r="Y25" i="25"/>
  <c r="Y29" i="25"/>
  <c r="Z5" i="25"/>
  <c r="Z9" i="25"/>
  <c r="Z13" i="25"/>
  <c r="Z17" i="25"/>
  <c r="Z21" i="25"/>
  <c r="Z25" i="25"/>
  <c r="Z29" i="25"/>
  <c r="Y7" i="25"/>
  <c r="Y11" i="25"/>
  <c r="Y15" i="25"/>
  <c r="Y19" i="25"/>
  <c r="Y23" i="25"/>
  <c r="Y27" i="25"/>
  <c r="Y31" i="25"/>
  <c r="Z7" i="25"/>
  <c r="Z11" i="25"/>
  <c r="Z15" i="25"/>
  <c r="Z19" i="25"/>
  <c r="Z23" i="25"/>
  <c r="Z27" i="25"/>
  <c r="Z31" i="25"/>
  <c r="R261" i="19" l="1"/>
  <c r="X264" i="19"/>
  <c r="P268" i="19"/>
  <c r="P270" i="19"/>
  <c r="R271" i="19"/>
  <c r="X272" i="19"/>
  <c r="P274" i="19"/>
  <c r="V275" i="19"/>
  <c r="R277" i="19"/>
  <c r="X278" i="19"/>
  <c r="T280" i="19"/>
  <c r="P282" i="19"/>
  <c r="V283" i="19"/>
  <c r="R285" i="19"/>
  <c r="P288" i="19"/>
  <c r="W263" i="19"/>
  <c r="U270" i="19"/>
  <c r="S279" i="19"/>
  <c r="U284" i="19"/>
  <c r="P262" i="19"/>
  <c r="R263" i="19"/>
  <c r="P264" i="19"/>
  <c r="R265" i="19"/>
  <c r="P266" i="19"/>
  <c r="R267" i="19"/>
  <c r="T268" i="19"/>
  <c r="V269" i="19"/>
  <c r="V271" i="19"/>
  <c r="V273" i="19"/>
  <c r="R275" i="19"/>
  <c r="X276" i="19"/>
  <c r="P278" i="19"/>
  <c r="P280" i="19"/>
  <c r="V281" i="19"/>
  <c r="R283" i="19"/>
  <c r="X284" i="19"/>
  <c r="P286" i="19"/>
  <c r="R287" i="19"/>
  <c r="T288" i="19"/>
  <c r="Q264" i="19"/>
  <c r="U266" i="19"/>
  <c r="U268" i="19"/>
  <c r="Q270" i="19"/>
  <c r="U272" i="19"/>
  <c r="U274" i="19"/>
  <c r="U276" i="19"/>
  <c r="Q278" i="19"/>
  <c r="S281" i="19"/>
  <c r="S283" i="19"/>
  <c r="S285" i="19"/>
  <c r="Q288" i="19"/>
  <c r="T261" i="19"/>
  <c r="R262" i="19"/>
  <c r="P263" i="19"/>
  <c r="X263" i="19"/>
  <c r="V264" i="19"/>
  <c r="T265" i="19"/>
  <c r="R266" i="19"/>
  <c r="P267" i="19"/>
  <c r="X267" i="19"/>
  <c r="V268" i="19"/>
  <c r="T269" i="19"/>
  <c r="R270" i="19"/>
  <c r="P271" i="19"/>
  <c r="X271" i="19"/>
  <c r="V272" i="19"/>
  <c r="T273" i="19"/>
  <c r="R274" i="19"/>
  <c r="P275" i="19"/>
  <c r="X275" i="19"/>
  <c r="V276" i="19"/>
  <c r="T277" i="19"/>
  <c r="R278" i="19"/>
  <c r="P279" i="19"/>
  <c r="X279" i="19"/>
  <c r="V280" i="19"/>
  <c r="T281" i="19"/>
  <c r="R282" i="19"/>
  <c r="P283" i="19"/>
  <c r="X283" i="19"/>
  <c r="V284" i="19"/>
  <c r="T285" i="19"/>
  <c r="R286" i="19"/>
  <c r="P287" i="19"/>
  <c r="X287" i="19"/>
  <c r="V288" i="19"/>
  <c r="W261" i="19"/>
  <c r="S263" i="19"/>
  <c r="S265" i="19"/>
  <c r="Q268" i="19"/>
  <c r="O269" i="19"/>
  <c r="S271" i="19"/>
  <c r="S273" i="19"/>
  <c r="W275" i="19"/>
  <c r="U278" i="19"/>
  <c r="U280" i="19"/>
  <c r="W283" i="19"/>
  <c r="U286" i="19"/>
  <c r="U288" i="19"/>
  <c r="Q261" i="19"/>
  <c r="S262" i="19"/>
  <c r="Q263" i="19"/>
  <c r="S264" i="19"/>
  <c r="Q265" i="19"/>
  <c r="S266" i="19"/>
  <c r="Q267" i="19"/>
  <c r="S268" i="19"/>
  <c r="Q269" i="19"/>
  <c r="S270" i="19"/>
  <c r="Q271" i="19"/>
  <c r="S272" i="19"/>
  <c r="Q273" i="19"/>
  <c r="S274" i="19"/>
  <c r="Q275" i="19"/>
  <c r="S276" i="19"/>
  <c r="Q277" i="19"/>
  <c r="S278" i="19"/>
  <c r="Q279" i="19"/>
  <c r="S280" i="19"/>
  <c r="Q281" i="19"/>
  <c r="S282" i="19"/>
  <c r="Q283" i="19"/>
  <c r="S284" i="19"/>
  <c r="Q285" i="19"/>
  <c r="S286" i="19"/>
  <c r="Q287" i="19"/>
  <c r="O288" i="19"/>
  <c r="W288" i="19"/>
  <c r="O267" i="19"/>
  <c r="O268" i="19"/>
  <c r="O270" i="19"/>
  <c r="O278" i="19"/>
  <c r="O284" i="19"/>
  <c r="O286" i="19"/>
  <c r="X262" i="19"/>
  <c r="R269" i="19"/>
  <c r="T270" i="19"/>
  <c r="P272" i="19"/>
  <c r="R273" i="19"/>
  <c r="X274" i="19"/>
  <c r="T276" i="19"/>
  <c r="T278" i="19"/>
  <c r="V279" i="19"/>
  <c r="X282" i="19"/>
  <c r="T284" i="19"/>
  <c r="S261" i="19"/>
  <c r="Q276" i="19"/>
  <c r="S287" i="19"/>
  <c r="V261" i="19"/>
  <c r="V263" i="19"/>
  <c r="T264" i="19"/>
  <c r="V265" i="19"/>
  <c r="V267" i="19"/>
  <c r="X268" i="19"/>
  <c r="X270" i="19"/>
  <c r="T274" i="19"/>
  <c r="P276" i="19"/>
  <c r="V277" i="19"/>
  <c r="X280" i="19"/>
  <c r="T282" i="19"/>
  <c r="P284" i="19"/>
  <c r="X286" i="19"/>
  <c r="V287" i="19"/>
  <c r="X288" i="19"/>
  <c r="W265" i="19"/>
  <c r="W267" i="19"/>
  <c r="S269" i="19"/>
  <c r="W271" i="19"/>
  <c r="W273" i="19"/>
  <c r="S275" i="19"/>
  <c r="Q280" i="19"/>
  <c r="Q284" i="19"/>
  <c r="Q286" i="19"/>
  <c r="P261" i="19"/>
  <c r="X261" i="19"/>
  <c r="T263" i="19"/>
  <c r="R264" i="19"/>
  <c r="P265" i="19"/>
  <c r="X265" i="19"/>
  <c r="T267" i="19"/>
  <c r="R268" i="19"/>
  <c r="X269" i="19"/>
  <c r="V270" i="19"/>
  <c r="R272" i="19"/>
  <c r="P273" i="19"/>
  <c r="X273" i="19"/>
  <c r="T275" i="19"/>
  <c r="R276" i="19"/>
  <c r="P277" i="19"/>
  <c r="X277" i="19"/>
  <c r="T279" i="19"/>
  <c r="R280" i="19"/>
  <c r="P281" i="19"/>
  <c r="V282" i="19"/>
  <c r="T283" i="19"/>
  <c r="R284" i="19"/>
  <c r="X285" i="19"/>
  <c r="V286" i="19"/>
  <c r="R288" i="19"/>
  <c r="U264" i="19"/>
  <c r="Q266" i="19"/>
  <c r="W269" i="19"/>
  <c r="Q272" i="19"/>
  <c r="Q274" i="19"/>
  <c r="W277" i="19"/>
  <c r="W279" i="19"/>
  <c r="O283" i="19"/>
  <c r="W285" i="19"/>
  <c r="U261" i="19"/>
  <c r="U263" i="19"/>
  <c r="O264" i="19"/>
  <c r="U265" i="19"/>
  <c r="O266" i="19"/>
  <c r="U267" i="19"/>
  <c r="W268" i="19"/>
  <c r="W270" i="19"/>
  <c r="O272" i="19"/>
  <c r="W272" i="19"/>
  <c r="U273" i="19"/>
  <c r="W274" i="19"/>
  <c r="U275" i="19"/>
  <c r="O276" i="19"/>
  <c r="U277" i="19"/>
  <c r="U279" i="19"/>
  <c r="O280" i="19"/>
  <c r="U281" i="19"/>
  <c r="O282" i="19"/>
  <c r="W282" i="19"/>
  <c r="W284" i="19"/>
  <c r="U285" i="19"/>
  <c r="W286" i="19"/>
  <c r="U287" i="19"/>
  <c r="S288" i="19"/>
  <c r="O273" i="19"/>
  <c r="O265" i="19"/>
  <c r="O271" i="19"/>
  <c r="O279" i="19"/>
  <c r="O277" i="19"/>
  <c r="O285" i="19"/>
  <c r="O263" i="19"/>
  <c r="O281" i="19"/>
  <c r="O287" i="19"/>
  <c r="O262" i="19"/>
  <c r="T266" i="19"/>
  <c r="R281" i="19"/>
  <c r="T286" i="19"/>
  <c r="S267" i="19"/>
  <c r="Q282" i="19"/>
  <c r="T262" i="19"/>
  <c r="X266" i="19"/>
  <c r="T272" i="19"/>
  <c r="R279" i="19"/>
  <c r="V285" i="19"/>
  <c r="Q262" i="19"/>
  <c r="S277" i="19"/>
  <c r="U282" i="19"/>
  <c r="V262" i="19"/>
  <c r="V266" i="19"/>
  <c r="P269" i="19"/>
  <c r="T271" i="19"/>
  <c r="V274" i="19"/>
  <c r="V278" i="19"/>
  <c r="X281" i="19"/>
  <c r="P285" i="19"/>
  <c r="T287" i="19"/>
  <c r="U262" i="19"/>
  <c r="O275" i="19"/>
  <c r="W281" i="19"/>
  <c r="W287" i="19"/>
  <c r="W262" i="19"/>
  <c r="W264" i="19"/>
  <c r="W266" i="19"/>
  <c r="U269" i="19"/>
  <c r="U271" i="19"/>
  <c r="O274" i="19"/>
  <c r="W276" i="19"/>
  <c r="W278" i="19"/>
  <c r="W280" i="19"/>
  <c r="U283" i="19"/>
  <c r="O261" i="19"/>
  <c r="Y287" i="19"/>
  <c r="Y275" i="19"/>
  <c r="Y267" i="19"/>
  <c r="Y274" i="19"/>
  <c r="Y271" i="19"/>
  <c r="Y284" i="19"/>
  <c r="Y270" i="19"/>
  <c r="Y262" i="19"/>
  <c r="Y281" i="19"/>
  <c r="Y282" i="19"/>
  <c r="Y276" i="19"/>
  <c r="Y272" i="19"/>
  <c r="Y264" i="19"/>
  <c r="Y285" i="19"/>
  <c r="Y279" i="19"/>
  <c r="Y265" i="19"/>
  <c r="Y261" i="19"/>
  <c r="Y273" i="19"/>
  <c r="Y269" i="19"/>
  <c r="Y286" i="19"/>
  <c r="Y283" i="19"/>
  <c r="Y278" i="19"/>
  <c r="Y268" i="19"/>
  <c r="Y263" i="19"/>
  <c r="Y280" i="19"/>
  <c r="Y266" i="19"/>
  <c r="Y277" i="19"/>
  <c r="Y288" i="19"/>
  <c r="K319" i="23" l="1"/>
  <c r="X319" i="23" s="1"/>
  <c r="J319" i="23"/>
  <c r="W319" i="23" s="1"/>
  <c r="I319" i="23"/>
  <c r="V319" i="23" s="1"/>
  <c r="H319" i="23"/>
  <c r="U319" i="23" s="1"/>
  <c r="G319" i="23"/>
  <c r="T319" i="23" s="1"/>
  <c r="F319" i="23"/>
  <c r="S319" i="23" s="1"/>
  <c r="D319" i="23"/>
  <c r="Q319" i="23" s="1"/>
  <c r="C319" i="23"/>
  <c r="P319" i="23" s="1"/>
  <c r="B319" i="23"/>
  <c r="K318" i="23"/>
  <c r="X318" i="23" s="1"/>
  <c r="J318" i="23"/>
  <c r="W318" i="23" s="1"/>
  <c r="I318" i="23"/>
  <c r="V318" i="23" s="1"/>
  <c r="H318" i="23"/>
  <c r="U318" i="23" s="1"/>
  <c r="F318" i="23"/>
  <c r="S318" i="23" s="1"/>
  <c r="E318" i="23"/>
  <c r="R318" i="23" s="1"/>
  <c r="D318" i="23"/>
  <c r="Q318" i="23" s="1"/>
  <c r="C318" i="23"/>
  <c r="P318" i="23" s="1"/>
  <c r="B318" i="23"/>
  <c r="K317" i="23"/>
  <c r="X317" i="23" s="1"/>
  <c r="J317" i="23"/>
  <c r="W317" i="23" s="1"/>
  <c r="H317" i="23"/>
  <c r="U317" i="23" s="1"/>
  <c r="G317" i="23"/>
  <c r="T317" i="23" s="1"/>
  <c r="F317" i="23"/>
  <c r="S317" i="23" s="1"/>
  <c r="E317" i="23"/>
  <c r="R317" i="23" s="1"/>
  <c r="D317" i="23"/>
  <c r="Q317" i="23" s="1"/>
  <c r="C317" i="23"/>
  <c r="P317" i="23" s="1"/>
  <c r="B317" i="23"/>
  <c r="J316" i="23"/>
  <c r="W316" i="23" s="1"/>
  <c r="I316" i="23"/>
  <c r="V316" i="23" s="1"/>
  <c r="H316" i="23"/>
  <c r="U316" i="23" s="1"/>
  <c r="G316" i="23"/>
  <c r="T316" i="23" s="1"/>
  <c r="F316" i="23"/>
  <c r="S316" i="23" s="1"/>
  <c r="E316" i="23"/>
  <c r="R316" i="23" s="1"/>
  <c r="D316" i="23"/>
  <c r="Q316" i="23" s="1"/>
  <c r="B316" i="23"/>
  <c r="K315" i="23"/>
  <c r="X315" i="23" s="1"/>
  <c r="J315" i="23"/>
  <c r="W315" i="23" s="1"/>
  <c r="I315" i="23"/>
  <c r="V315" i="23" s="1"/>
  <c r="H315" i="23"/>
  <c r="U315" i="23" s="1"/>
  <c r="G315" i="23"/>
  <c r="T315" i="23" s="1"/>
  <c r="F315" i="23"/>
  <c r="S315" i="23" s="1"/>
  <c r="D315" i="23"/>
  <c r="Q315" i="23" s="1"/>
  <c r="C315" i="23"/>
  <c r="P315" i="23" s="1"/>
  <c r="B315" i="23"/>
  <c r="K314" i="23"/>
  <c r="X314" i="23" s="1"/>
  <c r="J314" i="23"/>
  <c r="W314" i="23" s="1"/>
  <c r="I314" i="23"/>
  <c r="V314" i="23" s="1"/>
  <c r="H314" i="23"/>
  <c r="U314" i="23" s="1"/>
  <c r="F314" i="23"/>
  <c r="S314" i="23" s="1"/>
  <c r="E314" i="23"/>
  <c r="R314" i="23" s="1"/>
  <c r="D314" i="23"/>
  <c r="Q314" i="23" s="1"/>
  <c r="C314" i="23"/>
  <c r="P314" i="23" s="1"/>
  <c r="B314" i="23"/>
  <c r="K313" i="23"/>
  <c r="X313" i="23" s="1"/>
  <c r="J313" i="23"/>
  <c r="W313" i="23" s="1"/>
  <c r="H313" i="23"/>
  <c r="U313" i="23" s="1"/>
  <c r="G313" i="23"/>
  <c r="T313" i="23" s="1"/>
  <c r="F313" i="23"/>
  <c r="S313" i="23" s="1"/>
  <c r="E313" i="23"/>
  <c r="R313" i="23" s="1"/>
  <c r="D313" i="23"/>
  <c r="Q313" i="23" s="1"/>
  <c r="C313" i="23"/>
  <c r="P313" i="23" s="1"/>
  <c r="B313" i="23"/>
  <c r="J312" i="23"/>
  <c r="W312" i="23" s="1"/>
  <c r="I312" i="23"/>
  <c r="V312" i="23" s="1"/>
  <c r="H312" i="23"/>
  <c r="U312" i="23" s="1"/>
  <c r="G312" i="23"/>
  <c r="T312" i="23" s="1"/>
  <c r="F312" i="23"/>
  <c r="S312" i="23" s="1"/>
  <c r="E312" i="23"/>
  <c r="R312" i="23" s="1"/>
  <c r="D312" i="23"/>
  <c r="Q312" i="23" s="1"/>
  <c r="B312" i="23"/>
  <c r="K311" i="23"/>
  <c r="X311" i="23" s="1"/>
  <c r="J311" i="23"/>
  <c r="W311" i="23" s="1"/>
  <c r="I311" i="23"/>
  <c r="V311" i="23" s="1"/>
  <c r="H311" i="23"/>
  <c r="U311" i="23" s="1"/>
  <c r="G311" i="23"/>
  <c r="T311" i="23" s="1"/>
  <c r="F311" i="23"/>
  <c r="S311" i="23" s="1"/>
  <c r="D311" i="23"/>
  <c r="Q311" i="23" s="1"/>
  <c r="C311" i="23"/>
  <c r="P311" i="23" s="1"/>
  <c r="B311" i="23"/>
  <c r="K310" i="23"/>
  <c r="X310" i="23" s="1"/>
  <c r="J310" i="23"/>
  <c r="W310" i="23" s="1"/>
  <c r="I310" i="23"/>
  <c r="V310" i="23" s="1"/>
  <c r="H310" i="23"/>
  <c r="U310" i="23" s="1"/>
  <c r="F310" i="23"/>
  <c r="S310" i="23" s="1"/>
  <c r="E310" i="23"/>
  <c r="R310" i="23" s="1"/>
  <c r="D310" i="23"/>
  <c r="Q310" i="23" s="1"/>
  <c r="C310" i="23"/>
  <c r="P310" i="23" s="1"/>
  <c r="B310" i="23"/>
  <c r="K309" i="23"/>
  <c r="X309" i="23" s="1"/>
  <c r="J309" i="23"/>
  <c r="W309" i="23" s="1"/>
  <c r="H309" i="23"/>
  <c r="U309" i="23" s="1"/>
  <c r="G309" i="23"/>
  <c r="T309" i="23" s="1"/>
  <c r="F309" i="23"/>
  <c r="S309" i="23" s="1"/>
  <c r="E309" i="23"/>
  <c r="R309" i="23" s="1"/>
  <c r="D309" i="23"/>
  <c r="Q309" i="23" s="1"/>
  <c r="C309" i="23"/>
  <c r="P309" i="23" s="1"/>
  <c r="B309" i="23"/>
  <c r="J308" i="23"/>
  <c r="W308" i="23" s="1"/>
  <c r="I308" i="23"/>
  <c r="V308" i="23" s="1"/>
  <c r="H308" i="23"/>
  <c r="U308" i="23" s="1"/>
  <c r="G308" i="23"/>
  <c r="T308" i="23" s="1"/>
  <c r="F308" i="23"/>
  <c r="S308" i="23" s="1"/>
  <c r="E308" i="23"/>
  <c r="R308" i="23" s="1"/>
  <c r="D308" i="23"/>
  <c r="Q308" i="23" s="1"/>
  <c r="B308" i="23"/>
  <c r="K307" i="23"/>
  <c r="X307" i="23" s="1"/>
  <c r="J307" i="23"/>
  <c r="W307" i="23" s="1"/>
  <c r="I307" i="23"/>
  <c r="V307" i="23" s="1"/>
  <c r="H307" i="23"/>
  <c r="U307" i="23" s="1"/>
  <c r="G307" i="23"/>
  <c r="T307" i="23" s="1"/>
  <c r="F307" i="23"/>
  <c r="S307" i="23" s="1"/>
  <c r="D307" i="23"/>
  <c r="Q307" i="23" s="1"/>
  <c r="C307" i="23"/>
  <c r="P307" i="23" s="1"/>
  <c r="B307" i="23"/>
  <c r="K306" i="23"/>
  <c r="X306" i="23" s="1"/>
  <c r="J306" i="23"/>
  <c r="W306" i="23" s="1"/>
  <c r="I306" i="23"/>
  <c r="V306" i="23" s="1"/>
  <c r="H306" i="23"/>
  <c r="U306" i="23" s="1"/>
  <c r="F306" i="23"/>
  <c r="S306" i="23" s="1"/>
  <c r="E306" i="23"/>
  <c r="R306" i="23" s="1"/>
  <c r="D306" i="23"/>
  <c r="Q306" i="23" s="1"/>
  <c r="C306" i="23"/>
  <c r="P306" i="23" s="1"/>
  <c r="B306" i="23"/>
  <c r="K305" i="23"/>
  <c r="X305" i="23" s="1"/>
  <c r="J305" i="23"/>
  <c r="W305" i="23" s="1"/>
  <c r="H305" i="23"/>
  <c r="U305" i="23" s="1"/>
  <c r="G305" i="23"/>
  <c r="T305" i="23" s="1"/>
  <c r="F305" i="23"/>
  <c r="S305" i="23" s="1"/>
  <c r="E305" i="23"/>
  <c r="R305" i="23" s="1"/>
  <c r="D305" i="23"/>
  <c r="Q305" i="23" s="1"/>
  <c r="C305" i="23"/>
  <c r="P305" i="23" s="1"/>
  <c r="B305" i="23"/>
  <c r="J304" i="23"/>
  <c r="W304" i="23" s="1"/>
  <c r="I304" i="23"/>
  <c r="V304" i="23" s="1"/>
  <c r="H304" i="23"/>
  <c r="U304" i="23" s="1"/>
  <c r="G304" i="23"/>
  <c r="T304" i="23" s="1"/>
  <c r="F304" i="23"/>
  <c r="S304" i="23" s="1"/>
  <c r="E304" i="23"/>
  <c r="R304" i="23" s="1"/>
  <c r="D304" i="23"/>
  <c r="Q304" i="23" s="1"/>
  <c r="B304" i="23"/>
  <c r="K303" i="23"/>
  <c r="X303" i="23" s="1"/>
  <c r="J303" i="23"/>
  <c r="W303" i="23" s="1"/>
  <c r="I303" i="23"/>
  <c r="V303" i="23" s="1"/>
  <c r="H303" i="23"/>
  <c r="U303" i="23" s="1"/>
  <c r="G303" i="23"/>
  <c r="T303" i="23" s="1"/>
  <c r="F303" i="23"/>
  <c r="S303" i="23" s="1"/>
  <c r="D303" i="23"/>
  <c r="Q303" i="23" s="1"/>
  <c r="C303" i="23"/>
  <c r="P303" i="23" s="1"/>
  <c r="B303" i="23"/>
  <c r="K302" i="23"/>
  <c r="X302" i="23" s="1"/>
  <c r="J302" i="23"/>
  <c r="W302" i="23" s="1"/>
  <c r="I302" i="23"/>
  <c r="V302" i="23" s="1"/>
  <c r="H302" i="23"/>
  <c r="U302" i="23" s="1"/>
  <c r="F302" i="23"/>
  <c r="S302" i="23" s="1"/>
  <c r="E302" i="23"/>
  <c r="R302" i="23" s="1"/>
  <c r="D302" i="23"/>
  <c r="Q302" i="23" s="1"/>
  <c r="C302" i="23"/>
  <c r="P302" i="23" s="1"/>
  <c r="B302" i="23"/>
  <c r="K301" i="23"/>
  <c r="X301" i="23" s="1"/>
  <c r="J301" i="23"/>
  <c r="W301" i="23" s="1"/>
  <c r="H301" i="23"/>
  <c r="U301" i="23" s="1"/>
  <c r="G301" i="23"/>
  <c r="T301" i="23" s="1"/>
  <c r="F301" i="23"/>
  <c r="S301" i="23" s="1"/>
  <c r="E301" i="23"/>
  <c r="R301" i="23" s="1"/>
  <c r="D301" i="23"/>
  <c r="Q301" i="23" s="1"/>
  <c r="C301" i="23"/>
  <c r="P301" i="23" s="1"/>
  <c r="B301" i="23"/>
  <c r="J300" i="23"/>
  <c r="W300" i="23" s="1"/>
  <c r="I300" i="23"/>
  <c r="V300" i="23" s="1"/>
  <c r="H300" i="23"/>
  <c r="U300" i="23" s="1"/>
  <c r="G300" i="23"/>
  <c r="T300" i="23" s="1"/>
  <c r="F300" i="23"/>
  <c r="S300" i="23" s="1"/>
  <c r="E300" i="23"/>
  <c r="R300" i="23" s="1"/>
  <c r="D300" i="23"/>
  <c r="Q300" i="23" s="1"/>
  <c r="B300" i="23"/>
  <c r="K299" i="23"/>
  <c r="X299" i="23" s="1"/>
  <c r="J299" i="23"/>
  <c r="W299" i="23" s="1"/>
  <c r="I299" i="23"/>
  <c r="V299" i="23" s="1"/>
  <c r="H299" i="23"/>
  <c r="U299" i="23" s="1"/>
  <c r="G299" i="23"/>
  <c r="T299" i="23" s="1"/>
  <c r="F299" i="23"/>
  <c r="S299" i="23" s="1"/>
  <c r="D299" i="23"/>
  <c r="Q299" i="23" s="1"/>
  <c r="C299" i="23"/>
  <c r="P299" i="23" s="1"/>
  <c r="B299" i="23"/>
  <c r="K298" i="23"/>
  <c r="X298" i="23" s="1"/>
  <c r="J298" i="23"/>
  <c r="W298" i="23" s="1"/>
  <c r="I298" i="23"/>
  <c r="V298" i="23" s="1"/>
  <c r="H298" i="23"/>
  <c r="U298" i="23" s="1"/>
  <c r="F298" i="23"/>
  <c r="S298" i="23" s="1"/>
  <c r="E298" i="23"/>
  <c r="R298" i="23" s="1"/>
  <c r="D298" i="23"/>
  <c r="Q298" i="23" s="1"/>
  <c r="C298" i="23"/>
  <c r="P298" i="23" s="1"/>
  <c r="B298" i="23"/>
  <c r="K297" i="23"/>
  <c r="X297" i="23" s="1"/>
  <c r="J297" i="23"/>
  <c r="W297" i="23" s="1"/>
  <c r="H297" i="23"/>
  <c r="U297" i="23" s="1"/>
  <c r="G297" i="23"/>
  <c r="T297" i="23" s="1"/>
  <c r="F297" i="23"/>
  <c r="S297" i="23" s="1"/>
  <c r="E297" i="23"/>
  <c r="R297" i="23" s="1"/>
  <c r="D297" i="23"/>
  <c r="Q297" i="23" s="1"/>
  <c r="C297" i="23"/>
  <c r="P297" i="23" s="1"/>
  <c r="B297" i="23"/>
  <c r="J296" i="23"/>
  <c r="W296" i="23" s="1"/>
  <c r="I296" i="23"/>
  <c r="V296" i="23" s="1"/>
  <c r="H296" i="23"/>
  <c r="U296" i="23" s="1"/>
  <c r="G296" i="23"/>
  <c r="T296" i="23" s="1"/>
  <c r="F296" i="23"/>
  <c r="S296" i="23" s="1"/>
  <c r="E296" i="23"/>
  <c r="R296" i="23" s="1"/>
  <c r="D296" i="23"/>
  <c r="Q296" i="23" s="1"/>
  <c r="B296" i="23"/>
  <c r="K295" i="23"/>
  <c r="X295" i="23" s="1"/>
  <c r="J295" i="23"/>
  <c r="W295" i="23" s="1"/>
  <c r="I295" i="23"/>
  <c r="V295" i="23" s="1"/>
  <c r="H295" i="23"/>
  <c r="U295" i="23" s="1"/>
  <c r="G295" i="23"/>
  <c r="T295" i="23" s="1"/>
  <c r="F295" i="23"/>
  <c r="S295" i="23" s="1"/>
  <c r="D295" i="23"/>
  <c r="Q295" i="23" s="1"/>
  <c r="C295" i="23"/>
  <c r="P295" i="23" s="1"/>
  <c r="B295" i="23"/>
  <c r="K294" i="23"/>
  <c r="X294" i="23" s="1"/>
  <c r="J294" i="23"/>
  <c r="W294" i="23" s="1"/>
  <c r="I294" i="23"/>
  <c r="V294" i="23" s="1"/>
  <c r="H294" i="23"/>
  <c r="U294" i="23" s="1"/>
  <c r="F294" i="23"/>
  <c r="S294" i="23" s="1"/>
  <c r="E294" i="23"/>
  <c r="R294" i="23" s="1"/>
  <c r="D294" i="23"/>
  <c r="Q294" i="23" s="1"/>
  <c r="C294" i="23"/>
  <c r="P294" i="23" s="1"/>
  <c r="B294" i="23"/>
  <c r="K293" i="23"/>
  <c r="X293" i="23" s="1"/>
  <c r="J293" i="23"/>
  <c r="W293" i="23" s="1"/>
  <c r="H293" i="23"/>
  <c r="U293" i="23" s="1"/>
  <c r="G293" i="23"/>
  <c r="T293" i="23" s="1"/>
  <c r="F293" i="23"/>
  <c r="S293" i="23" s="1"/>
  <c r="E293" i="23"/>
  <c r="R293" i="23" s="1"/>
  <c r="D293" i="23"/>
  <c r="Q293" i="23" s="1"/>
  <c r="C293" i="23"/>
  <c r="P293" i="23" s="1"/>
  <c r="K287" i="23"/>
  <c r="I287" i="23"/>
  <c r="H287" i="23"/>
  <c r="G287" i="23"/>
  <c r="F287" i="23"/>
  <c r="E287" i="23"/>
  <c r="D287" i="23"/>
  <c r="C287" i="23"/>
  <c r="K286" i="23"/>
  <c r="J286" i="23"/>
  <c r="I286" i="23"/>
  <c r="H286" i="23"/>
  <c r="G286" i="23"/>
  <c r="F286" i="23"/>
  <c r="E286" i="23"/>
  <c r="C286" i="23"/>
  <c r="B286" i="23"/>
  <c r="K285" i="23"/>
  <c r="J285" i="23"/>
  <c r="I285" i="23"/>
  <c r="H285" i="23"/>
  <c r="G285" i="23"/>
  <c r="E285" i="23"/>
  <c r="D285" i="23"/>
  <c r="C285" i="23"/>
  <c r="B285" i="23"/>
  <c r="K284" i="23"/>
  <c r="J284" i="23"/>
  <c r="I284" i="23"/>
  <c r="G284" i="23"/>
  <c r="F284" i="23"/>
  <c r="E284" i="23"/>
  <c r="D284" i="23"/>
  <c r="C284" i="23"/>
  <c r="B284" i="23"/>
  <c r="K283" i="23"/>
  <c r="I283" i="23"/>
  <c r="H283" i="23"/>
  <c r="G283" i="23"/>
  <c r="F283" i="23"/>
  <c r="E283" i="23"/>
  <c r="D283" i="23"/>
  <c r="C283" i="23"/>
  <c r="K282" i="23"/>
  <c r="J282" i="23"/>
  <c r="I282" i="23"/>
  <c r="H282" i="23"/>
  <c r="G282" i="23"/>
  <c r="F282" i="23"/>
  <c r="E282" i="23"/>
  <c r="C282" i="23"/>
  <c r="B282" i="23"/>
  <c r="K281" i="23"/>
  <c r="J281" i="23"/>
  <c r="I281" i="23"/>
  <c r="H281" i="23"/>
  <c r="G281" i="23"/>
  <c r="E281" i="23"/>
  <c r="D281" i="23"/>
  <c r="C281" i="23"/>
  <c r="B281" i="23"/>
  <c r="K280" i="23"/>
  <c r="J280" i="23"/>
  <c r="I280" i="23"/>
  <c r="G280" i="23"/>
  <c r="F280" i="23"/>
  <c r="E280" i="23"/>
  <c r="D280" i="23"/>
  <c r="C280" i="23"/>
  <c r="B280" i="23"/>
  <c r="K279" i="23"/>
  <c r="I279" i="23"/>
  <c r="H279" i="23"/>
  <c r="G279" i="23"/>
  <c r="F279" i="23"/>
  <c r="E279" i="23"/>
  <c r="D279" i="23"/>
  <c r="C279" i="23"/>
  <c r="K278" i="23"/>
  <c r="J278" i="23"/>
  <c r="I278" i="23"/>
  <c r="H278" i="23"/>
  <c r="G278" i="23"/>
  <c r="F278" i="23"/>
  <c r="E278" i="23"/>
  <c r="C278" i="23"/>
  <c r="B278" i="23"/>
  <c r="K277" i="23"/>
  <c r="J277" i="23"/>
  <c r="I277" i="23"/>
  <c r="H277" i="23"/>
  <c r="G277" i="23"/>
  <c r="E277" i="23"/>
  <c r="D277" i="23"/>
  <c r="C277" i="23"/>
  <c r="B277" i="23"/>
  <c r="K276" i="23"/>
  <c r="J276" i="23"/>
  <c r="I276" i="23"/>
  <c r="G276" i="23"/>
  <c r="F276" i="23"/>
  <c r="E276" i="23"/>
  <c r="D276" i="23"/>
  <c r="C276" i="23"/>
  <c r="B276" i="23"/>
  <c r="K275" i="23"/>
  <c r="I275" i="23"/>
  <c r="H275" i="23"/>
  <c r="G275" i="23"/>
  <c r="F275" i="23"/>
  <c r="E275" i="23"/>
  <c r="D275" i="23"/>
  <c r="C275" i="23"/>
  <c r="K274" i="23"/>
  <c r="J274" i="23"/>
  <c r="I274" i="23"/>
  <c r="H274" i="23"/>
  <c r="G274" i="23"/>
  <c r="F274" i="23"/>
  <c r="E274" i="23"/>
  <c r="C274" i="23"/>
  <c r="B274" i="23"/>
  <c r="K273" i="23"/>
  <c r="J273" i="23"/>
  <c r="I273" i="23"/>
  <c r="H273" i="23"/>
  <c r="G273" i="23"/>
  <c r="E273" i="23"/>
  <c r="D273" i="23"/>
  <c r="C273" i="23"/>
  <c r="B273" i="23"/>
  <c r="K272" i="23"/>
  <c r="J272" i="23"/>
  <c r="I272" i="23"/>
  <c r="G272" i="23"/>
  <c r="F272" i="23"/>
  <c r="E272" i="23"/>
  <c r="D272" i="23"/>
  <c r="C272" i="23"/>
  <c r="B272" i="23"/>
  <c r="K271" i="23"/>
  <c r="I271" i="23"/>
  <c r="H271" i="23"/>
  <c r="G271" i="23"/>
  <c r="F271" i="23"/>
  <c r="E271" i="23"/>
  <c r="D271" i="23"/>
  <c r="C271" i="23"/>
  <c r="K270" i="23"/>
  <c r="J270" i="23"/>
  <c r="I270" i="23"/>
  <c r="H270" i="23"/>
  <c r="G270" i="23"/>
  <c r="F270" i="23"/>
  <c r="E270" i="23"/>
  <c r="C270" i="23"/>
  <c r="B270" i="23"/>
  <c r="K269" i="23"/>
  <c r="J269" i="23"/>
  <c r="I269" i="23"/>
  <c r="H269" i="23"/>
  <c r="G269" i="23"/>
  <c r="E269" i="23"/>
  <c r="D269" i="23"/>
  <c r="C269" i="23"/>
  <c r="B269" i="23"/>
  <c r="K268" i="23"/>
  <c r="J268" i="23"/>
  <c r="I268" i="23"/>
  <c r="G268" i="23"/>
  <c r="F268" i="23"/>
  <c r="E268" i="23"/>
  <c r="D268" i="23"/>
  <c r="C268" i="23"/>
  <c r="B268" i="23"/>
  <c r="K267" i="23"/>
  <c r="I267" i="23"/>
  <c r="H267" i="23"/>
  <c r="G267" i="23"/>
  <c r="F267" i="23"/>
  <c r="E267" i="23"/>
  <c r="D267" i="23"/>
  <c r="C267" i="23"/>
  <c r="K266" i="23"/>
  <c r="J266" i="23"/>
  <c r="I266" i="23"/>
  <c r="H266" i="23"/>
  <c r="G266" i="23"/>
  <c r="F266" i="23"/>
  <c r="E266" i="23"/>
  <c r="C266" i="23"/>
  <c r="B266" i="23"/>
  <c r="K265" i="23"/>
  <c r="J265" i="23"/>
  <c r="I265" i="23"/>
  <c r="H265" i="23"/>
  <c r="G265" i="23"/>
  <c r="E265" i="23"/>
  <c r="D265" i="23"/>
  <c r="C265" i="23"/>
  <c r="B265" i="23"/>
  <c r="K264" i="23"/>
  <c r="J264" i="23"/>
  <c r="I264" i="23"/>
  <c r="G264" i="23"/>
  <c r="F264" i="23"/>
  <c r="E264" i="23"/>
  <c r="D264" i="23"/>
  <c r="C264" i="23"/>
  <c r="B264" i="23"/>
  <c r="K263" i="23"/>
  <c r="I263" i="23"/>
  <c r="H263" i="23"/>
  <c r="G263" i="23"/>
  <c r="F263" i="23"/>
  <c r="E263" i="23"/>
  <c r="D263" i="23"/>
  <c r="C263" i="23"/>
  <c r="K262" i="23"/>
  <c r="J262" i="23"/>
  <c r="I262" i="23"/>
  <c r="H262" i="23"/>
  <c r="G262" i="23"/>
  <c r="F262" i="23"/>
  <c r="E262" i="23"/>
  <c r="C262" i="23"/>
  <c r="B262" i="23"/>
  <c r="K261" i="23"/>
  <c r="J261" i="23"/>
  <c r="I261" i="23"/>
  <c r="H261" i="23"/>
  <c r="G261" i="23"/>
  <c r="E261" i="23"/>
  <c r="D261" i="23"/>
  <c r="C261" i="23"/>
  <c r="B293" i="23"/>
  <c r="B261" i="23"/>
  <c r="F261" i="23" l="1"/>
  <c r="H262" i="24"/>
  <c r="U262" i="23"/>
  <c r="H230" i="24"/>
  <c r="B263" i="23"/>
  <c r="D264" i="24"/>
  <c r="Q264" i="23"/>
  <c r="D232" i="24"/>
  <c r="B265" i="24"/>
  <c r="O265" i="23"/>
  <c r="B233" i="24"/>
  <c r="F265" i="23"/>
  <c r="H266" i="24"/>
  <c r="U266" i="23"/>
  <c r="H234" i="24"/>
  <c r="B267" i="23"/>
  <c r="D268" i="24"/>
  <c r="Q268" i="23"/>
  <c r="D236" i="24"/>
  <c r="B269" i="24"/>
  <c r="O269" i="23"/>
  <c r="B237" i="24"/>
  <c r="F269" i="23"/>
  <c r="L269" i="23" s="1"/>
  <c r="H270" i="24"/>
  <c r="U270" i="23"/>
  <c r="H238" i="24"/>
  <c r="B271" i="23"/>
  <c r="J271" i="23"/>
  <c r="B273" i="24"/>
  <c r="O273" i="23"/>
  <c r="B241" i="24"/>
  <c r="F273" i="23"/>
  <c r="L273" i="23" s="1"/>
  <c r="H274" i="24"/>
  <c r="U274" i="23"/>
  <c r="H242" i="24"/>
  <c r="B275" i="23"/>
  <c r="J275" i="23"/>
  <c r="B277" i="24"/>
  <c r="O277" i="23"/>
  <c r="B245" i="24"/>
  <c r="J277" i="24"/>
  <c r="W277" i="23"/>
  <c r="J245" i="24"/>
  <c r="D278" i="23"/>
  <c r="L278" i="23" s="1"/>
  <c r="F279" i="24"/>
  <c r="S279" i="23"/>
  <c r="F247" i="24"/>
  <c r="J279" i="23"/>
  <c r="B281" i="24"/>
  <c r="O281" i="23"/>
  <c r="B249" i="24"/>
  <c r="F281" i="23"/>
  <c r="L281" i="23" s="1"/>
  <c r="H282" i="24"/>
  <c r="U282" i="23"/>
  <c r="H250" i="24"/>
  <c r="F283" i="24"/>
  <c r="S283" i="23"/>
  <c r="F251" i="24"/>
  <c r="J283" i="23"/>
  <c r="H284" i="23"/>
  <c r="J285" i="24"/>
  <c r="W285" i="23"/>
  <c r="J253" i="24"/>
  <c r="H286" i="24"/>
  <c r="U286" i="23"/>
  <c r="H254" i="24"/>
  <c r="B287" i="23"/>
  <c r="J287" i="23"/>
  <c r="E295" i="23"/>
  <c r="R295" i="23" s="1"/>
  <c r="C296" i="23"/>
  <c r="P296" i="23" s="1"/>
  <c r="I297" i="23"/>
  <c r="V297" i="23" s="1"/>
  <c r="E299" i="23"/>
  <c r="R299" i="23" s="1"/>
  <c r="K300" i="23"/>
  <c r="X300" i="23" s="1"/>
  <c r="G302" i="23"/>
  <c r="T302" i="23" s="1"/>
  <c r="C304" i="23"/>
  <c r="P304" i="23" s="1"/>
  <c r="G306" i="23"/>
  <c r="T306" i="23" s="1"/>
  <c r="C308" i="23"/>
  <c r="P308" i="23" s="1"/>
  <c r="K308" i="23"/>
  <c r="X308" i="23" s="1"/>
  <c r="G310" i="23"/>
  <c r="T310" i="23" s="1"/>
  <c r="C312" i="23"/>
  <c r="P312" i="23" s="1"/>
  <c r="I313" i="23"/>
  <c r="V313" i="23" s="1"/>
  <c r="E315" i="23"/>
  <c r="R315" i="23" s="1"/>
  <c r="K316" i="23"/>
  <c r="X316" i="23" s="1"/>
  <c r="G318" i="23"/>
  <c r="T318" i="23" s="1"/>
  <c r="C261" i="24"/>
  <c r="P261" i="23"/>
  <c r="C229" i="24"/>
  <c r="K261" i="24"/>
  <c r="X261" i="23"/>
  <c r="K229" i="24"/>
  <c r="I262" i="24"/>
  <c r="V262" i="23"/>
  <c r="I230" i="24"/>
  <c r="G263" i="24"/>
  <c r="T263" i="23"/>
  <c r="G231" i="24"/>
  <c r="E264" i="24"/>
  <c r="R264" i="23"/>
  <c r="E232" i="24"/>
  <c r="C265" i="24"/>
  <c r="P265" i="23"/>
  <c r="C233" i="24"/>
  <c r="K265" i="24"/>
  <c r="X265" i="23"/>
  <c r="K233" i="24"/>
  <c r="I266" i="24"/>
  <c r="V266" i="23"/>
  <c r="I234" i="24"/>
  <c r="G267" i="24"/>
  <c r="T267" i="23"/>
  <c r="G235" i="24"/>
  <c r="I268" i="24"/>
  <c r="V268" i="23"/>
  <c r="I236" i="24"/>
  <c r="C269" i="24"/>
  <c r="P269" i="23"/>
  <c r="C237" i="24"/>
  <c r="K269" i="24"/>
  <c r="X269" i="23"/>
  <c r="K237" i="24"/>
  <c r="I270" i="24"/>
  <c r="V270" i="23"/>
  <c r="I238" i="24"/>
  <c r="K271" i="24"/>
  <c r="X271" i="23"/>
  <c r="K239" i="24"/>
  <c r="I272" i="24"/>
  <c r="V272" i="23"/>
  <c r="I240" i="24"/>
  <c r="G273" i="24"/>
  <c r="T273" i="23"/>
  <c r="G241" i="24"/>
  <c r="E274" i="24"/>
  <c r="R274" i="23"/>
  <c r="E242" i="24"/>
  <c r="C275" i="24"/>
  <c r="P275" i="23"/>
  <c r="C243" i="24"/>
  <c r="G275" i="24"/>
  <c r="T275" i="23"/>
  <c r="G243" i="24"/>
  <c r="E276" i="24"/>
  <c r="R276" i="23"/>
  <c r="E244" i="24"/>
  <c r="C277" i="24"/>
  <c r="P277" i="23"/>
  <c r="C245" i="24"/>
  <c r="K277" i="24"/>
  <c r="X277" i="23"/>
  <c r="K245" i="24"/>
  <c r="I278" i="24"/>
  <c r="V278" i="23"/>
  <c r="I246" i="24"/>
  <c r="G279" i="24"/>
  <c r="T279" i="23"/>
  <c r="G247" i="24"/>
  <c r="E280" i="24"/>
  <c r="R280" i="23"/>
  <c r="E248" i="24"/>
  <c r="C281" i="24"/>
  <c r="P281" i="23"/>
  <c r="C249" i="24"/>
  <c r="K281" i="24"/>
  <c r="X281" i="23"/>
  <c r="K249" i="24"/>
  <c r="I282" i="24"/>
  <c r="V282" i="23"/>
  <c r="I250" i="24"/>
  <c r="G283" i="24"/>
  <c r="T283" i="23"/>
  <c r="G251" i="24"/>
  <c r="E284" i="24"/>
  <c r="R284" i="23"/>
  <c r="E252" i="24"/>
  <c r="C285" i="24"/>
  <c r="P285" i="23"/>
  <c r="C253" i="24"/>
  <c r="K285" i="24"/>
  <c r="X285" i="23"/>
  <c r="K253" i="24"/>
  <c r="I286" i="24"/>
  <c r="V286" i="23"/>
  <c r="I254" i="24"/>
  <c r="G287" i="24"/>
  <c r="T287" i="23"/>
  <c r="G255" i="24"/>
  <c r="K287" i="24"/>
  <c r="X287" i="23"/>
  <c r="K255" i="24"/>
  <c r="O295" i="23"/>
  <c r="O299" i="23"/>
  <c r="O303" i="23"/>
  <c r="O307" i="23"/>
  <c r="O311" i="23"/>
  <c r="O315" i="23"/>
  <c r="O319" i="23"/>
  <c r="O293" i="23"/>
  <c r="D261" i="24"/>
  <c r="Q261" i="23"/>
  <c r="D229" i="24"/>
  <c r="H261" i="24"/>
  <c r="U261" i="23"/>
  <c r="H229" i="24"/>
  <c r="B262" i="24"/>
  <c r="O262" i="23"/>
  <c r="B230" i="24"/>
  <c r="F262" i="24"/>
  <c r="S262" i="23"/>
  <c r="F230" i="24"/>
  <c r="J262" i="24"/>
  <c r="W262" i="23"/>
  <c r="J230" i="24"/>
  <c r="D263" i="24"/>
  <c r="Q263" i="23"/>
  <c r="D231" i="24"/>
  <c r="H263" i="24"/>
  <c r="U263" i="23"/>
  <c r="H231" i="24"/>
  <c r="B264" i="24"/>
  <c r="O264" i="23"/>
  <c r="B232" i="24"/>
  <c r="F264" i="24"/>
  <c r="S264" i="23"/>
  <c r="F232" i="24"/>
  <c r="J264" i="24"/>
  <c r="W264" i="23"/>
  <c r="J232" i="24"/>
  <c r="D265" i="24"/>
  <c r="Q265" i="23"/>
  <c r="D233" i="24"/>
  <c r="H265" i="24"/>
  <c r="U265" i="23"/>
  <c r="H233" i="24"/>
  <c r="B266" i="24"/>
  <c r="O266" i="23"/>
  <c r="B234" i="24"/>
  <c r="F266" i="24"/>
  <c r="S266" i="23"/>
  <c r="F234" i="24"/>
  <c r="J266" i="24"/>
  <c r="W266" i="23"/>
  <c r="J234" i="24"/>
  <c r="D267" i="24"/>
  <c r="Q267" i="23"/>
  <c r="D235" i="24"/>
  <c r="H267" i="24"/>
  <c r="U267" i="23"/>
  <c r="H235" i="24"/>
  <c r="B268" i="24"/>
  <c r="O268" i="23"/>
  <c r="B236" i="24"/>
  <c r="F268" i="24"/>
  <c r="S268" i="23"/>
  <c r="F236" i="24"/>
  <c r="J268" i="24"/>
  <c r="W268" i="23"/>
  <c r="J236" i="24"/>
  <c r="D269" i="24"/>
  <c r="Q269" i="23"/>
  <c r="D237" i="24"/>
  <c r="H269" i="24"/>
  <c r="U269" i="23"/>
  <c r="H237" i="24"/>
  <c r="B270" i="24"/>
  <c r="O270" i="23"/>
  <c r="B238" i="24"/>
  <c r="F270" i="24"/>
  <c r="S270" i="23"/>
  <c r="F238" i="24"/>
  <c r="J270" i="24"/>
  <c r="W270" i="23"/>
  <c r="J238" i="24"/>
  <c r="D271" i="24"/>
  <c r="Q271" i="23"/>
  <c r="D239" i="24"/>
  <c r="H271" i="24"/>
  <c r="U271" i="23"/>
  <c r="H239" i="24"/>
  <c r="B272" i="24"/>
  <c r="O272" i="23"/>
  <c r="B240" i="24"/>
  <c r="F272" i="24"/>
  <c r="S272" i="23"/>
  <c r="F240" i="24"/>
  <c r="J272" i="24"/>
  <c r="W272" i="23"/>
  <c r="J240" i="24"/>
  <c r="D273" i="24"/>
  <c r="Q273" i="23"/>
  <c r="D241" i="24"/>
  <c r="H273" i="24"/>
  <c r="U273" i="23"/>
  <c r="H241" i="24"/>
  <c r="B274" i="24"/>
  <c r="O274" i="23"/>
  <c r="B242" i="24"/>
  <c r="F274" i="24"/>
  <c r="S274" i="23"/>
  <c r="F242" i="24"/>
  <c r="J274" i="24"/>
  <c r="W274" i="23"/>
  <c r="J242" i="24"/>
  <c r="D275" i="24"/>
  <c r="Q275" i="23"/>
  <c r="D243" i="24"/>
  <c r="H275" i="24"/>
  <c r="U275" i="23"/>
  <c r="H243" i="24"/>
  <c r="B276" i="24"/>
  <c r="O276" i="23"/>
  <c r="B244" i="24"/>
  <c r="F276" i="24"/>
  <c r="S276" i="23"/>
  <c r="F244" i="24"/>
  <c r="J276" i="24"/>
  <c r="W276" i="23"/>
  <c r="J244" i="24"/>
  <c r="D277" i="24"/>
  <c r="Q277" i="23"/>
  <c r="D245" i="24"/>
  <c r="H277" i="24"/>
  <c r="U277" i="23"/>
  <c r="H245" i="24"/>
  <c r="B278" i="24"/>
  <c r="O278" i="23"/>
  <c r="B246" i="24"/>
  <c r="F278" i="24"/>
  <c r="S278" i="23"/>
  <c r="F246" i="24"/>
  <c r="J278" i="24"/>
  <c r="W278" i="23"/>
  <c r="J246" i="24"/>
  <c r="D279" i="24"/>
  <c r="Q279" i="23"/>
  <c r="D247" i="24"/>
  <c r="H279" i="24"/>
  <c r="U279" i="23"/>
  <c r="H247" i="24"/>
  <c r="B280" i="24"/>
  <c r="O280" i="23"/>
  <c r="B248" i="24"/>
  <c r="F280" i="24"/>
  <c r="S280" i="23"/>
  <c r="F248" i="24"/>
  <c r="J280" i="24"/>
  <c r="W280" i="23"/>
  <c r="J248" i="24"/>
  <c r="D281" i="24"/>
  <c r="Q281" i="23"/>
  <c r="D249" i="24"/>
  <c r="H281" i="24"/>
  <c r="U281" i="23"/>
  <c r="H249" i="24"/>
  <c r="B282" i="24"/>
  <c r="O282" i="23"/>
  <c r="B250" i="24"/>
  <c r="F282" i="24"/>
  <c r="S282" i="23"/>
  <c r="F250" i="24"/>
  <c r="J282" i="24"/>
  <c r="W282" i="23"/>
  <c r="J250" i="24"/>
  <c r="D283" i="24"/>
  <c r="Q283" i="23"/>
  <c r="D251" i="24"/>
  <c r="H283" i="24"/>
  <c r="U283" i="23"/>
  <c r="H251" i="24"/>
  <c r="B284" i="24"/>
  <c r="O284" i="23"/>
  <c r="B252" i="24"/>
  <c r="F284" i="24"/>
  <c r="S284" i="23"/>
  <c r="F252" i="24"/>
  <c r="J284" i="24"/>
  <c r="W284" i="23"/>
  <c r="J252" i="24"/>
  <c r="D285" i="24"/>
  <c r="Q285" i="23"/>
  <c r="D253" i="24"/>
  <c r="H285" i="24"/>
  <c r="U285" i="23"/>
  <c r="H253" i="24"/>
  <c r="B286" i="24"/>
  <c r="O286" i="23"/>
  <c r="B254" i="24"/>
  <c r="F286" i="24"/>
  <c r="S286" i="23"/>
  <c r="F254" i="24"/>
  <c r="J286" i="24"/>
  <c r="W286" i="23"/>
  <c r="J254" i="24"/>
  <c r="D287" i="24"/>
  <c r="Q287" i="23"/>
  <c r="D255" i="24"/>
  <c r="H287" i="24"/>
  <c r="U287" i="23"/>
  <c r="H255" i="24"/>
  <c r="J261" i="24"/>
  <c r="W261" i="23"/>
  <c r="J229" i="24"/>
  <c r="D262" i="23"/>
  <c r="L262" i="23" s="1"/>
  <c r="F263" i="24"/>
  <c r="S263" i="23"/>
  <c r="F231" i="24"/>
  <c r="J263" i="23"/>
  <c r="H264" i="23"/>
  <c r="L264" i="23" s="1"/>
  <c r="J265" i="24"/>
  <c r="W265" i="23"/>
  <c r="J233" i="24"/>
  <c r="D266" i="23"/>
  <c r="L266" i="23" s="1"/>
  <c r="F267" i="24"/>
  <c r="S267" i="23"/>
  <c r="F235" i="24"/>
  <c r="J267" i="23"/>
  <c r="H268" i="23"/>
  <c r="L268" i="23" s="1"/>
  <c r="J269" i="24"/>
  <c r="W269" i="23"/>
  <c r="J237" i="24"/>
  <c r="D270" i="23"/>
  <c r="L270" i="23" s="1"/>
  <c r="F271" i="24"/>
  <c r="S271" i="23"/>
  <c r="F239" i="24"/>
  <c r="D272" i="24"/>
  <c r="Q272" i="23"/>
  <c r="D240" i="24"/>
  <c r="H272" i="23"/>
  <c r="L272" i="23" s="1"/>
  <c r="J273" i="24"/>
  <c r="W273" i="23"/>
  <c r="J241" i="24"/>
  <c r="D274" i="23"/>
  <c r="L274" i="23" s="1"/>
  <c r="F275" i="24"/>
  <c r="S275" i="23"/>
  <c r="F243" i="24"/>
  <c r="D276" i="24"/>
  <c r="Q276" i="23"/>
  <c r="D244" i="24"/>
  <c r="H276" i="23"/>
  <c r="F277" i="23"/>
  <c r="L277" i="23" s="1"/>
  <c r="H278" i="24"/>
  <c r="U278" i="23"/>
  <c r="H246" i="24"/>
  <c r="B279" i="23"/>
  <c r="D280" i="24"/>
  <c r="Q280" i="23"/>
  <c r="D248" i="24"/>
  <c r="H280" i="23"/>
  <c r="L280" i="23" s="1"/>
  <c r="J281" i="24"/>
  <c r="W281" i="23"/>
  <c r="J249" i="24"/>
  <c r="D282" i="23"/>
  <c r="B283" i="23"/>
  <c r="D284" i="24"/>
  <c r="Q284" i="23"/>
  <c r="D252" i="24"/>
  <c r="B285" i="24"/>
  <c r="O285" i="23"/>
  <c r="B253" i="24"/>
  <c r="F285" i="23"/>
  <c r="L285" i="23" s="1"/>
  <c r="D286" i="23"/>
  <c r="L286" i="23" s="1"/>
  <c r="F287" i="24"/>
  <c r="S287" i="23"/>
  <c r="F255" i="24"/>
  <c r="I293" i="23"/>
  <c r="V293" i="23" s="1"/>
  <c r="G294" i="23"/>
  <c r="T294" i="23" s="1"/>
  <c r="K296" i="23"/>
  <c r="X296" i="23" s="1"/>
  <c r="G298" i="23"/>
  <c r="T298" i="23" s="1"/>
  <c r="C300" i="23"/>
  <c r="P300" i="23" s="1"/>
  <c r="I301" i="23"/>
  <c r="V301" i="23" s="1"/>
  <c r="E303" i="23"/>
  <c r="R303" i="23" s="1"/>
  <c r="K304" i="23"/>
  <c r="X304" i="23" s="1"/>
  <c r="I305" i="23"/>
  <c r="V305" i="23" s="1"/>
  <c r="E307" i="23"/>
  <c r="R307" i="23" s="1"/>
  <c r="I309" i="23"/>
  <c r="V309" i="23" s="1"/>
  <c r="E311" i="23"/>
  <c r="R311" i="23" s="1"/>
  <c r="K312" i="23"/>
  <c r="X312" i="23" s="1"/>
  <c r="G314" i="23"/>
  <c r="T314" i="23" s="1"/>
  <c r="C316" i="23"/>
  <c r="P316" i="23" s="1"/>
  <c r="I317" i="23"/>
  <c r="V317" i="23" s="1"/>
  <c r="E319" i="23"/>
  <c r="R319" i="23" s="1"/>
  <c r="B261" i="24"/>
  <c r="O261" i="23"/>
  <c r="L261" i="23"/>
  <c r="B229" i="24"/>
  <c r="G261" i="24"/>
  <c r="T261" i="23"/>
  <c r="G229" i="24"/>
  <c r="E262" i="24"/>
  <c r="R262" i="23"/>
  <c r="E230" i="24"/>
  <c r="C263" i="24"/>
  <c r="P263" i="23"/>
  <c r="C231" i="24"/>
  <c r="K263" i="24"/>
  <c r="X263" i="23"/>
  <c r="K231" i="24"/>
  <c r="I264" i="24"/>
  <c r="V264" i="23"/>
  <c r="I232" i="24"/>
  <c r="G265" i="24"/>
  <c r="T265" i="23"/>
  <c r="G233" i="24"/>
  <c r="E266" i="24"/>
  <c r="R266" i="23"/>
  <c r="E234" i="24"/>
  <c r="C267" i="24"/>
  <c r="P267" i="23"/>
  <c r="C235" i="24"/>
  <c r="K267" i="24"/>
  <c r="X267" i="23"/>
  <c r="K235" i="24"/>
  <c r="E268" i="24"/>
  <c r="R268" i="23"/>
  <c r="E236" i="24"/>
  <c r="G269" i="24"/>
  <c r="T269" i="23"/>
  <c r="G237" i="24"/>
  <c r="E270" i="24"/>
  <c r="R270" i="23"/>
  <c r="E238" i="24"/>
  <c r="C271" i="24"/>
  <c r="P271" i="23"/>
  <c r="C239" i="24"/>
  <c r="G271" i="24"/>
  <c r="T271" i="23"/>
  <c r="G239" i="24"/>
  <c r="E272" i="24"/>
  <c r="R272" i="23"/>
  <c r="E240" i="24"/>
  <c r="C273" i="24"/>
  <c r="P273" i="23"/>
  <c r="C241" i="24"/>
  <c r="K273" i="24"/>
  <c r="X273" i="23"/>
  <c r="K241" i="24"/>
  <c r="I274" i="24"/>
  <c r="V274" i="23"/>
  <c r="I242" i="24"/>
  <c r="K275" i="24"/>
  <c r="X275" i="23"/>
  <c r="K243" i="24"/>
  <c r="I276" i="24"/>
  <c r="V276" i="23"/>
  <c r="I244" i="24"/>
  <c r="G277" i="24"/>
  <c r="T277" i="23"/>
  <c r="G245" i="24"/>
  <c r="E278" i="24"/>
  <c r="R278" i="23"/>
  <c r="E246" i="24"/>
  <c r="C279" i="24"/>
  <c r="P279" i="23"/>
  <c r="C247" i="24"/>
  <c r="K279" i="24"/>
  <c r="X279" i="23"/>
  <c r="K247" i="24"/>
  <c r="I280" i="24"/>
  <c r="V280" i="23"/>
  <c r="I248" i="24"/>
  <c r="G281" i="24"/>
  <c r="T281" i="23"/>
  <c r="G249" i="24"/>
  <c r="E282" i="24"/>
  <c r="R282" i="23"/>
  <c r="E250" i="24"/>
  <c r="C283" i="24"/>
  <c r="P283" i="23"/>
  <c r="C251" i="24"/>
  <c r="K283" i="24"/>
  <c r="X283" i="23"/>
  <c r="K251" i="24"/>
  <c r="I284" i="24"/>
  <c r="V284" i="23"/>
  <c r="I252" i="24"/>
  <c r="G285" i="24"/>
  <c r="T285" i="23"/>
  <c r="G253" i="24"/>
  <c r="E286" i="24"/>
  <c r="R286" i="23"/>
  <c r="E254" i="24"/>
  <c r="C287" i="24"/>
  <c r="P287" i="23"/>
  <c r="C255" i="24"/>
  <c r="O297" i="23"/>
  <c r="O301" i="23"/>
  <c r="O305" i="23"/>
  <c r="L309" i="23"/>
  <c r="Y309" i="23" s="1"/>
  <c r="O309" i="23"/>
  <c r="O313" i="23"/>
  <c r="O317" i="23"/>
  <c r="E261" i="24"/>
  <c r="R261" i="23"/>
  <c r="E229" i="24"/>
  <c r="V261" i="23"/>
  <c r="I229" i="24"/>
  <c r="C262" i="24"/>
  <c r="P262" i="23"/>
  <c r="C230" i="24"/>
  <c r="T262" i="23"/>
  <c r="G230" i="24"/>
  <c r="K262" i="24"/>
  <c r="X262" i="23"/>
  <c r="K230" i="24"/>
  <c r="R263" i="23"/>
  <c r="E231" i="24"/>
  <c r="I263" i="24"/>
  <c r="V263" i="23"/>
  <c r="I231" i="24"/>
  <c r="C264" i="24"/>
  <c r="P264" i="23"/>
  <c r="C232" i="24"/>
  <c r="G264" i="24"/>
  <c r="T264" i="23"/>
  <c r="G232" i="24"/>
  <c r="K264" i="24"/>
  <c r="X264" i="23"/>
  <c r="K232" i="24"/>
  <c r="E265" i="24"/>
  <c r="R265" i="23"/>
  <c r="E233" i="24"/>
  <c r="V265" i="23"/>
  <c r="I233" i="24"/>
  <c r="C266" i="24"/>
  <c r="P266" i="23"/>
  <c r="C234" i="24"/>
  <c r="T266" i="23"/>
  <c r="G234" i="24"/>
  <c r="K266" i="24"/>
  <c r="X266" i="23"/>
  <c r="K234" i="24"/>
  <c r="R267" i="23"/>
  <c r="E235" i="24"/>
  <c r="I267" i="24"/>
  <c r="V267" i="23"/>
  <c r="I235" i="24"/>
  <c r="P268" i="23"/>
  <c r="C236" i="24"/>
  <c r="G268" i="24"/>
  <c r="T268" i="23"/>
  <c r="G236" i="24"/>
  <c r="X268" i="23"/>
  <c r="K236" i="24"/>
  <c r="E269" i="24"/>
  <c r="R269" i="23"/>
  <c r="E237" i="24"/>
  <c r="V269" i="23"/>
  <c r="I237" i="24"/>
  <c r="C270" i="24"/>
  <c r="P270" i="23"/>
  <c r="C238" i="24"/>
  <c r="T270" i="23"/>
  <c r="G238" i="24"/>
  <c r="K270" i="24"/>
  <c r="X270" i="23"/>
  <c r="K238" i="24"/>
  <c r="R271" i="23"/>
  <c r="E239" i="24"/>
  <c r="I271" i="24"/>
  <c r="V271" i="23"/>
  <c r="I239" i="24"/>
  <c r="P272" i="23"/>
  <c r="C240" i="24"/>
  <c r="G272" i="24"/>
  <c r="T272" i="23"/>
  <c r="G240" i="24"/>
  <c r="X272" i="23"/>
  <c r="K240" i="24"/>
  <c r="E273" i="24"/>
  <c r="R273" i="23"/>
  <c r="E241" i="24"/>
  <c r="V273" i="23"/>
  <c r="I241" i="24"/>
  <c r="C274" i="24"/>
  <c r="P274" i="23"/>
  <c r="C242" i="24"/>
  <c r="T274" i="23"/>
  <c r="G242" i="24"/>
  <c r="K274" i="24"/>
  <c r="X274" i="23"/>
  <c r="K242" i="24"/>
  <c r="R275" i="23"/>
  <c r="E243" i="24"/>
  <c r="I275" i="24"/>
  <c r="V275" i="23"/>
  <c r="I243" i="24"/>
  <c r="P276" i="23"/>
  <c r="C244" i="24"/>
  <c r="G276" i="24"/>
  <c r="T276" i="23"/>
  <c r="G244" i="24"/>
  <c r="K276" i="24"/>
  <c r="X276" i="23"/>
  <c r="K244" i="24"/>
  <c r="E277" i="24"/>
  <c r="R277" i="23"/>
  <c r="E245" i="24"/>
  <c r="I277" i="24"/>
  <c r="V277" i="23"/>
  <c r="I245" i="24"/>
  <c r="C278" i="24"/>
  <c r="P278" i="23"/>
  <c r="C246" i="24"/>
  <c r="T278" i="23"/>
  <c r="G246" i="24"/>
  <c r="K278" i="24"/>
  <c r="X278" i="23"/>
  <c r="K246" i="24"/>
  <c r="R279" i="23"/>
  <c r="E247" i="24"/>
  <c r="I279" i="24"/>
  <c r="V279" i="23"/>
  <c r="I247" i="24"/>
  <c r="P280" i="23"/>
  <c r="C248" i="24"/>
  <c r="G280" i="24"/>
  <c r="T280" i="23"/>
  <c r="G248" i="24"/>
  <c r="X280" i="23"/>
  <c r="K248" i="24"/>
  <c r="E281" i="24"/>
  <c r="R281" i="23"/>
  <c r="E249" i="24"/>
  <c r="V281" i="23"/>
  <c r="I249" i="24"/>
  <c r="C282" i="24"/>
  <c r="P282" i="23"/>
  <c r="C250" i="24"/>
  <c r="T282" i="23"/>
  <c r="G250" i="24"/>
  <c r="K282" i="24"/>
  <c r="X282" i="23"/>
  <c r="K250" i="24"/>
  <c r="R283" i="23"/>
  <c r="E251" i="24"/>
  <c r="I283" i="24"/>
  <c r="V283" i="23"/>
  <c r="I251" i="24"/>
  <c r="C284" i="24"/>
  <c r="P284" i="23"/>
  <c r="C252" i="24"/>
  <c r="G284" i="24"/>
  <c r="T284" i="23"/>
  <c r="G252" i="24"/>
  <c r="X284" i="23"/>
  <c r="K252" i="24"/>
  <c r="E285" i="24"/>
  <c r="R285" i="23"/>
  <c r="E253" i="24"/>
  <c r="V285" i="23"/>
  <c r="I253" i="24"/>
  <c r="C286" i="24"/>
  <c r="P286" i="23"/>
  <c r="C254" i="24"/>
  <c r="T286" i="23"/>
  <c r="G254" i="24"/>
  <c r="K286" i="24"/>
  <c r="X286" i="23"/>
  <c r="K254" i="24"/>
  <c r="R287" i="23"/>
  <c r="E255" i="24"/>
  <c r="I287" i="24"/>
  <c r="V287" i="23"/>
  <c r="I255" i="24"/>
  <c r="O294" i="23"/>
  <c r="O296" i="23"/>
  <c r="L296" i="23"/>
  <c r="Y296" i="23" s="1"/>
  <c r="O298" i="23"/>
  <c r="O300" i="23"/>
  <c r="L302" i="23"/>
  <c r="Y302" i="23" s="1"/>
  <c r="O302" i="23"/>
  <c r="O304" i="23"/>
  <c r="O306" i="23"/>
  <c r="O308" i="23"/>
  <c r="O310" i="23"/>
  <c r="O312" i="23"/>
  <c r="O314" i="23"/>
  <c r="O316" i="23"/>
  <c r="O318" i="23"/>
  <c r="I320" i="23"/>
  <c r="V320" i="23" s="1"/>
  <c r="F288" i="23"/>
  <c r="G288" i="23"/>
  <c r="J320" i="23"/>
  <c r="W320" i="23" s="1"/>
  <c r="B320" i="23"/>
  <c r="I288" i="23"/>
  <c r="D320" i="23"/>
  <c r="Q320" i="23" s="1"/>
  <c r="C288" i="23"/>
  <c r="K288" i="23"/>
  <c r="F320" i="23"/>
  <c r="S320" i="23" s="1"/>
  <c r="E288" i="23"/>
  <c r="H320" i="23"/>
  <c r="U320" i="23" s="1"/>
  <c r="H288" i="23"/>
  <c r="C320" i="23"/>
  <c r="P320" i="23" s="1"/>
  <c r="K320" i="23"/>
  <c r="X320" i="23" s="1"/>
  <c r="J288" i="23"/>
  <c r="E320" i="23"/>
  <c r="R320" i="23" s="1"/>
  <c r="D288" i="23"/>
  <c r="K319" i="21"/>
  <c r="X319" i="21" s="1"/>
  <c r="J319" i="21"/>
  <c r="W319" i="21" s="1"/>
  <c r="I319" i="21"/>
  <c r="V319" i="21" s="1"/>
  <c r="H319" i="21"/>
  <c r="U319" i="21" s="1"/>
  <c r="G319" i="21"/>
  <c r="T319" i="21" s="1"/>
  <c r="F319" i="21"/>
  <c r="S319" i="21" s="1"/>
  <c r="E319" i="21"/>
  <c r="R319" i="21" s="1"/>
  <c r="D319" i="21"/>
  <c r="Q319" i="21" s="1"/>
  <c r="C319" i="21"/>
  <c r="P319" i="21" s="1"/>
  <c r="B319" i="21"/>
  <c r="K318" i="21"/>
  <c r="X318" i="21" s="1"/>
  <c r="J318" i="21"/>
  <c r="W318" i="21" s="1"/>
  <c r="I318" i="21"/>
  <c r="V318" i="21" s="1"/>
  <c r="H318" i="21"/>
  <c r="U318" i="21" s="1"/>
  <c r="G318" i="21"/>
  <c r="T318" i="21" s="1"/>
  <c r="F318" i="21"/>
  <c r="S318" i="21" s="1"/>
  <c r="E318" i="21"/>
  <c r="R318" i="21" s="1"/>
  <c r="D318" i="21"/>
  <c r="Q318" i="21" s="1"/>
  <c r="C318" i="21"/>
  <c r="P318" i="21" s="1"/>
  <c r="B318" i="21"/>
  <c r="K317" i="21"/>
  <c r="X317" i="21" s="1"/>
  <c r="J317" i="21"/>
  <c r="W317" i="21" s="1"/>
  <c r="I317" i="21"/>
  <c r="V317" i="21" s="1"/>
  <c r="H317" i="21"/>
  <c r="U317" i="21" s="1"/>
  <c r="G317" i="21"/>
  <c r="T317" i="21" s="1"/>
  <c r="F317" i="21"/>
  <c r="S317" i="21" s="1"/>
  <c r="E317" i="21"/>
  <c r="R317" i="21" s="1"/>
  <c r="D317" i="21"/>
  <c r="Q317" i="21" s="1"/>
  <c r="C317" i="21"/>
  <c r="P317" i="21" s="1"/>
  <c r="B317" i="21"/>
  <c r="K316" i="21"/>
  <c r="X316" i="21" s="1"/>
  <c r="J316" i="21"/>
  <c r="W316" i="21" s="1"/>
  <c r="I316" i="21"/>
  <c r="V316" i="21" s="1"/>
  <c r="H316" i="21"/>
  <c r="U316" i="21" s="1"/>
  <c r="G316" i="21"/>
  <c r="T316" i="21" s="1"/>
  <c r="F316" i="21"/>
  <c r="S316" i="21" s="1"/>
  <c r="E316" i="21"/>
  <c r="R316" i="21" s="1"/>
  <c r="D316" i="21"/>
  <c r="Q316" i="21" s="1"/>
  <c r="C316" i="21"/>
  <c r="P316" i="21" s="1"/>
  <c r="B316" i="21"/>
  <c r="K315" i="21"/>
  <c r="X315" i="21" s="1"/>
  <c r="J315" i="21"/>
  <c r="W315" i="21" s="1"/>
  <c r="I315" i="21"/>
  <c r="V315" i="21" s="1"/>
  <c r="H315" i="21"/>
  <c r="U315" i="21" s="1"/>
  <c r="G315" i="21"/>
  <c r="T315" i="21" s="1"/>
  <c r="F315" i="21"/>
  <c r="S315" i="21" s="1"/>
  <c r="E315" i="21"/>
  <c r="R315" i="21" s="1"/>
  <c r="D315" i="21"/>
  <c r="Q315" i="21" s="1"/>
  <c r="C315" i="21"/>
  <c r="P315" i="21" s="1"/>
  <c r="B315" i="21"/>
  <c r="K314" i="21"/>
  <c r="X314" i="21" s="1"/>
  <c r="J314" i="21"/>
  <c r="W314" i="21" s="1"/>
  <c r="I314" i="21"/>
  <c r="V314" i="21" s="1"/>
  <c r="H314" i="21"/>
  <c r="U314" i="21" s="1"/>
  <c r="G314" i="21"/>
  <c r="T314" i="21" s="1"/>
  <c r="F314" i="21"/>
  <c r="S314" i="21" s="1"/>
  <c r="E314" i="21"/>
  <c r="R314" i="21" s="1"/>
  <c r="D314" i="21"/>
  <c r="Q314" i="21" s="1"/>
  <c r="C314" i="21"/>
  <c r="P314" i="21" s="1"/>
  <c r="B314" i="21"/>
  <c r="K313" i="21"/>
  <c r="X313" i="21" s="1"/>
  <c r="J313" i="21"/>
  <c r="W313" i="21" s="1"/>
  <c r="I313" i="21"/>
  <c r="V313" i="21" s="1"/>
  <c r="H313" i="21"/>
  <c r="U313" i="21" s="1"/>
  <c r="G313" i="21"/>
  <c r="T313" i="21" s="1"/>
  <c r="F313" i="21"/>
  <c r="S313" i="21" s="1"/>
  <c r="E313" i="21"/>
  <c r="R313" i="21" s="1"/>
  <c r="D313" i="21"/>
  <c r="Q313" i="21" s="1"/>
  <c r="C313" i="21"/>
  <c r="P313" i="21" s="1"/>
  <c r="B313" i="21"/>
  <c r="K312" i="21"/>
  <c r="X312" i="21" s="1"/>
  <c r="J312" i="21"/>
  <c r="W312" i="21" s="1"/>
  <c r="I312" i="21"/>
  <c r="V312" i="21" s="1"/>
  <c r="H312" i="21"/>
  <c r="U312" i="21" s="1"/>
  <c r="G312" i="21"/>
  <c r="T312" i="21" s="1"/>
  <c r="F312" i="21"/>
  <c r="S312" i="21" s="1"/>
  <c r="E312" i="21"/>
  <c r="R312" i="21" s="1"/>
  <c r="D312" i="21"/>
  <c r="Q312" i="21" s="1"/>
  <c r="C312" i="21"/>
  <c r="P312" i="21" s="1"/>
  <c r="B312" i="21"/>
  <c r="K311" i="21"/>
  <c r="X311" i="21" s="1"/>
  <c r="J311" i="21"/>
  <c r="W311" i="21" s="1"/>
  <c r="I311" i="21"/>
  <c r="V311" i="21" s="1"/>
  <c r="H311" i="21"/>
  <c r="U311" i="21" s="1"/>
  <c r="G311" i="21"/>
  <c r="T311" i="21" s="1"/>
  <c r="F311" i="21"/>
  <c r="S311" i="21" s="1"/>
  <c r="E311" i="21"/>
  <c r="R311" i="21" s="1"/>
  <c r="D311" i="21"/>
  <c r="Q311" i="21" s="1"/>
  <c r="C311" i="21"/>
  <c r="P311" i="21" s="1"/>
  <c r="B311" i="21"/>
  <c r="K310" i="21"/>
  <c r="X310" i="21" s="1"/>
  <c r="J310" i="21"/>
  <c r="W310" i="21" s="1"/>
  <c r="I310" i="21"/>
  <c r="V310" i="21" s="1"/>
  <c r="H310" i="21"/>
  <c r="U310" i="21" s="1"/>
  <c r="G310" i="21"/>
  <c r="T310" i="21" s="1"/>
  <c r="F310" i="21"/>
  <c r="S310" i="21" s="1"/>
  <c r="E310" i="21"/>
  <c r="R310" i="21" s="1"/>
  <c r="D310" i="21"/>
  <c r="Q310" i="21" s="1"/>
  <c r="C310" i="21"/>
  <c r="P310" i="21" s="1"/>
  <c r="B310" i="21"/>
  <c r="K309" i="21"/>
  <c r="X309" i="21" s="1"/>
  <c r="J309" i="21"/>
  <c r="W309" i="21" s="1"/>
  <c r="I309" i="21"/>
  <c r="V309" i="21" s="1"/>
  <c r="H309" i="21"/>
  <c r="U309" i="21" s="1"/>
  <c r="G309" i="21"/>
  <c r="T309" i="21" s="1"/>
  <c r="F309" i="21"/>
  <c r="S309" i="21" s="1"/>
  <c r="E309" i="21"/>
  <c r="R309" i="21" s="1"/>
  <c r="D309" i="21"/>
  <c r="Q309" i="21" s="1"/>
  <c r="C309" i="21"/>
  <c r="P309" i="21" s="1"/>
  <c r="B309" i="21"/>
  <c r="K308" i="21"/>
  <c r="X308" i="21" s="1"/>
  <c r="J308" i="21"/>
  <c r="W308" i="21" s="1"/>
  <c r="I308" i="21"/>
  <c r="V308" i="21" s="1"/>
  <c r="H308" i="21"/>
  <c r="U308" i="21" s="1"/>
  <c r="G308" i="21"/>
  <c r="T308" i="21" s="1"/>
  <c r="F308" i="21"/>
  <c r="S308" i="21" s="1"/>
  <c r="E308" i="21"/>
  <c r="R308" i="21" s="1"/>
  <c r="D308" i="21"/>
  <c r="Q308" i="21" s="1"/>
  <c r="C308" i="21"/>
  <c r="P308" i="21" s="1"/>
  <c r="B308" i="21"/>
  <c r="K307" i="21"/>
  <c r="X307" i="21" s="1"/>
  <c r="J307" i="21"/>
  <c r="W307" i="21" s="1"/>
  <c r="I307" i="21"/>
  <c r="V307" i="21" s="1"/>
  <c r="H307" i="21"/>
  <c r="U307" i="21" s="1"/>
  <c r="G307" i="21"/>
  <c r="T307" i="21" s="1"/>
  <c r="F307" i="21"/>
  <c r="S307" i="21" s="1"/>
  <c r="E307" i="21"/>
  <c r="R307" i="21" s="1"/>
  <c r="D307" i="21"/>
  <c r="Q307" i="21" s="1"/>
  <c r="C307" i="21"/>
  <c r="P307" i="21" s="1"/>
  <c r="B307" i="21"/>
  <c r="K306" i="21"/>
  <c r="X306" i="21" s="1"/>
  <c r="J306" i="21"/>
  <c r="W306" i="21" s="1"/>
  <c r="I306" i="21"/>
  <c r="V306" i="21" s="1"/>
  <c r="H306" i="21"/>
  <c r="U306" i="21" s="1"/>
  <c r="G306" i="21"/>
  <c r="T306" i="21" s="1"/>
  <c r="F306" i="21"/>
  <c r="S306" i="21" s="1"/>
  <c r="E306" i="21"/>
  <c r="R306" i="21" s="1"/>
  <c r="D306" i="21"/>
  <c r="Q306" i="21" s="1"/>
  <c r="C306" i="21"/>
  <c r="P306" i="21" s="1"/>
  <c r="B306" i="21"/>
  <c r="K305" i="21"/>
  <c r="X305" i="21" s="1"/>
  <c r="J305" i="21"/>
  <c r="W305" i="21" s="1"/>
  <c r="I305" i="21"/>
  <c r="V305" i="21" s="1"/>
  <c r="H305" i="21"/>
  <c r="U305" i="21" s="1"/>
  <c r="G305" i="21"/>
  <c r="T305" i="21" s="1"/>
  <c r="F305" i="21"/>
  <c r="S305" i="21" s="1"/>
  <c r="E305" i="21"/>
  <c r="R305" i="21" s="1"/>
  <c r="D305" i="21"/>
  <c r="Q305" i="21" s="1"/>
  <c r="C305" i="21"/>
  <c r="P305" i="21" s="1"/>
  <c r="B305" i="21"/>
  <c r="K304" i="21"/>
  <c r="X304" i="21" s="1"/>
  <c r="J304" i="21"/>
  <c r="W304" i="21" s="1"/>
  <c r="I304" i="21"/>
  <c r="V304" i="21" s="1"/>
  <c r="H304" i="21"/>
  <c r="U304" i="21" s="1"/>
  <c r="G304" i="21"/>
  <c r="T304" i="21" s="1"/>
  <c r="F304" i="21"/>
  <c r="S304" i="21" s="1"/>
  <c r="E304" i="21"/>
  <c r="R304" i="21" s="1"/>
  <c r="D304" i="21"/>
  <c r="Q304" i="21" s="1"/>
  <c r="C304" i="21"/>
  <c r="P304" i="21" s="1"/>
  <c r="B304" i="21"/>
  <c r="K303" i="21"/>
  <c r="X303" i="21" s="1"/>
  <c r="J303" i="21"/>
  <c r="W303" i="21" s="1"/>
  <c r="I303" i="21"/>
  <c r="V303" i="21" s="1"/>
  <c r="H303" i="21"/>
  <c r="U303" i="21" s="1"/>
  <c r="G303" i="21"/>
  <c r="T303" i="21" s="1"/>
  <c r="F303" i="21"/>
  <c r="S303" i="21" s="1"/>
  <c r="E303" i="21"/>
  <c r="R303" i="21" s="1"/>
  <c r="D303" i="21"/>
  <c r="Q303" i="21" s="1"/>
  <c r="C303" i="21"/>
  <c r="P303" i="21" s="1"/>
  <c r="B303" i="21"/>
  <c r="K302" i="21"/>
  <c r="X302" i="21" s="1"/>
  <c r="J302" i="21"/>
  <c r="W302" i="21" s="1"/>
  <c r="I302" i="21"/>
  <c r="V302" i="21" s="1"/>
  <c r="H302" i="21"/>
  <c r="U302" i="21" s="1"/>
  <c r="G302" i="21"/>
  <c r="T302" i="21" s="1"/>
  <c r="F302" i="21"/>
  <c r="S302" i="21" s="1"/>
  <c r="E302" i="21"/>
  <c r="R302" i="21" s="1"/>
  <c r="D302" i="21"/>
  <c r="Q302" i="21" s="1"/>
  <c r="C302" i="21"/>
  <c r="P302" i="21" s="1"/>
  <c r="B302" i="21"/>
  <c r="K301" i="21"/>
  <c r="X301" i="21" s="1"/>
  <c r="J301" i="21"/>
  <c r="W301" i="21" s="1"/>
  <c r="I301" i="21"/>
  <c r="V301" i="21" s="1"/>
  <c r="H301" i="21"/>
  <c r="U301" i="21" s="1"/>
  <c r="G301" i="21"/>
  <c r="T301" i="21" s="1"/>
  <c r="F301" i="21"/>
  <c r="S301" i="21" s="1"/>
  <c r="E301" i="21"/>
  <c r="R301" i="21" s="1"/>
  <c r="D301" i="21"/>
  <c r="Q301" i="21" s="1"/>
  <c r="C301" i="21"/>
  <c r="P301" i="21" s="1"/>
  <c r="B301" i="21"/>
  <c r="K300" i="21"/>
  <c r="X300" i="21" s="1"/>
  <c r="J300" i="21"/>
  <c r="W300" i="21" s="1"/>
  <c r="I300" i="21"/>
  <c r="V300" i="21" s="1"/>
  <c r="H300" i="21"/>
  <c r="U300" i="21" s="1"/>
  <c r="G300" i="21"/>
  <c r="T300" i="21" s="1"/>
  <c r="F300" i="21"/>
  <c r="S300" i="21" s="1"/>
  <c r="E300" i="21"/>
  <c r="R300" i="21" s="1"/>
  <c r="D300" i="21"/>
  <c r="Q300" i="21" s="1"/>
  <c r="C300" i="21"/>
  <c r="P300" i="21" s="1"/>
  <c r="B300" i="21"/>
  <c r="K299" i="21"/>
  <c r="X299" i="21" s="1"/>
  <c r="J299" i="21"/>
  <c r="W299" i="21" s="1"/>
  <c r="I299" i="21"/>
  <c r="V299" i="21" s="1"/>
  <c r="H299" i="21"/>
  <c r="U299" i="21" s="1"/>
  <c r="G299" i="21"/>
  <c r="T299" i="21" s="1"/>
  <c r="F299" i="21"/>
  <c r="S299" i="21" s="1"/>
  <c r="E299" i="21"/>
  <c r="R299" i="21" s="1"/>
  <c r="D299" i="21"/>
  <c r="Q299" i="21" s="1"/>
  <c r="C299" i="21"/>
  <c r="P299" i="21" s="1"/>
  <c r="B299" i="21"/>
  <c r="K298" i="21"/>
  <c r="X298" i="21" s="1"/>
  <c r="J298" i="21"/>
  <c r="W298" i="21" s="1"/>
  <c r="I298" i="21"/>
  <c r="V298" i="21" s="1"/>
  <c r="H298" i="21"/>
  <c r="U298" i="21" s="1"/>
  <c r="G298" i="21"/>
  <c r="T298" i="21" s="1"/>
  <c r="F298" i="21"/>
  <c r="S298" i="21" s="1"/>
  <c r="E298" i="21"/>
  <c r="R298" i="21" s="1"/>
  <c r="D298" i="21"/>
  <c r="Q298" i="21" s="1"/>
  <c r="C298" i="21"/>
  <c r="P298" i="21" s="1"/>
  <c r="B298" i="21"/>
  <c r="K297" i="21"/>
  <c r="X297" i="21" s="1"/>
  <c r="J297" i="21"/>
  <c r="W297" i="21" s="1"/>
  <c r="I297" i="21"/>
  <c r="V297" i="21" s="1"/>
  <c r="H297" i="21"/>
  <c r="U297" i="21" s="1"/>
  <c r="G297" i="21"/>
  <c r="T297" i="21" s="1"/>
  <c r="F297" i="21"/>
  <c r="S297" i="21" s="1"/>
  <c r="E297" i="21"/>
  <c r="R297" i="21" s="1"/>
  <c r="D297" i="21"/>
  <c r="Q297" i="21" s="1"/>
  <c r="C297" i="21"/>
  <c r="P297" i="21" s="1"/>
  <c r="B297" i="21"/>
  <c r="K296" i="21"/>
  <c r="X296" i="21" s="1"/>
  <c r="J296" i="21"/>
  <c r="W296" i="21" s="1"/>
  <c r="I296" i="21"/>
  <c r="V296" i="21" s="1"/>
  <c r="H296" i="21"/>
  <c r="U296" i="21" s="1"/>
  <c r="G296" i="21"/>
  <c r="T296" i="21" s="1"/>
  <c r="F296" i="21"/>
  <c r="S296" i="21" s="1"/>
  <c r="E296" i="21"/>
  <c r="R296" i="21" s="1"/>
  <c r="D296" i="21"/>
  <c r="Q296" i="21" s="1"/>
  <c r="C296" i="21"/>
  <c r="P296" i="21" s="1"/>
  <c r="B296" i="21"/>
  <c r="K295" i="21"/>
  <c r="X295" i="21" s="1"/>
  <c r="J295" i="21"/>
  <c r="W295" i="21" s="1"/>
  <c r="I295" i="21"/>
  <c r="V295" i="21" s="1"/>
  <c r="H295" i="21"/>
  <c r="U295" i="21" s="1"/>
  <c r="G295" i="21"/>
  <c r="T295" i="21" s="1"/>
  <c r="F295" i="21"/>
  <c r="S295" i="21" s="1"/>
  <c r="E295" i="21"/>
  <c r="R295" i="21" s="1"/>
  <c r="D295" i="21"/>
  <c r="Q295" i="21" s="1"/>
  <c r="C295" i="21"/>
  <c r="P295" i="21" s="1"/>
  <c r="B295" i="21"/>
  <c r="K294" i="21"/>
  <c r="X294" i="21" s="1"/>
  <c r="J294" i="21"/>
  <c r="W294" i="21" s="1"/>
  <c r="I294" i="21"/>
  <c r="V294" i="21" s="1"/>
  <c r="H294" i="21"/>
  <c r="U294" i="21" s="1"/>
  <c r="G294" i="21"/>
  <c r="T294" i="21" s="1"/>
  <c r="F294" i="21"/>
  <c r="S294" i="21" s="1"/>
  <c r="E294" i="21"/>
  <c r="R294" i="21" s="1"/>
  <c r="D294" i="21"/>
  <c r="Q294" i="21" s="1"/>
  <c r="C294" i="21"/>
  <c r="P294" i="21" s="1"/>
  <c r="B294" i="21"/>
  <c r="K293" i="21"/>
  <c r="X293" i="21" s="1"/>
  <c r="J293" i="21"/>
  <c r="W293" i="21" s="1"/>
  <c r="I293" i="21"/>
  <c r="V293" i="21" s="1"/>
  <c r="H293" i="21"/>
  <c r="U293" i="21" s="1"/>
  <c r="G293" i="21"/>
  <c r="T293" i="21" s="1"/>
  <c r="F293" i="21"/>
  <c r="S293" i="21" s="1"/>
  <c r="E293" i="21"/>
  <c r="R293" i="21" s="1"/>
  <c r="D293" i="21"/>
  <c r="Q293" i="21" s="1"/>
  <c r="C293" i="21"/>
  <c r="P293" i="21" s="1"/>
  <c r="B293" i="21"/>
  <c r="K287" i="21"/>
  <c r="J287" i="21"/>
  <c r="I287" i="21"/>
  <c r="H287" i="21"/>
  <c r="G287" i="21"/>
  <c r="F287" i="21"/>
  <c r="E287" i="21"/>
  <c r="D287" i="21"/>
  <c r="C287" i="21"/>
  <c r="B287" i="21"/>
  <c r="K286" i="21"/>
  <c r="J286" i="21"/>
  <c r="I286" i="21"/>
  <c r="H286" i="21"/>
  <c r="G286" i="21"/>
  <c r="F286" i="21"/>
  <c r="E286" i="21"/>
  <c r="D286" i="21"/>
  <c r="C286" i="21"/>
  <c r="B286" i="21"/>
  <c r="K285" i="21"/>
  <c r="J285" i="21"/>
  <c r="I285" i="21"/>
  <c r="H285" i="21"/>
  <c r="G285" i="21"/>
  <c r="F285" i="21"/>
  <c r="E285" i="21"/>
  <c r="D285" i="21"/>
  <c r="C285" i="21"/>
  <c r="B285" i="21"/>
  <c r="K284" i="21"/>
  <c r="J284" i="21"/>
  <c r="I284" i="21"/>
  <c r="H284" i="21"/>
  <c r="G284" i="21"/>
  <c r="F284" i="21"/>
  <c r="E284" i="21"/>
  <c r="D284" i="21"/>
  <c r="C284" i="21"/>
  <c r="B284" i="21"/>
  <c r="K283" i="21"/>
  <c r="J283" i="21"/>
  <c r="I283" i="21"/>
  <c r="H283" i="21"/>
  <c r="G283" i="21"/>
  <c r="F283" i="21"/>
  <c r="E283" i="21"/>
  <c r="D283" i="21"/>
  <c r="C283" i="21"/>
  <c r="B283" i="21"/>
  <c r="K282" i="21"/>
  <c r="J282" i="21"/>
  <c r="I282" i="21"/>
  <c r="H282" i="21"/>
  <c r="G282" i="21"/>
  <c r="F282" i="21"/>
  <c r="E282" i="21"/>
  <c r="D282" i="21"/>
  <c r="C282" i="21"/>
  <c r="B282" i="21"/>
  <c r="K281" i="21"/>
  <c r="J281" i="21"/>
  <c r="I281" i="21"/>
  <c r="H281" i="21"/>
  <c r="G281" i="21"/>
  <c r="F281" i="21"/>
  <c r="E281" i="21"/>
  <c r="D281" i="21"/>
  <c r="C281" i="21"/>
  <c r="B281" i="21"/>
  <c r="K280" i="21"/>
  <c r="J280" i="21"/>
  <c r="I280" i="21"/>
  <c r="H280" i="21"/>
  <c r="G280" i="21"/>
  <c r="F280" i="21"/>
  <c r="E280" i="21"/>
  <c r="D280" i="21"/>
  <c r="C280" i="21"/>
  <c r="B280" i="21"/>
  <c r="K279" i="21"/>
  <c r="J279" i="21"/>
  <c r="I279" i="21"/>
  <c r="H279" i="21"/>
  <c r="G279" i="21"/>
  <c r="F279" i="21"/>
  <c r="E279" i="21"/>
  <c r="D279" i="21"/>
  <c r="C279" i="21"/>
  <c r="B279" i="21"/>
  <c r="K278" i="21"/>
  <c r="J278" i="21"/>
  <c r="I278" i="21"/>
  <c r="H278" i="21"/>
  <c r="G278" i="21"/>
  <c r="F278" i="21"/>
  <c r="E278" i="21"/>
  <c r="D278" i="21"/>
  <c r="C278" i="21"/>
  <c r="B278" i="21"/>
  <c r="K277" i="21"/>
  <c r="J277" i="21"/>
  <c r="I277" i="21"/>
  <c r="H277" i="21"/>
  <c r="G277" i="21"/>
  <c r="F277" i="21"/>
  <c r="E277" i="21"/>
  <c r="D277" i="21"/>
  <c r="C277" i="21"/>
  <c r="B277" i="21"/>
  <c r="K276" i="21"/>
  <c r="J276" i="21"/>
  <c r="I276" i="21"/>
  <c r="H276" i="21"/>
  <c r="G276" i="21"/>
  <c r="F276" i="21"/>
  <c r="E276" i="21"/>
  <c r="D276" i="21"/>
  <c r="C276" i="21"/>
  <c r="B276" i="21"/>
  <c r="K275" i="21"/>
  <c r="J275" i="21"/>
  <c r="I275" i="21"/>
  <c r="H275" i="21"/>
  <c r="G275" i="21"/>
  <c r="F275" i="21"/>
  <c r="E275" i="21"/>
  <c r="D275" i="21"/>
  <c r="C275" i="21"/>
  <c r="B275" i="21"/>
  <c r="K274" i="21"/>
  <c r="J274" i="21"/>
  <c r="I274" i="21"/>
  <c r="H274" i="21"/>
  <c r="G274" i="21"/>
  <c r="F274" i="21"/>
  <c r="E274" i="21"/>
  <c r="D274" i="21"/>
  <c r="C274" i="21"/>
  <c r="B274" i="21"/>
  <c r="K273" i="21"/>
  <c r="J273" i="21"/>
  <c r="I273" i="21"/>
  <c r="H273" i="21"/>
  <c r="G273" i="21"/>
  <c r="F273" i="21"/>
  <c r="E273" i="21"/>
  <c r="D273" i="21"/>
  <c r="C273" i="21"/>
  <c r="B273" i="21"/>
  <c r="K272" i="21"/>
  <c r="J272" i="21"/>
  <c r="I272" i="21"/>
  <c r="H272" i="21"/>
  <c r="G272" i="21"/>
  <c r="F272" i="21"/>
  <c r="E272" i="21"/>
  <c r="D272" i="21"/>
  <c r="C272" i="21"/>
  <c r="B272" i="21"/>
  <c r="K271" i="21"/>
  <c r="J271" i="21"/>
  <c r="I271" i="21"/>
  <c r="H271" i="21"/>
  <c r="G271" i="21"/>
  <c r="F271" i="21"/>
  <c r="E271" i="21"/>
  <c r="D271" i="21"/>
  <c r="C271" i="21"/>
  <c r="B271" i="21"/>
  <c r="K270" i="21"/>
  <c r="J270" i="21"/>
  <c r="I270" i="21"/>
  <c r="H270" i="21"/>
  <c r="G270" i="21"/>
  <c r="F270" i="21"/>
  <c r="E270" i="21"/>
  <c r="D270" i="21"/>
  <c r="C270" i="21"/>
  <c r="B270" i="21"/>
  <c r="K269" i="21"/>
  <c r="J269" i="21"/>
  <c r="I269" i="21"/>
  <c r="H269" i="21"/>
  <c r="G269" i="21"/>
  <c r="F269" i="21"/>
  <c r="E269" i="21"/>
  <c r="D269" i="21"/>
  <c r="C269" i="21"/>
  <c r="B269" i="21"/>
  <c r="K268" i="21"/>
  <c r="J268" i="21"/>
  <c r="I268" i="21"/>
  <c r="H268" i="21"/>
  <c r="G268" i="21"/>
  <c r="F268" i="21"/>
  <c r="E268" i="21"/>
  <c r="D268" i="21"/>
  <c r="C268" i="21"/>
  <c r="B268" i="21"/>
  <c r="K267" i="21"/>
  <c r="J267" i="21"/>
  <c r="I267" i="21"/>
  <c r="H267" i="21"/>
  <c r="G267" i="21"/>
  <c r="F267" i="21"/>
  <c r="E267" i="21"/>
  <c r="D267" i="21"/>
  <c r="C267" i="21"/>
  <c r="B267" i="21"/>
  <c r="K266" i="21"/>
  <c r="J266" i="21"/>
  <c r="I266" i="21"/>
  <c r="H266" i="21"/>
  <c r="G266" i="21"/>
  <c r="F266" i="21"/>
  <c r="E266" i="21"/>
  <c r="D266" i="21"/>
  <c r="C266" i="21"/>
  <c r="B266" i="21"/>
  <c r="K265" i="21"/>
  <c r="J265" i="21"/>
  <c r="I265" i="21"/>
  <c r="H265" i="21"/>
  <c r="G265" i="21"/>
  <c r="F265" i="21"/>
  <c r="E265" i="21"/>
  <c r="D265" i="21"/>
  <c r="C265" i="21"/>
  <c r="B265" i="21"/>
  <c r="K264" i="21"/>
  <c r="J264" i="21"/>
  <c r="I264" i="21"/>
  <c r="H264" i="21"/>
  <c r="G264" i="21"/>
  <c r="F264" i="21"/>
  <c r="E264" i="21"/>
  <c r="D264" i="21"/>
  <c r="C264" i="21"/>
  <c r="B264" i="21"/>
  <c r="K263" i="21"/>
  <c r="J263" i="21"/>
  <c r="I263" i="21"/>
  <c r="H263" i="21"/>
  <c r="G263" i="21"/>
  <c r="F263" i="21"/>
  <c r="E263" i="21"/>
  <c r="D263" i="21"/>
  <c r="C263" i="21"/>
  <c r="B263" i="21"/>
  <c r="K262" i="21"/>
  <c r="J262" i="21"/>
  <c r="I262" i="21"/>
  <c r="H262" i="21"/>
  <c r="G262" i="21"/>
  <c r="F262" i="21"/>
  <c r="E262" i="21"/>
  <c r="D262" i="21"/>
  <c r="C262" i="21"/>
  <c r="B262" i="21"/>
  <c r="K261" i="21"/>
  <c r="J261" i="21"/>
  <c r="I261" i="21"/>
  <c r="H261" i="21"/>
  <c r="G261" i="21"/>
  <c r="F261" i="21"/>
  <c r="E261" i="21"/>
  <c r="D261" i="21"/>
  <c r="C261" i="21"/>
  <c r="B261" i="21"/>
  <c r="E271" i="24" l="1"/>
  <c r="E283" i="24"/>
  <c r="G270" i="24"/>
  <c r="L315" i="23"/>
  <c r="Y315" i="23" s="1"/>
  <c r="E287" i="24"/>
  <c r="K280" i="24"/>
  <c r="G274" i="24"/>
  <c r="C268" i="24"/>
  <c r="I261" i="24"/>
  <c r="L319" i="23"/>
  <c r="Y319" i="23" s="1"/>
  <c r="L299" i="23"/>
  <c r="Y299" i="23" s="1"/>
  <c r="L318" i="23"/>
  <c r="Y318" i="23" s="1"/>
  <c r="L312" i="23"/>
  <c r="Y312" i="23" s="1"/>
  <c r="L306" i="23"/>
  <c r="Y306" i="23" s="1"/>
  <c r="L305" i="23"/>
  <c r="Y305" i="23" s="1"/>
  <c r="L293" i="23"/>
  <c r="Y293" i="23" s="1"/>
  <c r="G286" i="24"/>
  <c r="C280" i="24"/>
  <c r="I273" i="24"/>
  <c r="E267" i="24"/>
  <c r="L303" i="23"/>
  <c r="Y303" i="23" s="1"/>
  <c r="D264" i="22"/>
  <c r="Q264" i="21"/>
  <c r="D232" i="22"/>
  <c r="B265" i="22"/>
  <c r="O265" i="21"/>
  <c r="L265" i="21"/>
  <c r="B233" i="22"/>
  <c r="J265" i="22"/>
  <c r="W265" i="21"/>
  <c r="J233" i="22"/>
  <c r="H266" i="22"/>
  <c r="U266" i="21"/>
  <c r="H234" i="22"/>
  <c r="D268" i="22"/>
  <c r="Q268" i="21"/>
  <c r="D236" i="22"/>
  <c r="B269" i="22"/>
  <c r="O269" i="21"/>
  <c r="L269" i="21"/>
  <c r="B237" i="22"/>
  <c r="J269" i="22"/>
  <c r="W269" i="21"/>
  <c r="J237" i="22"/>
  <c r="D270" i="22"/>
  <c r="Q270" i="21"/>
  <c r="D238" i="22"/>
  <c r="B271" i="22"/>
  <c r="O271" i="21"/>
  <c r="L271" i="21"/>
  <c r="B239" i="22"/>
  <c r="F271" i="22"/>
  <c r="S271" i="21"/>
  <c r="F239" i="22"/>
  <c r="D272" i="22"/>
  <c r="Q272" i="21"/>
  <c r="D240" i="22"/>
  <c r="F273" i="22"/>
  <c r="S273" i="21"/>
  <c r="F241" i="22"/>
  <c r="B275" i="22"/>
  <c r="O275" i="21"/>
  <c r="L275" i="21"/>
  <c r="B243" i="22"/>
  <c r="H276" i="22"/>
  <c r="U276" i="21"/>
  <c r="H244" i="22"/>
  <c r="D278" i="22"/>
  <c r="Q278" i="21"/>
  <c r="D246" i="22"/>
  <c r="F279" i="22"/>
  <c r="S279" i="21"/>
  <c r="F247" i="22"/>
  <c r="B281" i="22"/>
  <c r="O281" i="21"/>
  <c r="L281" i="21"/>
  <c r="B249" i="22"/>
  <c r="D282" i="22"/>
  <c r="Q282" i="21"/>
  <c r="D250" i="22"/>
  <c r="J283" i="22"/>
  <c r="W283" i="21"/>
  <c r="J251" i="22"/>
  <c r="B285" i="22"/>
  <c r="O285" i="21"/>
  <c r="L285" i="21"/>
  <c r="B253" i="22"/>
  <c r="H286" i="22"/>
  <c r="U286" i="21"/>
  <c r="H254" i="22"/>
  <c r="J287" i="22"/>
  <c r="W287" i="21"/>
  <c r="J255" i="22"/>
  <c r="O294" i="21"/>
  <c r="L294" i="21"/>
  <c r="Y294" i="21" s="1"/>
  <c r="O296" i="21"/>
  <c r="L296" i="21"/>
  <c r="Y296" i="21" s="1"/>
  <c r="O304" i="21"/>
  <c r="L304" i="21"/>
  <c r="Y304" i="21" s="1"/>
  <c r="O308" i="21"/>
  <c r="L308" i="21"/>
  <c r="Y308" i="21" s="1"/>
  <c r="O316" i="21"/>
  <c r="L316" i="21"/>
  <c r="Y316" i="21" s="1"/>
  <c r="Y285" i="23"/>
  <c r="L253" i="24"/>
  <c r="D282" i="24"/>
  <c r="Q282" i="23"/>
  <c r="D250" i="24"/>
  <c r="Y286" i="23"/>
  <c r="L254" i="24"/>
  <c r="L270" i="24"/>
  <c r="Y270" i="23"/>
  <c r="L238" i="24"/>
  <c r="L264" i="24"/>
  <c r="Y264" i="23"/>
  <c r="L232" i="24"/>
  <c r="D288" i="24"/>
  <c r="Q288" i="23"/>
  <c r="D256" i="24"/>
  <c r="E288" i="24"/>
  <c r="R288" i="23"/>
  <c r="E256" i="24"/>
  <c r="L314" i="23"/>
  <c r="Y314" i="23" s="1"/>
  <c r="L298" i="23"/>
  <c r="Y298" i="23" s="1"/>
  <c r="K284" i="24"/>
  <c r="I281" i="24"/>
  <c r="G278" i="24"/>
  <c r="E275" i="24"/>
  <c r="C272" i="24"/>
  <c r="J263" i="24"/>
  <c r="W263" i="23"/>
  <c r="J231" i="24"/>
  <c r="L282" i="23"/>
  <c r="Y278" i="23"/>
  <c r="L246" i="24"/>
  <c r="Y272" i="23"/>
  <c r="L240" i="24"/>
  <c r="Y268" i="23"/>
  <c r="L236" i="24"/>
  <c r="Y281" i="23"/>
  <c r="L249" i="24"/>
  <c r="D278" i="24"/>
  <c r="Q278" i="23"/>
  <c r="D246" i="24"/>
  <c r="F273" i="24"/>
  <c r="S273" i="23"/>
  <c r="F241" i="24"/>
  <c r="B271" i="24"/>
  <c r="L271" i="23"/>
  <c r="O271" i="23"/>
  <c r="B239" i="24"/>
  <c r="D261" i="22"/>
  <c r="Q261" i="21"/>
  <c r="D229" i="22"/>
  <c r="H261" i="22"/>
  <c r="U261" i="21"/>
  <c r="H229" i="22"/>
  <c r="B262" i="22"/>
  <c r="O262" i="21"/>
  <c r="L262" i="21"/>
  <c r="B230" i="22"/>
  <c r="F262" i="22"/>
  <c r="S262" i="21"/>
  <c r="F230" i="22"/>
  <c r="J262" i="22"/>
  <c r="W262" i="21"/>
  <c r="J230" i="22"/>
  <c r="D263" i="22"/>
  <c r="Q263" i="21"/>
  <c r="D231" i="22"/>
  <c r="H263" i="22"/>
  <c r="U263" i="21"/>
  <c r="H231" i="22"/>
  <c r="B264" i="22"/>
  <c r="O264" i="21"/>
  <c r="L264" i="21"/>
  <c r="B232" i="22"/>
  <c r="F264" i="22"/>
  <c r="S264" i="21"/>
  <c r="F232" i="22"/>
  <c r="J264" i="22"/>
  <c r="W264" i="21"/>
  <c r="J232" i="22"/>
  <c r="D265" i="22"/>
  <c r="Q265" i="21"/>
  <c r="D233" i="22"/>
  <c r="H265" i="22"/>
  <c r="U265" i="21"/>
  <c r="H233" i="22"/>
  <c r="B266" i="22"/>
  <c r="L266" i="21"/>
  <c r="O266" i="21"/>
  <c r="B234" i="22"/>
  <c r="F266" i="22"/>
  <c r="S266" i="21"/>
  <c r="F234" i="22"/>
  <c r="J266" i="22"/>
  <c r="W266" i="21"/>
  <c r="J234" i="22"/>
  <c r="D267" i="22"/>
  <c r="Q267" i="21"/>
  <c r="D235" i="22"/>
  <c r="H267" i="22"/>
  <c r="U267" i="21"/>
  <c r="H235" i="22"/>
  <c r="B268" i="22"/>
  <c r="O268" i="21"/>
  <c r="L268" i="21"/>
  <c r="B236" i="22"/>
  <c r="F268" i="22"/>
  <c r="S268" i="21"/>
  <c r="F236" i="22"/>
  <c r="J268" i="22"/>
  <c r="W268" i="21"/>
  <c r="J236" i="22"/>
  <c r="D269" i="22"/>
  <c r="Q269" i="21"/>
  <c r="D237" i="22"/>
  <c r="H269" i="22"/>
  <c r="U269" i="21"/>
  <c r="H237" i="22"/>
  <c r="B270" i="22"/>
  <c r="O270" i="21"/>
  <c r="L270" i="21"/>
  <c r="B238" i="22"/>
  <c r="F270" i="22"/>
  <c r="S270" i="21"/>
  <c r="F238" i="22"/>
  <c r="J270" i="22"/>
  <c r="W270" i="21"/>
  <c r="J238" i="22"/>
  <c r="D271" i="22"/>
  <c r="Q271" i="21"/>
  <c r="D239" i="22"/>
  <c r="H271" i="22"/>
  <c r="U271" i="21"/>
  <c r="H239" i="22"/>
  <c r="B272" i="22"/>
  <c r="L272" i="21"/>
  <c r="O272" i="21"/>
  <c r="B240" i="22"/>
  <c r="F272" i="22"/>
  <c r="S272" i="21"/>
  <c r="F240" i="22"/>
  <c r="J272" i="22"/>
  <c r="W272" i="21"/>
  <c r="J240" i="22"/>
  <c r="D273" i="22"/>
  <c r="Q273" i="21"/>
  <c r="D241" i="22"/>
  <c r="H273" i="22"/>
  <c r="U273" i="21"/>
  <c r="H241" i="22"/>
  <c r="B274" i="22"/>
  <c r="L274" i="21"/>
  <c r="O274" i="21"/>
  <c r="B242" i="22"/>
  <c r="F274" i="22"/>
  <c r="S274" i="21"/>
  <c r="F242" i="22"/>
  <c r="J274" i="22"/>
  <c r="W274" i="21"/>
  <c r="J242" i="22"/>
  <c r="D275" i="22"/>
  <c r="Q275" i="21"/>
  <c r="D243" i="22"/>
  <c r="H275" i="22"/>
  <c r="U275" i="21"/>
  <c r="H243" i="22"/>
  <c r="B276" i="22"/>
  <c r="L276" i="21"/>
  <c r="O276" i="21"/>
  <c r="B244" i="22"/>
  <c r="F276" i="22"/>
  <c r="S276" i="21"/>
  <c r="F244" i="22"/>
  <c r="J276" i="22"/>
  <c r="W276" i="21"/>
  <c r="J244" i="22"/>
  <c r="D277" i="22"/>
  <c r="Q277" i="21"/>
  <c r="D245" i="22"/>
  <c r="H277" i="22"/>
  <c r="U277" i="21"/>
  <c r="H245" i="22"/>
  <c r="B278" i="22"/>
  <c r="L278" i="21"/>
  <c r="O278" i="21"/>
  <c r="B246" i="22"/>
  <c r="F278" i="22"/>
  <c r="S278" i="21"/>
  <c r="F246" i="22"/>
  <c r="J278" i="22"/>
  <c r="W278" i="21"/>
  <c r="J246" i="22"/>
  <c r="D279" i="22"/>
  <c r="Q279" i="21"/>
  <c r="D247" i="22"/>
  <c r="H279" i="22"/>
  <c r="U279" i="21"/>
  <c r="H247" i="22"/>
  <c r="B280" i="22"/>
  <c r="O280" i="21"/>
  <c r="L280" i="21"/>
  <c r="B248" i="22"/>
  <c r="F280" i="22"/>
  <c r="S280" i="21"/>
  <c r="F248" i="22"/>
  <c r="J280" i="22"/>
  <c r="W280" i="21"/>
  <c r="J248" i="22"/>
  <c r="D281" i="22"/>
  <c r="Q281" i="21"/>
  <c r="D249" i="22"/>
  <c r="H281" i="22"/>
  <c r="U281" i="21"/>
  <c r="H249" i="22"/>
  <c r="B282" i="22"/>
  <c r="O282" i="21"/>
  <c r="L282" i="21"/>
  <c r="B250" i="22"/>
  <c r="F282" i="22"/>
  <c r="S282" i="21"/>
  <c r="F250" i="22"/>
  <c r="J282" i="22"/>
  <c r="W282" i="21"/>
  <c r="J250" i="22"/>
  <c r="D283" i="22"/>
  <c r="Q283" i="21"/>
  <c r="D251" i="22"/>
  <c r="H283" i="22"/>
  <c r="U283" i="21"/>
  <c r="H251" i="22"/>
  <c r="B284" i="22"/>
  <c r="L284" i="21"/>
  <c r="O284" i="21"/>
  <c r="B252" i="22"/>
  <c r="F284" i="22"/>
  <c r="S284" i="21"/>
  <c r="F252" i="22"/>
  <c r="J284" i="22"/>
  <c r="W284" i="21"/>
  <c r="J252" i="22"/>
  <c r="D285" i="22"/>
  <c r="Q285" i="21"/>
  <c r="D253" i="22"/>
  <c r="H285" i="22"/>
  <c r="U285" i="21"/>
  <c r="H253" i="22"/>
  <c r="B286" i="22"/>
  <c r="L286" i="21"/>
  <c r="O286" i="21"/>
  <c r="B254" i="22"/>
  <c r="F286" i="22"/>
  <c r="S286" i="21"/>
  <c r="F254" i="22"/>
  <c r="J286" i="22"/>
  <c r="W286" i="21"/>
  <c r="J254" i="22"/>
  <c r="D287" i="22"/>
  <c r="Q287" i="21"/>
  <c r="D255" i="22"/>
  <c r="H287" i="22"/>
  <c r="U287" i="21"/>
  <c r="H255" i="22"/>
  <c r="O293" i="21"/>
  <c r="L293" i="21"/>
  <c r="Y293" i="21" s="1"/>
  <c r="L295" i="21"/>
  <c r="Y295" i="21" s="1"/>
  <c r="O295" i="21"/>
  <c r="O297" i="21"/>
  <c r="L297" i="21"/>
  <c r="Y297" i="21" s="1"/>
  <c r="O299" i="21"/>
  <c r="L299" i="21"/>
  <c r="Y299" i="21" s="1"/>
  <c r="L301" i="21"/>
  <c r="Y301" i="21" s="1"/>
  <c r="O301" i="21"/>
  <c r="L303" i="21"/>
  <c r="Y303" i="21" s="1"/>
  <c r="O303" i="21"/>
  <c r="L305" i="21"/>
  <c r="Y305" i="21" s="1"/>
  <c r="O305" i="21"/>
  <c r="L307" i="21"/>
  <c r="Y307" i="21" s="1"/>
  <c r="O307" i="21"/>
  <c r="L309" i="21"/>
  <c r="Y309" i="21" s="1"/>
  <c r="O309" i="21"/>
  <c r="O311" i="21"/>
  <c r="L311" i="21"/>
  <c r="Y311" i="21" s="1"/>
  <c r="O313" i="21"/>
  <c r="L313" i="21"/>
  <c r="Y313" i="21" s="1"/>
  <c r="O315" i="21"/>
  <c r="L315" i="21"/>
  <c r="Y315" i="21" s="1"/>
  <c r="O317" i="21"/>
  <c r="L317" i="21"/>
  <c r="Y317" i="21" s="1"/>
  <c r="L319" i="21"/>
  <c r="Y319" i="21" s="1"/>
  <c r="O319" i="21"/>
  <c r="H288" i="24"/>
  <c r="U288" i="23"/>
  <c r="H256" i="24"/>
  <c r="K288" i="24"/>
  <c r="X288" i="23"/>
  <c r="K256" i="24"/>
  <c r="L308" i="23"/>
  <c r="Y308" i="23" s="1"/>
  <c r="L300" i="23"/>
  <c r="Y300" i="23" s="1"/>
  <c r="L313" i="23"/>
  <c r="Y313" i="23" s="1"/>
  <c r="L297" i="23"/>
  <c r="Y297" i="23" s="1"/>
  <c r="B283" i="24"/>
  <c r="O283" i="23"/>
  <c r="L283" i="23"/>
  <c r="B251" i="24"/>
  <c r="B279" i="24"/>
  <c r="O279" i="23"/>
  <c r="L279" i="23"/>
  <c r="B247" i="24"/>
  <c r="H272" i="24"/>
  <c r="U272" i="23"/>
  <c r="H240" i="24"/>
  <c r="D270" i="24"/>
  <c r="Q270" i="23"/>
  <c r="D238" i="24"/>
  <c r="D266" i="24"/>
  <c r="Q266" i="23"/>
  <c r="D234" i="24"/>
  <c r="D262" i="24"/>
  <c r="Q262" i="23"/>
  <c r="D230" i="24"/>
  <c r="L307" i="23"/>
  <c r="Y307" i="23" s="1"/>
  <c r="J287" i="24"/>
  <c r="W287" i="23"/>
  <c r="J255" i="24"/>
  <c r="J283" i="24"/>
  <c r="W283" i="23"/>
  <c r="J251" i="24"/>
  <c r="F281" i="24"/>
  <c r="S281" i="23"/>
  <c r="F249" i="24"/>
  <c r="J275" i="24"/>
  <c r="W275" i="23"/>
  <c r="J243" i="24"/>
  <c r="F269" i="24"/>
  <c r="S269" i="23"/>
  <c r="F237" i="24"/>
  <c r="F261" i="24"/>
  <c r="S261" i="23"/>
  <c r="F229" i="24"/>
  <c r="B261" i="22"/>
  <c r="L261" i="21"/>
  <c r="O261" i="21"/>
  <c r="B229" i="22"/>
  <c r="F261" i="22"/>
  <c r="S261" i="21"/>
  <c r="F229" i="22"/>
  <c r="J261" i="22"/>
  <c r="W261" i="21"/>
  <c r="J229" i="22"/>
  <c r="D262" i="22"/>
  <c r="Q262" i="21"/>
  <c r="D230" i="22"/>
  <c r="H262" i="22"/>
  <c r="U262" i="21"/>
  <c r="H230" i="22"/>
  <c r="B263" i="22"/>
  <c r="L263" i="21"/>
  <c r="O263" i="21"/>
  <c r="B231" i="22"/>
  <c r="F263" i="22"/>
  <c r="S263" i="21"/>
  <c r="F231" i="22"/>
  <c r="J263" i="22"/>
  <c r="W263" i="21"/>
  <c r="J231" i="22"/>
  <c r="H264" i="22"/>
  <c r="U264" i="21"/>
  <c r="H232" i="22"/>
  <c r="F265" i="22"/>
  <c r="S265" i="21"/>
  <c r="F233" i="22"/>
  <c r="D266" i="22"/>
  <c r="Q266" i="21"/>
  <c r="D234" i="22"/>
  <c r="B267" i="22"/>
  <c r="O267" i="21"/>
  <c r="L267" i="21"/>
  <c r="B235" i="22"/>
  <c r="F267" i="22"/>
  <c r="S267" i="21"/>
  <c r="F235" i="22"/>
  <c r="J267" i="22"/>
  <c r="W267" i="21"/>
  <c r="J235" i="22"/>
  <c r="H268" i="22"/>
  <c r="U268" i="21"/>
  <c r="H236" i="22"/>
  <c r="F269" i="22"/>
  <c r="S269" i="21"/>
  <c r="F237" i="22"/>
  <c r="H270" i="22"/>
  <c r="U270" i="21"/>
  <c r="H238" i="22"/>
  <c r="J271" i="22"/>
  <c r="W271" i="21"/>
  <c r="J239" i="22"/>
  <c r="H272" i="22"/>
  <c r="U272" i="21"/>
  <c r="H240" i="22"/>
  <c r="B273" i="22"/>
  <c r="O273" i="21"/>
  <c r="L273" i="21"/>
  <c r="B241" i="22"/>
  <c r="J273" i="22"/>
  <c r="W273" i="21"/>
  <c r="J241" i="22"/>
  <c r="D274" i="22"/>
  <c r="Q274" i="21"/>
  <c r="D242" i="22"/>
  <c r="H274" i="22"/>
  <c r="U274" i="21"/>
  <c r="H242" i="22"/>
  <c r="F275" i="22"/>
  <c r="S275" i="21"/>
  <c r="F243" i="22"/>
  <c r="J275" i="22"/>
  <c r="W275" i="21"/>
  <c r="J243" i="22"/>
  <c r="D276" i="22"/>
  <c r="Q276" i="21"/>
  <c r="D244" i="22"/>
  <c r="B277" i="22"/>
  <c r="O277" i="21"/>
  <c r="L277" i="21"/>
  <c r="B245" i="22"/>
  <c r="F277" i="22"/>
  <c r="S277" i="21"/>
  <c r="F245" i="22"/>
  <c r="J277" i="22"/>
  <c r="W277" i="21"/>
  <c r="J245" i="22"/>
  <c r="H278" i="22"/>
  <c r="U278" i="21"/>
  <c r="H246" i="22"/>
  <c r="B279" i="22"/>
  <c r="L279" i="21"/>
  <c r="O279" i="21"/>
  <c r="B247" i="22"/>
  <c r="J279" i="22"/>
  <c r="W279" i="21"/>
  <c r="J247" i="22"/>
  <c r="D280" i="22"/>
  <c r="Q280" i="21"/>
  <c r="D248" i="22"/>
  <c r="H280" i="22"/>
  <c r="U280" i="21"/>
  <c r="H248" i="22"/>
  <c r="F281" i="22"/>
  <c r="S281" i="21"/>
  <c r="F249" i="22"/>
  <c r="J281" i="22"/>
  <c r="W281" i="21"/>
  <c r="J249" i="22"/>
  <c r="H282" i="22"/>
  <c r="U282" i="21"/>
  <c r="H250" i="22"/>
  <c r="B283" i="22"/>
  <c r="O283" i="21"/>
  <c r="L283" i="21"/>
  <c r="B251" i="22"/>
  <c r="F283" i="22"/>
  <c r="S283" i="21"/>
  <c r="F251" i="22"/>
  <c r="D284" i="22"/>
  <c r="Q284" i="21"/>
  <c r="D252" i="22"/>
  <c r="H284" i="22"/>
  <c r="U284" i="21"/>
  <c r="H252" i="22"/>
  <c r="F285" i="22"/>
  <c r="S285" i="21"/>
  <c r="F253" i="22"/>
  <c r="J285" i="22"/>
  <c r="W285" i="21"/>
  <c r="J253" i="22"/>
  <c r="D286" i="22"/>
  <c r="Q286" i="21"/>
  <c r="D254" i="22"/>
  <c r="B287" i="22"/>
  <c r="O287" i="21"/>
  <c r="L287" i="21"/>
  <c r="B255" i="22"/>
  <c r="F287" i="22"/>
  <c r="S287" i="21"/>
  <c r="F255" i="22"/>
  <c r="L298" i="21"/>
  <c r="Y298" i="21" s="1"/>
  <c r="O298" i="21"/>
  <c r="O300" i="21"/>
  <c r="L300" i="21"/>
  <c r="Y300" i="21" s="1"/>
  <c r="O302" i="21"/>
  <c r="L302" i="21"/>
  <c r="Y302" i="21" s="1"/>
  <c r="O306" i="21"/>
  <c r="L306" i="21"/>
  <c r="Y306" i="21" s="1"/>
  <c r="L310" i="21"/>
  <c r="Y310" i="21" s="1"/>
  <c r="O310" i="21"/>
  <c r="O312" i="21"/>
  <c r="L312" i="21"/>
  <c r="Y312" i="21" s="1"/>
  <c r="O314" i="21"/>
  <c r="L314" i="21"/>
  <c r="Y314" i="21" s="1"/>
  <c r="O318" i="21"/>
  <c r="L318" i="21"/>
  <c r="Y318" i="21" s="1"/>
  <c r="G320" i="23"/>
  <c r="T320" i="23" s="1"/>
  <c r="B288" i="23"/>
  <c r="Y280" i="23"/>
  <c r="L248" i="24"/>
  <c r="L274" i="24"/>
  <c r="Y274" i="23"/>
  <c r="L242" i="24"/>
  <c r="L266" i="24"/>
  <c r="Y266" i="23"/>
  <c r="L234" i="24"/>
  <c r="L311" i="23"/>
  <c r="Y311" i="23" s="1"/>
  <c r="B287" i="24"/>
  <c r="O287" i="23"/>
  <c r="L287" i="23"/>
  <c r="B255" i="24"/>
  <c r="H284" i="24"/>
  <c r="U284" i="23"/>
  <c r="H252" i="24"/>
  <c r="J279" i="24"/>
  <c r="W279" i="23"/>
  <c r="J247" i="24"/>
  <c r="L277" i="24"/>
  <c r="Y277" i="23"/>
  <c r="L245" i="24"/>
  <c r="B275" i="24"/>
  <c r="O275" i="23"/>
  <c r="L275" i="23"/>
  <c r="B243" i="24"/>
  <c r="Y273" i="23"/>
  <c r="L241" i="24"/>
  <c r="F265" i="24"/>
  <c r="S265" i="23"/>
  <c r="F233" i="24"/>
  <c r="C261" i="22"/>
  <c r="P261" i="21"/>
  <c r="C229" i="22"/>
  <c r="G261" i="22"/>
  <c r="T261" i="21"/>
  <c r="G229" i="22"/>
  <c r="K261" i="22"/>
  <c r="X261" i="21"/>
  <c r="K229" i="22"/>
  <c r="E262" i="22"/>
  <c r="R262" i="21"/>
  <c r="E230" i="22"/>
  <c r="I262" i="22"/>
  <c r="V262" i="21"/>
  <c r="I230" i="22"/>
  <c r="C263" i="22"/>
  <c r="P263" i="21"/>
  <c r="C231" i="22"/>
  <c r="G263" i="22"/>
  <c r="T263" i="21"/>
  <c r="G231" i="22"/>
  <c r="K263" i="22"/>
  <c r="X263" i="21"/>
  <c r="K231" i="22"/>
  <c r="E264" i="22"/>
  <c r="R264" i="21"/>
  <c r="E232" i="22"/>
  <c r="I264" i="22"/>
  <c r="V264" i="21"/>
  <c r="I232" i="22"/>
  <c r="C265" i="22"/>
  <c r="P265" i="21"/>
  <c r="C233" i="22"/>
  <c r="G265" i="22"/>
  <c r="T265" i="21"/>
  <c r="G233" i="22"/>
  <c r="K265" i="22"/>
  <c r="X265" i="21"/>
  <c r="K233" i="22"/>
  <c r="E266" i="22"/>
  <c r="R266" i="21"/>
  <c r="E234" i="22"/>
  <c r="I266" i="22"/>
  <c r="V266" i="21"/>
  <c r="I234" i="22"/>
  <c r="C267" i="22"/>
  <c r="P267" i="21"/>
  <c r="C235" i="22"/>
  <c r="G267" i="22"/>
  <c r="T267" i="21"/>
  <c r="G235" i="22"/>
  <c r="K267" i="22"/>
  <c r="X267" i="21"/>
  <c r="K235" i="22"/>
  <c r="E268" i="22"/>
  <c r="R268" i="21"/>
  <c r="E236" i="22"/>
  <c r="I268" i="22"/>
  <c r="V268" i="21"/>
  <c r="I236" i="22"/>
  <c r="C269" i="22"/>
  <c r="P269" i="21"/>
  <c r="C237" i="22"/>
  <c r="G269" i="22"/>
  <c r="T269" i="21"/>
  <c r="G237" i="22"/>
  <c r="K269" i="22"/>
  <c r="X269" i="21"/>
  <c r="K237" i="22"/>
  <c r="E270" i="22"/>
  <c r="R270" i="21"/>
  <c r="E238" i="22"/>
  <c r="I270" i="22"/>
  <c r="V270" i="21"/>
  <c r="I238" i="22"/>
  <c r="C271" i="22"/>
  <c r="P271" i="21"/>
  <c r="C239" i="22"/>
  <c r="G271" i="22"/>
  <c r="T271" i="21"/>
  <c r="G239" i="22"/>
  <c r="K271" i="22"/>
  <c r="X271" i="21"/>
  <c r="K239" i="22"/>
  <c r="E272" i="22"/>
  <c r="R272" i="21"/>
  <c r="E240" i="22"/>
  <c r="I272" i="22"/>
  <c r="V272" i="21"/>
  <c r="I240" i="22"/>
  <c r="C273" i="22"/>
  <c r="P273" i="21"/>
  <c r="C241" i="22"/>
  <c r="G273" i="22"/>
  <c r="T273" i="21"/>
  <c r="G241" i="22"/>
  <c r="K273" i="22"/>
  <c r="X273" i="21"/>
  <c r="K241" i="22"/>
  <c r="E274" i="22"/>
  <c r="R274" i="21"/>
  <c r="E242" i="22"/>
  <c r="I274" i="22"/>
  <c r="V274" i="21"/>
  <c r="I242" i="22"/>
  <c r="C275" i="22"/>
  <c r="P275" i="21"/>
  <c r="C243" i="22"/>
  <c r="G275" i="22"/>
  <c r="T275" i="21"/>
  <c r="G243" i="22"/>
  <c r="K275" i="22"/>
  <c r="X275" i="21"/>
  <c r="K243" i="22"/>
  <c r="E276" i="22"/>
  <c r="R276" i="21"/>
  <c r="E244" i="22"/>
  <c r="I276" i="22"/>
  <c r="V276" i="21"/>
  <c r="I244" i="22"/>
  <c r="C277" i="22"/>
  <c r="P277" i="21"/>
  <c r="C245" i="22"/>
  <c r="G277" i="22"/>
  <c r="T277" i="21"/>
  <c r="G245" i="22"/>
  <c r="K277" i="22"/>
  <c r="X277" i="21"/>
  <c r="K245" i="22"/>
  <c r="E278" i="22"/>
  <c r="R278" i="21"/>
  <c r="E246" i="22"/>
  <c r="I278" i="22"/>
  <c r="V278" i="21"/>
  <c r="I246" i="22"/>
  <c r="C279" i="22"/>
  <c r="P279" i="21"/>
  <c r="C247" i="22"/>
  <c r="G279" i="22"/>
  <c r="T279" i="21"/>
  <c r="G247" i="22"/>
  <c r="K279" i="22"/>
  <c r="X279" i="21"/>
  <c r="K247" i="22"/>
  <c r="E280" i="22"/>
  <c r="R280" i="21"/>
  <c r="E248" i="22"/>
  <c r="I280" i="22"/>
  <c r="V280" i="21"/>
  <c r="I248" i="22"/>
  <c r="C281" i="22"/>
  <c r="P281" i="21"/>
  <c r="C249" i="22"/>
  <c r="G281" i="22"/>
  <c r="T281" i="21"/>
  <c r="G249" i="22"/>
  <c r="K281" i="22"/>
  <c r="X281" i="21"/>
  <c r="K249" i="22"/>
  <c r="E282" i="22"/>
  <c r="R282" i="21"/>
  <c r="E250" i="22"/>
  <c r="I282" i="22"/>
  <c r="V282" i="21"/>
  <c r="I250" i="22"/>
  <c r="C283" i="22"/>
  <c r="P283" i="21"/>
  <c r="C251" i="22"/>
  <c r="G283" i="22"/>
  <c r="T283" i="21"/>
  <c r="G251" i="22"/>
  <c r="K283" i="22"/>
  <c r="X283" i="21"/>
  <c r="K251" i="22"/>
  <c r="E284" i="22"/>
  <c r="R284" i="21"/>
  <c r="E252" i="22"/>
  <c r="I284" i="22"/>
  <c r="V284" i="21"/>
  <c r="I252" i="22"/>
  <c r="C285" i="22"/>
  <c r="P285" i="21"/>
  <c r="C253" i="22"/>
  <c r="G285" i="22"/>
  <c r="T285" i="21"/>
  <c r="G253" i="22"/>
  <c r="K285" i="22"/>
  <c r="X285" i="21"/>
  <c r="K253" i="22"/>
  <c r="E286" i="22"/>
  <c r="R286" i="21"/>
  <c r="E254" i="22"/>
  <c r="I286" i="22"/>
  <c r="V286" i="21"/>
  <c r="I254" i="22"/>
  <c r="C287" i="22"/>
  <c r="P287" i="21"/>
  <c r="C255" i="22"/>
  <c r="G287" i="22"/>
  <c r="T287" i="21"/>
  <c r="G255" i="22"/>
  <c r="K287" i="22"/>
  <c r="X287" i="21"/>
  <c r="K255" i="22"/>
  <c r="I288" i="24"/>
  <c r="V288" i="23"/>
  <c r="I256" i="24"/>
  <c r="F288" i="24"/>
  <c r="S288" i="23"/>
  <c r="F256" i="24"/>
  <c r="L310" i="23"/>
  <c r="Y310" i="23" s="1"/>
  <c r="L294" i="23"/>
  <c r="Y294" i="23" s="1"/>
  <c r="K268" i="24"/>
  <c r="I265" i="24"/>
  <c r="G262" i="24"/>
  <c r="F285" i="24"/>
  <c r="S285" i="23"/>
  <c r="F253" i="24"/>
  <c r="H280" i="24"/>
  <c r="U280" i="23"/>
  <c r="H248" i="24"/>
  <c r="H276" i="24"/>
  <c r="U276" i="23"/>
  <c r="H244" i="24"/>
  <c r="D274" i="24"/>
  <c r="Q274" i="23"/>
  <c r="D242" i="24"/>
  <c r="J267" i="24"/>
  <c r="W267" i="23"/>
  <c r="J235" i="24"/>
  <c r="L284" i="23"/>
  <c r="L276" i="23"/>
  <c r="L262" i="24"/>
  <c r="Y262" i="23"/>
  <c r="L230" i="24"/>
  <c r="Y269" i="23"/>
  <c r="L237" i="24"/>
  <c r="B263" i="24"/>
  <c r="O263" i="23"/>
  <c r="L263" i="23"/>
  <c r="B231" i="24"/>
  <c r="E261" i="22"/>
  <c r="R261" i="21"/>
  <c r="E229" i="22"/>
  <c r="I261" i="22"/>
  <c r="V261" i="21"/>
  <c r="I229" i="22"/>
  <c r="C262" i="22"/>
  <c r="P262" i="21"/>
  <c r="C230" i="22"/>
  <c r="G262" i="22"/>
  <c r="T262" i="21"/>
  <c r="G230" i="22"/>
  <c r="K262" i="22"/>
  <c r="X262" i="21"/>
  <c r="K230" i="22"/>
  <c r="E263" i="22"/>
  <c r="R263" i="21"/>
  <c r="E231" i="22"/>
  <c r="I263" i="22"/>
  <c r="V263" i="21"/>
  <c r="I231" i="22"/>
  <c r="C264" i="22"/>
  <c r="P264" i="21"/>
  <c r="C232" i="22"/>
  <c r="G264" i="22"/>
  <c r="T264" i="21"/>
  <c r="G232" i="22"/>
  <c r="K264" i="22"/>
  <c r="X264" i="21"/>
  <c r="K232" i="22"/>
  <c r="E265" i="22"/>
  <c r="R265" i="21"/>
  <c r="E233" i="22"/>
  <c r="I265" i="22"/>
  <c r="V265" i="21"/>
  <c r="I233" i="22"/>
  <c r="C266" i="22"/>
  <c r="P266" i="21"/>
  <c r="C234" i="22"/>
  <c r="G266" i="22"/>
  <c r="T266" i="21"/>
  <c r="G234" i="22"/>
  <c r="K266" i="22"/>
  <c r="X266" i="21"/>
  <c r="K234" i="22"/>
  <c r="E267" i="22"/>
  <c r="R267" i="21"/>
  <c r="E235" i="22"/>
  <c r="I267" i="22"/>
  <c r="V267" i="21"/>
  <c r="I235" i="22"/>
  <c r="C268" i="22"/>
  <c r="P268" i="21"/>
  <c r="C236" i="22"/>
  <c r="G268" i="22"/>
  <c r="T268" i="21"/>
  <c r="G236" i="22"/>
  <c r="K268" i="22"/>
  <c r="X268" i="21"/>
  <c r="K236" i="22"/>
  <c r="E269" i="22"/>
  <c r="R269" i="21"/>
  <c r="E237" i="22"/>
  <c r="I269" i="22"/>
  <c r="V269" i="21"/>
  <c r="I237" i="22"/>
  <c r="C270" i="22"/>
  <c r="P270" i="21"/>
  <c r="C238" i="22"/>
  <c r="G270" i="22"/>
  <c r="T270" i="21"/>
  <c r="G238" i="22"/>
  <c r="K270" i="22"/>
  <c r="X270" i="21"/>
  <c r="K238" i="22"/>
  <c r="E271" i="22"/>
  <c r="R271" i="21"/>
  <c r="E239" i="22"/>
  <c r="I271" i="22"/>
  <c r="V271" i="21"/>
  <c r="I239" i="22"/>
  <c r="C272" i="22"/>
  <c r="P272" i="21"/>
  <c r="C240" i="22"/>
  <c r="G272" i="22"/>
  <c r="T272" i="21"/>
  <c r="G240" i="22"/>
  <c r="K272" i="22"/>
  <c r="X272" i="21"/>
  <c r="K240" i="22"/>
  <c r="E273" i="22"/>
  <c r="R273" i="21"/>
  <c r="E241" i="22"/>
  <c r="I273" i="22"/>
  <c r="V273" i="21"/>
  <c r="I241" i="22"/>
  <c r="C274" i="22"/>
  <c r="P274" i="21"/>
  <c r="C242" i="22"/>
  <c r="G274" i="22"/>
  <c r="T274" i="21"/>
  <c r="G242" i="22"/>
  <c r="K274" i="22"/>
  <c r="X274" i="21"/>
  <c r="K242" i="22"/>
  <c r="E275" i="22"/>
  <c r="R275" i="21"/>
  <c r="E243" i="22"/>
  <c r="I275" i="22"/>
  <c r="V275" i="21"/>
  <c r="I243" i="22"/>
  <c r="C276" i="22"/>
  <c r="P276" i="21"/>
  <c r="C244" i="22"/>
  <c r="G276" i="22"/>
  <c r="T276" i="21"/>
  <c r="G244" i="22"/>
  <c r="K276" i="22"/>
  <c r="X276" i="21"/>
  <c r="K244" i="22"/>
  <c r="E277" i="22"/>
  <c r="R277" i="21"/>
  <c r="E245" i="22"/>
  <c r="I277" i="22"/>
  <c r="V277" i="21"/>
  <c r="I245" i="22"/>
  <c r="C278" i="22"/>
  <c r="P278" i="21"/>
  <c r="C246" i="22"/>
  <c r="G278" i="22"/>
  <c r="T278" i="21"/>
  <c r="G246" i="22"/>
  <c r="K278" i="22"/>
  <c r="X278" i="21"/>
  <c r="K246" i="22"/>
  <c r="E279" i="22"/>
  <c r="R279" i="21"/>
  <c r="E247" i="22"/>
  <c r="I279" i="22"/>
  <c r="V279" i="21"/>
  <c r="I247" i="22"/>
  <c r="C280" i="22"/>
  <c r="P280" i="21"/>
  <c r="C248" i="22"/>
  <c r="G280" i="22"/>
  <c r="T280" i="21"/>
  <c r="G248" i="22"/>
  <c r="K280" i="22"/>
  <c r="X280" i="21"/>
  <c r="K248" i="22"/>
  <c r="E281" i="22"/>
  <c r="R281" i="21"/>
  <c r="E249" i="22"/>
  <c r="I281" i="22"/>
  <c r="V281" i="21"/>
  <c r="I249" i="22"/>
  <c r="C282" i="22"/>
  <c r="P282" i="21"/>
  <c r="C250" i="22"/>
  <c r="G282" i="22"/>
  <c r="T282" i="21"/>
  <c r="G250" i="22"/>
  <c r="K282" i="22"/>
  <c r="X282" i="21"/>
  <c r="K250" i="22"/>
  <c r="E283" i="22"/>
  <c r="R283" i="21"/>
  <c r="E251" i="22"/>
  <c r="I283" i="22"/>
  <c r="V283" i="21"/>
  <c r="I251" i="22"/>
  <c r="C284" i="22"/>
  <c r="P284" i="21"/>
  <c r="C252" i="22"/>
  <c r="G284" i="22"/>
  <c r="T284" i="21"/>
  <c r="G252" i="22"/>
  <c r="K284" i="22"/>
  <c r="X284" i="21"/>
  <c r="K252" i="22"/>
  <c r="E285" i="22"/>
  <c r="R285" i="21"/>
  <c r="E253" i="22"/>
  <c r="I285" i="22"/>
  <c r="V285" i="21"/>
  <c r="I253" i="22"/>
  <c r="C286" i="22"/>
  <c r="P286" i="21"/>
  <c r="C254" i="22"/>
  <c r="G286" i="22"/>
  <c r="T286" i="21"/>
  <c r="G254" i="22"/>
  <c r="K286" i="22"/>
  <c r="X286" i="21"/>
  <c r="K254" i="22"/>
  <c r="E287" i="22"/>
  <c r="R287" i="21"/>
  <c r="E255" i="22"/>
  <c r="I287" i="22"/>
  <c r="V287" i="21"/>
  <c r="I255" i="22"/>
  <c r="J288" i="24"/>
  <c r="W288" i="23"/>
  <c r="J256" i="24"/>
  <c r="C288" i="24"/>
  <c r="P288" i="23"/>
  <c r="C256" i="24"/>
  <c r="O320" i="23"/>
  <c r="T288" i="23"/>
  <c r="G256" i="24"/>
  <c r="L316" i="23"/>
  <c r="Y316" i="23" s="1"/>
  <c r="L304" i="23"/>
  <c r="Y304" i="23" s="1"/>
  <c r="I285" i="24"/>
  <c r="G282" i="24"/>
  <c r="E279" i="24"/>
  <c r="C276" i="24"/>
  <c r="K272" i="24"/>
  <c r="I269" i="24"/>
  <c r="G266" i="24"/>
  <c r="E263" i="24"/>
  <c r="L317" i="23"/>
  <c r="Y317" i="23" s="1"/>
  <c r="L301" i="23"/>
  <c r="Y301" i="23" s="1"/>
  <c r="Y261" i="23"/>
  <c r="L229" i="24"/>
  <c r="D286" i="24"/>
  <c r="Q286" i="23"/>
  <c r="D254" i="24"/>
  <c r="F277" i="24"/>
  <c r="S277" i="23"/>
  <c r="F245" i="24"/>
  <c r="H268" i="24"/>
  <c r="U268" i="23"/>
  <c r="H236" i="24"/>
  <c r="H264" i="24"/>
  <c r="U264" i="23"/>
  <c r="H232" i="24"/>
  <c r="L295" i="23"/>
  <c r="Y295" i="23" s="1"/>
  <c r="J271" i="24"/>
  <c r="W271" i="23"/>
  <c r="J239" i="24"/>
  <c r="B267" i="24"/>
  <c r="O267" i="23"/>
  <c r="L267" i="23"/>
  <c r="B235" i="24"/>
  <c r="L265" i="23"/>
  <c r="I288" i="21"/>
  <c r="C320" i="21"/>
  <c r="P320" i="21" s="1"/>
  <c r="K320" i="21"/>
  <c r="X320" i="21" s="1"/>
  <c r="H288" i="21"/>
  <c r="B320" i="21"/>
  <c r="J320" i="21"/>
  <c r="W320" i="21" s="1"/>
  <c r="G288" i="21"/>
  <c r="I320" i="21"/>
  <c r="V320" i="21" s="1"/>
  <c r="B288" i="21"/>
  <c r="J288" i="21"/>
  <c r="D320" i="21"/>
  <c r="Q320" i="21" s="1"/>
  <c r="C288" i="21"/>
  <c r="K288" i="21"/>
  <c r="E320" i="21"/>
  <c r="R320" i="21" s="1"/>
  <c r="D288" i="21"/>
  <c r="F320" i="21"/>
  <c r="S320" i="21" s="1"/>
  <c r="E288" i="21"/>
  <c r="G320" i="21"/>
  <c r="T320" i="21" s="1"/>
  <c r="H320" i="21"/>
  <c r="U320" i="21" s="1"/>
  <c r="L273" i="24" l="1"/>
  <c r="L280" i="24"/>
  <c r="L261" i="24"/>
  <c r="L278" i="24"/>
  <c r="L269" i="24"/>
  <c r="L286" i="24"/>
  <c r="K288" i="22"/>
  <c r="X288" i="21"/>
  <c r="K256" i="22"/>
  <c r="L263" i="24"/>
  <c r="Y263" i="23"/>
  <c r="L231" i="24"/>
  <c r="F288" i="21"/>
  <c r="L288" i="21" s="1"/>
  <c r="B288" i="22"/>
  <c r="O288" i="21"/>
  <c r="B256" i="22"/>
  <c r="H288" i="22"/>
  <c r="U288" i="21"/>
  <c r="H256" i="22"/>
  <c r="L265" i="24"/>
  <c r="Y265" i="23"/>
  <c r="L233" i="24"/>
  <c r="L279" i="22"/>
  <c r="Y279" i="21"/>
  <c r="L247" i="22"/>
  <c r="L277" i="22"/>
  <c r="Y277" i="21"/>
  <c r="L245" i="22"/>
  <c r="L286" i="22"/>
  <c r="Y286" i="21"/>
  <c r="L254" i="22"/>
  <c r="L284" i="22"/>
  <c r="Y284" i="21"/>
  <c r="L252" i="22"/>
  <c r="L278" i="22"/>
  <c r="Y278" i="21"/>
  <c r="L246" i="22"/>
  <c r="L276" i="22"/>
  <c r="Y276" i="21"/>
  <c r="L244" i="22"/>
  <c r="L274" i="22"/>
  <c r="Y274" i="21"/>
  <c r="L242" i="22"/>
  <c r="L272" i="22"/>
  <c r="Y272" i="21"/>
  <c r="L240" i="22"/>
  <c r="L266" i="22"/>
  <c r="Y266" i="21"/>
  <c r="L234" i="22"/>
  <c r="L281" i="24"/>
  <c r="L275" i="24"/>
  <c r="Y275" i="23"/>
  <c r="L243" i="24"/>
  <c r="L283" i="22"/>
  <c r="Y283" i="21"/>
  <c r="L251" i="22"/>
  <c r="L279" i="24"/>
  <c r="Y279" i="23"/>
  <c r="L247" i="24"/>
  <c r="L283" i="24"/>
  <c r="Y283" i="23"/>
  <c r="L251" i="24"/>
  <c r="L285" i="24"/>
  <c r="L281" i="22"/>
  <c r="Y281" i="21"/>
  <c r="L249" i="22"/>
  <c r="L269" i="22"/>
  <c r="Y269" i="21"/>
  <c r="L237" i="22"/>
  <c r="I288" i="22"/>
  <c r="V288" i="21"/>
  <c r="I256" i="22"/>
  <c r="L267" i="24"/>
  <c r="Y267" i="23"/>
  <c r="L235" i="24"/>
  <c r="G288" i="24"/>
  <c r="L276" i="24"/>
  <c r="Y276" i="23"/>
  <c r="L244" i="24"/>
  <c r="L287" i="24"/>
  <c r="Y287" i="23"/>
  <c r="L255" i="24"/>
  <c r="L273" i="22"/>
  <c r="Y273" i="21"/>
  <c r="L241" i="22"/>
  <c r="L271" i="24"/>
  <c r="Y271" i="23"/>
  <c r="L239" i="24"/>
  <c r="L272" i="24"/>
  <c r="L282" i="24"/>
  <c r="Y282" i="23"/>
  <c r="L250" i="24"/>
  <c r="L275" i="22"/>
  <c r="Y275" i="21"/>
  <c r="L243" i="22"/>
  <c r="L265" i="22"/>
  <c r="Y265" i="21"/>
  <c r="L233" i="22"/>
  <c r="E288" i="22"/>
  <c r="R288" i="21"/>
  <c r="E256" i="22"/>
  <c r="C288" i="22"/>
  <c r="P288" i="21"/>
  <c r="C256" i="22"/>
  <c r="G288" i="22"/>
  <c r="T288" i="21"/>
  <c r="G256" i="22"/>
  <c r="D288" i="22"/>
  <c r="Q288" i="21"/>
  <c r="D256" i="22"/>
  <c r="J288" i="22"/>
  <c r="W288" i="21"/>
  <c r="J256" i="22"/>
  <c r="O320" i="21"/>
  <c r="L320" i="21"/>
  <c r="Y320" i="21" s="1"/>
  <c r="L320" i="23"/>
  <c r="Y320" i="23" s="1"/>
  <c r="L284" i="24"/>
  <c r="Y284" i="23"/>
  <c r="L252" i="24"/>
  <c r="B288" i="24"/>
  <c r="L288" i="23"/>
  <c r="O288" i="23"/>
  <c r="B256" i="24"/>
  <c r="L287" i="22"/>
  <c r="Y287" i="21"/>
  <c r="L255" i="22"/>
  <c r="L267" i="22"/>
  <c r="Y267" i="21"/>
  <c r="L235" i="22"/>
  <c r="L263" i="22"/>
  <c r="Y263" i="21"/>
  <c r="L231" i="22"/>
  <c r="L261" i="22"/>
  <c r="Y261" i="21"/>
  <c r="L229" i="22"/>
  <c r="L282" i="22"/>
  <c r="Y282" i="21"/>
  <c r="L250" i="22"/>
  <c r="L280" i="22"/>
  <c r="Y280" i="21"/>
  <c r="L248" i="22"/>
  <c r="L270" i="22"/>
  <c r="Y270" i="21"/>
  <c r="L238" i="22"/>
  <c r="L268" i="22"/>
  <c r="Y268" i="21"/>
  <c r="L236" i="22"/>
  <c r="L264" i="22"/>
  <c r="Y264" i="21"/>
  <c r="L232" i="22"/>
  <c r="L262" i="22"/>
  <c r="Y262" i="21"/>
  <c r="L230" i="22"/>
  <c r="L268" i="24"/>
  <c r="L285" i="22"/>
  <c r="Y285" i="21"/>
  <c r="L253" i="22"/>
  <c r="L271" i="22"/>
  <c r="Y271" i="21"/>
  <c r="L239" i="22"/>
  <c r="L288" i="24" l="1"/>
  <c r="Y288" i="23"/>
  <c r="L256" i="24"/>
  <c r="L288" i="22"/>
  <c r="Y288" i="21"/>
  <c r="L256" i="22"/>
  <c r="F288" i="22"/>
  <c r="S288" i="21"/>
  <c r="F256" i="2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tc={9D34DBEB-23FC-4CF2-A665-2CE7810D67D7}</author>
  </authors>
  <commentList>
    <comment ref="AQ49" authorId="0" shapeId="0" xr:uid="{9D34DBEB-23FC-4CF2-A665-2CE7810D67D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estranho, mas aparentemente certo</t>
      </text>
    </comment>
  </commentList>
</comments>
</file>

<file path=xl/sharedStrings.xml><?xml version="1.0" encoding="utf-8"?>
<sst xmlns="http://schemas.openxmlformats.org/spreadsheetml/2006/main" count="7095" uniqueCount="944">
  <si>
    <t>Soma de Total_2014</t>
  </si>
  <si>
    <t>Soma de Total_2013</t>
  </si>
  <si>
    <t>Soma de Total_2012</t>
  </si>
  <si>
    <t>Soma de Total_2011</t>
  </si>
  <si>
    <t>Soma de Total_2010</t>
  </si>
  <si>
    <t>Soma de Total_2009</t>
  </si>
  <si>
    <t>Soma de Total_2008</t>
  </si>
  <si>
    <t>Soma de Total_2007</t>
  </si>
  <si>
    <t>77.22-5</t>
  </si>
  <si>
    <t>Edição e edição integrada à impressão</t>
  </si>
  <si>
    <t>Serviços audiovisuais</t>
  </si>
  <si>
    <t>Telecomunicações</t>
  </si>
  <si>
    <t>Serviços técnico profissionais</t>
  </si>
  <si>
    <t>Atividades de ensino continuado</t>
  </si>
  <si>
    <t>Atividades culturais, recreativas e esportivas</t>
  </si>
  <si>
    <t>46.47-8</t>
  </si>
  <si>
    <t>47.56-3</t>
  </si>
  <si>
    <t>Artigos de escritório e de papelaria; papel, papelão e seus artefatos; livros, jornais e outras publicações</t>
  </si>
  <si>
    <t>Eletrodomésticos, equipamentos de áudio e vídeo, instrumentos musicais e acessórios</t>
  </si>
  <si>
    <t>Artigos culturais, recreativos e esportivos</t>
  </si>
  <si>
    <t>Outros produtos novos</t>
  </si>
  <si>
    <t>Fabricação de artigos de joalheria, bijuteria e semelhantes</t>
  </si>
  <si>
    <t>Fabricação de instrumentos musicais</t>
  </si>
  <si>
    <t>Audiovisual</t>
  </si>
  <si>
    <t>Música</t>
  </si>
  <si>
    <t>Entretenimento</t>
  </si>
  <si>
    <t>Agreg</t>
  </si>
  <si>
    <t>Pesquisa</t>
  </si>
  <si>
    <t>PAS</t>
  </si>
  <si>
    <t>PAC</t>
  </si>
  <si>
    <t>PIA</t>
  </si>
  <si>
    <t>AgregDenominação</t>
  </si>
  <si>
    <t>Aluguel de Fitas de Vídeo, Dvds e Similares</t>
  </si>
  <si>
    <t>Artes Cênicas, Espetáculos e Atividades Complementares</t>
  </si>
  <si>
    <t>Atividades de Bibliotecas e Arquivos</t>
  </si>
  <si>
    <t>Patrimônio</t>
  </si>
  <si>
    <t>Atividades de Exibição Cinematográfica</t>
  </si>
  <si>
    <t>Atividades de Gravação de Som e de Edição de Música</t>
  </si>
  <si>
    <t>Atividades de Jardins Botânicos, Zoológicos, Parques Nacionais, Reservas Ecológicas e áreas de Proteção Ambiental</t>
  </si>
  <si>
    <t>Atividades de Museus e de Exploração, Restauração Artística e Conservação de Lugares e Prédios Históricos e Atrações Similares</t>
  </si>
  <si>
    <t>Atividades de Organizações Associativas Ligadas à Cultura e à Arte</t>
  </si>
  <si>
    <t>Atividades de Pós-Produção Cinematográfica, de Vídeos e de Programas de Televisão</t>
  </si>
  <si>
    <t>Atividades de Produção Cinematográfica, de Vídeos e de Programas de Televisão</t>
  </si>
  <si>
    <t>Atividades de Rádio</t>
  </si>
  <si>
    <t>Atividades de Recreação e Lazer não Especificadas Anteriormente</t>
  </si>
  <si>
    <t>Atividades de Televisão Aberta</t>
  </si>
  <si>
    <t>Atividades Fotográficas e Similares</t>
  </si>
  <si>
    <t>Comércio Atacadista de Artigos de Escritório e de Papelaria</t>
  </si>
  <si>
    <t>Comércio</t>
  </si>
  <si>
    <t>Comércio Varejista de Discos, Cds, Dvds e Fitas</t>
  </si>
  <si>
    <t>Comércio Varejista de Jóias e Relógios</t>
  </si>
  <si>
    <t>Comércio Varejista de Livros, Jornais, Revistas e Papelaria</t>
  </si>
  <si>
    <t>Comércio Varejista Especializado de Instrumentos Musicais e Acessórios</t>
  </si>
  <si>
    <t>Criação Artística</t>
  </si>
  <si>
    <t>Design e Decoração de Interiores</t>
  </si>
  <si>
    <t>Distribuição Cinematográfica, de Vídeo e de Programas de Televisão</t>
  </si>
  <si>
    <t>Edição de Jornais</t>
  </si>
  <si>
    <t>Edição de Revistas</t>
  </si>
  <si>
    <t>Edição Integrada à Impressão de Jornais</t>
  </si>
  <si>
    <t>Edição Integrada à Impressão de Livros</t>
  </si>
  <si>
    <t>Edição Integrada à Impressão de Revistas</t>
  </si>
  <si>
    <t>Ensino de Arte e Cultura</t>
  </si>
  <si>
    <t>Ensino de Idiomas</t>
  </si>
  <si>
    <t>Fabricação de Bijuterias e Artefatos Semelhantes</t>
  </si>
  <si>
    <t>Fabricação de Instrumentos Musicais</t>
  </si>
  <si>
    <t>Gestão de Espaços para Artes Cênicas, Espetáculos e Outras Atividades Artísticas</t>
  </si>
  <si>
    <t>Lapidação de Gemas e Fabricação de Artefatos de Ourivesaria e Joalheria</t>
  </si>
  <si>
    <t>Operadoras de Televisão por Assinatura por Cabo</t>
  </si>
  <si>
    <t>Operadoras de Televisão por Assinatura por Microondas</t>
  </si>
  <si>
    <t>Operadoras de Televisão por Assinatura por Satélite</t>
  </si>
  <si>
    <t>Parques de Diversão e Parques Temáticos</t>
  </si>
  <si>
    <t>Programadoras e Atividades Relacionadas à Televisão por Assinatura</t>
  </si>
  <si>
    <t>Serviços de Arquitetura</t>
  </si>
  <si>
    <t>ClasseCNAE</t>
  </si>
  <si>
    <t>Classe CNAE (denominação)</t>
  </si>
  <si>
    <t>Edição de livros</t>
  </si>
  <si>
    <t>85.92-9; 85.93-7</t>
  </si>
  <si>
    <t>Ensino de Arte e Cultura; Ensino de Idiomas</t>
  </si>
  <si>
    <t>Tabelão de conversão - Agregação da pesquisa PAS, PAC, PIA para todas as classes CNAE da cultura (ABAIXO HÁ A AGREGAÇÃO COM AS CNAES CULTURAIS SOMENTE, UTILIZADA PARA O CÁLCULO DAS CONVERSÕES)</t>
  </si>
  <si>
    <t>1P</t>
  </si>
  <si>
    <t>2P</t>
  </si>
  <si>
    <t>3P</t>
  </si>
  <si>
    <t>1G</t>
  </si>
  <si>
    <t>Total Geral</t>
  </si>
  <si>
    <t>Soma de Soma de Total_2014</t>
  </si>
  <si>
    <t>Soma de Soma de Total_2013</t>
  </si>
  <si>
    <t>Soma de Soma de Total_2012</t>
  </si>
  <si>
    <t>Soma de Soma de Total_2011</t>
  </si>
  <si>
    <t>Soma de Soma de Total_2010</t>
  </si>
  <si>
    <t>Soma de Soma de Total_2009</t>
  </si>
  <si>
    <t>Soma de Soma de Total_2008</t>
  </si>
  <si>
    <t>Soma de Soma de Total_2007</t>
  </si>
  <si>
    <t>Rótulos de Coluna</t>
  </si>
  <si>
    <t>Valores</t>
  </si>
  <si>
    <t>Total</t>
  </si>
  <si>
    <t>Abaixo, as tabelas dinamicas automaticas para "Tipo de Atuacao".</t>
  </si>
  <si>
    <t>Soma de 11 - Rondônia_2014</t>
  </si>
  <si>
    <t>Soma de 12 - Acre_2014</t>
  </si>
  <si>
    <t>Soma de 13 - Amazonas_2014</t>
  </si>
  <si>
    <t>Soma de 14 - Roraima_2014</t>
  </si>
  <si>
    <t>Soma de 15 - Pará_2014</t>
  </si>
  <si>
    <t>Soma de 16 - Amapá_2014</t>
  </si>
  <si>
    <t>Soma de 17 - Tocantins_2014</t>
  </si>
  <si>
    <t>Soma de 21 - Maranhão_2014</t>
  </si>
  <si>
    <t>Soma de 22 - Piauí_2014</t>
  </si>
  <si>
    <t>Soma de 23 - Ceará_2014</t>
  </si>
  <si>
    <t>Soma de 24 - Rio Grande do Norte_2014</t>
  </si>
  <si>
    <t>Soma de 25 - Paraíba_2014</t>
  </si>
  <si>
    <t>Soma de 26 - Pernambuco_2014</t>
  </si>
  <si>
    <t>Soma de 27 - Alagoas_2014</t>
  </si>
  <si>
    <t>Soma de 28 - Sergipe_2014</t>
  </si>
  <si>
    <t>Soma de 29 - Bahia_2014</t>
  </si>
  <si>
    <t>Soma de 31 - Minas Gerais_2014</t>
  </si>
  <si>
    <t>Soma de 32 - Espírito Santo_2014</t>
  </si>
  <si>
    <t>Soma de 33 - Rio de Janeiro_2014</t>
  </si>
  <si>
    <t>Soma de 35 - São Paulo_2014</t>
  </si>
  <si>
    <t>Soma de 41 - Paraná_2014</t>
  </si>
  <si>
    <t>Soma de 42 - Santa Catarina_2014</t>
  </si>
  <si>
    <t>Soma de 43 - Rio Grande do Sul_2014</t>
  </si>
  <si>
    <t>Soma de 50 - Mato Grosso do Sul_2014</t>
  </si>
  <si>
    <t>Soma de 51 - Mato Grosso_2014</t>
  </si>
  <si>
    <t>Soma de 52 - Goiás_2014</t>
  </si>
  <si>
    <t>Soma de 53 - Distrito Federal_2014</t>
  </si>
  <si>
    <t>Soma de 11 - Rondônia_2013</t>
  </si>
  <si>
    <t>Soma de 12 - Acre_2013</t>
  </si>
  <si>
    <t>Soma de 13 - Amazonas_2013</t>
  </si>
  <si>
    <t>Soma de 14 - Roraima_2013</t>
  </si>
  <si>
    <t>Soma de 15 - Pará_2013</t>
  </si>
  <si>
    <t>Soma de 16 - Amapá_2013</t>
  </si>
  <si>
    <t>Soma de 17 - Tocantins_2013</t>
  </si>
  <si>
    <t>Soma de 21 - Maranhão_2013</t>
  </si>
  <si>
    <t>Soma de 22 - Piauí_2013</t>
  </si>
  <si>
    <t>Soma de 23 - Ceará_2013</t>
  </si>
  <si>
    <t>Soma de 24 - Rio Grande do Norte_2013</t>
  </si>
  <si>
    <t>Soma de 25 - Paraíba_2013</t>
  </si>
  <si>
    <t>Soma de 26 - Pernambuco_2013</t>
  </si>
  <si>
    <t>Soma de 27 - Alagoas_2013</t>
  </si>
  <si>
    <t>Soma de 28 - Sergipe_2013</t>
  </si>
  <si>
    <t>Soma de 29 - Bahia_2013</t>
  </si>
  <si>
    <t>Soma de 31 - Minas Gerais_2013</t>
  </si>
  <si>
    <t>Soma de 32 - Espírito Santo_2013</t>
  </si>
  <si>
    <t>Soma de 33 - Rio de Janeiro_2013</t>
  </si>
  <si>
    <t>Soma de 35 - São Paulo_2013</t>
  </si>
  <si>
    <t>Soma de 41 - Paraná_2013</t>
  </si>
  <si>
    <t>Soma de 42 - Santa Catarina_2013</t>
  </si>
  <si>
    <t>Soma de 43 - Rio Grande do Sul_2013</t>
  </si>
  <si>
    <t>Soma de 50 - Mato Grosso do Sul_2013</t>
  </si>
  <si>
    <t>Soma de 51 - Mato Grosso_2013</t>
  </si>
  <si>
    <t>Soma de 52 - Goiás_2013</t>
  </si>
  <si>
    <t>Soma de 53 - Distrito Federal_2013</t>
  </si>
  <si>
    <t>Soma de 11 - Rondônia_2012</t>
  </si>
  <si>
    <t>Soma de 12 - Acre_2012</t>
  </si>
  <si>
    <t>Soma de 13 - Amazonas_2012</t>
  </si>
  <si>
    <t>Soma de 14 - Roraima_2012</t>
  </si>
  <si>
    <t>Soma de 15 - Pará_2012</t>
  </si>
  <si>
    <t>Soma de 16 - Amapá_2012</t>
  </si>
  <si>
    <t>Soma de 17 - Tocantins_2012</t>
  </si>
  <si>
    <t>Soma de 21 - Maranhão_2012</t>
  </si>
  <si>
    <t>Soma de 22 - Piauí_2012</t>
  </si>
  <si>
    <t>Soma de 23 - Ceará_2012</t>
  </si>
  <si>
    <t>Soma de 24 - Rio Grande do Norte_2012</t>
  </si>
  <si>
    <t>Soma de 25 - Paraíba_2012</t>
  </si>
  <si>
    <t>Soma de 26 - Pernambuco_2012</t>
  </si>
  <si>
    <t>Soma de 27 - Alagoas_2012</t>
  </si>
  <si>
    <t>Soma de 28 - Sergipe_2012</t>
  </si>
  <si>
    <t>Soma de 29 - Bahia_2012</t>
  </si>
  <si>
    <t>Soma de 31 - Minas Gerais_2012</t>
  </si>
  <si>
    <t>Soma de 32 - Espírito Santo_2012</t>
  </si>
  <si>
    <t>Soma de 33 - Rio de Janeiro_2012</t>
  </si>
  <si>
    <t>Soma de 35 - São Paulo_2012</t>
  </si>
  <si>
    <t>Soma de 41 - Paraná_2012</t>
  </si>
  <si>
    <t>Soma de 42 - Santa Catarina_2012</t>
  </si>
  <si>
    <t>Soma de 43 - Rio Grande do Sul_2012</t>
  </si>
  <si>
    <t>Soma de 50 - Mato Grosso do Sul_2012</t>
  </si>
  <si>
    <t>Soma de 51 - Mato Grosso_2012</t>
  </si>
  <si>
    <t>Soma de 52 - Goiás_2012</t>
  </si>
  <si>
    <t>Soma de 53 - Distrito Federal_2012</t>
  </si>
  <si>
    <t>Soma de 11 - Rondônia_2011</t>
  </si>
  <si>
    <t>Soma de 12 - Acre_2011</t>
  </si>
  <si>
    <t>Soma de 13 - Amazonas_2011</t>
  </si>
  <si>
    <t>Soma de 14 - Roraima_2011</t>
  </si>
  <si>
    <t>Soma de 15 - Pará_2011</t>
  </si>
  <si>
    <t>Soma de 16 - Amapá_2011</t>
  </si>
  <si>
    <t>Soma de 17 - Tocantins_2011</t>
  </si>
  <si>
    <t>Soma de 21 - Maranhão_2011</t>
  </si>
  <si>
    <t>Soma de 22 - Piauí_2011</t>
  </si>
  <si>
    <t>Soma de 23 - Ceará_2011</t>
  </si>
  <si>
    <t>Soma de 24 - Rio Grande do Norte_2011</t>
  </si>
  <si>
    <t>Soma de 25 - Paraíba_2011</t>
  </si>
  <si>
    <t>Soma de 26 - Pernambuco_2011</t>
  </si>
  <si>
    <t>Soma de 27 - Alagoas_2011</t>
  </si>
  <si>
    <t>Soma de 28 - Sergipe_2011</t>
  </si>
  <si>
    <t>Soma de 29 - Bahia_2011</t>
  </si>
  <si>
    <t>Soma de 31 - Minas Gerais_2011</t>
  </si>
  <si>
    <t>Soma de 32 - Espírito Santo_2011</t>
  </si>
  <si>
    <t>Soma de 33 - Rio de Janeiro_2011</t>
  </si>
  <si>
    <t>Soma de 35 - São Paulo_2011</t>
  </si>
  <si>
    <t>Soma de 41 - Paraná_2011</t>
  </si>
  <si>
    <t>Soma de 42 - Santa Catarina_2011</t>
  </si>
  <si>
    <t>Soma de 43 - Rio Grande do Sul_2011</t>
  </si>
  <si>
    <t>Soma de 50 - Mato Grosso do Sul_2011</t>
  </si>
  <si>
    <t>Soma de 51 - Mato Grosso_2011</t>
  </si>
  <si>
    <t>Soma de 52 - Goiás_2011</t>
  </si>
  <si>
    <t>Soma de 53 - Distrito Federal_2011</t>
  </si>
  <si>
    <t>Soma de 11 - Rondônia_2010</t>
  </si>
  <si>
    <t>Soma de 12 - Acre_2010</t>
  </si>
  <si>
    <t>Soma de 13 - Amazonas_2010</t>
  </si>
  <si>
    <t>Soma de 14 - Roraima_2010</t>
  </si>
  <si>
    <t>Soma de 15 - Pará_2010</t>
  </si>
  <si>
    <t>Soma de 16 - Amapá_2010</t>
  </si>
  <si>
    <t>Soma de 17 - Tocantins_2010</t>
  </si>
  <si>
    <t>Soma de 21 - Maranhão_2010</t>
  </si>
  <si>
    <t>Soma de 22 - Piauí_2010</t>
  </si>
  <si>
    <t>Soma de 23 - Ceará_2010</t>
  </si>
  <si>
    <t>Soma de 24 - Rio Grande do Norte_2010</t>
  </si>
  <si>
    <t>Soma de 25 - Paraíba_2010</t>
  </si>
  <si>
    <t>Soma de 26 - Pernambuco_2010</t>
  </si>
  <si>
    <t>Soma de 27 - Alagoas_2010</t>
  </si>
  <si>
    <t>Soma de 28 - Sergipe_2010</t>
  </si>
  <si>
    <t>Soma de 29 - Bahia_2010</t>
  </si>
  <si>
    <t>Soma de 31 - Minas Gerais_2010</t>
  </si>
  <si>
    <t>Soma de 32 - Espírito Santo_2010</t>
  </si>
  <si>
    <t>Soma de 33 - Rio de Janeiro_2010</t>
  </si>
  <si>
    <t>Soma de 35 - São Paulo_2010</t>
  </si>
  <si>
    <t>Soma de 41 - Paraná_2010</t>
  </si>
  <si>
    <t>Soma de 42 - Santa Catarina_2010</t>
  </si>
  <si>
    <t>Soma de 43 - Rio Grande do Sul_2010</t>
  </si>
  <si>
    <t>Soma de 50 - Mato Grosso do Sul_2010</t>
  </si>
  <si>
    <t>Soma de 51 - Mato Grosso_2010</t>
  </si>
  <si>
    <t>Soma de 52 - Goiás_2010</t>
  </si>
  <si>
    <t>Soma de 53 - Distrito Federal_2010</t>
  </si>
  <si>
    <t>Soma de 11 - Rondônia_2009</t>
  </si>
  <si>
    <t>Soma de 12 - Acre_2009</t>
  </si>
  <si>
    <t>Soma de 13 - Amazonas_2009</t>
  </si>
  <si>
    <t>Soma de 14 - Roraima_2009</t>
  </si>
  <si>
    <t>Soma de 15 - Pará_2009</t>
  </si>
  <si>
    <t>Soma de 16 - Amapá_2009</t>
  </si>
  <si>
    <t>Soma de 17 - Tocantins_2009</t>
  </si>
  <si>
    <t>Soma de 21 - Maranhão_2009</t>
  </si>
  <si>
    <t>Soma de 22 - Piauí_2009</t>
  </si>
  <si>
    <t>Soma de 23 - Ceará_2009</t>
  </si>
  <si>
    <t>Soma de 24 - Rio Grande do Norte_2009</t>
  </si>
  <si>
    <t>Soma de 25 - Paraíba_2009</t>
  </si>
  <si>
    <t>Soma de 26 - Pernambuco_2009</t>
  </si>
  <si>
    <t>Soma de 27 - Alagoas_2009</t>
  </si>
  <si>
    <t>Soma de 28 - Sergipe_2009</t>
  </si>
  <si>
    <t>Soma de 29 - Bahia_2009</t>
  </si>
  <si>
    <t>Soma de 31 - Minas Gerais_2009</t>
  </si>
  <si>
    <t>Soma de 32 - Espírito Santo_2009</t>
  </si>
  <si>
    <t>Soma de 33 - Rio de Janeiro_2009</t>
  </si>
  <si>
    <t>Soma de 35 - São Paulo_2009</t>
  </si>
  <si>
    <t>Soma de 41 - Paraná_2009</t>
  </si>
  <si>
    <t>Soma de 42 - Santa Catarina_2009</t>
  </si>
  <si>
    <t>Soma de 43 - Rio Grande do Sul_2009</t>
  </si>
  <si>
    <t>Soma de 50 - Mato Grosso do Sul_2009</t>
  </si>
  <si>
    <t>Soma de 51 - Mato Grosso_2009</t>
  </si>
  <si>
    <t>Soma de 52 - Goiás_2009</t>
  </si>
  <si>
    <t>Soma de 53 - Distrito Federal_2009</t>
  </si>
  <si>
    <t>Soma de 11 - Rondônia_2008</t>
  </si>
  <si>
    <t>Soma de 12 - Acre_2008</t>
  </si>
  <si>
    <t>Soma de 13 - Amazonas_2008</t>
  </si>
  <si>
    <t>Soma de 14 - Roraima_2008</t>
  </si>
  <si>
    <t>Soma de 15 - Pará_2008</t>
  </si>
  <si>
    <t>Soma de 16 - Amapá_2008</t>
  </si>
  <si>
    <t>Soma de 17 - Tocantins_2008</t>
  </si>
  <si>
    <t>Soma de 21 - Maranhão_2008</t>
  </si>
  <si>
    <t>Soma de 22 - Piauí_2008</t>
  </si>
  <si>
    <t>Soma de 23 - Ceará_2008</t>
  </si>
  <si>
    <t>Soma de 24 - Rio Grande do Norte_2008</t>
  </si>
  <si>
    <t>Soma de 25 - Paraíba_2008</t>
  </si>
  <si>
    <t>Soma de 26 - Pernambuco_2008</t>
  </si>
  <si>
    <t>Soma de 27 - Alagoas_2008</t>
  </si>
  <si>
    <t>Soma de 28 - Sergipe_2008</t>
  </si>
  <si>
    <t>Soma de 29 - Bahia_2008</t>
  </si>
  <si>
    <t>Soma de 31 - Minas Gerais_2008</t>
  </si>
  <si>
    <t>Soma de 32 - Espírito Santo_2008</t>
  </si>
  <si>
    <t>Soma de 33 - Rio de Janeiro_2008</t>
  </si>
  <si>
    <t>Soma de 35 - São Paulo_2008</t>
  </si>
  <si>
    <t>Soma de 41 - Paraná_2008</t>
  </si>
  <si>
    <t>Soma de 42 - Santa Catarina_2008</t>
  </si>
  <si>
    <t>Soma de 43 - Rio Grande do Sul_2008</t>
  </si>
  <si>
    <t>Soma de 50 - Mato Grosso do Sul_2008</t>
  </si>
  <si>
    <t>Soma de 51 - Mato Grosso_2008</t>
  </si>
  <si>
    <t>Soma de 52 - Goiás_2008</t>
  </si>
  <si>
    <t>Soma de 53 - Distrito Federal_2008</t>
  </si>
  <si>
    <t>Soma de 11 - Rondônia_2007</t>
  </si>
  <si>
    <t>Soma de 12 - Acre_2007</t>
  </si>
  <si>
    <t>Soma de 13 - Amazonas_2007</t>
  </si>
  <si>
    <t>Soma de 14 - Roraima_2007</t>
  </si>
  <si>
    <t>Soma de 15 - Pará_2007</t>
  </si>
  <si>
    <t>Soma de 16 - Amapá_2007</t>
  </si>
  <si>
    <t>Soma de 17 - Tocantins_2007</t>
  </si>
  <si>
    <t>Soma de 21 - Maranhão_2007</t>
  </si>
  <si>
    <t>Soma de 22 - Piauí_2007</t>
  </si>
  <si>
    <t>Soma de 23 - Ceará_2007</t>
  </si>
  <si>
    <t>Soma de 24 - Rio Grande do Norte_2007</t>
  </si>
  <si>
    <t>Soma de 25 - Paraíba_2007</t>
  </si>
  <si>
    <t>Soma de 26 - Pernambuco_2007</t>
  </si>
  <si>
    <t>Soma de 27 - Alagoas_2007</t>
  </si>
  <si>
    <t>Soma de 28 - Sergipe_2007</t>
  </si>
  <si>
    <t>Soma de 29 - Bahia_2007</t>
  </si>
  <si>
    <t>Soma de 31 - Minas Gerais_2007</t>
  </si>
  <si>
    <t>Soma de 32 - Espírito Santo_2007</t>
  </si>
  <si>
    <t>Soma de 33 - Rio de Janeiro_2007</t>
  </si>
  <si>
    <t>Soma de 35 - São Paulo_2007</t>
  </si>
  <si>
    <t>Soma de 41 - Paraná_2007</t>
  </si>
  <si>
    <t>Soma de 42 - Santa Catarina_2007</t>
  </si>
  <si>
    <t>Soma de 43 - Rio Grande do Sul_2007</t>
  </si>
  <si>
    <t>Soma de 50 - Mato Grosso do Sul_2007</t>
  </si>
  <si>
    <t>Soma de 51 - Mato Grosso_2007</t>
  </si>
  <si>
    <t>Soma de 52 - Goiás_2007</t>
  </si>
  <si>
    <t>Soma de 53 - Distrito Federal_2007</t>
  </si>
  <si>
    <t>Soma de Soma de 11 - Rondônia_2007</t>
  </si>
  <si>
    <t>Soma de Soma de 12 - Acre_2007</t>
  </si>
  <si>
    <t>Soma de Soma de 13 - Amazonas_2007</t>
  </si>
  <si>
    <t>Soma de Soma de 14 - Roraima_2007</t>
  </si>
  <si>
    <t>Soma de Soma de 15 - Pará_2007</t>
  </si>
  <si>
    <t>Soma de Soma de 16 - Amapá_2007</t>
  </si>
  <si>
    <t>Soma de Soma de 17 - Tocantins_2007</t>
  </si>
  <si>
    <t>Soma de Soma de 21 - Maranhão_2007</t>
  </si>
  <si>
    <t>Soma de Soma de 22 - Piauí_2007</t>
  </si>
  <si>
    <t>Soma de Soma de 23 - Ceará_2007</t>
  </si>
  <si>
    <t>Soma de Soma de 24 - Rio Grande do Norte_2007</t>
  </si>
  <si>
    <t>Soma de Soma de 25 - Paraíba_2007</t>
  </si>
  <si>
    <t>Soma de Soma de 26 - Pernambuco_2007</t>
  </si>
  <si>
    <t>Soma de Soma de 27 - Alagoas_2007</t>
  </si>
  <si>
    <t>Soma de Soma de 28 - Sergipe_2007</t>
  </si>
  <si>
    <t>Soma de Soma de 29 - Bahia_2007</t>
  </si>
  <si>
    <t>Soma de Soma de 31 - Minas Gerais_2007</t>
  </si>
  <si>
    <t>Soma de Soma de 32 - Espírito Santo_2007</t>
  </si>
  <si>
    <t>Soma de Soma de 33 - Rio de Janeiro_2007</t>
  </si>
  <si>
    <t>Soma de Soma de 35 - São Paulo_2007</t>
  </si>
  <si>
    <t>Soma de Soma de 41 - Paraná_2007</t>
  </si>
  <si>
    <t>Soma de Soma de 42 - Santa Catarina_2007</t>
  </si>
  <si>
    <t>Soma de Soma de 43 - Rio Grande do Sul_2007</t>
  </si>
  <si>
    <t>Soma de Soma de 50 - Mato Grosso do Sul_2007</t>
  </si>
  <si>
    <t>Soma de Soma de 51 - Mato Grosso_2007</t>
  </si>
  <si>
    <t>Soma de Soma de 52 - Goiás_2007</t>
  </si>
  <si>
    <t>Soma de Soma de 53 - Distrito Federal_2007</t>
  </si>
  <si>
    <t>Soma de Soma de 11 - Rondônia_2008</t>
  </si>
  <si>
    <t>Soma de Soma de 12 - Acre_2008</t>
  </si>
  <si>
    <t>Soma de Soma de 13 - Amazonas_2008</t>
  </si>
  <si>
    <t>Soma de Soma de 14 - Roraima_2008</t>
  </si>
  <si>
    <t>Soma de Soma de 15 - Pará_2008</t>
  </si>
  <si>
    <t>Soma de Soma de 16 - Amapá_2008</t>
  </si>
  <si>
    <t>Soma de Soma de 17 - Tocantins_2008</t>
  </si>
  <si>
    <t>Soma de Soma de 21 - Maranhão_2008</t>
  </si>
  <si>
    <t>Soma de Soma de 22 - Piauí_2008</t>
  </si>
  <si>
    <t>Soma de Soma de 23 - Ceará_2008</t>
  </si>
  <si>
    <t>Soma de Soma de 24 - Rio Grande do Norte_2008</t>
  </si>
  <si>
    <t>Soma de Soma de 25 - Paraíba_2008</t>
  </si>
  <si>
    <t>Soma de Soma de 26 - Pernambuco_2008</t>
  </si>
  <si>
    <t>Soma de Soma de 27 - Alagoas_2008</t>
  </si>
  <si>
    <t>Soma de Soma de 28 - Sergipe_2008</t>
  </si>
  <si>
    <t>Soma de Soma de 29 - Bahia_2008</t>
  </si>
  <si>
    <t>Soma de Soma de 31 - Minas Gerais_2008</t>
  </si>
  <si>
    <t>Soma de Soma de 32 - Espírito Santo_2008</t>
  </si>
  <si>
    <t>Soma de Soma de 33 - Rio de Janeiro_2008</t>
  </si>
  <si>
    <t>Soma de Soma de 35 - São Paulo_2008</t>
  </si>
  <si>
    <t>Soma de Soma de 41 - Paraná_2008</t>
  </si>
  <si>
    <t>Soma de Soma de 42 - Santa Catarina_2008</t>
  </si>
  <si>
    <t>Soma de Soma de 43 - Rio Grande do Sul_2008</t>
  </si>
  <si>
    <t>Soma de Soma de 50 - Mato Grosso do Sul_2008</t>
  </si>
  <si>
    <t>Soma de Soma de 51 - Mato Grosso_2008</t>
  </si>
  <si>
    <t>Soma de Soma de 52 - Goiás_2008</t>
  </si>
  <si>
    <t>Soma de Soma de 53 - Distrito Federal_2008</t>
  </si>
  <si>
    <t>Soma de Soma de 11 - Rondônia_2009</t>
  </si>
  <si>
    <t>Soma de Soma de 12 - Acre_2009</t>
  </si>
  <si>
    <t>Soma de Soma de 13 - Amazonas_2009</t>
  </si>
  <si>
    <t>Soma de Soma de 14 - Roraima_2009</t>
  </si>
  <si>
    <t>Soma de Soma de 15 - Pará_2009</t>
  </si>
  <si>
    <t>Soma de Soma de 16 - Amapá_2009</t>
  </si>
  <si>
    <t>Soma de Soma de 17 - Tocantins_2009</t>
  </si>
  <si>
    <t>Soma de Soma de 21 - Maranhão_2009</t>
  </si>
  <si>
    <t>Soma de Soma de 22 - Piauí_2009</t>
  </si>
  <si>
    <t>Soma de Soma de 23 - Ceará_2009</t>
  </si>
  <si>
    <t>Soma de Soma de 24 - Rio Grande do Norte_2009</t>
  </si>
  <si>
    <t>Soma de Soma de 25 - Paraíba_2009</t>
  </si>
  <si>
    <t>Soma de Soma de 26 - Pernambuco_2009</t>
  </si>
  <si>
    <t>Soma de Soma de 27 - Alagoas_2009</t>
  </si>
  <si>
    <t>Soma de Soma de 28 - Sergipe_2009</t>
  </si>
  <si>
    <t>Soma de Soma de 29 - Bahia_2009</t>
  </si>
  <si>
    <t>Soma de Soma de 31 - Minas Gerais_2009</t>
  </si>
  <si>
    <t>Soma de Soma de 32 - Espírito Santo_2009</t>
  </si>
  <si>
    <t>Soma de Soma de 33 - Rio de Janeiro_2009</t>
  </si>
  <si>
    <t>Soma de Soma de 35 - São Paulo_2009</t>
  </si>
  <si>
    <t>Soma de Soma de 41 - Paraná_2009</t>
  </si>
  <si>
    <t>Soma de Soma de 42 - Santa Catarina_2009</t>
  </si>
  <si>
    <t>Soma de Soma de 43 - Rio Grande do Sul_2009</t>
  </si>
  <si>
    <t>Soma de Soma de 50 - Mato Grosso do Sul_2009</t>
  </si>
  <si>
    <t>Soma de Soma de 51 - Mato Grosso_2009</t>
  </si>
  <si>
    <t>Soma de Soma de 52 - Goiás_2009</t>
  </si>
  <si>
    <t>Soma de Soma de 53 - Distrito Federal_2009</t>
  </si>
  <si>
    <t>Soma de Soma de 11 - Rondônia_2010</t>
  </si>
  <si>
    <t>Soma de Soma de 12 - Acre_2010</t>
  </si>
  <si>
    <t>Soma de Soma de 13 - Amazonas_2010</t>
  </si>
  <si>
    <t>Soma de Soma de 14 - Roraima_2010</t>
  </si>
  <si>
    <t>Soma de Soma de 15 - Pará_2010</t>
  </si>
  <si>
    <t>Soma de Soma de 16 - Amapá_2010</t>
  </si>
  <si>
    <t>Soma de Soma de 17 - Tocantins_2010</t>
  </si>
  <si>
    <t>Soma de Soma de 21 - Maranhão_2010</t>
  </si>
  <si>
    <t>Soma de Soma de 22 - Piauí_2010</t>
  </si>
  <si>
    <t>Soma de Soma de 23 - Ceará_2010</t>
  </si>
  <si>
    <t>Soma de Soma de 24 - Rio Grande do Norte_2010</t>
  </si>
  <si>
    <t>Soma de Soma de 25 - Paraíba_2010</t>
  </si>
  <si>
    <t>Soma de Soma de 26 - Pernambuco_2010</t>
  </si>
  <si>
    <t>Soma de Soma de 27 - Alagoas_2010</t>
  </si>
  <si>
    <t>Soma de Soma de 28 - Sergipe_2010</t>
  </si>
  <si>
    <t>Soma de Soma de 29 - Bahia_2010</t>
  </si>
  <si>
    <t>Soma de Soma de 31 - Minas Gerais_2010</t>
  </si>
  <si>
    <t>Soma de Soma de 32 - Espírito Santo_2010</t>
  </si>
  <si>
    <t>Soma de Soma de 33 - Rio de Janeiro_2010</t>
  </si>
  <si>
    <t>Soma de Soma de 35 - São Paulo_2010</t>
  </si>
  <si>
    <t>Soma de Soma de 41 - Paraná_2010</t>
  </si>
  <si>
    <t>Soma de Soma de 42 - Santa Catarina_2010</t>
  </si>
  <si>
    <t>Soma de Soma de 43 - Rio Grande do Sul_2010</t>
  </si>
  <si>
    <t>Soma de Soma de 50 - Mato Grosso do Sul_2010</t>
  </si>
  <si>
    <t>Soma de Soma de 51 - Mato Grosso_2010</t>
  </si>
  <si>
    <t>Soma de Soma de 52 - Goiás_2010</t>
  </si>
  <si>
    <t>Soma de Soma de 53 - Distrito Federal_2010</t>
  </si>
  <si>
    <t>Soma de Soma de 11 - Rondônia_2011</t>
  </si>
  <si>
    <t>Soma de Soma de 12 - Acre_2011</t>
  </si>
  <si>
    <t>Soma de Soma de 13 - Amazonas_2011</t>
  </si>
  <si>
    <t>Soma de Soma de 14 - Roraima_2011</t>
  </si>
  <si>
    <t>Soma de Soma de 15 - Pará_2011</t>
  </si>
  <si>
    <t>Soma de Soma de 16 - Amapá_2011</t>
  </si>
  <si>
    <t>Soma de Soma de 17 - Tocantins_2011</t>
  </si>
  <si>
    <t>Soma de Soma de 21 - Maranhão_2011</t>
  </si>
  <si>
    <t>Soma de Soma de 22 - Piauí_2011</t>
  </si>
  <si>
    <t>Soma de Soma de 23 - Ceará_2011</t>
  </si>
  <si>
    <t>Soma de Soma de 24 - Rio Grande do Norte_2011</t>
  </si>
  <si>
    <t>Soma de Soma de 25 - Paraíba_2011</t>
  </si>
  <si>
    <t>Soma de Soma de 26 - Pernambuco_2011</t>
  </si>
  <si>
    <t>Soma de Soma de 27 - Alagoas_2011</t>
  </si>
  <si>
    <t>Soma de Soma de 28 - Sergipe_2011</t>
  </si>
  <si>
    <t>Soma de Soma de 29 - Bahia_2011</t>
  </si>
  <si>
    <t>Soma de Soma de 31 - Minas Gerais_2011</t>
  </si>
  <si>
    <t>Soma de Soma de 32 - Espírito Santo_2011</t>
  </si>
  <si>
    <t>Soma de Soma de 33 - Rio de Janeiro_2011</t>
  </si>
  <si>
    <t>Soma de Soma de 35 - São Paulo_2011</t>
  </si>
  <si>
    <t>Soma de Soma de 41 - Paraná_2011</t>
  </si>
  <si>
    <t>Soma de Soma de 42 - Santa Catarina_2011</t>
  </si>
  <si>
    <t>Soma de Soma de 43 - Rio Grande do Sul_2011</t>
  </si>
  <si>
    <t>Soma de Soma de 50 - Mato Grosso do Sul_2011</t>
  </si>
  <si>
    <t>Soma de Soma de 51 - Mato Grosso_2011</t>
  </si>
  <si>
    <t>Soma de Soma de 52 - Goiás_2011</t>
  </si>
  <si>
    <t>Soma de Soma de 53 - Distrito Federal_2011</t>
  </si>
  <si>
    <t>Soma de Soma de 11 - Rondônia_2012</t>
  </si>
  <si>
    <t>Soma de Soma de 12 - Acre_2012</t>
  </si>
  <si>
    <t>Soma de Soma de 13 - Amazonas_2012</t>
  </si>
  <si>
    <t>Soma de Soma de 14 - Roraima_2012</t>
  </si>
  <si>
    <t>Soma de Soma de 15 - Pará_2012</t>
  </si>
  <si>
    <t>Soma de Soma de 16 - Amapá_2012</t>
  </si>
  <si>
    <t>Soma de Soma de 17 - Tocantins_2012</t>
  </si>
  <si>
    <t>Soma de Soma de 21 - Maranhão_2012</t>
  </si>
  <si>
    <t>Soma de Soma de 22 - Piauí_2012</t>
  </si>
  <si>
    <t>Soma de Soma de 23 - Ceará_2012</t>
  </si>
  <si>
    <t>Soma de Soma de 24 - Rio Grande do Norte_2012</t>
  </si>
  <si>
    <t>Soma de Soma de 25 - Paraíba_2012</t>
  </si>
  <si>
    <t>Soma de Soma de 26 - Pernambuco_2012</t>
  </si>
  <si>
    <t>Soma de Soma de 27 - Alagoas_2012</t>
  </si>
  <si>
    <t>Soma de Soma de 28 - Sergipe_2012</t>
  </si>
  <si>
    <t>Soma de Soma de 29 - Bahia_2012</t>
  </si>
  <si>
    <t>Soma de Soma de 31 - Minas Gerais_2012</t>
  </si>
  <si>
    <t>Soma de Soma de 32 - Espírito Santo_2012</t>
  </si>
  <si>
    <t>Soma de Soma de 33 - Rio de Janeiro_2012</t>
  </si>
  <si>
    <t>Soma de Soma de 35 - São Paulo_2012</t>
  </si>
  <si>
    <t>Soma de Soma de 41 - Paraná_2012</t>
  </si>
  <si>
    <t>Soma de Soma de 42 - Santa Catarina_2012</t>
  </si>
  <si>
    <t>Soma de Soma de 43 - Rio Grande do Sul_2012</t>
  </si>
  <si>
    <t>Soma de Soma de 50 - Mato Grosso do Sul_2012</t>
  </si>
  <si>
    <t>Soma de Soma de 51 - Mato Grosso_2012</t>
  </si>
  <si>
    <t>Soma de Soma de 52 - Goiás_2012</t>
  </si>
  <si>
    <t>Soma de Soma de 53 - Distrito Federal_2012</t>
  </si>
  <si>
    <t>Soma de Soma de 11 - Rondônia_2013</t>
  </si>
  <si>
    <t>Soma de Soma de 12 - Acre_2013</t>
  </si>
  <si>
    <t>Soma de Soma de 13 - Amazonas_2013</t>
  </si>
  <si>
    <t>Soma de Soma de 14 - Roraima_2013</t>
  </si>
  <si>
    <t>Soma de Soma de 15 - Pará_2013</t>
  </si>
  <si>
    <t>Soma de Soma de 16 - Amapá_2013</t>
  </si>
  <si>
    <t>Soma de Soma de 17 - Tocantins_2013</t>
  </si>
  <si>
    <t>Soma de Soma de 21 - Maranhão_2013</t>
  </si>
  <si>
    <t>Soma de Soma de 22 - Piauí_2013</t>
  </si>
  <si>
    <t>Soma de Soma de 23 - Ceará_2013</t>
  </si>
  <si>
    <t>Soma de Soma de 24 - Rio Grande do Norte_2013</t>
  </si>
  <si>
    <t>Soma de Soma de 25 - Paraíba_2013</t>
  </si>
  <si>
    <t>Soma de Soma de 26 - Pernambuco_2013</t>
  </si>
  <si>
    <t>Soma de Soma de 27 - Alagoas_2013</t>
  </si>
  <si>
    <t>Soma de Soma de 28 - Sergipe_2013</t>
  </si>
  <si>
    <t>Soma de Soma de 29 - Bahia_2013</t>
  </si>
  <si>
    <t>Soma de Soma de 31 - Minas Gerais_2013</t>
  </si>
  <si>
    <t>Soma de Soma de 32 - Espírito Santo_2013</t>
  </si>
  <si>
    <t>Soma de Soma de 33 - Rio de Janeiro_2013</t>
  </si>
  <si>
    <t>Soma de Soma de 35 - São Paulo_2013</t>
  </si>
  <si>
    <t>Soma de Soma de 41 - Paraná_2013</t>
  </si>
  <si>
    <t>Soma de Soma de 42 - Santa Catarina_2013</t>
  </si>
  <si>
    <t>Soma de Soma de 43 - Rio Grande do Sul_2013</t>
  </si>
  <si>
    <t>Soma de Soma de 50 - Mato Grosso do Sul_2013</t>
  </si>
  <si>
    <t>Soma de Soma de 51 - Mato Grosso_2013</t>
  </si>
  <si>
    <t>Soma de Soma de 52 - Goiás_2013</t>
  </si>
  <si>
    <t>Soma de Soma de 53 - Distrito Federal_2013</t>
  </si>
  <si>
    <t>Soma de Soma de 11 - Rondônia_2014</t>
  </si>
  <si>
    <t>Soma de Soma de 12 - Acre_2014</t>
  </si>
  <si>
    <t>Soma de Soma de 13 - Amazonas_2014</t>
  </si>
  <si>
    <t>Soma de Soma de 14 - Roraima_2014</t>
  </si>
  <si>
    <t>Soma de Soma de 15 - Pará_2014</t>
  </si>
  <si>
    <t>Soma de Soma de 16 - Amapá_2014</t>
  </si>
  <si>
    <t>Soma de Soma de 17 - Tocantins_2014</t>
  </si>
  <si>
    <t>Soma de Soma de 21 - Maranhão_2014</t>
  </si>
  <si>
    <t>Soma de Soma de 22 - Piauí_2014</t>
  </si>
  <si>
    <t>Soma de Soma de 23 - Ceará_2014</t>
  </si>
  <si>
    <t>Soma de Soma de 24 - Rio Grande do Norte_2014</t>
  </si>
  <si>
    <t>Soma de Soma de 25 - Paraíba_2014</t>
  </si>
  <si>
    <t>Soma de Soma de 26 - Pernambuco_2014</t>
  </si>
  <si>
    <t>Soma de Soma de 27 - Alagoas_2014</t>
  </si>
  <si>
    <t>Soma de Soma de 28 - Sergipe_2014</t>
  </si>
  <si>
    <t>Soma de Soma de 29 - Bahia_2014</t>
  </si>
  <si>
    <t>Soma de Soma de 31 - Minas Gerais_2014</t>
  </si>
  <si>
    <t>Soma de Soma de 32 - Espírito Santo_2014</t>
  </si>
  <si>
    <t>Soma de Soma de 33 - Rio de Janeiro_2014</t>
  </si>
  <si>
    <t>Soma de Soma de 35 - São Paulo_2014</t>
  </si>
  <si>
    <t>Soma de Soma de 41 - Paraná_2014</t>
  </si>
  <si>
    <t>Soma de Soma de 42 - Santa Catarina_2014</t>
  </si>
  <si>
    <t>Soma de Soma de 43 - Rio Grande do Sul_2014</t>
  </si>
  <si>
    <t>Soma de Soma de 50 - Mato Grosso do Sul_2014</t>
  </si>
  <si>
    <t>Soma de Soma de 51 - Mato Grosso_2014</t>
  </si>
  <si>
    <t>Soma de Soma de 52 - Goiás_2014</t>
  </si>
  <si>
    <t>Soma de Soma de 53 - Distrito Federal_2014</t>
  </si>
  <si>
    <t>11 - Rondônia</t>
  </si>
  <si>
    <t>12 - Acre</t>
  </si>
  <si>
    <t>13 - Amazonas</t>
  </si>
  <si>
    <t>14 - Roraima</t>
  </si>
  <si>
    <t>15 - Pará</t>
  </si>
  <si>
    <t>16 - Amapá</t>
  </si>
  <si>
    <t>17 - Tocantins</t>
  </si>
  <si>
    <t>21 - Maranhão</t>
  </si>
  <si>
    <t>22 - Piauí</t>
  </si>
  <si>
    <t>23 - Ceará</t>
  </si>
  <si>
    <t>24 - Rio Grande do Norte</t>
  </si>
  <si>
    <t>25 - Paraíba</t>
  </si>
  <si>
    <t>26 - Pernambuco</t>
  </si>
  <si>
    <t>27 - Alagoas</t>
  </si>
  <si>
    <t>28 - Sergipe</t>
  </si>
  <si>
    <t>29 - Bahia</t>
  </si>
  <si>
    <t>31 - Minas Gerais</t>
  </si>
  <si>
    <t>32 - Espírito Santo</t>
  </si>
  <si>
    <t>33 - Rio de Janeiro</t>
  </si>
  <si>
    <t>35 - São Paulo</t>
  </si>
  <si>
    <t>41 - Paraná</t>
  </si>
  <si>
    <t>42 - Santa Catarina</t>
  </si>
  <si>
    <t>43 - Rio Grande do Sul</t>
  </si>
  <si>
    <t>50 - Mato Grosso do Sul</t>
  </si>
  <si>
    <t>51 - Mato Grosso</t>
  </si>
  <si>
    <t>52 - Goiás</t>
  </si>
  <si>
    <t>53 - Distrito Federal</t>
  </si>
  <si>
    <t>11 - Rondônia_2014</t>
  </si>
  <si>
    <t>12 - Acre_2014</t>
  </si>
  <si>
    <t>13 - Amazonas_2014</t>
  </si>
  <si>
    <t>14 - Roraima_2014</t>
  </si>
  <si>
    <t>15 - Pará_2014</t>
  </si>
  <si>
    <t>16 - Amapá_2014</t>
  </si>
  <si>
    <t>17 - Tocantins_2014</t>
  </si>
  <si>
    <t>21 - Maranhão_2014</t>
  </si>
  <si>
    <t>22 - Piauí_2014</t>
  </si>
  <si>
    <t>23 - Ceará_2014</t>
  </si>
  <si>
    <t>24 - Rio Grande do Norte_2014</t>
  </si>
  <si>
    <t>25 - Paraíba_2014</t>
  </si>
  <si>
    <t>26 - Pernambuco_2014</t>
  </si>
  <si>
    <t>27 - Alagoas_2014</t>
  </si>
  <si>
    <t>28 - Sergipe_2014</t>
  </si>
  <si>
    <t>29 - Bahia_2014</t>
  </si>
  <si>
    <t>31 - Minas Gerais_2014</t>
  </si>
  <si>
    <t>32 - Espírito Santo_2014</t>
  </si>
  <si>
    <t>33 - Rio de Janeiro_2014</t>
  </si>
  <si>
    <t>35 - São Paulo_2014</t>
  </si>
  <si>
    <t>41 - Paraná_2014</t>
  </si>
  <si>
    <t>42 - Santa Catarina_2014</t>
  </si>
  <si>
    <t>43 - Rio Grande do Sul_2014</t>
  </si>
  <si>
    <t>50 - Mato Grosso do Sul_2014</t>
  </si>
  <si>
    <t>51 - Mato Grosso_2014</t>
  </si>
  <si>
    <t>52 - Goiás_2014</t>
  </si>
  <si>
    <t>53 - Distrito Federal_2014</t>
  </si>
  <si>
    <t>Total_2014</t>
  </si>
  <si>
    <t>11 - Rondônia_2013</t>
  </si>
  <si>
    <t>12 - Acre_2013</t>
  </si>
  <si>
    <t>13 - Amazonas_2013</t>
  </si>
  <si>
    <t>14 - Roraima_2013</t>
  </si>
  <si>
    <t>15 - Pará_2013</t>
  </si>
  <si>
    <t>16 - Amapá_2013</t>
  </si>
  <si>
    <t>17 - Tocantins_2013</t>
  </si>
  <si>
    <t>21 - Maranhão_2013</t>
  </si>
  <si>
    <t>22 - Piauí_2013</t>
  </si>
  <si>
    <t>23 - Ceará_2013</t>
  </si>
  <si>
    <t>24 - Rio Grande do Norte_2013</t>
  </si>
  <si>
    <t>25 - Paraíba_2013</t>
  </si>
  <si>
    <t>26 - Pernambuco_2013</t>
  </si>
  <si>
    <t>27 - Alagoas_2013</t>
  </si>
  <si>
    <t>28 - Sergipe_2013</t>
  </si>
  <si>
    <t>29 - Bahia_2013</t>
  </si>
  <si>
    <t>31 - Minas Gerais_2013</t>
  </si>
  <si>
    <t>32 - Espírito Santo_2013</t>
  </si>
  <si>
    <t>33 - Rio de Janeiro_2013</t>
  </si>
  <si>
    <t>35 - São Paulo_2013</t>
  </si>
  <si>
    <t>41 - Paraná_2013</t>
  </si>
  <si>
    <t>42 - Santa Catarina_2013</t>
  </si>
  <si>
    <t>43 - Rio Grande do Sul_2013</t>
  </si>
  <si>
    <t>50 - Mato Grosso do Sul_2013</t>
  </si>
  <si>
    <t>51 - Mato Grosso_2013</t>
  </si>
  <si>
    <t>52 - Goiás_2013</t>
  </si>
  <si>
    <t>53 - Distrito Federal_2013</t>
  </si>
  <si>
    <t>Total_2013</t>
  </si>
  <si>
    <t>11 - Rondônia_2012</t>
  </si>
  <si>
    <t>12 - Acre_2012</t>
  </si>
  <si>
    <t>13 - Amazonas_2012</t>
  </si>
  <si>
    <t>14 - Roraima_2012</t>
  </si>
  <si>
    <t>15 - Pará_2012</t>
  </si>
  <si>
    <t>16 - Amapá_2012</t>
  </si>
  <si>
    <t>17 - Tocantins_2012</t>
  </si>
  <si>
    <t>21 - Maranhão_2012</t>
  </si>
  <si>
    <t>22 - Piauí_2012</t>
  </si>
  <si>
    <t>23 - Ceará_2012</t>
  </si>
  <si>
    <t>24 - Rio Grande do Norte_2012</t>
  </si>
  <si>
    <t>25 - Paraíba_2012</t>
  </si>
  <si>
    <t>26 - Pernambuco_2012</t>
  </si>
  <si>
    <t>27 - Alagoas_2012</t>
  </si>
  <si>
    <t>28 - Sergipe_2012</t>
  </si>
  <si>
    <t>29 - Bahia_2012</t>
  </si>
  <si>
    <t>31 - Minas Gerais_2012</t>
  </si>
  <si>
    <t>32 - Espírito Santo_2012</t>
  </si>
  <si>
    <t>33 - Rio de Janeiro_2012</t>
  </si>
  <si>
    <t>35 - São Paulo_2012</t>
  </si>
  <si>
    <t>41 - Paraná_2012</t>
  </si>
  <si>
    <t>42 - Santa Catarina_2012</t>
  </si>
  <si>
    <t>43 - Rio Grande do Sul_2012</t>
  </si>
  <si>
    <t>50 - Mato Grosso do Sul_2012</t>
  </si>
  <si>
    <t>51 - Mato Grosso_2012</t>
  </si>
  <si>
    <t>52 - Goiás_2012</t>
  </si>
  <si>
    <t>53 - Distrito Federal_2012</t>
  </si>
  <si>
    <t>Total_2012</t>
  </si>
  <si>
    <t>11 - Rondônia_2011</t>
  </si>
  <si>
    <t>12 - Acre_2011</t>
  </si>
  <si>
    <t>13 - Amazonas_2011</t>
  </si>
  <si>
    <t>14 - Roraima_2011</t>
  </si>
  <si>
    <t>15 - Pará_2011</t>
  </si>
  <si>
    <t>16 - Amapá_2011</t>
  </si>
  <si>
    <t>17 - Tocantins_2011</t>
  </si>
  <si>
    <t>21 - Maranhão_2011</t>
  </si>
  <si>
    <t>22 - Piauí_2011</t>
  </si>
  <si>
    <t>23 - Ceará_2011</t>
  </si>
  <si>
    <t>24 - Rio Grande do Norte_2011</t>
  </si>
  <si>
    <t>25 - Paraíba_2011</t>
  </si>
  <si>
    <t>26 - Pernambuco_2011</t>
  </si>
  <si>
    <t>27 - Alagoas_2011</t>
  </si>
  <si>
    <t>28 - Sergipe_2011</t>
  </si>
  <si>
    <t>29 - Bahia_2011</t>
  </si>
  <si>
    <t>31 - Minas Gerais_2011</t>
  </si>
  <si>
    <t>32 - Espírito Santo_2011</t>
  </si>
  <si>
    <t>33 - Rio de Janeiro_2011</t>
  </si>
  <si>
    <t>35 - São Paulo_2011</t>
  </si>
  <si>
    <t>41 - Paraná_2011</t>
  </si>
  <si>
    <t>42 - Santa Catarina_2011</t>
  </si>
  <si>
    <t>43 - Rio Grande do Sul_2011</t>
  </si>
  <si>
    <t>50 - Mato Grosso do Sul_2011</t>
  </si>
  <si>
    <t>51 - Mato Grosso_2011</t>
  </si>
  <si>
    <t>52 - Goiás_2011</t>
  </si>
  <si>
    <t>53 - Distrito Federal_2011</t>
  </si>
  <si>
    <t>Total_2011</t>
  </si>
  <si>
    <t>11 - Rondônia_2010</t>
  </si>
  <si>
    <t>12 - Acre_2010</t>
  </si>
  <si>
    <t>13 - Amazonas_2010</t>
  </si>
  <si>
    <t>14 - Roraima_2010</t>
  </si>
  <si>
    <t>15 - Pará_2010</t>
  </si>
  <si>
    <t>16 - Amapá_2010</t>
  </si>
  <si>
    <t>17 - Tocantins_2010</t>
  </si>
  <si>
    <t>21 - Maranhão_2010</t>
  </si>
  <si>
    <t>22 - Piauí_2010</t>
  </si>
  <si>
    <t>23 - Ceará_2010</t>
  </si>
  <si>
    <t>24 - Rio Grande do Norte_2010</t>
  </si>
  <si>
    <t>25 - Paraíba_2010</t>
  </si>
  <si>
    <t>26 - Pernambuco_2010</t>
  </si>
  <si>
    <t>27 - Alagoas_2010</t>
  </si>
  <si>
    <t>28 - Sergipe_2010</t>
  </si>
  <si>
    <t>29 - Bahia_2010</t>
  </si>
  <si>
    <t>31 - Minas Gerais_2010</t>
  </si>
  <si>
    <t>32 - Espírito Santo_2010</t>
  </si>
  <si>
    <t>33 - Rio de Janeiro_2010</t>
  </si>
  <si>
    <t>35 - São Paulo_2010</t>
  </si>
  <si>
    <t>41 - Paraná_2010</t>
  </si>
  <si>
    <t>42 - Santa Catarina_2010</t>
  </si>
  <si>
    <t>43 - Rio Grande do Sul_2010</t>
  </si>
  <si>
    <t>50 - Mato Grosso do Sul_2010</t>
  </si>
  <si>
    <t>51 - Mato Grosso_2010</t>
  </si>
  <si>
    <t>52 - Goiás_2010</t>
  </si>
  <si>
    <t>53 - Distrito Federal_2010</t>
  </si>
  <si>
    <t>Total_2010</t>
  </si>
  <si>
    <t>11 - Rondônia_2009</t>
  </si>
  <si>
    <t>12 - Acre_2009</t>
  </si>
  <si>
    <t>13 - Amazonas_2009</t>
  </si>
  <si>
    <t>14 - Roraima_2009</t>
  </si>
  <si>
    <t>15 - Pará_2009</t>
  </si>
  <si>
    <t>16 - Amapá_2009</t>
  </si>
  <si>
    <t>17 - Tocantins_2009</t>
  </si>
  <si>
    <t>21 - Maranhão_2009</t>
  </si>
  <si>
    <t>22 - Piauí_2009</t>
  </si>
  <si>
    <t>23 - Ceará_2009</t>
  </si>
  <si>
    <t>24 - Rio Grande do Norte_2009</t>
  </si>
  <si>
    <t>25 - Paraíba_2009</t>
  </si>
  <si>
    <t>26 - Pernambuco_2009</t>
  </si>
  <si>
    <t>27 - Alagoas_2009</t>
  </si>
  <si>
    <t>28 - Sergipe_2009</t>
  </si>
  <si>
    <t>29 - Bahia_2009</t>
  </si>
  <si>
    <t>31 - Minas Gerais_2009</t>
  </si>
  <si>
    <t>32 - Espírito Santo_2009</t>
  </si>
  <si>
    <t>33 - Rio de Janeiro_2009</t>
  </si>
  <si>
    <t>35 - São Paulo_2009</t>
  </si>
  <si>
    <t>41 - Paraná_2009</t>
  </si>
  <si>
    <t>42 - Santa Catarina_2009</t>
  </si>
  <si>
    <t>43 - Rio Grande do Sul_2009</t>
  </si>
  <si>
    <t>50 - Mato Grosso do Sul_2009</t>
  </si>
  <si>
    <t>51 - Mato Grosso_2009</t>
  </si>
  <si>
    <t>52 - Goiás_2009</t>
  </si>
  <si>
    <t>53 - Distrito Federal_2009</t>
  </si>
  <si>
    <t>Total_2009</t>
  </si>
  <si>
    <t>11 - Rondônia_2008</t>
  </si>
  <si>
    <t>12 - Acre_2008</t>
  </si>
  <si>
    <t>13 - Amazonas_2008</t>
  </si>
  <si>
    <t>14 - Roraima_2008</t>
  </si>
  <si>
    <t>15 - Pará_2008</t>
  </si>
  <si>
    <t>16 - Amapá_2008</t>
  </si>
  <si>
    <t>17 - Tocantins_2008</t>
  </si>
  <si>
    <t>21 - Maranhão_2008</t>
  </si>
  <si>
    <t>22 - Piauí_2008</t>
  </si>
  <si>
    <t>23 - Ceará_2008</t>
  </si>
  <si>
    <t>24 - Rio Grande do Norte_2008</t>
  </si>
  <si>
    <t>25 - Paraíba_2008</t>
  </si>
  <si>
    <t>26 - Pernambuco_2008</t>
  </si>
  <si>
    <t>27 - Alagoas_2008</t>
  </si>
  <si>
    <t>28 - Sergipe_2008</t>
  </si>
  <si>
    <t>29 - Bahia_2008</t>
  </si>
  <si>
    <t>31 - Minas Gerais_2008</t>
  </si>
  <si>
    <t>32 - Espírito Santo_2008</t>
  </si>
  <si>
    <t>33 - Rio de Janeiro_2008</t>
  </si>
  <si>
    <t>35 - São Paulo_2008</t>
  </si>
  <si>
    <t>41 - Paraná_2008</t>
  </si>
  <si>
    <t>42 - Santa Catarina_2008</t>
  </si>
  <si>
    <t>43 - Rio Grande do Sul_2008</t>
  </si>
  <si>
    <t>50 - Mato Grosso do Sul_2008</t>
  </si>
  <si>
    <t>51 - Mato Grosso_2008</t>
  </si>
  <si>
    <t>52 - Goiás_2008</t>
  </si>
  <si>
    <t>53 - Distrito Federal_2008</t>
  </si>
  <si>
    <t>Total_2008</t>
  </si>
  <si>
    <t>11 - Rondônia_2007</t>
  </si>
  <si>
    <t>12 - Acre_2007</t>
  </si>
  <si>
    <t>13 - Amazonas_2007</t>
  </si>
  <si>
    <t>14 - Roraima_2007</t>
  </si>
  <si>
    <t>15 - Pará_2007</t>
  </si>
  <si>
    <t>16 - Amapá_2007</t>
  </si>
  <si>
    <t>17 - Tocantins_2007</t>
  </si>
  <si>
    <t>21 - Maranhão_2007</t>
  </si>
  <si>
    <t>22 - Piauí_2007</t>
  </si>
  <si>
    <t>23 - Ceará_2007</t>
  </si>
  <si>
    <t>24 - Rio Grande do Norte_2007</t>
  </si>
  <si>
    <t>25 - Paraíba_2007</t>
  </si>
  <si>
    <t>26 - Pernambuco_2007</t>
  </si>
  <si>
    <t>27 - Alagoas_2007</t>
  </si>
  <si>
    <t>28 - Sergipe_2007</t>
  </si>
  <si>
    <t>29 - Bahia_2007</t>
  </si>
  <si>
    <t>31 - Minas Gerais_2007</t>
  </si>
  <si>
    <t>32 - Espírito Santo_2007</t>
  </si>
  <si>
    <t>33 - Rio de Janeiro_2007</t>
  </si>
  <si>
    <t>35 - São Paulo_2007</t>
  </si>
  <si>
    <t>41 - Paraná_2007</t>
  </si>
  <si>
    <t>42 - Santa Catarina_2007</t>
  </si>
  <si>
    <t>43 - Rio Grande do Sul_2007</t>
  </si>
  <si>
    <t>50 - Mato Grosso do Sul_2007</t>
  </si>
  <si>
    <t>51 - Mato Grosso_2007</t>
  </si>
  <si>
    <t>52 - Goiás_2007</t>
  </si>
  <si>
    <t>53 - Distrito Federal_2007</t>
  </si>
  <si>
    <t>Total_2007</t>
  </si>
  <si>
    <t>Arquitetura e Design</t>
  </si>
  <si>
    <t>Comércio varejista de jóias e relógios</t>
  </si>
  <si>
    <t>Artes Cênicas e Espetáculos</t>
  </si>
  <si>
    <t>Atividades de organizações associativas ligadas à cultura e à arte</t>
  </si>
  <si>
    <t>Atividades de rádio</t>
  </si>
  <si>
    <t>Operadoras de televisão por assinatura por cabo</t>
  </si>
  <si>
    <t>Operadoras de televisão por assinatura por satélite</t>
  </si>
  <si>
    <t>Cultura Digital</t>
  </si>
  <si>
    <t>Editorial</t>
  </si>
  <si>
    <t>Edição de jornais</t>
  </si>
  <si>
    <t>Edição de revistas</t>
  </si>
  <si>
    <t>Educação e Criação em Artes</t>
  </si>
  <si>
    <t>Atividades fotográficas e similares</t>
  </si>
  <si>
    <t>Criação artística</t>
  </si>
  <si>
    <t>Comércio varejista especializado de instrumentos musicais e acessórios</t>
  </si>
  <si>
    <t>Publicidade</t>
  </si>
  <si>
    <t>Formato 2</t>
  </si>
  <si>
    <t>Livro e Análises</t>
  </si>
  <si>
    <t>Formato 3</t>
  </si>
  <si>
    <t>Formato 4</t>
  </si>
  <si>
    <t>Código CNAE</t>
  </si>
  <si>
    <t>Descrição CNAE 2.0</t>
  </si>
  <si>
    <t>Cadeias Gerais</t>
  </si>
  <si>
    <t>Lapidação, fab. Ourivesaria e Joalheria</t>
  </si>
  <si>
    <t>Fabricação de Bijuterias e Artefatos semelhantes</t>
  </si>
  <si>
    <t>Serviços arquitetura</t>
  </si>
  <si>
    <t>Desenho e decoração</t>
  </si>
  <si>
    <t>Artes cênicas, espetáculos, etc.</t>
  </si>
  <si>
    <t>Gestão espaço para espetáculos</t>
  </si>
  <si>
    <t>Produção cine, vídeos, programa TV</t>
  </si>
  <si>
    <t>Pós Produção cine, vídeos, programa TV</t>
  </si>
  <si>
    <t>Distribuição cine, vídeos, programas TV</t>
  </si>
  <si>
    <t>Exibições cinematográficas</t>
  </si>
  <si>
    <t>TV aberta</t>
  </si>
  <si>
    <t>TV por assinatura</t>
  </si>
  <si>
    <t>Operadoras de televisão por assinatura por micro-ondas</t>
  </si>
  <si>
    <t>Aluguel de fitas vídeo, DVD, etc.</t>
  </si>
  <si>
    <t>Portais, Provedores de Conteúdo e Outros Serviços de Informação na Internet</t>
  </si>
  <si>
    <t>Com. Var. Livros, jornais, papelaria.</t>
  </si>
  <si>
    <t>Com. Atac. Livros, jornais, papelaria.</t>
  </si>
  <si>
    <t>Edição integrada impressão livros</t>
  </si>
  <si>
    <t>Edição integrada impressão jornais</t>
  </si>
  <si>
    <t>Edição integrada impressão revistas</t>
  </si>
  <si>
    <t>Agências de Notícias</t>
  </si>
  <si>
    <t>Ensino de Arte Cultura</t>
  </si>
  <si>
    <t>Parques de Diversão e Parques Temáticas</t>
  </si>
  <si>
    <t>Atividades de Lazer não especificadas anteriormente</t>
  </si>
  <si>
    <t>Fabricação de Brinquedos e Jogos Recreativos</t>
  </si>
  <si>
    <t>Fab. Instrumentos musicais</t>
  </si>
  <si>
    <t>Com. Var. Discos, CDs, DVDs</t>
  </si>
  <si>
    <t>Gravação de som e edição música</t>
  </si>
  <si>
    <t>Bibliotecas e arquivos</t>
  </si>
  <si>
    <t>Museus, restaurações, prédios históricos</t>
  </si>
  <si>
    <t>Jardim botânico, zoo, parques e reservas ecológicas.</t>
  </si>
  <si>
    <t>Agências de Publicidade</t>
  </si>
  <si>
    <t>Agenciamento de Espaços para Publicidade, Exceto em Veículos de Comunicação</t>
  </si>
  <si>
    <t>Atividades de Publicidade Não Especificadas Anteriormente</t>
  </si>
  <si>
    <t>Serviços técnico-profissionais</t>
  </si>
  <si>
    <t>Tecnologia da Informação</t>
  </si>
  <si>
    <t>Agências de notícias e outros serviços de informação</t>
  </si>
  <si>
    <t>Artigos de escritório e de papelaria; papel, pape- lão e seus artefatos; livros, jornais e outras pu- blicações</t>
  </si>
  <si>
    <t>INDISPONÍVEL</t>
  </si>
  <si>
    <t>SCC</t>
  </si>
  <si>
    <t>Atuação</t>
  </si>
  <si>
    <t>Total UF</t>
  </si>
  <si>
    <t>Serviços Não-Financeiros</t>
  </si>
  <si>
    <t>Aluguéis não imobiliários e gestão de ativos intangíveis não financeiros</t>
  </si>
  <si>
    <t>Serviços arquitetura; Atividades fotográficas e similares; Desenho e decoração; Agências de Publicidade; Agenciamento de Espaços para Publicidade, Exceto em Veículos de Comunicação; tividades de Publicidade Não Especificadas Anteriormente</t>
  </si>
  <si>
    <t>7111; 7420; 74102; 7311; 7312; 7319</t>
  </si>
  <si>
    <t>Artes cênicas, espetáculos, etc.; Gestão espaço para espetáculos; Criação artística; Parques de Diversão e Parques Temáticas; Atividades de Lazer não especificadas anteriormente</t>
  </si>
  <si>
    <t>9001; 9003; 9002; 93212; 93298</t>
  </si>
  <si>
    <t>5911; 5912; 5913; 5914; 5920; 6010; 6021; 6022</t>
  </si>
  <si>
    <t>Produção cine, vídeos, programa TV; Pós Produção cine, vídeos, programa TV; Distribuição cine, vídeos, programas TV; Exibições cinematográficas; Atividades de rádio; TV aberta; TV por assinatura; gravação de som e edição música</t>
  </si>
  <si>
    <t>6141; 6142; 6143</t>
  </si>
  <si>
    <t>Operadoras de televisão por assinatura por cabo; Operadoras de televisão por assinatura por micro-ondas; Operadoras de televisão por assinatura por satélite</t>
  </si>
  <si>
    <t xml:space="preserve">
5811; 5812; 5813; 5821; 5822; 5823</t>
  </si>
  <si>
    <t>Edição de livros; Edição de jornais; Edição de revistas; Edição integrada impressão livros; Edição integrada impressão jornais; Edição integrada impressão revistas</t>
  </si>
  <si>
    <t>Agência de Notícias</t>
  </si>
  <si>
    <t>Classe CNAE CSC (denominação, separadas por ';')</t>
  </si>
  <si>
    <t>ClasseCNAE CSC</t>
  </si>
  <si>
    <t>47.61-0; 4762</t>
  </si>
  <si>
    <t>Com. Var. Livros, jornais, papelaria.; Com. Var. Discos, CDs, DVDs</t>
  </si>
  <si>
    <t xml:space="preserve">
Lapidação, fab. Ourivesaria e Joalheria; Fabricação de Bijuterias e Artefatos semelhantes</t>
  </si>
  <si>
    <t>3211; 3212</t>
  </si>
  <si>
    <t>Valor Adicionado, Receita ou Custo TOTAL para cada pesquisa IBGE</t>
  </si>
  <si>
    <t>Total da Pesquisa</t>
  </si>
  <si>
    <t>Pesquisa IBGE</t>
  </si>
  <si>
    <t>AgregPIA</t>
  </si>
  <si>
    <t>AgregPAS</t>
  </si>
  <si>
    <t>AgregPAC</t>
  </si>
  <si>
    <t>AgregOUT</t>
  </si>
  <si>
    <t>Setores</t>
  </si>
  <si>
    <t>Nome da Categoria</t>
  </si>
  <si>
    <t>CNAES na categoria</t>
  </si>
  <si>
    <t>47.53-9 e 47.56-3</t>
  </si>
  <si>
    <t>47.61-0, 47.62-8, 47.63-6</t>
  </si>
  <si>
    <t>47.83-1 e 47.89-0</t>
  </si>
  <si>
    <t>69.11-7, 69.20-6, 70.20-4, 71.11-1, 71.12-0, 71.19-7, 71.20-1, 73.11-4, 73.12-2, 73.19-0, 73.20-3, 74.10-2, 74.20-0 , 74.90-0</t>
  </si>
  <si>
    <t>90.01-9, 90.02-7, 90.03-5, 92.00-3, 93.11-5, 93.13-1, 93.19-1,
93.21-2, 93.29-8</t>
  </si>
  <si>
    <t>90.01-9, 90.02-7, 90.03-5, 92.00-3, 93.11-5, 93.13-1, 93.19-1, 93.21-2, 93.29-8</t>
  </si>
  <si>
    <t>60.10-1, 60.21-7, 60.22-5, 59.11-1, 59.12-0, 59.13-8, 59.14-6, 59.20-1</t>
  </si>
  <si>
    <t xml:space="preserve"> 61.10-8, 61.20-5, 61.30-2, 61.41-8, 61.42-6, 61.43-4, 61.90-6</t>
  </si>
  <si>
    <t>77.11-0, 77.19-5, 77.21-7, 77.22-5, 77.23-3, 77.29-2, 77.31-4, 77.32-2, 77.33-1, 77.39-0, 77.40-3</t>
  </si>
  <si>
    <t>62.01-5, 62.02-3, 62.03-1, 62.04-0, 62.09-1, 63.11-9, 63.19-4</t>
  </si>
  <si>
    <t>58.11-5, 58.12-3, 58.13-1, 58.19-1, 58.21-2, 58.22-1, 58.23-9, 58.29-8</t>
  </si>
  <si>
    <t>63.91-7, 63.99-2</t>
  </si>
  <si>
    <t>85.50-3, 85.91-1, 85.92-9, 85.93-7, 85.99-6</t>
  </si>
  <si>
    <t>32.1</t>
  </si>
  <si>
    <t>32.4</t>
  </si>
  <si>
    <t>32.2</t>
  </si>
  <si>
    <t>Abaixo, as tabelas dinamicas automaticas para "Classes CNAE"</t>
  </si>
  <si>
    <t>Abaixo, as tabelas dinamicas automaticas para "Setores Culturais e Criativos SCC".</t>
  </si>
  <si>
    <t>71.11-1</t>
  </si>
  <si>
    <t>74.20-0</t>
  </si>
  <si>
    <t>74.10-2</t>
  </si>
  <si>
    <t>73.11-4</t>
  </si>
  <si>
    <t>73.12-2</t>
  </si>
  <si>
    <t>73.19-0</t>
  </si>
  <si>
    <t>90.01-9</t>
  </si>
  <si>
    <t>90.03-5</t>
  </si>
  <si>
    <t>90.02-7</t>
  </si>
  <si>
    <t>93.21-2</t>
  </si>
  <si>
    <t>93.29-8</t>
  </si>
  <si>
    <t>59.11-1</t>
  </si>
  <si>
    <t>59.12-0</t>
  </si>
  <si>
    <t>59.13-8</t>
  </si>
  <si>
    <t>59.14-6</t>
  </si>
  <si>
    <t>60.10-1</t>
  </si>
  <si>
    <t>60.21-7</t>
  </si>
  <si>
    <t>60.22-5</t>
  </si>
  <si>
    <t>59.20-1</t>
  </si>
  <si>
    <t>61.41-8</t>
  </si>
  <si>
    <t>61.42-6</t>
  </si>
  <si>
    <t>61.43-4</t>
  </si>
  <si>
    <t>63.19-4</t>
  </si>
  <si>
    <t>58.11-5</t>
  </si>
  <si>
    <t>58.12-3</t>
  </si>
  <si>
    <t>58.13-1</t>
  </si>
  <si>
    <t>58.21-2</t>
  </si>
  <si>
    <t>58.22-1</t>
  </si>
  <si>
    <t>58.23-9</t>
  </si>
  <si>
    <t>63.91-7</t>
  </si>
  <si>
    <t>85.92-9</t>
  </si>
  <si>
    <t>85.93-7</t>
  </si>
  <si>
    <t>47.83-1</t>
  </si>
  <si>
    <t>47.61-0</t>
  </si>
  <si>
    <t>47.62-8</t>
  </si>
  <si>
    <t>32.11-6</t>
  </si>
  <si>
    <t>32.12-4</t>
  </si>
  <si>
    <t>32.40-0</t>
  </si>
  <si>
    <t>32.20-5</t>
  </si>
  <si>
    <t>94.93-6</t>
  </si>
  <si>
    <t>91.01-5</t>
  </si>
  <si>
    <t>91.02-3</t>
  </si>
  <si>
    <t>91.03-1</t>
  </si>
  <si>
    <t>Receita Bruta</t>
  </si>
  <si>
    <t>Valores Relativos</t>
  </si>
  <si>
    <t>Variação da Receita Bruta</t>
  </si>
  <si>
    <t>Receita Bruta - Comércio</t>
  </si>
  <si>
    <t>Cultura</t>
  </si>
  <si>
    <t>Variação da Receita Bruta - Comércio</t>
  </si>
  <si>
    <t>Receita Bruta - Serviços e Indústria</t>
  </si>
  <si>
    <t>Variação da Receita Bruta - Serviços e Indústria</t>
  </si>
  <si>
    <t>Receita Bruta - SCC</t>
  </si>
  <si>
    <t>Variação da Receita Bruta - SCC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</si>
</sst>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(* #,##0.00_);_(* \(#,##0.00\);_(* &quot;-&quot;??_);_(@_)"/>
    <numFmt numFmtId="165" formatCode="_-* #,##0.00000_-;\-* #,##0.00000_-;_-* &quot;-&quot;??_-;_-@_-"/>
    <numFmt numFmtId="166" formatCode="_-* #,##0.0000_-;\-* #,##0.0000_-;_-* &quot;-&quot;??_-;_-@_-"/>
    <numFmt numFmtId="167" formatCode="_-* #,##0_-;\-* #,##0_-;_-* &quot;-&quot;??_-;_-@_-"/>
    <numFmt numFmtId="168" formatCode="_-* #,##0.000000_-;\-* #,##0.000000_-;_-* &quot;-&quot;??_-;_-@_-"/>
    <numFmt numFmtId="169" formatCode="_(* #,##0.00000000_);_(* \(#,##0.00000000\);_(* &quot;-&quot;??_);_(@_)"/>
    <numFmt numFmtId="170" formatCode="#,##0.00000000"/>
    <numFmt numFmtId="171" formatCode="0.0000000000000000"/>
    <numFmt numFmtId="172" formatCode="0.00000000"/>
    <numFmt numFmtId="173" formatCode="#,##0.000000"/>
  </numFmts>
  <fonts count="2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12.1"/>
      <color rgb="FF000000"/>
      <name val="Calibri"/>
      <family val="2"/>
    </font>
    <font>
      <sz val="12.1"/>
      <color rgb="FF000000"/>
      <name val="Calibri"/>
      <family val="2"/>
    </font>
    <font>
      <sz val="11"/>
      <color rgb="FF006100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0"/>
      <color rgb="FF006100"/>
      <name val="Calibri"/>
      <family val="2"/>
      <scheme val="minor"/>
    </font>
    <font>
      <b/>
      <sz val="9"/>
      <color rgb="FF000000"/>
      <name val="Calibri"/>
      <family val="2"/>
    </font>
    <font>
      <b/>
      <sz val="9"/>
      <color theme="1"/>
      <name val="Calibri"/>
      <family val="2"/>
      <scheme val="minor"/>
    </font>
    <font>
      <b/>
      <sz val="12"/>
      <color rgb="FF006100"/>
      <name val="Calibri"/>
      <family val="2"/>
      <scheme val="minor"/>
    </font>
    <font>
      <sz val="9"/>
      <color rgb="FF000000"/>
      <name val="Calibri"/>
      <family val="2"/>
    </font>
    <font>
      <sz val="9"/>
      <name val="Calibri"/>
      <family val="2"/>
      <scheme val="minor"/>
    </font>
    <font>
      <sz val="9"/>
      <name val="Calibri"/>
      <family val="2"/>
    </font>
    <font>
      <b/>
      <sz val="11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rgb="FFFF0000"/>
      <name val="Calibri"/>
      <family val="2"/>
    </font>
    <font>
      <b/>
      <sz val="1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FCE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5">
    <xf numFmtId="0" fontId="0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9" fillId="7" borderId="0" applyNumberFormat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</cellStyleXfs>
  <cellXfs count="200">
    <xf numFmtId="0" fontId="0" fillId="0" borderId="0" xfId="0"/>
    <xf numFmtId="0" fontId="2" fillId="0" borderId="0" xfId="0" applyFont="1"/>
    <xf numFmtId="0" fontId="2" fillId="2" borderId="0" xfId="0" applyFont="1" applyFill="1"/>
    <xf numFmtId="0" fontId="2" fillId="0" borderId="0" xfId="0" applyFont="1" applyAlignment="1">
      <alignment horizontal="left" vertical="top"/>
    </xf>
    <xf numFmtId="0" fontId="0" fillId="0" borderId="0" xfId="0" applyAlignment="1"/>
    <xf numFmtId="0" fontId="2" fillId="2" borderId="1" xfId="0" applyFont="1" applyFill="1" applyBorder="1" applyAlignment="1">
      <alignment vertical="center" wrapText="1"/>
    </xf>
    <xf numFmtId="0" fontId="1" fillId="0" borderId="0" xfId="0" applyFont="1"/>
    <xf numFmtId="0" fontId="0" fillId="0" borderId="0" xfId="0" applyAlignment="1">
      <alignment horizontal="left"/>
    </xf>
    <xf numFmtId="0" fontId="1" fillId="0" borderId="0" xfId="0" applyFont="1"/>
    <xf numFmtId="43" fontId="0" fillId="0" borderId="0" xfId="0" applyNumberFormat="1"/>
    <xf numFmtId="164" fontId="0" fillId="0" borderId="0" xfId="3" applyFont="1"/>
    <xf numFmtId="0" fontId="0" fillId="0" borderId="0" xfId="0"/>
    <xf numFmtId="0" fontId="0" fillId="0" borderId="1" xfId="0" applyBorder="1"/>
    <xf numFmtId="0" fontId="0" fillId="0" borderId="0" xfId="0" pivotButton="1"/>
    <xf numFmtId="0" fontId="0" fillId="0" borderId="0" xfId="0" applyAlignment="1">
      <alignment wrapText="1"/>
    </xf>
    <xf numFmtId="0" fontId="2" fillId="0" borderId="0" xfId="0" applyFont="1" applyAlignment="1">
      <alignment vertical="center"/>
    </xf>
    <xf numFmtId="166" fontId="0" fillId="0" borderId="0" xfId="1" applyNumberFormat="1" applyFont="1"/>
    <xf numFmtId="167" fontId="2" fillId="0" borderId="0" xfId="0" applyNumberFormat="1" applyFont="1"/>
    <xf numFmtId="0" fontId="2" fillId="0" borderId="0" xfId="8" applyNumberFormat="1" applyFont="1"/>
    <xf numFmtId="167" fontId="0" fillId="0" borderId="0" xfId="8" applyNumberFormat="1" applyFont="1"/>
    <xf numFmtId="0" fontId="2" fillId="0" borderId="0" xfId="0" applyFont="1" applyAlignment="1">
      <alignment horizontal="center" vertical="center"/>
    </xf>
    <xf numFmtId="0" fontId="2" fillId="0" borderId="1" xfId="0" applyFont="1" applyBorder="1"/>
    <xf numFmtId="0" fontId="2" fillId="6" borderId="1" xfId="0" applyFont="1" applyFill="1" applyBorder="1" applyAlignment="1"/>
    <xf numFmtId="0" fontId="0" fillId="0" borderId="1" xfId="0" applyBorder="1" applyAlignment="1"/>
    <xf numFmtId="0" fontId="0" fillId="6" borderId="1" xfId="0" applyFill="1" applyBorder="1" applyAlignment="1">
      <alignment wrapText="1"/>
    </xf>
    <xf numFmtId="0" fontId="0" fillId="0" borderId="1" xfId="0" applyBorder="1" applyAlignment="1">
      <alignment wrapText="1"/>
    </xf>
    <xf numFmtId="0" fontId="0" fillId="0" borderId="0" xfId="0" applyFill="1" applyBorder="1"/>
    <xf numFmtId="0" fontId="12" fillId="7" borderId="1" xfId="9" applyFont="1" applyBorder="1" applyAlignment="1">
      <alignment horizontal="center" vertical="center" wrapText="1"/>
    </xf>
    <xf numFmtId="0" fontId="5" fillId="0" borderId="0" xfId="0" applyFont="1" applyAlignment="1">
      <alignment vertical="center" wrapText="1"/>
    </xf>
    <xf numFmtId="0" fontId="13" fillId="0" borderId="0" xfId="0" applyFont="1" applyAlignment="1">
      <alignment wrapText="1"/>
    </xf>
    <xf numFmtId="0" fontId="13" fillId="2" borderId="0" xfId="0" applyFont="1" applyFill="1" applyAlignment="1">
      <alignment wrapText="1"/>
    </xf>
    <xf numFmtId="0" fontId="14" fillId="0" borderId="1" xfId="0" applyFont="1" applyBorder="1" applyAlignment="1">
      <alignment vertical="center"/>
    </xf>
    <xf numFmtId="0" fontId="15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vertical="center" wrapText="1"/>
    </xf>
    <xf numFmtId="0" fontId="14" fillId="0" borderId="1" xfId="0" applyFont="1" applyBorder="1" applyAlignment="1">
      <alignment vertical="center" wrapText="1"/>
    </xf>
    <xf numFmtId="0" fontId="13" fillId="0" borderId="0" xfId="0" applyFont="1"/>
    <xf numFmtId="0" fontId="13" fillId="0" borderId="1" xfId="0" applyFont="1" applyBorder="1" applyAlignment="1">
      <alignment horizontal="center" vertical="center" wrapText="1"/>
    </xf>
    <xf numFmtId="0" fontId="13" fillId="2" borderId="0" xfId="0" applyFont="1" applyFill="1"/>
    <xf numFmtId="0" fontId="13" fillId="0" borderId="1" xfId="0" applyFont="1" applyBorder="1" applyAlignment="1">
      <alignment vertical="center"/>
    </xf>
    <xf numFmtId="0" fontId="13" fillId="0" borderId="1" xfId="0" applyFont="1" applyBorder="1" applyAlignment="1">
      <alignment vertical="center" wrapText="1"/>
    </xf>
    <xf numFmtId="0" fontId="5" fillId="0" borderId="0" xfId="0" applyFont="1"/>
    <xf numFmtId="0" fontId="5" fillId="2" borderId="0" xfId="0" applyFont="1" applyFill="1"/>
    <xf numFmtId="0" fontId="13" fillId="0" borderId="0" xfId="0" applyFont="1" applyBorder="1" applyAlignment="1">
      <alignment vertical="center" wrapText="1"/>
    </xf>
    <xf numFmtId="0" fontId="13" fillId="0" borderId="1" xfId="0" applyFont="1" applyBorder="1" applyAlignment="1">
      <alignment horizontal="center" vertical="center"/>
    </xf>
    <xf numFmtId="0" fontId="12" fillId="7" borderId="1" xfId="9" applyFont="1" applyBorder="1" applyAlignment="1">
      <alignment vertical="center"/>
    </xf>
    <xf numFmtId="0" fontId="12" fillId="7" borderId="1" xfId="9" applyFont="1" applyBorder="1" applyAlignment="1">
      <alignment vertical="center" wrapText="1"/>
    </xf>
    <xf numFmtId="0" fontId="14" fillId="0" borderId="0" xfId="0" applyFont="1"/>
    <xf numFmtId="0" fontId="14" fillId="0" borderId="1" xfId="0" applyFont="1" applyBorder="1" applyAlignment="1">
      <alignment horizontal="center" vertical="center" wrapText="1"/>
    </xf>
    <xf numFmtId="0" fontId="14" fillId="2" borderId="0" xfId="0" applyFont="1" applyFill="1"/>
    <xf numFmtId="0" fontId="15" fillId="0" borderId="1" xfId="0" applyFont="1" applyBorder="1" applyAlignment="1">
      <alignment vertical="center"/>
    </xf>
    <xf numFmtId="0" fontId="6" fillId="0" borderId="0" xfId="0" applyFont="1"/>
    <xf numFmtId="0" fontId="6" fillId="2" borderId="0" xfId="0" applyFont="1" applyFill="1"/>
    <xf numFmtId="0" fontId="16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vertical="center" wrapText="1"/>
    </xf>
    <xf numFmtId="0" fontId="6" fillId="0" borderId="1" xfId="0" applyFont="1" applyBorder="1" applyAlignment="1">
      <alignment horizontal="center" vertical="center" wrapText="1"/>
    </xf>
    <xf numFmtId="0" fontId="13" fillId="0" borderId="0" xfId="0" applyFont="1" applyBorder="1" applyAlignment="1">
      <alignment vertical="center"/>
    </xf>
    <xf numFmtId="0" fontId="13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 wrapText="1"/>
    </xf>
    <xf numFmtId="0" fontId="13" fillId="0" borderId="0" xfId="0" applyFont="1" applyBorder="1"/>
    <xf numFmtId="0" fontId="18" fillId="7" borderId="0" xfId="9" applyFont="1" applyBorder="1" applyAlignment="1">
      <alignment horizontal="center" vertical="center"/>
    </xf>
    <xf numFmtId="0" fontId="18" fillId="7" borderId="0" xfId="9" applyFont="1" applyBorder="1" applyAlignment="1">
      <alignment horizontal="center" vertical="center" wrapText="1"/>
    </xf>
    <xf numFmtId="0" fontId="18" fillId="7" borderId="0" xfId="9" applyFont="1" applyBorder="1" applyAlignment="1">
      <alignment vertical="center"/>
    </xf>
    <xf numFmtId="0" fontId="15" fillId="0" borderId="0" xfId="0" applyFont="1" applyBorder="1" applyAlignment="1">
      <alignment horizontal="center" vertical="center"/>
    </xf>
    <xf numFmtId="0" fontId="14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 wrapText="1"/>
    </xf>
    <xf numFmtId="0" fontId="14" fillId="0" borderId="0" xfId="0" applyFont="1" applyBorder="1" applyAlignment="1">
      <alignment vertical="center" wrapText="1"/>
    </xf>
    <xf numFmtId="0" fontId="13" fillId="2" borderId="0" xfId="0" applyFont="1" applyFill="1" applyBorder="1"/>
    <xf numFmtId="0" fontId="13" fillId="0" borderId="0" xfId="0" applyFont="1" applyFill="1" applyBorder="1"/>
    <xf numFmtId="0" fontId="16" fillId="0" borderId="0" xfId="0" applyFont="1" applyBorder="1"/>
    <xf numFmtId="0" fontId="16" fillId="0" borderId="0" xfId="0" applyFont="1" applyBorder="1" applyAlignment="1">
      <alignment horizontal="center" vertical="center"/>
    </xf>
    <xf numFmtId="0" fontId="16" fillId="0" borderId="0" xfId="0" applyFont="1" applyBorder="1" applyAlignment="1">
      <alignment vertical="center" wrapText="1"/>
    </xf>
    <xf numFmtId="0" fontId="17" fillId="0" borderId="0" xfId="0" applyFont="1" applyBorder="1" applyAlignment="1">
      <alignment vertical="center"/>
    </xf>
    <xf numFmtId="0" fontId="16" fillId="0" borderId="0" xfId="0" applyFont="1" applyBorder="1" applyAlignment="1">
      <alignment vertical="center"/>
    </xf>
    <xf numFmtId="0" fontId="13" fillId="0" borderId="0" xfId="0" applyFont="1" applyBorder="1" applyAlignment="1"/>
    <xf numFmtId="0" fontId="18" fillId="7" borderId="0" xfId="9" applyFont="1" applyBorder="1" applyAlignment="1">
      <alignment vertical="center" wrapText="1"/>
    </xf>
    <xf numFmtId="0" fontId="18" fillId="7" borderId="0" xfId="9" applyFont="1" applyBorder="1"/>
    <xf numFmtId="0" fontId="15" fillId="0" borderId="0" xfId="0" applyFont="1" applyBorder="1" applyAlignment="1">
      <alignment vertical="center"/>
    </xf>
    <xf numFmtId="0" fontId="12" fillId="7" borderId="0" xfId="9" applyFont="1" applyBorder="1" applyAlignment="1">
      <alignment vertical="center"/>
    </xf>
    <xf numFmtId="0" fontId="12" fillId="7" borderId="0" xfId="9" applyFont="1" applyBorder="1" applyAlignment="1">
      <alignment horizontal="center" vertical="center"/>
    </xf>
    <xf numFmtId="0" fontId="12" fillId="7" borderId="0" xfId="9" applyFont="1" applyBorder="1"/>
    <xf numFmtId="0" fontId="19" fillId="0" borderId="1" xfId="0" applyFont="1" applyFill="1" applyBorder="1" applyAlignment="1"/>
    <xf numFmtId="0" fontId="20" fillId="0" borderId="1" xfId="0" applyFont="1" applyFill="1" applyBorder="1" applyAlignment="1">
      <alignment wrapText="1"/>
    </xf>
    <xf numFmtId="0" fontId="2" fillId="0" borderId="0" xfId="0" applyFont="1" applyAlignment="1">
      <alignment horizontal="left" vertical="top" wrapText="1"/>
    </xf>
    <xf numFmtId="0" fontId="1" fillId="0" borderId="0" xfId="0" applyFont="1" applyAlignment="1">
      <alignment wrapText="1"/>
    </xf>
    <xf numFmtId="0" fontId="10" fillId="8" borderId="1" xfId="0" applyFont="1" applyFill="1" applyBorder="1" applyAlignment="1">
      <alignment horizontal="left" vertical="center" wrapText="1"/>
    </xf>
    <xf numFmtId="0" fontId="22" fillId="8" borderId="1" xfId="0" applyFont="1" applyFill="1" applyBorder="1" applyAlignment="1">
      <alignment horizontal="left" vertical="center" wrapText="1"/>
    </xf>
    <xf numFmtId="0" fontId="21" fillId="7" borderId="1" xfId="9" applyFont="1" applyBorder="1" applyAlignment="1">
      <alignment horizontal="left"/>
    </xf>
    <xf numFmtId="0" fontId="2" fillId="2" borderId="1" xfId="0" applyFont="1" applyFill="1" applyBorder="1"/>
    <xf numFmtId="0" fontId="10" fillId="3" borderId="1" xfId="0" applyFont="1" applyFill="1" applyBorder="1" applyAlignment="1">
      <alignment horizontal="left" vertical="center" wrapText="1"/>
    </xf>
    <xf numFmtId="0" fontId="22" fillId="3" borderId="1" xfId="0" applyFont="1" applyFill="1" applyBorder="1" applyAlignment="1">
      <alignment horizontal="left" vertical="center" wrapText="1"/>
    </xf>
    <xf numFmtId="0" fontId="0" fillId="3" borderId="1" xfId="0" applyFill="1" applyBorder="1"/>
    <xf numFmtId="0" fontId="10" fillId="5" borderId="1" xfId="0" applyFont="1" applyFill="1" applyBorder="1" applyAlignment="1">
      <alignment horizontal="left" vertical="center" wrapText="1"/>
    </xf>
    <xf numFmtId="0" fontId="22" fillId="5" borderId="1" xfId="0" applyFont="1" applyFill="1" applyBorder="1" applyAlignment="1">
      <alignment horizontal="left" vertical="center" wrapText="1"/>
    </xf>
    <xf numFmtId="0" fontId="0" fillId="5" borderId="1" xfId="0" applyFill="1" applyBorder="1"/>
    <xf numFmtId="0" fontId="0" fillId="8" borderId="1" xfId="0" applyFill="1" applyBorder="1"/>
    <xf numFmtId="0" fontId="10" fillId="4" borderId="1" xfId="0" applyFont="1" applyFill="1" applyBorder="1" applyAlignment="1">
      <alignment horizontal="left" vertical="center" wrapText="1"/>
    </xf>
    <xf numFmtId="0" fontId="22" fillId="4" borderId="1" xfId="0" applyFont="1" applyFill="1" applyBorder="1" applyAlignment="1">
      <alignment horizontal="left" vertical="center" wrapText="1"/>
    </xf>
    <xf numFmtId="0" fontId="2" fillId="4" borderId="1" xfId="0" applyFont="1" applyFill="1" applyBorder="1"/>
    <xf numFmtId="0" fontId="0" fillId="4" borderId="1" xfId="0" applyFill="1" applyBorder="1"/>
    <xf numFmtId="0" fontId="2" fillId="0" borderId="1" xfId="0" applyFont="1" applyBorder="1" applyAlignment="1">
      <alignment wrapText="1"/>
    </xf>
    <xf numFmtId="0" fontId="0" fillId="0" borderId="1" xfId="0" applyFill="1" applyBorder="1" applyAlignment="1">
      <alignment wrapText="1"/>
    </xf>
    <xf numFmtId="0" fontId="21" fillId="0" borderId="0" xfId="9" applyFont="1" applyFill="1" applyBorder="1" applyAlignment="1">
      <alignment horizontal="left"/>
    </xf>
    <xf numFmtId="0" fontId="0" fillId="0" borderId="0" xfId="0" applyFill="1" applyBorder="1" applyAlignment="1"/>
    <xf numFmtId="0" fontId="0" fillId="0" borderId="4" xfId="0" applyBorder="1" applyAlignment="1"/>
    <xf numFmtId="0" fontId="2" fillId="0" borderId="1" xfId="0" applyFont="1" applyBorder="1" applyAlignment="1">
      <alignment vertical="center" wrapText="1"/>
    </xf>
    <xf numFmtId="0" fontId="19" fillId="0" borderId="1" xfId="0" applyFont="1" applyFill="1" applyBorder="1" applyAlignment="1">
      <alignment vertical="center" wrapText="1"/>
    </xf>
    <xf numFmtId="0" fontId="20" fillId="0" borderId="1" xfId="0" applyFont="1" applyFill="1" applyBorder="1" applyAlignment="1">
      <alignment vertical="center" wrapText="1"/>
    </xf>
    <xf numFmtId="0" fontId="0" fillId="0" borderId="0" xfId="0" applyFill="1" applyBorder="1" applyAlignment="1">
      <alignment vertical="center" wrapText="1"/>
    </xf>
    <xf numFmtId="0" fontId="23" fillId="4" borderId="1" xfId="0" applyFont="1" applyFill="1" applyBorder="1" applyAlignment="1">
      <alignment horizontal="left" vertical="center" wrapText="1"/>
    </xf>
    <xf numFmtId="0" fontId="24" fillId="4" borderId="1" xfId="0" applyFont="1" applyFill="1" applyBorder="1" applyAlignment="1">
      <alignment horizontal="left" vertical="center" wrapText="1"/>
    </xf>
    <xf numFmtId="0" fontId="11" fillId="0" borderId="0" xfId="0" applyFont="1" applyFill="1" applyBorder="1"/>
    <xf numFmtId="0" fontId="26" fillId="4" borderId="1" xfId="0" applyFont="1" applyFill="1" applyBorder="1" applyAlignment="1">
      <alignment horizontal="left" vertical="center" wrapText="1"/>
    </xf>
    <xf numFmtId="0" fontId="27" fillId="4" borderId="1" xfId="0" applyFont="1" applyFill="1" applyBorder="1" applyAlignment="1">
      <alignment horizontal="left" vertical="center" wrapText="1"/>
    </xf>
    <xf numFmtId="0" fontId="1" fillId="0" borderId="0" xfId="0" applyFont="1" applyFill="1" applyBorder="1"/>
    <xf numFmtId="0" fontId="26" fillId="3" borderId="1" xfId="0" applyFont="1" applyFill="1" applyBorder="1" applyAlignment="1">
      <alignment horizontal="left" vertical="center" wrapText="1"/>
    </xf>
    <xf numFmtId="0" fontId="27" fillId="3" borderId="1" xfId="0" applyFont="1" applyFill="1" applyBorder="1" applyAlignment="1">
      <alignment horizontal="left" vertical="center" wrapText="1"/>
    </xf>
    <xf numFmtId="0" fontId="26" fillId="5" borderId="1" xfId="0" applyFont="1" applyFill="1" applyBorder="1" applyAlignment="1">
      <alignment horizontal="left" vertical="center" wrapText="1"/>
    </xf>
    <xf numFmtId="0" fontId="27" fillId="5" borderId="1" xfId="0" applyFont="1" applyFill="1" applyBorder="1" applyAlignment="1">
      <alignment horizontal="left" vertical="center" wrapText="1"/>
    </xf>
    <xf numFmtId="0" fontId="9" fillId="7" borderId="0" xfId="9"/>
    <xf numFmtId="0" fontId="2" fillId="2" borderId="0" xfId="0" applyFont="1" applyFill="1"/>
    <xf numFmtId="0" fontId="2" fillId="0" borderId="0" xfId="0" applyFont="1"/>
    <xf numFmtId="169" fontId="0" fillId="8" borderId="1" xfId="3" applyNumberFormat="1" applyFont="1" applyFill="1" applyBorder="1"/>
    <xf numFmtId="0" fontId="0" fillId="3" borderId="1" xfId="0" applyFont="1" applyFill="1" applyBorder="1"/>
    <xf numFmtId="0" fontId="0" fillId="5" borderId="1" xfId="0" applyFont="1" applyFill="1" applyBorder="1"/>
    <xf numFmtId="0" fontId="14" fillId="0" borderId="3" xfId="0" applyFont="1" applyBorder="1" applyAlignment="1">
      <alignment vertical="center" wrapText="1"/>
    </xf>
    <xf numFmtId="0" fontId="14" fillId="0" borderId="1" xfId="0" applyFont="1" applyBorder="1" applyAlignment="1"/>
    <xf numFmtId="0" fontId="28" fillId="0" borderId="1" xfId="0" applyFont="1" applyBorder="1" applyAlignment="1">
      <alignment vertical="center"/>
    </xf>
    <xf numFmtId="0" fontId="14" fillId="0" borderId="3" xfId="0" applyFont="1" applyBorder="1" applyAlignment="1">
      <alignment vertical="center"/>
    </xf>
    <xf numFmtId="0" fontId="15" fillId="0" borderId="3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0" fillId="0" borderId="0" xfId="0"/>
    <xf numFmtId="170" fontId="0" fillId="0" borderId="0" xfId="0" applyNumberFormat="1"/>
    <xf numFmtId="170" fontId="2" fillId="0" borderId="0" xfId="0" applyNumberFormat="1" applyFont="1"/>
    <xf numFmtId="164" fontId="0" fillId="0" borderId="1" xfId="3" applyFont="1" applyBorder="1" applyAlignment="1"/>
    <xf numFmtId="170" fontId="0" fillId="8" borderId="0" xfId="0" applyNumberFormat="1" applyFill="1"/>
    <xf numFmtId="43" fontId="2" fillId="0" borderId="0" xfId="0" applyNumberFormat="1" applyFont="1"/>
    <xf numFmtId="0" fontId="0" fillId="2" borderId="0" xfId="0" applyFill="1"/>
    <xf numFmtId="170" fontId="0" fillId="4" borderId="1" xfId="0" applyNumberFormat="1" applyFont="1" applyFill="1" applyBorder="1"/>
    <xf numFmtId="170" fontId="0" fillId="3" borderId="1" xfId="0" applyNumberFormat="1" applyFont="1" applyFill="1" applyBorder="1"/>
    <xf numFmtId="170" fontId="0" fillId="5" borderId="1" xfId="0" applyNumberFormat="1" applyFont="1" applyFill="1" applyBorder="1"/>
    <xf numFmtId="172" fontId="0" fillId="8" borderId="1" xfId="3" applyNumberFormat="1" applyFont="1" applyFill="1" applyBorder="1"/>
    <xf numFmtId="164" fontId="2" fillId="4" borderId="1" xfId="3" applyFont="1" applyFill="1" applyBorder="1"/>
    <xf numFmtId="164" fontId="3" fillId="4" borderId="1" xfId="3" applyFont="1" applyFill="1" applyBorder="1"/>
    <xf numFmtId="164" fontId="25" fillId="4" borderId="1" xfId="3" applyFont="1" applyFill="1" applyBorder="1"/>
    <xf numFmtId="171" fontId="0" fillId="8" borderId="0" xfId="0" applyNumberFormat="1" applyFill="1"/>
    <xf numFmtId="172" fontId="0" fillId="8" borderId="0" xfId="0" applyNumberFormat="1" applyFill="1"/>
    <xf numFmtId="172" fontId="1" fillId="8" borderId="0" xfId="0" applyNumberFormat="1" applyFont="1" applyFill="1" applyAlignment="1">
      <alignment horizontal="center"/>
    </xf>
    <xf numFmtId="43" fontId="0" fillId="8" borderId="0" xfId="0" applyNumberFormat="1" applyFill="1"/>
    <xf numFmtId="0" fontId="0" fillId="8" borderId="0" xfId="0" applyFill="1"/>
    <xf numFmtId="164" fontId="13" fillId="0" borderId="0" xfId="0" applyNumberFormat="1" applyFont="1" applyBorder="1"/>
    <xf numFmtId="0" fontId="12" fillId="7" borderId="1" xfId="9" applyFont="1" applyBorder="1" applyAlignment="1">
      <alignment horizontal="center" vertical="center"/>
    </xf>
    <xf numFmtId="43" fontId="12" fillId="7" borderId="1" xfId="9" applyNumberFormat="1" applyFont="1" applyBorder="1" applyAlignment="1">
      <alignment horizontal="center" vertical="center" wrapText="1"/>
    </xf>
    <xf numFmtId="43" fontId="13" fillId="0" borderId="1" xfId="0" applyNumberFormat="1" applyFont="1" applyBorder="1" applyAlignment="1">
      <alignment horizontal="center" vertical="center" wrapText="1"/>
    </xf>
    <xf numFmtId="43" fontId="13" fillId="0" borderId="0" xfId="0" applyNumberFormat="1" applyFont="1" applyBorder="1"/>
    <xf numFmtId="43" fontId="18" fillId="7" borderId="0" xfId="9" applyNumberFormat="1" applyFont="1" applyBorder="1" applyAlignment="1">
      <alignment vertical="center"/>
    </xf>
    <xf numFmtId="43" fontId="18" fillId="7" borderId="0" xfId="9" applyNumberFormat="1" applyFont="1" applyBorder="1"/>
    <xf numFmtId="43" fontId="12" fillId="7" borderId="0" xfId="9" applyNumberFormat="1" applyFont="1" applyBorder="1"/>
    <xf numFmtId="43" fontId="13" fillId="0" borderId="0" xfId="0" applyNumberFormat="1" applyFont="1"/>
    <xf numFmtId="0" fontId="0" fillId="4" borderId="0" xfId="0" applyFill="1" applyBorder="1"/>
    <xf numFmtId="0" fontId="0" fillId="0" borderId="0" xfId="0" applyBorder="1"/>
    <xf numFmtId="0" fontId="2" fillId="0" borderId="0" xfId="0" applyFont="1" applyBorder="1"/>
    <xf numFmtId="0" fontId="7" fillId="0" borderId="0" xfId="0" applyFont="1" applyFill="1" applyBorder="1"/>
    <xf numFmtId="164" fontId="0" fillId="0" borderId="0" xfId="3" applyFont="1" applyBorder="1"/>
    <xf numFmtId="43" fontId="0" fillId="0" borderId="0" xfId="0" applyNumberFormat="1" applyBorder="1"/>
    <xf numFmtId="0" fontId="8" fillId="0" borderId="0" xfId="0" applyFont="1" applyFill="1" applyBorder="1" applyAlignment="1">
      <alignment horizontal="right"/>
    </xf>
    <xf numFmtId="0" fontId="8" fillId="0" borderId="0" xfId="0" applyFont="1" applyFill="1" applyBorder="1"/>
    <xf numFmtId="43" fontId="0" fillId="0" borderId="0" xfId="1" applyFont="1" applyBorder="1"/>
    <xf numFmtId="0" fontId="0" fillId="0" borderId="0" xfId="1" applyNumberFormat="1" applyFont="1" applyBorder="1"/>
    <xf numFmtId="165" fontId="0" fillId="0" borderId="0" xfId="1" applyNumberFormat="1" applyFont="1" applyBorder="1"/>
    <xf numFmtId="0" fontId="2" fillId="9" borderId="0" xfId="0" applyFont="1" applyFill="1" applyBorder="1"/>
    <xf numFmtId="0" fontId="2" fillId="9" borderId="0" xfId="0" applyFont="1" applyFill="1"/>
    <xf numFmtId="0" fontId="0" fillId="9" borderId="0" xfId="0" applyFill="1" applyBorder="1"/>
    <xf numFmtId="0" fontId="0" fillId="9" borderId="0" xfId="0" applyFill="1"/>
    <xf numFmtId="166" fontId="0" fillId="0" borderId="0" xfId="1" applyNumberFormat="1" applyFont="1" applyBorder="1"/>
    <xf numFmtId="0" fontId="2" fillId="0" borderId="0" xfId="0" applyFont="1" applyBorder="1" applyAlignment="1">
      <alignment vertical="center"/>
    </xf>
    <xf numFmtId="167" fontId="0" fillId="0" borderId="0" xfId="8" applyNumberFormat="1" applyFont="1" applyBorder="1"/>
    <xf numFmtId="168" fontId="0" fillId="0" borderId="0" xfId="1" applyNumberFormat="1" applyFont="1" applyBorder="1"/>
    <xf numFmtId="167" fontId="2" fillId="0" borderId="0" xfId="0" applyNumberFormat="1" applyFont="1" applyBorder="1"/>
    <xf numFmtId="0" fontId="2" fillId="0" borderId="0" xfId="8" applyNumberFormat="1" applyFont="1" applyBorder="1"/>
    <xf numFmtId="0" fontId="2" fillId="0" borderId="0" xfId="0" applyFont="1" applyBorder="1" applyAlignment="1">
      <alignment horizontal="center" vertical="center"/>
    </xf>
    <xf numFmtId="0" fontId="0" fillId="0" borderId="0" xfId="8" applyNumberFormat="1" applyFont="1" applyBorder="1"/>
    <xf numFmtId="4" fontId="0" fillId="0" borderId="0" xfId="0" applyNumberFormat="1" applyBorder="1"/>
    <xf numFmtId="173" fontId="0" fillId="0" borderId="0" xfId="0" applyNumberFormat="1" applyBorder="1"/>
    <xf numFmtId="0" fontId="2" fillId="0" borderId="0" xfId="0" applyFont="1" applyFill="1" applyBorder="1"/>
    <xf numFmtId="0" fontId="2" fillId="0" borderId="0" xfId="0" applyFont="1" applyBorder="1" applyAlignment="1">
      <alignment horizontal="left" vertical="center"/>
    </xf>
    <xf numFmtId="0" fontId="2" fillId="0" borderId="0" xfId="0" applyFont="1" applyFill="1"/>
    <xf numFmtId="0" fontId="2" fillId="0" borderId="0" xfId="0" applyFont="1" applyAlignment="1">
      <alignment horizontal="left" vertical="center"/>
    </xf>
    <xf numFmtId="4" fontId="0" fillId="0" borderId="0" xfId="0" applyNumberFormat="1"/>
    <xf numFmtId="4" fontId="0" fillId="0" borderId="0" xfId="3" applyNumberFormat="1" applyFont="1"/>
    <xf numFmtId="164" fontId="0" fillId="2" borderId="0" xfId="3" applyFont="1" applyFill="1" applyBorder="1"/>
    <xf numFmtId="0" fontId="12" fillId="7" borderId="2" xfId="9" applyFont="1" applyBorder="1" applyAlignment="1">
      <alignment horizontal="center" vertical="center" wrapText="1"/>
    </xf>
    <xf numFmtId="0" fontId="12" fillId="7" borderId="5" xfId="9" applyFont="1" applyBorder="1" applyAlignment="1">
      <alignment horizontal="center" vertical="center"/>
    </xf>
    <xf numFmtId="0" fontId="12" fillId="7" borderId="6" xfId="9" applyFont="1" applyBorder="1" applyAlignment="1">
      <alignment horizontal="center" vertical="center"/>
    </xf>
    <xf numFmtId="0" fontId="12" fillId="7" borderId="7" xfId="9" applyFont="1" applyBorder="1" applyAlignment="1">
      <alignment horizontal="center" vertical="center"/>
    </xf>
    <xf numFmtId="0" fontId="12" fillId="7" borderId="0" xfId="9" applyFont="1" applyBorder="1" applyAlignment="1">
      <alignment horizontal="center" vertical="center"/>
    </xf>
    <xf numFmtId="0" fontId="13" fillId="0" borderId="0" xfId="0" applyFont="1" applyAlignment="1">
      <alignment horizontal="center"/>
    </xf>
    <xf numFmtId="0" fontId="21" fillId="7" borderId="1" xfId="9" applyFont="1" applyBorder="1" applyAlignment="1">
      <alignment horizontal="left" vertical="top"/>
    </xf>
    <xf numFmtId="0" fontId="9" fillId="7" borderId="0" xfId="9" applyAlignment="1">
      <alignment horizontal="left" vertical="top"/>
    </xf>
  </cellXfs>
  <cellStyles count="25">
    <cellStyle name="Bom" xfId="9" builtinId="26"/>
    <cellStyle name="Moeda 2" xfId="2" xr:uid="{00000000-0005-0000-0000-000001000000}"/>
    <cellStyle name="Moeda 2 2" xfId="5" xr:uid="{00000000-0005-0000-0000-000002000000}"/>
    <cellStyle name="Moeda 2 2 2" xfId="18" xr:uid="{00000000-0005-0000-0000-000003000000}"/>
    <cellStyle name="Moeda 2 3" xfId="7" xr:uid="{00000000-0005-0000-0000-000004000000}"/>
    <cellStyle name="Moeda 2 3 2" xfId="20" xr:uid="{00000000-0005-0000-0000-000005000000}"/>
    <cellStyle name="Moeda 2 4" xfId="13" xr:uid="{00000000-0005-0000-0000-000006000000}"/>
    <cellStyle name="Moeda 2 4 2" xfId="24" xr:uid="{00000000-0005-0000-0000-000007000000}"/>
    <cellStyle name="Moeda 2 5" xfId="16" xr:uid="{00000000-0005-0000-0000-000008000000}"/>
    <cellStyle name="Moeda 3" xfId="11" xr:uid="{00000000-0005-0000-0000-000009000000}"/>
    <cellStyle name="Moeda 3 2" xfId="22" xr:uid="{00000000-0005-0000-0000-00000A000000}"/>
    <cellStyle name="Normal" xfId="0" builtinId="0"/>
    <cellStyle name="Porcentagem" xfId="8" builtinId="5"/>
    <cellStyle name="Vírgula" xfId="3" builtinId="3"/>
    <cellStyle name="Vírgula 2" xfId="1" xr:uid="{00000000-0005-0000-0000-00000E000000}"/>
    <cellStyle name="Vírgula 2 2" xfId="4" xr:uid="{00000000-0005-0000-0000-00000F000000}"/>
    <cellStyle name="Vírgula 2 2 2" xfId="17" xr:uid="{00000000-0005-0000-0000-000010000000}"/>
    <cellStyle name="Vírgula 2 3" xfId="6" xr:uid="{00000000-0005-0000-0000-000011000000}"/>
    <cellStyle name="Vírgula 2 3 2" xfId="19" xr:uid="{00000000-0005-0000-0000-000012000000}"/>
    <cellStyle name="Vírgula 2 4" xfId="12" xr:uid="{00000000-0005-0000-0000-000013000000}"/>
    <cellStyle name="Vírgula 2 4 2" xfId="23" xr:uid="{00000000-0005-0000-0000-000014000000}"/>
    <cellStyle name="Vírgula 2 5" xfId="15" xr:uid="{00000000-0005-0000-0000-000015000000}"/>
    <cellStyle name="Vírgula 3" xfId="10" xr:uid="{00000000-0005-0000-0000-000016000000}"/>
    <cellStyle name="Vírgula 3 2" xfId="21" xr:uid="{00000000-0005-0000-0000-000017000000}"/>
    <cellStyle name="Vírgula 4" xfId="14" xr:uid="{00000000-0005-0000-0000-000018000000}"/>
  </cellStyles>
  <dxfs count="49"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tualizacao/NECCULT-%202018%20-%20ATLAS%20-%20V04%20-%20Atualizacao%20(05%20FEV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onversões"/>
      <sheetName val="colagem"/>
      <sheetName val="OUTPUTs"/>
      <sheetName val="tab_dinamicas"/>
      <sheetName val="Formatos_Análises"/>
      <sheetName val="Total x Ano"/>
      <sheetName val="SCC x Atuacao = Comércio"/>
      <sheetName val="SCC x Atuacao = Comércio_TX_VAR"/>
      <sheetName val="SCC x Atuacao = Serv. Industria"/>
      <sheetName val="SCC x Atuacao = Não Fin_TX_VAR"/>
      <sheetName val="SCC x Ano"/>
    </sheetNames>
    <sheetDataSet>
      <sheetData sheetId="0"/>
      <sheetData sheetId="1"/>
      <sheetData sheetId="2"/>
      <sheetData sheetId="3"/>
      <sheetData sheetId="4"/>
      <sheetData sheetId="5">
        <row r="4">
          <cell r="B4">
            <v>14663309.198090373</v>
          </cell>
          <cell r="C4">
            <v>13928190.095949937</v>
          </cell>
          <cell r="D4">
            <v>13679855.876079155</v>
          </cell>
          <cell r="E4">
            <v>14145855.234714136</v>
          </cell>
          <cell r="L4">
            <v>655128.48470256664</v>
          </cell>
          <cell r="M4">
            <v>599897.26575321122</v>
          </cell>
          <cell r="N4">
            <v>597900.90670416981</v>
          </cell>
          <cell r="O4">
            <v>594714.0866378108</v>
          </cell>
          <cell r="X4">
            <v>1671666.0563810654</v>
          </cell>
          <cell r="Y4">
            <v>1397480.3226589845</v>
          </cell>
          <cell r="Z4">
            <v>1189683.6868369402</v>
          </cell>
          <cell r="AA4">
            <v>1241673.1305980792</v>
          </cell>
        </row>
        <row r="5">
          <cell r="B5">
            <v>4889540.0696499664</v>
          </cell>
          <cell r="C5">
            <v>4289063.8900350137</v>
          </cell>
          <cell r="D5">
            <v>4592634.4236144423</v>
          </cell>
          <cell r="E5">
            <v>4720083.3836690327</v>
          </cell>
          <cell r="L5">
            <v>242818.75254002283</v>
          </cell>
          <cell r="M5">
            <v>272795.59073624236</v>
          </cell>
          <cell r="N5">
            <v>290593.87061881449</v>
          </cell>
          <cell r="O5">
            <v>244326.701139007</v>
          </cell>
          <cell r="X5">
            <v>1981285.9825387672</v>
          </cell>
          <cell r="Y5">
            <v>1898847.4193865587</v>
          </cell>
          <cell r="Z5">
            <v>1722252.7781739207</v>
          </cell>
          <cell r="AA5">
            <v>1596604.2924892278</v>
          </cell>
        </row>
        <row r="6">
          <cell r="B6">
            <v>67967961.352537245</v>
          </cell>
          <cell r="C6">
            <v>63646176.937062375</v>
          </cell>
          <cell r="D6">
            <v>58977286.486156285</v>
          </cell>
          <cell r="E6">
            <v>56461696.521689638</v>
          </cell>
          <cell r="L6">
            <v>1684128.6843155937</v>
          </cell>
          <cell r="M6">
            <v>1598965.9436708973</v>
          </cell>
          <cell r="N6">
            <v>1508870.6647186708</v>
          </cell>
          <cell r="O6">
            <v>1433382.0863762703</v>
          </cell>
          <cell r="X6">
            <v>693922.30731352977</v>
          </cell>
          <cell r="Y6">
            <v>461937.07373075816</v>
          </cell>
          <cell r="Z6">
            <v>518576.49326027575</v>
          </cell>
          <cell r="AA6">
            <v>406950.18471974408</v>
          </cell>
        </row>
        <row r="7">
          <cell r="B7">
            <v>5903633.3827601895</v>
          </cell>
          <cell r="C7">
            <v>6095303.3149942569</v>
          </cell>
          <cell r="D7">
            <v>7301308.0433990518</v>
          </cell>
          <cell r="E7">
            <v>8034847.5522318538</v>
          </cell>
          <cell r="L7">
            <v>205049.07065891917</v>
          </cell>
          <cell r="M7">
            <v>200937.41882438009</v>
          </cell>
          <cell r="N7">
            <v>202970.89732038404</v>
          </cell>
          <cell r="O7">
            <v>197076.18252569914</v>
          </cell>
          <cell r="X7">
            <v>10395315.037176816</v>
          </cell>
          <cell r="Y7">
            <v>9992790.2575610224</v>
          </cell>
          <cell r="Z7">
            <v>8842888.1169148069</v>
          </cell>
          <cell r="AA7">
            <v>8838419.1264813077</v>
          </cell>
        </row>
        <row r="8">
          <cell r="B8">
            <v>63408486.961885072</v>
          </cell>
          <cell r="C8">
            <v>58934420.28454861</v>
          </cell>
          <cell r="D8">
            <v>57335832.404981762</v>
          </cell>
          <cell r="E8">
            <v>56723769.733263679</v>
          </cell>
          <cell r="L8">
            <v>2036148.0494843202</v>
          </cell>
          <cell r="M8">
            <v>1864382.0643064047</v>
          </cell>
          <cell r="N8">
            <v>1860180.2955639097</v>
          </cell>
          <cell r="O8">
            <v>1824882.7033263135</v>
          </cell>
          <cell r="X8">
            <v>1143500.5541729156</v>
          </cell>
          <cell r="Y8">
            <v>1074011.6929776014</v>
          </cell>
          <cell r="Z8">
            <v>1130676.5422814884</v>
          </cell>
          <cell r="AA8">
            <v>1215282.8405868174</v>
          </cell>
        </row>
        <row r="9">
          <cell r="B9">
            <v>4269850.2164429519</v>
          </cell>
          <cell r="C9">
            <v>4277889.286351027</v>
          </cell>
          <cell r="D9">
            <v>4245962.6649219822</v>
          </cell>
          <cell r="E9">
            <v>4180052.1565079573</v>
          </cell>
          <cell r="L9">
            <v>165514.77549345171</v>
          </cell>
          <cell r="M9">
            <v>156811.07637758614</v>
          </cell>
          <cell r="N9">
            <v>158957.56457381064</v>
          </cell>
          <cell r="O9">
            <v>189649.94213612014</v>
          </cell>
          <cell r="X9">
            <v>7720584.5206328742</v>
          </cell>
          <cell r="Y9">
            <v>8539811.2734709568</v>
          </cell>
          <cell r="Z9">
            <v>8814593.7853269652</v>
          </cell>
          <cell r="AA9">
            <v>9994432.7823490351</v>
          </cell>
        </row>
        <row r="10">
          <cell r="B10">
            <v>4911557.478331292</v>
          </cell>
          <cell r="C10">
            <v>4855481.5056262799</v>
          </cell>
          <cell r="D10">
            <v>4952740.4652769659</v>
          </cell>
          <cell r="E10">
            <v>4592134.6665057428</v>
          </cell>
          <cell r="L10">
            <v>344057.67891714256</v>
          </cell>
          <cell r="M10">
            <v>336547.56911726407</v>
          </cell>
          <cell r="N10">
            <v>328342.28936922865</v>
          </cell>
          <cell r="O10">
            <v>344287.40068867547</v>
          </cell>
          <cell r="X10">
            <v>1064981.1237633347</v>
          </cell>
          <cell r="Y10">
            <v>1033284.5733532272</v>
          </cell>
          <cell r="Z10">
            <v>1041554.1694130403</v>
          </cell>
          <cell r="AA10">
            <v>906322.71560332086</v>
          </cell>
        </row>
        <row r="11">
          <cell r="B11">
            <v>3484706.9794616499</v>
          </cell>
          <cell r="C11">
            <v>3068294.7045040168</v>
          </cell>
          <cell r="D11">
            <v>2864353.8056096015</v>
          </cell>
          <cell r="E11">
            <v>2879327.5010608542</v>
          </cell>
          <cell r="L11">
            <v>976155.2841601742</v>
          </cell>
          <cell r="M11">
            <v>927850.84234910295</v>
          </cell>
          <cell r="N11">
            <v>939805.06114393868</v>
          </cell>
          <cell r="O11">
            <v>944537.23037663964</v>
          </cell>
          <cell r="X11">
            <v>291281.70383554627</v>
          </cell>
          <cell r="Y11">
            <v>150271.4376445224</v>
          </cell>
          <cell r="Z11">
            <v>174083.13667086457</v>
          </cell>
          <cell r="AA11">
            <v>157544.92878438928</v>
          </cell>
        </row>
        <row r="12">
          <cell r="B12">
            <v>2030954.9349176888</v>
          </cell>
          <cell r="C12">
            <v>2278259.1047174064</v>
          </cell>
          <cell r="D12">
            <v>1956443.6153000877</v>
          </cell>
          <cell r="E12">
            <v>5213571.1757488269</v>
          </cell>
          <cell r="L12">
            <v>770061.41151935118</v>
          </cell>
          <cell r="M12">
            <v>783075.72774769575</v>
          </cell>
          <cell r="N12">
            <v>786911.67640690005</v>
          </cell>
          <cell r="O12">
            <v>797841.545848593</v>
          </cell>
          <cell r="X12">
            <v>20860.855326836121</v>
          </cell>
          <cell r="Y12">
            <v>27542.539232467272</v>
          </cell>
          <cell r="Z12">
            <v>32938.021101816907</v>
          </cell>
          <cell r="AA12">
            <v>356235.45151986548</v>
          </cell>
        </row>
        <row r="13">
          <cell r="B13">
            <v>19259400.111982606</v>
          </cell>
          <cell r="C13">
            <v>19606613.224009581</v>
          </cell>
          <cell r="D13">
            <v>18788158.44452326</v>
          </cell>
          <cell r="E13">
            <v>20048134.74941716</v>
          </cell>
          <cell r="L13">
            <v>3663862.8315195269</v>
          </cell>
          <cell r="M13">
            <v>3622084.6944456412</v>
          </cell>
          <cell r="N13">
            <v>3674614.8636356085</v>
          </cell>
          <cell r="O13">
            <v>4016083.5465325597</v>
          </cell>
          <cell r="X13">
            <v>703805.69069480221</v>
          </cell>
          <cell r="Y13">
            <v>680646.69861630967</v>
          </cell>
          <cell r="Z13">
            <v>786201.61871003197</v>
          </cell>
          <cell r="AA13">
            <v>765121.96938397316</v>
          </cell>
        </row>
        <row r="14">
          <cell r="L14">
            <v>1441066.2222976519</v>
          </cell>
          <cell r="M14">
            <v>1502638.9001836216</v>
          </cell>
          <cell r="N14">
            <v>1454411.6535201259</v>
          </cell>
          <cell r="O14">
            <v>1906268.2034111312</v>
          </cell>
          <cell r="X14">
            <v>1401903.8687952247</v>
          </cell>
          <cell r="Y14">
            <v>1410111.7558342263</v>
          </cell>
          <cell r="Z14">
            <v>1499728.4459941648</v>
          </cell>
          <cell r="AA14">
            <v>1280048.39794971</v>
          </cell>
        </row>
        <row r="15">
          <cell r="L15">
            <v>1068023.4346504672</v>
          </cell>
          <cell r="M15">
            <v>1023679.8586942212</v>
          </cell>
          <cell r="N15">
            <v>956532.27437853278</v>
          </cell>
          <cell r="O15">
            <v>932266.65921395773</v>
          </cell>
          <cell r="X15">
            <v>3400620.4983881772</v>
          </cell>
          <cell r="Y15">
            <v>3231626.3474143664</v>
          </cell>
          <cell r="Z15">
            <v>2963637.6495266962</v>
          </cell>
          <cell r="AA15">
            <v>3097094.2644057372</v>
          </cell>
        </row>
        <row r="16">
          <cell r="L16">
            <v>4275034.8716751765</v>
          </cell>
          <cell r="M16">
            <v>4104846.5190519392</v>
          </cell>
          <cell r="N16">
            <v>3338342.8445166335</v>
          </cell>
          <cell r="O16">
            <v>3474065.0331794536</v>
          </cell>
          <cell r="X16">
            <v>497539.949642552</v>
          </cell>
          <cell r="Y16">
            <v>517536.56069843622</v>
          </cell>
          <cell r="Z16">
            <v>487595.03452699579</v>
          </cell>
          <cell r="AA16">
            <v>428722.29665158503</v>
          </cell>
        </row>
        <row r="17">
          <cell r="L17">
            <v>607553.96263121406</v>
          </cell>
          <cell r="M17">
            <v>566981.44912455278</v>
          </cell>
          <cell r="N17">
            <v>610940.17892996466</v>
          </cell>
          <cell r="O17">
            <v>649559.22093584272</v>
          </cell>
          <cell r="X17">
            <v>783415.66603466752</v>
          </cell>
          <cell r="Y17">
            <v>801638.48263479245</v>
          </cell>
          <cell r="Z17">
            <v>780682.70796578308</v>
          </cell>
          <cell r="AA17">
            <v>701218.36896840285</v>
          </cell>
        </row>
        <row r="18">
          <cell r="L18">
            <v>777535.86305371614</v>
          </cell>
          <cell r="M18">
            <v>745715.92530224635</v>
          </cell>
          <cell r="N18">
            <v>657253.66489972488</v>
          </cell>
          <cell r="O18">
            <v>648917.7005576645</v>
          </cell>
          <cell r="X18">
            <v>2465307.6699097445</v>
          </cell>
          <cell r="Y18">
            <v>2479687.5356937982</v>
          </cell>
          <cell r="Z18">
            <v>2505849.1559491414</v>
          </cell>
          <cell r="AA18">
            <v>2396942.4507367741</v>
          </cell>
        </row>
        <row r="19">
          <cell r="L19">
            <v>4172964.9270072062</v>
          </cell>
          <cell r="M19">
            <v>3910796.8704804974</v>
          </cell>
          <cell r="N19">
            <v>3505582.9195395578</v>
          </cell>
          <cell r="O19">
            <v>3840463.7202740479</v>
          </cell>
          <cell r="X19">
            <v>11652564.560856279</v>
          </cell>
          <cell r="Y19">
            <v>10044208.159621993</v>
          </cell>
          <cell r="Z19">
            <v>7949740.3576135775</v>
          </cell>
          <cell r="AA19">
            <v>9724015.1953985449</v>
          </cell>
        </row>
        <row r="20">
          <cell r="L20">
            <v>10217471.50935154</v>
          </cell>
          <cell r="M20">
            <v>9670438.209283391</v>
          </cell>
          <cell r="N20">
            <v>9499457.8083975874</v>
          </cell>
          <cell r="O20">
            <v>9687315.8182510491</v>
          </cell>
          <cell r="X20">
            <v>37514639.556123137</v>
          </cell>
          <cell r="Y20">
            <v>35417705.900983438</v>
          </cell>
          <cell r="Z20">
            <v>35555505.195469424</v>
          </cell>
          <cell r="AA20">
            <v>33259468.512558084</v>
          </cell>
        </row>
        <row r="21">
          <cell r="L21">
            <v>2297376.9956037425</v>
          </cell>
          <cell r="M21">
            <v>2072134.9677858199</v>
          </cell>
          <cell r="N21">
            <v>2015916.0506331674</v>
          </cell>
          <cell r="O21">
            <v>2066992.2103988687</v>
          </cell>
          <cell r="X21">
            <v>2792322.2680283226</v>
          </cell>
          <cell r="Y21">
            <v>2644388.0377524751</v>
          </cell>
          <cell r="Z21">
            <v>3016739.9725577757</v>
          </cell>
          <cell r="AA21">
            <v>2516120.4781859829</v>
          </cell>
        </row>
        <row r="22">
          <cell r="L22">
            <v>32519802.759136636</v>
          </cell>
          <cell r="M22">
            <v>29849712.341424569</v>
          </cell>
          <cell r="N22">
            <v>29831399.608581811</v>
          </cell>
          <cell r="O22">
            <v>30014696.379274942</v>
          </cell>
          <cell r="X22">
            <v>920813.60955210542</v>
          </cell>
          <cell r="Y22">
            <v>790400.64595053799</v>
          </cell>
          <cell r="Z22">
            <v>641483.58139846812</v>
          </cell>
          <cell r="AA22">
            <v>593506.80919109134</v>
          </cell>
        </row>
        <row r="23">
          <cell r="L23">
            <v>86240593.015870273</v>
          </cell>
          <cell r="M23">
            <v>82943776.615083575</v>
          </cell>
          <cell r="N23">
            <v>77924719.23071757</v>
          </cell>
          <cell r="O23">
            <v>75584681.438489944</v>
          </cell>
          <cell r="X23">
            <v>2510982.8953777952</v>
          </cell>
          <cell r="Y23">
            <v>2634955.6434390964</v>
          </cell>
          <cell r="Z23">
            <v>2642866.2732717968</v>
          </cell>
          <cell r="AA23">
            <v>3479192.7423291793</v>
          </cell>
        </row>
        <row r="24">
          <cell r="L24">
            <v>10000668.902392827</v>
          </cell>
          <cell r="M24">
            <v>9594636.1653414499</v>
          </cell>
          <cell r="N24">
            <v>9283904.6291453</v>
          </cell>
          <cell r="O24">
            <v>9752441.7413558383</v>
          </cell>
          <cell r="X24">
            <v>62841.978600816597</v>
          </cell>
          <cell r="Y24">
            <v>24235.177996896495</v>
          </cell>
          <cell r="Z24">
            <v>7563.8985239629064</v>
          </cell>
          <cell r="AA24">
            <v>7491.4094114306308</v>
          </cell>
        </row>
        <row r="25">
          <cell r="L25">
            <v>5056426.9597318135</v>
          </cell>
          <cell r="M25">
            <v>4699054.6098167989</v>
          </cell>
          <cell r="N25">
            <v>4723858.000625073</v>
          </cell>
          <cell r="O25">
            <v>4867547.1829884015</v>
          </cell>
          <cell r="X25">
            <v>5490893.752241157</v>
          </cell>
          <cell r="Y25">
            <v>5206029.256103728</v>
          </cell>
          <cell r="Z25">
            <v>2480393.3373391288</v>
          </cell>
          <cell r="AA25">
            <v>664886.92891113344</v>
          </cell>
        </row>
        <row r="26">
          <cell r="L26">
            <v>8842847.6483325493</v>
          </cell>
          <cell r="M26">
            <v>8680216.172970742</v>
          </cell>
          <cell r="N26">
            <v>8661308.6848083064</v>
          </cell>
          <cell r="O26">
            <v>8342133.0308528878</v>
          </cell>
          <cell r="X26">
            <v>796832.5573346077</v>
          </cell>
          <cell r="Y26">
            <v>644165.83472336258</v>
          </cell>
          <cell r="Z26">
            <v>586712.90341201006</v>
          </cell>
          <cell r="AA26">
            <v>186543.8741327856</v>
          </cell>
        </row>
        <row r="27">
          <cell r="L27">
            <v>1216814.3614796004</v>
          </cell>
          <cell r="M27">
            <v>1252228.939396417</v>
          </cell>
          <cell r="N27">
            <v>1229293.9071099174</v>
          </cell>
          <cell r="O27">
            <v>1270823.2756976415</v>
          </cell>
          <cell r="X27">
            <v>5903633.3827601895</v>
          </cell>
          <cell r="Y27">
            <v>6095303.3149942569</v>
          </cell>
          <cell r="Z27">
            <v>7301308.0433990518</v>
          </cell>
          <cell r="AA27">
            <v>8034847.5522318538</v>
          </cell>
        </row>
        <row r="28">
          <cell r="L28">
            <v>1242510.7343737343</v>
          </cell>
          <cell r="M28">
            <v>1159952.8419948756</v>
          </cell>
          <cell r="N28">
            <v>1203808.2674455759</v>
          </cell>
          <cell r="O28">
            <v>1279597.7701247677</v>
          </cell>
          <cell r="X28">
            <v>5569696.465576685</v>
          </cell>
          <cell r="Y28">
            <v>4709941.9400636647</v>
          </cell>
          <cell r="Z28">
            <v>4769083.0010835268</v>
          </cell>
          <cell r="AA28">
            <v>5909240.0469803866</v>
          </cell>
        </row>
        <row r="29">
          <cell r="L29">
            <v>3125590.23811197</v>
          </cell>
          <cell r="M29">
            <v>2976351.5077586072</v>
          </cell>
          <cell r="N29">
            <v>3029948.0741052679</v>
          </cell>
          <cell r="O29">
            <v>3093996.0528819677</v>
          </cell>
          <cell r="X29">
            <v>3037389.7634917228</v>
          </cell>
          <cell r="Y29">
            <v>2472892.2598394407</v>
          </cell>
          <cell r="Z29">
            <v>2719589.7400635555</v>
          </cell>
          <cell r="AA29">
            <v>2102166.3717866912</v>
          </cell>
        </row>
        <row r="30">
          <cell r="L30">
            <v>6944193.2570478814</v>
          </cell>
          <cell r="M30">
            <v>5863182.2607767722</v>
          </cell>
          <cell r="N30">
            <v>6418750.3424530514</v>
          </cell>
          <cell r="O30">
            <v>9000925.811332766</v>
          </cell>
          <cell r="X30">
            <v>1273065.0337583099</v>
          </cell>
          <cell r="Y30">
            <v>1073394.5845013203</v>
          </cell>
          <cell r="Z30">
            <v>1128110.9299932336</v>
          </cell>
          <cell r="AA30">
            <v>1096904.6309416338</v>
          </cell>
        </row>
        <row r="31">
          <cell r="L31">
            <v>190789400.68605903</v>
          </cell>
          <cell r="M31">
            <v>180979692.34779853</v>
          </cell>
          <cell r="N31">
            <v>174694576.22986257</v>
          </cell>
          <cell r="O31">
            <v>176999472.67480889</v>
          </cell>
          <cell r="X31">
            <v>3524896.9130318589</v>
          </cell>
          <cell r="Y31">
            <v>3553572.9977602074</v>
          </cell>
          <cell r="Z31">
            <v>3039799.8921943987</v>
          </cell>
          <cell r="AA31">
            <v>2994662.2632139521</v>
          </cell>
        </row>
        <row r="32">
          <cell r="X32">
            <v>6663191.4363972163</v>
          </cell>
          <cell r="Y32">
            <v>5689831.0748778554</v>
          </cell>
          <cell r="Z32">
            <v>4663928.4924531216</v>
          </cell>
          <cell r="AA32">
            <v>3707531.0997440461</v>
          </cell>
        </row>
        <row r="33">
          <cell r="X33">
            <v>1731793.2423206125</v>
          </cell>
          <cell r="Y33">
            <v>1451235.34700394</v>
          </cell>
          <cell r="Z33">
            <v>1211724.740829943</v>
          </cell>
          <cell r="AA33">
            <v>520004.06693290325</v>
          </cell>
        </row>
        <row r="34">
          <cell r="X34">
            <v>366455.22665358923</v>
          </cell>
          <cell r="Y34">
            <v>462089.81889012939</v>
          </cell>
          <cell r="Z34">
            <v>357349.36269668763</v>
          </cell>
          <cell r="AA34">
            <v>471340.33905157592</v>
          </cell>
        </row>
        <row r="35">
          <cell r="X35">
            <v>333086.97158754861</v>
          </cell>
          <cell r="Y35">
            <v>348013.64511343092</v>
          </cell>
          <cell r="Z35">
            <v>396439.3425145311</v>
          </cell>
          <cell r="AA35">
            <v>352262.10284910351</v>
          </cell>
        </row>
        <row r="36">
          <cell r="X36">
            <v>1934616.4069897993</v>
          </cell>
          <cell r="Y36">
            <v>2003485.6826185705</v>
          </cell>
          <cell r="Z36">
            <v>2094332.523131713</v>
          </cell>
          <cell r="AA36">
            <v>1874950.3096497604</v>
          </cell>
        </row>
        <row r="37">
          <cell r="X37">
            <v>8183039.103123649</v>
          </cell>
          <cell r="Y37">
            <v>7505984.0608266043</v>
          </cell>
          <cell r="Z37">
            <v>8363923.9188801209</v>
          </cell>
          <cell r="AA37">
            <v>9240362.0384408962</v>
          </cell>
        </row>
        <row r="38">
          <cell r="X38">
            <v>23091722.624971449</v>
          </cell>
          <cell r="Y38">
            <v>22111527.050281782</v>
          </cell>
          <cell r="Z38">
            <v>22459447.413021449</v>
          </cell>
          <cell r="AA38">
            <v>22780548.359565154</v>
          </cell>
        </row>
        <row r="39">
          <cell r="X39">
            <v>647190.69129798329</v>
          </cell>
          <cell r="Y39">
            <v>597897.44173533272</v>
          </cell>
          <cell r="Z39">
            <v>528162.54853041726</v>
          </cell>
          <cell r="AA39">
            <v>530928.6207380672</v>
          </cell>
        </row>
        <row r="40">
          <cell r="X40">
            <v>18150276.255683623</v>
          </cell>
          <cell r="Y40">
            <v>17409935.211330272</v>
          </cell>
          <cell r="Z40">
            <v>16986798.832645845</v>
          </cell>
          <cell r="AA40">
            <v>17141372.555047341</v>
          </cell>
        </row>
        <row r="41">
          <cell r="X41">
            <v>1602777.1781853589</v>
          </cell>
          <cell r="Y41">
            <v>1424528.365043537</v>
          </cell>
          <cell r="Z41">
            <v>1427878.1673556203</v>
          </cell>
          <cell r="AA41">
            <v>1500604.1041042223</v>
          </cell>
        </row>
        <row r="42">
          <cell r="X42">
            <v>2778458.1763621797</v>
          </cell>
          <cell r="Y42">
            <v>3049226.4147071266</v>
          </cell>
          <cell r="Z42">
            <v>2400885.3016553754</v>
          </cell>
          <cell r="AA42">
            <v>2156243.9081267328</v>
          </cell>
        </row>
        <row r="43">
          <cell r="X43">
            <v>1336223.5549099506</v>
          </cell>
          <cell r="Y43">
            <v>1513562.2240264642</v>
          </cell>
          <cell r="Z43">
            <v>1206786.4754464417</v>
          </cell>
          <cell r="AA43">
            <v>1100625.9728286837</v>
          </cell>
        </row>
        <row r="44">
          <cell r="X44">
            <v>2805847.9188412647</v>
          </cell>
          <cell r="Y44">
            <v>2764723.0511757438</v>
          </cell>
          <cell r="Z44">
            <v>2666810.4005727693</v>
          </cell>
          <cell r="AA44">
            <v>2546964.2991720601</v>
          </cell>
        </row>
        <row r="45">
          <cell r="X45">
            <v>313925.50042620243</v>
          </cell>
          <cell r="Y45">
            <v>255468.25177460894</v>
          </cell>
          <cell r="Z45">
            <v>266829.5083250957</v>
          </cell>
          <cell r="AA45">
            <v>254287.96702747323</v>
          </cell>
        </row>
        <row r="46">
          <cell r="X46">
            <v>3533277.242051085</v>
          </cell>
          <cell r="Y46">
            <v>3105507.8790372638</v>
          </cell>
          <cell r="Z46">
            <v>3376997.1175305378</v>
          </cell>
          <cell r="AA46">
            <v>3656215.7392813228</v>
          </cell>
        </row>
        <row r="47">
          <cell r="X47">
            <v>663065.48871242173</v>
          </cell>
          <cell r="Y47">
            <v>500235.00698870228</v>
          </cell>
          <cell r="Z47">
            <v>495657.40441903862</v>
          </cell>
          <cell r="AA47">
            <v>555700.62339091359</v>
          </cell>
        </row>
        <row r="48">
          <cell r="X48">
            <v>723779.67874693498</v>
          </cell>
          <cell r="Y48">
            <v>1124266.8094830443</v>
          </cell>
          <cell r="Z48">
            <v>847006.32253446232</v>
          </cell>
          <cell r="AA48">
            <v>891692.09813412756</v>
          </cell>
        </row>
        <row r="49">
          <cell r="X49">
            <v>644109.76745833212</v>
          </cell>
          <cell r="Y49">
            <v>653757.28824565979</v>
          </cell>
          <cell r="Z49">
            <v>613779.88834658696</v>
          </cell>
          <cell r="AA49">
            <v>3766178.454223786</v>
          </cell>
        </row>
      </sheetData>
      <sheetData sheetId="6">
        <row r="3">
          <cell r="B3">
            <v>655128.48470256664</v>
          </cell>
          <cell r="C3">
            <v>599897.26575321122</v>
          </cell>
          <cell r="D3">
            <v>597900.90670416981</v>
          </cell>
          <cell r="E3">
            <v>594714.0866378108</v>
          </cell>
        </row>
        <row r="4">
          <cell r="B4">
            <v>242818.75254002283</v>
          </cell>
          <cell r="C4">
            <v>272795.59073624236</v>
          </cell>
          <cell r="D4">
            <v>290593.87061881449</v>
          </cell>
          <cell r="E4">
            <v>244326.701139007</v>
          </cell>
        </row>
        <row r="5">
          <cell r="B5">
            <v>1684128.6843155937</v>
          </cell>
          <cell r="C5">
            <v>1598965.9436708973</v>
          </cell>
          <cell r="D5">
            <v>1508870.6647186708</v>
          </cell>
          <cell r="E5">
            <v>1433382.0863762703</v>
          </cell>
        </row>
        <row r="6">
          <cell r="B6">
            <v>205049.07065891917</v>
          </cell>
          <cell r="C6">
            <v>200937.41882438009</v>
          </cell>
          <cell r="D6">
            <v>202970.89732038404</v>
          </cell>
          <cell r="E6">
            <v>197076.18252569914</v>
          </cell>
        </row>
        <row r="7">
          <cell r="B7">
            <v>2036148.0494843202</v>
          </cell>
          <cell r="C7">
            <v>1864382.0643064047</v>
          </cell>
          <cell r="D7">
            <v>1860180.2955639097</v>
          </cell>
          <cell r="E7">
            <v>1824882.7033263135</v>
          </cell>
        </row>
        <row r="8">
          <cell r="B8">
            <v>165514.77549345171</v>
          </cell>
          <cell r="C8">
            <v>156811.07637758614</v>
          </cell>
          <cell r="D8">
            <v>158957.56457381064</v>
          </cell>
          <cell r="E8">
            <v>189649.94213612014</v>
          </cell>
        </row>
        <row r="9">
          <cell r="B9">
            <v>344057.67891714256</v>
          </cell>
          <cell r="C9">
            <v>336547.56911726407</v>
          </cell>
          <cell r="D9">
            <v>328342.28936922865</v>
          </cell>
          <cell r="E9">
            <v>344287.40068867547</v>
          </cell>
        </row>
        <row r="10">
          <cell r="B10">
            <v>976155.2841601742</v>
          </cell>
          <cell r="C10">
            <v>927850.84234910295</v>
          </cell>
          <cell r="D10">
            <v>939805.06114393868</v>
          </cell>
          <cell r="E10">
            <v>944537.23037663964</v>
          </cell>
        </row>
        <row r="11">
          <cell r="B11">
            <v>770061.41151935118</v>
          </cell>
          <cell r="C11">
            <v>783075.72774769575</v>
          </cell>
          <cell r="D11">
            <v>786911.67640690005</v>
          </cell>
          <cell r="E11">
            <v>797841.545848593</v>
          </cell>
        </row>
        <row r="12">
          <cell r="B12">
            <v>3663862.8315195269</v>
          </cell>
          <cell r="C12">
            <v>3622084.6944456412</v>
          </cell>
          <cell r="D12">
            <v>3674614.8636356085</v>
          </cell>
          <cell r="E12">
            <v>4016083.5465325597</v>
          </cell>
        </row>
        <row r="13">
          <cell r="B13">
            <v>1441066.2222976519</v>
          </cell>
          <cell r="C13">
            <v>1502638.9001836216</v>
          </cell>
          <cell r="D13">
            <v>1454411.6535201259</v>
          </cell>
          <cell r="E13">
            <v>1906268.2034111312</v>
          </cell>
        </row>
        <row r="14">
          <cell r="B14">
            <v>1068023.4346504672</v>
          </cell>
          <cell r="C14">
            <v>1023679.8586942212</v>
          </cell>
          <cell r="D14">
            <v>956532.27437853278</v>
          </cell>
          <cell r="E14">
            <v>932266.65921395773</v>
          </cell>
        </row>
        <row r="15">
          <cell r="B15">
            <v>4275034.8716751765</v>
          </cell>
          <cell r="C15">
            <v>4104846.5190519392</v>
          </cell>
          <cell r="D15">
            <v>3338342.8445166335</v>
          </cell>
          <cell r="E15">
            <v>3474065.0331794536</v>
          </cell>
        </row>
        <row r="16">
          <cell r="B16">
            <v>607553.96263121406</v>
          </cell>
          <cell r="C16">
            <v>566981.44912455278</v>
          </cell>
          <cell r="D16">
            <v>610940.17892996466</v>
          </cell>
          <cell r="E16">
            <v>649559.22093584272</v>
          </cell>
        </row>
        <row r="17">
          <cell r="B17">
            <v>777535.86305371614</v>
          </cell>
          <cell r="C17">
            <v>745715.92530224635</v>
          </cell>
          <cell r="D17">
            <v>657253.66489972488</v>
          </cell>
          <cell r="E17">
            <v>648917.7005576645</v>
          </cell>
        </row>
        <row r="18">
          <cell r="B18">
            <v>4172964.9270072062</v>
          </cell>
          <cell r="C18">
            <v>3910796.8704804974</v>
          </cell>
          <cell r="D18">
            <v>3505582.9195395578</v>
          </cell>
          <cell r="E18">
            <v>3840463.7202740479</v>
          </cell>
        </row>
        <row r="19">
          <cell r="B19">
            <v>10217471.50935154</v>
          </cell>
          <cell r="C19">
            <v>9670438.209283391</v>
          </cell>
          <cell r="D19">
            <v>9499457.8083975874</v>
          </cell>
          <cell r="E19">
            <v>9687315.8182510491</v>
          </cell>
        </row>
        <row r="20">
          <cell r="B20">
            <v>2297376.9956037425</v>
          </cell>
          <cell r="C20">
            <v>2072134.9677858199</v>
          </cell>
          <cell r="D20">
            <v>2015916.0506331674</v>
          </cell>
          <cell r="E20">
            <v>2066992.2103988687</v>
          </cell>
        </row>
        <row r="21">
          <cell r="B21">
            <v>32519802.759136636</v>
          </cell>
          <cell r="C21">
            <v>29849712.341424569</v>
          </cell>
          <cell r="D21">
            <v>29831399.608581811</v>
          </cell>
          <cell r="E21">
            <v>30014696.379274942</v>
          </cell>
        </row>
        <row r="22">
          <cell r="B22">
            <v>86240593.015870273</v>
          </cell>
          <cell r="C22">
            <v>82943776.615083575</v>
          </cell>
          <cell r="D22">
            <v>77924719.23071757</v>
          </cell>
          <cell r="E22">
            <v>75584681.438489944</v>
          </cell>
        </row>
        <row r="23">
          <cell r="B23">
            <v>10000668.902392827</v>
          </cell>
          <cell r="C23">
            <v>9594636.1653414499</v>
          </cell>
          <cell r="D23">
            <v>9283904.6291453</v>
          </cell>
          <cell r="E23">
            <v>9752441.7413558383</v>
          </cell>
        </row>
        <row r="24">
          <cell r="B24">
            <v>5056426.9597318135</v>
          </cell>
          <cell r="C24">
            <v>4699054.6098167989</v>
          </cell>
          <cell r="D24">
            <v>4723858.000625073</v>
          </cell>
          <cell r="E24">
            <v>4867547.1829884015</v>
          </cell>
        </row>
        <row r="25">
          <cell r="B25">
            <v>8842847.6483325493</v>
          </cell>
          <cell r="C25">
            <v>8680216.172970742</v>
          </cell>
          <cell r="D25">
            <v>8661308.6848083064</v>
          </cell>
          <cell r="E25">
            <v>8342133.0308528878</v>
          </cell>
        </row>
        <row r="26">
          <cell r="B26">
            <v>1216814.3614796004</v>
          </cell>
          <cell r="C26">
            <v>1252228.939396417</v>
          </cell>
          <cell r="D26">
            <v>1229293.9071099174</v>
          </cell>
          <cell r="E26">
            <v>1270823.2756976415</v>
          </cell>
        </row>
        <row r="27">
          <cell r="B27">
            <v>1242510.7343737343</v>
          </cell>
          <cell r="C27">
            <v>1159952.8419948756</v>
          </cell>
          <cell r="D27">
            <v>1203808.2674455759</v>
          </cell>
          <cell r="E27">
            <v>1279597.7701247677</v>
          </cell>
        </row>
        <row r="28">
          <cell r="B28">
            <v>3125590.23811197</v>
          </cell>
          <cell r="C28">
            <v>2976351.5077586072</v>
          </cell>
          <cell r="D28">
            <v>3029948.0741052679</v>
          </cell>
          <cell r="E28">
            <v>3093996.0528819677</v>
          </cell>
        </row>
        <row r="29">
          <cell r="B29">
            <v>6944193.2570478814</v>
          </cell>
          <cell r="C29">
            <v>5863182.2607767722</v>
          </cell>
          <cell r="D29">
            <v>6418750.3424530514</v>
          </cell>
          <cell r="E29">
            <v>9000925.811332766</v>
          </cell>
        </row>
        <row r="30">
          <cell r="B30">
            <v>190789400.68605903</v>
          </cell>
          <cell r="C30">
            <v>180979692.34779853</v>
          </cell>
          <cell r="D30">
            <v>174694576.22986257</v>
          </cell>
          <cell r="E30">
            <v>176999472.67480889</v>
          </cell>
        </row>
      </sheetData>
      <sheetData sheetId="7">
        <row r="37">
          <cell r="B37">
            <v>62487.70217129236</v>
          </cell>
          <cell r="C37">
            <v>0</v>
          </cell>
          <cell r="D37">
            <v>0</v>
          </cell>
          <cell r="E37">
            <v>0</v>
          </cell>
          <cell r="F37">
            <v>140938.53932604511</v>
          </cell>
          <cell r="G37">
            <v>0</v>
          </cell>
          <cell r="H37">
            <v>0</v>
          </cell>
          <cell r="I37">
            <v>14111.851927086609</v>
          </cell>
          <cell r="J37">
            <v>0</v>
          </cell>
          <cell r="K37">
            <v>0</v>
          </cell>
        </row>
        <row r="38">
          <cell r="B38">
            <v>13053.49948322739</v>
          </cell>
          <cell r="C38">
            <v>0</v>
          </cell>
          <cell r="D38">
            <v>0</v>
          </cell>
          <cell r="E38">
            <v>0</v>
          </cell>
          <cell r="F38">
            <v>36740.564783068708</v>
          </cell>
          <cell r="G38">
            <v>0</v>
          </cell>
          <cell r="H38">
            <v>0</v>
          </cell>
          <cell r="I38">
            <v>4666.2586127610166</v>
          </cell>
          <cell r="J38">
            <v>0</v>
          </cell>
          <cell r="K38">
            <v>0</v>
          </cell>
        </row>
        <row r="39">
          <cell r="B39">
            <v>93755.430498990274</v>
          </cell>
          <cell r="C39">
            <v>0</v>
          </cell>
          <cell r="D39">
            <v>0</v>
          </cell>
          <cell r="E39">
            <v>0</v>
          </cell>
          <cell r="F39">
            <v>458536.74350735208</v>
          </cell>
          <cell r="G39">
            <v>0</v>
          </cell>
          <cell r="H39">
            <v>0</v>
          </cell>
          <cell r="I39">
            <v>28593.945430819273</v>
          </cell>
          <cell r="J39">
            <v>0</v>
          </cell>
          <cell r="K39">
            <v>0</v>
          </cell>
        </row>
        <row r="40">
          <cell r="B40">
            <v>6123.2780856762183</v>
          </cell>
          <cell r="C40">
            <v>0</v>
          </cell>
          <cell r="D40">
            <v>0</v>
          </cell>
          <cell r="E40">
            <v>0</v>
          </cell>
          <cell r="F40">
            <v>33818.808865120365</v>
          </cell>
          <cell r="G40">
            <v>0</v>
          </cell>
          <cell r="H40">
            <v>0</v>
          </cell>
          <cell r="I40">
            <v>5654.8929213011852</v>
          </cell>
          <cell r="J40">
            <v>0</v>
          </cell>
          <cell r="K40">
            <v>0</v>
          </cell>
        </row>
        <row r="41">
          <cell r="B41">
            <v>79665.624344658339</v>
          </cell>
          <cell r="C41">
            <v>0</v>
          </cell>
          <cell r="D41">
            <v>0</v>
          </cell>
          <cell r="E41">
            <v>0</v>
          </cell>
          <cell r="F41">
            <v>383896.80272648006</v>
          </cell>
          <cell r="G41">
            <v>0</v>
          </cell>
          <cell r="H41">
            <v>0</v>
          </cell>
          <cell r="I41">
            <v>35954.592723095026</v>
          </cell>
          <cell r="J41">
            <v>0</v>
          </cell>
          <cell r="K41">
            <v>0</v>
          </cell>
        </row>
        <row r="42">
          <cell r="B42">
            <v>5179.0962687294468</v>
          </cell>
          <cell r="C42">
            <v>0</v>
          </cell>
          <cell r="D42">
            <v>0</v>
          </cell>
          <cell r="E42">
            <v>0</v>
          </cell>
          <cell r="F42">
            <v>48535.304822187063</v>
          </cell>
          <cell r="G42">
            <v>0</v>
          </cell>
          <cell r="H42">
            <v>0</v>
          </cell>
          <cell r="I42">
            <v>408.35252230685705</v>
          </cell>
          <cell r="J42">
            <v>0</v>
          </cell>
          <cell r="K42">
            <v>0</v>
          </cell>
        </row>
        <row r="43">
          <cell r="B43">
            <v>10005.141995056612</v>
          </cell>
          <cell r="C43">
            <v>0</v>
          </cell>
          <cell r="D43">
            <v>0</v>
          </cell>
          <cell r="E43">
            <v>0</v>
          </cell>
          <cell r="F43">
            <v>77313.082880575646</v>
          </cell>
          <cell r="G43">
            <v>0</v>
          </cell>
          <cell r="H43">
            <v>0</v>
          </cell>
          <cell r="I43">
            <v>9639.4337205989541</v>
          </cell>
          <cell r="J43">
            <v>0</v>
          </cell>
          <cell r="K43">
            <v>0</v>
          </cell>
        </row>
        <row r="44">
          <cell r="B44">
            <v>71884.328863963776</v>
          </cell>
          <cell r="C44">
            <v>0</v>
          </cell>
          <cell r="D44">
            <v>0</v>
          </cell>
          <cell r="E44">
            <v>0</v>
          </cell>
          <cell r="F44">
            <v>286160.65206359804</v>
          </cell>
          <cell r="G44">
            <v>0</v>
          </cell>
          <cell r="H44">
            <v>0</v>
          </cell>
          <cell r="I44">
            <v>18471.770223530679</v>
          </cell>
          <cell r="J44">
            <v>0</v>
          </cell>
          <cell r="K44">
            <v>0</v>
          </cell>
        </row>
        <row r="45">
          <cell r="B45">
            <v>56819.093364985136</v>
          </cell>
          <cell r="C45">
            <v>0</v>
          </cell>
          <cell r="D45">
            <v>0</v>
          </cell>
          <cell r="E45">
            <v>0</v>
          </cell>
          <cell r="F45">
            <v>255398.50878384491</v>
          </cell>
          <cell r="G45">
            <v>0</v>
          </cell>
          <cell r="H45">
            <v>0</v>
          </cell>
          <cell r="I45">
            <v>23423.254375250232</v>
          </cell>
          <cell r="J45">
            <v>0</v>
          </cell>
          <cell r="K45">
            <v>0</v>
          </cell>
        </row>
        <row r="46">
          <cell r="B46">
            <v>121454.64289352647</v>
          </cell>
          <cell r="C46">
            <v>0</v>
          </cell>
          <cell r="D46">
            <v>0</v>
          </cell>
          <cell r="E46">
            <v>0</v>
          </cell>
          <cell r="F46">
            <v>1141431.827328739</v>
          </cell>
          <cell r="G46">
            <v>0</v>
          </cell>
          <cell r="H46">
            <v>0</v>
          </cell>
          <cell r="I46">
            <v>30951.878620207815</v>
          </cell>
          <cell r="J46">
            <v>0</v>
          </cell>
          <cell r="K46">
            <v>0</v>
          </cell>
        </row>
        <row r="47">
          <cell r="B47">
            <v>47774.651511112708</v>
          </cell>
          <cell r="C47">
            <v>0</v>
          </cell>
          <cell r="D47">
            <v>0</v>
          </cell>
          <cell r="E47">
            <v>0</v>
          </cell>
          <cell r="F47">
            <v>252203.21931992311</v>
          </cell>
          <cell r="G47">
            <v>0</v>
          </cell>
          <cell r="H47">
            <v>0</v>
          </cell>
          <cell r="I47">
            <v>15042.099958263889</v>
          </cell>
          <cell r="J47">
            <v>0</v>
          </cell>
          <cell r="K47">
            <v>0</v>
          </cell>
        </row>
        <row r="48">
          <cell r="B48">
            <v>60298.156757329067</v>
          </cell>
          <cell r="C48">
            <v>0</v>
          </cell>
          <cell r="D48">
            <v>0</v>
          </cell>
          <cell r="E48">
            <v>0</v>
          </cell>
          <cell r="F48">
            <v>239680.26564631233</v>
          </cell>
          <cell r="G48">
            <v>0</v>
          </cell>
          <cell r="H48">
            <v>0</v>
          </cell>
          <cell r="I48">
            <v>14242.624817786493</v>
          </cell>
          <cell r="J48">
            <v>0</v>
          </cell>
          <cell r="K48">
            <v>0</v>
          </cell>
        </row>
        <row r="49">
          <cell r="B49">
            <v>164331.27548016436</v>
          </cell>
          <cell r="C49">
            <v>0</v>
          </cell>
          <cell r="D49">
            <v>0</v>
          </cell>
          <cell r="E49">
            <v>0</v>
          </cell>
          <cell r="F49">
            <v>1621950.282308711</v>
          </cell>
          <cell r="G49">
            <v>0</v>
          </cell>
          <cell r="H49">
            <v>0</v>
          </cell>
          <cell r="I49">
            <v>43706.905646114945</v>
          </cell>
          <cell r="J49">
            <v>0</v>
          </cell>
          <cell r="K49">
            <v>0</v>
          </cell>
        </row>
        <row r="50">
          <cell r="B50">
            <v>27126.735720883469</v>
          </cell>
          <cell r="C50">
            <v>0</v>
          </cell>
          <cell r="D50">
            <v>0</v>
          </cell>
          <cell r="E50">
            <v>0</v>
          </cell>
          <cell r="F50">
            <v>148573.23755491589</v>
          </cell>
          <cell r="G50">
            <v>0</v>
          </cell>
          <cell r="H50">
            <v>0</v>
          </cell>
          <cell r="I50">
            <v>9901.3330150560578</v>
          </cell>
          <cell r="J50">
            <v>0</v>
          </cell>
          <cell r="K50">
            <v>0</v>
          </cell>
        </row>
        <row r="51">
          <cell r="B51">
            <v>46734.385339096894</v>
          </cell>
          <cell r="C51">
            <v>0</v>
          </cell>
          <cell r="D51">
            <v>0</v>
          </cell>
          <cell r="E51">
            <v>0</v>
          </cell>
          <cell r="F51">
            <v>177872.3739762312</v>
          </cell>
          <cell r="G51">
            <v>0</v>
          </cell>
          <cell r="H51">
            <v>0</v>
          </cell>
          <cell r="I51">
            <v>3491.9469422613074</v>
          </cell>
          <cell r="J51">
            <v>0</v>
          </cell>
          <cell r="K51">
            <v>0</v>
          </cell>
        </row>
        <row r="52">
          <cell r="B52">
            <v>157885.81661821555</v>
          </cell>
          <cell r="C52">
            <v>0</v>
          </cell>
          <cell r="D52">
            <v>0</v>
          </cell>
          <cell r="E52">
            <v>0</v>
          </cell>
          <cell r="F52">
            <v>1285814.0208318308</v>
          </cell>
          <cell r="G52">
            <v>0</v>
          </cell>
          <cell r="H52">
            <v>0</v>
          </cell>
          <cell r="I52">
            <v>91243.095465680104</v>
          </cell>
          <cell r="J52">
            <v>0</v>
          </cell>
          <cell r="K52">
            <v>0</v>
          </cell>
        </row>
        <row r="53">
          <cell r="B53">
            <v>480004.4878362579</v>
          </cell>
          <cell r="C53">
            <v>0</v>
          </cell>
          <cell r="D53">
            <v>0</v>
          </cell>
          <cell r="E53">
            <v>0</v>
          </cell>
          <cell r="F53">
            <v>2854623.420176412</v>
          </cell>
          <cell r="G53">
            <v>0</v>
          </cell>
          <cell r="H53">
            <v>0</v>
          </cell>
          <cell r="I53">
            <v>236569.37761223677</v>
          </cell>
          <cell r="J53">
            <v>0</v>
          </cell>
          <cell r="K53">
            <v>0</v>
          </cell>
        </row>
        <row r="54">
          <cell r="B54">
            <v>125641.395368392</v>
          </cell>
          <cell r="C54">
            <v>0</v>
          </cell>
          <cell r="D54">
            <v>0</v>
          </cell>
          <cell r="E54">
            <v>0</v>
          </cell>
          <cell r="F54">
            <v>607360.28903720563</v>
          </cell>
          <cell r="G54">
            <v>0</v>
          </cell>
          <cell r="H54">
            <v>0</v>
          </cell>
          <cell r="I54">
            <v>56305.605022970289</v>
          </cell>
          <cell r="J54">
            <v>0</v>
          </cell>
          <cell r="K54">
            <v>0</v>
          </cell>
        </row>
        <row r="55">
          <cell r="B55">
            <v>762331.7506868752</v>
          </cell>
          <cell r="C55">
            <v>0</v>
          </cell>
          <cell r="D55">
            <v>0</v>
          </cell>
          <cell r="E55">
            <v>0</v>
          </cell>
          <cell r="F55">
            <v>4284212.9447035547</v>
          </cell>
          <cell r="G55">
            <v>0</v>
          </cell>
          <cell r="H55">
            <v>0</v>
          </cell>
          <cell r="I55">
            <v>148817.10775514669</v>
          </cell>
          <cell r="J55">
            <v>0</v>
          </cell>
          <cell r="K55">
            <v>0</v>
          </cell>
        </row>
        <row r="56">
          <cell r="B56">
            <v>2895241.6808960084</v>
          </cell>
          <cell r="C56">
            <v>0</v>
          </cell>
          <cell r="D56">
            <v>0</v>
          </cell>
          <cell r="E56">
            <v>0</v>
          </cell>
          <cell r="F56">
            <v>17314278.069056146</v>
          </cell>
          <cell r="G56">
            <v>0</v>
          </cell>
          <cell r="H56">
            <v>0</v>
          </cell>
          <cell r="I56">
            <v>695641.15369295306</v>
          </cell>
          <cell r="J56">
            <v>0</v>
          </cell>
          <cell r="K56">
            <v>0</v>
          </cell>
        </row>
        <row r="57">
          <cell r="B57">
            <v>704764.24956452742</v>
          </cell>
          <cell r="C57">
            <v>0</v>
          </cell>
          <cell r="D57">
            <v>0</v>
          </cell>
          <cell r="E57">
            <v>0</v>
          </cell>
          <cell r="F57">
            <v>2533659.8431974282</v>
          </cell>
          <cell r="G57">
            <v>0</v>
          </cell>
          <cell r="H57">
            <v>0</v>
          </cell>
          <cell r="I57">
            <v>171381.35628033668</v>
          </cell>
          <cell r="J57">
            <v>0</v>
          </cell>
          <cell r="K57">
            <v>0</v>
          </cell>
        </row>
        <row r="58">
          <cell r="B58">
            <v>449161.6538307853</v>
          </cell>
          <cell r="C58">
            <v>0</v>
          </cell>
          <cell r="D58">
            <v>0</v>
          </cell>
          <cell r="E58">
            <v>0</v>
          </cell>
          <cell r="F58">
            <v>1066904.6854109031</v>
          </cell>
          <cell r="G58">
            <v>0</v>
          </cell>
          <cell r="H58">
            <v>0</v>
          </cell>
          <cell r="I58">
            <v>59480.296507581064</v>
          </cell>
          <cell r="J58">
            <v>0</v>
          </cell>
          <cell r="K58">
            <v>0</v>
          </cell>
        </row>
        <row r="59">
          <cell r="B59">
            <v>562346.2617181323</v>
          </cell>
          <cell r="C59">
            <v>0</v>
          </cell>
          <cell r="D59">
            <v>0</v>
          </cell>
          <cell r="E59">
            <v>0</v>
          </cell>
          <cell r="F59">
            <v>2098950.5686587156</v>
          </cell>
          <cell r="G59">
            <v>0</v>
          </cell>
          <cell r="H59">
            <v>0</v>
          </cell>
          <cell r="I59">
            <v>119861.99841807515</v>
          </cell>
          <cell r="J59">
            <v>0</v>
          </cell>
          <cell r="K59">
            <v>0</v>
          </cell>
        </row>
        <row r="60">
          <cell r="B60">
            <v>73577.333801124536</v>
          </cell>
          <cell r="C60">
            <v>0</v>
          </cell>
          <cell r="D60">
            <v>0</v>
          </cell>
          <cell r="E60">
            <v>0</v>
          </cell>
          <cell r="F60">
            <v>241047.01278947829</v>
          </cell>
          <cell r="G60">
            <v>0</v>
          </cell>
          <cell r="H60">
            <v>0</v>
          </cell>
          <cell r="I60">
            <v>20849.045110001691</v>
          </cell>
          <cell r="J60">
            <v>0</v>
          </cell>
          <cell r="K60">
            <v>0</v>
          </cell>
        </row>
        <row r="61">
          <cell r="B61">
            <v>57916.06049942282</v>
          </cell>
          <cell r="C61">
            <v>0</v>
          </cell>
          <cell r="D61">
            <v>0</v>
          </cell>
          <cell r="E61">
            <v>0</v>
          </cell>
          <cell r="F61">
            <v>296374.13284543832</v>
          </cell>
          <cell r="G61">
            <v>0</v>
          </cell>
          <cell r="H61">
            <v>0</v>
          </cell>
          <cell r="I61">
            <v>21566.166496381655</v>
          </cell>
          <cell r="J61">
            <v>0</v>
          </cell>
          <cell r="K61">
            <v>0</v>
          </cell>
        </row>
        <row r="62">
          <cell r="B62">
            <v>186552.66789944627</v>
          </cell>
          <cell r="C62">
            <v>0</v>
          </cell>
          <cell r="D62">
            <v>0</v>
          </cell>
          <cell r="E62">
            <v>0</v>
          </cell>
          <cell r="F62">
            <v>834152.95369358896</v>
          </cell>
          <cell r="G62">
            <v>0</v>
          </cell>
          <cell r="H62">
            <v>0</v>
          </cell>
          <cell r="I62">
            <v>91531.885764563282</v>
          </cell>
          <cell r="J62">
            <v>0</v>
          </cell>
          <cell r="K62">
            <v>0</v>
          </cell>
        </row>
        <row r="63">
          <cell r="B63">
            <v>183867.65932872362</v>
          </cell>
          <cell r="C63">
            <v>0</v>
          </cell>
          <cell r="D63">
            <v>0</v>
          </cell>
          <cell r="E63">
            <v>0</v>
          </cell>
          <cell r="F63">
            <v>801034.10731824802</v>
          </cell>
          <cell r="G63">
            <v>0</v>
          </cell>
          <cell r="H63">
            <v>0</v>
          </cell>
          <cell r="I63">
            <v>50917.577196502592</v>
          </cell>
          <cell r="J63">
            <v>0</v>
          </cell>
          <cell r="K63">
            <v>0</v>
          </cell>
        </row>
        <row r="64">
          <cell r="B64">
            <v>7505984.0608266043</v>
          </cell>
          <cell r="C64">
            <v>0</v>
          </cell>
          <cell r="D64">
            <v>0</v>
          </cell>
          <cell r="E64">
            <v>0</v>
          </cell>
          <cell r="F64">
            <v>39521462.261612058</v>
          </cell>
          <cell r="G64">
            <v>0</v>
          </cell>
          <cell r="H64">
            <v>0</v>
          </cell>
          <cell r="I64">
            <v>2022425.8067788694</v>
          </cell>
          <cell r="J64">
            <v>0</v>
          </cell>
          <cell r="K64">
            <v>0</v>
          </cell>
        </row>
        <row r="69">
          <cell r="B69">
            <v>65647.998743296892</v>
          </cell>
          <cell r="C69">
            <v>0</v>
          </cell>
          <cell r="D69">
            <v>0</v>
          </cell>
          <cell r="E69">
            <v>0</v>
          </cell>
          <cell r="F69">
            <v>134619.50370077346</v>
          </cell>
          <cell r="G69">
            <v>0</v>
          </cell>
          <cell r="H69">
            <v>0</v>
          </cell>
          <cell r="I69">
            <v>13334.56172739797</v>
          </cell>
          <cell r="J69">
            <v>0</v>
          </cell>
          <cell r="K69">
            <v>0</v>
          </cell>
        </row>
        <row r="70">
          <cell r="B70">
            <v>15481.745193901545</v>
          </cell>
          <cell r="C70">
            <v>0</v>
          </cell>
          <cell r="D70">
            <v>0</v>
          </cell>
          <cell r="E70">
            <v>0</v>
          </cell>
          <cell r="F70">
            <v>34794.28315511861</v>
          </cell>
          <cell r="G70">
            <v>0</v>
          </cell>
          <cell r="H70">
            <v>0</v>
          </cell>
          <cell r="I70">
            <v>5407.0871765169704</v>
          </cell>
          <cell r="J70">
            <v>0</v>
          </cell>
          <cell r="K70">
            <v>0</v>
          </cell>
        </row>
        <row r="71">
          <cell r="B71">
            <v>90277.05934433284</v>
          </cell>
          <cell r="C71">
            <v>0</v>
          </cell>
          <cell r="D71">
            <v>0</v>
          </cell>
          <cell r="E71">
            <v>0</v>
          </cell>
          <cell r="F71">
            <v>426305.55323458964</v>
          </cell>
          <cell r="G71">
            <v>0</v>
          </cell>
          <cell r="H71">
            <v>0</v>
          </cell>
          <cell r="I71">
            <v>34217.544553369946</v>
          </cell>
          <cell r="J71">
            <v>0</v>
          </cell>
          <cell r="K71">
            <v>0</v>
          </cell>
        </row>
        <row r="72">
          <cell r="B72">
            <v>6850.8545562230984</v>
          </cell>
          <cell r="C72">
            <v>0</v>
          </cell>
          <cell r="D72">
            <v>0</v>
          </cell>
          <cell r="E72">
            <v>0</v>
          </cell>
          <cell r="F72">
            <v>33809.301193678111</v>
          </cell>
          <cell r="G72">
            <v>0</v>
          </cell>
          <cell r="H72">
            <v>0</v>
          </cell>
          <cell r="I72">
            <v>4524.2063970015952</v>
          </cell>
          <cell r="J72">
            <v>0</v>
          </cell>
          <cell r="K72">
            <v>0</v>
          </cell>
        </row>
        <row r="73">
          <cell r="B73">
            <v>98522.953993453673</v>
          </cell>
          <cell r="C73">
            <v>0</v>
          </cell>
          <cell r="D73">
            <v>0</v>
          </cell>
          <cell r="E73">
            <v>0</v>
          </cell>
          <cell r="F73">
            <v>367444.0762934041</v>
          </cell>
          <cell r="G73">
            <v>0</v>
          </cell>
          <cell r="H73">
            <v>0</v>
          </cell>
          <cell r="I73">
            <v>29530.831460256162</v>
          </cell>
          <cell r="J73">
            <v>0</v>
          </cell>
          <cell r="K73">
            <v>0</v>
          </cell>
        </row>
        <row r="74">
          <cell r="B74">
            <v>4892.1457295304799</v>
          </cell>
          <cell r="C74">
            <v>0</v>
          </cell>
          <cell r="D74">
            <v>0</v>
          </cell>
          <cell r="E74">
            <v>0</v>
          </cell>
          <cell r="F74">
            <v>49565.21036937966</v>
          </cell>
          <cell r="G74">
            <v>0</v>
          </cell>
          <cell r="H74">
            <v>0</v>
          </cell>
          <cell r="I74">
            <v>781.63872993787891</v>
          </cell>
          <cell r="J74">
            <v>0</v>
          </cell>
          <cell r="K74">
            <v>0</v>
          </cell>
        </row>
        <row r="75">
          <cell r="B75">
            <v>12175.003131971647</v>
          </cell>
          <cell r="C75">
            <v>0</v>
          </cell>
          <cell r="D75">
            <v>0</v>
          </cell>
          <cell r="E75">
            <v>0</v>
          </cell>
          <cell r="F75">
            <v>81259.252319970168</v>
          </cell>
          <cell r="G75">
            <v>0</v>
          </cell>
          <cell r="H75">
            <v>0</v>
          </cell>
          <cell r="I75">
            <v>7783.2893531808841</v>
          </cell>
          <cell r="J75">
            <v>0</v>
          </cell>
          <cell r="K75">
            <v>0</v>
          </cell>
        </row>
        <row r="76">
          <cell r="B76">
            <v>77130.845218550181</v>
          </cell>
          <cell r="C76">
            <v>0</v>
          </cell>
          <cell r="D76">
            <v>0</v>
          </cell>
          <cell r="E76">
            <v>0</v>
          </cell>
          <cell r="F76">
            <v>298448.10409733781</v>
          </cell>
          <cell r="G76">
            <v>0</v>
          </cell>
          <cell r="H76">
            <v>0</v>
          </cell>
          <cell r="I76">
            <v>13889.577244814092</v>
          </cell>
          <cell r="J76">
            <v>0</v>
          </cell>
          <cell r="K76">
            <v>0</v>
          </cell>
        </row>
        <row r="77">
          <cell r="B77">
            <v>55718.41695307543</v>
          </cell>
          <cell r="C77">
            <v>0</v>
          </cell>
          <cell r="D77">
            <v>0</v>
          </cell>
          <cell r="E77">
            <v>0</v>
          </cell>
          <cell r="F77">
            <v>261593.35041711113</v>
          </cell>
          <cell r="G77">
            <v>0</v>
          </cell>
          <cell r="H77">
            <v>0</v>
          </cell>
          <cell r="I77">
            <v>21979.19481475553</v>
          </cell>
          <cell r="J77">
            <v>0</v>
          </cell>
          <cell r="K77">
            <v>0</v>
          </cell>
        </row>
        <row r="78">
          <cell r="B78">
            <v>145356.55836020593</v>
          </cell>
          <cell r="C78">
            <v>0</v>
          </cell>
          <cell r="D78">
            <v>0</v>
          </cell>
          <cell r="E78">
            <v>0</v>
          </cell>
          <cell r="F78">
            <v>1211222.4362632777</v>
          </cell>
          <cell r="G78">
            <v>0</v>
          </cell>
          <cell r="H78">
            <v>0</v>
          </cell>
          <cell r="I78">
            <v>31515.69292472778</v>
          </cell>
          <cell r="J78">
            <v>0</v>
          </cell>
          <cell r="K78">
            <v>0</v>
          </cell>
        </row>
        <row r="79">
          <cell r="B79">
            <v>49767.33903145924</v>
          </cell>
          <cell r="C79">
            <v>0</v>
          </cell>
          <cell r="D79">
            <v>0</v>
          </cell>
          <cell r="E79">
            <v>0</v>
          </cell>
          <cell r="F79">
            <v>265617.10898297554</v>
          </cell>
          <cell r="G79">
            <v>0</v>
          </cell>
          <cell r="H79">
            <v>0</v>
          </cell>
          <cell r="I79">
            <v>12974.029733284055</v>
          </cell>
          <cell r="J79">
            <v>0</v>
          </cell>
          <cell r="K79">
            <v>0</v>
          </cell>
        </row>
        <row r="80">
          <cell r="B80">
            <v>70329.477030868933</v>
          </cell>
          <cell r="C80">
            <v>0</v>
          </cell>
          <cell r="D80">
            <v>0</v>
          </cell>
          <cell r="E80">
            <v>0</v>
          </cell>
          <cell r="F80">
            <v>260459.19328140002</v>
          </cell>
          <cell r="G80">
            <v>0</v>
          </cell>
          <cell r="H80">
            <v>0</v>
          </cell>
          <cell r="I80">
            <v>18211.954116432069</v>
          </cell>
          <cell r="J80">
            <v>0</v>
          </cell>
          <cell r="K80">
            <v>0</v>
          </cell>
        </row>
        <row r="81">
          <cell r="B81">
            <v>193107.36486407541</v>
          </cell>
          <cell r="C81">
            <v>0</v>
          </cell>
          <cell r="D81">
            <v>0</v>
          </cell>
          <cell r="E81">
            <v>0</v>
          </cell>
          <cell r="F81">
            <v>947447.1448101463</v>
          </cell>
          <cell r="G81">
            <v>0</v>
          </cell>
          <cell r="H81">
            <v>0</v>
          </cell>
          <cell r="I81">
            <v>40803.909329109127</v>
          </cell>
          <cell r="J81">
            <v>0</v>
          </cell>
          <cell r="K81">
            <v>0</v>
          </cell>
        </row>
        <row r="82">
          <cell r="B82">
            <v>31612.421946411683</v>
          </cell>
          <cell r="C82">
            <v>0</v>
          </cell>
          <cell r="D82">
            <v>0</v>
          </cell>
          <cell r="E82">
            <v>0</v>
          </cell>
          <cell r="F82">
            <v>171737.08591960996</v>
          </cell>
          <cell r="G82">
            <v>0</v>
          </cell>
          <cell r="H82">
            <v>0</v>
          </cell>
          <cell r="I82">
            <v>8194.6292952246677</v>
          </cell>
          <cell r="J82">
            <v>0</v>
          </cell>
          <cell r="K82">
            <v>0</v>
          </cell>
        </row>
        <row r="83">
          <cell r="B83">
            <v>49771.864276664179</v>
          </cell>
          <cell r="C83">
            <v>0</v>
          </cell>
          <cell r="D83">
            <v>0</v>
          </cell>
          <cell r="E83">
            <v>0</v>
          </cell>
          <cell r="F83">
            <v>147862.60085995274</v>
          </cell>
          <cell r="G83">
            <v>0</v>
          </cell>
          <cell r="H83">
            <v>0</v>
          </cell>
          <cell r="I83">
            <v>4164.4244060197061</v>
          </cell>
          <cell r="J83">
            <v>0</v>
          </cell>
          <cell r="K83">
            <v>0</v>
          </cell>
        </row>
        <row r="84">
          <cell r="B84">
            <v>171409.59801562765</v>
          </cell>
          <cell r="C84">
            <v>0</v>
          </cell>
          <cell r="D84">
            <v>0</v>
          </cell>
          <cell r="E84">
            <v>0</v>
          </cell>
          <cell r="F84">
            <v>1142115.9731419953</v>
          </cell>
          <cell r="G84">
            <v>0</v>
          </cell>
          <cell r="H84">
            <v>0</v>
          </cell>
          <cell r="I84">
            <v>79788.558901903336</v>
          </cell>
          <cell r="J84">
            <v>0</v>
          </cell>
          <cell r="K84">
            <v>0</v>
          </cell>
        </row>
        <row r="85">
          <cell r="B85">
            <v>544583.60495059169</v>
          </cell>
          <cell r="C85">
            <v>0</v>
          </cell>
          <cell r="D85">
            <v>0</v>
          </cell>
          <cell r="E85">
            <v>0</v>
          </cell>
          <cell r="F85">
            <v>2911218.6346658394</v>
          </cell>
          <cell r="G85">
            <v>0</v>
          </cell>
          <cell r="H85">
            <v>0</v>
          </cell>
          <cell r="I85">
            <v>239870.24933137689</v>
          </cell>
          <cell r="J85">
            <v>0</v>
          </cell>
          <cell r="K85">
            <v>0</v>
          </cell>
        </row>
        <row r="86">
          <cell r="B86">
            <v>132537.98522132332</v>
          </cell>
          <cell r="C86">
            <v>0</v>
          </cell>
          <cell r="D86">
            <v>0</v>
          </cell>
          <cell r="E86">
            <v>0</v>
          </cell>
          <cell r="F86">
            <v>597863.91181218147</v>
          </cell>
          <cell r="G86">
            <v>0</v>
          </cell>
          <cell r="H86">
            <v>0</v>
          </cell>
          <cell r="I86">
            <v>57401.110480871284</v>
          </cell>
          <cell r="J86">
            <v>0</v>
          </cell>
          <cell r="K86">
            <v>0</v>
          </cell>
        </row>
        <row r="87">
          <cell r="B87">
            <v>825523.71024030773</v>
          </cell>
          <cell r="C87">
            <v>0</v>
          </cell>
          <cell r="D87">
            <v>0</v>
          </cell>
          <cell r="E87">
            <v>0</v>
          </cell>
          <cell r="F87">
            <v>4384552.7010189462</v>
          </cell>
          <cell r="G87">
            <v>0</v>
          </cell>
          <cell r="H87">
            <v>0</v>
          </cell>
          <cell r="I87">
            <v>148035.81812883483</v>
          </cell>
          <cell r="J87">
            <v>0</v>
          </cell>
          <cell r="K87">
            <v>0</v>
          </cell>
        </row>
        <row r="88">
          <cell r="B88">
            <v>3224461.8139159502</v>
          </cell>
          <cell r="C88">
            <v>0</v>
          </cell>
          <cell r="D88">
            <v>0</v>
          </cell>
          <cell r="E88">
            <v>0</v>
          </cell>
          <cell r="F88">
            <v>17548177.191934258</v>
          </cell>
          <cell r="G88">
            <v>0</v>
          </cell>
          <cell r="H88">
            <v>0</v>
          </cell>
          <cell r="I88">
            <v>652280.53981854895</v>
          </cell>
          <cell r="J88">
            <v>0</v>
          </cell>
          <cell r="K88">
            <v>0</v>
          </cell>
        </row>
        <row r="89">
          <cell r="B89">
            <v>764147.82786868606</v>
          </cell>
          <cell r="C89">
            <v>0</v>
          </cell>
          <cell r="D89">
            <v>0</v>
          </cell>
          <cell r="E89">
            <v>0</v>
          </cell>
          <cell r="F89">
            <v>2534323.8245247933</v>
          </cell>
          <cell r="G89">
            <v>0</v>
          </cell>
          <cell r="H89">
            <v>0</v>
          </cell>
          <cell r="I89">
            <v>183439.40617548942</v>
          </cell>
          <cell r="J89">
            <v>0</v>
          </cell>
          <cell r="K89">
            <v>0</v>
          </cell>
        </row>
        <row r="90">
          <cell r="B90">
            <v>518357.06018879195</v>
          </cell>
          <cell r="C90">
            <v>0</v>
          </cell>
          <cell r="D90">
            <v>0</v>
          </cell>
          <cell r="E90">
            <v>0</v>
          </cell>
          <cell r="F90">
            <v>1104550.1928788205</v>
          </cell>
          <cell r="G90">
            <v>0</v>
          </cell>
          <cell r="H90">
            <v>0</v>
          </cell>
          <cell r="I90">
            <v>62999.04988880975</v>
          </cell>
          <cell r="J90">
            <v>0</v>
          </cell>
          <cell r="K90">
            <v>0</v>
          </cell>
        </row>
        <row r="91">
          <cell r="B91">
            <v>632487.45440302696</v>
          </cell>
          <cell r="C91">
            <v>0</v>
          </cell>
          <cell r="D91">
            <v>0</v>
          </cell>
          <cell r="E91">
            <v>0</v>
          </cell>
          <cell r="F91">
            <v>2389421.2848616783</v>
          </cell>
          <cell r="G91">
            <v>0</v>
          </cell>
          <cell r="H91">
            <v>0</v>
          </cell>
          <cell r="I91">
            <v>103261.42676797899</v>
          </cell>
          <cell r="J91">
            <v>0</v>
          </cell>
          <cell r="K91">
            <v>0</v>
          </cell>
        </row>
        <row r="92">
          <cell r="B92">
            <v>76937.180530770565</v>
          </cell>
          <cell r="C92">
            <v>0</v>
          </cell>
          <cell r="D92">
            <v>0</v>
          </cell>
          <cell r="E92">
            <v>0</v>
          </cell>
          <cell r="F92">
            <v>214236.62936526272</v>
          </cell>
          <cell r="G92">
            <v>0</v>
          </cell>
          <cell r="H92">
            <v>0</v>
          </cell>
          <cell r="I92">
            <v>20285.93440129414</v>
          </cell>
          <cell r="J92">
            <v>0</v>
          </cell>
          <cell r="K92">
            <v>0</v>
          </cell>
        </row>
        <row r="93">
          <cell r="B93">
            <v>59962.8653653316</v>
          </cell>
          <cell r="C93">
            <v>0</v>
          </cell>
          <cell r="D93">
            <v>0</v>
          </cell>
          <cell r="E93">
            <v>0</v>
          </cell>
          <cell r="F93">
            <v>288662.98453450022</v>
          </cell>
          <cell r="G93">
            <v>0</v>
          </cell>
          <cell r="H93">
            <v>0</v>
          </cell>
          <cell r="I93">
            <v>22808.569266392107</v>
          </cell>
          <cell r="J93">
            <v>0</v>
          </cell>
          <cell r="K93">
            <v>0</v>
          </cell>
        </row>
        <row r="94">
          <cell r="B94">
            <v>232390.89444463342</v>
          </cell>
          <cell r="C94">
            <v>0</v>
          </cell>
          <cell r="D94">
            <v>0</v>
          </cell>
          <cell r="E94">
            <v>0</v>
          </cell>
          <cell r="F94">
            <v>821742.17961694638</v>
          </cell>
          <cell r="G94">
            <v>0</v>
          </cell>
          <cell r="H94">
            <v>0</v>
          </cell>
          <cell r="I94">
            <v>87633.129490277308</v>
          </cell>
          <cell r="J94">
            <v>0</v>
          </cell>
          <cell r="K94">
            <v>0</v>
          </cell>
        </row>
        <row r="95">
          <cell r="B95">
            <v>214481.87536105813</v>
          </cell>
          <cell r="C95">
            <v>0</v>
          </cell>
          <cell r="D95">
            <v>0</v>
          </cell>
          <cell r="E95">
            <v>0</v>
          </cell>
          <cell r="F95">
            <v>817196.53241334541</v>
          </cell>
          <cell r="G95">
            <v>0</v>
          </cell>
          <cell r="H95">
            <v>0</v>
          </cell>
          <cell r="I95">
            <v>50924.351972232282</v>
          </cell>
          <cell r="J95">
            <v>0</v>
          </cell>
          <cell r="K95">
            <v>0</v>
          </cell>
        </row>
        <row r="96">
          <cell r="B96">
            <v>8363923.9188801209</v>
          </cell>
          <cell r="C96">
            <v>0</v>
          </cell>
          <cell r="D96">
            <v>0</v>
          </cell>
          <cell r="E96">
            <v>0</v>
          </cell>
          <cell r="F96">
            <v>39446246.245667294</v>
          </cell>
          <cell r="G96">
            <v>0</v>
          </cell>
          <cell r="H96">
            <v>0</v>
          </cell>
          <cell r="I96">
            <v>1956040.715886038</v>
          </cell>
          <cell r="J96">
            <v>0</v>
          </cell>
          <cell r="K96">
            <v>0</v>
          </cell>
        </row>
      </sheetData>
      <sheetData sheetId="8"/>
      <sheetData sheetId="9">
        <row r="37">
          <cell r="B37">
            <v>6272.9971699282669</v>
          </cell>
          <cell r="C37">
            <v>3972.5490256730318</v>
          </cell>
          <cell r="D37">
            <v>299248.46038766031</v>
          </cell>
          <cell r="E37">
            <v>980.44372399787596</v>
          </cell>
          <cell r="F37">
            <v>27075.06406299552</v>
          </cell>
          <cell r="G37">
            <v>15777.931076366131</v>
          </cell>
          <cell r="H37">
            <v>6366.7331454927626</v>
          </cell>
          <cell r="I37">
            <v>2010.3771164422428</v>
          </cell>
          <cell r="J37">
            <v>1793.1993466369472</v>
          </cell>
          <cell r="K37">
            <v>18861.41727359391</v>
          </cell>
        </row>
        <row r="38">
          <cell r="B38">
            <v>712.02645202640997</v>
          </cell>
          <cell r="C38">
            <v>3562.5299843867347</v>
          </cell>
          <cell r="D38">
            <v>91571.995886227101</v>
          </cell>
          <cell r="E38">
            <v>163.04017403104379</v>
          </cell>
          <cell r="F38">
            <v>16062.101909103756</v>
          </cell>
          <cell r="G38">
            <v>2862.8342619245936</v>
          </cell>
          <cell r="H38">
            <v>1159.5253426987938</v>
          </cell>
          <cell r="I38">
            <v>0</v>
          </cell>
          <cell r="J38">
            <v>92407.490883828345</v>
          </cell>
          <cell r="K38">
            <v>9833.7229629584817</v>
          </cell>
        </row>
        <row r="39">
          <cell r="B39">
            <v>176855.85456981338</v>
          </cell>
          <cell r="C39">
            <v>75007.335362646889</v>
          </cell>
          <cell r="D39">
            <v>524816.73514691438</v>
          </cell>
          <cell r="E39">
            <v>9100.7186502544846</v>
          </cell>
          <cell r="F39">
            <v>94195.27734655868</v>
          </cell>
          <cell r="G39">
            <v>23942.283029968847</v>
          </cell>
          <cell r="H39">
            <v>34467.671732425762</v>
          </cell>
          <cell r="I39">
            <v>2488.5140579664003</v>
          </cell>
          <cell r="J39">
            <v>0</v>
          </cell>
          <cell r="K39">
            <v>77205.43433718686</v>
          </cell>
        </row>
        <row r="40">
          <cell r="B40">
            <v>631.58578877300499</v>
          </cell>
          <cell r="C40">
            <v>11469.32857786368</v>
          </cell>
          <cell r="D40">
            <v>114645.83242299406</v>
          </cell>
          <cell r="E40">
            <v>62.44710807045405</v>
          </cell>
          <cell r="F40">
            <v>9593.3458572111158</v>
          </cell>
          <cell r="G40">
            <v>5669.7022959268052</v>
          </cell>
          <cell r="H40">
            <v>6121.3395008316102</v>
          </cell>
          <cell r="I40">
            <v>2106.8921996278459</v>
          </cell>
          <cell r="J40">
            <v>1584.7443287094204</v>
          </cell>
          <cell r="K40">
            <v>3455.2208722743076</v>
          </cell>
        </row>
        <row r="41">
          <cell r="B41">
            <v>38758.466649878996</v>
          </cell>
          <cell r="C41">
            <v>43717.038654245276</v>
          </cell>
          <cell r="D41">
            <v>596224.37974692008</v>
          </cell>
          <cell r="E41">
            <v>11543.046335676358</v>
          </cell>
          <cell r="F41">
            <v>147399.93923884226</v>
          </cell>
          <cell r="G41">
            <v>64397.436612846017</v>
          </cell>
          <cell r="H41">
            <v>78374.501606899925</v>
          </cell>
          <cell r="I41">
            <v>11502.080032753071</v>
          </cell>
          <cell r="J41">
            <v>269232.35493365489</v>
          </cell>
          <cell r="K41">
            <v>103715.80070045432</v>
          </cell>
        </row>
        <row r="42">
          <cell r="B42">
            <v>1598.5814076497372</v>
          </cell>
          <cell r="C42">
            <v>127.9180173470736</v>
          </cell>
          <cell r="D42">
            <v>90026.13180321813</v>
          </cell>
          <cell r="E42">
            <v>240.70521656247743</v>
          </cell>
          <cell r="F42">
            <v>1273.3251160752568</v>
          </cell>
          <cell r="G42">
            <v>4287.6720282337155</v>
          </cell>
          <cell r="H42">
            <v>2104.9330848240015</v>
          </cell>
          <cell r="I42">
            <v>0</v>
          </cell>
          <cell r="J42">
            <v>644.67122361973463</v>
          </cell>
          <cell r="K42">
            <v>2384.3848668326673</v>
          </cell>
        </row>
        <row r="43">
          <cell r="B43">
            <v>4390.0491875381149</v>
          </cell>
          <cell r="C43">
            <v>11807.653890200369</v>
          </cell>
          <cell r="D43">
            <v>165005.28801710863</v>
          </cell>
          <cell r="E43">
            <v>2452.3071590677241</v>
          </cell>
          <cell r="F43">
            <v>21782.021029740205</v>
          </cell>
          <cell r="G43">
            <v>11611.961955285993</v>
          </cell>
          <cell r="H43">
            <v>2917.8891258211106</v>
          </cell>
          <cell r="I43">
            <v>873.54844318235098</v>
          </cell>
          <cell r="J43">
            <v>632.71621720026712</v>
          </cell>
          <cell r="K43">
            <v>18116.475495888077</v>
          </cell>
        </row>
        <row r="44">
          <cell r="B44">
            <v>13623.988400855329</v>
          </cell>
          <cell r="C44">
            <v>10752.618603601455</v>
          </cell>
          <cell r="D44">
            <v>399568.10334725294</v>
          </cell>
          <cell r="E44">
            <v>7234.2185868542556</v>
          </cell>
          <cell r="F44">
            <v>24741.414102751998</v>
          </cell>
          <cell r="G44">
            <v>23163.193539817476</v>
          </cell>
          <cell r="H44">
            <v>14745.032590767245</v>
          </cell>
          <cell r="I44">
            <v>575.83870407835025</v>
          </cell>
          <cell r="J44">
            <v>7739.0434350448832</v>
          </cell>
          <cell r="K44">
            <v>49190.639886986442</v>
          </cell>
        </row>
        <row r="45">
          <cell r="B45">
            <v>10517.636576369507</v>
          </cell>
          <cell r="C45">
            <v>63567.102874350305</v>
          </cell>
          <cell r="D45">
            <v>241900.53836859451</v>
          </cell>
          <cell r="E45">
            <v>17174.106442743312</v>
          </cell>
          <cell r="F45">
            <v>33470.876079235597</v>
          </cell>
          <cell r="G45">
            <v>12924.484769376577</v>
          </cell>
          <cell r="H45">
            <v>10747.159407559217</v>
          </cell>
          <cell r="I45">
            <v>1253.152607865831</v>
          </cell>
          <cell r="J45">
            <v>14433.272590370927</v>
          </cell>
          <cell r="K45">
            <v>41446.541507149632</v>
          </cell>
        </row>
        <row r="46">
          <cell r="B46">
            <v>131988.45837173841</v>
          </cell>
          <cell r="C46">
            <v>305203.22851559916</v>
          </cell>
          <cell r="D46">
            <v>1096851.5246183535</v>
          </cell>
          <cell r="E46">
            <v>29424.503235178654</v>
          </cell>
          <cell r="F46">
            <v>281599.65606899327</v>
          </cell>
          <cell r="G46">
            <v>52249.758071013537</v>
          </cell>
          <cell r="H46">
            <v>141391.03882780249</v>
          </cell>
          <cell r="I46">
            <v>31539.203479177158</v>
          </cell>
          <cell r="J46">
            <v>3286.3671606410267</v>
          </cell>
          <cell r="K46">
            <v>254712.60725467012</v>
          </cell>
        </row>
        <row r="47">
          <cell r="B47">
            <v>33441.532215171945</v>
          </cell>
          <cell r="C47">
            <v>21524.885333865699</v>
          </cell>
          <cell r="D47">
            <v>923899.01976421615</v>
          </cell>
          <cell r="E47">
            <v>6878.9825355854273</v>
          </cell>
          <cell r="F47">
            <v>44564.827110538659</v>
          </cell>
          <cell r="G47">
            <v>26023.68823191692</v>
          </cell>
          <cell r="H47">
            <v>18943.623179397153</v>
          </cell>
          <cell r="I47">
            <v>1014.4979506038457</v>
          </cell>
          <cell r="J47">
            <v>11578.706774763627</v>
          </cell>
          <cell r="K47">
            <v>99749.166298262775</v>
          </cell>
        </row>
        <row r="48">
          <cell r="B48">
            <v>4641.0716787484907</v>
          </cell>
          <cell r="C48">
            <v>27939.282020084822</v>
          </cell>
          <cell r="D48">
            <v>449119.30021067517</v>
          </cell>
          <cell r="E48">
            <v>12837.416639328649</v>
          </cell>
          <cell r="F48">
            <v>58318.858760206327</v>
          </cell>
          <cell r="G48">
            <v>29616.499630051934</v>
          </cell>
          <cell r="H48">
            <v>11883.603002664935</v>
          </cell>
          <cell r="I48">
            <v>1553.168297487189</v>
          </cell>
          <cell r="J48">
            <v>0</v>
          </cell>
          <cell r="K48">
            <v>113549.61123354579</v>
          </cell>
        </row>
        <row r="49">
          <cell r="B49">
            <v>70752.436010139121</v>
          </cell>
          <cell r="C49">
            <v>78779.077607076018</v>
          </cell>
          <cell r="D49">
            <v>1073293.3589067708</v>
          </cell>
          <cell r="E49">
            <v>18778.139891669973</v>
          </cell>
          <cell r="F49">
            <v>503078.14700079645</v>
          </cell>
          <cell r="G49">
            <v>75020.733965304928</v>
          </cell>
          <cell r="H49">
            <v>64061.304754169112</v>
          </cell>
          <cell r="I49">
            <v>7510.1482206512928</v>
          </cell>
          <cell r="J49">
            <v>24238.064542782628</v>
          </cell>
          <cell r="K49">
            <v>359346.64471758832</v>
          </cell>
        </row>
        <row r="50">
          <cell r="B50">
            <v>16247.870246729388</v>
          </cell>
          <cell r="C50">
            <v>6277.3944640147583</v>
          </cell>
          <cell r="D50">
            <v>223780.28060652473</v>
          </cell>
          <cell r="E50">
            <v>5874.7166591111854</v>
          </cell>
          <cell r="F50">
            <v>43795.92436448465</v>
          </cell>
          <cell r="G50">
            <v>22323.799153275882</v>
          </cell>
          <cell r="H50">
            <v>19136.541422059636</v>
          </cell>
          <cell r="I50">
            <v>907.79278054704616</v>
          </cell>
          <cell r="J50">
            <v>724.4792166851272</v>
          </cell>
          <cell r="K50">
            <v>42311.343920264939</v>
          </cell>
        </row>
        <row r="51">
          <cell r="B51">
            <v>74981.53636600454</v>
          </cell>
          <cell r="C51">
            <v>11592.806683148789</v>
          </cell>
          <cell r="D51">
            <v>253136.76831004326</v>
          </cell>
          <cell r="E51">
            <v>13697.335315870736</v>
          </cell>
          <cell r="F51">
            <v>54363.732848561071</v>
          </cell>
          <cell r="G51">
            <v>21218.256594253697</v>
          </cell>
          <cell r="H51">
            <v>27442.045184286813</v>
          </cell>
          <cell r="I51">
            <v>679.43133098609064</v>
          </cell>
          <cell r="J51">
            <v>499.17979451747397</v>
          </cell>
          <cell r="K51">
            <v>60006.126616984431</v>
          </cell>
        </row>
        <row r="52">
          <cell r="B52">
            <v>102467.18515981751</v>
          </cell>
          <cell r="C52">
            <v>127925.31398994294</v>
          </cell>
          <cell r="D52">
            <v>1357687.8625953186</v>
          </cell>
          <cell r="E52">
            <v>31158.868766032803</v>
          </cell>
          <cell r="F52">
            <v>112070.23242188679</v>
          </cell>
          <cell r="G52">
            <v>126557.37267080825</v>
          </cell>
          <cell r="H52">
            <v>43491.700383979856</v>
          </cell>
          <cell r="I52">
            <v>5740.9542026009676</v>
          </cell>
          <cell r="J52">
            <v>35892.418368963466</v>
          </cell>
          <cell r="K52">
            <v>432862.02900541981</v>
          </cell>
        </row>
        <row r="53">
          <cell r="B53">
            <v>357808.4928497012</v>
          </cell>
          <cell r="C53">
            <v>375209.94934176898</v>
          </cell>
          <cell r="D53">
            <v>2601545.0868798397</v>
          </cell>
          <cell r="E53">
            <v>114818.0005710905</v>
          </cell>
          <cell r="F53">
            <v>958171.75988633418</v>
          </cell>
          <cell r="G53">
            <v>325095.47138809902</v>
          </cell>
          <cell r="H53">
            <v>264738.9032678706</v>
          </cell>
          <cell r="I53">
            <v>36060.082146544853</v>
          </cell>
          <cell r="J53">
            <v>171629.31150219729</v>
          </cell>
          <cell r="K53">
            <v>894163.86582503794</v>
          </cell>
        </row>
        <row r="54">
          <cell r="B54">
            <v>19111.194465320801</v>
          </cell>
          <cell r="C54">
            <v>22823.630676938359</v>
          </cell>
          <cell r="D54">
            <v>657315.41652628093</v>
          </cell>
          <cell r="E54">
            <v>13045.452083602093</v>
          </cell>
          <cell r="F54">
            <v>314703.41066037264</v>
          </cell>
          <cell r="G54">
            <v>59674.620891498205</v>
          </cell>
          <cell r="H54">
            <v>29893.88737873287</v>
          </cell>
          <cell r="I54">
            <v>14213.238169493266</v>
          </cell>
          <cell r="J54">
            <v>3619.1109542240742</v>
          </cell>
          <cell r="K54">
            <v>148427.71655078878</v>
          </cell>
        </row>
        <row r="55">
          <cell r="B55">
            <v>483472.19086324418</v>
          </cell>
          <cell r="C55">
            <v>551143.12649789895</v>
          </cell>
          <cell r="D55">
            <v>17657544.410577923</v>
          </cell>
          <cell r="E55">
            <v>595489.44029615785</v>
          </cell>
          <cell r="F55">
            <v>2429674.8151307087</v>
          </cell>
          <cell r="G55">
            <v>557723.49078349071</v>
          </cell>
          <cell r="H55">
            <v>302868.03883127309</v>
          </cell>
          <cell r="I55">
            <v>334387.62383562012</v>
          </cell>
          <cell r="J55">
            <v>635439.4094836344</v>
          </cell>
          <cell r="K55">
            <v>1106607.9919790421</v>
          </cell>
        </row>
        <row r="56">
          <cell r="B56">
            <v>3318318.2579680844</v>
          </cell>
          <cell r="C56">
            <v>1810542.9243146856</v>
          </cell>
          <cell r="D56">
            <v>23888875.747825604</v>
          </cell>
          <cell r="E56">
            <v>4615465.8114188453</v>
          </cell>
          <cell r="F56">
            <v>10148900.760200456</v>
          </cell>
          <cell r="G56">
            <v>1791606.757550105</v>
          </cell>
          <cell r="H56">
            <v>2624052.010804398</v>
          </cell>
          <cell r="I56">
            <v>430323.32125753094</v>
          </cell>
          <cell r="J56">
            <v>626555.83153041918</v>
          </cell>
          <cell r="K56">
            <v>12783974.288568329</v>
          </cell>
        </row>
        <row r="57">
          <cell r="B57">
            <v>249818.82598318777</v>
          </cell>
          <cell r="C57">
            <v>278052.21639312431</v>
          </cell>
          <cell r="D57">
            <v>2305104.4831245155</v>
          </cell>
          <cell r="E57">
            <v>133754.3140201238</v>
          </cell>
          <cell r="F57">
            <v>1619460.0603921551</v>
          </cell>
          <cell r="G57">
            <v>238334.16236404562</v>
          </cell>
          <cell r="H57">
            <v>333698.54958038591</v>
          </cell>
          <cell r="I57">
            <v>52461.062254000048</v>
          </cell>
          <cell r="J57">
            <v>172117.21063257247</v>
          </cell>
          <cell r="K57">
            <v>802029.83155504847</v>
          </cell>
        </row>
        <row r="58">
          <cell r="B58">
            <v>130032.84616532593</v>
          </cell>
          <cell r="C58">
            <v>103234.56430628715</v>
          </cell>
          <cell r="D58">
            <v>1375313.8953683237</v>
          </cell>
          <cell r="E58">
            <v>153771.28035131551</v>
          </cell>
          <cell r="F58">
            <v>379992.91266089061</v>
          </cell>
          <cell r="G58">
            <v>221689.86527713641</v>
          </cell>
          <cell r="H58">
            <v>306653.82216317707</v>
          </cell>
          <cell r="I58">
            <v>17263.398460920744</v>
          </cell>
          <cell r="J58">
            <v>6637.9806836169082</v>
          </cell>
          <cell r="K58">
            <v>428917.40863053541</v>
          </cell>
        </row>
        <row r="59">
          <cell r="B59">
            <v>902519.3710302026</v>
          </cell>
          <cell r="C59">
            <v>137267.76414748788</v>
          </cell>
          <cell r="D59">
            <v>2115164.9693369302</v>
          </cell>
          <cell r="E59">
            <v>192182.81159949137</v>
          </cell>
          <cell r="F59">
            <v>1137136.8485041694</v>
          </cell>
          <cell r="G59">
            <v>260192.72856169171</v>
          </cell>
          <cell r="H59">
            <v>229275.09149459819</v>
          </cell>
          <cell r="I59">
            <v>47250.926901398889</v>
          </cell>
          <cell r="J59">
            <v>126077.21797531185</v>
          </cell>
          <cell r="K59">
            <v>751989.61462453823</v>
          </cell>
        </row>
        <row r="60">
          <cell r="B60">
            <v>17871.771975968219</v>
          </cell>
          <cell r="C60">
            <v>41861.692609711223</v>
          </cell>
          <cell r="D60">
            <v>474940.44966941728</v>
          </cell>
          <cell r="E60">
            <v>5770.8146060493636</v>
          </cell>
          <cell r="F60">
            <v>67280.428552363082</v>
          </cell>
          <cell r="G60">
            <v>30046.066681456632</v>
          </cell>
          <cell r="H60">
            <v>128151.19306801617</v>
          </cell>
          <cell r="I60">
            <v>5412.8702610848277</v>
          </cell>
          <cell r="J60">
            <v>13424.525632595753</v>
          </cell>
          <cell r="K60">
            <v>131995.73463915009</v>
          </cell>
        </row>
        <row r="61">
          <cell r="B61">
            <v>24453.684212604479</v>
          </cell>
          <cell r="C61">
            <v>24647.688321749578</v>
          </cell>
          <cell r="D61">
            <v>480922.42659931647</v>
          </cell>
          <cell r="E61">
            <v>23641.24959097703</v>
          </cell>
          <cell r="F61">
            <v>24463.181363655087</v>
          </cell>
          <cell r="G61">
            <v>36778.037092562874</v>
          </cell>
          <cell r="H61">
            <v>23449.513441990868</v>
          </cell>
          <cell r="I61">
            <v>23074.807570828747</v>
          </cell>
          <cell r="J61">
            <v>1273.7018688550827</v>
          </cell>
          <cell r="K61">
            <v>121392.19209109273</v>
          </cell>
        </row>
        <row r="62">
          <cell r="B62">
            <v>191258.41679923434</v>
          </cell>
          <cell r="C62">
            <v>77852.565776191768</v>
          </cell>
          <cell r="D62">
            <v>916151.01425042481</v>
          </cell>
          <cell r="E62">
            <v>42438.312375644949</v>
          </cell>
          <cell r="F62">
            <v>203060.11052360563</v>
          </cell>
          <cell r="G62">
            <v>74167.838061014743</v>
          </cell>
          <cell r="H62">
            <v>85327.082225241291</v>
          </cell>
          <cell r="I62">
            <v>9601.3640583828837</v>
          </cell>
          <cell r="J62">
            <v>11278.455456499021</v>
          </cell>
          <cell r="K62">
            <v>252978.84087476906</v>
          </cell>
        </row>
        <row r="63">
          <cell r="B63">
            <v>39659.706559275815</v>
          </cell>
          <cell r="C63">
            <v>63201.704045122213</v>
          </cell>
          <cell r="D63">
            <v>3272523.4567650161</v>
          </cell>
          <cell r="E63">
            <v>37324.831640923461</v>
          </cell>
          <cell r="F63">
            <v>656728.99174386624</v>
          </cell>
          <cell r="G63">
            <v>164932.63981355511</v>
          </cell>
          <cell r="H63">
            <v>44018.771078915284</v>
          </cell>
          <cell r="I63">
            <v>6064.6033853718191</v>
          </cell>
          <cell r="J63">
            <v>45519.640180062059</v>
          </cell>
          <cell r="K63">
            <v>497388.57172118948</v>
          </cell>
        </row>
        <row r="64">
          <cell r="B64">
            <v>6422206.0351233315</v>
          </cell>
          <cell r="C64">
            <v>4289063.8900350137</v>
          </cell>
          <cell r="D64">
            <v>63646176.93706239</v>
          </cell>
          <cell r="E64">
            <v>6095303.3149942569</v>
          </cell>
          <cell r="F64">
            <v>19412958.022936556</v>
          </cell>
          <cell r="G64">
            <v>4277889.286351027</v>
          </cell>
          <cell r="H64">
            <v>4855481.5056262808</v>
          </cell>
          <cell r="I64">
            <v>1045868.897725147</v>
          </cell>
          <cell r="J64">
            <v>2278259.1047174064</v>
          </cell>
          <cell r="K64">
            <v>19606613.224009581</v>
          </cell>
        </row>
        <row r="69">
          <cell r="B69">
            <v>5491.0805019252148</v>
          </cell>
          <cell r="C69">
            <v>4074.7444219518675</v>
          </cell>
          <cell r="D69">
            <v>298155.99274820299</v>
          </cell>
          <cell r="E69">
            <v>1324.0438761020066</v>
          </cell>
          <cell r="F69">
            <v>24999.330060847544</v>
          </cell>
          <cell r="G69">
            <v>15475.521324703737</v>
          </cell>
          <cell r="H69">
            <v>6466.5840338236703</v>
          </cell>
          <cell r="I69">
            <v>1306.6683300642258</v>
          </cell>
          <cell r="J69">
            <v>4762.3788134634269</v>
          </cell>
          <cell r="K69">
            <v>22242.498421616867</v>
          </cell>
        </row>
        <row r="70">
          <cell r="B70">
            <v>4489.9071001289076</v>
          </cell>
          <cell r="C70">
            <v>11627.150051248467</v>
          </cell>
          <cell r="D70">
            <v>87210.087945985404</v>
          </cell>
          <cell r="E70">
            <v>0</v>
          </cell>
          <cell r="F70">
            <v>13674.052940331228</v>
          </cell>
          <cell r="G70">
            <v>2703.6190032427317</v>
          </cell>
          <cell r="H70">
            <v>1210.0572671268555</v>
          </cell>
          <cell r="I70">
            <v>0</v>
          </cell>
          <cell r="J70">
            <v>88191.750680890778</v>
          </cell>
          <cell r="K70">
            <v>25804.130104323005</v>
          </cell>
        </row>
        <row r="71">
          <cell r="B71">
            <v>134722.98887460851</v>
          </cell>
          <cell r="C71">
            <v>91044.732989481141</v>
          </cell>
          <cell r="D71">
            <v>496990.34270743397</v>
          </cell>
          <cell r="E71">
            <v>19909.030054695562</v>
          </cell>
          <cell r="F71">
            <v>81080.050852119122</v>
          </cell>
          <cell r="G71">
            <v>25599.422331856247</v>
          </cell>
          <cell r="H71">
            <v>32419.804441688262</v>
          </cell>
          <cell r="I71">
            <v>2001.3476567711557</v>
          </cell>
          <cell r="J71">
            <v>0</v>
          </cell>
          <cell r="K71">
            <v>74302.787677724205</v>
          </cell>
        </row>
        <row r="72">
          <cell r="B72">
            <v>501.18619156746195</v>
          </cell>
          <cell r="C72">
            <v>12696.859920727928</v>
          </cell>
          <cell r="D72">
            <v>122895.58326682856</v>
          </cell>
          <cell r="E72">
            <v>0</v>
          </cell>
          <cell r="F72">
            <v>8386.108427032792</v>
          </cell>
          <cell r="G72">
            <v>5272.8459084154256</v>
          </cell>
          <cell r="H72">
            <v>4029.4647925878126</v>
          </cell>
          <cell r="I72">
            <v>0</v>
          </cell>
          <cell r="J72">
            <v>1160.6236132741967</v>
          </cell>
          <cell r="K72">
            <v>2843.8630530470809</v>
          </cell>
        </row>
        <row r="73">
          <cell r="B73">
            <v>33600.044858634537</v>
          </cell>
          <cell r="C73">
            <v>37120.006767553066</v>
          </cell>
          <cell r="D73">
            <v>627026.50129788474</v>
          </cell>
          <cell r="E73">
            <v>11877.842231115197</v>
          </cell>
          <cell r="F73">
            <v>138747.4631175957</v>
          </cell>
          <cell r="G73">
            <v>68728.418704875439</v>
          </cell>
          <cell r="H73">
            <v>79014.509855860335</v>
          </cell>
          <cell r="I73">
            <v>5328.9068703494368</v>
          </cell>
          <cell r="J73">
            <v>248127.98597652375</v>
          </cell>
          <cell r="K73">
            <v>115110.75413640363</v>
          </cell>
        </row>
        <row r="74">
          <cell r="B74">
            <v>1086.2722348555387</v>
          </cell>
          <cell r="C74">
            <v>63.965339250865391</v>
          </cell>
          <cell r="D74">
            <v>91232.605521141595</v>
          </cell>
          <cell r="E74">
            <v>68.908373448824833</v>
          </cell>
          <cell r="F74">
            <v>195.91287352515138</v>
          </cell>
          <cell r="G74">
            <v>4698.1738545681947</v>
          </cell>
          <cell r="H74">
            <v>1838.7079011012902</v>
          </cell>
          <cell r="I74">
            <v>0</v>
          </cell>
          <cell r="J74">
            <v>651.50369059757088</v>
          </cell>
          <cell r="K74">
            <v>3882.5199564735794</v>
          </cell>
        </row>
        <row r="75">
          <cell r="B75">
            <v>1669.6994903572547</v>
          </cell>
          <cell r="C75">
            <v>7744.1591837389169</v>
          </cell>
          <cell r="D75">
            <v>158333.16104345641</v>
          </cell>
          <cell r="E75">
            <v>3264.2984916718638</v>
          </cell>
          <cell r="F75">
            <v>21455.610942669518</v>
          </cell>
          <cell r="G75">
            <v>11214.809042571556</v>
          </cell>
          <cell r="H75">
            <v>3040.0398088064917</v>
          </cell>
          <cell r="I75">
            <v>223.37726524657111</v>
          </cell>
          <cell r="J75">
            <v>525.99507103391807</v>
          </cell>
          <cell r="K75">
            <v>19653.594224553461</v>
          </cell>
        </row>
        <row r="76">
          <cell r="B76">
            <v>10471.11489278778</v>
          </cell>
          <cell r="C76">
            <v>15977.365431311673</v>
          </cell>
          <cell r="D76">
            <v>387655.7184501944</v>
          </cell>
          <cell r="E76">
            <v>8890.5531944630602</v>
          </cell>
          <cell r="F76">
            <v>29742.899472682166</v>
          </cell>
          <cell r="G76">
            <v>20983.974302427239</v>
          </cell>
          <cell r="H76">
            <v>15255.703865102096</v>
          </cell>
          <cell r="I76">
            <v>2301.5457210180202</v>
          </cell>
          <cell r="J76">
            <v>13098.179742258602</v>
          </cell>
          <cell r="K76">
            <v>45959.479510991427</v>
          </cell>
        </row>
        <row r="77">
          <cell r="B77">
            <v>10263.458548841318</v>
          </cell>
          <cell r="C77">
            <v>71340.971292998525</v>
          </cell>
          <cell r="D77">
            <v>232957.85732214164</v>
          </cell>
          <cell r="E77">
            <v>17807.237885550698</v>
          </cell>
          <cell r="F77">
            <v>26814.833798993051</v>
          </cell>
          <cell r="G77">
            <v>13217.869869006327</v>
          </cell>
          <cell r="H77">
            <v>11670.243185200752</v>
          </cell>
          <cell r="I77">
            <v>884.71498513460801</v>
          </cell>
          <cell r="J77">
            <v>16360.367033708342</v>
          </cell>
          <cell r="K77">
            <v>46303.160300382689</v>
          </cell>
        </row>
        <row r="78">
          <cell r="B78">
            <v>108953.65082455555</v>
          </cell>
          <cell r="C78">
            <v>276891.11057601409</v>
          </cell>
          <cell r="D78">
            <v>1065008.8460267985</v>
          </cell>
          <cell r="E78">
            <v>64442.056999829918</v>
          </cell>
          <cell r="F78">
            <v>268011.75822285353</v>
          </cell>
          <cell r="G78">
            <v>48911.529305500211</v>
          </cell>
          <cell r="H78">
            <v>165841.53793078708</v>
          </cell>
          <cell r="I78">
            <v>30827.767407055704</v>
          </cell>
          <cell r="J78">
            <v>4303.3019164382695</v>
          </cell>
          <cell r="K78">
            <v>253328.61687756429</v>
          </cell>
        </row>
        <row r="79">
          <cell r="B79">
            <v>19445.281109076968</v>
          </cell>
          <cell r="C79">
            <v>23288.268426561088</v>
          </cell>
          <cell r="D79">
            <v>868566.78975623706</v>
          </cell>
          <cell r="E79">
            <v>5732.1434130481066</v>
          </cell>
          <cell r="F79">
            <v>26943.688607805696</v>
          </cell>
          <cell r="G79">
            <v>43313.511844197768</v>
          </cell>
          <cell r="H79">
            <v>22841.246299310849</v>
          </cell>
          <cell r="I79">
            <v>798.61644685866838</v>
          </cell>
          <cell r="J79">
            <v>12492.965356476656</v>
          </cell>
          <cell r="K79">
            <v>102630.66451283428</v>
          </cell>
        </row>
        <row r="80">
          <cell r="B80">
            <v>5247.4442693816409</v>
          </cell>
          <cell r="C80">
            <v>27877.522732398444</v>
          </cell>
          <cell r="D80">
            <v>415959.55425909243</v>
          </cell>
          <cell r="E80">
            <v>15832.6379246579</v>
          </cell>
          <cell r="F80">
            <v>11353.188389747211</v>
          </cell>
          <cell r="G80">
            <v>32021.60483191075</v>
          </cell>
          <cell r="H80">
            <v>14918.42234793593</v>
          </cell>
          <cell r="I80">
            <v>1317.595325061294</v>
          </cell>
          <cell r="J80">
            <v>0</v>
          </cell>
          <cell r="K80">
            <v>83003.67986964609</v>
          </cell>
        </row>
        <row r="81">
          <cell r="B81">
            <v>69365.450781773543</v>
          </cell>
          <cell r="C81">
            <v>85146.701555443098</v>
          </cell>
          <cell r="D81">
            <v>990138.00421179726</v>
          </cell>
          <cell r="E81">
            <v>26420.44774664447</v>
          </cell>
          <cell r="F81">
            <v>465802.94716159051</v>
          </cell>
          <cell r="G81">
            <v>68871.078109515962</v>
          </cell>
          <cell r="H81">
            <v>83956.164548633795</v>
          </cell>
          <cell r="I81">
            <v>7772.7452958314479</v>
          </cell>
          <cell r="J81">
            <v>9688.9327321141791</v>
          </cell>
          <cell r="K81">
            <v>349821.95336995879</v>
          </cell>
        </row>
        <row r="82">
          <cell r="B82">
            <v>16172.912658006037</v>
          </cell>
          <cell r="C82">
            <v>6815.8878645729383</v>
          </cell>
          <cell r="D82">
            <v>236496.75706934844</v>
          </cell>
          <cell r="E82">
            <v>11506.003970089854</v>
          </cell>
          <cell r="F82">
            <v>44795.764553171306</v>
          </cell>
          <cell r="G82">
            <v>21449.267981390418</v>
          </cell>
          <cell r="H82">
            <v>23476.408555503389</v>
          </cell>
          <cell r="I82">
            <v>302.12841871139148</v>
          </cell>
          <cell r="J82">
            <v>408.5628781919105</v>
          </cell>
          <cell r="K82">
            <v>37972.347819732771</v>
          </cell>
        </row>
        <row r="83">
          <cell r="B83">
            <v>58377.999244566527</v>
          </cell>
          <cell r="C83">
            <v>6423.5137813355195</v>
          </cell>
          <cell r="D83">
            <v>236061.08607142308</v>
          </cell>
          <cell r="E83">
            <v>13803.3995804802</v>
          </cell>
          <cell r="F83">
            <v>44005.826197824354</v>
          </cell>
          <cell r="G83">
            <v>18456.667467455372</v>
          </cell>
          <cell r="H83">
            <v>24020.691000919935</v>
          </cell>
          <cell r="I83">
            <v>466.64062086296138</v>
          </cell>
          <cell r="J83">
            <v>267.56601133663537</v>
          </cell>
          <cell r="K83">
            <v>53571.385380883679</v>
          </cell>
        </row>
        <row r="84">
          <cell r="B84">
            <v>79842.689816307393</v>
          </cell>
          <cell r="C84">
            <v>157786.5421388789</v>
          </cell>
          <cell r="D84">
            <v>983699.39006998087</v>
          </cell>
          <cell r="E84">
            <v>67750.380367365287</v>
          </cell>
          <cell r="F84">
            <v>180615.23569173261</v>
          </cell>
          <cell r="G84">
            <v>135230.16997823093</v>
          </cell>
          <cell r="H84">
            <v>39081.032407927414</v>
          </cell>
          <cell r="I84">
            <v>5765.6952675003176</v>
          </cell>
          <cell r="J84">
            <v>33537.847969943999</v>
          </cell>
          <cell r="K84">
            <v>428959.80577216379</v>
          </cell>
        </row>
        <row r="85">
          <cell r="B85">
            <v>278767.48135747749</v>
          </cell>
          <cell r="C85">
            <v>321606.05786037544</v>
          </cell>
          <cell r="D85">
            <v>2492426.5444783955</v>
          </cell>
          <cell r="E85">
            <v>205296.83435401309</v>
          </cell>
          <cell r="F85">
            <v>761336.50774146174</v>
          </cell>
          <cell r="G85">
            <v>316771.38872797776</v>
          </cell>
          <cell r="H85">
            <v>272951.49272027303</v>
          </cell>
          <cell r="I85">
            <v>42551.664482576096</v>
          </cell>
          <cell r="J85">
            <v>207383.53849150467</v>
          </cell>
          <cell r="K85">
            <v>904693.80923572311</v>
          </cell>
        </row>
        <row r="86">
          <cell r="B86">
            <v>18688.969708270735</v>
          </cell>
          <cell r="C86">
            <v>19566.085260816035</v>
          </cell>
          <cell r="D86">
            <v>629465.98649551685</v>
          </cell>
          <cell r="E86">
            <v>18351.034528878274</v>
          </cell>
          <cell r="F86">
            <v>281194.92947270401</v>
          </cell>
          <cell r="G86">
            <v>54613.797749460326</v>
          </cell>
          <cell r="H86">
            <v>27613.668034065366</v>
          </cell>
          <cell r="I86">
            <v>16865.131156590098</v>
          </cell>
          <cell r="J86">
            <v>14161.238224118189</v>
          </cell>
          <cell r="K86">
            <v>147592.20248837158</v>
          </cell>
        </row>
        <row r="87">
          <cell r="B87">
            <v>394215.8707050095</v>
          </cell>
          <cell r="C87">
            <v>545480.22592386091</v>
          </cell>
          <cell r="D87">
            <v>18025027.179946538</v>
          </cell>
          <cell r="E87">
            <v>590382.1800845752</v>
          </cell>
          <cell r="F87">
            <v>2144304.8216622886</v>
          </cell>
          <cell r="G87">
            <v>543673.26776170323</v>
          </cell>
          <cell r="H87">
            <v>312835.05389773654</v>
          </cell>
          <cell r="I87">
            <v>225996.33844110568</v>
          </cell>
          <cell r="J87">
            <v>619364.32570073451</v>
          </cell>
          <cell r="K87">
            <v>1072008.11507017</v>
          </cell>
        </row>
        <row r="88">
          <cell r="B88">
            <v>2810616.4508531811</v>
          </cell>
          <cell r="C88">
            <v>2125699.0615878818</v>
          </cell>
          <cell r="D88">
            <v>19386072.266709048</v>
          </cell>
          <cell r="E88">
            <v>5389951.8839308023</v>
          </cell>
          <cell r="F88">
            <v>9529107.960011607</v>
          </cell>
          <cell r="G88">
            <v>1760966.236017707</v>
          </cell>
          <cell r="H88">
            <v>2594777.9708211068</v>
          </cell>
          <cell r="I88">
            <v>412933.60751381807</v>
          </cell>
          <cell r="J88">
            <v>333415.47336471127</v>
          </cell>
          <cell r="K88">
            <v>12156258.774238948</v>
          </cell>
        </row>
        <row r="89">
          <cell r="B89">
            <v>200419.72459682124</v>
          </cell>
          <cell r="C89">
            <v>281666.07271437882</v>
          </cell>
          <cell r="D89">
            <v>2153758.0802463684</v>
          </cell>
          <cell r="E89">
            <v>202117.60939007805</v>
          </cell>
          <cell r="F89">
            <v>1468850.8126867011</v>
          </cell>
          <cell r="G89">
            <v>239636.6368711821</v>
          </cell>
          <cell r="H89">
            <v>328323.15491443768</v>
          </cell>
          <cell r="I89">
            <v>36662.756598383952</v>
          </cell>
          <cell r="J89">
            <v>154202.9696275749</v>
          </cell>
          <cell r="K89">
            <v>736355.75293040532</v>
          </cell>
        </row>
        <row r="90">
          <cell r="B90">
            <v>121379.81598646435</v>
          </cell>
          <cell r="C90">
            <v>93326.20321188333</v>
          </cell>
          <cell r="D90">
            <v>1183895.5259483489</v>
          </cell>
          <cell r="E90">
            <v>242318.02345774029</v>
          </cell>
          <cell r="F90">
            <v>427421.22667947592</v>
          </cell>
          <cell r="G90">
            <v>229101.78834855038</v>
          </cell>
          <cell r="H90">
            <v>313942.12580017658</v>
          </cell>
          <cell r="I90">
            <v>18021.527883930306</v>
          </cell>
          <cell r="J90">
            <v>6309.6135454893483</v>
          </cell>
          <cell r="K90">
            <v>402235.84680659027</v>
          </cell>
        </row>
        <row r="91">
          <cell r="B91">
            <v>725831.97693222435</v>
          </cell>
          <cell r="C91">
            <v>136642.34788750042</v>
          </cell>
          <cell r="D91">
            <v>2027870.436697423</v>
          </cell>
          <cell r="E91">
            <v>213878.72657280348</v>
          </cell>
          <cell r="F91">
            <v>1038928.5302371203</v>
          </cell>
          <cell r="G91">
            <v>259192.33615324955</v>
          </cell>
          <cell r="H91">
            <v>242290.56497614097</v>
          </cell>
          <cell r="I91">
            <v>40287.38357351478</v>
          </cell>
          <cell r="J91">
            <v>130170.16553299391</v>
          </cell>
          <cell r="K91">
            <v>721046.05021265242</v>
          </cell>
        </row>
        <row r="92">
          <cell r="B92">
            <v>17895.143881881115</v>
          </cell>
          <cell r="C92">
            <v>46995.745410063515</v>
          </cell>
          <cell r="D92">
            <v>460605.21622535127</v>
          </cell>
          <cell r="E92">
            <v>11951.746277785194</v>
          </cell>
          <cell r="F92">
            <v>57666.815244369354</v>
          </cell>
          <cell r="G92">
            <v>26223.375125981795</v>
          </cell>
          <cell r="H92">
            <v>155769.74269760388</v>
          </cell>
          <cell r="I92">
            <v>7526.0590472586191</v>
          </cell>
          <cell r="J92">
            <v>2822.9940512478897</v>
          </cell>
          <cell r="K92">
            <v>130377.32485104742</v>
          </cell>
        </row>
        <row r="93">
          <cell r="B93">
            <v>21238.002092305625</v>
          </cell>
          <cell r="C93">
            <v>20935.256430389447</v>
          </cell>
          <cell r="D93">
            <v>492497.13416534232</v>
          </cell>
          <cell r="E93">
            <v>24237.567262950233</v>
          </cell>
          <cell r="F93">
            <v>23574.911147916519</v>
          </cell>
          <cell r="G93">
            <v>41069.24775962712</v>
          </cell>
          <cell r="H93">
            <v>26058.674637954162</v>
          </cell>
          <cell r="I93">
            <v>33561.293195008708</v>
          </cell>
          <cell r="J93">
            <v>1429.7993781558382</v>
          </cell>
          <cell r="K93">
            <v>147771.96220970209</v>
          </cell>
        </row>
        <row r="94">
          <cell r="B94">
            <v>140344.79658793964</v>
          </cell>
          <cell r="C94">
            <v>87917.798074958089</v>
          </cell>
          <cell r="D94">
            <v>926766.48273450194</v>
          </cell>
          <cell r="E94">
            <v>54489.244825618858</v>
          </cell>
          <cell r="F94">
            <v>184142.61180111667</v>
          </cell>
          <cell r="G94">
            <v>74622.66302219154</v>
          </cell>
          <cell r="H94">
            <v>98990.087520938963</v>
          </cell>
          <cell r="I94">
            <v>9006.2933894906419</v>
          </cell>
          <cell r="J94">
            <v>10369.803163749435</v>
          </cell>
          <cell r="K94">
            <v>301532.08943290461</v>
          </cell>
        </row>
        <row r="95">
          <cell r="B95">
            <v>26832.543100083152</v>
          </cell>
          <cell r="C95">
            <v>76880.066778868553</v>
          </cell>
          <cell r="D95">
            <v>3900513.3547415128</v>
          </cell>
          <cell r="E95">
            <v>79704.208604644024</v>
          </cell>
          <cell r="F95">
            <v>586432.361319185</v>
          </cell>
          <cell r="G95">
            <v>163943.44352448243</v>
          </cell>
          <cell r="H95">
            <v>50107.311014216772</v>
          </cell>
          <cell r="I95">
            <v>5603.2848314210123</v>
          </cell>
          <cell r="J95">
            <v>43235.732733555858</v>
          </cell>
          <cell r="K95">
            <v>402895.27605844685</v>
          </cell>
        </row>
        <row r="96">
          <cell r="B96">
            <v>5315931.9571990333</v>
          </cell>
          <cell r="C96">
            <v>4592634.4236144414</v>
          </cell>
          <cell r="D96">
            <v>58977286.486156285</v>
          </cell>
          <cell r="E96">
            <v>7301308.0433990518</v>
          </cell>
          <cell r="F96">
            <v>17889586.159314465</v>
          </cell>
          <cell r="G96">
            <v>4245962.6649219822</v>
          </cell>
          <cell r="H96">
            <v>4952740.4652769668</v>
          </cell>
          <cell r="I96">
            <v>908313.08972356387</v>
          </cell>
          <cell r="J96">
            <v>1956443.6153000877</v>
          </cell>
          <cell r="K96">
            <v>18788158.44452326</v>
          </cell>
        </row>
      </sheetData>
      <sheetData sheetId="10"/>
      <sheetData sheetId="11">
        <row r="5">
          <cell r="B5">
            <v>69212.232467730719</v>
          </cell>
          <cell r="C5">
            <v>3729.7176341244826</v>
          </cell>
          <cell r="D5">
            <v>331502.38607826922</v>
          </cell>
          <cell r="E5">
            <v>544.32348230543698</v>
          </cell>
          <cell r="F5">
            <v>188092.18826652624</v>
          </cell>
          <cell r="G5">
            <v>13696.746034781903</v>
          </cell>
          <cell r="H5">
            <v>11610.177938908399</v>
          </cell>
          <cell r="I5">
            <v>15617.77595373457</v>
          </cell>
          <cell r="J5">
            <v>1868.3144841364879</v>
          </cell>
          <cell r="K5">
            <v>19254.622362049005</v>
          </cell>
        </row>
        <row r="6">
          <cell r="B6">
            <v>24341.338223576124</v>
          </cell>
          <cell r="C6">
            <v>4414.9758141899874</v>
          </cell>
          <cell r="D6">
            <v>102071.84341312907</v>
          </cell>
          <cell r="E6">
            <v>0</v>
          </cell>
          <cell r="F6">
            <v>49604.754359664199</v>
          </cell>
          <cell r="G6">
            <v>3406.1893806084763</v>
          </cell>
          <cell r="H6">
            <v>1228.5223417175084</v>
          </cell>
          <cell r="I6">
            <v>8192.9799154192588</v>
          </cell>
          <cell r="J6">
            <v>41776.969280729405</v>
          </cell>
          <cell r="K6">
            <v>7781.1798109888196</v>
          </cell>
        </row>
        <row r="7">
          <cell r="B7">
            <v>238891.21492103965</v>
          </cell>
          <cell r="C7">
            <v>106267.01948178995</v>
          </cell>
          <cell r="D7">
            <v>617450.37964082847</v>
          </cell>
          <cell r="E7">
            <v>3114.7317337074064</v>
          </cell>
          <cell r="F7">
            <v>534628.85956333706</v>
          </cell>
          <cell r="G7">
            <v>18549.22133411713</v>
          </cell>
          <cell r="H7">
            <v>45755.21965115294</v>
          </cell>
          <cell r="I7">
            <v>42224.008467664673</v>
          </cell>
          <cell r="J7">
            <v>0</v>
          </cell>
          <cell r="K7">
            <v>77248.029521956312</v>
          </cell>
        </row>
        <row r="8">
          <cell r="B8">
            <v>8450.0433067978338</v>
          </cell>
          <cell r="C8">
            <v>231.6063841317407</v>
          </cell>
          <cell r="D8">
            <v>118565.67591048797</v>
          </cell>
          <cell r="E8">
            <v>0</v>
          </cell>
          <cell r="F8">
            <v>48131.498722233904</v>
          </cell>
          <cell r="G8">
            <v>6108.0389989746427</v>
          </cell>
          <cell r="H8">
            <v>7598.0740145658874</v>
          </cell>
          <cell r="I8">
            <v>6461.6144878951827</v>
          </cell>
          <cell r="J8">
            <v>1410.407951522496</v>
          </cell>
          <cell r="K8">
            <v>8092.110882309521</v>
          </cell>
        </row>
        <row r="9">
          <cell r="B9">
            <v>114403.87930192046</v>
          </cell>
          <cell r="C9">
            <v>68505.737008365453</v>
          </cell>
          <cell r="D9">
            <v>651947.92500855832</v>
          </cell>
          <cell r="E9">
            <v>12382.435284582205</v>
          </cell>
          <cell r="F9">
            <v>582885.75281400327</v>
          </cell>
          <cell r="G9">
            <v>64421.706302942053</v>
          </cell>
          <cell r="H9">
            <v>87352.312258454767</v>
          </cell>
          <cell r="I9">
            <v>54637.378393776627</v>
          </cell>
          <cell r="J9">
            <v>283514.50794034958</v>
          </cell>
          <cell r="K9">
            <v>116096.41517136741</v>
          </cell>
        </row>
        <row r="10">
          <cell r="B10">
            <v>7047.7759366188056</v>
          </cell>
          <cell r="C10">
            <v>911.83959580945793</v>
          </cell>
          <cell r="D10">
            <v>95874.963730290474</v>
          </cell>
          <cell r="E10">
            <v>475.49956192760118</v>
          </cell>
          <cell r="F10">
            <v>47563.393558325144</v>
          </cell>
          <cell r="G10">
            <v>5043.5064814789939</v>
          </cell>
          <cell r="H10">
            <v>2257.0640379942924</v>
          </cell>
          <cell r="I10">
            <v>421.98101682705749</v>
          </cell>
          <cell r="J10">
            <v>711.89426259755476</v>
          </cell>
          <cell r="K10">
            <v>5206.8573115823347</v>
          </cell>
        </row>
        <row r="11">
          <cell r="B11">
            <v>16719.665121181042</v>
          </cell>
          <cell r="C11">
            <v>2287.2187134283527</v>
          </cell>
          <cell r="D11">
            <v>174319.38352170607</v>
          </cell>
          <cell r="E11">
            <v>2139.0847846383535</v>
          </cell>
          <cell r="F11">
            <v>101093.36819743548</v>
          </cell>
          <cell r="G11">
            <v>11197.897198379856</v>
          </cell>
          <cell r="H11">
            <v>4437.763200361248</v>
          </cell>
          <cell r="I11">
            <v>10670.392417928084</v>
          </cell>
          <cell r="J11">
            <v>166.95877573910235</v>
          </cell>
          <cell r="K11">
            <v>21025.946986344996</v>
          </cell>
        </row>
        <row r="12">
          <cell r="B12">
            <v>89589.689762765454</v>
          </cell>
          <cell r="C12">
            <v>11201.074741296867</v>
          </cell>
          <cell r="D12">
            <v>415470.7430803568</v>
          </cell>
          <cell r="E12">
            <v>6119.3627116383786</v>
          </cell>
          <cell r="F12">
            <v>328791.57439934858</v>
          </cell>
          <cell r="G12">
            <v>23868.342625076555</v>
          </cell>
          <cell r="H12">
            <v>19664.419725327622</v>
          </cell>
          <cell r="I12">
            <v>26568.104321426723</v>
          </cell>
          <cell r="J12">
            <v>8464.3102294096061</v>
          </cell>
          <cell r="K12">
            <v>46417.662563527527</v>
          </cell>
        </row>
        <row r="13">
          <cell r="B13">
            <v>70549.719777708</v>
          </cell>
          <cell r="C13">
            <v>64345.501277286916</v>
          </cell>
          <cell r="D13">
            <v>262643.2634182928</v>
          </cell>
          <cell r="E13">
            <v>14819.664732357705</v>
          </cell>
          <cell r="F13">
            <v>267825.04391279898</v>
          </cell>
          <cell r="G13">
            <v>12572.934357467564</v>
          </cell>
          <cell r="H13">
            <v>10877.330872423998</v>
          </cell>
          <cell r="I13">
            <v>21856.388836070753</v>
          </cell>
          <cell r="J13">
            <v>674.99658693484207</v>
          </cell>
          <cell r="K13">
            <v>43896.567748009526</v>
          </cell>
        </row>
        <row r="14">
          <cell r="B14">
            <v>261106.72217128679</v>
          </cell>
          <cell r="C14">
            <v>290616.29183393734</v>
          </cell>
          <cell r="D14">
            <v>1076274.9325960535</v>
          </cell>
          <cell r="E14">
            <v>21241.768403275732</v>
          </cell>
          <cell r="F14">
            <v>1519322.0279526012</v>
          </cell>
          <cell r="G14">
            <v>49293.290884858725</v>
          </cell>
          <cell r="H14">
            <v>149124.54203208617</v>
          </cell>
          <cell r="I14">
            <v>59437.729559951331</v>
          </cell>
          <cell r="J14">
            <v>1114.0463265357705</v>
          </cell>
          <cell r="K14">
            <v>236331.47975894035</v>
          </cell>
        </row>
        <row r="15">
          <cell r="B15">
            <v>92703.310622752469</v>
          </cell>
          <cell r="C15">
            <v>20795.567575196117</v>
          </cell>
          <cell r="D15">
            <v>829537.64252803568</v>
          </cell>
          <cell r="E15">
            <v>8182.2260842874884</v>
          </cell>
          <cell r="F15">
            <v>315546.86278703844</v>
          </cell>
          <cell r="G15">
            <v>24682.636321893173</v>
          </cell>
          <cell r="H15">
            <v>20086.548698155457</v>
          </cell>
          <cell r="I15">
            <v>20930.571677509801</v>
          </cell>
          <cell r="J15">
            <v>11232.099975399015</v>
          </cell>
          <cell r="K15">
            <v>97368.756027384443</v>
          </cell>
        </row>
        <row r="16">
          <cell r="B16">
            <v>81195.006324784947</v>
          </cell>
          <cell r="C16">
            <v>29185.741005095228</v>
          </cell>
          <cell r="D16">
            <v>493621.66457824025</v>
          </cell>
          <cell r="E16">
            <v>15103.629747033816</v>
          </cell>
          <cell r="F16">
            <v>313511.72507350112</v>
          </cell>
          <cell r="G16">
            <v>25933.73237848399</v>
          </cell>
          <cell r="H16">
            <v>11701.807207668448</v>
          </cell>
          <cell r="I16">
            <v>21493.188292640789</v>
          </cell>
          <cell r="J16">
            <v>0</v>
          </cell>
          <cell r="K16">
            <v>76276.940043018723</v>
          </cell>
        </row>
        <row r="17">
          <cell r="B17">
            <v>236503.9064921455</v>
          </cell>
          <cell r="C17">
            <v>78479.46349292605</v>
          </cell>
          <cell r="D17">
            <v>1090155.2066405367</v>
          </cell>
          <cell r="E17">
            <v>19260.484795675457</v>
          </cell>
          <cell r="F17">
            <v>2245632.6036613733</v>
          </cell>
          <cell r="G17">
            <v>77383.395606101229</v>
          </cell>
          <cell r="H17">
            <v>62659.861494702964</v>
          </cell>
          <cell r="I17">
            <v>68954.715715780912</v>
          </cell>
          <cell r="J17">
            <v>19223.527797801355</v>
          </cell>
          <cell r="K17">
            <v>376781.70597813418</v>
          </cell>
        </row>
        <row r="18">
          <cell r="B18">
            <v>42682.936376314421</v>
          </cell>
          <cell r="C18">
            <v>10298.971524597726</v>
          </cell>
          <cell r="D18">
            <v>245970.69311437232</v>
          </cell>
          <cell r="E18">
            <v>7477.7516246853693</v>
          </cell>
          <cell r="F18">
            <v>209637.14794095809</v>
          </cell>
          <cell r="G18">
            <v>22483.174979485084</v>
          </cell>
          <cell r="H18">
            <v>16893.419335291717</v>
          </cell>
          <cell r="I18">
            <v>13542.381102799729</v>
          </cell>
          <cell r="J18">
            <v>491.3276819124556</v>
          </cell>
          <cell r="K18">
            <v>38076.158950797071</v>
          </cell>
        </row>
        <row r="19">
          <cell r="B19">
            <v>117029.31677793147</v>
          </cell>
          <cell r="C19">
            <v>8536.295179545974</v>
          </cell>
          <cell r="D19">
            <v>282617.44479240355</v>
          </cell>
          <cell r="E19">
            <v>15631.166268263212</v>
          </cell>
          <cell r="F19">
            <v>249937.56495598756</v>
          </cell>
          <cell r="G19">
            <v>20814.942366739622</v>
          </cell>
          <cell r="H19">
            <v>27977.670074440699</v>
          </cell>
          <cell r="I19">
            <v>5258.6159643283627</v>
          </cell>
          <cell r="J19">
            <v>1646.4207130128268</v>
          </cell>
          <cell r="K19">
            <v>48086.425961062938</v>
          </cell>
        </row>
        <row r="20">
          <cell r="B20">
            <v>270622.35434903443</v>
          </cell>
          <cell r="C20">
            <v>162454.90626822039</v>
          </cell>
          <cell r="D20">
            <v>1473209.748724601</v>
          </cell>
          <cell r="E20">
            <v>30847.332658312542</v>
          </cell>
          <cell r="F20">
            <v>1517735.0486221127</v>
          </cell>
          <cell r="G20">
            <v>110484.36828595918</v>
          </cell>
          <cell r="H20">
            <v>53014.991716338394</v>
          </cell>
          <cell r="I20">
            <v>117789.7443274501</v>
          </cell>
          <cell r="J20">
            <v>38446.278877437289</v>
          </cell>
          <cell r="K20">
            <v>398360.15317774052</v>
          </cell>
        </row>
        <row r="21">
          <cell r="B21">
            <v>945381.36988428037</v>
          </cell>
          <cell r="C21">
            <v>404520.41989885014</v>
          </cell>
          <cell r="D21">
            <v>2878305.1228716355</v>
          </cell>
          <cell r="E21">
            <v>87310.082732855357</v>
          </cell>
          <cell r="F21">
            <v>4029931.1228401475</v>
          </cell>
          <cell r="G21">
            <v>326826.55554490036</v>
          </cell>
          <cell r="H21">
            <v>275216.25513839058</v>
          </cell>
          <cell r="I21">
            <v>291888.95938549697</v>
          </cell>
          <cell r="J21">
            <v>191694.08712779067</v>
          </cell>
          <cell r="K21">
            <v>786397.53392719454</v>
          </cell>
        </row>
        <row r="22">
          <cell r="B22">
            <v>177283.41607339267</v>
          </cell>
          <cell r="C22">
            <v>19445.295234141751</v>
          </cell>
          <cell r="D22">
            <v>758847.14566388354</v>
          </cell>
          <cell r="E22">
            <v>8287.238725261077</v>
          </cell>
          <cell r="F22">
            <v>992137.15288316435</v>
          </cell>
          <cell r="G22">
            <v>64749.637577254005</v>
          </cell>
          <cell r="H22">
            <v>47648.318647966851</v>
          </cell>
          <cell r="I22">
            <v>86357.217042072531</v>
          </cell>
          <cell r="J22">
            <v>3241.7267794940635</v>
          </cell>
          <cell r="K22">
            <v>139379.84697711133</v>
          </cell>
        </row>
        <row r="23">
          <cell r="B23">
            <v>1619763.5380233848</v>
          </cell>
          <cell r="C23">
            <v>599882.99429043941</v>
          </cell>
          <cell r="D23">
            <v>19426895.55924093</v>
          </cell>
          <cell r="E23">
            <v>520351.01618579915</v>
          </cell>
          <cell r="F23">
            <v>6907350.0332561117</v>
          </cell>
          <cell r="G23">
            <v>577360.72696428327</v>
          </cell>
          <cell r="H23">
            <v>269935.96650431445</v>
          </cell>
          <cell r="I23">
            <v>533673.45079831721</v>
          </cell>
          <cell r="J23">
            <v>659781.13685154798</v>
          </cell>
          <cell r="K23">
            <v>1404808.3370215087</v>
          </cell>
        </row>
        <row r="24">
          <cell r="B24">
            <v>6359286.7866840791</v>
          </cell>
          <cell r="C24">
            <v>2242344.9151540943</v>
          </cell>
          <cell r="D24">
            <v>23898143.540295098</v>
          </cell>
          <cell r="E24">
            <v>4587683.6934343204</v>
          </cell>
          <cell r="F24">
            <v>30462936.025682144</v>
          </cell>
          <cell r="G24">
            <v>1800409.8400226911</v>
          </cell>
          <cell r="H24">
            <v>2709918.8594241086</v>
          </cell>
          <cell r="I24">
            <v>1297445.2779297654</v>
          </cell>
          <cell r="J24">
            <v>335587.78323464561</v>
          </cell>
          <cell r="K24">
            <v>12546836.294009306</v>
          </cell>
        </row>
        <row r="25">
          <cell r="B25">
            <v>1028847.6085255772</v>
          </cell>
          <cell r="C25">
            <v>266855.7438098939</v>
          </cell>
          <cell r="D25">
            <v>2581962.4657427482</v>
          </cell>
          <cell r="E25">
            <v>124198.55348422714</v>
          </cell>
          <cell r="F25">
            <v>4315783.2927919449</v>
          </cell>
          <cell r="G25">
            <v>244321.54593351216</v>
          </cell>
          <cell r="H25">
            <v>325936.3611381927</v>
          </cell>
          <cell r="I25">
            <v>229588.26065741206</v>
          </cell>
          <cell r="J25">
            <v>184529.79021808837</v>
          </cell>
          <cell r="K25">
            <v>698645.28009122808</v>
          </cell>
        </row>
        <row r="26">
          <cell r="B26">
            <v>596196.8234089819</v>
          </cell>
          <cell r="C26">
            <v>114614.72687701511</v>
          </cell>
          <cell r="D26">
            <v>1561756.7925390103</v>
          </cell>
          <cell r="E26">
            <v>164443.03980793824</v>
          </cell>
          <cell r="F26">
            <v>1544034.3891294855</v>
          </cell>
          <cell r="G26">
            <v>215747.7155911256</v>
          </cell>
          <cell r="H26">
            <v>306354.15220279223</v>
          </cell>
          <cell r="I26">
            <v>99584.792091487732</v>
          </cell>
          <cell r="J26">
            <v>5461.2523737467909</v>
          </cell>
          <cell r="K26">
            <v>448233.27571023058</v>
          </cell>
        </row>
        <row r="27">
          <cell r="B27">
            <v>1390092.7708073126</v>
          </cell>
          <cell r="C27">
            <v>142271.36266373433</v>
          </cell>
          <cell r="D27">
            <v>2461073.6040620049</v>
          </cell>
          <cell r="E27">
            <v>155662.30110754966</v>
          </cell>
          <cell r="F27">
            <v>3261215.2242563302</v>
          </cell>
          <cell r="G27">
            <v>265448.31221367372</v>
          </cell>
          <cell r="H27">
            <v>193295.23899368872</v>
          </cell>
          <cell r="I27">
            <v>197831.8269126509</v>
          </cell>
          <cell r="J27">
            <v>120136.80999646307</v>
          </cell>
          <cell r="K27">
            <v>655820.19731914182</v>
          </cell>
        </row>
        <row r="28">
          <cell r="B28">
            <v>100430.76970806802</v>
          </cell>
          <cell r="C28">
            <v>36317.745572145082</v>
          </cell>
          <cell r="D28">
            <v>425192.68738401239</v>
          </cell>
          <cell r="E28">
            <v>9466.073404327668</v>
          </cell>
          <cell r="F28">
            <v>348618.86801947013</v>
          </cell>
          <cell r="G28">
            <v>30335.19824199178</v>
          </cell>
          <cell r="H28">
            <v>100010.06767907899</v>
          </cell>
          <cell r="I28">
            <v>27862.612116636123</v>
          </cell>
          <cell r="J28">
            <v>15158.571511065034</v>
          </cell>
          <cell r="K28">
            <v>123421.76784280523</v>
          </cell>
        </row>
        <row r="29">
          <cell r="B29">
            <v>82657.670214770667</v>
          </cell>
          <cell r="C29">
            <v>19060.049855097735</v>
          </cell>
          <cell r="D29">
            <v>565038.14338660834</v>
          </cell>
          <cell r="E29">
            <v>13769.42753242208</v>
          </cell>
          <cell r="F29">
            <v>351405.32521589572</v>
          </cell>
          <cell r="G29">
            <v>37820.058200682819</v>
          </cell>
          <cell r="H29">
            <v>20081.273061870234</v>
          </cell>
          <cell r="I29">
            <v>49829.76533664795</v>
          </cell>
          <cell r="J29">
            <v>307.36661684722225</v>
          </cell>
          <cell r="K29">
            <v>102541.65495289184</v>
          </cell>
        </row>
        <row r="30">
          <cell r="B30">
            <v>362236.72809894849</v>
          </cell>
          <cell r="C30">
            <v>81972.325990492798</v>
          </cell>
          <cell r="D30">
            <v>1101865.8064790082</v>
          </cell>
          <cell r="E30">
            <v>41209.990729385849</v>
          </cell>
          <cell r="F30">
            <v>1030978.1093403875</v>
          </cell>
          <cell r="G30">
            <v>71256.324816418331</v>
          </cell>
          <cell r="H30">
            <v>81775.597590600824</v>
          </cell>
          <cell r="I30">
            <v>108870.72667460349</v>
          </cell>
          <cell r="J30">
            <v>33919.112041847322</v>
          </cell>
          <cell r="K30">
            <v>211505.51635027773</v>
          </cell>
        </row>
        <row r="31">
          <cell r="B31">
            <v>260082.60472799084</v>
          </cell>
          <cell r="C31">
            <v>99992.562774119069</v>
          </cell>
          <cell r="D31">
            <v>4047646.5880961632</v>
          </cell>
          <cell r="E31">
            <v>33912.503743410904</v>
          </cell>
          <cell r="F31">
            <v>1644158.0036827428</v>
          </cell>
          <cell r="G31">
            <v>145634.17779906967</v>
          </cell>
          <cell r="H31">
            <v>49145.663350696283</v>
          </cell>
          <cell r="I31">
            <v>67716.520065355566</v>
          </cell>
          <cell r="J31">
            <v>70395.237282634844</v>
          </cell>
          <cell r="K31">
            <v>525509.3955256982</v>
          </cell>
        </row>
        <row r="32">
          <cell r="B32">
            <v>14663309.198090373</v>
          </cell>
          <cell r="C32">
            <v>4889540.0696499664</v>
          </cell>
          <cell r="D32">
            <v>67967961.352537245</v>
          </cell>
          <cell r="E32">
            <v>5903633.3827601895</v>
          </cell>
          <cell r="F32">
            <v>63408486.961885072</v>
          </cell>
          <cell r="G32">
            <v>4269850.2164429519</v>
          </cell>
          <cell r="H32">
            <v>4911557.478331292</v>
          </cell>
          <cell r="I32">
            <v>3484706.9794616499</v>
          </cell>
          <cell r="J32">
            <v>2030954.9349176888</v>
          </cell>
          <cell r="K32">
            <v>19259400.111982606</v>
          </cell>
        </row>
        <row r="37">
          <cell r="B37">
            <v>68760.699341220636</v>
          </cell>
          <cell r="C37">
            <v>3972.5490256730318</v>
          </cell>
          <cell r="D37">
            <v>299248.46038766031</v>
          </cell>
          <cell r="E37">
            <v>980.44372399787596</v>
          </cell>
          <cell r="F37">
            <v>168013.60338904063</v>
          </cell>
          <cell r="G37">
            <v>15777.931076366131</v>
          </cell>
          <cell r="H37">
            <v>6366.7331454927626</v>
          </cell>
          <cell r="I37">
            <v>16122.229043528852</v>
          </cell>
          <cell r="J37">
            <v>1793.1993466369472</v>
          </cell>
          <cell r="K37">
            <v>18861.41727359391</v>
          </cell>
        </row>
        <row r="38">
          <cell r="B38">
            <v>13765.5259352538</v>
          </cell>
          <cell r="C38">
            <v>3562.5299843867347</v>
          </cell>
          <cell r="D38">
            <v>91571.995886227101</v>
          </cell>
          <cell r="E38">
            <v>163.04017403104379</v>
          </cell>
          <cell r="F38">
            <v>52802.666692172468</v>
          </cell>
          <cell r="G38">
            <v>2862.8342619245936</v>
          </cell>
          <cell r="H38">
            <v>1159.5253426987938</v>
          </cell>
          <cell r="I38">
            <v>4666.2586127610166</v>
          </cell>
          <cell r="J38">
            <v>92407.490883828345</v>
          </cell>
          <cell r="K38">
            <v>9833.7229629584817</v>
          </cell>
        </row>
        <row r="39">
          <cell r="B39">
            <v>270611.28506880364</v>
          </cell>
          <cell r="C39">
            <v>75007.335362646889</v>
          </cell>
          <cell r="D39">
            <v>524816.73514691438</v>
          </cell>
          <cell r="E39">
            <v>9100.7186502544846</v>
          </cell>
          <cell r="F39">
            <v>552732.02085391071</v>
          </cell>
          <cell r="G39">
            <v>23942.283029968847</v>
          </cell>
          <cell r="H39">
            <v>34467.671732425762</v>
          </cell>
          <cell r="I39">
            <v>31082.459488785673</v>
          </cell>
          <cell r="J39">
            <v>0</v>
          </cell>
          <cell r="K39">
            <v>77205.43433718686</v>
          </cell>
        </row>
        <row r="40">
          <cell r="B40">
            <v>6754.8638744492237</v>
          </cell>
          <cell r="C40">
            <v>11469.32857786368</v>
          </cell>
          <cell r="D40">
            <v>114645.83242299406</v>
          </cell>
          <cell r="E40">
            <v>62.44710807045405</v>
          </cell>
          <cell r="F40">
            <v>43412.154722331485</v>
          </cell>
          <cell r="G40">
            <v>5669.7022959268052</v>
          </cell>
          <cell r="H40">
            <v>6121.3395008316102</v>
          </cell>
          <cell r="I40">
            <v>7761.7851209290311</v>
          </cell>
          <cell r="J40">
            <v>1584.7443287094204</v>
          </cell>
          <cell r="K40">
            <v>3455.2208722743076</v>
          </cell>
        </row>
        <row r="41">
          <cell r="B41">
            <v>118424.09099453734</v>
          </cell>
          <cell r="C41">
            <v>43717.038654245276</v>
          </cell>
          <cell r="D41">
            <v>596224.37974692008</v>
          </cell>
          <cell r="E41">
            <v>11543.046335676358</v>
          </cell>
          <cell r="F41">
            <v>531296.74196532229</v>
          </cell>
          <cell r="G41">
            <v>64397.436612846017</v>
          </cell>
          <cell r="H41">
            <v>78374.501606899925</v>
          </cell>
          <cell r="I41">
            <v>47456.672755848092</v>
          </cell>
          <cell r="J41">
            <v>269232.35493365489</v>
          </cell>
          <cell r="K41">
            <v>103715.80070045432</v>
          </cell>
        </row>
        <row r="42">
          <cell r="B42">
            <v>6777.677676379184</v>
          </cell>
          <cell r="C42">
            <v>127.9180173470736</v>
          </cell>
          <cell r="D42">
            <v>90026.13180321813</v>
          </cell>
          <cell r="E42">
            <v>240.70521656247743</v>
          </cell>
          <cell r="F42">
            <v>49808.629938262318</v>
          </cell>
          <cell r="G42">
            <v>4287.6720282337155</v>
          </cell>
          <cell r="H42">
            <v>2104.9330848240015</v>
          </cell>
          <cell r="I42">
            <v>408.35252230685705</v>
          </cell>
          <cell r="J42">
            <v>644.67122361973463</v>
          </cell>
          <cell r="K42">
            <v>2384.3848668326673</v>
          </cell>
        </row>
        <row r="43">
          <cell r="B43">
            <v>14395.191182594726</v>
          </cell>
          <cell r="C43">
            <v>11807.653890200369</v>
          </cell>
          <cell r="D43">
            <v>165005.28801710863</v>
          </cell>
          <cell r="E43">
            <v>2452.3071590677241</v>
          </cell>
          <cell r="F43">
            <v>99095.103910315855</v>
          </cell>
          <cell r="G43">
            <v>11611.961955285993</v>
          </cell>
          <cell r="H43">
            <v>2917.8891258211106</v>
          </cell>
          <cell r="I43">
            <v>10512.982163781306</v>
          </cell>
          <cell r="J43">
            <v>632.71621720026712</v>
          </cell>
          <cell r="K43">
            <v>18116.475495888077</v>
          </cell>
        </row>
        <row r="44">
          <cell r="B44">
            <v>85508.317264819096</v>
          </cell>
          <cell r="C44">
            <v>10752.618603601455</v>
          </cell>
          <cell r="D44">
            <v>399568.10334725294</v>
          </cell>
          <cell r="E44">
            <v>7234.2185868542556</v>
          </cell>
          <cell r="F44">
            <v>310902.06616635004</v>
          </cell>
          <cell r="G44">
            <v>23163.193539817476</v>
          </cell>
          <cell r="H44">
            <v>14745.032590767245</v>
          </cell>
          <cell r="I44">
            <v>19047.608927609028</v>
          </cell>
          <cell r="J44">
            <v>7739.0434350448832</v>
          </cell>
          <cell r="K44">
            <v>49190.639886986442</v>
          </cell>
        </row>
        <row r="45">
          <cell r="B45">
            <v>67336.729941354643</v>
          </cell>
          <cell r="C45">
            <v>63567.102874350305</v>
          </cell>
          <cell r="D45">
            <v>241900.53836859451</v>
          </cell>
          <cell r="E45">
            <v>17174.106442743312</v>
          </cell>
          <cell r="F45">
            <v>288869.38486308052</v>
          </cell>
          <cell r="G45">
            <v>12924.484769376577</v>
          </cell>
          <cell r="H45">
            <v>10747.159407559217</v>
          </cell>
          <cell r="I45">
            <v>24676.40698311606</v>
          </cell>
          <cell r="J45">
            <v>14433.272590370927</v>
          </cell>
          <cell r="K45">
            <v>41446.541507149632</v>
          </cell>
        </row>
        <row r="46">
          <cell r="B46">
            <v>253443.10126526488</v>
          </cell>
          <cell r="C46">
            <v>305203.22851559916</v>
          </cell>
          <cell r="D46">
            <v>1096851.5246183535</v>
          </cell>
          <cell r="E46">
            <v>29424.503235178654</v>
          </cell>
          <cell r="F46">
            <v>1423031.4833977323</v>
          </cell>
          <cell r="G46">
            <v>52249.758071013537</v>
          </cell>
          <cell r="H46">
            <v>141391.03882780249</v>
          </cell>
          <cell r="I46">
            <v>62491.08209938497</v>
          </cell>
          <cell r="J46">
            <v>3286.3671606410267</v>
          </cell>
          <cell r="K46">
            <v>254712.60725467012</v>
          </cell>
        </row>
        <row r="47">
          <cell r="B47">
            <v>81216.183726284653</v>
          </cell>
          <cell r="C47">
            <v>21524.885333865699</v>
          </cell>
          <cell r="D47">
            <v>923899.01976421615</v>
          </cell>
          <cell r="E47">
            <v>6878.9825355854273</v>
          </cell>
          <cell r="F47">
            <v>296768.04643046181</v>
          </cell>
          <cell r="G47">
            <v>26023.68823191692</v>
          </cell>
          <cell r="H47">
            <v>18943.623179397153</v>
          </cell>
          <cell r="I47">
            <v>16056.597908867734</v>
          </cell>
          <cell r="J47">
            <v>11578.706774763627</v>
          </cell>
          <cell r="K47">
            <v>99749.166298262775</v>
          </cell>
        </row>
        <row r="48">
          <cell r="B48">
            <v>64939.228436077559</v>
          </cell>
          <cell r="C48">
            <v>27939.282020084822</v>
          </cell>
          <cell r="D48">
            <v>449119.30021067517</v>
          </cell>
          <cell r="E48">
            <v>12837.416639328649</v>
          </cell>
          <cell r="F48">
            <v>297999.12440651865</v>
          </cell>
          <cell r="G48">
            <v>29616.499630051934</v>
          </cell>
          <cell r="H48">
            <v>11883.603002664935</v>
          </cell>
          <cell r="I48">
            <v>15795.793115273682</v>
          </cell>
          <cell r="J48">
            <v>0</v>
          </cell>
          <cell r="K48">
            <v>113549.61123354579</v>
          </cell>
        </row>
        <row r="49">
          <cell r="B49">
            <v>235083.71149030348</v>
          </cell>
          <cell r="C49">
            <v>78779.077607076018</v>
          </cell>
          <cell r="D49">
            <v>1073293.3589067708</v>
          </cell>
          <cell r="E49">
            <v>18778.139891669973</v>
          </cell>
          <cell r="F49">
            <v>2125028.4293095074</v>
          </cell>
          <cell r="G49">
            <v>75020.733965304928</v>
          </cell>
          <cell r="H49">
            <v>64061.304754169112</v>
          </cell>
          <cell r="I49">
            <v>51217.053866766233</v>
          </cell>
          <cell r="J49">
            <v>24238.064542782628</v>
          </cell>
          <cell r="K49">
            <v>359346.64471758832</v>
          </cell>
        </row>
        <row r="50">
          <cell r="B50">
            <v>43374.605967612857</v>
          </cell>
          <cell r="C50">
            <v>6277.3944640147583</v>
          </cell>
          <cell r="D50">
            <v>223780.28060652473</v>
          </cell>
          <cell r="E50">
            <v>5874.7166591111854</v>
          </cell>
          <cell r="F50">
            <v>192369.16191940053</v>
          </cell>
          <cell r="G50">
            <v>22323.799153275882</v>
          </cell>
          <cell r="H50">
            <v>19136.541422059636</v>
          </cell>
          <cell r="I50">
            <v>10809.125795603104</v>
          </cell>
          <cell r="J50">
            <v>724.4792166851272</v>
          </cell>
          <cell r="K50">
            <v>42311.343920264939</v>
          </cell>
        </row>
        <row r="51">
          <cell r="B51">
            <v>121715.92170510144</v>
          </cell>
          <cell r="C51">
            <v>11592.806683148789</v>
          </cell>
          <cell r="D51">
            <v>253136.76831004326</v>
          </cell>
          <cell r="E51">
            <v>13697.335315870736</v>
          </cell>
          <cell r="F51">
            <v>232236.10682479228</v>
          </cell>
          <cell r="G51">
            <v>21218.256594253697</v>
          </cell>
          <cell r="H51">
            <v>27442.045184286813</v>
          </cell>
          <cell r="I51">
            <v>4171.3782732473983</v>
          </cell>
          <cell r="J51">
            <v>499.17979451747397</v>
          </cell>
          <cell r="K51">
            <v>60006.126616984431</v>
          </cell>
        </row>
        <row r="52">
          <cell r="B52">
            <v>260353.00177803304</v>
          </cell>
          <cell r="C52">
            <v>127925.31398994294</v>
          </cell>
          <cell r="D52">
            <v>1357687.8625953186</v>
          </cell>
          <cell r="E52">
            <v>31158.868766032803</v>
          </cell>
          <cell r="F52">
            <v>1397884.2532537174</v>
          </cell>
          <cell r="G52">
            <v>126557.37267080825</v>
          </cell>
          <cell r="H52">
            <v>43491.700383979856</v>
          </cell>
          <cell r="I52">
            <v>96984.049668281077</v>
          </cell>
          <cell r="J52">
            <v>35892.418368963466</v>
          </cell>
          <cell r="K52">
            <v>432862.02900541981</v>
          </cell>
        </row>
        <row r="53">
          <cell r="B53">
            <v>837812.9806859591</v>
          </cell>
          <cell r="C53">
            <v>375209.94934176898</v>
          </cell>
          <cell r="D53">
            <v>2601545.0868798397</v>
          </cell>
          <cell r="E53">
            <v>114818.0005710905</v>
          </cell>
          <cell r="F53">
            <v>3812795.1800627462</v>
          </cell>
          <cell r="G53">
            <v>325095.47138809902</v>
          </cell>
          <cell r="H53">
            <v>264738.9032678706</v>
          </cell>
          <cell r="I53">
            <v>272629.45975878165</v>
          </cell>
          <cell r="J53">
            <v>171629.31150219729</v>
          </cell>
          <cell r="K53">
            <v>894163.86582503794</v>
          </cell>
        </row>
        <row r="54">
          <cell r="B54">
            <v>144752.58983371279</v>
          </cell>
          <cell r="C54">
            <v>22823.630676938359</v>
          </cell>
          <cell r="D54">
            <v>657315.41652628093</v>
          </cell>
          <cell r="E54">
            <v>13045.452083602093</v>
          </cell>
          <cell r="F54">
            <v>922063.69969757821</v>
          </cell>
          <cell r="G54">
            <v>59674.620891498205</v>
          </cell>
          <cell r="H54">
            <v>29893.88737873287</v>
          </cell>
          <cell r="I54">
            <v>70518.843192463566</v>
          </cell>
          <cell r="J54">
            <v>3619.1109542240742</v>
          </cell>
          <cell r="K54">
            <v>148427.71655078878</v>
          </cell>
        </row>
        <row r="55">
          <cell r="B55">
            <v>1245803.9415501193</v>
          </cell>
          <cell r="C55">
            <v>551143.12649789895</v>
          </cell>
          <cell r="D55">
            <v>17657544.410577923</v>
          </cell>
          <cell r="E55">
            <v>595489.44029615785</v>
          </cell>
          <cell r="F55">
            <v>6713887.7598342635</v>
          </cell>
          <cell r="G55">
            <v>557723.49078349071</v>
          </cell>
          <cell r="H55">
            <v>302868.03883127309</v>
          </cell>
          <cell r="I55">
            <v>483204.73159076681</v>
          </cell>
          <cell r="J55">
            <v>635439.4094836344</v>
          </cell>
          <cell r="K55">
            <v>1106607.9919790421</v>
          </cell>
        </row>
        <row r="56">
          <cell r="B56">
            <v>6213559.9388640933</v>
          </cell>
          <cell r="C56">
            <v>1810542.9243146856</v>
          </cell>
          <cell r="D56">
            <v>23888875.747825604</v>
          </cell>
          <cell r="E56">
            <v>4615465.8114188453</v>
          </cell>
          <cell r="F56">
            <v>27463178.829256605</v>
          </cell>
          <cell r="G56">
            <v>1791606.757550105</v>
          </cell>
          <cell r="H56">
            <v>2624052.010804398</v>
          </cell>
          <cell r="I56">
            <v>1125964.4749504842</v>
          </cell>
          <cell r="J56">
            <v>626555.83153041918</v>
          </cell>
          <cell r="K56">
            <v>12783974.288568329</v>
          </cell>
        </row>
        <row r="57">
          <cell r="B57">
            <v>954583.0755477153</v>
          </cell>
          <cell r="C57">
            <v>278052.21639312431</v>
          </cell>
          <cell r="D57">
            <v>2305104.4831245155</v>
          </cell>
          <cell r="E57">
            <v>133754.3140201238</v>
          </cell>
          <cell r="F57">
            <v>4153119.903589583</v>
          </cell>
          <cell r="G57">
            <v>238334.16236404562</v>
          </cell>
          <cell r="H57">
            <v>333698.54958038591</v>
          </cell>
          <cell r="I57">
            <v>223842.41853433673</v>
          </cell>
          <cell r="J57">
            <v>172117.21063257247</v>
          </cell>
          <cell r="K57">
            <v>802029.83155504847</v>
          </cell>
        </row>
        <row r="58">
          <cell r="B58">
            <v>579194.49999611126</v>
          </cell>
          <cell r="C58">
            <v>103234.56430628715</v>
          </cell>
          <cell r="D58">
            <v>1375313.8953683237</v>
          </cell>
          <cell r="E58">
            <v>153771.28035131551</v>
          </cell>
          <cell r="F58">
            <v>1446897.5980717936</v>
          </cell>
          <cell r="G58">
            <v>221689.86527713641</v>
          </cell>
          <cell r="H58">
            <v>306653.82216317707</v>
          </cell>
          <cell r="I58">
            <v>76743.694968501804</v>
          </cell>
          <cell r="J58">
            <v>6637.9806836169082</v>
          </cell>
          <cell r="K58">
            <v>428917.40863053541</v>
          </cell>
        </row>
        <row r="59">
          <cell r="B59">
            <v>1464865.6327483349</v>
          </cell>
          <cell r="C59">
            <v>137267.76414748788</v>
          </cell>
          <cell r="D59">
            <v>2115164.9693369302</v>
          </cell>
          <cell r="E59">
            <v>192182.81159949137</v>
          </cell>
          <cell r="F59">
            <v>3236087.4171628845</v>
          </cell>
          <cell r="G59">
            <v>260192.72856169171</v>
          </cell>
          <cell r="H59">
            <v>229275.09149459819</v>
          </cell>
          <cell r="I59">
            <v>167112.92531947402</v>
          </cell>
          <cell r="J59">
            <v>126077.21797531185</v>
          </cell>
          <cell r="K59">
            <v>751989.61462453823</v>
          </cell>
        </row>
        <row r="60">
          <cell r="B60">
            <v>91449.105777092758</v>
          </cell>
          <cell r="C60">
            <v>41861.692609711223</v>
          </cell>
          <cell r="D60">
            <v>474940.44966941728</v>
          </cell>
          <cell r="E60">
            <v>5770.8146060493636</v>
          </cell>
          <cell r="F60">
            <v>308327.44134184142</v>
          </cell>
          <cell r="G60">
            <v>30046.066681456632</v>
          </cell>
          <cell r="H60">
            <v>128151.19306801617</v>
          </cell>
          <cell r="I60">
            <v>26261.915371086521</v>
          </cell>
          <cell r="J60">
            <v>13424.525632595753</v>
          </cell>
          <cell r="K60">
            <v>131995.73463915009</v>
          </cell>
        </row>
        <row r="61">
          <cell r="B61">
            <v>82369.744712027299</v>
          </cell>
          <cell r="C61">
            <v>24647.688321749578</v>
          </cell>
          <cell r="D61">
            <v>480922.42659931647</v>
          </cell>
          <cell r="E61">
            <v>23641.24959097703</v>
          </cell>
          <cell r="F61">
            <v>320837.3142090934</v>
          </cell>
          <cell r="G61">
            <v>36778.037092562874</v>
          </cell>
          <cell r="H61">
            <v>23449.513441990868</v>
          </cell>
          <cell r="I61">
            <v>44640.974067210402</v>
          </cell>
          <cell r="J61">
            <v>1273.7018688550827</v>
          </cell>
          <cell r="K61">
            <v>121392.19209109273</v>
          </cell>
        </row>
        <row r="62">
          <cell r="B62">
            <v>377811.08469868061</v>
          </cell>
          <cell r="C62">
            <v>77852.565776191768</v>
          </cell>
          <cell r="D62">
            <v>916151.01425042481</v>
          </cell>
          <cell r="E62">
            <v>42438.312375644949</v>
          </cell>
          <cell r="F62">
            <v>1037213.0642171947</v>
          </cell>
          <cell r="G62">
            <v>74167.838061014743</v>
          </cell>
          <cell r="H62">
            <v>85327.082225241291</v>
          </cell>
          <cell r="I62">
            <v>101133.24982294618</v>
          </cell>
          <cell r="J62">
            <v>11278.455456499021</v>
          </cell>
          <cell r="K62">
            <v>252978.84087476906</v>
          </cell>
        </row>
        <row r="63">
          <cell r="B63">
            <v>223527.36588799945</v>
          </cell>
          <cell r="C63">
            <v>63201.704045122213</v>
          </cell>
          <cell r="D63">
            <v>3272523.4567650161</v>
          </cell>
          <cell r="E63">
            <v>37324.831640923461</v>
          </cell>
          <cell r="F63">
            <v>1457763.0990621145</v>
          </cell>
          <cell r="G63">
            <v>164932.63981355511</v>
          </cell>
          <cell r="H63">
            <v>44018.771078915284</v>
          </cell>
          <cell r="I63">
            <v>56982.180581874418</v>
          </cell>
          <cell r="J63">
            <v>45519.640180062059</v>
          </cell>
          <cell r="K63">
            <v>497388.57172118948</v>
          </cell>
        </row>
        <row r="64">
          <cell r="B64">
            <v>13928190.095949937</v>
          </cell>
          <cell r="C64">
            <v>4289063.8900350137</v>
          </cell>
          <cell r="D64">
            <v>63646176.937062375</v>
          </cell>
          <cell r="E64">
            <v>6095303.3149942569</v>
          </cell>
          <cell r="F64">
            <v>58934420.28454861</v>
          </cell>
          <cell r="G64">
            <v>4277889.286351027</v>
          </cell>
          <cell r="H64">
            <v>4855481.5056262799</v>
          </cell>
          <cell r="I64">
            <v>3068294.7045040168</v>
          </cell>
          <cell r="J64">
            <v>2278259.1047174064</v>
          </cell>
          <cell r="K64">
            <v>19606613.224009581</v>
          </cell>
        </row>
        <row r="69">
          <cell r="B69">
            <v>71139.079245222107</v>
          </cell>
          <cell r="C69">
            <v>4074.7444219518675</v>
          </cell>
          <cell r="D69">
            <v>298155.99274820299</v>
          </cell>
          <cell r="E69">
            <v>1324.0438761020066</v>
          </cell>
          <cell r="F69">
            <v>159618.833761621</v>
          </cell>
          <cell r="G69">
            <v>15475.521324703737</v>
          </cell>
          <cell r="H69">
            <v>6466.5840338236703</v>
          </cell>
          <cell r="I69">
            <v>14641.230057462195</v>
          </cell>
          <cell r="J69">
            <v>4762.3788134634269</v>
          </cell>
          <cell r="K69">
            <v>22242.498421616867</v>
          </cell>
        </row>
        <row r="70">
          <cell r="B70">
            <v>19971.652294030453</v>
          </cell>
          <cell r="C70">
            <v>11627.150051248467</v>
          </cell>
          <cell r="D70">
            <v>87210.087945985404</v>
          </cell>
          <cell r="E70">
            <v>0</v>
          </cell>
          <cell r="F70">
            <v>48468.336095449835</v>
          </cell>
          <cell r="G70">
            <v>2703.6190032427317</v>
          </cell>
          <cell r="H70">
            <v>1210.0572671268555</v>
          </cell>
          <cell r="I70">
            <v>5407.0871765169704</v>
          </cell>
          <cell r="J70">
            <v>88191.750680890778</v>
          </cell>
          <cell r="K70">
            <v>25804.130104323005</v>
          </cell>
        </row>
        <row r="71">
          <cell r="B71">
            <v>225000.04821894135</v>
          </cell>
          <cell r="C71">
            <v>91044.732989481141</v>
          </cell>
          <cell r="D71">
            <v>496990.34270743397</v>
          </cell>
          <cell r="E71">
            <v>19909.030054695562</v>
          </cell>
          <cell r="F71">
            <v>507385.60408670874</v>
          </cell>
          <cell r="G71">
            <v>25599.422331856247</v>
          </cell>
          <cell r="H71">
            <v>32419.804441688262</v>
          </cell>
          <cell r="I71">
            <v>36218.892210141101</v>
          </cell>
          <cell r="J71">
            <v>0</v>
          </cell>
          <cell r="K71">
            <v>74302.787677724205</v>
          </cell>
        </row>
        <row r="72">
          <cell r="B72">
            <v>7352.0407477905601</v>
          </cell>
          <cell r="C72">
            <v>12696.859920727928</v>
          </cell>
          <cell r="D72">
            <v>122895.58326682856</v>
          </cell>
          <cell r="E72">
            <v>0</v>
          </cell>
          <cell r="F72">
            <v>42195.409620710896</v>
          </cell>
          <cell r="G72">
            <v>5272.8459084154256</v>
          </cell>
          <cell r="H72">
            <v>4029.4647925878126</v>
          </cell>
          <cell r="I72">
            <v>4524.2063970015952</v>
          </cell>
          <cell r="J72">
            <v>1160.6236132741967</v>
          </cell>
          <cell r="K72">
            <v>2843.8630530470809</v>
          </cell>
        </row>
        <row r="73">
          <cell r="B73">
            <v>132122.9988520882</v>
          </cell>
          <cell r="C73">
            <v>37120.006767553066</v>
          </cell>
          <cell r="D73">
            <v>627026.50129788474</v>
          </cell>
          <cell r="E73">
            <v>11877.842231115197</v>
          </cell>
          <cell r="F73">
            <v>506191.53941099974</v>
          </cell>
          <cell r="G73">
            <v>68728.418704875439</v>
          </cell>
          <cell r="H73">
            <v>79014.509855860335</v>
          </cell>
          <cell r="I73">
            <v>34859.7383306056</v>
          </cell>
          <cell r="J73">
            <v>248127.98597652375</v>
          </cell>
          <cell r="K73">
            <v>115110.75413640363</v>
          </cell>
        </row>
        <row r="74">
          <cell r="B74">
            <v>5978.4179643860189</v>
          </cell>
          <cell r="C74">
            <v>63.965339250865391</v>
          </cell>
          <cell r="D74">
            <v>91232.605521141595</v>
          </cell>
          <cell r="E74">
            <v>68.908373448824833</v>
          </cell>
          <cell r="F74">
            <v>49761.12324290481</v>
          </cell>
          <cell r="G74">
            <v>4698.1738545681947</v>
          </cell>
          <cell r="H74">
            <v>1838.7079011012902</v>
          </cell>
          <cell r="I74">
            <v>781.63872993787891</v>
          </cell>
          <cell r="J74">
            <v>651.50369059757088</v>
          </cell>
          <cell r="K74">
            <v>3882.5199564735794</v>
          </cell>
        </row>
        <row r="75">
          <cell r="B75">
            <v>13844.702622328901</v>
          </cell>
          <cell r="C75">
            <v>7744.1591837389169</v>
          </cell>
          <cell r="D75">
            <v>158333.16104345641</v>
          </cell>
          <cell r="E75">
            <v>3264.2984916718638</v>
          </cell>
          <cell r="F75">
            <v>102714.86326263969</v>
          </cell>
          <cell r="G75">
            <v>11214.809042571556</v>
          </cell>
          <cell r="H75">
            <v>3040.0398088064917</v>
          </cell>
          <cell r="I75">
            <v>8006.6666184274554</v>
          </cell>
          <cell r="J75">
            <v>525.99507103391807</v>
          </cell>
          <cell r="K75">
            <v>19653.594224553461</v>
          </cell>
        </row>
        <row r="76">
          <cell r="B76">
            <v>87601.960111337961</v>
          </cell>
          <cell r="C76">
            <v>15977.365431311673</v>
          </cell>
          <cell r="D76">
            <v>387655.7184501944</v>
          </cell>
          <cell r="E76">
            <v>8890.5531944630602</v>
          </cell>
          <cell r="F76">
            <v>328191.00357001997</v>
          </cell>
          <cell r="G76">
            <v>20983.974302427239</v>
          </cell>
          <cell r="H76">
            <v>15255.703865102096</v>
          </cell>
          <cell r="I76">
            <v>16191.122965832114</v>
          </cell>
          <cell r="J76">
            <v>13098.179742258602</v>
          </cell>
          <cell r="K76">
            <v>45959.479510991427</v>
          </cell>
        </row>
        <row r="77">
          <cell r="B77">
            <v>65981.875501916744</v>
          </cell>
          <cell r="C77">
            <v>71340.971292998525</v>
          </cell>
          <cell r="D77">
            <v>232957.85732214164</v>
          </cell>
          <cell r="E77">
            <v>17807.237885550698</v>
          </cell>
          <cell r="F77">
            <v>288408.18421610422</v>
          </cell>
          <cell r="G77">
            <v>13217.869869006327</v>
          </cell>
          <cell r="H77">
            <v>11670.243185200752</v>
          </cell>
          <cell r="I77">
            <v>22863.909799890138</v>
          </cell>
          <cell r="J77">
            <v>16360.367033708342</v>
          </cell>
          <cell r="K77">
            <v>46303.160300382689</v>
          </cell>
        </row>
        <row r="78">
          <cell r="B78">
            <v>254310.20918476151</v>
          </cell>
          <cell r="C78">
            <v>276891.11057601409</v>
          </cell>
          <cell r="D78">
            <v>1065008.8460267985</v>
          </cell>
          <cell r="E78">
            <v>64442.056999829918</v>
          </cell>
          <cell r="F78">
            <v>1479234.1944861312</v>
          </cell>
          <cell r="G78">
            <v>48911.529305500211</v>
          </cell>
          <cell r="H78">
            <v>165841.53793078708</v>
          </cell>
          <cell r="I78">
            <v>62343.460331783484</v>
          </cell>
          <cell r="J78">
            <v>4303.3019164382695</v>
          </cell>
          <cell r="K78">
            <v>253328.61687756429</v>
          </cell>
        </row>
        <row r="79">
          <cell r="B79">
            <v>69212.620140536208</v>
          </cell>
          <cell r="C79">
            <v>23288.268426561088</v>
          </cell>
          <cell r="D79">
            <v>868566.78975623706</v>
          </cell>
          <cell r="E79">
            <v>5732.1434130481066</v>
          </cell>
          <cell r="F79">
            <v>292560.79759078124</v>
          </cell>
          <cell r="G79">
            <v>43313.511844197768</v>
          </cell>
          <cell r="H79">
            <v>22841.246299310849</v>
          </cell>
          <cell r="I79">
            <v>13772.646180142723</v>
          </cell>
          <cell r="J79">
            <v>12492.965356476656</v>
          </cell>
          <cell r="K79">
            <v>102630.66451283428</v>
          </cell>
        </row>
        <row r="80">
          <cell r="B80">
            <v>75576.921300250571</v>
          </cell>
          <cell r="C80">
            <v>27877.522732398444</v>
          </cell>
          <cell r="D80">
            <v>415959.55425909243</v>
          </cell>
          <cell r="E80">
            <v>15832.6379246579</v>
          </cell>
          <cell r="F80">
            <v>271812.38167114719</v>
          </cell>
          <cell r="G80">
            <v>32021.60483191075</v>
          </cell>
          <cell r="H80">
            <v>14918.42234793593</v>
          </cell>
          <cell r="I80">
            <v>19529.549441493364</v>
          </cell>
          <cell r="J80">
            <v>0</v>
          </cell>
          <cell r="K80">
            <v>83003.67986964609</v>
          </cell>
        </row>
        <row r="81">
          <cell r="B81">
            <v>262472.81564584898</v>
          </cell>
          <cell r="C81">
            <v>85146.701555443098</v>
          </cell>
          <cell r="D81">
            <v>990138.00421179726</v>
          </cell>
          <cell r="E81">
            <v>26420.44774664447</v>
          </cell>
          <cell r="F81">
            <v>1413250.0919717369</v>
          </cell>
          <cell r="G81">
            <v>68871.078109515962</v>
          </cell>
          <cell r="H81">
            <v>83956.164548633795</v>
          </cell>
          <cell r="I81">
            <v>48576.654624940573</v>
          </cell>
          <cell r="J81">
            <v>9688.9327321141791</v>
          </cell>
          <cell r="K81">
            <v>349821.95336995879</v>
          </cell>
        </row>
        <row r="82">
          <cell r="B82">
            <v>47785.334604417716</v>
          </cell>
          <cell r="C82">
            <v>6815.8878645729383</v>
          </cell>
          <cell r="D82">
            <v>236496.75706934844</v>
          </cell>
          <cell r="E82">
            <v>11506.003970089854</v>
          </cell>
          <cell r="F82">
            <v>216532.85047278125</v>
          </cell>
          <cell r="G82">
            <v>21449.267981390418</v>
          </cell>
          <cell r="H82">
            <v>23476.408555503389</v>
          </cell>
          <cell r="I82">
            <v>8496.7577139360583</v>
          </cell>
          <cell r="J82">
            <v>408.5628781919105</v>
          </cell>
          <cell r="K82">
            <v>37972.347819732771</v>
          </cell>
        </row>
        <row r="83">
          <cell r="B83">
            <v>108149.8635212307</v>
          </cell>
          <cell r="C83">
            <v>6423.5137813355195</v>
          </cell>
          <cell r="D83">
            <v>236061.08607142308</v>
          </cell>
          <cell r="E83">
            <v>13803.3995804802</v>
          </cell>
          <cell r="F83">
            <v>191868.42705777709</v>
          </cell>
          <cell r="G83">
            <v>18456.667467455372</v>
          </cell>
          <cell r="H83">
            <v>24020.691000919935</v>
          </cell>
          <cell r="I83">
            <v>4631.0650268826676</v>
          </cell>
          <cell r="J83">
            <v>267.56601133663537</v>
          </cell>
          <cell r="K83">
            <v>53571.385380883679</v>
          </cell>
        </row>
        <row r="84">
          <cell r="B84">
            <v>251252.28783193504</v>
          </cell>
          <cell r="C84">
            <v>157786.5421388789</v>
          </cell>
          <cell r="D84">
            <v>983699.39006998087</v>
          </cell>
          <cell r="E84">
            <v>67750.380367365287</v>
          </cell>
          <cell r="F84">
            <v>1322731.208833728</v>
          </cell>
          <cell r="G84">
            <v>135230.16997823093</v>
          </cell>
          <cell r="H84">
            <v>39081.032407927414</v>
          </cell>
          <cell r="I84">
            <v>85554.254169403648</v>
          </cell>
          <cell r="J84">
            <v>33537.847969943999</v>
          </cell>
          <cell r="K84">
            <v>428959.80577216379</v>
          </cell>
        </row>
        <row r="85">
          <cell r="B85">
            <v>823351.08630806906</v>
          </cell>
          <cell r="C85">
            <v>321606.05786037544</v>
          </cell>
          <cell r="D85">
            <v>2492426.5444783955</v>
          </cell>
          <cell r="E85">
            <v>205296.83435401309</v>
          </cell>
          <cell r="F85">
            <v>3672555.1424073013</v>
          </cell>
          <cell r="G85">
            <v>316771.38872797776</v>
          </cell>
          <cell r="H85">
            <v>272951.49272027303</v>
          </cell>
          <cell r="I85">
            <v>282421.913813953</v>
          </cell>
          <cell r="J85">
            <v>207383.53849150467</v>
          </cell>
          <cell r="K85">
            <v>904693.80923572311</v>
          </cell>
        </row>
        <row r="86">
          <cell r="B86">
            <v>151226.95492959404</v>
          </cell>
          <cell r="C86">
            <v>19566.085260816035</v>
          </cell>
          <cell r="D86">
            <v>629465.98649551685</v>
          </cell>
          <cell r="E86">
            <v>18351.034528878274</v>
          </cell>
          <cell r="F86">
            <v>879058.84128488542</v>
          </cell>
          <cell r="G86">
            <v>54613.797749460326</v>
          </cell>
          <cell r="H86">
            <v>27613.668034065366</v>
          </cell>
          <cell r="I86">
            <v>74266.241637461382</v>
          </cell>
          <cell r="J86">
            <v>14161.238224118189</v>
          </cell>
          <cell r="K86">
            <v>147592.20248837158</v>
          </cell>
        </row>
        <row r="87">
          <cell r="B87">
            <v>1219739.5809453172</v>
          </cell>
          <cell r="C87">
            <v>545480.22592386091</v>
          </cell>
          <cell r="D87">
            <v>18025027.179946538</v>
          </cell>
          <cell r="E87">
            <v>590382.1800845752</v>
          </cell>
          <cell r="F87">
            <v>6528857.5226812353</v>
          </cell>
          <cell r="G87">
            <v>543673.26776170323</v>
          </cell>
          <cell r="H87">
            <v>312835.05389773654</v>
          </cell>
          <cell r="I87">
            <v>374032.15656994056</v>
          </cell>
          <cell r="J87">
            <v>619364.32570073451</v>
          </cell>
          <cell r="K87">
            <v>1072008.11507017</v>
          </cell>
        </row>
        <row r="88">
          <cell r="B88">
            <v>6035078.2647691304</v>
          </cell>
          <cell r="C88">
            <v>2125699.0615878818</v>
          </cell>
          <cell r="D88">
            <v>19386072.266709048</v>
          </cell>
          <cell r="E88">
            <v>5389951.8839308023</v>
          </cell>
          <cell r="F88">
            <v>27077285.151945867</v>
          </cell>
          <cell r="G88">
            <v>1760966.236017707</v>
          </cell>
          <cell r="H88">
            <v>2594777.9708211068</v>
          </cell>
          <cell r="I88">
            <v>1065214.147332367</v>
          </cell>
          <cell r="J88">
            <v>333415.47336471127</v>
          </cell>
          <cell r="K88">
            <v>12156258.774238948</v>
          </cell>
        </row>
        <row r="89">
          <cell r="B89">
            <v>964567.55246550741</v>
          </cell>
          <cell r="C89">
            <v>281666.07271437882</v>
          </cell>
          <cell r="D89">
            <v>2153758.0802463684</v>
          </cell>
          <cell r="E89">
            <v>202117.60939007805</v>
          </cell>
          <cell r="F89">
            <v>4003174.6372114941</v>
          </cell>
          <cell r="G89">
            <v>239636.6368711821</v>
          </cell>
          <cell r="H89">
            <v>328323.15491443768</v>
          </cell>
          <cell r="I89">
            <v>220102.16277387337</v>
          </cell>
          <cell r="J89">
            <v>154202.9696275749</v>
          </cell>
          <cell r="K89">
            <v>736355.75293040532</v>
          </cell>
        </row>
        <row r="90">
          <cell r="B90">
            <v>639736.87617525621</v>
          </cell>
          <cell r="C90">
            <v>93326.20321188333</v>
          </cell>
          <cell r="D90">
            <v>1183895.5259483489</v>
          </cell>
          <cell r="E90">
            <v>242318.02345774029</v>
          </cell>
          <cell r="F90">
            <v>1531971.4195582964</v>
          </cell>
          <cell r="G90">
            <v>229101.78834855038</v>
          </cell>
          <cell r="H90">
            <v>313942.12580017658</v>
          </cell>
          <cell r="I90">
            <v>81020.577772740056</v>
          </cell>
          <cell r="J90">
            <v>6309.6135454893483</v>
          </cell>
          <cell r="K90">
            <v>402235.84680659027</v>
          </cell>
        </row>
        <row r="91">
          <cell r="B91">
            <v>1358319.4313352513</v>
          </cell>
          <cell r="C91">
            <v>136642.34788750042</v>
          </cell>
          <cell r="D91">
            <v>2027870.436697423</v>
          </cell>
          <cell r="E91">
            <v>213878.72657280348</v>
          </cell>
          <cell r="F91">
            <v>3428349.8150987988</v>
          </cell>
          <cell r="G91">
            <v>259192.33615324955</v>
          </cell>
          <cell r="H91">
            <v>242290.56497614097</v>
          </cell>
          <cell r="I91">
            <v>143548.81034149381</v>
          </cell>
          <cell r="J91">
            <v>130170.16553299391</v>
          </cell>
          <cell r="K91">
            <v>721046.05021265242</v>
          </cell>
        </row>
        <row r="92">
          <cell r="B92">
            <v>94832.32441265168</v>
          </cell>
          <cell r="C92">
            <v>46995.745410063515</v>
          </cell>
          <cell r="D92">
            <v>460605.21622535127</v>
          </cell>
          <cell r="E92">
            <v>11951.746277785194</v>
          </cell>
          <cell r="F92">
            <v>271903.44460963208</v>
          </cell>
          <cell r="G92">
            <v>26223.375125981795</v>
          </cell>
          <cell r="H92">
            <v>155769.74269760388</v>
          </cell>
          <cell r="I92">
            <v>27811.993448552756</v>
          </cell>
          <cell r="J92">
            <v>2822.9940512478897</v>
          </cell>
          <cell r="K92">
            <v>130377.32485104742</v>
          </cell>
        </row>
        <row r="93">
          <cell r="B93">
            <v>81200.867457637229</v>
          </cell>
          <cell r="C93">
            <v>20935.256430389447</v>
          </cell>
          <cell r="D93">
            <v>492497.13416534232</v>
          </cell>
          <cell r="E93">
            <v>24237.567262950233</v>
          </cell>
          <cell r="F93">
            <v>312237.89568241674</v>
          </cell>
          <cell r="G93">
            <v>41069.24775962712</v>
          </cell>
          <cell r="H93">
            <v>26058.674637954162</v>
          </cell>
          <cell r="I93">
            <v>56369.862461400815</v>
          </cell>
          <cell r="J93">
            <v>1429.7993781558382</v>
          </cell>
          <cell r="K93">
            <v>147771.96220970209</v>
          </cell>
        </row>
        <row r="94">
          <cell r="B94">
            <v>372735.691032573</v>
          </cell>
          <cell r="C94">
            <v>87917.798074958089</v>
          </cell>
          <cell r="D94">
            <v>926766.48273450194</v>
          </cell>
          <cell r="E94">
            <v>54489.244825618858</v>
          </cell>
          <cell r="F94">
            <v>1005884.7914180631</v>
          </cell>
          <cell r="G94">
            <v>74622.66302219154</v>
          </cell>
          <cell r="H94">
            <v>98990.087520938963</v>
          </cell>
          <cell r="I94">
            <v>96639.422879767953</v>
          </cell>
          <cell r="J94">
            <v>10369.803163749435</v>
          </cell>
          <cell r="K94">
            <v>301532.08943290461</v>
          </cell>
        </row>
        <row r="95">
          <cell r="B95">
            <v>241314.41846114129</v>
          </cell>
          <cell r="C95">
            <v>76880.066778868553</v>
          </cell>
          <cell r="D95">
            <v>3900513.3547415128</v>
          </cell>
          <cell r="E95">
            <v>79704.208604644024</v>
          </cell>
          <cell r="F95">
            <v>1403628.8937325305</v>
          </cell>
          <cell r="G95">
            <v>163943.44352448243</v>
          </cell>
          <cell r="H95">
            <v>50107.311014216772</v>
          </cell>
          <cell r="I95">
            <v>56527.636803653295</v>
          </cell>
          <cell r="J95">
            <v>43235.732733555858</v>
          </cell>
          <cell r="K95">
            <v>402895.27605844685</v>
          </cell>
        </row>
        <row r="96">
          <cell r="B96">
            <v>13679855.876079155</v>
          </cell>
          <cell r="C96">
            <v>4592634.4236144423</v>
          </cell>
          <cell r="D96">
            <v>58977286.486156285</v>
          </cell>
          <cell r="E96">
            <v>7301308.0433990518</v>
          </cell>
          <cell r="F96">
            <v>57335832.404981762</v>
          </cell>
          <cell r="G96">
            <v>4245962.6649219822</v>
          </cell>
          <cell r="H96">
            <v>4952740.4652769659</v>
          </cell>
          <cell r="I96">
            <v>2864353.8056096015</v>
          </cell>
          <cell r="J96">
            <v>1956443.6153000877</v>
          </cell>
          <cell r="K96">
            <v>18788158.44452326</v>
          </cell>
        </row>
        <row r="101">
          <cell r="B101">
            <v>73170.107285058592</v>
          </cell>
          <cell r="C101">
            <v>4286.029907642449</v>
          </cell>
          <cell r="D101">
            <v>255218.26060886626</v>
          </cell>
          <cell r="E101">
            <v>2914.9434023935069</v>
          </cell>
          <cell r="F101">
            <v>189004.83957616676</v>
          </cell>
          <cell r="G101">
            <v>14715.685273519552</v>
          </cell>
          <cell r="H101">
            <v>8809.567047905206</v>
          </cell>
          <cell r="I101">
            <v>17064.521208564889</v>
          </cell>
          <cell r="J101">
            <v>5081.4162009930187</v>
          </cell>
          <cell r="K101">
            <v>24448.71612670055</v>
          </cell>
        </row>
        <row r="102">
          <cell r="B102">
            <v>17985.365354585389</v>
          </cell>
          <cell r="C102">
            <v>931.53589819561842</v>
          </cell>
          <cell r="D102">
            <v>80077.613660918447</v>
          </cell>
          <cell r="E102">
            <v>0</v>
          </cell>
          <cell r="F102">
            <v>49753.745114191952</v>
          </cell>
          <cell r="G102">
            <v>2747.1949720488265</v>
          </cell>
          <cell r="H102">
            <v>1140.4441179560772</v>
          </cell>
          <cell r="I102">
            <v>7428.7846263399379</v>
          </cell>
          <cell r="J102">
            <v>65814.32755236997</v>
          </cell>
          <cell r="K102">
            <v>18447.689842400796</v>
          </cell>
        </row>
        <row r="103">
          <cell r="B103">
            <v>253035.51786533176</v>
          </cell>
          <cell r="C103">
            <v>83418.830222925404</v>
          </cell>
          <cell r="D103">
            <v>436004.97092319553</v>
          </cell>
          <cell r="E103">
            <v>22533.573045086909</v>
          </cell>
          <cell r="F103">
            <v>487123.89262024983</v>
          </cell>
          <cell r="G103">
            <v>23920.388179976886</v>
          </cell>
          <cell r="H103">
            <v>26130.313442114402</v>
          </cell>
          <cell r="I103">
            <v>44228.454662552853</v>
          </cell>
          <cell r="J103">
            <v>2231.496461290229</v>
          </cell>
          <cell r="K103">
            <v>54754.648953546632</v>
          </cell>
        </row>
        <row r="104">
          <cell r="B104">
            <v>6563.26708126638</v>
          </cell>
          <cell r="C104">
            <v>12734.107395260231</v>
          </cell>
          <cell r="D104">
            <v>115572.64097573508</v>
          </cell>
          <cell r="E104">
            <v>375.44810444234548</v>
          </cell>
          <cell r="F104">
            <v>41528.341026975351</v>
          </cell>
          <cell r="G104">
            <v>5806.0576147579613</v>
          </cell>
          <cell r="H104">
            <v>4664.6795954772233</v>
          </cell>
          <cell r="I104">
            <v>4323.2701959573023</v>
          </cell>
          <cell r="J104">
            <v>1502.2963003863083</v>
          </cell>
          <cell r="K104">
            <v>4006.0742354409158</v>
          </cell>
        </row>
        <row r="105">
          <cell r="B105">
            <v>122784.24162537613</v>
          </cell>
          <cell r="C105">
            <v>84374.33677011235</v>
          </cell>
          <cell r="D105">
            <v>631075.14811402117</v>
          </cell>
          <cell r="E105">
            <v>15423.689655802416</v>
          </cell>
          <cell r="F105">
            <v>486713.44564074185</v>
          </cell>
          <cell r="G105">
            <v>59607.201920050364</v>
          </cell>
          <cell r="H105">
            <v>24941.545483974394</v>
          </cell>
          <cell r="I105">
            <v>43428.830951001612</v>
          </cell>
          <cell r="J105">
            <v>258001.73919129156</v>
          </cell>
          <cell r="K105">
            <v>98532.52397394125</v>
          </cell>
        </row>
        <row r="106">
          <cell r="B106">
            <v>4807.00059963689</v>
          </cell>
          <cell r="C106">
            <v>78.486487656140341</v>
          </cell>
          <cell r="D106">
            <v>80889.367067387706</v>
          </cell>
          <cell r="E106">
            <v>767.4157486982773</v>
          </cell>
          <cell r="F106">
            <v>56449.290257748697</v>
          </cell>
          <cell r="G106">
            <v>4265.7481597171118</v>
          </cell>
          <cell r="H106">
            <v>2439.7004779232566</v>
          </cell>
          <cell r="I106">
            <v>1311.5831171477721</v>
          </cell>
          <cell r="J106">
            <v>673.80247255936649</v>
          </cell>
          <cell r="K106">
            <v>37967.547747644938</v>
          </cell>
        </row>
        <row r="107">
          <cell r="B107">
            <v>14717.998188338059</v>
          </cell>
          <cell r="C107">
            <v>11535.727483846586</v>
          </cell>
          <cell r="D107">
            <v>160395.91195026043</v>
          </cell>
          <cell r="E107">
            <v>2361.3903954348125</v>
          </cell>
          <cell r="F107">
            <v>114516.78665721271</v>
          </cell>
          <cell r="G107">
            <v>12882.853508952023</v>
          </cell>
          <cell r="H107">
            <v>3048.3002894285219</v>
          </cell>
          <cell r="I107">
            <v>6058.5703918109939</v>
          </cell>
          <cell r="J107">
            <v>586.96380723728089</v>
          </cell>
          <cell r="K107">
            <v>18182.898016154129</v>
          </cell>
        </row>
        <row r="108">
          <cell r="B108">
            <v>100173.76197126361</v>
          </cell>
          <cell r="C108">
            <v>18378.63367068247</v>
          </cell>
          <cell r="D108">
            <v>374430.04350766359</v>
          </cell>
          <cell r="E108">
            <v>10387.818395572824</v>
          </cell>
          <cell r="F108">
            <v>333323.27548952267</v>
          </cell>
          <cell r="G108">
            <v>20785.953509765048</v>
          </cell>
          <cell r="H108">
            <v>14170.511715693516</v>
          </cell>
          <cell r="I108">
            <v>12747.222973053031</v>
          </cell>
          <cell r="J108">
            <v>15872.023220335544</v>
          </cell>
          <cell r="K108">
            <v>44267.98592308737</v>
          </cell>
        </row>
        <row r="109">
          <cell r="B109">
            <v>85860.209150838011</v>
          </cell>
          <cell r="C109">
            <v>79821.55336833508</v>
          </cell>
          <cell r="D109">
            <v>228827.90361413977</v>
          </cell>
          <cell r="E109">
            <v>16320.670393759421</v>
          </cell>
          <cell r="F109">
            <v>275122.8380783262</v>
          </cell>
          <cell r="G109">
            <v>14680.719110971801</v>
          </cell>
          <cell r="H109">
            <v>20514.024566816675</v>
          </cell>
          <cell r="I109">
            <v>20182.943648356082</v>
          </cell>
          <cell r="J109">
            <v>11854.952308376438</v>
          </cell>
          <cell r="K109">
            <v>44655.731608673545</v>
          </cell>
        </row>
        <row r="110">
          <cell r="B110">
            <v>240602.66530862913</v>
          </cell>
          <cell r="C110">
            <v>249515.84422907705</v>
          </cell>
          <cell r="D110">
            <v>1192644.2735924877</v>
          </cell>
          <cell r="E110">
            <v>53541.328972578238</v>
          </cell>
          <cell r="F110">
            <v>1741259.422376066</v>
          </cell>
          <cell r="G110">
            <v>42541.74985331553</v>
          </cell>
          <cell r="H110">
            <v>150974.87499266808</v>
          </cell>
          <cell r="I110">
            <v>64985.415822023118</v>
          </cell>
          <cell r="J110">
            <v>7663.3062565346509</v>
          </cell>
          <cell r="K110">
            <v>272354.66512918071</v>
          </cell>
        </row>
        <row r="111">
          <cell r="B111">
            <v>73327.020846182393</v>
          </cell>
          <cell r="C111">
            <v>23324.508952986027</v>
          </cell>
          <cell r="D111">
            <v>1278557.7677150827</v>
          </cell>
          <cell r="E111">
            <v>5998.1493703447704</v>
          </cell>
          <cell r="F111">
            <v>296933.23442697339</v>
          </cell>
          <cell r="G111">
            <v>41508.412103690214</v>
          </cell>
          <cell r="H111">
            <v>19156.604287927916</v>
          </cell>
          <cell r="I111">
            <v>12112.428032045753</v>
          </cell>
          <cell r="J111">
            <v>13191.052181147248</v>
          </cell>
          <cell r="K111">
            <v>142159.02549475071</v>
          </cell>
        </row>
        <row r="112">
          <cell r="B112">
            <v>89543.212357441604</v>
          </cell>
          <cell r="C112">
            <v>36554.161452797751</v>
          </cell>
          <cell r="D112">
            <v>371161.97638126224</v>
          </cell>
          <cell r="E112">
            <v>18884.026103410026</v>
          </cell>
          <cell r="F112">
            <v>293288.33970246743</v>
          </cell>
          <cell r="G112">
            <v>26454.832915485524</v>
          </cell>
          <cell r="H112">
            <v>11438.302213965489</v>
          </cell>
          <cell r="I112">
            <v>18169.800569685598</v>
          </cell>
          <cell r="J112">
            <v>506.69478537631272</v>
          </cell>
          <cell r="K112">
            <v>66265.312732065766</v>
          </cell>
        </row>
        <row r="113">
          <cell r="B113">
            <v>256358.07738463685</v>
          </cell>
          <cell r="C113">
            <v>87927.978408076509</v>
          </cell>
          <cell r="D113">
            <v>962405.06965424214</v>
          </cell>
          <cell r="E113">
            <v>26688.629543203569</v>
          </cell>
          <cell r="F113">
            <v>1528629.4698974183</v>
          </cell>
          <cell r="G113">
            <v>67827.980725444184</v>
          </cell>
          <cell r="H113">
            <v>72407.562063472142</v>
          </cell>
          <cell r="I113">
            <v>52888.663382946426</v>
          </cell>
          <cell r="J113">
            <v>9981.5640437726142</v>
          </cell>
          <cell r="K113">
            <v>408950.03807624069</v>
          </cell>
        </row>
        <row r="114">
          <cell r="B114">
            <v>43670.220191579494</v>
          </cell>
          <cell r="C114">
            <v>6131.1516934186948</v>
          </cell>
          <cell r="D114">
            <v>246000.59530053378</v>
          </cell>
          <cell r="E114">
            <v>19242.321199260841</v>
          </cell>
          <cell r="F114">
            <v>240226.27732447293</v>
          </cell>
          <cell r="G114">
            <v>24573.24723348537</v>
          </cell>
          <cell r="H114">
            <v>20568.698843327576</v>
          </cell>
          <cell r="I114">
            <v>9177.3800592674088</v>
          </cell>
          <cell r="J114">
            <v>366.68950448554631</v>
          </cell>
          <cell r="K114">
            <v>39602.639586011072</v>
          </cell>
        </row>
        <row r="115">
          <cell r="B115">
            <v>107378.46356598393</v>
          </cell>
          <cell r="C115">
            <v>6385.879535070515</v>
          </cell>
          <cell r="D115">
            <v>219044.32425803863</v>
          </cell>
          <cell r="E115">
            <v>12602.235195873756</v>
          </cell>
          <cell r="F115">
            <v>193369.2679398187</v>
          </cell>
          <cell r="G115">
            <v>16083.202058671795</v>
          </cell>
          <cell r="H115">
            <v>21742.750677929136</v>
          </cell>
          <cell r="I115">
            <v>4691.7822899137018</v>
          </cell>
          <cell r="J115">
            <v>289.7603666255751</v>
          </cell>
          <cell r="K115">
            <v>67330.034669738758</v>
          </cell>
        </row>
        <row r="116">
          <cell r="B116">
            <v>251536.87958264808</v>
          </cell>
          <cell r="C116">
            <v>148805.18156366312</v>
          </cell>
          <cell r="D116">
            <v>1217074.7887456908</v>
          </cell>
          <cell r="E116">
            <v>77326.17815908925</v>
          </cell>
          <cell r="F116">
            <v>1391147.1123706128</v>
          </cell>
          <cell r="G116">
            <v>93951.767581401975</v>
          </cell>
          <cell r="H116">
            <v>39115.824742531637</v>
          </cell>
          <cell r="I116">
            <v>90884.693255912091</v>
          </cell>
          <cell r="J116">
            <v>46871.230133890873</v>
          </cell>
          <cell r="K116">
            <v>483750.06413860712</v>
          </cell>
        </row>
        <row r="117">
          <cell r="B117">
            <v>852983.56027488317</v>
          </cell>
          <cell r="C117">
            <v>317287.17200420622</v>
          </cell>
          <cell r="D117">
            <v>2429201.7892930959</v>
          </cell>
          <cell r="E117">
            <v>241225.17434127588</v>
          </cell>
          <cell r="F117">
            <v>3764967.4177811518</v>
          </cell>
          <cell r="G117">
            <v>294188.48824860842</v>
          </cell>
          <cell r="H117">
            <v>264686.21159196296</v>
          </cell>
          <cell r="I117">
            <v>288338.09135528276</v>
          </cell>
          <cell r="J117">
            <v>200531.39180314637</v>
          </cell>
          <cell r="K117">
            <v>1033906.5215574354</v>
          </cell>
        </row>
        <row r="118">
          <cell r="B118">
            <v>170109.36269667599</v>
          </cell>
          <cell r="C118">
            <v>22401.409682818747</v>
          </cell>
          <cell r="D118">
            <v>626957.27968500822</v>
          </cell>
          <cell r="E118">
            <v>20798.719362117452</v>
          </cell>
          <cell r="F118">
            <v>893964.23929042416</v>
          </cell>
          <cell r="G118">
            <v>50570.146555647036</v>
          </cell>
          <cell r="H118">
            <v>26732.352203781771</v>
          </cell>
          <cell r="I118">
            <v>79363.490511435069</v>
          </cell>
          <cell r="J118">
            <v>25783.246263908892</v>
          </cell>
          <cell r="K118">
            <v>150311.96414705139</v>
          </cell>
        </row>
        <row r="119">
          <cell r="B119">
            <v>1279077.9897806454</v>
          </cell>
          <cell r="C119">
            <v>507548.96145793505</v>
          </cell>
          <cell r="D119">
            <v>17803472.695810899</v>
          </cell>
          <cell r="E119">
            <v>950017.14664664434</v>
          </cell>
          <cell r="F119">
            <v>6546679.632151043</v>
          </cell>
          <cell r="G119">
            <v>507224.4017905909</v>
          </cell>
          <cell r="H119">
            <v>263007.72078310826</v>
          </cell>
          <cell r="I119">
            <v>413160.86672310013</v>
          </cell>
          <cell r="J119">
            <v>625279.46761144267</v>
          </cell>
          <cell r="K119">
            <v>1119227.4965195367</v>
          </cell>
        </row>
        <row r="120">
          <cell r="B120">
            <v>6120004.8785582902</v>
          </cell>
          <cell r="C120">
            <v>2289847.9226199985</v>
          </cell>
          <cell r="D120">
            <v>17147816.272917598</v>
          </cell>
          <cell r="E120">
            <v>5534838.1787877977</v>
          </cell>
          <cell r="F120">
            <v>25900003.730755884</v>
          </cell>
          <cell r="G120">
            <v>1924214.3539838917</v>
          </cell>
          <cell r="H120">
            <v>2469482.8447290491</v>
          </cell>
          <cell r="I120">
            <v>993111.59700946696</v>
          </cell>
          <cell r="J120">
            <v>398008.8333540624</v>
          </cell>
          <cell r="K120">
            <v>12807352.825773908</v>
          </cell>
        </row>
        <row r="121">
          <cell r="B121">
            <v>1015562.3385316043</v>
          </cell>
          <cell r="C121">
            <v>299496.4323726329</v>
          </cell>
          <cell r="D121">
            <v>2316092.6342841177</v>
          </cell>
          <cell r="E121">
            <v>353381.31023080205</v>
          </cell>
          <cell r="F121">
            <v>3985982.2076669554</v>
          </cell>
          <cell r="G121">
            <v>251457.11657376977</v>
          </cell>
          <cell r="H121">
            <v>300531.43354487047</v>
          </cell>
          <cell r="I121">
            <v>220849.8486852599</v>
          </cell>
          <cell r="J121">
            <v>162957.30925220018</v>
          </cell>
          <cell r="K121">
            <v>846131.11021362699</v>
          </cell>
        </row>
        <row r="122">
          <cell r="B122">
            <v>697558.98204684781</v>
          </cell>
          <cell r="C122">
            <v>89353.287357459078</v>
          </cell>
          <cell r="D122">
            <v>1157097.4251042537</v>
          </cell>
          <cell r="E122">
            <v>232673.66775566366</v>
          </cell>
          <cell r="F122">
            <v>1588151.8708592951</v>
          </cell>
          <cell r="G122">
            <v>210687.35943138701</v>
          </cell>
          <cell r="H122">
            <v>320742.0881993107</v>
          </cell>
          <cell r="I122">
            <v>100755.10710354902</v>
          </cell>
          <cell r="J122">
            <v>7632.6722990986636</v>
          </cell>
          <cell r="K122">
            <v>462894.72283153667</v>
          </cell>
        </row>
        <row r="123">
          <cell r="B123">
            <v>1440787.2787209533</v>
          </cell>
          <cell r="C123">
            <v>111014.22036624572</v>
          </cell>
          <cell r="D123">
            <v>1807202.2767807571</v>
          </cell>
          <cell r="E123">
            <v>226648.33226254836</v>
          </cell>
          <cell r="F123">
            <v>3384970.0930612008</v>
          </cell>
          <cell r="G123">
            <v>240544.79915662768</v>
          </cell>
          <cell r="H123">
            <v>221771.23779216898</v>
          </cell>
          <cell r="I123">
            <v>150994.00881458167</v>
          </cell>
          <cell r="J123">
            <v>35971.675476357435</v>
          </cell>
          <cell r="K123">
            <v>722229.10842144722</v>
          </cell>
        </row>
        <row r="124">
          <cell r="B124">
            <v>104309.0128226574</v>
          </cell>
          <cell r="C124">
            <v>38676.898581545815</v>
          </cell>
          <cell r="D124">
            <v>434194.16740603879</v>
          </cell>
          <cell r="E124">
            <v>8374.4896288924701</v>
          </cell>
          <cell r="F124">
            <v>324448.5901973343</v>
          </cell>
          <cell r="G124">
            <v>28869.62043310803</v>
          </cell>
          <cell r="H124">
            <v>137380.01086837501</v>
          </cell>
          <cell r="I124">
            <v>26134.573235478922</v>
          </cell>
          <cell r="J124">
            <v>1428.4119800074725</v>
          </cell>
          <cell r="K124">
            <v>167007.50054420315</v>
          </cell>
        </row>
        <row r="125">
          <cell r="B125">
            <v>99366.483264270675</v>
          </cell>
          <cell r="C125">
            <v>19962.266782242714</v>
          </cell>
          <cell r="D125">
            <v>486399.78569743223</v>
          </cell>
          <cell r="E125">
            <v>27620.442961334455</v>
          </cell>
          <cell r="F125">
            <v>330268.61535268667</v>
          </cell>
          <cell r="G125">
            <v>41739.501784200969</v>
          </cell>
          <cell r="H125">
            <v>25018.123502795028</v>
          </cell>
          <cell r="I125">
            <v>45966.634767668358</v>
          </cell>
          <cell r="J125">
            <v>3155.7944371656426</v>
          </cell>
          <cell r="K125">
            <v>200100.12157497089</v>
          </cell>
        </row>
        <row r="126">
          <cell r="B126">
            <v>389165.88603409595</v>
          </cell>
          <cell r="C126">
            <v>92494.950808863796</v>
          </cell>
          <cell r="D126">
            <v>896039.64388905838</v>
          </cell>
          <cell r="E126">
            <v>69889.174440239047</v>
          </cell>
          <cell r="F126">
            <v>1047504.0422584231</v>
          </cell>
          <cell r="G126">
            <v>75216.241190609086</v>
          </cell>
          <cell r="H126">
            <v>78053.604500805435</v>
          </cell>
          <cell r="I126">
            <v>98812.29499748227</v>
          </cell>
          <cell r="J126">
            <v>3827.9828706402877</v>
          </cell>
          <cell r="K126">
            <v>342992.23189175053</v>
          </cell>
        </row>
        <row r="127">
          <cell r="B127">
            <v>235415.45362441402</v>
          </cell>
          <cell r="C127">
            <v>77795.914595339054</v>
          </cell>
          <cell r="D127">
            <v>3507841.8947518426</v>
          </cell>
          <cell r="E127">
            <v>84013.09812958847</v>
          </cell>
          <cell r="F127">
            <v>1238439.7153903071</v>
          </cell>
          <cell r="G127">
            <v>82987.132638262512</v>
          </cell>
          <cell r="H127">
            <v>43465.334230403329</v>
          </cell>
          <cell r="I127">
            <v>52156.642670970388</v>
          </cell>
          <cell r="J127">
            <v>3308505.0756141245</v>
          </cell>
          <cell r="K127">
            <v>370305.54968751164</v>
          </cell>
        </row>
        <row r="128">
          <cell r="B128">
            <v>14145855.234714136</v>
          </cell>
          <cell r="C128">
            <v>4720083.3836690327</v>
          </cell>
          <cell r="D128">
            <v>56461696.521689638</v>
          </cell>
          <cell r="E128">
            <v>8034847.5522318538</v>
          </cell>
          <cell r="F128">
            <v>56723769.733263679</v>
          </cell>
          <cell r="G128">
            <v>4180052.1565079573</v>
          </cell>
          <cell r="H128">
            <v>4592134.6665057428</v>
          </cell>
          <cell r="I128">
            <v>2879327.5010608542</v>
          </cell>
          <cell r="J128">
            <v>5213571.1757488269</v>
          </cell>
          <cell r="K128">
            <v>20048134.74941716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Larissa Couto da Silva" id="{69F807CC-7C1F-4B67-8ECC-9275D880656E}" userId="d948bb31cd9617a6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uardo Rodrigues Sanguinet" refreshedDate="42808.600720949071" createdVersion="5" refreshedVersion="5" minRefreshableVersion="3" recordCount="40" xr:uid="{00000000-000A-0000-FFFF-FFFF07000000}">
  <cacheSource type="worksheet">
    <worksheetSource ref="A3:HW43" sheet="OUTPUTs"/>
  </cacheSource>
  <cacheFields count="231">
    <cacheField name="PesquisaOrigem" numFmtId="0">
      <sharedItems/>
    </cacheField>
    <cacheField name="Classe" numFmtId="0">
      <sharedItems/>
    </cacheField>
    <cacheField name="Denominação na pesquisa" numFmtId="0">
      <sharedItems/>
    </cacheField>
    <cacheField name="ClasseCNAE" numFmtId="0">
      <sharedItems count="40">
        <s v="Lapidação de Gemas e Fabricação de Artefatos de Ourivesaria e Joalheria"/>
        <s v="Fabricação de Bijuterias e Artefatos Semelhantes"/>
        <s v="Fabricação de Instrumentos Musicais"/>
        <s v="Comércio Atacadista de Artigos de Escritório e de Papelaria"/>
        <s v="Comércio Varejista Especializado de Instrumentos Musicais e Acessórios"/>
        <s v="Comércio Varejista de Livros, Jornais, Revistas e Papelaria"/>
        <s v="Comércio Varejista de Discos, Cds, Dvds e Fitas"/>
        <s v="Comércio Varejista de Jóias e Relógios"/>
        <s v="Edição de livros"/>
        <s v="Edição de Jornais"/>
        <s v="Edição de Revistas"/>
        <s v="Edição Integrada à Impressão de Livros"/>
        <s v="Edição Integrada à Impressão de Jornais"/>
        <s v="Edição Integrada à Impressão de Revistas"/>
        <s v="Atividades de Produção Cinematográfica, de Vídeos e de Programas de Televisão"/>
        <s v="Atividades de Pós-Produção Cinematográfica, de Vídeos e de Programas de Televisão"/>
        <s v="Distribuição Cinematográfica, de Vídeo e de Programas de Televisão"/>
        <s v="Atividades de Exibição Cinematográfica"/>
        <s v="Atividades de Gravação de Som e de Edição de Música"/>
        <s v="Atividades de Rádio"/>
        <s v="Atividades de Televisão Aberta"/>
        <s v="Programadoras e Atividades Relacionadas à Televisão por Assinatura"/>
        <s v="Operadoras de Televisão por Assinatura por Cabo"/>
        <s v="Operadoras de Televisão por Assinatura por Microondas"/>
        <s v="Operadoras de Televisão por Assinatura por Satélite"/>
        <s v="Serviços de Arquitetura"/>
        <s v="Design e Decoração de Interiores"/>
        <s v="Atividades Fotográficas e Similares"/>
        <s v="Aluguel de Fitas de Vídeo, Dvds e Similares"/>
        <s v="Ensino de Arte e Cultura"/>
        <s v="Ensino de Idiomas"/>
        <s v="Artes Cênicas, Espetáculos e Atividades Complementares"/>
        <s v="Criação Artística"/>
        <s v="Gestão de Espaços para Artes Cênicas, Espetáculos e Outras Atividades Artísticas"/>
        <s v="Atividades de Bibliotecas e Arquivos"/>
        <s v="Atividades de Museus e de Exploração, Restauração Artística e Conservação de Lugares e Prédios Históricos e Atrações Similares"/>
        <s v="Atividades de Jardins Botânicos, Zoológicos, Parques Nacionais, Reservas Ecológicas e áreas de Proteção Ambiental"/>
        <s v="Parques de Diversão e Parques Temáticos"/>
        <s v="Atividades de Recreação e Lazer não Especificadas Anteriormente"/>
        <s v="Atividades de Organizações Associativas Ligadas à Cultura e à Arte"/>
      </sharedItems>
    </cacheField>
    <cacheField name="Atividade Cultural" numFmtId="0">
      <sharedItems count="1">
        <s v="Sim"/>
      </sharedItems>
    </cacheField>
    <cacheField name="Cadeia Geral" numFmtId="0">
      <sharedItems count="10">
        <s v="Design"/>
        <s v="Música"/>
        <s v="Editoração"/>
        <s v="Audiovisual"/>
        <s v="Arquitetura"/>
        <s v="Artes"/>
        <s v="Formação"/>
        <s v="Gestão"/>
        <s v="Patrimônio"/>
        <s v="Entretenimento"/>
      </sharedItems>
    </cacheField>
    <cacheField name="Tipo de atuação" numFmtId="0">
      <sharedItems count="2">
        <s v="Serviço Não-Financeiro"/>
        <s v="Comércio"/>
      </sharedItems>
    </cacheField>
    <cacheField name="Soma de 11 - Rondônia_2014" numFmtId="0">
      <sharedItems containsSemiMixedTypes="0" containsString="0" containsNumber="1" containsInteger="1" minValue="0" maxValue="0"/>
    </cacheField>
    <cacheField name="Soma de 12 - Acre_2014" numFmtId="0">
      <sharedItems containsSemiMixedTypes="0" containsString="0" containsNumber="1" containsInteger="1" minValue="0" maxValue="0"/>
    </cacheField>
    <cacheField name="Soma de 13 - Amazonas_2014" numFmtId="0">
      <sharedItems containsSemiMixedTypes="0" containsString="0" containsNumber="1" containsInteger="1" minValue="0" maxValue="0"/>
    </cacheField>
    <cacheField name="Soma de 14 - Roraima_2014" numFmtId="0">
      <sharedItems containsSemiMixedTypes="0" containsString="0" containsNumber="1" containsInteger="1" minValue="0" maxValue="0"/>
    </cacheField>
    <cacheField name="Soma de 15 - Pará_2014" numFmtId="0">
      <sharedItems containsSemiMixedTypes="0" containsString="0" containsNumber="1" containsInteger="1" minValue="0" maxValue="0"/>
    </cacheField>
    <cacheField name="Soma de 16 - Amapá_2014" numFmtId="0">
      <sharedItems containsSemiMixedTypes="0" containsString="0" containsNumber="1" containsInteger="1" minValue="0" maxValue="0"/>
    </cacheField>
    <cacheField name="Soma de 17 - Tocantins_2014" numFmtId="0">
      <sharedItems containsSemiMixedTypes="0" containsString="0" containsNumber="1" containsInteger="1" minValue="0" maxValue="0"/>
    </cacheField>
    <cacheField name="Soma de 21 - Maranhão_2014" numFmtId="0">
      <sharedItems containsSemiMixedTypes="0" containsString="0" containsNumber="1" containsInteger="1" minValue="0" maxValue="0"/>
    </cacheField>
    <cacheField name="Soma de 22 - Piauí_2014" numFmtId="0">
      <sharedItems containsSemiMixedTypes="0" containsString="0" containsNumber="1" containsInteger="1" minValue="0" maxValue="0"/>
    </cacheField>
    <cacheField name="Soma de 23 - Ceará_2014" numFmtId="0">
      <sharedItems containsSemiMixedTypes="0" containsString="0" containsNumber="1" containsInteger="1" minValue="0" maxValue="0"/>
    </cacheField>
    <cacheField name="Soma de 24 - Rio Grande do Norte_2014" numFmtId="0">
      <sharedItems containsSemiMixedTypes="0" containsString="0" containsNumber="1" containsInteger="1" minValue="0" maxValue="0"/>
    </cacheField>
    <cacheField name="Soma de 25 - Paraíba_2014" numFmtId="0">
      <sharedItems containsSemiMixedTypes="0" containsString="0" containsNumber="1" containsInteger="1" minValue="0" maxValue="0"/>
    </cacheField>
    <cacheField name="Soma de 26 - Pernambuco_2014" numFmtId="0">
      <sharedItems containsSemiMixedTypes="0" containsString="0" containsNumber="1" containsInteger="1" minValue="0" maxValue="0"/>
    </cacheField>
    <cacheField name="Soma de 27 - Alagoas_2014" numFmtId="0">
      <sharedItems containsSemiMixedTypes="0" containsString="0" containsNumber="1" containsInteger="1" minValue="0" maxValue="0"/>
    </cacheField>
    <cacheField name="Soma de 28 - Sergipe_2014" numFmtId="0">
      <sharedItems containsSemiMixedTypes="0" containsString="0" containsNumber="1" containsInteger="1" minValue="0" maxValue="0"/>
    </cacheField>
    <cacheField name="Soma de 29 - Bahia_2014" numFmtId="0">
      <sharedItems containsSemiMixedTypes="0" containsString="0" containsNumber="1" containsInteger="1" minValue="0" maxValue="0"/>
    </cacheField>
    <cacheField name="Soma de 31 - Minas Gerais_2014" numFmtId="0">
      <sharedItems containsSemiMixedTypes="0" containsString="0" containsNumber="1" containsInteger="1" minValue="0" maxValue="0"/>
    </cacheField>
    <cacheField name="Soma de 32 - Espírito Santo_2014" numFmtId="0">
      <sharedItems containsSemiMixedTypes="0" containsString="0" containsNumber="1" containsInteger="1" minValue="0" maxValue="0"/>
    </cacheField>
    <cacheField name="Soma de 33 - Rio de Janeiro_2014" numFmtId="0">
      <sharedItems containsSemiMixedTypes="0" containsString="0" containsNumber="1" containsInteger="1" minValue="0" maxValue="0"/>
    </cacheField>
    <cacheField name="Soma de 35 - São Paulo_2014" numFmtId="0">
      <sharedItems containsSemiMixedTypes="0" containsString="0" containsNumber="1" containsInteger="1" minValue="0" maxValue="0"/>
    </cacheField>
    <cacheField name="Soma de 41 - Paraná_2014" numFmtId="0">
      <sharedItems containsSemiMixedTypes="0" containsString="0" containsNumber="1" containsInteger="1" minValue="0" maxValue="0"/>
    </cacheField>
    <cacheField name="Soma de 42 - Santa Catarina_2014" numFmtId="0">
      <sharedItems containsSemiMixedTypes="0" containsString="0" containsNumber="1" containsInteger="1" minValue="0" maxValue="0"/>
    </cacheField>
    <cacheField name="Soma de 43 - Rio Grande do Sul_2014" numFmtId="0">
      <sharedItems containsSemiMixedTypes="0" containsString="0" containsNumber="1" containsInteger="1" minValue="0" maxValue="0"/>
    </cacheField>
    <cacheField name="Soma de 50 - Mato Grosso do Sul_2014" numFmtId="0">
      <sharedItems containsSemiMixedTypes="0" containsString="0" containsNumber="1" containsInteger="1" minValue="0" maxValue="0"/>
    </cacheField>
    <cacheField name="Soma de 51 - Mato Grosso_2014" numFmtId="0">
      <sharedItems containsSemiMixedTypes="0" containsString="0" containsNumber="1" containsInteger="1" minValue="0" maxValue="0"/>
    </cacheField>
    <cacheField name="Soma de 52 - Goiás_2014" numFmtId="0">
      <sharedItems containsSemiMixedTypes="0" containsString="0" containsNumber="1" containsInteger="1" minValue="0" maxValue="0"/>
    </cacheField>
    <cacheField name="Soma de 53 - Distrito Federal_2014" numFmtId="0">
      <sharedItems containsSemiMixedTypes="0" containsString="0" containsNumber="1" containsInteger="1" minValue="0" maxValue="0"/>
    </cacheField>
    <cacheField name="Soma de Total_2014" numFmtId="0">
      <sharedItems containsSemiMixedTypes="0" containsString="0" containsNumber="1" containsInteger="1" minValue="0" maxValue="0"/>
    </cacheField>
    <cacheField name="Soma de 11 - Rondônia_2013" numFmtId="0">
      <sharedItems containsSemiMixedTypes="0" containsString="0" containsNumber="1" containsInteger="1" minValue="0" maxValue="0"/>
    </cacheField>
    <cacheField name="Soma de 12 - Acre_2013" numFmtId="0">
      <sharedItems containsSemiMixedTypes="0" containsString="0" containsNumber="1" containsInteger="1" minValue="0" maxValue="0"/>
    </cacheField>
    <cacheField name="Soma de 13 - Amazonas_2013" numFmtId="0">
      <sharedItems containsSemiMixedTypes="0" containsString="0" containsNumber="1" containsInteger="1" minValue="0" maxValue="0"/>
    </cacheField>
    <cacheField name="Soma de 14 - Roraima_2013" numFmtId="0">
      <sharedItems containsSemiMixedTypes="0" containsString="0" containsNumber="1" containsInteger="1" minValue="0" maxValue="0"/>
    </cacheField>
    <cacheField name="Soma de 15 - Pará_2013" numFmtId="0">
      <sharedItems containsSemiMixedTypes="0" containsString="0" containsNumber="1" containsInteger="1" minValue="0" maxValue="0"/>
    </cacheField>
    <cacheField name="Soma de 16 - Amapá_2013" numFmtId="0">
      <sharedItems containsSemiMixedTypes="0" containsString="0" containsNumber="1" containsInteger="1" minValue="0" maxValue="0"/>
    </cacheField>
    <cacheField name="Soma de 17 - Tocantins_2013" numFmtId="0">
      <sharedItems containsSemiMixedTypes="0" containsString="0" containsNumber="1" containsInteger="1" minValue="0" maxValue="0"/>
    </cacheField>
    <cacheField name="Soma de 21 - Maranhão_2013" numFmtId="0">
      <sharedItems containsSemiMixedTypes="0" containsString="0" containsNumber="1" containsInteger="1" minValue="0" maxValue="0"/>
    </cacheField>
    <cacheField name="Soma de 22 - Piauí_2013" numFmtId="0">
      <sharedItems containsSemiMixedTypes="0" containsString="0" containsNumber="1" containsInteger="1" minValue="0" maxValue="0"/>
    </cacheField>
    <cacheField name="Soma de 23 - Ceará_2013" numFmtId="0">
      <sharedItems containsSemiMixedTypes="0" containsString="0" containsNumber="1" containsInteger="1" minValue="0" maxValue="0"/>
    </cacheField>
    <cacheField name="Soma de 24 - Rio Grande do Norte_2013" numFmtId="0">
      <sharedItems containsSemiMixedTypes="0" containsString="0" containsNumber="1" containsInteger="1" minValue="0" maxValue="0"/>
    </cacheField>
    <cacheField name="Soma de 25 - Paraíba_2013" numFmtId="0">
      <sharedItems containsSemiMixedTypes="0" containsString="0" containsNumber="1" containsInteger="1" minValue="0" maxValue="0"/>
    </cacheField>
    <cacheField name="Soma de 26 - Pernambuco_2013" numFmtId="0">
      <sharedItems containsSemiMixedTypes="0" containsString="0" containsNumber="1" containsInteger="1" minValue="0" maxValue="0"/>
    </cacheField>
    <cacheField name="Soma de 27 - Alagoas_2013" numFmtId="0">
      <sharedItems containsSemiMixedTypes="0" containsString="0" containsNumber="1" containsInteger="1" minValue="0" maxValue="0"/>
    </cacheField>
    <cacheField name="Soma de 28 - Sergipe_2013" numFmtId="0">
      <sharedItems containsSemiMixedTypes="0" containsString="0" containsNumber="1" containsInteger="1" minValue="0" maxValue="0"/>
    </cacheField>
    <cacheField name="Soma de 29 - Bahia_2013" numFmtId="0">
      <sharedItems containsSemiMixedTypes="0" containsString="0" containsNumber="1" containsInteger="1" minValue="0" maxValue="0"/>
    </cacheField>
    <cacheField name="Soma de 31 - Minas Gerais_2013" numFmtId="0">
      <sharedItems containsSemiMixedTypes="0" containsString="0" containsNumber="1" containsInteger="1" minValue="0" maxValue="0"/>
    </cacheField>
    <cacheField name="Soma de 32 - Espírito Santo_2013" numFmtId="0">
      <sharedItems containsSemiMixedTypes="0" containsString="0" containsNumber="1" containsInteger="1" minValue="0" maxValue="0"/>
    </cacheField>
    <cacheField name="Soma de 33 - Rio de Janeiro_2013" numFmtId="0">
      <sharedItems containsSemiMixedTypes="0" containsString="0" containsNumber="1" containsInteger="1" minValue="0" maxValue="0"/>
    </cacheField>
    <cacheField name="Soma de 35 - São Paulo_2013" numFmtId="0">
      <sharedItems containsSemiMixedTypes="0" containsString="0" containsNumber="1" containsInteger="1" minValue="0" maxValue="0"/>
    </cacheField>
    <cacheField name="Soma de 41 - Paraná_2013" numFmtId="0">
      <sharedItems containsSemiMixedTypes="0" containsString="0" containsNumber="1" containsInteger="1" minValue="0" maxValue="0"/>
    </cacheField>
    <cacheField name="Soma de 42 - Santa Catarina_2013" numFmtId="0">
      <sharedItems containsSemiMixedTypes="0" containsString="0" containsNumber="1" containsInteger="1" minValue="0" maxValue="0"/>
    </cacheField>
    <cacheField name="Soma de 43 - Rio Grande do Sul_2013" numFmtId="0">
      <sharedItems containsSemiMixedTypes="0" containsString="0" containsNumber="1" containsInteger="1" minValue="0" maxValue="0"/>
    </cacheField>
    <cacheField name="Soma de 50 - Mato Grosso do Sul_2013" numFmtId="0">
      <sharedItems containsSemiMixedTypes="0" containsString="0" containsNumber="1" containsInteger="1" minValue="0" maxValue="0"/>
    </cacheField>
    <cacheField name="Soma de 51 - Mato Grosso_2013" numFmtId="0">
      <sharedItems containsSemiMixedTypes="0" containsString="0" containsNumber="1" containsInteger="1" minValue="0" maxValue="0"/>
    </cacheField>
    <cacheField name="Soma de 52 - Goiás_2013" numFmtId="0">
      <sharedItems containsSemiMixedTypes="0" containsString="0" containsNumber="1" containsInteger="1" minValue="0" maxValue="0"/>
    </cacheField>
    <cacheField name="Soma de 53 - Distrito Federal_2013" numFmtId="0">
      <sharedItems containsSemiMixedTypes="0" containsString="0" containsNumber="1" containsInteger="1" minValue="0" maxValue="0"/>
    </cacheField>
    <cacheField name="Soma de Total_2013" numFmtId="0">
      <sharedItems containsSemiMixedTypes="0" containsString="0" containsNumber="1" containsInteger="1" minValue="0" maxValue="0"/>
    </cacheField>
    <cacheField name="Soma de 11 - Rondônia_2012" numFmtId="0">
      <sharedItems containsSemiMixedTypes="0" containsString="0" containsNumber="1" containsInteger="1" minValue="0" maxValue="0"/>
    </cacheField>
    <cacheField name="Soma de 12 - Acre_2012" numFmtId="0">
      <sharedItems containsSemiMixedTypes="0" containsString="0" containsNumber="1" containsInteger="1" minValue="0" maxValue="0"/>
    </cacheField>
    <cacheField name="Soma de 13 - Amazonas_2012" numFmtId="0">
      <sharedItems containsSemiMixedTypes="0" containsString="0" containsNumber="1" containsInteger="1" minValue="0" maxValue="0"/>
    </cacheField>
    <cacheField name="Soma de 14 - Roraima_2012" numFmtId="0">
      <sharedItems containsSemiMixedTypes="0" containsString="0" containsNumber="1" containsInteger="1" minValue="0" maxValue="0"/>
    </cacheField>
    <cacheField name="Soma de 15 - Pará_2012" numFmtId="0">
      <sharedItems containsSemiMixedTypes="0" containsString="0" containsNumber="1" containsInteger="1" minValue="0" maxValue="0"/>
    </cacheField>
    <cacheField name="Soma de 16 - Amapá_2012" numFmtId="0">
      <sharedItems containsSemiMixedTypes="0" containsString="0" containsNumber="1" containsInteger="1" minValue="0" maxValue="0"/>
    </cacheField>
    <cacheField name="Soma de 17 - Tocantins_2012" numFmtId="0">
      <sharedItems containsSemiMixedTypes="0" containsString="0" containsNumber="1" containsInteger="1" minValue="0" maxValue="0"/>
    </cacheField>
    <cacheField name="Soma de 21 - Maranhão_2012" numFmtId="0">
      <sharedItems containsSemiMixedTypes="0" containsString="0" containsNumber="1" containsInteger="1" minValue="0" maxValue="0"/>
    </cacheField>
    <cacheField name="Soma de 22 - Piauí_2012" numFmtId="0">
      <sharedItems containsSemiMixedTypes="0" containsString="0" containsNumber="1" containsInteger="1" minValue="0" maxValue="0"/>
    </cacheField>
    <cacheField name="Soma de 23 - Ceará_2012" numFmtId="0">
      <sharedItems containsSemiMixedTypes="0" containsString="0" containsNumber="1" containsInteger="1" minValue="0" maxValue="0"/>
    </cacheField>
    <cacheField name="Soma de 24 - Rio Grande do Norte_2012" numFmtId="0">
      <sharedItems containsSemiMixedTypes="0" containsString="0" containsNumber="1" containsInteger="1" minValue="0" maxValue="0"/>
    </cacheField>
    <cacheField name="Soma de 25 - Paraíba_2012" numFmtId="0">
      <sharedItems containsSemiMixedTypes="0" containsString="0" containsNumber="1" containsInteger="1" minValue="0" maxValue="0"/>
    </cacheField>
    <cacheField name="Soma de 26 - Pernambuco_2012" numFmtId="0">
      <sharedItems containsSemiMixedTypes="0" containsString="0" containsNumber="1" containsInteger="1" minValue="0" maxValue="0"/>
    </cacheField>
    <cacheField name="Soma de 27 - Alagoas_2012" numFmtId="0">
      <sharedItems containsSemiMixedTypes="0" containsString="0" containsNumber="1" containsInteger="1" minValue="0" maxValue="0"/>
    </cacheField>
    <cacheField name="Soma de 28 - Sergipe_2012" numFmtId="0">
      <sharedItems containsSemiMixedTypes="0" containsString="0" containsNumber="1" containsInteger="1" minValue="0" maxValue="0"/>
    </cacheField>
    <cacheField name="Soma de 29 - Bahia_2012" numFmtId="0">
      <sharedItems containsSemiMixedTypes="0" containsString="0" containsNumber="1" containsInteger="1" minValue="0" maxValue="0"/>
    </cacheField>
    <cacheField name="Soma de 31 - Minas Gerais_2012" numFmtId="0">
      <sharedItems containsSemiMixedTypes="0" containsString="0" containsNumber="1" containsInteger="1" minValue="0" maxValue="0"/>
    </cacheField>
    <cacheField name="Soma de 32 - Espírito Santo_2012" numFmtId="0">
      <sharedItems containsSemiMixedTypes="0" containsString="0" containsNumber="1" containsInteger="1" minValue="0" maxValue="0"/>
    </cacheField>
    <cacheField name="Soma de 33 - Rio de Janeiro_2012" numFmtId="0">
      <sharedItems containsSemiMixedTypes="0" containsString="0" containsNumber="1" containsInteger="1" minValue="0" maxValue="0"/>
    </cacheField>
    <cacheField name="Soma de 35 - São Paulo_2012" numFmtId="0">
      <sharedItems containsSemiMixedTypes="0" containsString="0" containsNumber="1" containsInteger="1" minValue="0" maxValue="0"/>
    </cacheField>
    <cacheField name="Soma de 41 - Paraná_2012" numFmtId="0">
      <sharedItems containsSemiMixedTypes="0" containsString="0" containsNumber="1" containsInteger="1" minValue="0" maxValue="0"/>
    </cacheField>
    <cacheField name="Soma de 42 - Santa Catarina_2012" numFmtId="0">
      <sharedItems containsSemiMixedTypes="0" containsString="0" containsNumber="1" containsInteger="1" minValue="0" maxValue="0"/>
    </cacheField>
    <cacheField name="Soma de 43 - Rio Grande do Sul_2012" numFmtId="0">
      <sharedItems containsSemiMixedTypes="0" containsString="0" containsNumber="1" containsInteger="1" minValue="0" maxValue="0"/>
    </cacheField>
    <cacheField name="Soma de 50 - Mato Grosso do Sul_2012" numFmtId="0">
      <sharedItems containsSemiMixedTypes="0" containsString="0" containsNumber="1" containsInteger="1" minValue="0" maxValue="0"/>
    </cacheField>
    <cacheField name="Soma de 51 - Mato Grosso_2012" numFmtId="0">
      <sharedItems containsSemiMixedTypes="0" containsString="0" containsNumber="1" containsInteger="1" minValue="0" maxValue="0"/>
    </cacheField>
    <cacheField name="Soma de 52 - Goiás_2012" numFmtId="0">
      <sharedItems containsSemiMixedTypes="0" containsString="0" containsNumber="1" containsInteger="1" minValue="0" maxValue="0"/>
    </cacheField>
    <cacheField name="Soma de 53 - Distrito Federal_2012" numFmtId="0">
      <sharedItems containsSemiMixedTypes="0" containsString="0" containsNumber="1" containsInteger="1" minValue="0" maxValue="0"/>
    </cacheField>
    <cacheField name="Soma de Total_2012" numFmtId="0">
      <sharedItems containsSemiMixedTypes="0" containsString="0" containsNumber="1" containsInteger="1" minValue="0" maxValue="0"/>
    </cacheField>
    <cacheField name="Soma de 11 - Rondônia_2011" numFmtId="0">
      <sharedItems containsSemiMixedTypes="0" containsString="0" containsNumber="1" containsInteger="1" minValue="0" maxValue="0"/>
    </cacheField>
    <cacheField name="Soma de 12 - Acre_2011" numFmtId="0">
      <sharedItems containsSemiMixedTypes="0" containsString="0" containsNumber="1" containsInteger="1" minValue="0" maxValue="0"/>
    </cacheField>
    <cacheField name="Soma de 13 - Amazonas_2011" numFmtId="0">
      <sharedItems containsSemiMixedTypes="0" containsString="0" containsNumber="1" containsInteger="1" minValue="0" maxValue="0"/>
    </cacheField>
    <cacheField name="Soma de 14 - Roraima_2011" numFmtId="0">
      <sharedItems containsSemiMixedTypes="0" containsString="0" containsNumber="1" containsInteger="1" minValue="0" maxValue="0"/>
    </cacheField>
    <cacheField name="Soma de 15 - Pará_2011" numFmtId="0">
      <sharedItems containsSemiMixedTypes="0" containsString="0" containsNumber="1" containsInteger="1" minValue="0" maxValue="0"/>
    </cacheField>
    <cacheField name="Soma de 16 - Amapá_2011" numFmtId="0">
      <sharedItems containsSemiMixedTypes="0" containsString="0" containsNumber="1" containsInteger="1" minValue="0" maxValue="0"/>
    </cacheField>
    <cacheField name="Soma de 17 - Tocantins_2011" numFmtId="0">
      <sharedItems containsSemiMixedTypes="0" containsString="0" containsNumber="1" containsInteger="1" minValue="0" maxValue="0"/>
    </cacheField>
    <cacheField name="Soma de 21 - Maranhão_2011" numFmtId="0">
      <sharedItems containsSemiMixedTypes="0" containsString="0" containsNumber="1" containsInteger="1" minValue="0" maxValue="0"/>
    </cacheField>
    <cacheField name="Soma de 22 - Piauí_2011" numFmtId="0">
      <sharedItems containsSemiMixedTypes="0" containsString="0" containsNumber="1" containsInteger="1" minValue="0" maxValue="0"/>
    </cacheField>
    <cacheField name="Soma de 23 - Ceará_2011" numFmtId="0">
      <sharedItems containsSemiMixedTypes="0" containsString="0" containsNumber="1" containsInteger="1" minValue="0" maxValue="0"/>
    </cacheField>
    <cacheField name="Soma de 24 - Rio Grande do Norte_2011" numFmtId="0">
      <sharedItems containsSemiMixedTypes="0" containsString="0" containsNumber="1" containsInteger="1" minValue="0" maxValue="0"/>
    </cacheField>
    <cacheField name="Soma de 25 - Paraíba_2011" numFmtId="0">
      <sharedItems containsSemiMixedTypes="0" containsString="0" containsNumber="1" containsInteger="1" minValue="0" maxValue="0"/>
    </cacheField>
    <cacheField name="Soma de 26 - Pernambuco_2011" numFmtId="0">
      <sharedItems containsSemiMixedTypes="0" containsString="0" containsNumber="1" containsInteger="1" minValue="0" maxValue="0"/>
    </cacheField>
    <cacheField name="Soma de 27 - Alagoas_2011" numFmtId="0">
      <sharedItems containsSemiMixedTypes="0" containsString="0" containsNumber="1" containsInteger="1" minValue="0" maxValue="0"/>
    </cacheField>
    <cacheField name="Soma de 28 - Sergipe_2011" numFmtId="0">
      <sharedItems containsSemiMixedTypes="0" containsString="0" containsNumber="1" containsInteger="1" minValue="0" maxValue="0"/>
    </cacheField>
    <cacheField name="Soma de 29 - Bahia_2011" numFmtId="0">
      <sharedItems containsSemiMixedTypes="0" containsString="0" containsNumber="1" containsInteger="1" minValue="0" maxValue="0"/>
    </cacheField>
    <cacheField name="Soma de 31 - Minas Gerais_2011" numFmtId="0">
      <sharedItems containsSemiMixedTypes="0" containsString="0" containsNumber="1" containsInteger="1" minValue="0" maxValue="0"/>
    </cacheField>
    <cacheField name="Soma de 32 - Espírito Santo_2011" numFmtId="0">
      <sharedItems containsSemiMixedTypes="0" containsString="0" containsNumber="1" containsInteger="1" minValue="0" maxValue="0"/>
    </cacheField>
    <cacheField name="Soma de 33 - Rio de Janeiro_2011" numFmtId="0">
      <sharedItems containsSemiMixedTypes="0" containsString="0" containsNumber="1" containsInteger="1" minValue="0" maxValue="0"/>
    </cacheField>
    <cacheField name="Soma de 35 - São Paulo_2011" numFmtId="0">
      <sharedItems containsSemiMixedTypes="0" containsString="0" containsNumber="1" containsInteger="1" minValue="0" maxValue="0"/>
    </cacheField>
    <cacheField name="Soma de 41 - Paraná_2011" numFmtId="0">
      <sharedItems containsSemiMixedTypes="0" containsString="0" containsNumber="1" containsInteger="1" minValue="0" maxValue="0"/>
    </cacheField>
    <cacheField name="Soma de 42 - Santa Catarina_2011" numFmtId="0">
      <sharedItems containsSemiMixedTypes="0" containsString="0" containsNumber="1" containsInteger="1" minValue="0" maxValue="0"/>
    </cacheField>
    <cacheField name="Soma de 43 - Rio Grande do Sul_2011" numFmtId="0">
      <sharedItems containsSemiMixedTypes="0" containsString="0" containsNumber="1" containsInteger="1" minValue="0" maxValue="0"/>
    </cacheField>
    <cacheField name="Soma de 50 - Mato Grosso do Sul_2011" numFmtId="0">
      <sharedItems containsSemiMixedTypes="0" containsString="0" containsNumber="1" containsInteger="1" minValue="0" maxValue="0"/>
    </cacheField>
    <cacheField name="Soma de 51 - Mato Grosso_2011" numFmtId="0">
      <sharedItems containsSemiMixedTypes="0" containsString="0" containsNumber="1" containsInteger="1" minValue="0" maxValue="0"/>
    </cacheField>
    <cacheField name="Soma de 52 - Goiás_2011" numFmtId="0">
      <sharedItems containsSemiMixedTypes="0" containsString="0" containsNumber="1" containsInteger="1" minValue="0" maxValue="0"/>
    </cacheField>
    <cacheField name="Soma de 53 - Distrito Federal_2011" numFmtId="0">
      <sharedItems containsSemiMixedTypes="0" containsString="0" containsNumber="1" containsInteger="1" minValue="0" maxValue="0"/>
    </cacheField>
    <cacheField name="Soma de Total_2011" numFmtId="0">
      <sharedItems containsSemiMixedTypes="0" containsString="0" containsNumber="1" containsInteger="1" minValue="0" maxValue="0"/>
    </cacheField>
    <cacheField name="Soma de 11 - Rondônia_2010" numFmtId="0">
      <sharedItems containsSemiMixedTypes="0" containsString="0" containsNumber="1" containsInteger="1" minValue="0" maxValue="0"/>
    </cacheField>
    <cacheField name="Soma de 12 - Acre_2010" numFmtId="0">
      <sharedItems containsSemiMixedTypes="0" containsString="0" containsNumber="1" containsInteger="1" minValue="0" maxValue="0"/>
    </cacheField>
    <cacheField name="Soma de 13 - Amazonas_2010" numFmtId="0">
      <sharedItems containsSemiMixedTypes="0" containsString="0" containsNumber="1" containsInteger="1" minValue="0" maxValue="0"/>
    </cacheField>
    <cacheField name="Soma de 14 - Roraima_2010" numFmtId="0">
      <sharedItems containsSemiMixedTypes="0" containsString="0" containsNumber="1" containsInteger="1" minValue="0" maxValue="0"/>
    </cacheField>
    <cacheField name="Soma de 15 - Pará_2010" numFmtId="0">
      <sharedItems containsSemiMixedTypes="0" containsString="0" containsNumber="1" containsInteger="1" minValue="0" maxValue="0"/>
    </cacheField>
    <cacheField name="Soma de 16 - Amapá_2010" numFmtId="0">
      <sharedItems containsSemiMixedTypes="0" containsString="0" containsNumber="1" containsInteger="1" minValue="0" maxValue="0"/>
    </cacheField>
    <cacheField name="Soma de 17 - Tocantins_2010" numFmtId="0">
      <sharedItems containsSemiMixedTypes="0" containsString="0" containsNumber="1" containsInteger="1" minValue="0" maxValue="0"/>
    </cacheField>
    <cacheField name="Soma de 21 - Maranhão_2010" numFmtId="0">
      <sharedItems containsSemiMixedTypes="0" containsString="0" containsNumber="1" containsInteger="1" minValue="0" maxValue="0"/>
    </cacheField>
    <cacheField name="Soma de 22 - Piauí_2010" numFmtId="0">
      <sharedItems containsSemiMixedTypes="0" containsString="0" containsNumber="1" containsInteger="1" minValue="0" maxValue="0"/>
    </cacheField>
    <cacheField name="Soma de 23 - Ceará_2010" numFmtId="0">
      <sharedItems containsSemiMixedTypes="0" containsString="0" containsNumber="1" containsInteger="1" minValue="0" maxValue="0"/>
    </cacheField>
    <cacheField name="Soma de 24 - Rio Grande do Norte_2010" numFmtId="0">
      <sharedItems containsSemiMixedTypes="0" containsString="0" containsNumber="1" containsInteger="1" minValue="0" maxValue="0"/>
    </cacheField>
    <cacheField name="Soma de 25 - Paraíba_2010" numFmtId="0">
      <sharedItems containsSemiMixedTypes="0" containsString="0" containsNumber="1" containsInteger="1" minValue="0" maxValue="0"/>
    </cacheField>
    <cacheField name="Soma de 26 - Pernambuco_2010" numFmtId="0">
      <sharedItems containsSemiMixedTypes="0" containsString="0" containsNumber="1" containsInteger="1" minValue="0" maxValue="0"/>
    </cacheField>
    <cacheField name="Soma de 27 - Alagoas_2010" numFmtId="0">
      <sharedItems containsSemiMixedTypes="0" containsString="0" containsNumber="1" containsInteger="1" minValue="0" maxValue="0"/>
    </cacheField>
    <cacheField name="Soma de 28 - Sergipe_2010" numFmtId="0">
      <sharedItems containsSemiMixedTypes="0" containsString="0" containsNumber="1" containsInteger="1" minValue="0" maxValue="0"/>
    </cacheField>
    <cacheField name="Soma de 29 - Bahia_2010" numFmtId="0">
      <sharedItems containsSemiMixedTypes="0" containsString="0" containsNumber="1" containsInteger="1" minValue="0" maxValue="0"/>
    </cacheField>
    <cacheField name="Soma de 31 - Minas Gerais_2010" numFmtId="0">
      <sharedItems containsSemiMixedTypes="0" containsString="0" containsNumber="1" containsInteger="1" minValue="0" maxValue="0"/>
    </cacheField>
    <cacheField name="Soma de 32 - Espírito Santo_2010" numFmtId="0">
      <sharedItems containsSemiMixedTypes="0" containsString="0" containsNumber="1" containsInteger="1" minValue="0" maxValue="0"/>
    </cacheField>
    <cacheField name="Soma de 33 - Rio de Janeiro_2010" numFmtId="0">
      <sharedItems containsSemiMixedTypes="0" containsString="0" containsNumber="1" containsInteger="1" minValue="0" maxValue="0"/>
    </cacheField>
    <cacheField name="Soma de 35 - São Paulo_2010" numFmtId="0">
      <sharedItems containsSemiMixedTypes="0" containsString="0" containsNumber="1" containsInteger="1" minValue="0" maxValue="0"/>
    </cacheField>
    <cacheField name="Soma de 41 - Paraná_2010" numFmtId="0">
      <sharedItems containsSemiMixedTypes="0" containsString="0" containsNumber="1" containsInteger="1" minValue="0" maxValue="0"/>
    </cacheField>
    <cacheField name="Soma de 42 - Santa Catarina_2010" numFmtId="0">
      <sharedItems containsSemiMixedTypes="0" containsString="0" containsNumber="1" containsInteger="1" minValue="0" maxValue="0"/>
    </cacheField>
    <cacheField name="Soma de 43 - Rio Grande do Sul_2010" numFmtId="0">
      <sharedItems containsSemiMixedTypes="0" containsString="0" containsNumber="1" containsInteger="1" minValue="0" maxValue="0"/>
    </cacheField>
    <cacheField name="Soma de 50 - Mato Grosso do Sul_2010" numFmtId="0">
      <sharedItems containsSemiMixedTypes="0" containsString="0" containsNumber="1" containsInteger="1" minValue="0" maxValue="0"/>
    </cacheField>
    <cacheField name="Soma de 51 - Mato Grosso_2010" numFmtId="0">
      <sharedItems containsSemiMixedTypes="0" containsString="0" containsNumber="1" containsInteger="1" minValue="0" maxValue="0"/>
    </cacheField>
    <cacheField name="Soma de 52 - Goiás_2010" numFmtId="0">
      <sharedItems containsSemiMixedTypes="0" containsString="0" containsNumber="1" containsInteger="1" minValue="0" maxValue="0"/>
    </cacheField>
    <cacheField name="Soma de 53 - Distrito Federal_2010" numFmtId="0">
      <sharedItems containsSemiMixedTypes="0" containsString="0" containsNumber="1" containsInteger="1" minValue="0" maxValue="0"/>
    </cacheField>
    <cacheField name="Soma de Total_2010" numFmtId="0">
      <sharedItems containsSemiMixedTypes="0" containsString="0" containsNumber="1" containsInteger="1" minValue="0" maxValue="0"/>
    </cacheField>
    <cacheField name="Soma de 11 - Rondônia_2009" numFmtId="0">
      <sharedItems containsSemiMixedTypes="0" containsString="0" containsNumber="1" containsInteger="1" minValue="0" maxValue="0"/>
    </cacheField>
    <cacheField name="Soma de 12 - Acre_2009" numFmtId="0">
      <sharedItems containsSemiMixedTypes="0" containsString="0" containsNumber="1" containsInteger="1" minValue="0" maxValue="0"/>
    </cacheField>
    <cacheField name="Soma de 13 - Amazonas_2009" numFmtId="0">
      <sharedItems containsSemiMixedTypes="0" containsString="0" containsNumber="1" containsInteger="1" minValue="0" maxValue="0"/>
    </cacheField>
    <cacheField name="Soma de 14 - Roraima_2009" numFmtId="0">
      <sharedItems containsSemiMixedTypes="0" containsString="0" containsNumber="1" containsInteger="1" minValue="0" maxValue="0"/>
    </cacheField>
    <cacheField name="Soma de 15 - Pará_2009" numFmtId="0">
      <sharedItems containsSemiMixedTypes="0" containsString="0" containsNumber="1" containsInteger="1" minValue="0" maxValue="0"/>
    </cacheField>
    <cacheField name="Soma de 16 - Amapá_2009" numFmtId="0">
      <sharedItems containsSemiMixedTypes="0" containsString="0" containsNumber="1" containsInteger="1" minValue="0" maxValue="0"/>
    </cacheField>
    <cacheField name="Soma de 17 - Tocantins_2009" numFmtId="0">
      <sharedItems containsSemiMixedTypes="0" containsString="0" containsNumber="1" containsInteger="1" minValue="0" maxValue="0"/>
    </cacheField>
    <cacheField name="Soma de 21 - Maranhão_2009" numFmtId="0">
      <sharedItems containsSemiMixedTypes="0" containsString="0" containsNumber="1" containsInteger="1" minValue="0" maxValue="0"/>
    </cacheField>
    <cacheField name="Soma de 22 - Piauí_2009" numFmtId="0">
      <sharedItems containsSemiMixedTypes="0" containsString="0" containsNumber="1" containsInteger="1" minValue="0" maxValue="0"/>
    </cacheField>
    <cacheField name="Soma de 23 - Ceará_2009" numFmtId="0">
      <sharedItems containsSemiMixedTypes="0" containsString="0" containsNumber="1" containsInteger="1" minValue="0" maxValue="0"/>
    </cacheField>
    <cacheField name="Soma de 24 - Rio Grande do Norte_2009" numFmtId="0">
      <sharedItems containsSemiMixedTypes="0" containsString="0" containsNumber="1" containsInteger="1" minValue="0" maxValue="0"/>
    </cacheField>
    <cacheField name="Soma de 25 - Paraíba_2009" numFmtId="0">
      <sharedItems containsSemiMixedTypes="0" containsString="0" containsNumber="1" containsInteger="1" minValue="0" maxValue="0"/>
    </cacheField>
    <cacheField name="Soma de 26 - Pernambuco_2009" numFmtId="0">
      <sharedItems containsSemiMixedTypes="0" containsString="0" containsNumber="1" containsInteger="1" minValue="0" maxValue="0"/>
    </cacheField>
    <cacheField name="Soma de 27 - Alagoas_2009" numFmtId="0">
      <sharedItems containsSemiMixedTypes="0" containsString="0" containsNumber="1" containsInteger="1" minValue="0" maxValue="0"/>
    </cacheField>
    <cacheField name="Soma de 28 - Sergipe_2009" numFmtId="0">
      <sharedItems containsSemiMixedTypes="0" containsString="0" containsNumber="1" containsInteger="1" minValue="0" maxValue="0"/>
    </cacheField>
    <cacheField name="Soma de 29 - Bahia_2009" numFmtId="0">
      <sharedItems containsSemiMixedTypes="0" containsString="0" containsNumber="1" containsInteger="1" minValue="0" maxValue="0"/>
    </cacheField>
    <cacheField name="Soma de 31 - Minas Gerais_2009" numFmtId="0">
      <sharedItems containsSemiMixedTypes="0" containsString="0" containsNumber="1" containsInteger="1" minValue="0" maxValue="0"/>
    </cacheField>
    <cacheField name="Soma de 32 - Espírito Santo_2009" numFmtId="0">
      <sharedItems containsSemiMixedTypes="0" containsString="0" containsNumber="1" containsInteger="1" minValue="0" maxValue="0"/>
    </cacheField>
    <cacheField name="Soma de 33 - Rio de Janeiro_2009" numFmtId="0">
      <sharedItems containsSemiMixedTypes="0" containsString="0" containsNumber="1" containsInteger="1" minValue="0" maxValue="0"/>
    </cacheField>
    <cacheField name="Soma de 35 - São Paulo_2009" numFmtId="0">
      <sharedItems containsSemiMixedTypes="0" containsString="0" containsNumber="1" containsInteger="1" minValue="0" maxValue="0"/>
    </cacheField>
    <cacheField name="Soma de 41 - Paraná_2009" numFmtId="0">
      <sharedItems containsSemiMixedTypes="0" containsString="0" containsNumber="1" containsInteger="1" minValue="0" maxValue="0"/>
    </cacheField>
    <cacheField name="Soma de 42 - Santa Catarina_2009" numFmtId="0">
      <sharedItems containsSemiMixedTypes="0" containsString="0" containsNumber="1" containsInteger="1" minValue="0" maxValue="0"/>
    </cacheField>
    <cacheField name="Soma de 43 - Rio Grande do Sul_2009" numFmtId="0">
      <sharedItems containsSemiMixedTypes="0" containsString="0" containsNumber="1" containsInteger="1" minValue="0" maxValue="0"/>
    </cacheField>
    <cacheField name="Soma de 50 - Mato Grosso do Sul_2009" numFmtId="0">
      <sharedItems containsSemiMixedTypes="0" containsString="0" containsNumber="1" containsInteger="1" minValue="0" maxValue="0"/>
    </cacheField>
    <cacheField name="Soma de 51 - Mato Grosso_2009" numFmtId="0">
      <sharedItems containsSemiMixedTypes="0" containsString="0" containsNumber="1" containsInteger="1" minValue="0" maxValue="0"/>
    </cacheField>
    <cacheField name="Soma de 52 - Goiás_2009" numFmtId="0">
      <sharedItems containsSemiMixedTypes="0" containsString="0" containsNumber="1" containsInteger="1" minValue="0" maxValue="0"/>
    </cacheField>
    <cacheField name="Soma de 53 - Distrito Federal_2009" numFmtId="0">
      <sharedItems containsSemiMixedTypes="0" containsString="0" containsNumber="1" containsInteger="1" minValue="0" maxValue="0"/>
    </cacheField>
    <cacheField name="Soma de Total_2009" numFmtId="0">
      <sharedItems containsSemiMixedTypes="0" containsString="0" containsNumber="1" containsInteger="1" minValue="0" maxValue="0"/>
    </cacheField>
    <cacheField name="Soma de 11 - Rondônia_2008" numFmtId="0">
      <sharedItems containsSemiMixedTypes="0" containsString="0" containsNumber="1" containsInteger="1" minValue="0" maxValue="0"/>
    </cacheField>
    <cacheField name="Soma de 12 - Acre_2008" numFmtId="0">
      <sharedItems containsSemiMixedTypes="0" containsString="0" containsNumber="1" containsInteger="1" minValue="0" maxValue="0"/>
    </cacheField>
    <cacheField name="Soma de 13 - Amazonas_2008" numFmtId="0">
      <sharedItems containsSemiMixedTypes="0" containsString="0" containsNumber="1" containsInteger="1" minValue="0" maxValue="0"/>
    </cacheField>
    <cacheField name="Soma de 14 - Roraima_2008" numFmtId="0">
      <sharedItems containsSemiMixedTypes="0" containsString="0" containsNumber="1" containsInteger="1" minValue="0" maxValue="0"/>
    </cacheField>
    <cacheField name="Soma de 15 - Pará_2008" numFmtId="0">
      <sharedItems containsSemiMixedTypes="0" containsString="0" containsNumber="1" containsInteger="1" minValue="0" maxValue="0"/>
    </cacheField>
    <cacheField name="Soma de 16 - Amapá_2008" numFmtId="0">
      <sharedItems containsSemiMixedTypes="0" containsString="0" containsNumber="1" containsInteger="1" minValue="0" maxValue="0"/>
    </cacheField>
    <cacheField name="Soma de 17 - Tocantins_2008" numFmtId="0">
      <sharedItems containsSemiMixedTypes="0" containsString="0" containsNumber="1" containsInteger="1" minValue="0" maxValue="0"/>
    </cacheField>
    <cacheField name="Soma de 21 - Maranhão_2008" numFmtId="0">
      <sharedItems containsSemiMixedTypes="0" containsString="0" containsNumber="1" containsInteger="1" minValue="0" maxValue="0"/>
    </cacheField>
    <cacheField name="Soma de 22 - Piauí_2008" numFmtId="0">
      <sharedItems containsSemiMixedTypes="0" containsString="0" containsNumber="1" containsInteger="1" minValue="0" maxValue="0"/>
    </cacheField>
    <cacheField name="Soma de 23 - Ceará_2008" numFmtId="0">
      <sharedItems containsSemiMixedTypes="0" containsString="0" containsNumber="1" containsInteger="1" minValue="0" maxValue="0"/>
    </cacheField>
    <cacheField name="Soma de 24 - Rio Grande do Norte_2008" numFmtId="0">
      <sharedItems containsSemiMixedTypes="0" containsString="0" containsNumber="1" containsInteger="1" minValue="0" maxValue="0"/>
    </cacheField>
    <cacheField name="Soma de 25 - Paraíba_2008" numFmtId="0">
      <sharedItems containsSemiMixedTypes="0" containsString="0" containsNumber="1" containsInteger="1" minValue="0" maxValue="0"/>
    </cacheField>
    <cacheField name="Soma de 26 - Pernambuco_2008" numFmtId="0">
      <sharedItems containsSemiMixedTypes="0" containsString="0" containsNumber="1" containsInteger="1" minValue="0" maxValue="0"/>
    </cacheField>
    <cacheField name="Soma de 27 - Alagoas_2008" numFmtId="0">
      <sharedItems containsSemiMixedTypes="0" containsString="0" containsNumber="1" containsInteger="1" minValue="0" maxValue="0"/>
    </cacheField>
    <cacheField name="Soma de 28 - Sergipe_2008" numFmtId="0">
      <sharedItems containsSemiMixedTypes="0" containsString="0" containsNumber="1" containsInteger="1" minValue="0" maxValue="0"/>
    </cacheField>
    <cacheField name="Soma de 29 - Bahia_2008" numFmtId="0">
      <sharedItems containsSemiMixedTypes="0" containsString="0" containsNumber="1" containsInteger="1" minValue="0" maxValue="0"/>
    </cacheField>
    <cacheField name="Soma de 31 - Minas Gerais_2008" numFmtId="0">
      <sharedItems containsSemiMixedTypes="0" containsString="0" containsNumber="1" containsInteger="1" minValue="0" maxValue="0"/>
    </cacheField>
    <cacheField name="Soma de 32 - Espírito Santo_2008" numFmtId="0">
      <sharedItems containsSemiMixedTypes="0" containsString="0" containsNumber="1" containsInteger="1" minValue="0" maxValue="0"/>
    </cacheField>
    <cacheField name="Soma de 33 - Rio de Janeiro_2008" numFmtId="0">
      <sharedItems containsSemiMixedTypes="0" containsString="0" containsNumber="1" containsInteger="1" minValue="0" maxValue="0"/>
    </cacheField>
    <cacheField name="Soma de 35 - São Paulo_2008" numFmtId="0">
      <sharedItems containsSemiMixedTypes="0" containsString="0" containsNumber="1" containsInteger="1" minValue="0" maxValue="0"/>
    </cacheField>
    <cacheField name="Soma de 41 - Paraná_2008" numFmtId="0">
      <sharedItems containsSemiMixedTypes="0" containsString="0" containsNumber="1" containsInteger="1" minValue="0" maxValue="0"/>
    </cacheField>
    <cacheField name="Soma de 42 - Santa Catarina_2008" numFmtId="0">
      <sharedItems containsSemiMixedTypes="0" containsString="0" containsNumber="1" containsInteger="1" minValue="0" maxValue="0"/>
    </cacheField>
    <cacheField name="Soma de 43 - Rio Grande do Sul_2008" numFmtId="0">
      <sharedItems containsSemiMixedTypes="0" containsString="0" containsNumber="1" containsInteger="1" minValue="0" maxValue="0"/>
    </cacheField>
    <cacheField name="Soma de 50 - Mato Grosso do Sul_2008" numFmtId="0">
      <sharedItems containsSemiMixedTypes="0" containsString="0" containsNumber="1" containsInteger="1" minValue="0" maxValue="0"/>
    </cacheField>
    <cacheField name="Soma de 51 - Mato Grosso_2008" numFmtId="0">
      <sharedItems containsSemiMixedTypes="0" containsString="0" containsNumber="1" containsInteger="1" minValue="0" maxValue="0"/>
    </cacheField>
    <cacheField name="Soma de 52 - Goiás_2008" numFmtId="0">
      <sharedItems containsSemiMixedTypes="0" containsString="0" containsNumber="1" containsInteger="1" minValue="0" maxValue="0"/>
    </cacheField>
    <cacheField name="Soma de 53 - Distrito Federal_2008" numFmtId="0">
      <sharedItems containsSemiMixedTypes="0" containsString="0" containsNumber="1" containsInteger="1" minValue="0" maxValue="0"/>
    </cacheField>
    <cacheField name="Soma de Total_2008" numFmtId="0">
      <sharedItems containsSemiMixedTypes="0" containsString="0" containsNumber="1" containsInteger="1" minValue="0" maxValue="0"/>
    </cacheField>
    <cacheField name="Soma de 11 - Rondônia_2007" numFmtId="0">
      <sharedItems containsSemiMixedTypes="0" containsString="0" containsNumber="1" containsInteger="1" minValue="0" maxValue="0"/>
    </cacheField>
    <cacheField name="Soma de 12 - Acre_2007" numFmtId="0">
      <sharedItems containsSemiMixedTypes="0" containsString="0" containsNumber="1" containsInteger="1" minValue="0" maxValue="0"/>
    </cacheField>
    <cacheField name="Soma de 13 - Amazonas_2007" numFmtId="0">
      <sharedItems containsSemiMixedTypes="0" containsString="0" containsNumber="1" containsInteger="1" minValue="0" maxValue="0"/>
    </cacheField>
    <cacheField name="Soma de 14 - Roraima_2007" numFmtId="0">
      <sharedItems containsSemiMixedTypes="0" containsString="0" containsNumber="1" containsInteger="1" minValue="0" maxValue="0"/>
    </cacheField>
    <cacheField name="Soma de 15 - Pará_2007" numFmtId="0">
      <sharedItems containsSemiMixedTypes="0" containsString="0" containsNumber="1" containsInteger="1" minValue="0" maxValue="0"/>
    </cacheField>
    <cacheField name="Soma de 16 - Amapá_2007" numFmtId="0">
      <sharedItems containsSemiMixedTypes="0" containsString="0" containsNumber="1" containsInteger="1" minValue="0" maxValue="0"/>
    </cacheField>
    <cacheField name="Soma de 17 - Tocantins_2007" numFmtId="0">
      <sharedItems containsSemiMixedTypes="0" containsString="0" containsNumber="1" containsInteger="1" minValue="0" maxValue="0"/>
    </cacheField>
    <cacheField name="Soma de 21 - Maranhão_2007" numFmtId="0">
      <sharedItems containsSemiMixedTypes="0" containsString="0" containsNumber="1" containsInteger="1" minValue="0" maxValue="0"/>
    </cacheField>
    <cacheField name="Soma de 22 - Piauí_2007" numFmtId="0">
      <sharedItems containsSemiMixedTypes="0" containsString="0" containsNumber="1" containsInteger="1" minValue="0" maxValue="0"/>
    </cacheField>
    <cacheField name="Soma de 23 - Ceará_2007" numFmtId="0">
      <sharedItems containsSemiMixedTypes="0" containsString="0" containsNumber="1" containsInteger="1" minValue="0" maxValue="0"/>
    </cacheField>
    <cacheField name="Soma de 24 - Rio Grande do Norte_2007" numFmtId="0">
      <sharedItems containsSemiMixedTypes="0" containsString="0" containsNumber="1" containsInteger="1" minValue="0" maxValue="0"/>
    </cacheField>
    <cacheField name="Soma de 25 - Paraíba_2007" numFmtId="0">
      <sharedItems containsSemiMixedTypes="0" containsString="0" containsNumber="1" containsInteger="1" minValue="0" maxValue="0"/>
    </cacheField>
    <cacheField name="Soma de 26 - Pernambuco_2007" numFmtId="0">
      <sharedItems containsSemiMixedTypes="0" containsString="0" containsNumber="1" containsInteger="1" minValue="0" maxValue="0"/>
    </cacheField>
    <cacheField name="Soma de 27 - Alagoas_2007" numFmtId="0">
      <sharedItems containsSemiMixedTypes="0" containsString="0" containsNumber="1" containsInteger="1" minValue="0" maxValue="0"/>
    </cacheField>
    <cacheField name="Soma de 28 - Sergipe_2007" numFmtId="0">
      <sharedItems containsSemiMixedTypes="0" containsString="0" containsNumber="1" containsInteger="1" minValue="0" maxValue="0"/>
    </cacheField>
    <cacheField name="Soma de 29 - Bahia_2007" numFmtId="0">
      <sharedItems containsSemiMixedTypes="0" containsString="0" containsNumber="1" containsInteger="1" minValue="0" maxValue="0"/>
    </cacheField>
    <cacheField name="Soma de 31 - Minas Gerais_2007" numFmtId="0">
      <sharedItems containsSemiMixedTypes="0" containsString="0" containsNumber="1" containsInteger="1" minValue="0" maxValue="0"/>
    </cacheField>
    <cacheField name="Soma de 32 - Espírito Santo_2007" numFmtId="0">
      <sharedItems containsSemiMixedTypes="0" containsString="0" containsNumber="1" containsInteger="1" minValue="0" maxValue="0"/>
    </cacheField>
    <cacheField name="Soma de 33 - Rio de Janeiro_2007" numFmtId="0">
      <sharedItems containsSemiMixedTypes="0" containsString="0" containsNumber="1" containsInteger="1" minValue="0" maxValue="0"/>
    </cacheField>
    <cacheField name="Soma de 35 - São Paulo_2007" numFmtId="0">
      <sharedItems containsSemiMixedTypes="0" containsString="0" containsNumber="1" containsInteger="1" minValue="0" maxValue="0"/>
    </cacheField>
    <cacheField name="Soma de 41 - Paraná_2007" numFmtId="0">
      <sharedItems containsSemiMixedTypes="0" containsString="0" containsNumber="1" containsInteger="1" minValue="0" maxValue="0"/>
    </cacheField>
    <cacheField name="Soma de 42 - Santa Catarina_2007" numFmtId="0">
      <sharedItems containsSemiMixedTypes="0" containsString="0" containsNumber="1" containsInteger="1" minValue="0" maxValue="0"/>
    </cacheField>
    <cacheField name="Soma de 43 - Rio Grande do Sul_2007" numFmtId="0">
      <sharedItems containsSemiMixedTypes="0" containsString="0" containsNumber="1" containsInteger="1" minValue="0" maxValue="0"/>
    </cacheField>
    <cacheField name="Soma de 50 - Mato Grosso do Sul_2007" numFmtId="0">
      <sharedItems containsSemiMixedTypes="0" containsString="0" containsNumber="1" containsInteger="1" minValue="0" maxValue="0"/>
    </cacheField>
    <cacheField name="Soma de 51 - Mato Grosso_2007" numFmtId="0">
      <sharedItems containsSemiMixedTypes="0" containsString="0" containsNumber="1" containsInteger="1" minValue="0" maxValue="0"/>
    </cacheField>
    <cacheField name="Soma de 52 - Goiás_2007" numFmtId="0">
      <sharedItems containsSemiMixedTypes="0" containsString="0" containsNumber="1" containsInteger="1" minValue="0" maxValue="0"/>
    </cacheField>
    <cacheField name="Soma de 53 - Distrito Federal_2007" numFmtId="0">
      <sharedItems containsSemiMixedTypes="0" containsString="0" containsNumber="1" containsInteger="1" minValue="0" maxValue="0"/>
    </cacheField>
    <cacheField name="Soma de Total_2007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rissa Couto" refreshedDate="44166.751942708332" createdVersion="5" refreshedVersion="6" minRefreshableVersion="3" recordCount="46" xr:uid="{00000000-000A-0000-FFFF-FFFF11000000}">
  <cacheSource type="worksheet">
    <worksheetSource ref="A2:IA48" sheet="OUTPUTs"/>
  </cacheSource>
  <cacheFields count="235">
    <cacheField name="Pesquisa IBGE" numFmtId="0">
      <sharedItems/>
    </cacheField>
    <cacheField name="Código CNAE" numFmtId="0">
      <sharedItems containsSemiMixedTypes="0" containsString="0" containsNumber="1" containsInteger="1" minValue="3211" maxValue="93298"/>
    </cacheField>
    <cacheField name="AgregPIA" numFmtId="0">
      <sharedItems containsString="0" containsBlank="1" containsNumber="1" containsInteger="1" minValue="1" maxValue="3"/>
    </cacheField>
    <cacheField name="AgregPAS" numFmtId="0">
      <sharedItems containsString="0" containsBlank="1" containsNumber="1" containsInteger="1" minValue="1" maxValue="9"/>
    </cacheField>
    <cacheField name="AgregPAC" numFmtId="0">
      <sharedItems containsString="0" containsBlank="1" containsNumber="1" containsInteger="1" minValue="1" maxValue="4"/>
    </cacheField>
    <cacheField name="AgregOUT" numFmtId="0">
      <sharedItems containsBlank="1"/>
    </cacheField>
    <cacheField name="Descrição CNAE 2.0" numFmtId="0">
      <sharedItems/>
    </cacheField>
    <cacheField name="Setores" numFmtId="0">
      <sharedItems count="10">
        <s v="Arquitetura e Design"/>
        <s v="Educação e Criação em Artes"/>
        <s v="Publicidade"/>
        <s v="Artes Cênicas e Espetáculos"/>
        <s v="Entretenimento"/>
        <s v="Audiovisual"/>
        <s v="Música"/>
        <s v="Cultura Digital"/>
        <s v="Editorial"/>
        <s v="Patrimônio"/>
      </sharedItems>
    </cacheField>
    <cacheField name="Nome da Categoria" numFmtId="0">
      <sharedItems/>
    </cacheField>
    <cacheField name="CNAES na categoria" numFmtId="0">
      <sharedItems/>
    </cacheField>
    <cacheField name="Atuação" numFmtId="0">
      <sharedItems count="2">
        <s v="Serviços Não-Financeiros"/>
        <s v="Comércio"/>
      </sharedItems>
    </cacheField>
    <cacheField name="Soma de 11 - Rondônia_2014" numFmtId="164">
      <sharedItems containsSemiMixedTypes="0" containsString="0" containsNumber="1" minValue="0" maxValue="163860.38225109977"/>
    </cacheField>
    <cacheField name="Soma de 12 - Acre_2014" numFmtId="164">
      <sharedItems containsSemiMixedTypes="0" containsString="0" containsNumber="1" minValue="0" maxValue="85601.59069644555"/>
    </cacheField>
    <cacheField name="Soma de 13 - Amazonas_2014" numFmtId="164">
      <sharedItems containsSemiMixedTypes="0" containsString="0" containsNumber="1" minValue="0" maxValue="447238.44462060992"/>
    </cacheField>
    <cacheField name="Soma de 14 - Roraima_2014" numFmtId="164">
      <sharedItems containsSemiMixedTypes="0" containsString="0" containsNumber="1" minValue="0" maxValue="49278.482263714985"/>
    </cacheField>
    <cacheField name="Soma de 15 - Pará_2014" numFmtId="164">
      <sharedItems containsSemiMixedTypes="0" containsString="0" containsNumber="1" minValue="0" maxValue="415774.05142026144"/>
    </cacheField>
    <cacheField name="Soma de 16 - Amapá_2014" numFmtId="164">
      <sharedItems containsSemiMixedTypes="0" containsString="0" containsNumber="1" minValue="0" maxValue="65567.814545054338"/>
    </cacheField>
    <cacheField name="Soma de 17 - Tocantins_2014" numFmtId="164">
      <sharedItems containsSemiMixedTypes="0" containsString="0" containsNumber="1" minValue="0" maxValue="79282.024788782524"/>
    </cacheField>
    <cacheField name="Soma de 21 - Maranhão_2014" numFmtId="164">
      <sharedItems containsSemiMixedTypes="0" containsString="0" containsNumber="1" minValue="0" maxValue="283556.51187401504"/>
    </cacheField>
    <cacheField name="Soma de 22 - Piauí_2014" numFmtId="164">
      <sharedItems containsSemiMixedTypes="0" containsString="0" containsNumber="1" minValue="0" maxValue="189472.27824660603"/>
    </cacheField>
    <cacheField name="Soma de 23 - Ceará_2014" numFmtId="164">
      <sharedItems containsSemiMixedTypes="0" containsString="0" containsNumber="1" minValue="68.499724313301911" maxValue="789034.318039687"/>
    </cacheField>
    <cacheField name="Soma de 24 - Rio Grande do Norte_2014" numFmtId="164">
      <sharedItems containsSemiMixedTypes="0" containsString="0" containsNumber="1" minValue="0" maxValue="509088.16150372848"/>
    </cacheField>
    <cacheField name="Soma de 25 - Paraíba_2014" numFmtId="164">
      <sharedItems containsSemiMixedTypes="0" containsString="0" containsNumber="1" minValue="0" maxValue="258831.00389565862"/>
    </cacheField>
    <cacheField name="Soma de 26 - Pernambuco_2014" numFmtId="164">
      <sharedItems containsSemiMixedTypes="0" containsString="0" containsNumber="1" minValue="0" maxValue="1364183.8186116342"/>
    </cacheField>
    <cacheField name="Soma de 27 - Alagoas_2014" numFmtId="164">
      <sharedItems containsSemiMixedTypes="0" containsString="0" containsNumber="1" minValue="0" maxValue="174419.32454231085"/>
    </cacheField>
    <cacheField name="Soma de 28 - Sergipe_2014" numFmtId="164">
      <sharedItems containsSemiMixedTypes="0" containsString="0" containsNumber="1" minValue="0" maxValue="186908.311161822"/>
    </cacheField>
    <cacheField name="Soma de 29 - Bahia_2014" numFmtId="164">
      <sharedItems containsSemiMixedTypes="0" containsString="0" containsNumber="1" minValue="0" maxValue="926446.57263274887"/>
    </cacheField>
    <cacheField name="Soma de 31 - Minas Gerais_2014" numFmtId="164">
      <sharedItems containsSemiMixedTypes="0" containsString="0" containsNumber="1" minValue="0" maxValue="2152129.0294047757"/>
    </cacheField>
    <cacheField name="Soma de 32 - Espírito Santo_2014" numFmtId="164">
      <sharedItems containsSemiMixedTypes="0" containsString="0" containsNumber="1" minValue="0" maxValue="442237.54077306652"/>
    </cacheField>
    <cacheField name="Soma de 33 - Rio de Janeiro_2014" numFmtId="164">
      <sharedItems containsSemiMixedTypes="0" containsString="0" containsNumber="1" minValue="4392.0301850646229" maxValue="16071834.548930751"/>
    </cacheField>
    <cacheField name="Soma de 35 - São Paulo_2014" numFmtId="164">
      <sharedItems containsSemiMixedTypes="0" containsString="0" containsNumber="1" minValue="0" maxValue="13054315.818810703"/>
    </cacheField>
    <cacheField name="Soma de 41 - Paraná_2014" numFmtId="164">
      <sharedItems containsSemiMixedTypes="0" containsString="0" containsNumber="1" minValue="440.50766935683953" maxValue="2275853.4557042345"/>
    </cacheField>
    <cacheField name="Soma de 42 - Santa Catarina_2014" numFmtId="164">
      <sharedItems containsSemiMixedTypes="0" containsString="0" containsNumber="1" minValue="0" maxValue="977859.81841259438"/>
    </cacheField>
    <cacheField name="Soma de 43 - Rio Grande do Sul_2014" numFmtId="164">
      <sharedItems containsSemiMixedTypes="0" containsString="0" containsNumber="1" minValue="0" maxValue="1726544.622279305"/>
    </cacheField>
    <cacheField name="Soma de 50 - Mato Grosso do Sul_2014" numFmtId="164">
      <sharedItems containsSemiMixedTypes="0" containsString="0" containsNumber="1" minValue="0" maxValue="265163.86075222772"/>
    </cacheField>
    <cacheField name="Soma de 51 - Mato Grosso_2014" numFmtId="164">
      <sharedItems containsSemiMixedTypes="0" containsString="0" containsNumber="1" minValue="0" maxValue="314975.07037090347"/>
    </cacheField>
    <cacheField name="Soma de 52 - Goiás_2014" numFmtId="164">
      <sharedItems containsSemiMixedTypes="0" containsString="0" containsNumber="1" minValue="0" maxValue="578339.30543895718"/>
    </cacheField>
    <cacheField name="Soma de 53 - Distrito Federal_2014" numFmtId="164">
      <sharedItems containsSemiMixedTypes="0" containsString="0" containsNumber="1" minValue="0" maxValue="2605482.0470955139"/>
    </cacheField>
    <cacheField name="Soma de Total_2014" numFmtId="164">
      <sharedItems containsSemiMixedTypes="0" containsString="0" containsNumber="1" minValue="35760.073149042852" maxValue="41037263.790118061"/>
    </cacheField>
    <cacheField name="Soma de 11 - Rondônia_2013" numFmtId="164">
      <sharedItems containsSemiMixedTypes="0" containsString="0" containsNumber="1" minValue="0" maxValue="141389.61567670963"/>
    </cacheField>
    <cacheField name="Soma de 12 - Acre_2013" numFmtId="164">
      <sharedItems containsSemiMixedTypes="0" containsString="0" containsNumber="1" minValue="0" maxValue="81142.939446559947"/>
    </cacheField>
    <cacheField name="Soma de 13 - Amazonas_2013" numFmtId="164">
      <sharedItems containsSemiMixedTypes="0" containsString="0" containsNumber="1" minValue="0" maxValue="427757.1827016949"/>
    </cacheField>
    <cacheField name="Soma de 14 - Roraima_2013" numFmtId="164">
      <sharedItems containsSemiMixedTypes="0" containsString="0" containsNumber="1" minValue="0" maxValue="53044.051101078352"/>
    </cacheField>
    <cacheField name="Soma de 15 - Pará_2013" numFmtId="164">
      <sharedItems containsSemiMixedTypes="0" containsString="0" containsNumber="1" minValue="0" maxValue="378849.55705896957"/>
    </cacheField>
    <cacheField name="Soma de 16 - Amapá_2013" numFmtId="164">
      <sharedItems containsSemiMixedTypes="0" containsString="0" containsNumber="1" minValue="0" maxValue="63177.897016823503"/>
    </cacheField>
    <cacheField name="Soma de 17 - Tocantins_2013" numFmtId="164">
      <sharedItems containsSemiMixedTypes="0" containsString="0" containsNumber="1" minValue="0" maxValue="80577.116702300846"/>
    </cacheField>
    <cacheField name="Soma de 21 - Maranhão_2013" numFmtId="164">
      <sharedItems containsSemiMixedTypes="0" containsString="0" containsNumber="1" minValue="0" maxValue="283498.45725447201"/>
    </cacheField>
    <cacheField name="Soma de 22 - Piauí_2013" numFmtId="164">
      <sharedItems containsSemiMixedTypes="0" containsString="0" containsNumber="1" minValue="0" maxValue="188241.21604063647"/>
    </cacheField>
    <cacheField name="Soma de 23 - Ceará_2013" numFmtId="164">
      <sharedItems containsSemiMixedTypes="0" containsString="0" containsNumber="1" minValue="68.703056865006388" maxValue="682348.9654427378"/>
    </cacheField>
    <cacheField name="Soma de 24 - Rio Grande do Norte_2013" numFmtId="164">
      <sharedItems containsSemiMixedTypes="0" containsString="0" containsNumber="1" minValue="0" maxValue="466058.25685641752"/>
    </cacheField>
    <cacheField name="Soma de 25 - Paraíba_2013" numFmtId="164">
      <sharedItems containsSemiMixedTypes="0" containsString="0" containsNumber="1" minValue="0" maxValue="242321.34012655195"/>
    </cacheField>
    <cacheField name="Soma de 26 - Pernambuco_2013" numFmtId="164">
      <sharedItems containsSemiMixedTypes="0" containsString="0" containsNumber="1" minValue="0" maxValue="1455368.3870032185"/>
    </cacheField>
    <cacheField name="Soma de 27 - Alagoas_2013" numFmtId="164">
      <sharedItems containsSemiMixedTypes="0" containsString="0" containsNumber="1" minValue="0" maxValue="172483.53373624591"/>
    </cacheField>
    <cacheField name="Soma de 28 - Sergipe_2013" numFmtId="164">
      <sharedItems containsSemiMixedTypes="0" containsString="0" containsNumber="1" minValue="0" maxValue="160811.01713487739"/>
    </cacheField>
    <cacheField name="Soma de 29 - Bahia_2013" numFmtId="164">
      <sharedItems containsSemiMixedTypes="0" containsString="0" containsNumber="1" minValue="0" maxValue="847021.77945125883"/>
    </cacheField>
    <cacheField name="Soma de 31 - Minas Gerais_2013" numFmtId="164">
      <sharedItems containsSemiMixedTypes="0" containsString="0" containsNumber="1" minValue="419.45144463588122" maxValue="1995754.7590035915"/>
    </cacheField>
    <cacheField name="Soma de 32 - Espírito Santo_2013" numFmtId="164">
      <sharedItems containsSemiMixedTypes="0" containsString="0" containsNumber="1" minValue="0" maxValue="439404.65910667524"/>
    </cacheField>
    <cacheField name="Soma de 33 - Rio de Janeiro_2013" numFmtId="164">
      <sharedItems containsSemiMixedTypes="0" containsString="0" containsNumber="1" minValue="1756.6920954318873" maxValue="15465960.462163866"/>
    </cacheField>
    <cacheField name="Soma de 35 - São Paulo_2013" numFmtId="164">
      <sharedItems containsSemiMixedTypes="0" containsString="0" containsNumber="1" minValue="882.4423164055288" maxValue="12098048.200098023"/>
    </cacheField>
    <cacheField name="Soma de 41 - Paraná_2013" numFmtId="164">
      <sharedItems containsSemiMixedTypes="0" containsString="0" containsNumber="1" minValue="0" maxValue="2023623.3426123306"/>
    </cacheField>
    <cacheField name="Soma de 42 - Santa Catarina_2013" numFmtId="164">
      <sharedItems containsSemiMixedTypes="0" containsString="0" containsNumber="1" minValue="0" maxValue="932342.49879717175"/>
    </cacheField>
    <cacheField name="Soma de 43 - Rio Grande do Sul_2013" numFmtId="164">
      <sharedItems containsSemiMixedTypes="0" containsString="0" containsNumber="1" minValue="474.80291313107801" maxValue="1595998.1018073333"/>
    </cacheField>
    <cacheField name="Soma de 50 - Mato Grosso do Sul_2013" numFmtId="164">
      <sharedItems containsSemiMixedTypes="0" containsString="0" containsNumber="1" minValue="0" maxValue="256971.41204509354"/>
    </cacheField>
    <cacheField name="Soma de 51 - Mato Grosso_2013" numFmtId="164">
      <sharedItems containsSemiMixedTypes="0" containsString="0" containsNumber="1" minValue="0" maxValue="305227.89088516735"/>
    </cacheField>
    <cacheField name="Soma de 52 - Goiás_2013" numFmtId="164">
      <sharedItems containsSemiMixedTypes="0" containsString="0" containsNumber="1" minValue="0" maxValue="571543.2090816889"/>
    </cacheField>
    <cacheField name="Soma de 53 - Distrito Federal_2013" numFmtId="164">
      <sharedItems containsSemiMixedTypes="0" containsString="0" containsNumber="1" minValue="0" maxValue="2393223.9069218026"/>
    </cacheField>
    <cacheField name="Soma de Total_2013" numFmtId="164">
      <sharedItems containsSemiMixedTypes="0" containsString="0" containsNumber="1" minValue="60500.571930448539" maxValue="38952251.131112434"/>
    </cacheField>
    <cacheField name="Soma de 11 - Rondônia_2012" numFmtId="164">
      <sharedItems containsSemiMixedTypes="0" containsString="0" containsNumber="1" minValue="0" maxValue="138414.00468972119"/>
    </cacheField>
    <cacheField name="Soma de 12 - Acre_2012" numFmtId="164">
      <sharedItems containsSemiMixedTypes="0" containsString="0" containsNumber="1" minValue="0" maxValue="71108.052047782243"/>
    </cacheField>
    <cacheField name="Soma de 13 - Amazonas_2012" numFmtId="164">
      <sharedItems containsSemiMixedTypes="0" containsString="0" containsNumber="1" minValue="0" maxValue="423896.1919298431"/>
    </cacheField>
    <cacheField name="Soma de 14 - Roraima_2012" numFmtId="164">
      <sharedItems containsSemiMixedTypes="0" containsString="0" containsNumber="1" minValue="0" maxValue="52381.066081107143"/>
    </cacheField>
    <cacheField name="Soma de 15 - Pará_2012" numFmtId="164">
      <sharedItems containsSemiMixedTypes="0" containsString="0" containsNumber="1" minValue="0" maxValue="340301.43676975992"/>
    </cacheField>
    <cacheField name="Soma de 16 - Amapá_2012" numFmtId="164">
      <sharedItems containsSemiMixedTypes="0" containsString="0" containsNumber="1" minValue="0" maxValue="52491.29608935256"/>
    </cacheField>
    <cacheField name="Soma de 17 - Tocantins_2012" numFmtId="164">
      <sharedItems containsSemiMixedTypes="0" containsString="0" containsNumber="1" minValue="0" maxValue="73990.570369216599"/>
    </cacheField>
    <cacheField name="Soma de 21 - Maranhão_2012" numFmtId="164">
      <sharedItems containsSemiMixedTypes="0" containsString="0" containsNumber="1" minValue="0" maxValue="270711.25943061453"/>
    </cacheField>
    <cacheField name="Soma de 22 - Piauí_2012" numFmtId="164">
      <sharedItems containsSemiMixedTypes="0" containsString="0" containsNumber="1" minValue="0" maxValue="131146.72663053227"/>
    </cacheField>
    <cacheField name="Soma de 23 - Ceará_2012" numFmtId="164">
      <sharedItems containsSemiMixedTypes="0" containsString="0" containsNumber="1" minValue="75.220728383606613" maxValue="695459.53786850057"/>
    </cacheField>
    <cacheField name="Soma de 24 - Rio Grande do Norte_2012" numFmtId="164">
      <sharedItems containsSemiMixedTypes="0" containsString="0" containsNumber="1" minValue="0" maxValue="469354.50488730636"/>
    </cacheField>
    <cacheField name="Soma de 25 - Paraíba_2012" numFmtId="164">
      <sharedItems containsSemiMixedTypes="0" containsString="0" containsNumber="1" minValue="0" maxValue="217421.82995249683"/>
    </cacheField>
    <cacheField name="Soma de 26 - Pernambuco_2012" numFmtId="164">
      <sharedItems containsSemiMixedTypes="0" containsString="0" containsNumber="1" minValue="0" maxValue="1371133.1741163828"/>
    </cacheField>
    <cacheField name="Soma de 27 - Alagoas_2012" numFmtId="164">
      <sharedItems containsSemiMixedTypes="0" containsString="0" containsNumber="1" minValue="0" maxValue="157745.55558654247"/>
    </cacheField>
    <cacheField name="Soma de 28 - Sergipe_2012" numFmtId="164">
      <sharedItems containsSemiMixedTypes="0" containsString="0" containsNumber="1" minValue="0" maxValue="142648.99222104464"/>
    </cacheField>
    <cacheField name="Soma de 29 - Bahia_2012" numFmtId="164">
      <sharedItems containsSemiMixedTypes="0" containsString="0" containsNumber="1" minValue="0" maxValue="765991.47592937178"/>
    </cacheField>
    <cacheField name="Soma de 31 - Minas Gerais_2012" numFmtId="164">
      <sharedItems containsSemiMixedTypes="0" containsString="0" containsNumber="1" minValue="3457.9794041330447" maxValue="2040713.3358229175"/>
    </cacheField>
    <cacheField name="Soma de 32 - Espírito Santo_2012" numFmtId="164">
      <sharedItems containsSemiMixedTypes="0" containsString="0" containsNumber="1" minValue="0" maxValue="414477.4852355292"/>
    </cacheField>
    <cacheField name="Soma de 33 - Rio de Janeiro_2012" numFmtId="164">
      <sharedItems containsSemiMixedTypes="0" containsString="0" containsNumber="1" minValue="1580.8602731009228" maxValue="15215971.45286493"/>
    </cacheField>
    <cacheField name="Soma de 35 - São Paulo_2012" numFmtId="164">
      <sharedItems containsSemiMixedTypes="0" containsString="0" containsNumber="1" minValue="24298.388729639242" maxValue="11968868.818067696"/>
    </cacheField>
    <cacheField name="Soma de 41 - Paraná_2012" numFmtId="164">
      <sharedItems containsSemiMixedTypes="0" containsString="0" containsNumber="1" minValue="0" maxValue="2047162.4813332704"/>
    </cacheField>
    <cacheField name="Soma de 42 - Santa Catarina_2012" numFmtId="164">
      <sharedItems containsSemiMixedTypes="0" containsString="0" containsNumber="1" minValue="0" maxValue="824441.15695306147"/>
    </cacheField>
    <cacheField name="Soma de 43 - Rio Grande do Sul_2012" numFmtId="164">
      <sharedItems containsSemiMixedTypes="0" containsString="0" containsNumber="1" minValue="0" maxValue="1378246.2401359593"/>
    </cacheField>
    <cacheField name="Soma de 50 - Mato Grosso do Sul_2012" numFmtId="164">
      <sharedItems containsSemiMixedTypes="0" containsString="0" containsNumber="1" minValue="0" maxValue="235499.58658290448"/>
    </cacheField>
    <cacheField name="Soma de 51 - Mato Grosso_2012" numFmtId="164">
      <sharedItems containsSemiMixedTypes="0" containsString="0" containsNumber="1" minValue="0" maxValue="278888.48946686968"/>
    </cacheField>
    <cacheField name="Soma de 52 - Goiás_2012" numFmtId="164">
      <sharedItems containsSemiMixedTypes="0" containsString="0" containsNumber="1" minValue="0" maxValue="506796.37615232391"/>
    </cacheField>
    <cacheField name="Soma de 53 - Distrito Federal_2012" numFmtId="164">
      <sharedItems containsSemiMixedTypes="0" containsString="0" containsNumber="1" minValue="0" maxValue="2003161.2545714038"/>
    </cacheField>
    <cacheField name="Soma de Total_2012" numFmtId="164">
      <sharedItems containsSemiMixedTypes="0" containsString="0" containsNumber="1" minValue="51841.277398990162" maxValue="37289003.431895733"/>
    </cacheField>
    <cacheField name="Soma de 11 - Rondônia_2011" numFmtId="164">
      <sharedItems containsSemiMixedTypes="0" containsString="0" containsNumber="1" minValue="0" maxValue="130783.66490719693"/>
    </cacheField>
    <cacheField name="Soma de 12 - Acre_2011" numFmtId="164">
      <sharedItems containsSemiMixedTypes="0" containsString="0" containsNumber="1" minValue="0" maxValue="53854.578711550574"/>
    </cacheField>
    <cacheField name="Soma de 13 - Amazonas_2011" numFmtId="164">
      <sharedItems containsSemiMixedTypes="0" containsString="0" containsNumber="1" minValue="0" maxValue="393956.75999698747"/>
    </cacheField>
    <cacheField name="Soma de 14 - Roraima_2011" numFmtId="164">
      <sharedItems containsSemiMixedTypes="0" containsString="0" containsNumber="1" minValue="0" maxValue="40991.859111442725"/>
    </cacheField>
    <cacheField name="Soma de 15 - Pará_2011" numFmtId="164">
      <sharedItems containsSemiMixedTypes="0" containsString="0" containsNumber="1" minValue="0" maxValue="325144.79945652978"/>
    </cacheField>
    <cacheField name="Soma de 16 - Amapá_2011" numFmtId="164">
      <sharedItems containsSemiMixedTypes="0" containsString="0" containsNumber="1" minValue="0" maxValue="52357.720157415853"/>
    </cacheField>
    <cacheField name="Soma de 17 - Tocantins_2011" numFmtId="164">
      <sharedItems containsSemiMixedTypes="0" containsString="0" containsNumber="1" minValue="0" maxValue="74601.741109924158"/>
    </cacheField>
    <cacheField name="Soma de 21 - Maranhão_2011" numFmtId="164">
      <sharedItems containsSemiMixedTypes="0" containsString="0" containsNumber="1" minValue="0" maxValue="229155.66122575189"/>
    </cacheField>
    <cacheField name="Soma de 22 - Piauí_2011" numFmtId="164">
      <sharedItems containsSemiMixedTypes="0" containsString="0" containsNumber="1" minValue="0" maxValue="134519.0339699719"/>
    </cacheField>
    <cacheField name="Soma de 23 - Ceará_2011" numFmtId="164">
      <sharedItems containsSemiMixedTypes="0" containsString="0" containsNumber="1" minValue="0" maxValue="635709.87658817228"/>
    </cacheField>
    <cacheField name="Soma de 24 - Rio Grande do Norte_2011" numFmtId="164">
      <sharedItems containsSemiMixedTypes="0" containsString="0" containsNumber="1" minValue="0" maxValue="416817.3103783027"/>
    </cacheField>
    <cacheField name="Soma de 25 - Paraíba_2011" numFmtId="164">
      <sharedItems containsSemiMixedTypes="0" containsString="0" containsNumber="1" minValue="0" maxValue="212039.25764704077"/>
    </cacheField>
    <cacheField name="Soma de 26 - Pernambuco_2011" numFmtId="164">
      <sharedItems containsSemiMixedTypes="0" containsString="0" containsNumber="1" minValue="0" maxValue="931048.38980140572"/>
    </cacheField>
    <cacheField name="Soma de 27 - Alagoas_2011" numFmtId="164">
      <sharedItems containsSemiMixedTypes="0" containsString="0" containsNumber="1" minValue="0" maxValue="150850.89907271264"/>
    </cacheField>
    <cacheField name="Soma de 28 - Sergipe_2011" numFmtId="164">
      <sharedItems containsSemiMixedTypes="0" containsString="0" containsNumber="1" minValue="0" maxValue="141408.71138146898"/>
    </cacheField>
    <cacheField name="Soma de 29 - Bahia_2011" numFmtId="164">
      <sharedItems containsSemiMixedTypes="0" containsString="0" containsNumber="1" minValue="0" maxValue="745628.44287121214"/>
    </cacheField>
    <cacheField name="Soma de 31 - Minas Gerais_2011" numFmtId="164">
      <sharedItems containsSemiMixedTypes="0" containsString="0" containsNumber="1" minValue="811.10277088888517" maxValue="1677103.164246696"/>
    </cacheField>
    <cacheField name="Soma de 32 - Espírito Santo_2011" numFmtId="164">
      <sharedItems containsSemiMixedTypes="0" containsString="0" containsNumber="1" minValue="0" maxValue="427585.86677543836"/>
    </cacheField>
    <cacheField name="Soma de 33 - Rio de Janeiro_2011" numFmtId="164">
      <sharedItems containsSemiMixedTypes="0" containsString="0" containsNumber="1" minValue="1842.0773925425638" maxValue="14050144.473485962"/>
    </cacheField>
    <cacheField name="Soma de 35 - São Paulo_2011" numFmtId="164">
      <sharedItems containsSemiMixedTypes="0" containsString="0" containsNumber="1" minValue="13851.634867986515" maxValue="13142490.707839372"/>
    </cacheField>
    <cacheField name="Soma de 41 - Paraná_2011" numFmtId="164">
      <sharedItems containsSemiMixedTypes="0" containsString="0" containsNumber="1" minValue="0" maxValue="1763742.7927349261"/>
    </cacheField>
    <cacheField name="Soma de 42 - Santa Catarina_2011" numFmtId="164">
      <sharedItems containsSemiMixedTypes="0" containsString="0" containsNumber="1" minValue="0" maxValue="816345.76304465462"/>
    </cacheField>
    <cacheField name="Soma de 43 - Rio Grande do Sul_2011" numFmtId="164">
      <sharedItems containsSemiMixedTypes="0" containsString="0" containsNumber="1" minValue="0" maxValue="1532256.9841196071"/>
    </cacheField>
    <cacheField name="Soma de 50 - Mato Grosso do Sul_2011" numFmtId="164">
      <sharedItems containsSemiMixedTypes="0" containsString="0" containsNumber="1" minValue="0" maxValue="233733.56730657106"/>
    </cacheField>
    <cacheField name="Soma de 51 - Mato Grosso_2011" numFmtId="164">
      <sharedItems containsSemiMixedTypes="0" containsString="0" containsNumber="1" minValue="0" maxValue="257590.157465461"/>
    </cacheField>
    <cacheField name="Soma de 52 - Goiás_2011" numFmtId="164">
      <sharedItems containsSemiMixedTypes="0" containsString="0" containsNumber="1" minValue="0" maxValue="548849.10954915755"/>
    </cacheField>
    <cacheField name="Soma de 53 - Distrito Federal_2011" numFmtId="164">
      <sharedItems containsSemiMixedTypes="0" containsString="0" containsNumber="1" minValue="0" maxValue="1855745.6078107005"/>
    </cacheField>
    <cacheField name="Soma de Total_2011" numFmtId="164">
      <sharedItems containsSemiMixedTypes="0" containsString="0" containsNumber="1" minValue="32664.825746505867" maxValue="35705598.805275574"/>
    </cacheField>
    <cacheField name="Soma de 11 - Rondônia_2010" numFmtId="164">
      <sharedItems containsSemiMixedTypes="0" containsString="0" containsNumber="1" minValue="0" maxValue="142470.88831356607"/>
    </cacheField>
    <cacheField name="Soma de 12 - Acre_2010" numFmtId="164">
      <sharedItems containsSemiMixedTypes="0" containsString="0" containsNumber="1" minValue="0" maxValue="78448.003142693895"/>
    </cacheField>
    <cacheField name="Soma de 13 - Amazonas_2010" numFmtId="164">
      <sharedItems containsSemiMixedTypes="0" containsString="0" containsNumber="1" minValue="0" maxValue="319264.19009333086"/>
    </cacheField>
    <cacheField name="Soma de 14 - Roraima_2010" numFmtId="164">
      <sharedItems containsSemiMixedTypes="0" containsString="0" containsNumber="1" minValue="0" maxValue="43363.447856719577"/>
    </cacheField>
    <cacheField name="Soma de 15 - Pará_2010" numFmtId="164">
      <sharedItems containsSemiMixedTypes="0" containsString="0" containsNumber="1" minValue="0" maxValue="359967.86663078656"/>
    </cacheField>
    <cacheField name="Soma de 16 - Amapá_2010" numFmtId="164">
      <sharedItems containsSemiMixedTypes="0" containsString="0" containsNumber="1" minValue="0" maxValue="55911.940235530208"/>
    </cacheField>
    <cacheField name="Soma de 17 - Tocantins_2010" numFmtId="164">
      <sharedItems containsSemiMixedTypes="0" containsString="0" containsNumber="1" minValue="0" maxValue="80921.499344164797"/>
    </cacheField>
    <cacheField name="Soma de 21 - Maranhão_2010" numFmtId="164">
      <sharedItems containsSemiMixedTypes="0" containsString="0" containsNumber="1" minValue="0" maxValue="226023.36767351878"/>
    </cacheField>
    <cacheField name="Soma de 22 - Piauí_2010" numFmtId="164">
      <sharedItems containsSemiMixedTypes="0" containsString="0" containsNumber="1" minValue="0" maxValue="138203.66958447336"/>
    </cacheField>
    <cacheField name="Soma de 23 - Ceará_2010" numFmtId="164">
      <sharedItems containsSemiMixedTypes="0" containsString="0" containsNumber="1" minValue="0" maxValue="569220.05508184258"/>
    </cacheField>
    <cacheField name="Soma de 24 - Rio Grande do Norte_2010" numFmtId="164">
      <sharedItems containsSemiMixedTypes="0" containsString="0" containsNumber="1" minValue="0" maxValue="202786.64555796026"/>
    </cacheField>
    <cacheField name="Soma de 25 - Paraíba_2010" numFmtId="164">
      <sharedItems containsSemiMixedTypes="0" containsString="0" containsNumber="1" minValue="0" maxValue="222692.35366654707"/>
    </cacheField>
    <cacheField name="Soma de 26 - Pernambuco_2010" numFmtId="164">
      <sharedItems containsSemiMixedTypes="0" containsString="0" containsNumber="1" minValue="0" maxValue="1187127.6987571053"/>
    </cacheField>
    <cacheField name="Soma de 27 - Alagoas_2010" numFmtId="164">
      <sharedItems containsSemiMixedTypes="0" containsString="0" containsNumber="1" minValue="0" maxValue="167058.78220495189"/>
    </cacheField>
    <cacheField name="Soma de 28 - Sergipe_2010" numFmtId="164">
      <sharedItems containsSemiMixedTypes="0" containsString="0" containsNumber="1" minValue="0" maxValue="145041.86857514351"/>
    </cacheField>
    <cacheField name="Soma de 29 - Bahia_2010" numFmtId="164">
      <sharedItems containsSemiMixedTypes="0" containsString="0" containsNumber="1" minValue="0" maxValue="742864.39003219153"/>
    </cacheField>
    <cacheField name="Soma de 31 - Minas Gerais_2010" numFmtId="164">
      <sharedItems containsSemiMixedTypes="0" containsString="0" containsNumber="1" minValue="2085.2142422657626" maxValue="1692350.3555375636"/>
    </cacheField>
    <cacheField name="Soma de 32 - Espírito Santo_2010" numFmtId="164">
      <sharedItems containsSemiMixedTypes="0" containsString="0" containsNumber="1" minValue="0" maxValue="447110.39200461603"/>
    </cacheField>
    <cacheField name="Soma de 33 - Rio de Janeiro_2010" numFmtId="164">
      <sharedItems containsSemiMixedTypes="0" containsString="0" containsNumber="1" minValue="1973.6308203635001" maxValue="13950470.824968295"/>
    </cacheField>
    <cacheField name="Soma de 35 - São Paulo_2010" numFmtId="164">
      <sharedItems containsSemiMixedTypes="0" containsString="0" containsNumber="1" minValue="8884.5742547798218" maxValue="13154815.640563149"/>
    </cacheField>
    <cacheField name="Soma de 41 - Paraná_2010" numFmtId="164">
      <sharedItems containsSemiMixedTypes="0" containsString="0" containsNumber="1" minValue="0" maxValue="1725212.7166005694"/>
    </cacheField>
    <cacheField name="Soma de 42 - Santa Catarina_2010" numFmtId="164">
      <sharedItems containsSemiMixedTypes="0" containsString="0" containsNumber="1" minValue="0" maxValue="857609.62310812471"/>
    </cacheField>
    <cacheField name="Soma de 43 - Rio Grande do Sul_2010" numFmtId="164">
      <sharedItems containsSemiMixedTypes="0" containsString="0" containsNumber="1" minValue="168.3377033434771" maxValue="1657368.0828082222"/>
    </cacheField>
    <cacheField name="Soma de 50 - Mato Grosso do Sul_2010" numFmtId="164">
      <sharedItems containsSemiMixedTypes="0" containsString="0" containsNumber="1" minValue="0" maxValue="219152.9670521408"/>
    </cacheField>
    <cacheField name="Soma de 51 - Mato Grosso_2010" numFmtId="164">
      <sharedItems containsSemiMixedTypes="0" containsString="0" containsNumber="1" minValue="0" maxValue="263941.75533647381"/>
    </cacheField>
    <cacheField name="Soma de 52 - Goiás_2010" numFmtId="164">
      <sharedItems containsSemiMixedTypes="0" containsString="0" containsNumber="1" minValue="0" maxValue="549034.18254389358"/>
    </cacheField>
    <cacheField name="Soma de 53 - Distrito Federal_2010" numFmtId="164">
      <sharedItems containsSemiMixedTypes="0" containsString="0" containsNumber="1" minValue="0" maxValue="1868809.985545452"/>
    </cacheField>
    <cacheField name="Soma de Total_2010" numFmtId="164">
      <sharedItems containsSemiMixedTypes="0" containsString="0" containsNumber="1" minValue="54074.016571599874" maxValue="36904490.156639017"/>
    </cacheField>
    <cacheField name="Soma de 11 - Rondônia_2009" numFmtId="164">
      <sharedItems containsSemiMixedTypes="0" containsString="0" containsNumber="1" minValue="0" maxValue="142785.25966553058"/>
    </cacheField>
    <cacheField name="Soma de 12 - Acre_2009" numFmtId="164">
      <sharedItems containsSemiMixedTypes="0" containsString="0" containsNumber="1" minValue="0" maxValue="76543.051376917123"/>
    </cacheField>
    <cacheField name="Soma de 13 - Amazonas_2009" numFmtId="164">
      <sharedItems containsSemiMixedTypes="0" containsString="0" containsNumber="1" minValue="0" maxValue="291174.37945656962"/>
    </cacheField>
    <cacheField name="Soma de 14 - Roraima_2009" numFmtId="164">
      <sharedItems containsSemiMixedTypes="0" containsString="0" containsNumber="1" minValue="0" maxValue="34613.114323127993"/>
    </cacheField>
    <cacheField name="Soma de 15 - Pará_2009" numFmtId="164">
      <sharedItems containsSemiMixedTypes="0" containsString="0" containsNumber="1" minValue="0" maxValue="303937.3230595006"/>
    </cacheField>
    <cacheField name="Soma de 16 - Amapá_2009" numFmtId="164">
      <sharedItems containsSemiMixedTypes="0" containsString="0" containsNumber="1" minValue="0" maxValue="49856.179015453134"/>
    </cacheField>
    <cacheField name="Soma de 17 - Tocantins_2009" numFmtId="164">
      <sharedItems containsSemiMixedTypes="0" containsString="0" containsNumber="1" minValue="0" maxValue="100752.93867369097"/>
    </cacheField>
    <cacheField name="Soma de 21 - Maranhão_2009" numFmtId="164">
      <sharedItems containsSemiMixedTypes="0" containsString="0" containsNumber="1" minValue="0" maxValue="199946.50343953972"/>
    </cacheField>
    <cacheField name="Soma de 22 - Piauí_2009" numFmtId="164">
      <sharedItems containsSemiMixedTypes="0" containsString="0" containsNumber="1" minValue="0" maxValue="119459.65097460794"/>
    </cacheField>
    <cacheField name="Soma de 23 - Ceará_2009" numFmtId="164">
      <sharedItems containsSemiMixedTypes="0" containsString="0" containsNumber="1" minValue="0" maxValue="433955.92480332247"/>
    </cacheField>
    <cacheField name="Soma de 24 - Rio Grande do Norte_2009" numFmtId="164">
      <sharedItems containsSemiMixedTypes="0" containsString="0" containsNumber="1" minValue="0" maxValue="133100.02097751261"/>
    </cacheField>
    <cacheField name="Soma de 25 - Paraíba_2009" numFmtId="164">
      <sharedItems containsSemiMixedTypes="0" containsString="0" containsNumber="1" minValue="0" maxValue="177260.03064531262"/>
    </cacheField>
    <cacheField name="Soma de 26 - Pernambuco_2009" numFmtId="164">
      <sharedItems containsSemiMixedTypes="0" containsString="0" containsNumber="1" minValue="0" maxValue="780210.49174482038"/>
    </cacheField>
    <cacheField name="Soma de 27 - Alagoas_2009" numFmtId="164">
      <sharedItems containsSemiMixedTypes="0" containsString="0" containsNumber="1" minValue="0" maxValue="144341.55216691381"/>
    </cacheField>
    <cacheField name="Soma de 28 - Sergipe_2009" numFmtId="164">
      <sharedItems containsSemiMixedTypes="0" containsString="0" containsNumber="1" minValue="0" maxValue="135513.54249173199"/>
    </cacheField>
    <cacheField name="Soma de 29 - Bahia_2009" numFmtId="164">
      <sharedItems containsSemiMixedTypes="0" containsString="0" containsNumber="1" minValue="0" maxValue="683752.63554167456"/>
    </cacheField>
    <cacheField name="Soma de 31 - Minas Gerais_2009" numFmtId="164">
      <sharedItems containsSemiMixedTypes="0" containsString="0" containsNumber="1" minValue="1381.3738887287097" maxValue="1653443.7887701739"/>
    </cacheField>
    <cacheField name="Soma de 32 - Espírito Santo_2009" numFmtId="164">
      <sharedItems containsSemiMixedTypes="0" containsString="0" containsNumber="1" minValue="0" maxValue="443881.04080532608"/>
    </cacheField>
    <cacheField name="Soma de 33 - Rio de Janeiro_2009" numFmtId="164">
      <sharedItems containsSemiMixedTypes="0" containsString="0" containsNumber="1" minValue="855.94296476408101" maxValue="12258963.340821855"/>
    </cacheField>
    <cacheField name="Soma de 35 - São Paulo_2009" numFmtId="164">
      <sharedItems containsSemiMixedTypes="0" containsString="0" containsNumber="1" minValue="7958.9624307760841" maxValue="15621525.291932443"/>
    </cacheField>
    <cacheField name="Soma de 41 - Paraná_2009" numFmtId="164">
      <sharedItems containsSemiMixedTypes="0" containsString="0" containsNumber="1" minValue="0" maxValue="1683813.679948736"/>
    </cacheField>
    <cacheField name="Soma de 42 - Santa Catarina_2009" numFmtId="164">
      <sharedItems containsSemiMixedTypes="0" containsString="0" containsNumber="1" minValue="0" maxValue="688627.85415315104"/>
    </cacheField>
    <cacheField name="Soma de 43 - Rio Grande do Sul_2009" numFmtId="164">
      <sharedItems containsSemiMixedTypes="0" containsString="0" containsNumber="1" minValue="257.58099593648018" maxValue="1424657.989182258"/>
    </cacheField>
    <cacheField name="Soma de 50 - Mato Grosso do Sul_2009" numFmtId="164">
      <sharedItems containsSemiMixedTypes="0" containsString="0" containsNumber="1" minValue="0" maxValue="203014.67055789253"/>
    </cacheField>
    <cacheField name="Soma de 51 - Mato Grosso_2009" numFmtId="164">
      <sharedItems containsSemiMixedTypes="0" containsString="0" containsNumber="1" minValue="0" maxValue="242496.53862547068"/>
    </cacheField>
    <cacheField name="Soma de 52 - Goiás_2009" numFmtId="164">
      <sharedItems containsSemiMixedTypes="0" containsString="0" containsNumber="1" minValue="0" maxValue="435764.17889601324"/>
    </cacheField>
    <cacheField name="Soma de 53 - Distrito Federal_2009" numFmtId="164">
      <sharedItems containsSemiMixedTypes="0" containsString="0" containsNumber="1" minValue="0" maxValue="1700882.8049726647"/>
    </cacheField>
    <cacheField name="Soma de Total_2009" numFmtId="164">
      <sharedItems containsSemiMixedTypes="0" containsString="0" containsNumber="1" minValue="36199.872549161286" maxValue="32528925.666646115"/>
    </cacheField>
    <cacheField name="Soma de 11 - Rondônia_2008" numFmtId="164">
      <sharedItems containsSemiMixedTypes="0" containsString="0" containsNumber="1" minValue="0" maxValue="113135.45348348883"/>
    </cacheField>
    <cacheField name="Soma de 12 - Acre_2008" numFmtId="164">
      <sharedItems containsSemiMixedTypes="0" containsString="0" containsNumber="1" minValue="0" maxValue="78670.682888560928"/>
    </cacheField>
    <cacheField name="Soma de 13 - Amazonas_2008" numFmtId="164">
      <sharedItems containsSemiMixedTypes="0" containsString="0" containsNumber="1" minValue="0" maxValue="258925.24348331275"/>
    </cacheField>
    <cacheField name="Soma de 14 - Roraima_2008" numFmtId="164">
      <sharedItems containsSemiMixedTypes="0" containsString="0" containsNumber="1" minValue="0" maxValue="30335.134537850787"/>
    </cacheField>
    <cacheField name="Soma de 15 - Pará_2008" numFmtId="164">
      <sharedItems containsSemiMixedTypes="0" containsString="0" containsNumber="1" minValue="0" maxValue="240988.17490709512"/>
    </cacheField>
    <cacheField name="Soma de 16 - Amapá_2008" numFmtId="164">
      <sharedItems containsSemiMixedTypes="0" containsString="0" containsNumber="1" minValue="0" maxValue="50257.776232718497"/>
    </cacheField>
    <cacheField name="Soma de 17 - Tocantins_2008" numFmtId="164">
      <sharedItems containsSemiMixedTypes="0" containsString="0" containsNumber="1" minValue="0" maxValue="133534.52523092463"/>
    </cacheField>
    <cacheField name="Soma de 21 - Maranhão_2008" numFmtId="164">
      <sharedItems containsSemiMixedTypes="0" containsString="0" containsNumber="1" minValue="0" maxValue="202196.7156500092"/>
    </cacheField>
    <cacheField name="Soma de 22 - Piauí_2008" numFmtId="164">
      <sharedItems containsSemiMixedTypes="0" containsString="0" containsNumber="1" minValue="0" maxValue="118578.81922566485"/>
    </cacheField>
    <cacheField name="Soma de 23 - Ceará_2008" numFmtId="164">
      <sharedItems containsSemiMixedTypes="0" containsString="0" containsNumber="1" minValue="0" maxValue="390867.14162127138"/>
    </cacheField>
    <cacheField name="Soma de 24 - Rio Grande do Norte_2008" numFmtId="164">
      <sharedItems containsSemiMixedTypes="0" containsString="0" containsNumber="1" minValue="0" maxValue="119821.70537658274"/>
    </cacheField>
    <cacheField name="Soma de 25 - Paraíba_2008" numFmtId="164">
      <sharedItems containsSemiMixedTypes="0" containsString="0" containsNumber="1" minValue="0" maxValue="117765.10761264429"/>
    </cacheField>
    <cacheField name="Soma de 26 - Pernambuco_2008" numFmtId="164">
      <sharedItems containsSemiMixedTypes="0" containsString="0" containsNumber="1" minValue="0" maxValue="691959.35208626464"/>
    </cacheField>
    <cacheField name="Soma de 27 - Alagoas_2008" numFmtId="164">
      <sharedItems containsSemiMixedTypes="0" containsString="0" containsNumber="1" minValue="0" maxValue="131603.98000536111"/>
    </cacheField>
    <cacheField name="Soma de 28 - Sergipe_2008" numFmtId="164">
      <sharedItems containsSemiMixedTypes="0" containsString="0" containsNumber="1" minValue="0" maxValue="139228.10395035814"/>
    </cacheField>
    <cacheField name="Soma de 29 - Bahia_2008" numFmtId="164">
      <sharedItems containsSemiMixedTypes="0" containsString="0" containsNumber="1" minValue="357.71944286485206" maxValue="660058.38828135666"/>
    </cacheField>
    <cacheField name="Soma de 31 - Minas Gerais_2008" numFmtId="164">
      <sharedItems containsSemiMixedTypes="0" containsString="0" containsNumber="1" minValue="526.60461143375585" maxValue="1530730.9473696824"/>
    </cacheField>
    <cacheField name="Soma de 32 - Espírito Santo_2008" numFmtId="164">
      <sharedItems containsSemiMixedTypes="0" containsString="0" containsNumber="1" minValue="0" maxValue="401339.61547915137"/>
    </cacheField>
    <cacheField name="Soma de 33 - Rio de Janeiro_2008" numFmtId="164">
      <sharedItems containsSemiMixedTypes="0" containsString="0" containsNumber="1" minValue="1681.1059200024233" maxValue="11564025.882663166"/>
    </cacheField>
    <cacheField name="Soma de 35 - São Paulo_2008" numFmtId="164">
      <sharedItems containsSemiMixedTypes="0" containsString="0" containsNumber="1" minValue="13256.194888161988" maxValue="10655256.381282769"/>
    </cacheField>
    <cacheField name="Soma de 41 - Paraná_2008" numFmtId="164">
      <sharedItems containsSemiMixedTypes="0" containsString="0" containsNumber="1" minValue="0" maxValue="1491366.5284213563"/>
    </cacheField>
    <cacheField name="Soma de 42 - Santa Catarina_2008" numFmtId="164">
      <sharedItems containsSemiMixedTypes="0" containsString="0" containsNumber="1" minValue="0" maxValue="639076.64427342208"/>
    </cacheField>
    <cacheField name="Soma de 43 - Rio Grande do Sul_2008" numFmtId="164">
      <sharedItems containsSemiMixedTypes="0" containsString="0" containsNumber="1" minValue="99.680093763350897" maxValue="1407694.2707011406"/>
    </cacheField>
    <cacheField name="Soma de 50 - Mato Grosso do Sul_2008" numFmtId="164">
      <sharedItems containsSemiMixedTypes="0" containsString="0" containsNumber="1" minValue="0" maxValue="190630.13267475029"/>
    </cacheField>
    <cacheField name="Soma de 51 - Mato Grosso_2008" numFmtId="164">
      <sharedItems containsSemiMixedTypes="0" containsString="0" containsNumber="1" minValue="0" maxValue="225257.74842645583"/>
    </cacheField>
    <cacheField name="Soma de 52 - Goiás_2008" numFmtId="164">
      <sharedItems containsSemiMixedTypes="0" containsString="0" containsNumber="1" minValue="0" maxValue="496002.61226447643"/>
    </cacheField>
    <cacheField name="Soma de 53 - Distrito Federal_2008" numFmtId="164">
      <sharedItems containsSemiMixedTypes="0" containsString="0" containsNumber="1" minValue="0" maxValue="758043.5452214242"/>
    </cacheField>
    <cacheField name="Soma de Total_2008" numFmtId="164">
      <sharedItems containsSemiMixedTypes="0" containsString="0" containsNumber="1" minValue="26492.787039762079" maxValue="30480533.214744285"/>
    </cacheField>
    <cacheField name="Soma de 11 - Rondônia_2007" numFmtId="164">
      <sharedItems containsSemiMixedTypes="0" containsString="0" containsNumber="1" minValue="0" maxValue="91124.269464845944"/>
    </cacheField>
    <cacheField name="Soma de 12 - Acre_2007" numFmtId="164">
      <sharedItems containsSemiMixedTypes="0" containsString="0" containsNumber="1" minValue="0" maxValue="70162.483218057852"/>
    </cacheField>
    <cacheField name="Soma de 13 - Amazonas_2007" numFmtId="164">
      <sharedItems containsSemiMixedTypes="0" containsString="0" containsNumber="1" minValue="0" maxValue="254504.99395043636"/>
    </cacheField>
    <cacheField name="Soma de 14 - Roraima_2007" numFmtId="164">
      <sharedItems containsSemiMixedTypes="0" containsString="0" containsNumber="1" minValue="0" maxValue="28530.260661029733"/>
    </cacheField>
    <cacheField name="Soma de 15 - Pará_2007" numFmtId="164">
      <sharedItems containsSemiMixedTypes="0" containsString="0" containsNumber="1" minValue="0" maxValue="197206.62674756141"/>
    </cacheField>
    <cacheField name="Soma de 16 - Amapá_2007" numFmtId="164">
      <sharedItems containsSemiMixedTypes="0" containsString="0" containsNumber="1" minValue="0" maxValue="50912.757455488369"/>
    </cacheField>
    <cacheField name="Soma de 17 - Tocantins_2007" numFmtId="164">
      <sharedItems containsSemiMixedTypes="0" containsString="0" containsNumber="1" minValue="0" maxValue="100583.12758364592"/>
    </cacheField>
    <cacheField name="Soma de 21 - Maranhão_2007" numFmtId="164">
      <sharedItems containsSemiMixedTypes="0" containsString="0" containsNumber="1" minValue="0" maxValue="134924.91701146809"/>
    </cacheField>
    <cacheField name="Soma de 22 - Piauí_2007" numFmtId="164">
      <sharedItems containsSemiMixedTypes="0" containsString="0" containsNumber="1" minValue="0" maxValue="109002.18381620338"/>
    </cacheField>
    <cacheField name="Soma de 23 - Ceará_2007" numFmtId="164">
      <sharedItems containsSemiMixedTypes="0" containsString="0" containsNumber="1" minValue="0" maxValue="271690.79577652534"/>
    </cacheField>
    <cacheField name="Soma de 24 - Rio Grande do Norte_2007" numFmtId="164">
      <sharedItems containsSemiMixedTypes="0" containsString="0" containsNumber="1" minValue="0" maxValue="124178.75427690269"/>
    </cacheField>
    <cacheField name="Soma de 25 - Paraíba_2007" numFmtId="164">
      <sharedItems containsSemiMixedTypes="0" containsString="0" containsNumber="1" minValue="0" maxValue="153363.52344775407"/>
    </cacheField>
    <cacheField name="Soma de 26 - Pernambuco_2007" numFmtId="164">
      <sharedItems containsSemiMixedTypes="0" containsString="0" containsNumber="1" minValue="0" maxValue="625119.85023465438"/>
    </cacheField>
    <cacheField name="Soma de 27 - Alagoas_2007" numFmtId="164">
      <sharedItems containsSemiMixedTypes="0" containsString="0" containsNumber="1" minValue="0" maxValue="102094.75505909676"/>
    </cacheField>
    <cacheField name="Soma de 28 - Sergipe_2007" numFmtId="164">
      <sharedItems containsSemiMixedTypes="0" containsString="0" containsNumber="1" minValue="0" maxValue="135697.78102593179"/>
    </cacheField>
    <cacheField name="Soma de 29 - Bahia_2007" numFmtId="164">
      <sharedItems containsSemiMixedTypes="0" containsString="0" containsNumber="1" minValue="76.545211965339718" maxValue="603329.26968504686"/>
    </cacheField>
    <cacheField name="Soma de 31 - Minas Gerais_2007" numFmtId="164">
      <sharedItems containsSemiMixedTypes="0" containsString="0" containsNumber="1" minValue="432.26591957590921" maxValue="1454418.7422603627"/>
    </cacheField>
    <cacheField name="Soma de 32 - Espírito Santo_2007" numFmtId="164">
      <sharedItems containsSemiMixedTypes="0" containsString="0" containsNumber="1" minValue="0" maxValue="399183.90507369139"/>
    </cacheField>
    <cacheField name="Soma de 33 - Rio de Janeiro_2007" numFmtId="164">
      <sharedItems containsSemiMixedTypes="0" containsString="0" containsNumber="1" minValue="1443.913117686131" maxValue="12049352.302508321"/>
    </cacheField>
    <cacheField name="Soma de 35 - São Paulo_2007" numFmtId="164">
      <sharedItems containsSemiMixedTypes="0" containsString="0" containsNumber="1" minValue="13554.683661032734" maxValue="10119943.690756235"/>
    </cacheField>
    <cacheField name="Soma de 41 - Paraná_2007" numFmtId="164">
      <sharedItems containsSemiMixedTypes="0" containsString="0" containsNumber="1" minValue="0" maxValue="1125459.4691838573"/>
    </cacheField>
    <cacheField name="Soma de 42 - Santa Catarina_2007" numFmtId="164">
      <sharedItems containsSemiMixedTypes="0" containsString="0" containsNumber="1" minValue="0" maxValue="481399.58316259924"/>
    </cacheField>
    <cacheField name="Soma de 43 - Rio Grande do Sul_2007" numFmtId="164">
      <sharedItems containsSemiMixedTypes="0" containsString="0" containsNumber="1" minValue="0" maxValue="1454948.4027226286"/>
    </cacheField>
    <cacheField name="Soma de 50 - Mato Grosso do Sul_2007" numFmtId="164">
      <sharedItems containsSemiMixedTypes="0" containsString="0" containsNumber="1" minValue="0" maxValue="185221.44627343366"/>
    </cacheField>
    <cacheField name="Soma de 51 - Mato Grosso_2007" numFmtId="164">
      <sharedItems containsSemiMixedTypes="0" containsString="0" containsNumber="1" minValue="0" maxValue="182977.18127511293"/>
    </cacheField>
    <cacheField name="Soma de 52 - Goiás_2007" numFmtId="164">
      <sharedItems containsSemiMixedTypes="0" containsString="0" containsNumber="1" minValue="0" maxValue="377136.25429024937"/>
    </cacheField>
    <cacheField name="Soma de 53 - Distrito Federal_2007" numFmtId="164">
      <sharedItems containsSemiMixedTypes="0" containsString="0" containsNumber="1" minValue="0" maxValue="921971.98233992327"/>
    </cacheField>
    <cacheField name="Soma de Total_2007" numFmtId="164">
      <sharedItems containsSemiMixedTypes="0" containsString="0" containsNumber="1" minValue="24192.352438259029" maxValue="28639870.7960055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0">
  <r>
    <s v="PIA"/>
    <s v="32.11-6"/>
    <s v="Fabricação de artigos de joalheria, bijuteria e semelhantes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A"/>
    <s v="32.12-4"/>
    <s v="Fabricação de artigos de joalheria, bijuteria e semelhantes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A"/>
    <s v="32.20-5"/>
    <s v="Fabricação de instrumentos musicais"/>
    <x v="2"/>
    <x v="0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C"/>
    <s v="46.47-8"/>
    <s v="Artigos de escritório e de papelaria; papel, papelão e seus artefatos; livros, jornais e outras publicações"/>
    <x v="3"/>
    <x v="0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C"/>
    <s v="47.56-3"/>
    <s v="Eletrodomésticos, equipamentos de áudio e vídeo, instrumentos musicais e acessórios"/>
    <x v="4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C"/>
    <s v="47.61-0"/>
    <s v="Artigos culturais, recreativos e esportivos"/>
    <x v="5"/>
    <x v="0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C"/>
    <s v="47.62-8"/>
    <s v="Outros produtos novos"/>
    <x v="6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C"/>
    <s v="47.83-1"/>
    <s v="Outros produtos novos"/>
    <x v="7"/>
    <x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8.11-5"/>
    <s v="Edição e edição integrada à impressão"/>
    <x v="8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8.12-3"/>
    <s v="Edição e edição integrada à impressão"/>
    <x v="9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8.13-1"/>
    <s v="Edição e edição integrada à impressão"/>
    <x v="10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8.21-2"/>
    <s v="Edição e edição integrada à impressão"/>
    <x v="11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8.22-1"/>
    <s v="Edição e edição integrada à impressão"/>
    <x v="12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8.23-9"/>
    <s v="Edição e edição integrada à impressão"/>
    <x v="13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9.11-1"/>
    <s v="Serviços audiovisuais"/>
    <x v="14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9.12-0"/>
    <s v="Serviços audiovisuais"/>
    <x v="15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9.13-8"/>
    <s v="Serviços audiovisuais"/>
    <x v="16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9.14-6"/>
    <s v="Serviços audiovisuais"/>
    <x v="17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9.20-1"/>
    <s v="Serviços audiovisuais"/>
    <x v="18"/>
    <x v="0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60.10-1"/>
    <s v="Serviços audiovisuais"/>
    <x v="19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60.21-7"/>
    <s v="Serviços audiovisuais"/>
    <x v="20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60.22-5"/>
    <s v="Serviços audiovisuais"/>
    <x v="21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61.41-8"/>
    <s v="Telecomunicações"/>
    <x v="22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61.42-6"/>
    <s v="Telecomunicações"/>
    <x v="23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61.43-4"/>
    <s v="Telecomunicações"/>
    <x v="24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71.11-1"/>
    <s v="Serviços técnico profissionais"/>
    <x v="25"/>
    <x v="0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74.10-2"/>
    <s v="Serviços técnico profissionais"/>
    <x v="2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74.20-0"/>
    <s v="Serviços técnico profissionais"/>
    <x v="27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77.22-5"/>
    <s v="intangíveis não financeiros"/>
    <x v="28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85.92-9"/>
    <s v="Atividades de ensino continuado"/>
    <x v="29"/>
    <x v="0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85.93-7"/>
    <s v="Atividades de ensino continuado"/>
    <x v="30"/>
    <x v="0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90.01-9"/>
    <s v="Atividades culturais, recreativas e esportivas"/>
    <x v="31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90.02-7"/>
    <s v="Atividades culturais, recreativas e esportivas"/>
    <x v="32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90.03-5"/>
    <s v="Atividades culturais, recreativas e esportivas"/>
    <x v="33"/>
    <x v="0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ull"/>
    <s v="91.01-5"/>
    <s v="null"/>
    <x v="34"/>
    <x v="0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ull"/>
    <s v="91.02-3"/>
    <s v="null"/>
    <x v="35"/>
    <x v="0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ull"/>
    <s v="91.03-1"/>
    <s v="null"/>
    <x v="36"/>
    <x v="0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93.21-2"/>
    <s v="Atividades culturais, recreativas e esportivas"/>
    <x v="37"/>
    <x v="0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93.29-8"/>
    <s v="Atividades culturais, recreativas e esportivas"/>
    <x v="38"/>
    <x v="0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ull"/>
    <s v="94.93-6"/>
    <s v="null"/>
    <x v="39"/>
    <x v="0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">
  <r>
    <s v="PAS"/>
    <n v="7111"/>
    <m/>
    <n v="1"/>
    <m/>
    <m/>
    <s v="Serviços arquitetura"/>
    <x v="0"/>
    <s v="Serviços técnico profissionais"/>
    <s v="69.11-7, 69.20-6, 70.20-4, 71.11-1, 71.12-0, 71.19-7, 71.20-1, 73.11-4, 73.12-2, 73.19-0, 73.20-3, 74.10-2, 74.20-0 , 74.90-0"/>
    <x v="0"/>
    <n v="1937.2299600613089"/>
    <n v="2316.8289585004522"/>
    <n v="18605.094687501598"/>
    <n v="209.35933468358093"/>
    <n v="22076.976680307929"/>
    <n v="1721.7366623032854"/>
    <n v="6613.5776057412722"/>
    <n v="22638.517567119503"/>
    <n v="11779.712456589625"/>
    <n v="35909.164609010957"/>
    <n v="16502.00634738529"/>
    <n v="3447.4962753724731"/>
    <n v="54996.819291365813"/>
    <n v="9672.594529912396"/>
    <n v="7879.6508095858098"/>
    <n v="70054.580507614388"/>
    <n v="111527.72242552959"/>
    <n v="19520.049725377648"/>
    <n v="318189.91331577778"/>
    <n v="915248.45033914573"/>
    <n v="56988.506733205555"/>
    <n v="68163.8915258052"/>
    <n v="95738.971977285983"/>
    <n v="17025.845134991654"/>
    <n v="10974.572361971424"/>
    <n v="31559.897791108277"/>
    <n v="26121.286411225337"/>
    <n v="1957420.4540244802"/>
    <n v="716.6869536933018"/>
    <n v="1528.5426425752016"/>
    <n v="20665.041691664966"/>
    <n v="132.03585764582024"/>
    <n v="13995.674564358264"/>
    <n v="1446.8987971393481"/>
    <n v="1394.0744133314395"/>
    <n v="14949.872103653883"/>
    <n v="12713.457448830153"/>
    <n v="31357.896174592686"/>
    <n v="18124.071855770952"/>
    <n v="1133.9411820824539"/>
    <n v="38539.915529260448"/>
    <n v="5795.9348678549413"/>
    <n v="11201.713817115209"/>
    <n v="76651.365496439292"/>
    <n v="114478.4873726712"/>
    <n v="19961.762485644394"/>
    <n v="331722.90424521279"/>
    <n v="805051.00340866193"/>
    <n v="63063.849078031708"/>
    <n v="46000.330565296827"/>
    <n v="82561.028588446177"/>
    <n v="13000.999416383511"/>
    <n v="7282.1415263411654"/>
    <n v="26844.641970204506"/>
    <n v="29633.040142150548"/>
    <n v="1789947.3121950529"/>
    <n v="412.34030979670996"/>
    <n v="4371.6242893999361"/>
    <n v="22778.224543961289"/>
    <n v="192.37525364007976"/>
    <n v="10424.02990064796"/>
    <n v="2407.8636836383216"/>
    <n v="3045.492459061139"/>
    <n v="5169.4802559310328"/>
    <n v="9566.9691352763002"/>
    <n v="24387.429942030558"/>
    <n v="18559.533141753283"/>
    <n v="1548.399587458139"/>
    <n v="474032.94041241845"/>
    <n v="3971.2616509095474"/>
    <n v="9247.805716119914"/>
    <n v="67008.093953405638"/>
    <n v="141378.10510557808"/>
    <n v="19543.167214322908"/>
    <n v="351124.44978915108"/>
    <n v="988911.91847779648"/>
    <n v="54863.532128897721"/>
    <n v="47716.767885211659"/>
    <n v="70058.54265898242"/>
    <n v="8574.225795275428"/>
    <n v="9838.9752331849559"/>
    <n v="20312.65734998231"/>
    <n v="28289.555262979149"/>
    <n v="2397735.7611368108"/>
    <n v="906.9615465520618"/>
    <n v="4346.338847280218"/>
    <n v="17607.023318785206"/>
    <n v="0"/>
    <n v="8785.9700623079698"/>
    <n v="956.69062711593745"/>
    <n v="2752.3829383174775"/>
    <n v="4947.2493936965366"/>
    <n v="5048.4177541843865"/>
    <n v="20306.304992394409"/>
    <n v="17641.895692357884"/>
    <n v="1285.7106729418924"/>
    <n v="430837.54656218301"/>
    <n v="5928.6996234879725"/>
    <n v="6864.0519920331217"/>
    <n v="69139.421660019798"/>
    <n v="134480.49054124526"/>
    <n v="18711.407481130416"/>
    <n v="295433.7988931943"/>
    <n v="683344.87260633241"/>
    <n v="41742.338942403432"/>
    <n v="46793.235493009342"/>
    <n v="77466.218792970365"/>
    <n v="6817.296143634494"/>
    <n v="7922.0140264741058"/>
    <n v="17788.454766985105"/>
    <n v="19640.616745505518"/>
    <n v="1947495.4101165428"/>
    <n v="926.77323647105686"/>
    <n v="2898.9507142671932"/>
    <n v="48578.428673549002"/>
    <n v="109.8076381643745"/>
    <n v="13603.856212727302"/>
    <n v="59.296124608742204"/>
    <n v="3516.4345896660529"/>
    <n v="3299.1618762848861"/>
    <n v="4130.3023488237095"/>
    <n v="51697.303632695286"/>
    <n v="22399.450182783352"/>
    <n v="1787.6489714974095"/>
    <n v="456388.98438941099"/>
    <n v="3268.7979112414168"/>
    <n v="4829.9880068427647"/>
    <n v="101850.28233115608"/>
    <n v="529065.60032670724"/>
    <n v="19814.30493784339"/>
    <n v="293426.47968736797"/>
    <n v="1065074.9437096457"/>
    <n v="43810.536886088252"/>
    <n v="45564.664384670366"/>
    <n v="47556.68151897355"/>
    <n v="6765.1387796691624"/>
    <n v="5060.8488771751572"/>
    <n v="15955.409391470788"/>
    <n v="43970.122910337683"/>
    <n v="2835410.1982501391"/>
    <n v="1135.2608359364858"/>
    <n v="6737.7386150478296"/>
    <n v="18683.693436487363"/>
    <n v="426.4373508265669"/>
    <n v="10227.447778085087"/>
    <n v="0"/>
    <n v="8882.6757087210408"/>
    <n v="5291.5417863514167"/>
    <n v="4088.9008995782356"/>
    <n v="16301.765992279716"/>
    <n v="6410.8680439293648"/>
    <n v="1365.6819448282272"/>
    <n v="462932.59817061486"/>
    <n v="1832.5203142722846"/>
    <n v="2046.5396122083368"/>
    <n v="53299.534161772484"/>
    <n v="106071.35830732591"/>
    <n v="26805.063515299516"/>
    <n v="312094.89751148014"/>
    <n v="453459.80769195518"/>
    <n v="44401.866857146924"/>
    <n v="47332.011448270052"/>
    <n v="45089.712328704554"/>
    <n v="4906.2148202984899"/>
    <n v="3524.0665766828747"/>
    <n v="11710.540164169071"/>
    <n v="17333.467886657327"/>
    <n v="1672392.2117589293"/>
    <n v="1088.780672571412"/>
    <n v="7616.267550777723"/>
    <n v="19639.136401406551"/>
    <n v="328.62004002734619"/>
    <n v="6996.2658423396733"/>
    <n v="659.29612814308302"/>
    <n v="10757.65915332759"/>
    <n v="3961.4533084945006"/>
    <n v="4025.4977126189378"/>
    <n v="33968.881700950762"/>
    <n v="7564.3815340589026"/>
    <n v="1435.827738034792"/>
    <n v="500309.2736669915"/>
    <n v="3444.2703007587929"/>
    <n v="4294.4461852751419"/>
    <n v="60738.166082634583"/>
    <n v="455890.00200198177"/>
    <n v="24464.230400753931"/>
    <n v="1004172.5133681296"/>
    <n v="818128.54679038713"/>
    <n v="37915.571932321836"/>
    <n v="33807.437111234598"/>
    <n v="39482.152921372202"/>
    <n v="4574.2629226937679"/>
    <n v="4372.2541609817899"/>
    <n v="10372.5113711103"/>
    <n v="31191.139005266392"/>
    <n v="3131198.8460046444"/>
    <n v="3776.8026973169895"/>
    <n v="2405.0580598792271"/>
    <n v="3020.4532973210453"/>
    <n v="465.23138018754685"/>
    <n v="4717.1955997389086"/>
    <n v="1031.6104166875907"/>
    <n v="20838.766173815304"/>
    <n v="2154.6975941011988"/>
    <n v="2548.6863281879896"/>
    <n v="28411.340961393347"/>
    <n v="5331.0410876220321"/>
    <n v="2634.5742508545304"/>
    <n v="476415.1450178583"/>
    <n v="1333.576683410894"/>
    <n v="2406.8813789080987"/>
    <n v="53371.249288678089"/>
    <n v="260023.85754030556"/>
    <n v="18334.395235059961"/>
    <n v="643582.23711556429"/>
    <n v="601507.32291304634"/>
    <n v="36092.118919450193"/>
    <n v="22952.041626276954"/>
    <n v="41881.251367336641"/>
    <n v="3242.8237391729722"/>
    <n v="2146.629443206908"/>
    <n v="8020.1143872122984"/>
    <n v="29972.388510111083"/>
    <n v="2278617.4910127046"/>
  </r>
  <r>
    <s v="PAS"/>
    <n v="7420"/>
    <m/>
    <n v="1"/>
    <m/>
    <m/>
    <s v="Atividades fotográficas e similares"/>
    <x v="1"/>
    <s v="Serviços técnico profissionais"/>
    <s v="69.11-7, 69.20-6, 70.20-4, 71.11-1, 71.12-0, 71.19-7, 71.20-1, 73.11-4, 73.12-2, 73.19-0, 73.20-3, 74.10-2, 74.20-0 , 74.90-0"/>
    <x v="0"/>
    <n v="7950.9939014085494"/>
    <n v="1299.8228576064419"/>
    <n v="1704.7681048168015"/>
    <n v="3617.3046124473085"/>
    <n v="23084.84363243086"/>
    <n v="1224.6036319840478"/>
    <n v="7206.5638664759326"/>
    <n v="7373.5436958992495"/>
    <n v="5842.0768447913497"/>
    <n v="27280.991137880672"/>
    <n v="10885.879983918971"/>
    <n v="7095.564433797219"/>
    <n v="23685.894872606899"/>
    <n v="12356.131625440008"/>
    <n v="11281.10545029017"/>
    <n v="48000.790124780608"/>
    <n v="165285.79388770845"/>
    <n v="36225.395911836014"/>
    <n v="181479.80395396065"/>
    <n v="989890.88850613823"/>
    <n v="164880.98716272216"/>
    <n v="152169.60244150867"/>
    <n v="181167.00916351058"/>
    <n v="13652.81575197542"/>
    <n v="22005.542346302744"/>
    <n v="39106.129759145122"/>
    <n v="51797.573916155823"/>
    <n v="2197552.4215775388"/>
    <n v="7015.8867847341562"/>
    <n v="1532.926266518652"/>
    <n v="2029.8161904174897"/>
    <n v="1902.5178931390133"/>
    <n v="23937.881768153857"/>
    <n v="627.16781363029452"/>
    <n v="6701.2448339258826"/>
    <n v="5265.499636168759"/>
    <n v="7316.4875839114447"/>
    <n v="26258.689760352183"/>
    <n v="10500.523923748666"/>
    <n v="6894.4305302822859"/>
    <n v="43258.759939436095"/>
    <n v="12368.07072265307"/>
    <n v="8845.991628264479"/>
    <n v="43458.50391876763"/>
    <n v="171214.00254788509"/>
    <n v="36526.273313039943"/>
    <n v="170125.13680108293"/>
    <n v="927755.71713862743"/>
    <n v="144377.88935776489"/>
    <n v="136273.60539454242"/>
    <n v="162613.59175773981"/>
    <n v="12262.613566009608"/>
    <n v="17185.841618573631"/>
    <n v="40790.591395473697"/>
    <n v="51658.684571524776"/>
    <n v="2078698.3466563686"/>
    <n v="7706.5544739721599"/>
    <n v="1376.3923584339648"/>
    <n v="2340.7753070129679"/>
    <n v="2681.649388630502"/>
    <n v="21353.963202761675"/>
    <n v="988.97833326916111"/>
    <n v="5663.9308931198884"/>
    <n v="5526.3925590943891"/>
    <n v="6268.2140201953625"/>
    <n v="28593.815492716931"/>
    <n v="9302.1014103498146"/>
    <n v="5111.4222746943688"/>
    <n v="17367.540895082373"/>
    <n v="12599.9000886142"/>
    <n v="9987.830345208944"/>
    <n v="38580.964999964483"/>
    <n v="170291.19371304801"/>
    <n v="32991.648870631921"/>
    <n v="165416.94691776816"/>
    <n v="1024270.8037718652"/>
    <n v="155234.42955220462"/>
    <n v="133838.83823023216"/>
    <n v="158554.16553672554"/>
    <n v="11719.396195607629"/>
    <n v="20173.285014362467"/>
    <n v="40484.199926845438"/>
    <n v="47662.726032032755"/>
    <n v="2136088.0598044456"/>
    <n v="9355.6848328884698"/>
    <n v="1438.2426826465548"/>
    <n v="2816.08384660096"/>
    <n v="2363.0937275359906"/>
    <n v="19258.438711941308"/>
    <n v="254.57863177743695"/>
    <n v="3141.6986198477362"/>
    <n v="3529.2284713104259"/>
    <n v="7826.9301563578283"/>
    <n v="17978.265152128908"/>
    <n v="8757.9441584757733"/>
    <n v="5941.7534835017041"/>
    <n v="16404.782475528998"/>
    <n v="7122.2816961859044"/>
    <n v="8578.8818421691049"/>
    <n v="37402.845619484906"/>
    <n v="151370.27194177391"/>
    <n v="29975.999066554003"/>
    <n v="150954.62259347949"/>
    <n v="970857.3107332954"/>
    <n v="144401.7843427129"/>
    <n v="117862.72348658943"/>
    <n v="157338.91308696682"/>
    <n v="9480.7884213474408"/>
    <n v="15151.053192389474"/>
    <n v="32129.233653927553"/>
    <n v="57662.472284953772"/>
    <n v="1989355.9069123722"/>
    <n v="8342.1024195294412"/>
    <n v="1292.2292044636702"/>
    <n v="4295.6554271717987"/>
    <n v="2452.5062304006997"/>
    <n v="13596.941561158501"/>
    <n v="277.97911255854967"/>
    <n v="3744.4253897685917"/>
    <n v="3539.4952702259366"/>
    <n v="2796.5088002235984"/>
    <n v="18848.450947641442"/>
    <n v="10194.22462281184"/>
    <n v="5518.5098883163919"/>
    <n v="19025.26708217839"/>
    <n v="7906.4352323851399"/>
    <n v="7221.4078175150698"/>
    <n v="49592.854242365218"/>
    <n v="133277.03997833963"/>
    <n v="26955.75879968526"/>
    <n v="151150.35065453753"/>
    <n v="1062276.0245241139"/>
    <n v="151939.40788802385"/>
    <n v="117609.15973431293"/>
    <n v="139303.94954244673"/>
    <n v="8050.1766603786691"/>
    <n v="13615.374172733291"/>
    <n v="25377.296608526434"/>
    <n v="54215.606169264756"/>
    <n v="2042415.1379810774"/>
    <n v="7696.8576289412804"/>
    <n v="1761.4024026604088"/>
    <n v="4456.0921837108926"/>
    <n v="2212.5580613174434"/>
    <n v="12111.770073039786"/>
    <n v="542.74541517457396"/>
    <n v="3663.7533053999027"/>
    <n v="3553.0325641899362"/>
    <n v="3031.9258586615365"/>
    <n v="24108.86009531188"/>
    <n v="8845.5331507668379"/>
    <n v="5688.6712424837806"/>
    <n v="14955.962117598921"/>
    <n v="5415.5920408413085"/>
    <n v="6940.9032723654982"/>
    <n v="46392.440764852094"/>
    <n v="139430.28129249028"/>
    <n v="26795.491330816458"/>
    <n v="139486.13018884783"/>
    <n v="885550.95644479094"/>
    <n v="141762.89014593768"/>
    <n v="121016.00706897548"/>
    <n v="134575.09581563805"/>
    <n v="5569.6571226783708"/>
    <n v="15073.581840122963"/>
    <n v="25594.411536288277"/>
    <n v="28932.699618614879"/>
    <n v="1815165.3025825175"/>
    <n v="7772.4783166308325"/>
    <n v="1234.9624323930161"/>
    <n v="4070.0327463099406"/>
    <n v="2032.5651401300108"/>
    <n v="15439.000897497617"/>
    <n v="1054.0220524786696"/>
    <n v="3617.8379692656345"/>
    <n v="3416.3208121819703"/>
    <n v="2102.5441084199906"/>
    <n v="33129.776426750293"/>
    <n v="11154.997915524758"/>
    <n v="5262.609896745048"/>
    <n v="13394.04514788439"/>
    <n v="5681.1487690517233"/>
    <n v="5772.6076003620792"/>
    <n v="53474.900531844469"/>
    <n v="136758.1784703483"/>
    <n v="26017.789299237742"/>
    <n v="141585.78888786264"/>
    <n v="876449.25933324941"/>
    <n v="125185.04773164378"/>
    <n v="106017.89930469431"/>
    <n v="137049.23557105949"/>
    <n v="14221.205244421586"/>
    <n v="14135.41616262854"/>
    <n v="24584.597485471018"/>
    <n v="30832.158984351248"/>
    <n v="1801446.4272384383"/>
    <n v="8170.3498595111823"/>
    <n v="1346.3900471426184"/>
    <n v="29490.479418397925"/>
    <n v="3810.4760911614408"/>
    <n v="11220.656604212398"/>
    <n v="709.52461940999706"/>
    <n v="3427.0391177062597"/>
    <n v="3057.7303601961407"/>
    <n v="3332.4141596310469"/>
    <n v="16546.075910854564"/>
    <n v="9506.5691380582903"/>
    <n v="3174.1219948454514"/>
    <n v="11317.040427776014"/>
    <n v="4251.2179907898417"/>
    <n v="3569.9598293768295"/>
    <n v="49928.324521838163"/>
    <n v="142215.8849982915"/>
    <n v="20901.433634508583"/>
    <n v="147871.12739160642"/>
    <n v="716155.48501068226"/>
    <n v="119622.78943261695"/>
    <n v="96447.124101212146"/>
    <n v="124970.23752689232"/>
    <n v="9734.5341471726642"/>
    <n v="13240.652029130444"/>
    <n v="24827.632475804468"/>
    <n v="20883.865031832403"/>
    <n v="1599729.1358706581"/>
  </r>
  <r>
    <s v="PAS"/>
    <n v="74102"/>
    <m/>
    <n v="1"/>
    <m/>
    <m/>
    <s v="Desenho e decoração"/>
    <x v="0"/>
    <s v="Serviços técnico-profissionais"/>
    <s v="69.11-7, 69.20-6, 70.20-4, 71.11-1, 71.12-0, 71.19-7, 71.20-1, 73.11-4, 73.12-2, 73.19-0, 73.20-3, 74.10-2, 74.20-0 , 74.90-0"/>
    <x v="0"/>
    <n v="1146.6720251238582"/>
    <n v="995.18843615413084"/>
    <n v="279.51793708537537"/>
    <n v="185.13868265204144"/>
    <n v="7379.0563826591879"/>
    <n v="372.77988952254128"/>
    <n v="813.73344924445348"/>
    <n v="4567.5811580450772"/>
    <n v="513.00170477186487"/>
    <n v="12577.554835573488"/>
    <n v="1113.3810706961367"/>
    <n v="705.80804863556887"/>
    <n v="16722.697131638706"/>
    <n v="1140.5811947174586"/>
    <n v="174.35551565169854"/>
    <n v="13664.783408397199"/>
    <n v="21278.297361669545"/>
    <n v="5851.6970887040006"/>
    <n v="60700.855838543852"/>
    <n v="420119.61012910091"/>
    <n v="52790.605718905528"/>
    <n v="25728.886964081277"/>
    <n v="32950.153264026274"/>
    <n v="1579.0844871070544"/>
    <n v="6880.8607956533324"/>
    <n v="16838.893221334543"/>
    <n v="19768.792503848086"/>
    <n v="726839.56824354315"/>
    <n v="1033.7788474107158"/>
    <n v="1238.9732803254774"/>
    <n v="675.65794051446198"/>
    <n v="0"/>
    <n v="5011.9464428444981"/>
    <n v="56.730235414363833"/>
    <n v="655.189035662592"/>
    <n v="4006.962791916711"/>
    <n v="395.95361477654467"/>
    <n v="13565.741379371279"/>
    <n v="2416.5323155333003"/>
    <n v="851.76181156075029"/>
    <n v="3395.1163254940047"/>
    <n v="388.38372628387754"/>
    <n v="129.28050860130995"/>
    <n v="16919.538346678626"/>
    <n v="22531.428783986001"/>
    <n v="5429.0626109266568"/>
    <n v="66940.569122846602"/>
    <n v="310644.105016216"/>
    <n v="51444.696952121165"/>
    <n v="37375.451305027163"/>
    <n v="16083.454328934407"/>
    <n v="1110.6926630412813"/>
    <n v="4404.9965153253015"/>
    <n v="11847.780831739308"/>
    <n v="8502.7301940921752"/>
    <n v="587056.51492664451"/>
    <n v="452.10904330965025"/>
    <n v="1448.062566029706"/>
    <n v="589.66369568856476"/>
    <n v="0"/>
    <n v="3633.4128106744201"/>
    <n v="136.14220824529195"/>
    <n v="577.94167858412288"/>
    <n v="3565.1649243911611"/>
    <n v="325.00266990435466"/>
    <n v="2278.4745539245446"/>
    <n v="829.0484988209696"/>
    <n v="878.74332400249455"/>
    <n v="4725.0825411201458"/>
    <n v="281.40093652158703"/>
    <n v="128.91499089358786"/>
    <n v="13547.038164079044"/>
    <n v="18801.006694105228"/>
    <n v="3896.5897728854438"/>
    <n v="35153.784444588731"/>
    <n v="276798.64414943225"/>
    <n v="27794.052998577354"/>
    <n v="51825.376582783065"/>
    <n v="17217.065733208074"/>
    <n v="1691.4616840680126"/>
    <n v="5227.5572752455964"/>
    <n v="11733.684727052228"/>
    <n v="4822.9962870861282"/>
    <n v="488358.42295522179"/>
    <n v="56.723030185934732"/>
    <n v="525.00284203743479"/>
    <n v="429.75352974916785"/>
    <n v="0"/>
    <n v="3444.9153592421562"/>
    <n v="103.04683817111477"/>
    <n v="370.57817389157708"/>
    <n v="2568.2164946776275"/>
    <n v="329.56553229935713"/>
    <n v="1650.4435385728932"/>
    <n v="1522.1710234938973"/>
    <n v="1172.0859350248807"/>
    <n v="1713.0166039383964"/>
    <n v="51.996111003773507"/>
    <n v="214.62860161756441"/>
    <n v="18876.358998294287"/>
    <n v="24938.497659528202"/>
    <n v="4320.6735668888023"/>
    <n v="28020.978381245826"/>
    <n v="215158.0099482626"/>
    <n v="25778.674455723089"/>
    <n v="33952.796826010832"/>
    <n v="16019.751273544263"/>
    <n v="1179.0259977680539"/>
    <n v="4550.6589835450541"/>
    <n v="10962.192603046708"/>
    <n v="12190.023095987555"/>
    <n v="410099.78540375107"/>
    <n v="64.592728331984986"/>
    <n v="483.34738610812315"/>
    <n v="2981.6337127137213"/>
    <n v="0"/>
    <n v="2667.4051610155911"/>
    <n v="142.21165687758699"/>
    <n v="64.05445559588513"/>
    <n v="6678.6814127964899"/>
    <n v="230.27307650352651"/>
    <n v="1089.7546851436625"/>
    <n v="883.22589557492824"/>
    <n v="1414.0424777343715"/>
    <n v="1646.7582359143626"/>
    <n v="727.74473920703099"/>
    <n v="145.87191148306613"/>
    <n v="13347.814943800233"/>
    <n v="17859.034606688925"/>
    <n v="3933.168571590918"/>
    <n v="37685.728429828225"/>
    <n v="165458.58411045026"/>
    <n v="26796.163086521083"/>
    <n v="33023.247668821336"/>
    <n v="13796.656894433099"/>
    <n v="1210.1576838454162"/>
    <n v="3120.1269815307282"/>
    <n v="6021.3847327446092"/>
    <n v="9229.7755244503842"/>
    <n v="350701.44076970557"/>
    <n v="0"/>
    <n v="366.63157841749319"/>
    <n v="296.98228593177078"/>
    <n v="0"/>
    <n v="1721.2021480494102"/>
    <n v="261.41907149531772"/>
    <n v="29.703338949716652"/>
    <n v="5473.4047742040948"/>
    <n v="0"/>
    <n v="1083.7533091294447"/>
    <n v="796.17894621750008"/>
    <n v="794.4158732149275"/>
    <n v="1749.9320857554844"/>
    <n v="57.795698841180304"/>
    <n v="407.2467453082748"/>
    <n v="10105.603494162851"/>
    <n v="19323.476004889384"/>
    <n v="3994.311850479482"/>
    <n v="50786.246219735011"/>
    <n v="206138.81059616554"/>
    <n v="12308.393474000564"/>
    <n v="7199.2573466948543"/>
    <n v="16097.094996536742"/>
    <n v="417.34578321104942"/>
    <n v="2651.9258309143506"/>
    <n v="3502.5738772230156"/>
    <n v="5238.330807367638"/>
    <n v="350802.03613689513"/>
    <n v="156.17274118597572"/>
    <n v="0"/>
    <n v="1246.4839066210754"/>
    <n v="0"/>
    <n v="2087.9249818210928"/>
    <n v="119.6758505827314"/>
    <n v="33.706151619436376"/>
    <n v="3751.3833172893133"/>
    <n v="0"/>
    <n v="1120.9128745643857"/>
    <n v="816.91652273855516"/>
    <n v="932.05521568398058"/>
    <n v="861.13785292335274"/>
    <n v="234.2604698027701"/>
    <n v="146.39496956389723"/>
    <n v="14371.109347578336"/>
    <n v="15721.947879859732"/>
    <n v="3025.9636505280064"/>
    <n v="24233.796842124008"/>
    <n v="166618.72707873903"/>
    <n v="6768.70314609858"/>
    <n v="4029.5310434130042"/>
    <n v="17196.399173825041"/>
    <n v="467.41686622656084"/>
    <n v="2771.9167734289836"/>
    <n v="2481.4001662032952"/>
    <n v="7728.2189617794056"/>
    <n v="276922.15578420053"/>
    <n v="492.13858464369707"/>
    <n v="0"/>
    <n v="0"/>
    <n v="0"/>
    <n v="2714.5123956377656"/>
    <n v="0"/>
    <n v="165.7888276266238"/>
    <n v="5197.8729126871176"/>
    <n v="4245.4171722006222"/>
    <n v="889.63788820377295"/>
    <n v="247.21513303114702"/>
    <n v="616.26177947846782"/>
    <n v="860.28717843510242"/>
    <n v="0"/>
    <n v="527.08672627730073"/>
    <n v="7828.5871126531001"/>
    <n v="10566.549138406561"/>
    <n v="2121.264826805786"/>
    <n v="25082.809769463634"/>
    <n v="67939.092803864958"/>
    <n v="4603.2761164205403"/>
    <n v="7355.7444855538179"/>
    <n v="10637.621340701815"/>
    <n v="298.31962866583206"/>
    <n v="2066.8159086006799"/>
    <n v="1656.2568855561597"/>
    <n v="4111.3595384143846"/>
    <n v="160223.9161533289"/>
  </r>
  <r>
    <s v="PAS"/>
    <n v="7311"/>
    <m/>
    <n v="1"/>
    <m/>
    <m/>
    <s v="Agências de Publicidade"/>
    <x v="2"/>
    <s v="Serviços técnico-profissionais"/>
    <s v="69.11-7, 69.20-6, 70.20-4, 71.11-1, 71.12-0, 71.19-7, 71.20-1, 73.11-4, 73.12-2, 73.19-0, 73.20-3, 74.10-2, 74.20-0 , 74.90-0"/>
    <x v="0"/>
    <n v="11144.585579218692"/>
    <n v="3068.6852775993621"/>
    <n v="44840.378251830822"/>
    <n v="3449.6031403092638"/>
    <n v="72000.529072935067"/>
    <n v="5517.8220362447955"/>
    <n v="5643.041148298862"/>
    <n v="36488.641220443547"/>
    <n v="16588.489005676729"/>
    <n v="73928.706149558813"/>
    <n v="33688.484173810626"/>
    <n v="21303.278641711389"/>
    <n v="179977.15553139499"/>
    <n v="18085.371751791572"/>
    <n v="30017.425473864332"/>
    <n v="237486.90562685794"/>
    <n v="300256.80237046327"/>
    <n v="102161.6701081568"/>
    <n v="984289.23647067614"/>
    <n v="7574081.5406408384"/>
    <n v="253773.9959906571"/>
    <n v="223159.11173018147"/>
    <n v="321237.78542211733"/>
    <n v="46763.666406435048"/>
    <n v="40650.223698810878"/>
    <n v="64383.651601029676"/>
    <n v="400536.18856073456"/>
    <n v="11104522.975081647"/>
    <n v="8028.9105659289562"/>
    <n v="2938.3935837646663"/>
    <n v="56886.916291978683"/>
    <n v="2360.5141366138018"/>
    <n v="67247.737409009307"/>
    <n v="9972.3336363343587"/>
    <n v="5449.5223117574551"/>
    <n v="43685.898449113331"/>
    <n v="19451.547650256653"/>
    <n v="74860.996919571655"/>
    <n v="35816.235845789917"/>
    <n v="21322.266489314352"/>
    <n v="171600.95212043513"/>
    <n v="15545.097782519106"/>
    <n v="26538.57147266667"/>
    <n v="184079.30876357283"/>
    <n v="291022.87288085045"/>
    <n v="89344.605059155816"/>
    <n v="939330.47743699176"/>
    <n v="7121254.6548483046"/>
    <n v="257900.36683583711"/>
    <n v="200880.01651182404"/>
    <n v="291916.01513182564"/>
    <n v="38749.214118586526"/>
    <n v="37192.93976225888"/>
    <n v="74379.451771298089"/>
    <n v="358506.96618924837"/>
    <n v="10446262.783974808"/>
    <n v="9317.8468081125829"/>
    <n v="4236.4040681145671"/>
    <n v="67014.209709581512"/>
    <n v="4954.4723528694276"/>
    <n v="69069.527156132608"/>
    <n v="9058.0386792784175"/>
    <n v="11267.704176882376"/>
    <n v="49473.894622869542"/>
    <n v="18949.804691893198"/>
    <n v="83013.49294533697"/>
    <n v="39721.469215743899"/>
    <n v="19828.079316524832"/>
    <n v="186358.07028780447"/>
    <n v="19008.877130759454"/>
    <n v="27978.801235216477"/>
    <n v="197909.94226866635"/>
    <n v="305521.03920022852"/>
    <n v="82222.664749618372"/>
    <n v="960467.20740527799"/>
    <n v="7247160.9966311809"/>
    <n v="251958.14782069495"/>
    <n v="183474.60457158863"/>
    <n v="305152.22628464684"/>
    <n v="37895.143594436879"/>
    <n v="43070.151239252598"/>
    <n v="76160.947704673003"/>
    <n v="394076.53864902072"/>
    <n v="10704320.302516405"/>
    <n v="9062.1781308778645"/>
    <n v="3862.305159178351"/>
    <n v="73697.788357987025"/>
    <n v="4311.2575438777958"/>
    <n v="62989.868082351677"/>
    <n v="8129.7309268643585"/>
    <n v="15298.476347842812"/>
    <n v="50430.294444702005"/>
    <n v="13282.681662610721"/>
    <n v="81554.404512191206"/>
    <n v="35070.077914654255"/>
    <n v="16425.07703034626"/>
    <n v="156022.15317268315"/>
    <n v="14316.433362385234"/>
    <n v="19007.726700053779"/>
    <n v="179341.30758570426"/>
    <n v="303884.58311630011"/>
    <n v="72656.67589965873"/>
    <n v="883952.25303593348"/>
    <n v="6589134.7514967108"/>
    <n v="230125.28997668167"/>
    <n v="158578.81424073048"/>
    <n v="314686.43483914633"/>
    <n v="37714.138772993247"/>
    <n v="38129.720053651632"/>
    <n v="92720.143927527271"/>
    <n v="325931.97410411166"/>
    <n v="9790316.5403977577"/>
    <n v="5748.7129893641832"/>
    <n v="6292.9573231984259"/>
    <n v="71216.090379145942"/>
    <n v="4109.1159339309461"/>
    <n v="65695.38326152254"/>
    <n v="7614.9325556045014"/>
    <n v="13015.217296710345"/>
    <n v="32339.671437247722"/>
    <n v="15066.642516351178"/>
    <n v="84201.804947189143"/>
    <n v="39217.100368939726"/>
    <n v="19255.024493399869"/>
    <n v="162408.02242078335"/>
    <n v="8485.9547317067372"/>
    <n v="16844.154735682034"/>
    <n v="208713.53956233262"/>
    <n v="284015.32347557746"/>
    <n v="89064.122691110693"/>
    <n v="761780.88159701065"/>
    <n v="6323885.8943566605"/>
    <n v="233597.31758312846"/>
    <n v="161212.7587435469"/>
    <n v="309331.75973891659"/>
    <n v="40903.678945326203"/>
    <n v="38783.618569104845"/>
    <n v="70000.846017944612"/>
    <n v="310350.36768689565"/>
    <n v="9383150.8943583295"/>
    <n v="6132.6285989442958"/>
    <n v="4939.4248372293105"/>
    <n v="49475.658785296248"/>
    <n v="3690.9939392029023"/>
    <n v="67864.56130540173"/>
    <n v="11257.122564371688"/>
    <n v="16439.931781554755"/>
    <n v="17480.838401441946"/>
    <n v="15222.09610136849"/>
    <n v="80143.027558164758"/>
    <n v="35826.509738814595"/>
    <n v="15775.395619525973"/>
    <n v="161924.53762669649"/>
    <n v="6791.8086206288399"/>
    <n v="18167.704387997543"/>
    <n v="188293.40909395579"/>
    <n v="280187.21722370869"/>
    <n v="72358.032096869487"/>
    <n v="718894.31262797897"/>
    <n v="5908914.5543611553"/>
    <n v="250901.64627000617"/>
    <n v="147354.35145647119"/>
    <n v="346465.99839557859"/>
    <n v="36714.216387219072"/>
    <n v="41254.341083540785"/>
    <n v="64461.505537827594"/>
    <n v="308877.72609563579"/>
    <n v="8875809.5504965875"/>
    <n v="7537.374514025546"/>
    <n v="3087.3354637437128"/>
    <n v="44801.282412163324"/>
    <n v="2369.3034466513886"/>
    <n v="75378.951803644362"/>
    <n v="12486.757570928658"/>
    <n v="12247.374635214645"/>
    <n v="15548.164285563324"/>
    <n v="14010.746858399636"/>
    <n v="71315.402263129421"/>
    <n v="35425.307944536355"/>
    <n v="18986.524466585721"/>
    <n v="143412.65144144709"/>
    <n v="7446.020250550906"/>
    <n v="19512.765493310642"/>
    <n v="201005.32333152095"/>
    <n v="291422.67937128199"/>
    <n v="76081.882595676667"/>
    <n v="808548.0810934793"/>
    <n v="6661161.7382472204"/>
    <n v="330444.25715051504"/>
    <n v="146537.32577057031"/>
    <n v="412720.05930353282"/>
    <n v="31289.098696679492"/>
    <n v="32869.890047155306"/>
    <n v="59354.434855011059"/>
    <n v="272099.15314155415"/>
    <n v="9807099.8864540923"/>
    <n v="6706.3865294883781"/>
    <n v="1842.5147251538724"/>
    <n v="35118.337651058551"/>
    <n v="6911.4690996385334"/>
    <n v="74626.262152360781"/>
    <n v="11189.63583160999"/>
    <n v="11555.077376725638"/>
    <n v="16586.326430370162"/>
    <n v="10162.080258732291"/>
    <n v="52700.710467101053"/>
    <n v="31628.880293014008"/>
    <n v="18190.524907901621"/>
    <n v="114222.49516482845"/>
    <n v="5526.37971484032"/>
    <n v="12436.90206359301"/>
    <n v="152447.82859737668"/>
    <n v="223647.58301565883"/>
    <n v="51088.975222303605"/>
    <n v="760752.69682984613"/>
    <n v="5332437.648304387"/>
    <n v="977699.73567133467"/>
    <n v="124247.27219596435"/>
    <n v="246903.9126683982"/>
    <n v="29197.669851246203"/>
    <n v="28860.31429421603"/>
    <n v="55255.837852376513"/>
    <n v="262043.44905637478"/>
    <n v="8653986.9062258992"/>
  </r>
  <r>
    <s v="PAS"/>
    <n v="7312"/>
    <m/>
    <n v="1"/>
    <m/>
    <m/>
    <s v="Agenciamento de Espaços para Publicidade, Exceto em Veículos de Comunicação"/>
    <x v="2"/>
    <s v="Serviços técnico-profissionais"/>
    <s v="69.11-7, 69.20-6, 70.20-4, 71.11-1, 71.12-0, 71.19-7, 71.20-1, 73.11-4, 73.12-2, 73.19-0, 73.20-3, 74.10-2, 74.20-0 , 74.90-0"/>
    <x v="0"/>
    <n v="3156.8559162632205"/>
    <n v="149.30538923551731"/>
    <n v="7405.5531124027657"/>
    <n v="3742.8737626920997"/>
    <n v="4251.1416571508262"/>
    <n v="272.50970800951802"/>
    <n v="1077.9832513315496"/>
    <n v="4984.8872325354014"/>
    <n v="3685.7321018082725"/>
    <n v="28768.636857248232"/>
    <n v="6880.7612587274734"/>
    <n v="3039.3766296920562"/>
    <n v="12674.666378630718"/>
    <n v="1860.8801608528056"/>
    <n v="14286.182484702062"/>
    <n v="46440.213699619053"/>
    <n v="52753.535679183748"/>
    <n v="20306.396418866007"/>
    <n v="110053.94137049907"/>
    <n v="490724.2880949183"/>
    <n v="131390.48774135718"/>
    <n v="57435.46734642316"/>
    <n v="67548.68198735232"/>
    <n v="13955.593809755061"/>
    <n v="17436.493018596917"/>
    <n v="38452.150587961543"/>
    <n v="55444.137408044189"/>
    <n v="1198178.7330638589"/>
    <n v="3322.7677040291378"/>
    <n v="0"/>
    <n v="3931.4755994628131"/>
    <n v="1889.0457173215964"/>
    <n v="5085.4229751848325"/>
    <n v="159.2111465216891"/>
    <n v="1252.9767791438592"/>
    <n v="3008.6646067849219"/>
    <n v="3209.6310473756967"/>
    <n v="26729.347389111048"/>
    <n v="6708.9552929135916"/>
    <n v="2769.6336843436302"/>
    <n v="15608.907583152779"/>
    <n v="1722.9357390745067"/>
    <n v="8545.9238255458677"/>
    <n v="45222.442732417592"/>
    <n v="52130.672599609221"/>
    <n v="18261.047762232312"/>
    <n v="107007.57054925275"/>
    <n v="489306.31137513195"/>
    <n v="96387.603541356322"/>
    <n v="49252.50008521456"/>
    <n v="65053.441188701894"/>
    <n v="17879.267502289287"/>
    <n v="12808.945814548442"/>
    <n v="34596.537457841543"/>
    <n v="42712.047815876591"/>
    <n v="1114563.2875144384"/>
    <n v="2873.0482607992508"/>
    <n v="284.11612919188678"/>
    <n v="3246.6134434829305"/>
    <n v="0"/>
    <n v="5393.41973768561"/>
    <n v="333.34769445550114"/>
    <n v="928.051948156555"/>
    <n v="3330.8832329589254"/>
    <n v="2869.1246034112164"/>
    <n v="29461.440578685608"/>
    <n v="7867.9112577571095"/>
    <n v="1732.5920935046681"/>
    <n v="13778.210302637874"/>
    <n v="462.5192461256276"/>
    <n v="10666.729142645643"/>
    <n v="40364.19113054109"/>
    <n v="55406.618711455019"/>
    <n v="17692.657793458657"/>
    <n v="86012.66847834755"/>
    <n v="394448.95248121297"/>
    <n v="77370.648084377011"/>
    <n v="50160.031516560441"/>
    <n v="59165.041893711285"/>
    <n v="13050.567677384322"/>
    <n v="9074.054236444661"/>
    <n v="28129.990778329186"/>
    <n v="40987.048169945905"/>
    <n v="955090.47862326668"/>
    <n v="2179.8433608332466"/>
    <n v="169.22370672137197"/>
    <n v="2676.3277540607178"/>
    <n v="0"/>
    <n v="4062.7851463003844"/>
    <n v="151.13567777890719"/>
    <n v="514.36821926138782"/>
    <n v="2649.4675084999949"/>
    <n v="2231.0831647680916"/>
    <n v="30801.89962143483"/>
    <n v="6401.5361854314469"/>
    <n v="1622.2956802268461"/>
    <n v="9680.6709258840274"/>
    <n v="650.27849035465863"/>
    <n v="9619.5376801015136"/>
    <n v="56237.5254805808"/>
    <n v="61631.077348085688"/>
    <n v="13197.902476310042"/>
    <n v="99492.008705504297"/>
    <n v="378572.34812089609"/>
    <n v="66773.920985240868"/>
    <n v="45746.826049048177"/>
    <n v="54730.398350074065"/>
    <n v="11019.025297756723"/>
    <n v="4713.5524000975911"/>
    <n v="20434.39126685699"/>
    <n v="36331.712497432993"/>
    <n v="922291.14209954184"/>
    <n v="1203.9051077429767"/>
    <n v="0"/>
    <n v="4162.6740711726798"/>
    <n v="193.77818499595497"/>
    <n v="2840.9259898608725"/>
    <n v="157.39094803560343"/>
    <n v="690.02796858835234"/>
    <n v="3461.0011102113499"/>
    <n v="2463.6043376733915"/>
    <n v="18774.726960615229"/>
    <n v="2562.1190138346064"/>
    <n v="1396.9760023634599"/>
    <n v="8231.51213280708"/>
    <n v="490.75509550238564"/>
    <n v="7475.6652505936381"/>
    <n v="31681.938756279727"/>
    <n v="53120.374020762873"/>
    <n v="13803.848218187502"/>
    <n v="114925.763566849"/>
    <n v="467071.70766843262"/>
    <n v="54577.253319379815"/>
    <n v="41402.937673512803"/>
    <n v="57860.225028305569"/>
    <n v="5481.0654837023512"/>
    <n v="3004.9183147322306"/>
    <n v="23937.055320180822"/>
    <n v="27920.331700775616"/>
    <n v="948892.48124509875"/>
    <n v="564.25758265912987"/>
    <n v="475.56004458704524"/>
    <n v="3221.5286031524711"/>
    <n v="0"/>
    <n v="2787.6678510915599"/>
    <n v="107.49999984459538"/>
    <n v="910.00848764881607"/>
    <n v="6182.9668275072927"/>
    <n v="5184.2255159922997"/>
    <n v="18103.355265283426"/>
    <n v="1113.7389344397404"/>
    <n v="870.38740677832038"/>
    <n v="9229.9025333470618"/>
    <n v="597.96646772653332"/>
    <n v="7963.4004412325694"/>
    <n v="23704.044419609487"/>
    <n v="58315.221336183211"/>
    <n v="8754.7428000201016"/>
    <n v="114012.36443620437"/>
    <n v="472313.54824194196"/>
    <n v="42310.792921290507"/>
    <n v="31579.680571212019"/>
    <n v="53600.220239436167"/>
    <n v="5907.7704781606435"/>
    <n v="4100.046343818557"/>
    <n v="20705.822579009964"/>
    <n v="23999.847673281456"/>
    <n v="916616.56800145912"/>
    <n v="425.06146079313396"/>
    <n v="139.87645514917827"/>
    <n v="3654.5046128487406"/>
    <n v="112.71597842118247"/>
    <n v="2798.0695964708871"/>
    <n v="165.90162394996148"/>
    <n v="2299.1425031679291"/>
    <n v="6822.5012603778559"/>
    <n v="627.33911122488246"/>
    <n v="9018.2139521177032"/>
    <n v="1708.142751781377"/>
    <n v="454.15033136877935"/>
    <n v="9792.1422303140389"/>
    <n v="462.31205462568198"/>
    <n v="4574.3484781951893"/>
    <n v="19570.090395491796"/>
    <n v="49531.352767630153"/>
    <n v="7713.6758845146669"/>
    <n v="152981.52368885803"/>
    <n v="539119.3772583768"/>
    <n v="34807.58364207454"/>
    <n v="32446.09562260126"/>
    <n v="58326.231551713812"/>
    <n v="4998.2162360364418"/>
    <n v="3301.0531069728722"/>
    <n v="18807.612974284428"/>
    <n v="20640.884042349742"/>
    <n v="985298.11957171094"/>
    <n v="0"/>
    <n v="65.312920430013349"/>
    <n v="3494.5248385818672"/>
    <n v="57.292035464923998"/>
    <n v="2866.3864201505312"/>
    <n v="0"/>
    <n v="341.46196367180215"/>
    <n v="3000.8852026087175"/>
    <n v="379.55973495512148"/>
    <n v="2782.7457775754178"/>
    <n v="579.94865509980934"/>
    <n v="171.87610639477199"/>
    <n v="7896.4810392796762"/>
    <n v="622.02249364476245"/>
    <n v="5234.5011432624642"/>
    <n v="11453.511488553489"/>
    <n v="42972.346672150918"/>
    <n v="6493.449221276067"/>
    <n v="121826.92862102151"/>
    <n v="393382.35518360045"/>
    <n v="27260.004513591182"/>
    <n v="20794.68568172845"/>
    <n v="60399.051298627382"/>
    <n v="7226.8001659353886"/>
    <n v="2230.0366207375741"/>
    <n v="14339.149464922499"/>
    <n v="17062.904498180727"/>
    <n v="752934.22176144551"/>
  </r>
  <r>
    <s v="PAS"/>
    <n v="7319"/>
    <m/>
    <n v="1"/>
    <m/>
    <m/>
    <s v="Atividades de Publicidade Não Especificadas Anteriormente"/>
    <x v="2"/>
    <s v="Serviços técnico-profissionais"/>
    <s v="69.11-7, 69.20-6, 70.20-4, 71.11-1, 71.12-0, 71.19-7, 71.20-1, 73.11-4, 73.12-2, 73.19-0, 73.20-3, 74.10-2, 74.20-0 , 74.90-0"/>
    <x v="0"/>
    <n v="13449.129192608822"/>
    <n v="671.46283226497167"/>
    <n v="26612.112118323206"/>
    <n v="1698.2301877168727"/>
    <n v="42188.573528361485"/>
    <n v="2016.403290075672"/>
    <n v="3214.5873334343619"/>
    <n v="11921.15359918485"/>
    <n v="16355.510387890057"/>
    <n v="97877.75260016894"/>
    <n v="52913.566172213097"/>
    <n v="40600.052940655987"/>
    <n v="173023.75554185678"/>
    <n v="17430.24458805758"/>
    <n v="19881.797605583051"/>
    <n v="159687.0259346891"/>
    <n v="381835.63381368242"/>
    <n v="36393.058398679445"/>
    <n v="522810.27586712415"/>
    <n v="4737158.897093975"/>
    <n v="314423.58118801872"/>
    <n v="173626.37531809908"/>
    <n v="371710.80570188991"/>
    <n v="74835.982743057393"/>
    <n v="33433.434072121701"/>
    <n v="101254.33379250146"/>
    <n v="89840.218806736098"/>
    <n v="7516863.9546489697"/>
    <n v="5295.1206843090267"/>
    <n v="888.9075648202371"/>
    <n v="20092.720636163504"/>
    <n v="96.197075296709144"/>
    <n v="23745.708514051094"/>
    <n v="930.76410311469374"/>
    <n v="4091.7385145083999"/>
    <n v="9993.237640337009"/>
    <n v="60219.396747817707"/>
    <n v="70708.019036335914"/>
    <n v="34613.226857184294"/>
    <n v="35340.644862045177"/>
    <n v="149715.89826739192"/>
    <n v="12256.832604409472"/>
    <n v="22038.525874418046"/>
    <n v="96024.781053445156"/>
    <n v="331707.40383797011"/>
    <n v="28647.139772626382"/>
    <n v="519463.84597210819"/>
    <n v="4225633.5215395316"/>
    <n v="262713.90137213928"/>
    <n v="142006.92196405554"/>
    <n v="335252.81094066979"/>
    <n v="52691.937116305824"/>
    <n v="27512.483187131336"/>
    <n v="74198.068139401817"/>
    <n v="68782.952129716272"/>
    <n v="6614662.7060073055"/>
    <n v="3113.1646701037157"/>
    <n v="726.82852073928166"/>
    <n v="14186.318719484107"/>
    <n v="0"/>
    <n v="20406.061790992513"/>
    <n v="2014.1544004087762"/>
    <n v="1655.6682827288532"/>
    <n v="10979.124978068347"/>
    <n v="36538.853634090927"/>
    <n v="53048.550482843326"/>
    <n v="31597.323548520828"/>
    <n v="24254.043722340339"/>
    <n v="112373.08886806699"/>
    <n v="14813.847340803699"/>
    <n v="15205.178677329402"/>
    <n v="112297.88211068706"/>
    <n v="274327.00290173281"/>
    <n v="24800.250736673221"/>
    <n v="441470.80238552782"/>
    <n v="4060036.6158911632"/>
    <n v="369219.29425038031"/>
    <n v="124275.34399762927"/>
    <n v="292780.70608302171"/>
    <n v="38834.204085029545"/>
    <n v="21252.169315015031"/>
    <n v="70724.127493295091"/>
    <n v="45839.233458171046"/>
    <n v="6216769.8403448472"/>
    <n v="2470.5252559401565"/>
    <n v="463.01402388246754"/>
    <n v="12666.91629997259"/>
    <n v="0"/>
    <n v="17610.336889131613"/>
    <n v="3168.3697886412565"/>
    <n v="1423.5892331824696"/>
    <n v="13995.179644775209"/>
    <n v="9374.8685616978328"/>
    <n v="50889.269788835329"/>
    <n v="26202.181834465366"/>
    <n v="16960.246530158409"/>
    <n v="99598.1951634047"/>
    <n v="10525.725902675751"/>
    <n v="12762.450172796809"/>
    <n v="73682.40318143084"/>
    <n v="217516.10164991429"/>
    <n v="17728.347262664269"/>
    <n v="418846.6714074784"/>
    <n v="3005557.7006239318"/>
    <n v="327827.82794201607"/>
    <n v="94507.8080391845"/>
    <n v="262595.91024239978"/>
    <n v="27484.724526171492"/>
    <n v="14124.057205509918"/>
    <n v="62251.48454536288"/>
    <n v="613614.9651474671"/>
    <n v="5413848.8708630921"/>
    <n v="2935.2647461357146"/>
    <n v="1485.7866976379962"/>
    <n v="5791.092278422765"/>
    <n v="138.87436591376775"/>
    <n v="21597.771530182166"/>
    <n v="447.72987916073566"/>
    <n v="1618.8983156393049"/>
    <n v="19602.006941089938"/>
    <n v="3551.3297346019031"/>
    <n v="42018.143578694646"/>
    <n v="22266.635691332809"/>
    <n v="9781.0217100348673"/>
    <n v="74372.754237460729"/>
    <n v="10069.700608042969"/>
    <n v="6411.6744516906483"/>
    <n v="47680.292623183115"/>
    <n v="172925.47336235773"/>
    <n v="7737.7599347102077"/>
    <n v="356894.26321581186"/>
    <n v="2641928.296869453"/>
    <n v="272470.10856679373"/>
    <n v="97838.991007736826"/>
    <n v="251596.35800502141"/>
    <n v="26049.268756454778"/>
    <n v="10566.131251274319"/>
    <n v="46280.377651679009"/>
    <n v="55348.978170757669"/>
    <n v="4209404.9841812747"/>
    <n v="1486.810778835204"/>
    <n v="737.28330397094339"/>
    <n v="3927.6070967559026"/>
    <n v="2318.7305852161812"/>
    <n v="21072.723059518441"/>
    <n v="151.97226916344044"/>
    <n v="1087.6834166506219"/>
    <n v="13873.667693582825"/>
    <n v="2099.1422154148386"/>
    <n v="28931.581423936492"/>
    <n v="24403.795805129474"/>
    <n v="17614.921989249524"/>
    <n v="72786.42720094719"/>
    <n v="8034.8833783105811"/>
    <n v="1054.8286911745729"/>
    <n v="46823.247470511393"/>
    <n v="182848.05896034374"/>
    <n v="6171.5670821931035"/>
    <n v="392753.41524999146"/>
    <n v="2483822.7274505896"/>
    <n v="183417.8418118133"/>
    <n v="69136.490109446881"/>
    <n v="211514.30702303321"/>
    <n v="11733.967498600059"/>
    <n v="10392.921122496889"/>
    <n v="39055.742812808916"/>
    <n v="49272.474659953667"/>
    <n v="3886524.8201596388"/>
    <n v="2730.486182227909"/>
    <n v="0"/>
    <n v="3889.4861933083971"/>
    <n v="5082.5563063957779"/>
    <n v="18923.802777678171"/>
    <n v="1024.9141695692344"/>
    <n v="516.50806988867043"/>
    <n v="29808.048764892974"/>
    <n v="2349.1911136345525"/>
    <n v="23836.23264796894"/>
    <n v="20652.541318961397"/>
    <n v="5903.1001108016671"/>
    <n v="68718.336490732167"/>
    <n v="7166.9028954085152"/>
    <n v="3416.7662440004729"/>
    <n v="64130.056046000289"/>
    <n v="133447.18055482089"/>
    <n v="6800.2948546052103"/>
    <n v="342644.48391417932"/>
    <n v="2513343.6816485957"/>
    <n v="132732.69705401245"/>
    <n v="67892.767998130774"/>
    <n v="194904.92815974611"/>
    <n v="13369.534175661554"/>
    <n v="17458.314441031609"/>
    <n v="22948.419132826821"/>
    <n v="44624.253140903762"/>
    <n v="3748315.4844059837"/>
    <n v="2754.5709868349268"/>
    <n v="0"/>
    <n v="3975.2522820612512"/>
    <n v="620.44839497006433"/>
    <n v="12536.106087602157"/>
    <n v="541.40973514353175"/>
    <n v="834.69769079467403"/>
    <n v="10889.196397631697"/>
    <n v="1923.1532650704087"/>
    <n v="15099.552276427587"/>
    <n v="13547.873407807167"/>
    <n v="4314.7004306865501"/>
    <n v="53117.273695462944"/>
    <n v="4393.2478113091465"/>
    <n v="4038.068702046382"/>
    <n v="54660.037923363787"/>
    <n v="120346.74305115698"/>
    <n v="4984.5918522626043"/>
    <n v="361772.19363087509"/>
    <n v="2001949.3661742832"/>
    <n v="61190.562253090749"/>
    <n v="44198.350397468908"/>
    <n v="41524.350632407186"/>
    <n v="10318.221107586178"/>
    <n v="11506.422115607424"/>
    <n v="12645.293248792012"/>
    <n v="89359.048005343822"/>
    <n v="2943040.7315560868"/>
  </r>
  <r>
    <s v="PAS"/>
    <n v="9001"/>
    <m/>
    <n v="2"/>
    <m/>
    <m/>
    <s v="Artes cênicas, espetáculos, etc."/>
    <x v="3"/>
    <s v="Atividades culturais, recreativas e esportivas"/>
    <s v="90.01-9, 90.02-7, 90.03-5, 92.00-3, 93.11-5, 93.13-1, 93.19-1,_x000a_93.21-2, 93.29-8"/>
    <x v="0"/>
    <n v="3215.8234063757855"/>
    <n v="387.55988994246076"/>
    <n v="12969.247176659672"/>
    <n v="137.01717443370612"/>
    <n v="12537.61603571156"/>
    <n v="927.67831661922889"/>
    <n v="1197.681911393792"/>
    <n v="5032.4459235098357"/>
    <n v="3781.6080211646295"/>
    <n v="21951.183415080966"/>
    <n v="20201.22602004162"/>
    <n v="19932.278990709645"/>
    <n v="39615.19318094723"/>
    <n v="2843.7161137533362"/>
    <n v="5044.804106193279"/>
    <n v="115029.55505406944"/>
    <n v="105812.21820730146"/>
    <n v="9362.9346359861884"/>
    <n v="266232.7527845517"/>
    <n v="325265.99631551205"/>
    <n v="100739.31455400647"/>
    <n v="31193.538503062027"/>
    <n v="49830.68174627189"/>
    <n v="11033.367597370476"/>
    <n v="7070.6022361800497"/>
    <n v="37363.550723101369"/>
    <n v="15856.043894274722"/>
    <n v="1224565.6359342246"/>
    <n v="2267.6019106236135"/>
    <n v="218.81905659747346"/>
    <n v="10748.621645095449"/>
    <n v="77.934331172057085"/>
    <n v="10084.449448406527"/>
    <n v="949.37736456150697"/>
    <n v="662.22111597165349"/>
    <n v="3070.3364114486576"/>
    <n v="2576.3866603247138"/>
    <n v="17916.276930199907"/>
    <n v="16157.609070609611"/>
    <n v="15763.862469235188"/>
    <n v="30935.079905374638"/>
    <n v="2630.9000370678627"/>
    <n v="7844.6850129727864"/>
    <n v="106747.4530772151"/>
    <n v="110572.24790018678"/>
    <n v="6231.1006045131244"/>
    <n v="235616.43973648926"/>
    <n v="347457.24547199358"/>
    <n v="109252.17971896307"/>
    <n v="29190.930627265472"/>
    <n v="42518.28494843746"/>
    <n v="22603.229820291141"/>
    <n v="4379.2044818688273"/>
    <n v="29381.995333786497"/>
    <n v="13260.944252443567"/>
    <n v="1179115.4173431154"/>
    <n v="2719.6031546483414"/>
    <n v="251.65186691907653"/>
    <n v="10405.10669998529"/>
    <n v="139.69689545763057"/>
    <n v="9228.4910598109727"/>
    <n v="994.12696171592029"/>
    <n v="615.6124113228426"/>
    <n v="3819.4018215343194"/>
    <n v="2411.3313714339088"/>
    <n v="15185.494188794646"/>
    <n v="11714.062667228583"/>
    <n v="13211.535083848059"/>
    <n v="26225.147279532765"/>
    <n v="2416.8256296120803"/>
    <n v="7713.3447876217297"/>
    <n v="98877.22955766978"/>
    <n v="136849.22672363673"/>
    <n v="5424.235831079417"/>
    <n v="204809.50198063103"/>
    <n v="279374.92228648264"/>
    <n v="102827.50002338596"/>
    <n v="27475.064247113885"/>
    <n v="36053.779619665263"/>
    <n v="19602.221303342878"/>
    <n v="2955.4323998198643"/>
    <n v="21499.061049580036"/>
    <n v="16287.965588356899"/>
    <n v="1059087.5724902304"/>
    <n v="1491.8908543411058"/>
    <n v="302.48700307686153"/>
    <n v="9282.4311844520089"/>
    <n v="212.6461421430453"/>
    <n v="9100.4053974326416"/>
    <n v="641.31577886759351"/>
    <n v="877.41170050854441"/>
    <n v="1588.5021202764397"/>
    <n v="1010.2037215982793"/>
    <n v="11679.787306573386"/>
    <n v="12375.734408244936"/>
    <n v="11064.819258154568"/>
    <n v="21154.592120796664"/>
    <n v="1996.353026332446"/>
    <n v="6147.2312647031968"/>
    <n v="54296.941546005917"/>
    <n v="83844.465149969546"/>
    <n v="4275.1973037103962"/>
    <n v="207431.95651894898"/>
    <n v="254151.68664985648"/>
    <n v="93487.995919874957"/>
    <n v="25282.098715173699"/>
    <n v="50721.532032647505"/>
    <n v="14922.46443912923"/>
    <n v="2016.5923128583463"/>
    <n v="16127.034245878409"/>
    <n v="15184.938761231126"/>
    <n v="910668.71488278639"/>
    <n v="1167.774442287965"/>
    <n v="302.67717583067247"/>
    <n v="7676.6535896573932"/>
    <n v="514.73527293493783"/>
    <n v="5580.2506209309622"/>
    <n v="531.68455172805272"/>
    <n v="1056.7155107779377"/>
    <n v="1556.445535592349"/>
    <n v="862.67456294390593"/>
    <n v="10763.238955739984"/>
    <n v="12228.345594756951"/>
    <n v="12574.215860597571"/>
    <n v="19852.367276884303"/>
    <n v="1535.3075680107704"/>
    <n v="6089.5733941617973"/>
    <n v="57406.871678972733"/>
    <n v="70429.452471963523"/>
    <n v="5958.4769201233057"/>
    <n v="202062.93152479327"/>
    <n v="225834.00284483613"/>
    <n v="78889.967603521814"/>
    <n v="24859.095491021864"/>
    <n v="47760.877640552892"/>
    <n v="14513.281357427833"/>
    <n v="1457.0612377346904"/>
    <n v="12448.918924000758"/>
    <n v="15423.598135777782"/>
    <n v="839337.19574356219"/>
    <n v="651.08960899049578"/>
    <n v="254.89506057551972"/>
    <n v="5955.9613253216203"/>
    <n v="513.69488432283504"/>
    <n v="4597.1291850192911"/>
    <n v="165.30916457524773"/>
    <n v="1066.9758185768887"/>
    <n v="2349.9595244856214"/>
    <n v="646.75846127461125"/>
    <n v="7308.6923501150122"/>
    <n v="11364.509325831268"/>
    <n v="11537.355114226679"/>
    <n v="13108.308845777938"/>
    <n v="1321.4691173924791"/>
    <n v="4995.4585288124399"/>
    <n v="48479.301742514392"/>
    <n v="53595.571961311442"/>
    <n v="5380.4443755442107"/>
    <n v="153042.09930256012"/>
    <n v="229595.59275488131"/>
    <n v="70431.927078629247"/>
    <n v="18079.723636336199"/>
    <n v="36934.847879642417"/>
    <n v="14222.686396325487"/>
    <n v="1861.6626315395292"/>
    <n v="10374.811704643158"/>
    <n v="12651.391228835897"/>
    <n v="720487.62700806139"/>
    <n v="290.19147448591445"/>
    <n v="1188.5868209173723"/>
    <n v="7893.0025941940321"/>
    <n v="701.8818680704004"/>
    <n v="5333.7392577394985"/>
    <n v="39.556681579128622"/>
    <n v="964.30592399576619"/>
    <n v="1603.9717628311221"/>
    <n v="792.89013116576132"/>
    <n v="5586.9413478763454"/>
    <n v="10458.87258242497"/>
    <n v="10091.85059974501"/>
    <n v="9538.586156835021"/>
    <n v="668.33139985384116"/>
    <n v="6236.4872110523365"/>
    <n v="39903.052230207897"/>
    <n v="90110.78326883202"/>
    <n v="4862.9950829329309"/>
    <n v="145286.92634624333"/>
    <n v="253347.8709133176"/>
    <n v="69764.689315640251"/>
    <n v="18343.609888030143"/>
    <n v="36395.104886515895"/>
    <n v="15652.171901477286"/>
    <n v="1580.2853133621625"/>
    <n v="9916.3675569043244"/>
    <n v="7576.2079937629787"/>
    <n v="754129.2605099933"/>
    <n v="807.6023449263713"/>
    <n v="1623.5566789350416"/>
    <n v="6225.2992139323487"/>
    <n v="550.99711148562062"/>
    <n v="5614.1073506266557"/>
    <n v="92.156406510902428"/>
    <n v="852.79977465735556"/>
    <n v="1139.5114485726542"/>
    <n v="497.65768841877986"/>
    <n v="5031.7065587586139"/>
    <n v="10871.973284766722"/>
    <n v="2053.3847342267845"/>
    <n v="8396.4905544822977"/>
    <n v="830.84640643096816"/>
    <n v="5515.3841706681997"/>
    <n v="35518.620548867642"/>
    <n v="50362.794805103797"/>
    <n v="4312.6181761448815"/>
    <n v="146667.98655202615"/>
    <n v="180539.82297881777"/>
    <n v="67091.243264512101"/>
    <n v="14499.384406330519"/>
    <n v="29560.461103172558"/>
    <n v="17979.910805588304"/>
    <n v="2571.8128651952211"/>
    <n v="11688.505232972846"/>
    <n v="4390.3845863929191"/>
    <n v="615287.019052524"/>
  </r>
  <r>
    <s v="PAS"/>
    <n v="9003"/>
    <m/>
    <n v="2"/>
    <m/>
    <m/>
    <s v="Gestão espaço para espetáculos"/>
    <x v="3"/>
    <s v="Atividades culturais, recreativas e esportivas"/>
    <s v="90.01-9, 90.02-7, 90.03-5, 92.00-3, 93.11-5, 93.13-1, 93.19-1, 93.21-2, 93.29-8"/>
    <x v="0"/>
    <n v="0"/>
    <n v="0"/>
    <n v="73743.796700607432"/>
    <n v="0"/>
    <n v="1144.5457708391607"/>
    <n v="0"/>
    <n v="101.17634725005114"/>
    <n v="360.81091888228491"/>
    <n v="6119.6858469268427"/>
    <n v="617.47467268684056"/>
    <n v="3065.76339784727"/>
    <n v="1702.074493372219"/>
    <n v="1570.6135572739568"/>
    <n v="265.96572450203729"/>
    <n v="0"/>
    <n v="1807.3493856916934"/>
    <n v="51900.109924110395"/>
    <n v="57.753417682640539"/>
    <n v="23110.064917536507"/>
    <n v="78838.018556107229"/>
    <n v="2275.8869081266266"/>
    <n v="387.4557689949475"/>
    <n v="1790.2192426012839"/>
    <n v="6503.6449498554648"/>
    <n v="1118.0260156782456"/>
    <n v="522.9706804044813"/>
    <n v="2240.5936522570146"/>
    <n v="259244.00084923461"/>
    <n v="0"/>
    <n v="0"/>
    <n v="63942.472879724723"/>
    <n v="0"/>
    <n v="537.13415499395114"/>
    <n v="0"/>
    <n v="49.221682845509726"/>
    <n v="579.8110963815717"/>
    <n v="0"/>
    <n v="491.45454575616236"/>
    <n v="2307.3531384141302"/>
    <n v="221.34511626496609"/>
    <n v="1097.6282818009863"/>
    <n v="0"/>
    <n v="0"/>
    <n v="1425.153207167599"/>
    <n v="3726.0984520175089"/>
    <n v="154.07475705928991"/>
    <n v="21613.773446379219"/>
    <n v="29680.919412289408"/>
    <n v="2641.4297020826539"/>
    <n v="279.05027956616482"/>
    <n v="1501.9266906865219"/>
    <n v="179.01338004259659"/>
    <n v="241.71766588165139"/>
    <n v="714.9736196800593"/>
    <n v="2910.9833911869646"/>
    <n v="134295.53490022162"/>
    <n v="0"/>
    <n v="0"/>
    <n v="65000.661151097265"/>
    <n v="0"/>
    <n v="615.53081525694677"/>
    <n v="0"/>
    <n v="45.930093230134169"/>
    <n v="373.65090796431917"/>
    <n v="0"/>
    <n v="517.59965996242033"/>
    <n v="1185.5391484004954"/>
    <n v="647.44558421847933"/>
    <n v="229.46512124070733"/>
    <n v="0"/>
    <n v="0"/>
    <n v="1110.4921820811135"/>
    <n v="4467.2140342304383"/>
    <n v="0"/>
    <n v="12785.145795522032"/>
    <n v="24298.388729639242"/>
    <n v="1595.0842026962359"/>
    <n v="160.9436249192151"/>
    <n v="341.52421075916516"/>
    <n v="188.29861372482657"/>
    <n v="694.63284760491217"/>
    <n v="424.70383112656947"/>
    <n v="871.28316139955962"/>
    <n v="115553.53371507405"/>
    <n v="134.1444225417905"/>
    <n v="21.490915083623825"/>
    <n v="1533.5005666204088"/>
    <n v="0"/>
    <n v="227.08952676558519"/>
    <n v="0"/>
    <n v="59.696986343437338"/>
    <n v="90.366997675845496"/>
    <n v="0"/>
    <n v="39.797990895624892"/>
    <n v="406.1571181681939"/>
    <n v="630.63385206351666"/>
    <n v="214.32496014432854"/>
    <n v="0"/>
    <n v="0"/>
    <n v="1537.5928224183288"/>
    <n v="811.10277088888517"/>
    <n v="0"/>
    <n v="8745.0305156481027"/>
    <n v="13851.634867986515"/>
    <n v="1478.4964571304649"/>
    <n v="54.843091930886246"/>
    <n v="1211.60638363459"/>
    <n v="162.66059581652195"/>
    <n v="119.68205172191171"/>
    <n v="432.18682980978315"/>
    <n v="902.78602321752032"/>
    <n v="32664.825746505867"/>
    <n v="0"/>
    <n v="0"/>
    <n v="47.598005488845082"/>
    <n v="0"/>
    <n v="0"/>
    <n v="0"/>
    <n v="68.324418923402362"/>
    <n v="20.497325677020704"/>
    <n v="0"/>
    <n v="0"/>
    <n v="86.812202867381814"/>
    <n v="564.92237199255499"/>
    <n v="119.47529419627922"/>
    <n v="0"/>
    <n v="0"/>
    <n v="456.01445395370752"/>
    <n v="37231.157883809195"/>
    <n v="0"/>
    <n v="8182.1795347382631"/>
    <n v="8884.5742547798218"/>
    <n v="1314.254360201166"/>
    <n v="0"/>
    <n v="168.3377033434771"/>
    <n v="317.41957589259312"/>
    <n v="223.33725294342835"/>
    <n v="550.29813298448039"/>
    <n v="1435.8525342842413"/>
    <n v="59671.055306075847"/>
    <n v="0"/>
    <n v="0"/>
    <n v="0"/>
    <n v="19.082657645475521"/>
    <n v="0"/>
    <n v="0"/>
    <n v="56.632403334959612"/>
    <n v="0"/>
    <n v="0"/>
    <n v="114.49594587285314"/>
    <n v="27.249214358270422"/>
    <n v="22.858151201139496"/>
    <n v="87.666139603038204"/>
    <n v="0"/>
    <n v="0"/>
    <n v="24.798016205210676"/>
    <n v="29721.739125344313"/>
    <n v="0"/>
    <n v="4979.5624698040556"/>
    <n v="7958.9624307760841"/>
    <n v="6899.391914505195"/>
    <n v="116.78586479034098"/>
    <n v="265.59858480576264"/>
    <n v="134.03002122607109"/>
    <n v="658.01148396916142"/>
    <n v="474.51182729087816"/>
    <n v="559.74975000592087"/>
    <n v="52121.126000738725"/>
    <n v="0"/>
    <n v="0"/>
    <n v="36.58421417722878"/>
    <n v="19.725293679000515"/>
    <n v="0"/>
    <n v="0"/>
    <n v="0"/>
    <n v="0"/>
    <n v="0"/>
    <n v="0"/>
    <n v="28.627147593681524"/>
    <n v="202.4478952032398"/>
    <n v="0"/>
    <n v="0"/>
    <n v="0"/>
    <n v="587.75283891773097"/>
    <n v="526.60461143375585"/>
    <n v="0"/>
    <n v="2736.1987725977692"/>
    <n v="13256.194888161988"/>
    <n v="7337.5975174510395"/>
    <n v="0"/>
    <n v="920.75744734737566"/>
    <n v="92.950884868109981"/>
    <n v="374.96533018273425"/>
    <n v="342.64774998391613"/>
    <n v="29.732448164507623"/>
    <n v="26492.787039762079"/>
    <n v="0"/>
    <n v="0"/>
    <n v="0"/>
    <n v="24.824820848967789"/>
    <n v="0"/>
    <n v="0"/>
    <n v="0"/>
    <n v="38.272605982669859"/>
    <n v="0"/>
    <n v="0"/>
    <n v="218.67405939050403"/>
    <n v="0"/>
    <n v="0"/>
    <n v="0"/>
    <n v="0"/>
    <n v="819.46181691179049"/>
    <n v="34438.87227812229"/>
    <n v="0"/>
    <n v="2156.3048075836386"/>
    <n v="18445.305190751256"/>
    <n v="7340.4385662977029"/>
    <n v="9.6688688798323863"/>
    <n v="682.86839692044464"/>
    <n v="193.86082104062072"/>
    <n v="108.97570607953442"/>
    <n v="3372.6303835371818"/>
    <n v="81.165118376995707"/>
    <n v="67931.323440723427"/>
  </r>
  <r>
    <s v="PAS"/>
    <n v="9002"/>
    <m/>
    <n v="2"/>
    <m/>
    <m/>
    <s v="Criação artística"/>
    <x v="1"/>
    <s v="Atividades culturais, recreativas e esportivas"/>
    <s v="90.01-9, 90.02-7, 90.03-5, 92.00-3, 93.11-5, 93.13-1, 93.19-1,_x000a_93.21-2, 93.29-8"/>
    <x v="0"/>
    <n v="0"/>
    <n v="0"/>
    <n v="523.86357371021325"/>
    <n v="0"/>
    <n v="181.73749595212408"/>
    <n v="0"/>
    <n v="0"/>
    <n v="0"/>
    <n v="0"/>
    <n v="397.1951974866426"/>
    <n v="0"/>
    <n v="27.116390662925905"/>
    <n v="582.46718761948114"/>
    <n v="0"/>
    <n v="0"/>
    <n v="2762.3691889790975"/>
    <n v="5065.6998320425737"/>
    <n v="70.017966420873464"/>
    <n v="4392.0301850646229"/>
    <n v="9560.3775409119007"/>
    <n v="1422.0486955900399"/>
    <n v="322.76594861785969"/>
    <n v="847.73215567219086"/>
    <n v="346.03660586467879"/>
    <n v="0"/>
    <n v="725.39528577477711"/>
    <n v="8533.219898672849"/>
    <n v="35760.073149042852"/>
    <n v="0"/>
    <n v="0"/>
    <n v="432.50250575464406"/>
    <n v="0"/>
    <n v="319.36886347985865"/>
    <n v="0"/>
    <n v="0"/>
    <n v="0"/>
    <n v="0"/>
    <n v="416.0248577377485"/>
    <n v="0"/>
    <n v="49.221682845509726"/>
    <n v="630.05931992822309"/>
    <n v="0"/>
    <n v="29.188530525751712"/>
    <n v="1203.7231508305047"/>
    <n v="3492.6962014062146"/>
    <n v="81.237556200774904"/>
    <n v="1756.6920954318873"/>
    <n v="44392.944647432392"/>
    <n v="687.01163831617305"/>
    <n v="183.3990465037958"/>
    <n v="1327.0223773833172"/>
    <n v="0"/>
    <n v="49.671792629656139"/>
    <n v="489.2399330198831"/>
    <n v="4960.5677310222118"/>
    <n v="60500.571930448539"/>
    <n v="0"/>
    <n v="99.20900137705695"/>
    <n v="488.70136095020666"/>
    <n v="0"/>
    <n v="0"/>
    <n v="0"/>
    <n v="0"/>
    <n v="0"/>
    <n v="78.346991828251362"/>
    <n v="80.211517317095243"/>
    <n v="0"/>
    <n v="45.930093230134169"/>
    <n v="1095.8517802575129"/>
    <n v="192.80301193549889"/>
    <n v="0"/>
    <n v="1471.8793120974176"/>
    <n v="3474.3915019305887"/>
    <n v="27.617130012974563"/>
    <n v="1580.8602731009228"/>
    <n v="34148.268168446077"/>
    <n v="455.62061743541943"/>
    <n v="141.8442380800353"/>
    <n v="736.10247896747671"/>
    <n v="148.82051711202837"/>
    <n v="2063.1893874345978"/>
    <n v="211.53392423251074"/>
    <n v="5300.0960932443486"/>
    <n v="51841.277398990162"/>
    <n v="0"/>
    <n v="0"/>
    <n v="443.12397492259362"/>
    <n v="0"/>
    <n v="94.565868274925194"/>
    <n v="0"/>
    <n v="0"/>
    <n v="0"/>
    <n v="0"/>
    <n v="155.72333134847722"/>
    <n v="0"/>
    <n v="47.830612911255614"/>
    <n v="487.03430317099878"/>
    <n v="363.22056277951964"/>
    <n v="0"/>
    <n v="395.72201193149533"/>
    <n v="2561.2716325667589"/>
    <n v="99.197039986113367"/>
    <n v="1842.0773925425638"/>
    <n v="30410.321409189393"/>
    <n v="327.02629821545969"/>
    <n v="57.250687820495266"/>
    <n v="626.37729263357915"/>
    <n v="131.64591197579171"/>
    <n v="1637.2371334030049"/>
    <n v="163.57339377284359"/>
    <n v="7148.4351635701469"/>
    <n v="46991.634021015416"/>
    <n v="0"/>
    <n v="0"/>
    <n v="453.98562062001298"/>
    <n v="0"/>
    <n v="0"/>
    <n v="0"/>
    <n v="0"/>
    <n v="0"/>
    <n v="0"/>
    <n v="92.237965546593188"/>
    <n v="20.979615692950603"/>
    <n v="0"/>
    <n v="1059.9291699175658"/>
    <n v="20.497325677020704"/>
    <n v="0"/>
    <n v="429.05323633803357"/>
    <n v="2085.2142422657626"/>
    <n v="88.058118741867375"/>
    <n v="1973.6308203635001"/>
    <n v="41358.287174527599"/>
    <n v="238.02378774522117"/>
    <n v="545.82770644521315"/>
    <n v="289.76386065419439"/>
    <n v="20.497325677020704"/>
    <n v="1665.8799535651206"/>
    <n v="112.73529122361387"/>
    <n v="3619.4153565985821"/>
    <n v="54074.016571599874"/>
    <n v="95.618478094533259"/>
    <n v="0"/>
    <n v="342.37981233591887"/>
    <n v="0"/>
    <n v="0"/>
    <n v="0"/>
    <n v="0"/>
    <n v="0"/>
    <n v="0"/>
    <n v="66.789301759164331"/>
    <n v="55.688529946043623"/>
    <n v="0"/>
    <n v="1412.2512703180919"/>
    <n v="19.082657645475521"/>
    <n v="0"/>
    <n v="564.28485644980731"/>
    <n v="1381.3738887287097"/>
    <n v="2092.2340748828951"/>
    <n v="855.94296476408101"/>
    <n v="24359.799182400548"/>
    <n v="180.29335981418993"/>
    <n v="435.54093658140022"/>
    <n v="257.58099593648018"/>
    <n v="0"/>
    <n v="194.41083305422399"/>
    <n v="136.59530494524205"/>
    <n v="3750.0061015044789"/>
    <n v="36199.872549161286"/>
    <n v="0"/>
    <n v="0"/>
    <n v="0"/>
    <n v="0"/>
    <n v="0"/>
    <n v="0"/>
    <n v="0"/>
    <n v="0"/>
    <n v="37.956122208874859"/>
    <n v="0"/>
    <n v="18.97806110443743"/>
    <n v="0"/>
    <n v="461.41840131029807"/>
    <n v="72.080505285402936"/>
    <n v="0"/>
    <n v="685.65676908284979"/>
    <n v="1714.4483155008911"/>
    <n v="326.69977641869764"/>
    <n v="1681.1059200024233"/>
    <n v="21250.183632564302"/>
    <n v="191.71500136898663"/>
    <n v="627.89944095057274"/>
    <n v="99.680093763350897"/>
    <n v="0"/>
    <n v="0"/>
    <n v="159.92331924896658"/>
    <n v="3653.894121218319"/>
    <n v="30981.639480028374"/>
    <n v="0"/>
    <n v="0"/>
    <n v="246.00221082281874"/>
    <n v="0"/>
    <n v="0"/>
    <n v="0"/>
    <n v="0"/>
    <n v="0"/>
    <n v="232.25882016675115"/>
    <n v="0"/>
    <n v="19.136302991334929"/>
    <n v="0"/>
    <n v="1503.6974523223346"/>
    <n v="93.012000689347687"/>
    <n v="0"/>
    <n v="76.545211965339718"/>
    <n v="432.26591957590921"/>
    <n v="202.30748446363393"/>
    <n v="2234.5153814960199"/>
    <n v="18150.599578054833"/>
    <n v="256.96429091531365"/>
    <n v="483.81609831300131"/>
    <n v="137.75217349620013"/>
    <n v="0"/>
    <n v="19.136302991334929"/>
    <n v="57.408908974004795"/>
    <n v="46.934301020853034"/>
    <n v="24192.352438259029"/>
  </r>
  <r>
    <s v="PAS"/>
    <n v="93212"/>
    <m/>
    <n v="2"/>
    <m/>
    <m/>
    <s v="Parques de Diversão e Parques Temáticas"/>
    <x v="4"/>
    <s v="Atividades culturais, recreativas e esportivas"/>
    <s v="90.01-9, 90.02-7, 90.03-5, 92.00-3, 93.11-5, 93.13-1, 93.19-1,_x000a_93.21-2, 93.29-8"/>
    <x v="0"/>
    <n v="265.05672615759391"/>
    <n v="87.857105747871699"/>
    <n v="2821.6162553631193"/>
    <n v="1182.0150796062958"/>
    <n v="5123.5966969300016"/>
    <n v="1042.9559360856372"/>
    <n v="103.98199479779124"/>
    <n v="5644.8493816994551"/>
    <n v="1563.35243205602"/>
    <n v="118259.10819317073"/>
    <n v="7585.7230211163933"/>
    <n v="5038.532879049254"/>
    <n v="31805.156185179301"/>
    <n v="15947.22051066554"/>
    <n v="7654.6143839026081"/>
    <n v="10964.255258471794"/>
    <n v="16285.143922407069"/>
    <n v="8184.3896304062691"/>
    <n v="52626.705597072287"/>
    <n v="171598.70519891111"/>
    <n v="17580.974433783864"/>
    <n v="72120.621540674227"/>
    <n v="53265.226933526748"/>
    <n v="3951.4098107959417"/>
    <n v="1115.8604497832325"/>
    <n v="31069.498618958976"/>
    <n v="10604.215508765059"/>
    <n v="653492.64368508407"/>
    <n v="304.33229275571796"/>
    <n v="0"/>
    <n v="2596.013261871642"/>
    <n v="586.1503845025062"/>
    <n v="4241.7986694848596"/>
    <n v="811.21725529708954"/>
    <n v="76.228269893488516"/>
    <n v="6195.5433835338463"/>
    <n v="1301.0753632867015"/>
    <n v="93705.187766548319"/>
    <n v="7315.1765889015824"/>
    <n v="3412.4764741042968"/>
    <n v="25294.466347936937"/>
    <n v="9104.6580931334629"/>
    <n v="6733.5193164217553"/>
    <n v="9158.5297004420408"/>
    <n v="15765.441483397812"/>
    <n v="4102.2101876393899"/>
    <n v="51306.968151062021"/>
    <n v="141979.44469120874"/>
    <n v="15912.60233637776"/>
    <n v="84622.671081888024"/>
    <n v="44198.211546171806"/>
    <n v="2504.9778320473947"/>
    <n v="1833.745808590867"/>
    <n v="13848.754598269939"/>
    <n v="10352.814339492877"/>
    <n v="557264.21522426093"/>
    <n v="218.05939423050435"/>
    <n v="0"/>
    <n v="2066.6965414187821"/>
    <n v="477.24505176336305"/>
    <n v="3707.1614484486777"/>
    <n v="206.32580610467801"/>
    <n v="68.895139845201257"/>
    <n v="3807.1321361788964"/>
    <n v="1689.8630176692834"/>
    <n v="81607.312543645778"/>
    <n v="7750.854609901392"/>
    <n v="3228.394870043644"/>
    <n v="23027.710916863572"/>
    <n v="6898.0357890364512"/>
    <n v="6216.1839867476911"/>
    <n v="9033.4199726122151"/>
    <n v="14655.474573798272"/>
    <n v="4230.135741587369"/>
    <n v="37568.415270317906"/>
    <n v="148597.52060198932"/>
    <n v="13953.756898548834"/>
    <n v="73023.845400196486"/>
    <n v="25968.567157916219"/>
    <n v="1585.0054270936828"/>
    <n v="972.9171535510211"/>
    <n v="14477.448572485109"/>
    <n v="8121.5791358817105"/>
    <n v="493157.95715787611"/>
    <n v="220.62983818822266"/>
    <n v="32.992534452451274"/>
    <n v="1215.7997774459354"/>
    <n v="881.49847951857703"/>
    <n v="1583.1166123341418"/>
    <n v="132.56126576636811"/>
    <n v="0"/>
    <n v="2167.6760747543185"/>
    <n v="1337.6174112664316"/>
    <n v="60915.393071847604"/>
    <n v="2726.677924635937"/>
    <n v="2734.9427624514988"/>
    <n v="16104.059121317649"/>
    <n v="2539.7453009221831"/>
    <n v="4015.557036703507"/>
    <n v="5665.7296125046014"/>
    <n v="9505.7866373381494"/>
    <n v="3449.5171494591559"/>
    <n v="36557.16090101091"/>
    <n v="137903.80429259248"/>
    <n v="25162.748556789353"/>
    <n v="62669.180629741313"/>
    <n v="18059.917509354746"/>
    <n v="849.07114956073133"/>
    <n v="288.97102117799227"/>
    <n v="6820.3003635170862"/>
    <n v="5525.5486745176395"/>
    <n v="409066.00370916899"/>
    <n v="202.56180669055755"/>
    <n v="88.548446924699306"/>
    <n v="2151.786340797893"/>
    <n v="313.94628396131992"/>
    <n v="1664.7485815694624"/>
    <n v="127.01750622869828"/>
    <n v="88.418228620464149"/>
    <n v="3363.7196588528304"/>
    <n v="1461.4114936784263"/>
    <n v="53348.712673892471"/>
    <n v="2676.2216716781968"/>
    <n v="2661.8980601135827"/>
    <n v="16930.416028731917"/>
    <n v="2832.0728865091778"/>
    <n v="4215.2300117446084"/>
    <n v="6003.6618678994064"/>
    <n v="9869.3196360225447"/>
    <n v="3454.1016116548635"/>
    <n v="36920.145128868142"/>
    <n v="126881.878238037"/>
    <n v="23880.143216686993"/>
    <n v="53613.708932686481"/>
    <n v="14526.187036345893"/>
    <n v="341.87167970029128"/>
    <n v="325.43684359075252"/>
    <n v="8177.5290532598201"/>
    <n v="5328.1363284616327"/>
    <n v="381448.82925320807"/>
    <n v="396.96154813857379"/>
    <n v="41.218540514242314"/>
    <n v="1175.6021031097603"/>
    <n v="450.74058118081808"/>
    <n v="1401.6031473518592"/>
    <n v="86.430075843288037"/>
    <n v="0"/>
    <n v="1651.3934944122086"/>
    <n v="1222.849942680559"/>
    <n v="39477.674388621308"/>
    <n v="1896.9721142592762"/>
    <n v="2238.4244683955944"/>
    <n v="15418.207921359128"/>
    <n v="1631.8286405788808"/>
    <n v="3247.5453624092156"/>
    <n v="3600.0508843092566"/>
    <n v="9622.2331354585222"/>
    <n v="2047.5527501702329"/>
    <n v="35162.819158529717"/>
    <n v="110802.68708100572"/>
    <n v="21213.325423995702"/>
    <n v="45395.22211891289"/>
    <n v="13126.829693566729"/>
    <n v="258.49819464268887"/>
    <n v="62.684273276875885"/>
    <n v="7752.6038021370323"/>
    <n v="5148.6935008441942"/>
    <n v="324530.65234570426"/>
    <n v="182.88082825059655"/>
    <n v="62.188591074533697"/>
    <n v="754.56770951236376"/>
    <n v="314.25291215022116"/>
    <n v="974.71641944259227"/>
    <n v="169.82072109196739"/>
    <n v="259.26135060978277"/>
    <n v="750.9394700713874"/>
    <n v="1160.5239848273879"/>
    <n v="37579.223402973686"/>
    <n v="4395.0500578134879"/>
    <n v="1907.3006286281252"/>
    <n v="13478.791539323794"/>
    <n v="1706.0842495347497"/>
    <n v="3563.0674072859906"/>
    <n v="4561.9102013730926"/>
    <n v="11608.494014125037"/>
    <n v="1807.2272545623011"/>
    <n v="36972.077729424025"/>
    <n v="108622.08833511524"/>
    <n v="23183.756299999281"/>
    <n v="47096.417855174615"/>
    <n v="8119.1904432787305"/>
    <n v="44.914439745390588"/>
    <n v="18.97806110443743"/>
    <n v="7397.2521943914717"/>
    <n v="5448.7755754039144"/>
    <n v="322139.7516762882"/>
    <n v="0"/>
    <n v="0"/>
    <n v="1317.3289974897086"/>
    <n v="327.849185890613"/>
    <n v="1158.4241589712135"/>
    <n v="0"/>
    <n v="75.538038123690512"/>
    <n v="720.35742165433157"/>
    <n v="1076.6411394424576"/>
    <n v="22464.960164945995"/>
    <n v="3837.8852751225181"/>
    <n v="1699.1692479227067"/>
    <n v="11828.50239696274"/>
    <n v="1394.8360604737125"/>
    <n v="2332.4398725980977"/>
    <n v="4186.7773440868668"/>
    <n v="10000.965317813523"/>
    <n v="1646.1007546191483"/>
    <n v="40765.915689952228"/>
    <n v="114867.26968004963"/>
    <n v="19854.793616273546"/>
    <n v="44524.068551486373"/>
    <n v="7978.5204604154214"/>
    <n v="38.272605982669859"/>
    <n v="0"/>
    <n v="5625.9119316383094"/>
    <n v="5039.2518015933138"/>
    <n v="302761.77971350879"/>
  </r>
  <r>
    <s v="PAS"/>
    <n v="93298"/>
    <m/>
    <n v="2"/>
    <m/>
    <m/>
    <s v="Atividades de Lazer não especificadas anteriormente"/>
    <x v="4"/>
    <s v="Atividades culturais, recreativas e esportivas"/>
    <s v="90.01-9, 90.02-7, 90.03-5, 92.00-3, 93.11-5, 93.13-1, 93.19-1,_x000a_93.21-2, 93.29-8"/>
    <x v="0"/>
    <n v="3915.5217921036929"/>
    <n v="4491.1563234410869"/>
    <n v="9531.6083238405354"/>
    <n v="7069.170760418885"/>
    <n v="64713.228863492535"/>
    <n v="1866.0799672314176"/>
    <n v="4572.6171070929413"/>
    <n v="2200.8651436497689"/>
    <n v="3582.1894399859957"/>
    <n v="20154.479834474194"/>
    <n v="13821.257280041944"/>
    <n v="7582.5244855324463"/>
    <n v="33282.839924065476"/>
    <n v="5029.6297889603748"/>
    <n v="2882.8487359304695"/>
    <n v="46562.781761069025"/>
    <n v="152059.32997469348"/>
    <n v="55575.00034112134"/>
    <n v="229423.05846064075"/>
    <n v="516399.44822544191"/>
    <n v="114104.89025235914"/>
    <n v="85588.002806384247"/>
    <n v="83298.833735796885"/>
    <n v="24602.363791732183"/>
    <n v="17182.044386552043"/>
    <n v="34095.217025462698"/>
    <n v="37832.129069936411"/>
    <n v="1581419.1176014519"/>
    <n v="3723.2547745593015"/>
    <n v="3924.8106689679798"/>
    <n v="6912.1275976592369"/>
    <n v="5101.7178034255767"/>
    <n v="12955.224242182976"/>
    <n v="2072.6945733164357"/>
    <n v="3770.7108654773369"/>
    <n v="2789.874093930559"/>
    <n v="2777.8590666282489"/>
    <n v="16436.221582111506"/>
    <n v="12668.948248614348"/>
    <n v="6088.013971063031"/>
    <n v="27099.561216800139"/>
    <n v="3457.7720380585342"/>
    <n v="1469.0403630875121"/>
    <n v="40182.437319747442"/>
    <n v="144027.94913055756"/>
    <n v="44408.26652967916"/>
    <n v="211984.95625684535"/>
    <n v="509413.12937615556"/>
    <n v="107497.74833622341"/>
    <n v="78187.765123021381"/>
    <n v="76683.206742063107"/>
    <n v="23405.782462242878"/>
    <n v="13123.542795959902"/>
    <n v="39815.09365012357"/>
    <n v="42636.448930543862"/>
    <n v="1442614.1577590462"/>
    <n v="3882.4368131501406"/>
    <n v="3868.0064935051719"/>
    <n v="6474.8560690417207"/>
    <n v="4367.0277261265246"/>
    <n v="11465.166605903731"/>
    <n v="1013.0923242475509"/>
    <n v="3266.3510708022682"/>
    <n v="2831.2287881422062"/>
    <n v="1892.492632750678"/>
    <n v="15329.750125982275"/>
    <n v="10920.846265014447"/>
    <n v="4906.2617891672453"/>
    <n v="23834.775389871742"/>
    <n v="3793.7688420120703"/>
    <n v="2043.425786465891"/>
    <n v="37750.101279785762"/>
    <n v="128402.8044188908"/>
    <n v="40001.236313347523"/>
    <n v="174802.57051202987"/>
    <n v="408734.43540963251"/>
    <n v="99480.424229236232"/>
    <n v="73938.210545989612"/>
    <n v="74598.571569045147"/>
    <n v="19384.26861166014"/>
    <n v="12329.768858645934"/>
    <n v="35177.338922313953"/>
    <n v="32208.155923923081"/>
    <n v="1236697.3733166843"/>
    <n v="2463.121389277107"/>
    <n v="3444.6172500295734"/>
    <n v="7860.8239471521556"/>
    <n v="3602.1533981197622"/>
    <n v="13348.222413645908"/>
    <n v="1180.0878353218427"/>
    <n v="2784.405458108818"/>
    <n v="3820.6009189539232"/>
    <n v="1523.3429509625053"/>
    <n v="14651.855991879727"/>
    <n v="8161.9337206726486"/>
    <n v="5219.3027694573166"/>
    <n v="23468.372462035361"/>
    <n v="3302.6914074699057"/>
    <n v="2809.8385650063824"/>
    <n v="51931.073302190816"/>
    <n v="127083.03836353969"/>
    <n v="31572.084642982707"/>
    <n v="184837.74473621987"/>
    <n v="420538.42486209376"/>
    <n v="94618.104415892856"/>
    <n v="73850.111074014421"/>
    <n v="68446.489203951031"/>
    <n v="15847.335061222198"/>
    <n v="13113.644292446274"/>
    <n v="34831.730689546574"/>
    <n v="34127.980260704084"/>
    <n v="1248439.1313828975"/>
    <n v="2985.9430950998276"/>
    <n v="2618.9943441130958"/>
    <n v="9448.8933623444409"/>
    <n v="2754.5230633977862"/>
    <n v="10749.776633762236"/>
    <n v="1219.2625186635291"/>
    <n v="3137.5204165729324"/>
    <n v="3464.514253098645"/>
    <n v="2350.7462448859951"/>
    <n v="13839.135167435783"/>
    <n v="11748.14108123748"/>
    <n v="5093.0850548481985"/>
    <n v="25354.595832395826"/>
    <n v="2618.6535258350668"/>
    <n v="4953.3306712069507"/>
    <n v="53918.900447133128"/>
    <n v="135569.25133965741"/>
    <n v="25547.940674974907"/>
    <n v="161017.37566529473"/>
    <n v="436051.98227762413"/>
    <n v="88291.991620209621"/>
    <n v="71785.373474274209"/>
    <n v="68750.054733069308"/>
    <n v="17543.317415326354"/>
    <n v="11676.287505122793"/>
    <n v="31069.229733823642"/>
    <n v="29411.383124291777"/>
    <n v="1232970.2032756999"/>
    <n v="3383.3510967453276"/>
    <n v="2560.1092411100599"/>
    <n v="7053.5941515708046"/>
    <n v="2268.8766965803657"/>
    <n v="7995.3762453605023"/>
    <n v="939.79667663529585"/>
    <n v="3203.8382791859153"/>
    <n v="4958.8986190418682"/>
    <n v="1929.2751550455496"/>
    <n v="14536.106941950258"/>
    <n v="7695.2667767979729"/>
    <n v="3892.0188293229112"/>
    <n v="20682.713866265327"/>
    <n v="2908.6373626253649"/>
    <n v="3219.463897949573"/>
    <n v="46264.36741010988"/>
    <n v="124871.470407095"/>
    <n v="17829.190912337392"/>
    <n v="168051.0256657768"/>
    <n v="407110.10313234845"/>
    <n v="82810.419887945405"/>
    <n v="70403.177926342891"/>
    <n v="64160.657460904156"/>
    <n v="17726.019395233023"/>
    <n v="10729.108534083536"/>
    <n v="22632.97337864415"/>
    <n v="26005.990703299882"/>
    <n v="1145821.8286503076"/>
    <n v="3348.8174445893869"/>
    <n v="2538.2498211331799"/>
    <n v="9667.6886475482243"/>
    <n v="1892.9513852223106"/>
    <n v="12309.711421405356"/>
    <n v="1792.0155383074143"/>
    <n v="4148.6251933532803"/>
    <n v="2878.3586266530351"/>
    <n v="1106.3006917846635"/>
    <n v="15630.654438607507"/>
    <n v="8624.4394769898227"/>
    <n v="3406.1284453085418"/>
    <n v="21717.768760477349"/>
    <n v="3173.481195907304"/>
    <n v="3177.6257300711354"/>
    <n v="44554.505496900674"/>
    <n v="116505.54702243433"/>
    <n v="13785.919675761907"/>
    <n v="167583.72855549169"/>
    <n v="415422.28570769972"/>
    <n v="83748.881713159441"/>
    <n v="61137.629037005609"/>
    <n v="71876.194339051566"/>
    <n v="16343.989452228452"/>
    <n v="12899.532183030589"/>
    <n v="22285.252115530548"/>
    <n v="30244.025809972354"/>
    <n v="1151800.3079256255"/>
    <n v="3238.2658392574053"/>
    <n v="2632.4613488304731"/>
    <n v="8971.7882528320715"/>
    <n v="2010.76718029125"/>
    <n v="13416.828134916761"/>
    <n v="1912.439316065617"/>
    <n v="2070.7413610401468"/>
    <n v="3609.1888288337263"/>
    <n v="6334.0684493745857"/>
    <n v="15962.885550633075"/>
    <n v="8883.2904053012116"/>
    <n v="7080.9664125171212"/>
    <n v="27958.645782369305"/>
    <n v="3355.5361255099365"/>
    <n v="21805.187271388098"/>
    <n v="47302.219107270372"/>
    <n v="125717.33038713013"/>
    <n v="13071.186215938729"/>
    <n v="158972.78196229003"/>
    <n v="411460.63233667222"/>
    <n v="85973.595429066423"/>
    <n v="56523.85546424146"/>
    <n v="80356.484686045384"/>
    <n v="14347.024183435287"/>
    <n v="10261.536298254941"/>
    <n v="27476.551447738828"/>
    <n v="29905.797848474154"/>
    <n v="1190612.055625719"/>
  </r>
  <r>
    <s v="PAS"/>
    <n v="5911"/>
    <m/>
    <n v="3"/>
    <m/>
    <m/>
    <s v="Produção cine, vídeos, programa TV"/>
    <x v="5"/>
    <s v="Serviços audiovisuais"/>
    <s v="60.10-1, 60.21-7, 60.22-5, 59.11-1, 59.12-0, 59.13-8, 59.14-6, 59.20-1"/>
    <x v="0"/>
    <n v="15062.556711720174"/>
    <n v="4652.9615518694682"/>
    <n v="23115.702256487166"/>
    <n v="3130.4451102870607"/>
    <n v="16490.498373008275"/>
    <n v="7063.531811415618"/>
    <n v="13499.293418625166"/>
    <n v="27004.236802224299"/>
    <n v="17105.790880860633"/>
    <n v="43509.62777596643"/>
    <n v="33868.949770374908"/>
    <n v="46601.932861206864"/>
    <n v="43527.361928014223"/>
    <n v="8195.7132704630585"/>
    <n v="8810.7130626307007"/>
    <n v="54177.852429822662"/>
    <n v="139674.52526493621"/>
    <n v="19711.639780789901"/>
    <n v="657395.77484443621"/>
    <n v="2010203.6413113724"/>
    <n v="129798.655730987"/>
    <n v="118278.04576973665"/>
    <n v="131769.70372738954"/>
    <n v="42504.52772610628"/>
    <n v="34499.036846825606"/>
    <n v="50595.834006942903"/>
    <n v="88392.949541215159"/>
    <n v="3788641.5025657145"/>
    <n v="31805.366103783057"/>
    <n v="4602.7032796714902"/>
    <n v="7099.6465951494047"/>
    <n v="4560.3077870520565"/>
    <n v="16117.087554905907"/>
    <n v="6551.6076191451893"/>
    <n v="9993.1981536498461"/>
    <n v="24783.370261532586"/>
    <n v="14545.138390152748"/>
    <n v="39119.597305445284"/>
    <n v="37804.89839507873"/>
    <n v="35741.46856336257"/>
    <n v="48378.315953469981"/>
    <n v="3693.6424789755688"/>
    <n v="6214.6804474754608"/>
    <n v="50639.259775208644"/>
    <n v="134299.38094192624"/>
    <n v="22284.184366980862"/>
    <n v="676754.51951120736"/>
    <n v="1840138.0517368526"/>
    <n v="116314.24535226582"/>
    <n v="105669.09140755331"/>
    <n v="116344.04376696637"/>
    <n v="38063.108717319374"/>
    <n v="51592.48660213314"/>
    <n v="74628.902289144098"/>
    <n v="75493.355519545978"/>
    <n v="3593231.6588759548"/>
    <n v="28600.999571422781"/>
    <n v="2204.7996441413889"/>
    <n v="5037.8292096334389"/>
    <n v="3646.0128927328687"/>
    <n v="15695.641344791477"/>
    <n v="5193.7227046767921"/>
    <n v="9126.427470988272"/>
    <n v="13400.975864141899"/>
    <n v="10096.481450078609"/>
    <n v="37247.2720068333"/>
    <n v="23529.734291496068"/>
    <n v="14518.126273858694"/>
    <n v="43755.142764278156"/>
    <n v="5284.8620381912033"/>
    <n v="6627.6095822019734"/>
    <n v="41077.106515094529"/>
    <n v="106503.17921401684"/>
    <n v="18648.442851987067"/>
    <n v="619979.1013476724"/>
    <n v="1546843.1309982985"/>
    <n v="88543.832214694281"/>
    <n v="82185.014798169708"/>
    <n v="103324.45994029939"/>
    <n v="38651.20912501702"/>
    <n v="21939.580600656511"/>
    <n v="58027.753567709071"/>
    <n v="75274.402870945487"/>
    <n v="3024962.8511540275"/>
    <n v="17745.813367531293"/>
    <n v="2051.9510099114868"/>
    <n v="4520.1939706303201"/>
    <n v="2917.1615370646464"/>
    <n v="14276.937079553398"/>
    <n v="3663.0630136878453"/>
    <n v="8570.4940994403623"/>
    <n v="8239.5619783448383"/>
    <n v="4371.9897349693165"/>
    <n v="25467.98859454599"/>
    <n v="24138.20121511037"/>
    <n v="10992.158228333377"/>
    <n v="30431.377199588671"/>
    <n v="4943.4855026038986"/>
    <n v="4797.6400256227471"/>
    <n v="30497.907655100113"/>
    <n v="100264.180949235"/>
    <n v="17452.666776161805"/>
    <n v="529296.93468032253"/>
    <n v="1367850.5148652906"/>
    <n v="83432.42648287522"/>
    <n v="73694.681789917042"/>
    <n v="283080.02288155729"/>
    <n v="43527.487127700158"/>
    <n v="24210.151963462577"/>
    <n v="42411.116539762072"/>
    <n v="59818.27664713814"/>
    <n v="2822664.3849154608"/>
    <n v="20188.51142069518"/>
    <n v="787.87652559503215"/>
    <n v="2737.2050165690698"/>
    <n v="1792.5832674161886"/>
    <n v="20587.992783697326"/>
    <n v="4254.5996447395582"/>
    <n v="9968.9751895330355"/>
    <n v="11079.690725250584"/>
    <n v="3745.2191722558759"/>
    <n v="11233.183873713166"/>
    <n v="21151.291665161782"/>
    <n v="12252.138504379544"/>
    <n v="19904.014800208904"/>
    <n v="5819.2609616442905"/>
    <n v="2493.1149218664013"/>
    <n v="24326.670913248759"/>
    <n v="79611.621031425122"/>
    <n v="14310.626409932915"/>
    <n v="448153.12710560946"/>
    <n v="1230093.1085931929"/>
    <n v="70400.062063433521"/>
    <n v="65495.737289676341"/>
    <n v="251852.85329347511"/>
    <n v="43268.436721195183"/>
    <n v="20272.320144391098"/>
    <n v="25795.230920849262"/>
    <n v="64330.072199219205"/>
    <n v="2485905.525158375"/>
    <n v="10218.837698213149"/>
    <n v="406.30502530137494"/>
    <n v="3706.5890034821914"/>
    <n v="1728.5750756902112"/>
    <n v="18925.233058452603"/>
    <n v="11442.806749788839"/>
    <n v="5662.5839691239553"/>
    <n v="7918.8099719111415"/>
    <n v="2829.2851793801369"/>
    <n v="8397.9567964209855"/>
    <n v="17141.560091721483"/>
    <n v="5639.6688864193929"/>
    <n v="14892.957424336948"/>
    <n v="4277.9280613466335"/>
    <n v="1512.0546801877254"/>
    <n v="21068.212502548009"/>
    <n v="52328.227629740526"/>
    <n v="11795.627622267057"/>
    <n v="357720.97866187792"/>
    <n v="1006285.341942634"/>
    <n v="56552.970846129414"/>
    <n v="51725.706461532885"/>
    <n v="199788.49592970751"/>
    <n v="37853.570985298706"/>
    <n v="8128.7041238911925"/>
    <n v="19724.298526376861"/>
    <n v="54607.368715228258"/>
    <n v="1992280.6556190092"/>
    <n v="13094.196662003273"/>
    <n v="1805.4876495695009"/>
    <n v="1180.9470376809479"/>
    <n v="316.66373654866356"/>
    <n v="13895.112420078958"/>
    <n v="4065.456379793452"/>
    <n v="68643.320817314379"/>
    <n v="6528.7127078459171"/>
    <n v="2580.9763227931221"/>
    <n v="3944.3129326335538"/>
    <n v="13704.298910081972"/>
    <n v="4211.0971545100892"/>
    <n v="15447.627514005846"/>
    <n v="1829.582768234797"/>
    <n v="743.61876316291591"/>
    <n v="17710.479053070798"/>
    <n v="29561.014022257248"/>
    <n v="7241.4156378509433"/>
    <n v="252033.96284467628"/>
    <n v="898107.45065642102"/>
    <n v="28291.766231771595"/>
    <n v="30655.641419763473"/>
    <n v="170899.87842880358"/>
    <n v="8300.4335179806058"/>
    <n v="11347.03865529014"/>
    <n v="13620.75357588238"/>
    <n v="24485.309928765277"/>
    <n v="1644246.5557487907"/>
    <n v="2190.9461492469622"/>
    <n v="1818.262248589391"/>
    <n v="923.48541835711592"/>
    <n v="198.36567832867058"/>
    <n v="8445.6411089284084"/>
    <n v="0"/>
    <n v="2904.6806219703635"/>
    <n v="5931.1393178134194"/>
    <n v="933.28560549776194"/>
    <n v="1883.3151195088019"/>
    <n v="8362.3552029627444"/>
    <n v="2259.6415675989033"/>
    <n v="11718.600990865074"/>
    <n v="70.119960711530069"/>
    <n v="437.8807020222655"/>
    <n v="11681.21044444889"/>
    <n v="31583.18728382562"/>
    <n v="2109.4224686092994"/>
    <n v="185944.0121706863"/>
    <n v="626634.59262804198"/>
    <n v="16196.603767088443"/>
    <n v="15880.920013442052"/>
    <n v="139056.11380529683"/>
    <n v="6412.2655829735149"/>
    <n v="2690.6320608501433"/>
    <n v="10024.777684133214"/>
    <n v="18006.940614857172"/>
    <n v="1114298.398216655"/>
  </r>
  <r>
    <s v="PAS"/>
    <n v="5912"/>
    <m/>
    <n v="3"/>
    <m/>
    <m/>
    <s v="Pós Produção cine, vídeos, programa TV"/>
    <x v="5"/>
    <s v="Serviços audiovisuais"/>
    <s v="60.10-1, 60.21-7, 60.22-5, 59.11-1, 59.12-0, 59.13-8, 59.14-6, 59.20-1"/>
    <x v="0"/>
    <n v="151.05509976724022"/>
    <n v="0"/>
    <n v="7739.8016905312825"/>
    <n v="0"/>
    <n v="479.99710999798992"/>
    <n v="0"/>
    <n v="0"/>
    <n v="3177.9492757274056"/>
    <n v="898.85806428140108"/>
    <n v="2228.6336552229377"/>
    <n v="22659.453777374056"/>
    <n v="131.16976360481274"/>
    <n v="4477.4564081662838"/>
    <n v="0"/>
    <n v="1601.8272035956923"/>
    <n v="2541.364463406333"/>
    <n v="19354.510078726566"/>
    <n v="414.22030612046132"/>
    <n v="61854.133436411685"/>
    <n v="345594.89262888307"/>
    <n v="15408.8435069028"/>
    <n v="6520.8921645230394"/>
    <n v="32822.181919186638"/>
    <n v="895.65337984651637"/>
    <n v="2162.0670712951087"/>
    <n v="1343.5318473080388"/>
    <n v="7644.811309197813"/>
    <n v="540103.30416007712"/>
    <n v="51.805900535917822"/>
    <n v="0"/>
    <n v="7113.1369283372114"/>
    <n v="0"/>
    <n v="2929.2585299811494"/>
    <n v="0"/>
    <n v="0"/>
    <n v="3023.7358881780356"/>
    <n v="1078.4132844535484"/>
    <n v="2360.9579101380109"/>
    <n v="18517.737952702246"/>
    <n v="0"/>
    <n v="2205.9991819679926"/>
    <n v="102.8332891651131"/>
    <n v="0"/>
    <n v="1094.5005939278558"/>
    <n v="18956.356789733105"/>
    <n v="188.81818632012292"/>
    <n v="57552.452768711693"/>
    <n v="384044.15744687838"/>
    <n v="26365.456057993924"/>
    <n v="6527.0409206573413"/>
    <n v="47278.526997876514"/>
    <n v="638.18077815318202"/>
    <n v="1743.072182118721"/>
    <n v="1569.0529842639737"/>
    <n v="7382.8535403632832"/>
    <n v="590724.3481124572"/>
    <n v="0"/>
    <n v="0"/>
    <n v="8786.1794786925839"/>
    <n v="0"/>
    <n v="2569.4984778652924"/>
    <n v="0"/>
    <n v="0"/>
    <n v="4160.8248095651334"/>
    <n v="533.2430011419184"/>
    <n v="2600.4026073070186"/>
    <n v="16123.04711081793"/>
    <n v="0"/>
    <n v="3521.0430962336991"/>
    <n v="0"/>
    <n v="0"/>
    <n v="1786.5582395385964"/>
    <n v="30298.748706011294"/>
    <n v="109.88803941778448"/>
    <n v="50757.479592787844"/>
    <n v="454707.10470252886"/>
    <n v="51048.929769003858"/>
    <n v="2984.1090612204575"/>
    <n v="52549.982323664997"/>
    <n v="1866.0629887153332"/>
    <n v="2892.7966164107424"/>
    <n v="1505.9388091247952"/>
    <n v="7815.3894002694842"/>
    <n v="696617.22683031752"/>
    <n v="0"/>
    <n v="0"/>
    <n v="5491.356118600962"/>
    <n v="0"/>
    <n v="3121.9853722563889"/>
    <n v="0"/>
    <n v="0"/>
    <n v="1422.3158320767479"/>
    <n v="274.69286553093968"/>
    <n v="3079.7640614437387"/>
    <n v="10732.970248989683"/>
    <n v="0"/>
    <n v="2225.7431599071651"/>
    <n v="85.303482458326002"/>
    <n v="0"/>
    <n v="3567.7031115080763"/>
    <n v="20565.929280387063"/>
    <n v="0"/>
    <n v="33417.321517141449"/>
    <n v="292624.46049205441"/>
    <n v="65301.191633979419"/>
    <n v="3948.2489901617114"/>
    <n v="5167.6270548688917"/>
    <n v="747.69676275857478"/>
    <n v="1475.1335571328548"/>
    <n v="2857.6713579582101"/>
    <n v="6675.3183686744396"/>
    <n v="462782.43326788908"/>
    <n v="0"/>
    <n v="0"/>
    <n v="4150.4668351712917"/>
    <n v="0"/>
    <n v="3901.8149811322355"/>
    <n v="0"/>
    <n v="0"/>
    <n v="1632.1580156026309"/>
    <n v="295.50903586901524"/>
    <n v="3135.3434920677787"/>
    <n v="1588.222720869052"/>
    <n v="0"/>
    <n v="2231.9675733892518"/>
    <n v="94.075910295379387"/>
    <n v="131.89073698273776"/>
    <n v="3630.8984949902356"/>
    <n v="19649.524705854372"/>
    <n v="0"/>
    <n v="53710.241125120934"/>
    <n v="515570.27816567436"/>
    <n v="65282.528073678288"/>
    <n v="4793.2432592026416"/>
    <n v="5701.8671379751322"/>
    <n v="3929.9307659301753"/>
    <n v="1134.4466452464028"/>
    <n v="1330.508220804893"/>
    <n v="7313.5092266308056"/>
    <n v="699208.42512248759"/>
    <n v="0"/>
    <n v="0"/>
    <n v="1101.0238360362785"/>
    <n v="0"/>
    <n v="608.43159711807073"/>
    <n v="0"/>
    <n v="0"/>
    <n v="1800.2953719118962"/>
    <n v="174.89676782062196"/>
    <n v="2086.1397976129856"/>
    <n v="505.54000891524601"/>
    <n v="0"/>
    <n v="2357.3614110754279"/>
    <n v="0"/>
    <n v="93.173097702377731"/>
    <n v="5651.9242815830166"/>
    <n v="9885.6503402169037"/>
    <n v="0"/>
    <n v="68963.78973543772"/>
    <n v="499825.15064617543"/>
    <n v="38361.610034625483"/>
    <n v="4738.2653695474601"/>
    <n v="4171.1905473108818"/>
    <n v="3083.5093512935709"/>
    <n v="371.24273100191783"/>
    <n v="1141.5656280409826"/>
    <n v="7360.0147987247055"/>
    <n v="652280.7753521509"/>
    <n v="0"/>
    <n v="0"/>
    <n v="89.795473287597389"/>
    <n v="0"/>
    <n v="1432.411777666965"/>
    <n v="0"/>
    <n v="0"/>
    <n v="1705.0570249132536"/>
    <n v="160.13526069621534"/>
    <n v="2405.5552535092438"/>
    <n v="174.92345270323173"/>
    <n v="0"/>
    <n v="3806.179433631547"/>
    <n v="0"/>
    <n v="109.06408526389434"/>
    <n v="3742.0991390071144"/>
    <n v="10359.619569934146"/>
    <n v="116.45350441985286"/>
    <n v="91042.487344754656"/>
    <n v="335137.22831644712"/>
    <n v="31498.136223450012"/>
    <n v="2132.4198726363393"/>
    <n v="3086.6052791805423"/>
    <n v="4119.268187900052"/>
    <n v="894.45645089577567"/>
    <n v="921.07706724754723"/>
    <n v="2735.3459658087008"/>
    <n v="495668.31868335383"/>
    <n v="0"/>
    <n v="0"/>
    <n v="356.13558992961327"/>
    <n v="0"/>
    <n v="2049.8832409166962"/>
    <n v="0"/>
    <n v="0"/>
    <n v="1474.8608125768592"/>
    <n v="140.23992142306014"/>
    <n v="1024.9619183415994"/>
    <n v="86.694105109155998"/>
    <n v="0"/>
    <n v="3230.5299246593368"/>
    <n v="0"/>
    <n v="140.23992142306014"/>
    <n v="4975.5002069461552"/>
    <n v="7590.129611433681"/>
    <n v="0"/>
    <n v="94246.753756360165"/>
    <n v="334776.02577641164"/>
    <n v="10436.627273372238"/>
    <n v="2352.5505155415144"/>
    <n v="3228.1753701886487"/>
    <n v="3904.6909058715328"/>
    <n v="441.34794955324554"/>
    <n v="1814.6621421852753"/>
    <n v="5640.3592217919204"/>
    <n v="477910.36816403538"/>
  </r>
  <r>
    <s v="PAS"/>
    <n v="5913"/>
    <m/>
    <n v="3"/>
    <m/>
    <m/>
    <s v="Distribuição cine, vídeos, programas TV"/>
    <x v="5"/>
    <s v="Serviços audiovisuais"/>
    <s v="60.10-1, 60.21-7, 60.22-5, 59.11-1, 59.12-0, 59.13-8, 59.14-6, 59.20-1"/>
    <x v="0"/>
    <n v="5650.7506133306852"/>
    <n v="466.51976197113822"/>
    <n v="0"/>
    <n v="0"/>
    <n v="4051.0787360606896"/>
    <n v="0"/>
    <n v="0"/>
    <n v="6421.9073187030963"/>
    <n v="213.18538421666409"/>
    <n v="10265.322227228258"/>
    <n v="0"/>
    <n v="437.51053319921971"/>
    <n v="2973.0814352581924"/>
    <n v="4111.3008456336038"/>
    <n v="836.40192652457858"/>
    <n v="3241.1026843332302"/>
    <n v="2071.3597279264686"/>
    <n v="455.50426329713395"/>
    <n v="72307.321141276538"/>
    <n v="725024.8877061978"/>
    <n v="816.42960409775264"/>
    <n v="1551.4607758398615"/>
    <n v="1689.0799496108459"/>
    <n v="786.52289799590642"/>
    <n v="313.56477173318922"/>
    <n v="1021.2933023646458"/>
    <n v="623.77021678398864"/>
    <n v="845329.35582358355"/>
    <n v="6434.6245855873158"/>
    <n v="706.42983782233443"/>
    <n v="1852.872862359279"/>
    <n v="0"/>
    <n v="3358.4567919630654"/>
    <n v="0"/>
    <n v="0"/>
    <n v="8557.142890040057"/>
    <n v="703.01368109745761"/>
    <n v="10370.083610886935"/>
    <n v="0"/>
    <n v="404.94238727730976"/>
    <n v="2796.9637939608524"/>
    <n v="3939.3399652531616"/>
    <n v="514.41771925806017"/>
    <n v="3090.8375142534751"/>
    <n v="2877.9159602256937"/>
    <n v="98.47594640387949"/>
    <n v="67220.090605509584"/>
    <n v="647381.0488577357"/>
    <n v="1161.8607556740392"/>
    <n v="1685.2894597622635"/>
    <n v="1593.9479359061254"/>
    <n v="777.13208146587851"/>
    <n v="275.96649399235014"/>
    <n v="1629.0739283520018"/>
    <n v="2082.5004685329627"/>
    <n v="769512.42813331995"/>
    <n v="6045.8999344153217"/>
    <n v="389.50342432089894"/>
    <n v="566.73476811450053"/>
    <n v="0"/>
    <n v="1989.3754327292081"/>
    <n v="0"/>
    <n v="0"/>
    <n v="5893.2684582952052"/>
    <n v="3077.2037997098696"/>
    <n v="14651.635725803979"/>
    <n v="0"/>
    <n v="341.40557999936334"/>
    <n v="2273.7972903705131"/>
    <n v="1604.901267856206"/>
    <n v="671.37076137440931"/>
    <n v="3453.5387230885758"/>
    <n v="3457.9794041330447"/>
    <n v="206.22823835940378"/>
    <n v="81984.110861129651"/>
    <n v="636416.21750703885"/>
    <n v="2080.544872555668"/>
    <n v="3476.01157980676"/>
    <n v="3008.6773172661642"/>
    <n v="584.74888000110423"/>
    <n v="949.38900641703503"/>
    <n v="1582.4600227653632"/>
    <n v="2080.3055273747946"/>
    <n v="776785.30838292593"/>
    <n v="5829.6133827771382"/>
    <n v="460.63880527466932"/>
    <n v="454.69103952557253"/>
    <n v="0"/>
    <n v="1814.2767253643874"/>
    <n v="0"/>
    <n v="0"/>
    <n v="6191.8917945719313"/>
    <n v="342.24070202576581"/>
    <n v="11351.29058508731"/>
    <n v="85.303482458326002"/>
    <n v="197.99799139409612"/>
    <n v="973.2704744086019"/>
    <n v="1669.0260249584401"/>
    <n v="469.56045389904216"/>
    <n v="3691.6670713377207"/>
    <n v="4923.2662294590527"/>
    <n v="191.73718534210892"/>
    <n v="102602.47774994319"/>
    <n v="474321.98472573346"/>
    <n v="2721.1043955464311"/>
    <n v="26399.641925927135"/>
    <n v="2768.376611642399"/>
    <n v="777.8863695410945"/>
    <n v="1390.290243919414"/>
    <n v="1072.2851221208675"/>
    <n v="1755.2968019514537"/>
    <n v="652455.81589420955"/>
    <n v="5078.1604543488447"/>
    <n v="203.20396623795119"/>
    <n v="0"/>
    <n v="0"/>
    <n v="863.2848238870107"/>
    <n v="0"/>
    <n v="0"/>
    <n v="7952.8011527300805"/>
    <n v="392.63964631038073"/>
    <n v="11270.910158366716"/>
    <n v="379.99289256565004"/>
    <n v="0"/>
    <n v="3715.7844800871871"/>
    <n v="1980.5137329236895"/>
    <n v="503.58281393408964"/>
    <n v="8671.079950963227"/>
    <n v="8634.7371355774558"/>
    <n v="229.10251095462982"/>
    <n v="113937.64627472484"/>
    <n v="551491.06901718245"/>
    <n v="5575.6357126157645"/>
    <n v="29712.996380338616"/>
    <n v="5274.9672586865936"/>
    <n v="885.97371989942587"/>
    <n v="2253.7396904327466"/>
    <n v="2186.2116330976587"/>
    <n v="3690.3065100281651"/>
    <n v="764884.33991589316"/>
    <n v="2911.915788407332"/>
    <n v="699.59428352017551"/>
    <n v="0"/>
    <n v="0"/>
    <n v="1959.1070462719226"/>
    <n v="0"/>
    <n v="0"/>
    <n v="3255.9197001163257"/>
    <n v="362.15531131311002"/>
    <n v="8986.756682116169"/>
    <n v="465.18934121361303"/>
    <n v="251.52679495852331"/>
    <n v="2475.1011939489908"/>
    <n v="251.52679495852331"/>
    <n v="275.86809769644492"/>
    <n v="8612.9175454881333"/>
    <n v="7662.1282299510149"/>
    <n v="704.664486727699"/>
    <n v="93648.523012164893"/>
    <n v="598385.33204412425"/>
    <n v="4911.2815463492889"/>
    <n v="28388.397717756729"/>
    <n v="5050.0035321818586"/>
    <n v="620.25245495148408"/>
    <n v="1458.3325235155364"/>
    <n v="2633.0005202205148"/>
    <n v="4704.2758956282269"/>
    <n v="778673.77054358076"/>
    <n v="632.94584233602131"/>
    <n v="485.00780009456622"/>
    <n v="0"/>
    <n v="0"/>
    <n v="364.51349937684068"/>
    <n v="0"/>
    <n v="0"/>
    <n v="3332.9928334473989"/>
    <n v="423.8907560883336"/>
    <n v="12231.458591306678"/>
    <n v="324.18036595847798"/>
    <n v="77.635669613235237"/>
    <n v="3150.1411887486729"/>
    <n v="1050.4891809061339"/>
    <n v="80.473580716914654"/>
    <n v="11338.169481562896"/>
    <n v="8399.3544562407551"/>
    <n v="4663.2154917738717"/>
    <n v="110475.4381323454"/>
    <n v="668196.27883831633"/>
    <n v="8022.6156773249413"/>
    <n v="30803.832011771359"/>
    <n v="5439.0876664982952"/>
    <n v="1235.2489794125117"/>
    <n v="1893.9567688867578"/>
    <n v="2640.0318123919697"/>
    <n v="630.76456063071532"/>
    <n v="875891.72318574891"/>
    <n v="629.23438427978306"/>
    <n v="798.49658838896858"/>
    <n v="76.578378145486795"/>
    <n v="0"/>
    <n v="534.57243731921744"/>
    <n v="0"/>
    <n v="259.62838084506001"/>
    <n v="3496.4303514637022"/>
    <n v="292.49803505963143"/>
    <n v="11659.633794432604"/>
    <n v="149.46623204299831"/>
    <n v="156.47822811415134"/>
    <n v="2446.0794715580068"/>
    <n v="1379.405402903702"/>
    <n v="210.35988213459021"/>
    <n v="10433.805867583371"/>
    <n v="8496.3931983876519"/>
    <n v="3257.9449840356424"/>
    <n v="95313.881759492826"/>
    <n v="648422.28158243315"/>
    <n v="9368.2629446116407"/>
    <n v="29052.142717766576"/>
    <n v="6920.380651958536"/>
    <n v="3477.697250381053"/>
    <n v="1970.2251202862738"/>
    <n v="5832.9363128372734"/>
    <n v="1183.0861202705064"/>
    <n v="845817.90007673227"/>
  </r>
  <r>
    <s v="PAS"/>
    <n v="5914"/>
    <m/>
    <n v="3"/>
    <m/>
    <m/>
    <s v="Exibições cinematográficas"/>
    <x v="5"/>
    <s v="Serviços audiovisuais"/>
    <s v="60.10-1, 60.21-7, 60.22-5, 59.11-1, 59.12-0, 59.13-8, 59.14-6, 59.20-1"/>
    <x v="0"/>
    <n v="13947.697945874292"/>
    <n v="5278.4397370490424"/>
    <n v="42790.700108998484"/>
    <n v="3215.3906491974958"/>
    <n v="39209.86773692858"/>
    <n v="6663.6145324652889"/>
    <n v="7800.6755067193117"/>
    <n v="20151.982200149643"/>
    <n v="6461.2637707230451"/>
    <n v="58628.159458391019"/>
    <n v="23744.784158330414"/>
    <n v="15351.870265263673"/>
    <n v="69279.801492657105"/>
    <n v="19837.931409922832"/>
    <n v="13371.554779888238"/>
    <n v="74025.562200439745"/>
    <n v="169814.14330276335"/>
    <n v="41080.914667017547"/>
    <n v="473601.85223308922"/>
    <n v="1014680.3027919636"/>
    <n v="110026.31334507254"/>
    <n v="91274.995018331465"/>
    <n v="114508.8508556618"/>
    <n v="18228.298915025796"/>
    <n v="31837.700375422937"/>
    <n v="69908.840591736487"/>
    <n v="69529.581860182108"/>
    <n v="2624251.0899092648"/>
    <n v="12212.063116344652"/>
    <n v="5385.1135556684512"/>
    <n v="39371.666679287773"/>
    <n v="3053.6199972817567"/>
    <n v="38697.635137343474"/>
    <n v="3372.6936832113993"/>
    <n v="11597.965371632752"/>
    <n v="21580.063920821496"/>
    <n v="6491.4762890397596"/>
    <n v="32485.540046571947"/>
    <n v="26189.767997860847"/>
    <n v="15084.284029580005"/>
    <n v="65299.597593283463"/>
    <n v="22917.971491181968"/>
    <n v="12379.658138522582"/>
    <n v="77701.754144930819"/>
    <n v="162000.244907974"/>
    <n v="34035.947961160433"/>
    <n v="463886.72637849924"/>
    <n v="1041290.8693929444"/>
    <n v="116440.04329023864"/>
    <n v="83551.295078800802"/>
    <n v="106956.09359487807"/>
    <n v="20319.727218744381"/>
    <n v="31247.601538735453"/>
    <n v="52576.49950811392"/>
    <n v="67825.051002448512"/>
    <n v="2573950.9710651012"/>
    <n v="9965.4060934718436"/>
    <n v="4596.3321841957459"/>
    <n v="29129.308148000557"/>
    <n v="2260.3518113558289"/>
    <n v="38489.729403749043"/>
    <n v="2616.4658301653317"/>
    <n v="8338.9667698891044"/>
    <n v="17056.941903676885"/>
    <n v="6036.6377274760589"/>
    <n v="28679.399418943802"/>
    <n v="13957.504592430425"/>
    <n v="15492.176865890264"/>
    <n v="63257.719756294013"/>
    <n v="10723.957208308961"/>
    <n v="10346.996073637994"/>
    <n v="65754.138171999643"/>
    <n v="151071.46938493478"/>
    <n v="26181.916745102237"/>
    <n v="448201.97964074375"/>
    <n v="961068.79989850428"/>
    <n v="107713.8006911304"/>
    <n v="86627.700923526194"/>
    <n v="89297.691260784559"/>
    <n v="17240.022903924953"/>
    <n v="26429.140748742971"/>
    <n v="41023.703938568848"/>
    <n v="77897.553807728938"/>
    <n v="2359455.8119031773"/>
    <n v="9690.0717852758407"/>
    <n v="6102.5688746276192"/>
    <n v="26784.251067706551"/>
    <n v="2087.0443930346696"/>
    <n v="28944.800454194075"/>
    <n v="3113.559892512209"/>
    <n v="7269.9431190664354"/>
    <n v="11698.283238905926"/>
    <n v="4528.9544034992523"/>
    <n v="29929.913243250841"/>
    <n v="11983.921558617802"/>
    <n v="11458.549149168301"/>
    <n v="41963.92438068652"/>
    <n v="9836.6951674078864"/>
    <n v="8227.9027922748555"/>
    <n v="52013.887645451308"/>
    <n v="135040.58415732824"/>
    <n v="21626.428435114714"/>
    <n v="378044.27498764964"/>
    <n v="815920.84456715838"/>
    <n v="83119.08566158457"/>
    <n v="71572.941574944416"/>
    <n v="80235.129874619932"/>
    <n v="18186.661764876706"/>
    <n v="16693.889951893354"/>
    <n v="33982.558043926067"/>
    <n v="63214.724800300719"/>
    <n v="1983271.3949850767"/>
    <n v="9646.90723294891"/>
    <n v="1715.3838375772211"/>
    <n v="27936.297184758478"/>
    <n v="1492.7080025350986"/>
    <n v="23854.24567188121"/>
    <n v="2707.6098419651344"/>
    <n v="1437.5334034586106"/>
    <n v="14544.925231462686"/>
    <n v="5041.8157943364758"/>
    <n v="31548.395254696115"/>
    <n v="13622.308022189865"/>
    <n v="11004.976006218949"/>
    <n v="38937.587628844842"/>
    <n v="8276.2654909618977"/>
    <n v="12825.785735975403"/>
    <n v="58589.366467296211"/>
    <n v="154864.23107005542"/>
    <n v="22461.344831667793"/>
    <n v="365223.90065136732"/>
    <n v="787869.2928180052"/>
    <n v="87245.303784048912"/>
    <n v="67275.843508911756"/>
    <n v="76787.347837558656"/>
    <n v="12454.611998842895"/>
    <n v="18468.916302663594"/>
    <n v="27910.804457694863"/>
    <n v="73803.746944175611"/>
    <n v="1957547.4550120989"/>
    <n v="6574.9609058800706"/>
    <n v="1204.4689634943475"/>
    <n v="24470.670451264286"/>
    <n v="1314.5168947019426"/>
    <n v="12022.782462476152"/>
    <n v="2061.6199919884452"/>
    <n v="1969.7523093364789"/>
    <n v="6601.7110960599648"/>
    <n v="4035.867328563806"/>
    <n v="25917.041478310159"/>
    <n v="9140.0113272132076"/>
    <n v="7837.7624490920207"/>
    <n v="33648.591103669387"/>
    <n v="4011.9407295020524"/>
    <n v="8726.138861350295"/>
    <n v="43816.08307758213"/>
    <n v="128609.44570246097"/>
    <n v="21011.477433514749"/>
    <n v="315191.65077244223"/>
    <n v="612238.8004457542"/>
    <n v="65537.843331106735"/>
    <n v="53630.649601565499"/>
    <n v="59504.790143492603"/>
    <n v="11507.523963060294"/>
    <n v="15729.690607483044"/>
    <n v="25895.040546753284"/>
    <n v="58567.761777767453"/>
    <n v="1560778.5937558857"/>
    <n v="5418.1728041787856"/>
    <n v="775.47557805089946"/>
    <n v="14484.894700850233"/>
    <n v="1073.8846431756162"/>
    <n v="11036.583901569924"/>
    <n v="1712.8037552241476"/>
    <n v="1761.6749415610511"/>
    <n v="4521.6304792688134"/>
    <n v="3646.5006332578582"/>
    <n v="16352.414185808366"/>
    <n v="8585.5809141444552"/>
    <n v="6024.7992191462445"/>
    <n v="29014.415881184512"/>
    <n v="3226.3457430062185"/>
    <n v="7206.9921690182628"/>
    <n v="29292.574196342779"/>
    <n v="77643.270425900308"/>
    <n v="31913.494538837866"/>
    <n v="261128.2931079086"/>
    <n v="497578.87826109451"/>
    <n v="50573.558851184651"/>
    <n v="50385.297029223671"/>
    <n v="53874.285177899925"/>
    <n v="8332.2996865634304"/>
    <n v="12477.385943772582"/>
    <n v="21403.035410430166"/>
    <n v="45927.849735225849"/>
    <n v="1255372.3919138296"/>
    <n v="1676.7490963008829"/>
    <n v="632.581689772549"/>
    <n v="15350.52155904654"/>
    <n v="897.94145477489735"/>
    <n v="6643.6983585633971"/>
    <n v="1692.6331126640964"/>
    <n v="1787.9981044938254"/>
    <n v="3954.2066697069308"/>
    <n v="4406.7442887802326"/>
    <n v="15713.944089104811"/>
    <n v="6538.2231755572247"/>
    <n v="6981.4182324969252"/>
    <n v="25478.740947325237"/>
    <n v="3084.9922556779761"/>
    <n v="6929.7877982672708"/>
    <n v="23552.565924463055"/>
    <n v="78269.003612962973"/>
    <n v="17971.649976734545"/>
    <n v="243776.80418991233"/>
    <n v="444637.23815970769"/>
    <n v="44501.544492991161"/>
    <n v="47394.967170745644"/>
    <n v="48033.614237117486"/>
    <n v="8198.859442991492"/>
    <n v="14469.757649383986"/>
    <n v="22255.379866017611"/>
    <n v="41371.330398439939"/>
    <n v="1136202.8959540008"/>
  </r>
  <r>
    <s v="PAS"/>
    <n v="6010"/>
    <m/>
    <n v="3"/>
    <m/>
    <m/>
    <s v="Atividades de rádio"/>
    <x v="5"/>
    <s v="Serviços audiovisuais"/>
    <s v="60.10-1, 60.21-7, 60.22-5, 59.11-1, 59.12-0, 59.13-8, 59.14-6, 59.20-1"/>
    <x v="0"/>
    <n v="136833.39370819423"/>
    <n v="4173.4035153957948"/>
    <n v="87839.306822253886"/>
    <n v="48980.980955454805"/>
    <n v="162906.34589984143"/>
    <n v="15298.016102530184"/>
    <n v="58452.487245833749"/>
    <n v="124185.15456906318"/>
    <n v="26581.090048506667"/>
    <n v="166971.20574548168"/>
    <n v="103619.44636568658"/>
    <n v="195358.49239295334"/>
    <n v="426587.05080470856"/>
    <n v="76680.608046123612"/>
    <n v="81565.436318018736"/>
    <n v="347020.56712436338"/>
    <n v="937678.23217358906"/>
    <n v="214474.22655694932"/>
    <n v="950524.70610536146"/>
    <n v="2256376.7354045515"/>
    <n v="793719.11147503008"/>
    <n v="653837.63898367772"/>
    <n v="1113157.8916628701"/>
    <n v="108911.38278104262"/>
    <n v="149940.1360656434"/>
    <n v="299138.926861352"/>
    <n v="2605482.0470955139"/>
    <n v="12146294.020829991"/>
    <n v="129264.87516174957"/>
    <n v="3934.7560406684156"/>
    <n v="87898.476516717958"/>
    <n v="38359.426906905086"/>
    <n v="155825.67815796263"/>
    <n v="10404.919113816166"/>
    <n v="44549.579871974704"/>
    <n v="123397.72184842665"/>
    <n v="25695.39841264904"/>
    <n v="182181.00484649124"/>
    <n v="95222.4899528815"/>
    <n v="169186.85825485564"/>
    <n v="409546.66065281816"/>
    <n v="50536.827361580472"/>
    <n v="82219.778277823338"/>
    <n v="320458.41750493209"/>
    <n v="895432.60408660944"/>
    <n v="204847.92222469178"/>
    <n v="943148.23501868895"/>
    <n v="2217493.0112046399"/>
    <n v="772471.52284161537"/>
    <n v="648975.56470062502"/>
    <n v="1067511.3116314083"/>
    <n v="166925.59053730158"/>
    <n v="124173.22428371347"/>
    <n v="292678.90350204037"/>
    <n v="2393223.9069218026"/>
    <n v="11655564.66583539"/>
    <n v="121482.14882951179"/>
    <n v="4605.4559020986972"/>
    <n v="90780.838086278964"/>
    <n v="35821.825433923106"/>
    <n v="158812.17255128865"/>
    <n v="16123.587519121669"/>
    <n v="56489.554339779999"/>
    <n v="118021.18287921297"/>
    <n v="53716.495042814859"/>
    <n v="159636.98163795381"/>
    <n v="111014.65224142006"/>
    <n v="160425.26574668768"/>
    <n v="375881.7375770107"/>
    <n v="71832.876566411054"/>
    <n v="70992.547675827183"/>
    <n v="327467.92901448248"/>
    <n v="904985.10273181344"/>
    <n v="197369.51170028219"/>
    <n v="903232.65042801411"/>
    <n v="2399241.3425729391"/>
    <n v="703296.8947421998"/>
    <n v="596306.70378001255"/>
    <n v="1008355.2520114711"/>
    <n v="156293.7102938169"/>
    <n v="114980.85178533406"/>
    <n v="268551.76677566621"/>
    <n v="2003161.2545714038"/>
    <n v="11188880.292436777"/>
    <n v="116655.69431643453"/>
    <n v="3730.4574604343366"/>
    <n v="82123.479761585462"/>
    <n v="30398.60814071288"/>
    <n v="152541.42001005501"/>
    <n v="14278.654105613248"/>
    <n v="16539.320041677616"/>
    <n v="105518.82225182161"/>
    <n v="18666.458636669649"/>
    <n v="149321.87093188523"/>
    <n v="92958.175587310601"/>
    <n v="124349.48617921678"/>
    <n v="367781.01858228998"/>
    <n v="69387.790351076401"/>
    <n v="71814.971815302619"/>
    <n v="322277.20315576333"/>
    <n v="895139.64527375647"/>
    <n v="198941.14269578547"/>
    <n v="863246.30725296203"/>
    <n v="2003096.9996017837"/>
    <n v="732206.88685334125"/>
    <n v="536640.68331152166"/>
    <n v="1023843.7427555278"/>
    <n v="146924.88690045051"/>
    <n v="109638.23072303107"/>
    <n v="276328.26163618517"/>
    <n v="1855745.6078107005"/>
    <n v="10380095.826142894"/>
    <n v="97524.153954339388"/>
    <n v="5099.002880043372"/>
    <n v="77537.490699999122"/>
    <n v="21325.654908704895"/>
    <n v="154172.62924857985"/>
    <n v="13304.66347801484"/>
    <n v="14263.217685020769"/>
    <n v="95895.675966985189"/>
    <n v="19736.6629789217"/>
    <n v="172440.88716845811"/>
    <n v="97017.081108597733"/>
    <n v="131935.29391633108"/>
    <n v="333115.87178645912"/>
    <n v="63081.107501756989"/>
    <n v="66814.56349597493"/>
    <n v="340199.16803746682"/>
    <n v="937858.41614062875"/>
    <n v="194080.75930680722"/>
    <n v="891364.61450434814"/>
    <n v="2249571.3491744348"/>
    <n v="754888.76337923761"/>
    <n v="570155.79049242067"/>
    <n v="1082418.715664868"/>
    <n v="153703.52617808038"/>
    <n v="81092.399839605627"/>
    <n v="278525.91944568127"/>
    <n v="1868809.985545452"/>
    <n v="10765933.36448722"/>
    <n v="58412.27674811348"/>
    <n v="2297.9938752275666"/>
    <n v="65837.043018240191"/>
    <n v="17359.147898427265"/>
    <n v="137750.25758807565"/>
    <n v="16483.136867957062"/>
    <n v="16435.134015898926"/>
    <n v="91964.461868470054"/>
    <n v="21176.805364769632"/>
    <n v="141020.68831073944"/>
    <n v="86415.629314687336"/>
    <n v="111140.58524189128"/>
    <n v="275308.07103365631"/>
    <n v="60975.307742849625"/>
    <n v="61898.576961819723"/>
    <n v="296709.13552512368"/>
    <n v="818606.91097779782"/>
    <n v="181782.40308405488"/>
    <n v="800880.98111747461"/>
    <n v="1849663.866617291"/>
    <n v="649650.86707893165"/>
    <n v="479633.10784335824"/>
    <n v="972461.92619348294"/>
    <n v="146007.62983823568"/>
    <n v="68778.01871599938"/>
    <n v="257084.38677517531"/>
    <n v="1700882.8049726647"/>
    <n v="9386617.1545904148"/>
    <n v="38760.088834337774"/>
    <n v="2393.500211220141"/>
    <n v="82203.905813877456"/>
    <n v="10610.955228927067"/>
    <n v="120987.29283205624"/>
    <n v="15491.659098481816"/>
    <n v="15840.400397123532"/>
    <n v="82524.715108109813"/>
    <n v="17063.553177987793"/>
    <n v="119983.37944069809"/>
    <n v="76146.583796749968"/>
    <n v="94118.545397297814"/>
    <n v="257918.04881570063"/>
    <n v="51938.377086336885"/>
    <n v="51130.552689030752"/>
    <n v="288601.7924771228"/>
    <n v="755209.26540738123"/>
    <n v="201762.0700152576"/>
    <n v="802392.97405386937"/>
    <n v="1857786.3235092293"/>
    <n v="619033.64445632789"/>
    <n v="420430.91966584203"/>
    <n v="977455.74069246917"/>
    <n v="116329.21251891156"/>
    <n v="59973.356477887573"/>
    <n v="191300.74210591143"/>
    <n v="160325.13696596021"/>
    <n v="7487712.7362741074"/>
    <n v="44225.443457163783"/>
    <n v="2463.9176205107619"/>
    <n v="42563.908547076149"/>
    <n v="5993.4464386920963"/>
    <n v="114531.37706659581"/>
    <n v="13381.302106617615"/>
    <n v="13403.784780336502"/>
    <n v="68952.251160536616"/>
    <n v="14364.708721927789"/>
    <n v="114387.05911588189"/>
    <n v="69740.899584969273"/>
    <n v="86784.755456292594"/>
    <n v="203330.14940389595"/>
    <n v="47147.69281981828"/>
    <n v="43825.366640275286"/>
    <n v="232584.4701115443"/>
    <n v="678302.99128014955"/>
    <n v="155133.13536043995"/>
    <n v="721654.40603439859"/>
    <n v="1684668.8026444432"/>
    <n v="529161.74680242967"/>
    <n v="371341.68097695155"/>
    <n v="843389.75839826406"/>
    <n v="99174.225480739056"/>
    <n v="49227.757168035023"/>
    <n v="200198.61594692842"/>
    <n v="921971.98233992327"/>
    <n v="7371905.6354648359"/>
  </r>
  <r>
    <s v="PAS"/>
    <n v="6021"/>
    <m/>
    <n v="3"/>
    <m/>
    <m/>
    <s v="TV aberta"/>
    <x v="5"/>
    <s v="Serviços audiovisuais"/>
    <s v="60.10-1, 60.21-7, 60.22-5, 59.11-1, 59.12-0, 59.13-8, 59.14-6, 59.20-1"/>
    <x v="0"/>
    <n v="163860.38225109977"/>
    <n v="85601.59069644555"/>
    <n v="447238.44462060992"/>
    <n v="49278.482263714985"/>
    <n v="347779.53056465596"/>
    <n v="65567.814545054338"/>
    <n v="79282.024788782524"/>
    <n v="280878.94009290665"/>
    <n v="189472.27824660603"/>
    <n v="448391.18383342511"/>
    <n v="147186.2489705086"/>
    <n v="258831.00389565862"/>
    <n v="555277.61612965737"/>
    <n v="174419.32454231085"/>
    <n v="186908.311161822"/>
    <n v="926446.57263274887"/>
    <n v="1472379.1080323483"/>
    <n v="442237.54077306652"/>
    <n v="16071834.548930751"/>
    <n v="13054315.818810703"/>
    <n v="1432526.2682060197"/>
    <n v="640722.96568810404"/>
    <n v="1353543.5231113322"/>
    <n v="265163.86075222772"/>
    <n v="314975.07037090347"/>
    <n v="578339.30543895718"/>
    <n v="1004806.0307676449"/>
    <n v="41037263.790118061"/>
    <n v="141389.61567670963"/>
    <n v="81142.939446559947"/>
    <n v="427757.1827016949"/>
    <n v="53044.051101078352"/>
    <n v="328026.29979586782"/>
    <n v="63177.897016823503"/>
    <n v="80577.116702300846"/>
    <n v="283498.45725447201"/>
    <n v="188241.21604063647"/>
    <n v="442047.37006199243"/>
    <n v="149771.39440243185"/>
    <n v="242321.34012655195"/>
    <n v="434556.94099109393"/>
    <n v="172483.53373624591"/>
    <n v="160811.01713487739"/>
    <n v="847021.77945125883"/>
    <n v="1492973.1042644018"/>
    <n v="439404.65910667524"/>
    <n v="15465960.462163866"/>
    <n v="12098048.200098023"/>
    <n v="1445176.7070793288"/>
    <n v="626632.99484554108"/>
    <n v="1107686.1222759786"/>
    <n v="256971.41204509354"/>
    <n v="305227.89088516735"/>
    <n v="571543.2090816889"/>
    <n v="1046758.2176260778"/>
    <n v="38952251.131112434"/>
    <n v="127753.0814048661"/>
    <n v="71108.052047782243"/>
    <n v="423896.1919298431"/>
    <n v="42236.706824971385"/>
    <n v="336711.53928433318"/>
    <n v="52491.29608935256"/>
    <n v="73990.570369216599"/>
    <n v="270711.25943061453"/>
    <n v="131146.72663053227"/>
    <n v="406311.10703430849"/>
    <n v="127108.32311813568"/>
    <n v="217421.82995249683"/>
    <n v="439143.04751102882"/>
    <n v="157745.55558654247"/>
    <n v="142648.99222104464"/>
    <n v="765991.47592937178"/>
    <n v="1439046.2700025206"/>
    <n v="388842.33034925733"/>
    <n v="15215971.45286493"/>
    <n v="11568213.521507591"/>
    <n v="1314185.8271559556"/>
    <n v="558915.05243722512"/>
    <n v="1040154.1305136628"/>
    <n v="235499.58658290448"/>
    <n v="275866.45358229277"/>
    <n v="506796.37615232391"/>
    <n v="959096.67538262962"/>
    <n v="37289003.431895733"/>
    <n v="130783.66490719693"/>
    <n v="53854.578711550574"/>
    <n v="393956.75999698747"/>
    <n v="40991.859111442725"/>
    <n v="325144.79945652978"/>
    <n v="52357.720157415853"/>
    <n v="74601.741109924158"/>
    <n v="229155.66122575189"/>
    <n v="134519.0339699719"/>
    <n v="352316.93250237813"/>
    <n v="130822.7025981279"/>
    <n v="212039.25764704077"/>
    <n v="434814.58307685453"/>
    <n v="150850.89907271264"/>
    <n v="141408.71138146898"/>
    <n v="745628.44287121214"/>
    <n v="1357548.4273756593"/>
    <n v="398074.47805056907"/>
    <n v="14050144.473485962"/>
    <n v="11585516.128098352"/>
    <n v="1145579.2672783576"/>
    <n v="513857.54904547008"/>
    <n v="1136657.9442162002"/>
    <n v="233733.56730657106"/>
    <n v="257590.157465461"/>
    <n v="548849.10954915755"/>
    <n v="874800.35560725187"/>
    <n v="35705598.805275574"/>
    <n v="142470.88831356607"/>
    <n v="66924.412800560967"/>
    <n v="319264.19009333086"/>
    <n v="43363.447856719577"/>
    <n v="359967.86663078656"/>
    <n v="55911.940235530208"/>
    <n v="46031.507079215902"/>
    <n v="226023.36767351878"/>
    <n v="138203.66958447336"/>
    <n v="381645.87271605368"/>
    <n v="116336.17801422857"/>
    <n v="222692.35366654707"/>
    <n v="430318.48350252025"/>
    <n v="167058.78220495189"/>
    <n v="145041.86857514351"/>
    <n v="742864.39003219153"/>
    <n v="1406117.5869861194"/>
    <n v="404027.20875295345"/>
    <n v="13950470.824968295"/>
    <n v="12855093.40906325"/>
    <n v="1060371.5557075944"/>
    <n v="502503.09364387358"/>
    <n v="1183743.2062071338"/>
    <n v="219152.9670521408"/>
    <n v="263941.75533647381"/>
    <n v="549034.18254389358"/>
    <n v="905915.14739794703"/>
    <n v="36904490.156639017"/>
    <n v="142785.25966553058"/>
    <n v="46951.20861209774"/>
    <n v="291174.37945656962"/>
    <n v="34613.114323127993"/>
    <n v="259442.96885749963"/>
    <n v="49856.179015453134"/>
    <n v="26569.395603923404"/>
    <n v="199946.50343953972"/>
    <n v="119459.65097460794"/>
    <n v="341916.54402743059"/>
    <n v="109840.51806571615"/>
    <n v="177260.03064531262"/>
    <n v="402923.92819810269"/>
    <n v="131410.1956627919"/>
    <n v="135513.54249173199"/>
    <n v="683752.63554167456"/>
    <n v="1271772.3211800442"/>
    <n v="334360.26800931559"/>
    <n v="12258963.340821855"/>
    <n v="11547666.444107704"/>
    <n v="904868.96470281563"/>
    <n v="450096.35417561489"/>
    <n v="978988.12515928771"/>
    <n v="203014.67055789253"/>
    <n v="227592.36520964626"/>
    <n v="435764.17889601324"/>
    <n v="762422.57924481574"/>
    <n v="32528925.666646115"/>
    <n v="110464.91148382593"/>
    <n v="47355.264768955611"/>
    <n v="258925.24348331275"/>
    <n v="29055.461766172077"/>
    <n v="240988.17490709512"/>
    <n v="50257.776232718497"/>
    <n v="58362.186232512075"/>
    <n v="202196.7156500092"/>
    <n v="118578.81922566485"/>
    <n v="291762.86065254582"/>
    <n v="101727.44339736039"/>
    <n v="117765.10761264429"/>
    <n v="429280.88838518102"/>
    <n v="131603.98000536111"/>
    <n v="139228.10395035814"/>
    <n v="617419.89446183317"/>
    <n v="1162597.892065533"/>
    <n v="377364.94520123693"/>
    <n v="11564025.882663166"/>
    <n v="10655256.381282769"/>
    <n v="761227.19714355026"/>
    <n v="423502.49542767729"/>
    <n v="1013373.5483767299"/>
    <n v="190630.13267475029"/>
    <n v="223479.37835776474"/>
    <n v="496002.61226447643"/>
    <n v="668099.91707107634"/>
    <n v="30480533.214744285"/>
    <n v="91124.269464845944"/>
    <n v="52880.660211824223"/>
    <n v="254504.99395043636"/>
    <n v="26760.111264106352"/>
    <n v="197206.62674756141"/>
    <n v="44711.516870078056"/>
    <n v="41047.320822088215"/>
    <n v="125786.27106675782"/>
    <n v="109002.18381620338"/>
    <n v="264476.12432884797"/>
    <n v="98218.695240337955"/>
    <n v="153363.52344775407"/>
    <n v="326506.95780011395"/>
    <n v="102094.75505909676"/>
    <n v="135697.78102593179"/>
    <n v="603329.26968504686"/>
    <n v="1054458.0366622624"/>
    <n v="138064.64154924598"/>
    <n v="12049352.302508321"/>
    <n v="9640231.6358535532"/>
    <n v="621829.59833186946"/>
    <n v="393136.38008213131"/>
    <n v="808644.31957890675"/>
    <n v="185221.44627343366"/>
    <n v="182977.18127511293"/>
    <n v="377136.25429024937"/>
    <n v="562107.93879941502"/>
    <n v="28639870.796005536"/>
  </r>
  <r>
    <s v="PAS"/>
    <n v="6022"/>
    <m/>
    <n v="3"/>
    <m/>
    <m/>
    <s v="TV por assinatura"/>
    <x v="5"/>
    <s v="Serviços audiovisuais"/>
    <s v="60.10-1, 60.21-7, 60.22-5, 59.11-1, 59.12-0, 59.13-8, 59.14-6, 59.20-1"/>
    <x v="0"/>
    <n v="0"/>
    <n v="0"/>
    <n v="1786.9464006036701"/>
    <n v="0"/>
    <n v="0"/>
    <n v="0"/>
    <n v="0"/>
    <n v="28047.925615806365"/>
    <n v="895.29024671137086"/>
    <n v="365.61845686899386"/>
    <n v="14557.031204256211"/>
    <n v="237.48630884239782"/>
    <n v="11056.890328553232"/>
    <n v="0"/>
    <n v="14934.656527064592"/>
    <n v="3462.2397176928462"/>
    <n v="13454.851721980907"/>
    <n v="940.11992970839322"/>
    <n v="1757552.5227132479"/>
    <n v="586816.85558644135"/>
    <n v="57164.333891988812"/>
    <n v="21692.332206643729"/>
    <n v="22658.766171665618"/>
    <n v="7073.4606721530354"/>
    <n v="44220.653500240383"/>
    <n v="3565.2521656214049"/>
    <n v="14091.998493183952"/>
    <n v="2604575.2318592751"/>
    <n v="0"/>
    <n v="0"/>
    <n v="1391.7193010149131"/>
    <n v="0"/>
    <n v="0"/>
    <n v="0"/>
    <n v="0"/>
    <n v="30861.138642107075"/>
    <n v="827.31414559955408"/>
    <n v="135783.65165563379"/>
    <n v="2885.101218439142"/>
    <n v="344.23007813745488"/>
    <n v="11331.147844990968"/>
    <n v="0"/>
    <n v="14412.573498879119"/>
    <n v="3540.9059956132278"/>
    <n v="8478.0629287142929"/>
    <n v="1082.263723006995"/>
    <n v="1650130.3878226494"/>
    <n v="578381.57488042605"/>
    <n v="58508.989723686405"/>
    <n v="25192.931432136509"/>
    <n v="22114.314811880307"/>
    <n v="6637.3688393712373"/>
    <n v="21445.750282653335"/>
    <n v="4077.4590160985413"/>
    <n v="11089.014665090583"/>
    <n v="2588515.9005061286"/>
    <n v="0"/>
    <n v="0"/>
    <n v="1199.7696568880597"/>
    <n v="0"/>
    <n v="163.77231693845286"/>
    <n v="0"/>
    <n v="0"/>
    <n v="28020.911148547966"/>
    <n v="691.2409274061182"/>
    <n v="138193.91885354143"/>
    <n v="0"/>
    <n v="0"/>
    <n v="24059.207982354641"/>
    <n v="0"/>
    <n v="25241.228462903044"/>
    <n v="10873.346234609638"/>
    <n v="12145.532109473488"/>
    <n v="1895.7448018829573"/>
    <n v="1374457.5968500325"/>
    <n v="497635.28577883146"/>
    <n v="61562.507078502291"/>
    <n v="23791.617058532011"/>
    <n v="19420.91813620388"/>
    <n v="212.24950079325498"/>
    <n v="25796.042636714781"/>
    <n v="1839.069669224333"/>
    <n v="163796.24844586072"/>
    <n v="2410996.2076492407"/>
    <n v="0"/>
    <n v="0"/>
    <n v="896.70394679587093"/>
    <n v="0"/>
    <n v="0"/>
    <n v="0"/>
    <n v="0"/>
    <n v="33338.327361984513"/>
    <n v="0"/>
    <n v="137326.29801320698"/>
    <n v="0"/>
    <n v="0"/>
    <n v="26591.158417854502"/>
    <n v="0"/>
    <n v="29152.776605233688"/>
    <n v="9569.5997900213315"/>
    <n v="13517.347915699433"/>
    <n v="1587.48685213884"/>
    <n v="1352587.9735234405"/>
    <n v="368640.89020708349"/>
    <n v="67463.310917581504"/>
    <n v="35654.924208912453"/>
    <n v="25385.591691298552"/>
    <n v="190.95458458561052"/>
    <n v="22097.730958297718"/>
    <n v="2687.0487410261931"/>
    <n v="182803.60205649206"/>
    <n v="2309491.7257916536"/>
    <n v="0"/>
    <n v="0"/>
    <n v="606.30817409967847"/>
    <n v="0"/>
    <n v="0"/>
    <n v="0"/>
    <n v="0"/>
    <n v="19348.668100106817"/>
    <n v="0"/>
    <n v="185960.52148000081"/>
    <n v="9539.7031216037612"/>
    <n v="0"/>
    <n v="42267.649808966475"/>
    <n v="0"/>
    <n v="14131.542769243175"/>
    <n v="11214.505193955523"/>
    <n v="16221.741635069044"/>
    <n v="14379.124740380701"/>
    <n v="1349866.6211500193"/>
    <n v="931786.2883552335"/>
    <n v="29060.725667870567"/>
    <n v="46427.972479209129"/>
    <n v="22952.24584396819"/>
    <n v="579.21246730880637"/>
    <n v="21736.423536315873"/>
    <n v="2349.6860511796604"/>
    <n v="164553.90226042454"/>
    <n v="2882982.842834956"/>
    <n v="0"/>
    <n v="0"/>
    <n v="543.40606067826968"/>
    <n v="0"/>
    <n v="621.79767691053053"/>
    <n v="0"/>
    <n v="0"/>
    <n v="126.21416234477873"/>
    <n v="0"/>
    <n v="122161.36428787267"/>
    <n v="658.83792743974493"/>
    <n v="0"/>
    <n v="19114.348753191276"/>
    <n v="0"/>
    <n v="23380.753461516859"/>
    <n v="13219.211583827817"/>
    <n v="14187.090296949069"/>
    <n v="19414.321952832866"/>
    <n v="1202219.217686977"/>
    <n v="743614.23312211945"/>
    <n v="18182.143571529876"/>
    <n v="47633.143731246579"/>
    <n v="16610.420244563713"/>
    <n v="515.35947074566263"/>
    <n v="10337.257234504343"/>
    <n v="2692.526725301273"/>
    <n v="2058.7693549789151"/>
    <n v="2257290.417305531"/>
    <n v="0"/>
    <n v="0"/>
    <n v="1826.5428173162063"/>
    <n v="77.635669613235237"/>
    <n v="0"/>
    <n v="0"/>
    <n v="0"/>
    <n v="130.48404712103994"/>
    <n v="0"/>
    <n v="112503.48947466645"/>
    <n v="16840.508705297674"/>
    <n v="27801.095704641823"/>
    <n v="37205.340078010762"/>
    <n v="24292.648128610024"/>
    <n v="25619.922502227495"/>
    <n v="24188.99047913291"/>
    <n v="40966.148478026327"/>
    <n v="12236.588157718385"/>
    <n v="1091793.9425017813"/>
    <n v="655567.78769112774"/>
    <n v="20263.253985036459"/>
    <n v="40878.551123095254"/>
    <n v="8659.9016342012019"/>
    <n v="6844.6693050419472"/>
    <n v="14753.083847735743"/>
    <n v="1485.8737575752691"/>
    <n v="3245.8070411025037"/>
    <n v="2167182.2651290796"/>
    <n v="119.94203805919618"/>
    <n v="0"/>
    <n v="4521.3682813978749"/>
    <n v="0"/>
    <n v="0"/>
    <n v="0"/>
    <n v="0"/>
    <n v="23268.58377411059"/>
    <n v="0"/>
    <n v="82968.817968060146"/>
    <n v="14030.277105100833"/>
    <n v="18033.599116763755"/>
    <n v="48941.077244451197"/>
    <n v="21827.358399524368"/>
    <n v="62854.874023234515"/>
    <n v="22978.28529149793"/>
    <n v="42525.848170508623"/>
    <n v="11238.116876926102"/>
    <n v="886415.34045720962"/>
    <n v="560391.02203718061"/>
    <n v="28960.846528920723"/>
    <n v="36824.783515360992"/>
    <n v="8488.2334492746031"/>
    <n v="32809.146224283482"/>
    <n v="11417.182958700096"/>
    <n v="1331.5928160092542"/>
    <n v="3515.1966672645635"/>
    <n v="1923461.4929438387"/>
  </r>
  <r>
    <s v="PAS"/>
    <n v="5920"/>
    <m/>
    <n v="3"/>
    <m/>
    <m/>
    <s v="Gravação de som e edição música"/>
    <x v="6"/>
    <s v="Serviços audiovisuais"/>
    <s v="60.10-1, 60.21-7, 60.22-5, 59.11-1, 59.12-0, 59.13-8, 59.14-6, 59.20-1"/>
    <x v="0"/>
    <n v="5811.2513168115829"/>
    <n v="2131.0295437581376"/>
    <n v="2911.0533251504548"/>
    <n v="3081.0700497972944"/>
    <n v="14385.775960893352"/>
    <n v="0"/>
    <n v="99.965167210404672"/>
    <n v="3199.7124106108645"/>
    <n v="985.39973210495953"/>
    <n v="31251.55378904301"/>
    <n v="1360.7827423234021"/>
    <n v="1458.3633813052243"/>
    <n v="15973.47549058131"/>
    <n v="2251.4668592307894"/>
    <n v="0"/>
    <n v="22868.248426345705"/>
    <n v="22528.938481852088"/>
    <n v="5319.3923179810245"/>
    <n v="410267.65579426929"/>
    <n v="264763.75569340546"/>
    <n v="58955.900229736631"/>
    <n v="9545.5799269844647"/>
    <n v="49688.068825347618"/>
    <n v="5288.3893088018749"/>
    <n v="29283.3846237777"/>
    <n v="16849.841392241477"/>
    <n v="7035.3234085686499"/>
    <n v="987295.37819813273"/>
    <n v="7047.7477379677503"/>
    <n v="2071.8162640831438"/>
    <n v="22914.736890405693"/>
    <n v="2764.4609218563669"/>
    <n v="9647.2774265206699"/>
    <n v="0"/>
    <n v="0"/>
    <n v="4192.1965656876055"/>
    <n v="813.45924806633104"/>
    <n v="34123.614792624321"/>
    <n v="695.43190469288345"/>
    <n v="2467.3671252625245"/>
    <n v="17527.685769656575"/>
    <n v="3111.141279073237"/>
    <n v="0"/>
    <n v="21961.449060684132"/>
    <n v="22721.053004668425"/>
    <n v="14297.199777248017"/>
    <n v="357847.36976982496"/>
    <n v="287595.5751486721"/>
    <n v="60531.43874673143"/>
    <n v="9567.7893274224552"/>
    <n v="43559.889348377059"/>
    <n v="4973.1442269648142"/>
    <n v="33494.738393710766"/>
    <n v="11773.605500995187"/>
    <n v="10395.335864636696"/>
    <n v="986095.52409583307"/>
    <n v="3165.7178628033321"/>
    <n v="2007.0929974411165"/>
    <n v="2649.7031988000253"/>
    <n v="2309.864652348951"/>
    <n v="3845.8631088593356"/>
    <n v="0"/>
    <n v="214.05587952341034"/>
    <n v="9001.0768296396946"/>
    <n v="485.5515920345548"/>
    <n v="32571.38238741782"/>
    <n v="1034.9872731767541"/>
    <n v="3507.3447241970339"/>
    <n v="15186.308776775191"/>
    <n v="2123.4448620817157"/>
    <n v="0"/>
    <n v="19379.690552318098"/>
    <n v="22531.637787936921"/>
    <n v="11225.867065061169"/>
    <n v="369419.79249346635"/>
    <n v="289775.40723041689"/>
    <n v="62375.031284487821"/>
    <n v="16650.402822616146"/>
    <n v="42045.068105487997"/>
    <n v="4857.0859645252049"/>
    <n v="30108.418105789857"/>
    <n v="11594.148549934735"/>
    <n v="12282.646792301977"/>
    <n v="970347.59089944209"/>
    <n v="3790.5690245405099"/>
    <n v="1644.2567110149685"/>
    <n v="2689.5765414700272"/>
    <n v="2603.6485436079843"/>
    <n v="3144.7089678224688"/>
    <n v="0"/>
    <n v="85.303482458326002"/>
    <n v="4381.974155420442"/>
    <n v="255.91044737497799"/>
    <n v="23710.801029166352"/>
    <n v="547.82052954888263"/>
    <n v="4239.7521199420653"/>
    <n v="11220.652606005655"/>
    <n v="1881.3722186221623"/>
    <n v="0"/>
    <n v="15373.647171284836"/>
    <n v="19046.733735461457"/>
    <n v="11453.355810547788"/>
    <n v="365833.02043087338"/>
    <n v="250919.79922038154"/>
    <n v="56641.474787493877"/>
    <n v="33365.696475639212"/>
    <n v="39412.45809032095"/>
    <n v="3154.0297428322547"/>
    <n v="27649.957763739814"/>
    <n v="8123.1391594059405"/>
    <n v="13142.745107191569"/>
    <n v="904312.40387216758"/>
    <n v="6624.0563940865632"/>
    <n v="2110.0913092885758"/>
    <n v="28124.039498443759"/>
    <n v="1703.5468745115049"/>
    <n v="2213.3958819217505"/>
    <n v="379.99289256565004"/>
    <n v="94.075910295379387"/>
    <n v="6523.7253580698671"/>
    <n v="1342.8875038242388"/>
    <n v="36885.880567336579"/>
    <n v="1084.6399069349623"/>
    <n v="2848.5576910961208"/>
    <n v="21699.70626191585"/>
    <n v="1965.4984797902148"/>
    <n v="0"/>
    <n v="17937.088580132902"/>
    <n v="29435.072161194093"/>
    <n v="14266.115591983043"/>
    <n v="424445.20452213922"/>
    <n v="308605.10169527121"/>
    <n v="73959.245200766527"/>
    <n v="31882.737350634881"/>
    <n v="41419.112767491773"/>
    <n v="2764.2029581978745"/>
    <n v="22575.335320933613"/>
    <n v="33552.815336589556"/>
    <n v="10734.799214980812"/>
    <n v="1125176.9252303964"/>
    <n v="9405.0430375431079"/>
    <n v="2093.4548098511555"/>
    <n v="28640.346428629371"/>
    <n v="1427.7183769088194"/>
    <n v="620.56438423850307"/>
    <n v="0"/>
    <n v="3270.5695582456301"/>
    <n v="5102.7033541395867"/>
    <n v="1190.0192449650565"/>
    <n v="19572.542223691886"/>
    <n v="638.28304957216665"/>
    <n v="2633.4530881452961"/>
    <n v="17534.600008560275"/>
    <n v="2956.6028141155566"/>
    <n v="616.65715438387826"/>
    <n v="17778.447573269543"/>
    <n v="36558.170127008925"/>
    <n v="11561.29840845722"/>
    <n v="400562.95345590112"/>
    <n v="269496.59402025497"/>
    <n v="66287.537424839567"/>
    <n v="35229.576747089857"/>
    <n v="34079.080565534598"/>
    <n v="4805.3499998933521"/>
    <n v="15700.057325224112"/>
    <n v="25100.729746629058"/>
    <n v="9106.3518131766323"/>
    <n v="1021968.7047402693"/>
    <n v="6607.4146987042914"/>
    <n v="1773.3259042200798"/>
    <n v="34598.422217130894"/>
    <n v="785.84134299856441"/>
    <n v="990.0325077763332"/>
    <n v="0"/>
    <n v="3235.7368529211799"/>
    <n v="6469.8648702791024"/>
    <n v="1242.1707138117638"/>
    <n v="18083.410878068778"/>
    <n v="521.93618848415974"/>
    <n v="5558.8130934761957"/>
    <n v="38745.815095563667"/>
    <n v="1880.2816666009107"/>
    <n v="630.45027647391692"/>
    <n v="13065.858707224328"/>
    <n v="25773.906773005376"/>
    <n v="15705.649194282867"/>
    <n v="440799.49625806714"/>
    <n v="298403.61379144137"/>
    <n v="52740.011208198011"/>
    <n v="47606.862331409146"/>
    <n v="31346.148031217115"/>
    <n v="4633.6615566279979"/>
    <n v="20870.471553536488"/>
    <n v="19887.976253299828"/>
    <n v="7316.7297203312519"/>
    <n v="1099273.9016851508"/>
    <n v="5443.8019003439458"/>
    <n v="1433.9827207449732"/>
    <n v="25856.137647447995"/>
    <n v="908.79159606390942"/>
    <n v="1137.4195732259773"/>
    <n v="420.71976426918042"/>
    <n v="3318.9881003588534"/>
    <n v="3374.2518557100293"/>
    <n v="1868.9349917762711"/>
    <n v="14985.549008805036"/>
    <n v="596.02335657217054"/>
    <n v="2208.9798959847676"/>
    <n v="32921.227445694312"/>
    <n v="1718.2711846146847"/>
    <n v="611.78927615959651"/>
    <n v="16770.592848639695"/>
    <n v="22329.53910551947"/>
    <n v="12588.400352988294"/>
    <n v="395977.45267344982"/>
    <n v="331643.99225339008"/>
    <n v="76946.995088424912"/>
    <n v="43147.188523421253"/>
    <n v="28925.769941205097"/>
    <n v="3605.944813260207"/>
    <n v="16834.206415102246"/>
    <n v="19047.053980497898"/>
    <n v="8715.3464662328061"/>
    <n v="1073337.3507799034"/>
  </r>
  <r>
    <s v="PAS"/>
    <n v="6141"/>
    <m/>
    <n v="4"/>
    <m/>
    <m/>
    <s v="Operadoras de televisão por assinatura por cabo"/>
    <x v="5"/>
    <s v="Telecomunicações"/>
    <s v=" 61.10-8, 61.20-5, 61.30-2, 61.41-8, 61.42-6, 61.43-4, 61.90-6"/>
    <x v="0"/>
    <n v="17105.761358002394"/>
    <n v="19580.584450603321"/>
    <n v="390163.15605061001"/>
    <n v="0"/>
    <n v="169119.4772102524"/>
    <n v="0"/>
    <n v="18668.599104270259"/>
    <n v="55510.88926475864"/>
    <n v="28450.122908491507"/>
    <n v="527664.12880051893"/>
    <n v="509088.16150372848"/>
    <n v="167353.2779391947"/>
    <n v="276762.26515274268"/>
    <n v="153847.26179057951"/>
    <n v="60696.828400715676"/>
    <n v="245420.25576415853"/>
    <n v="1427599.3600146081"/>
    <n v="367739.74376349826"/>
    <n v="542286.47948484425"/>
    <n v="10819526.269200472"/>
    <n v="846640.69368925423"/>
    <n v="977859.81841259438"/>
    <n v="1726544.622279305"/>
    <n v="150642.02597602655"/>
    <n v="74323.845050732853"/>
    <n v="254678.14114642868"/>
    <n v="0"/>
    <n v="19827271.768716395"/>
    <n v="3454.4549724247768"/>
    <n v="21787.465920422317"/>
    <n v="328986.29071554897"/>
    <n v="0"/>
    <n v="175866.40288231539"/>
    <n v="0"/>
    <n v="9436.4388434952234"/>
    <n v="41372.690417981103"/>
    <n v="24841.978572351272"/>
    <n v="75479.471856325647"/>
    <n v="466058.25685641752"/>
    <n v="110690.18061886742"/>
    <n v="285183.29520877637"/>
    <n v="141918.07900284693"/>
    <n v="15085.364297768783"/>
    <n v="229520.82552985125"/>
    <n v="1431502.9490883253"/>
    <n v="373797.48800367519"/>
    <n v="510352.10889040038"/>
    <n v="10779295.904057179"/>
    <n v="905883.24126651243"/>
    <n v="932342.49879717175"/>
    <n v="1595998.1018073333"/>
    <n v="161885.17165667666"/>
    <n v="76588.110280553956"/>
    <n v="297937.79397449887"/>
    <n v="0"/>
    <n v="18995264.563517723"/>
    <n v="2917.7217492447626"/>
    <n v="0"/>
    <n v="336462.12409670575"/>
    <n v="0"/>
    <n v="151038.12007166873"/>
    <n v="0"/>
    <n v="0"/>
    <n v="35763.544195527968"/>
    <n v="19438.491154600884"/>
    <n v="27727.159461899337"/>
    <n v="469354.50488730636"/>
    <n v="142248.47118526808"/>
    <n v="242085.25769494326"/>
    <n v="113882.64812004504"/>
    <n v="13947.667187385423"/>
    <n v="218449.46992089675"/>
    <n v="1062435.5882154752"/>
    <n v="370713.97823643638"/>
    <n v="2712475.3095103609"/>
    <n v="11968868.818067696"/>
    <n v="846887.75501216366"/>
    <n v="824441.15695306147"/>
    <n v="1378246.2401359593"/>
    <n v="157350.09853616753"/>
    <n v="71497.777888930985"/>
    <n v="222697.17842298717"/>
    <n v="0"/>
    <n v="21388929.080704734"/>
    <n v="1489.7043781175526"/>
    <n v="0"/>
    <n v="293746.49997281487"/>
    <n v="0"/>
    <n v="101723.094174759"/>
    <n v="0"/>
    <n v="0"/>
    <n v="0"/>
    <n v="0"/>
    <n v="0"/>
    <n v="416817.3103783027"/>
    <n v="114516.76730712551"/>
    <n v="247899.4719771001"/>
    <n v="136954.35022497422"/>
    <n v="6112.2874919721153"/>
    <n v="376507.86510291829"/>
    <n v="1277615.2434948848"/>
    <n v="381888.2552014456"/>
    <n v="2510522.8724330952"/>
    <n v="13142490.707839372"/>
    <n v="1013987.3548639026"/>
    <n v="816345.76304465462"/>
    <n v="1532256.9841196071"/>
    <n v="178397.74474769767"/>
    <n v="24490.409794055206"/>
    <n v="328805.31027849647"/>
    <n v="1097.8040081888246"/>
    <n v="22903665.80083349"/>
    <n v="2799.685505937277"/>
    <n v="0"/>
    <n v="262864.42439179646"/>
    <n v="0"/>
    <n v="93749.799901132792"/>
    <n v="0"/>
    <n v="0"/>
    <n v="0"/>
    <n v="0"/>
    <n v="0"/>
    <n v="34614.577919313582"/>
    <n v="136747.13616378795"/>
    <n v="103249.82060721521"/>
    <n v="134637.4263850892"/>
    <n v="1829.4756172917716"/>
    <n v="48095.26357631039"/>
    <n v="1225577.5954670822"/>
    <n v="317422.01374767203"/>
    <n v="2399451.4052869435"/>
    <n v="13154815.640563149"/>
    <n v="925211.1823017589"/>
    <n v="857609.62310812471"/>
    <n v="1657368.0828082222"/>
    <n v="161472.55878324702"/>
    <n v="28155.926422636305"/>
    <n v="325086.6932643897"/>
    <n v="6580.9283845949485"/>
    <n v="21877339.260205701"/>
    <n v="2220.5180185782247"/>
    <n v="0"/>
    <n v="220578.68896845321"/>
    <n v="0"/>
    <n v="84485.632499114159"/>
    <n v="0"/>
    <n v="0"/>
    <n v="0"/>
    <n v="0"/>
    <n v="607.32025150942104"/>
    <n v="71705.675823247744"/>
    <n v="110574.04002093874"/>
    <n v="74546.028001685016"/>
    <n v="144341.55216691381"/>
    <n v="0"/>
    <n v="5059.7820310663537"/>
    <n v="1196906.1845095807"/>
    <n v="443881.04080532608"/>
    <n v="2104406.3597770273"/>
    <n v="15621525.291932443"/>
    <n v="874632.07349195331"/>
    <n v="688627.85415315104"/>
    <n v="1424657.989182258"/>
    <n v="148729.01251871546"/>
    <n v="28340.193823908736"/>
    <n v="268152.40544256923"/>
    <n v="539593.69352416054"/>
    <n v="24053571.336942602"/>
    <n v="1086.2076515087606"/>
    <n v="0"/>
    <n v="188629.5174473011"/>
    <n v="0"/>
    <n v="76090.413693061724"/>
    <n v="0"/>
    <n v="0"/>
    <n v="79148.946656421424"/>
    <n v="0"/>
    <n v="489.80185877024206"/>
    <n v="0"/>
    <n v="2010.5603635265059"/>
    <n v="75377.667247734498"/>
    <n v="0"/>
    <n v="52386.605271316519"/>
    <n v="2893.9154735939996"/>
    <n v="933146.57899953541"/>
    <n v="387799.20650986861"/>
    <n v="2117014.3994822758"/>
    <n v="7948489.5311044166"/>
    <n v="927010.29385805293"/>
    <n v="639076.64427342208"/>
    <n v="1407694.2707011406"/>
    <n v="147139.48667320615"/>
    <n v="20538.730842970959"/>
    <n v="226166.07607980922"/>
    <n v="483920.26212120045"/>
    <n v="15716109.116309134"/>
    <n v="1926.0506080692817"/>
    <n v="0"/>
    <n v="127281.67613494562"/>
    <n v="0"/>
    <n v="62373.770643015749"/>
    <n v="0"/>
    <n v="0"/>
    <n v="0"/>
    <n v="0"/>
    <n v="0"/>
    <n v="0"/>
    <n v="860.28178919851541"/>
    <n v="73511.999091348844"/>
    <n v="0"/>
    <n v="49400.057894041682"/>
    <n v="1448.4186045671943"/>
    <n v="916755.88573199813"/>
    <n v="288267.72133584757"/>
    <n v="1539750.4435110122"/>
    <n v="10119943.690756235"/>
    <n v="604580.71999409318"/>
    <n v="423418.3445838422"/>
    <n v="1064405.3998502851"/>
    <n v="120584.31911133094"/>
    <n v="15394.541582269374"/>
    <n v="159694.63674315857"/>
    <n v="305950.01673094148"/>
    <n v="15875547.9746962"/>
  </r>
  <r>
    <s v="PAS"/>
    <n v="6142"/>
    <m/>
    <n v="4"/>
    <m/>
    <m/>
    <s v="Operadoras de televisão por assinatura por micro-ondas"/>
    <x v="5"/>
    <s v="Telecomunicações"/>
    <s v=" 61.10-8, 61.20-5, 61.30-2, 61.41-8, 61.42-6, 61.43-4, 61.90-6"/>
    <x v="0"/>
    <n v="0"/>
    <n v="0"/>
    <n v="0"/>
    <n v="0"/>
    <n v="0"/>
    <n v="0"/>
    <n v="0"/>
    <n v="0"/>
    <n v="0"/>
    <n v="3544.6353814738554"/>
    <n v="0"/>
    <n v="0"/>
    <n v="0"/>
    <n v="0"/>
    <n v="2843.282254938485"/>
    <n v="0"/>
    <n v="19154.659903564956"/>
    <n v="26512.978840192307"/>
    <n v="9683.0587478139732"/>
    <n v="0"/>
    <n v="440.50766935683953"/>
    <n v="16421.249535208997"/>
    <n v="126240.63687813976"/>
    <n v="0"/>
    <n v="0"/>
    <n v="0"/>
    <n v="3049.2219088254683"/>
    <n v="207890.23111951465"/>
    <n v="0"/>
    <n v="0"/>
    <n v="3534.6439088646916"/>
    <n v="0"/>
    <n v="0"/>
    <n v="0"/>
    <n v="0"/>
    <n v="3830.2351002288015"/>
    <n v="3104.2086901715561"/>
    <n v="14502.506792788188"/>
    <n v="13348.060438623328"/>
    <n v="1318.8969809196612"/>
    <n v="230013.79756779727"/>
    <n v="4534.394198341809"/>
    <n v="5494.2663187038916"/>
    <n v="0"/>
    <n v="24455.156639027071"/>
    <n v="27583.015789856559"/>
    <n v="39285.530670097993"/>
    <n v="882.4423164055288"/>
    <n v="0"/>
    <n v="18762.781442613887"/>
    <n v="160954.54212020393"/>
    <n v="2266.3398161333043"/>
    <n v="775.66441683007793"/>
    <n v="0"/>
    <n v="36973.256309907876"/>
    <n v="591619.73951751529"/>
    <n v="0"/>
    <n v="0"/>
    <n v="8738.576638992532"/>
    <n v="0"/>
    <n v="0"/>
    <n v="0"/>
    <n v="0"/>
    <n v="7723.5172365828666"/>
    <n v="8651.4508988002435"/>
    <n v="43510.465001700344"/>
    <n v="160958.56182926049"/>
    <n v="13145.426990970996"/>
    <n v="201628.42841616148"/>
    <n v="8730.6825537751356"/>
    <n v="12599.505257530958"/>
    <n v="0"/>
    <n v="35089.487464167025"/>
    <n v="25822.067699737996"/>
    <n v="167813.68728351977"/>
    <n v="108782.74191834353"/>
    <n v="0"/>
    <n v="24074.609247774599"/>
    <n v="160083.4755234016"/>
    <n v="3754.591716251738"/>
    <n v="4607.8617513142945"/>
    <n v="0"/>
    <n v="66264.889975445098"/>
    <n v="1061980.0274037307"/>
    <n v="0"/>
    <n v="0"/>
    <n v="12153.708820872194"/>
    <n v="0"/>
    <n v="0"/>
    <n v="0"/>
    <n v="0"/>
    <n v="12792.061066341081"/>
    <n v="11178.395933214239"/>
    <n v="54921.748994566107"/>
    <n v="231194.6353540729"/>
    <n v="21028.922083438283"/>
    <n v="143867.47844778339"/>
    <n v="12932.505034507789"/>
    <n v="18861.146483934146"/>
    <n v="0"/>
    <n v="33961.323531374088"/>
    <n v="24989.250350505175"/>
    <n v="195279.92158077244"/>
    <n v="159231.3092157481"/>
    <n v="0"/>
    <n v="26239.320144302219"/>
    <n v="5629.0885077868588"/>
    <n v="11147.332910153536"/>
    <n v="7908.5045344868795"/>
    <n v="0"/>
    <n v="54138.382023462211"/>
    <n v="1037455.0350173216"/>
    <n v="0"/>
    <n v="0"/>
    <n v="14363.236600047521"/>
    <n v="0"/>
    <n v="0"/>
    <n v="0"/>
    <n v="0"/>
    <n v="15146.884406513127"/>
    <n v="10955.767156614553"/>
    <n v="75127.169316685453"/>
    <n v="202786.64555796026"/>
    <n v="16834.30988664721"/>
    <n v="0"/>
    <n v="17435.055137662424"/>
    <n v="20986.943081315821"/>
    <n v="0"/>
    <n v="34429.963649747755"/>
    <n v="25849.598241347856"/>
    <n v="241589.79529022638"/>
    <n v="188530.69359117412"/>
    <n v="0"/>
    <n v="32670.838006892776"/>
    <n v="19100.52345744862"/>
    <n v="12090.795931354218"/>
    <n v="14801.339497999907"/>
    <n v="0"/>
    <n v="16910.577079697279"/>
    <n v="959610.1358893353"/>
    <n v="0"/>
    <n v="0"/>
    <n v="19753.929768833084"/>
    <n v="0"/>
    <n v="0"/>
    <n v="0"/>
    <n v="0"/>
    <n v="19924.714116144791"/>
    <n v="16850.200167893428"/>
    <n v="116699.2519219071"/>
    <n v="104263.60084288284"/>
    <n v="31566.317316560093"/>
    <n v="106455.32368237195"/>
    <n v="29611.938307897573"/>
    <n v="38806.973502406654"/>
    <n v="0"/>
    <n v="28473.708487667296"/>
    <n v="17243.423770083849"/>
    <n v="346964.39841972559"/>
    <n v="231321.92050228454"/>
    <n v="0"/>
    <n v="27103.996094064347"/>
    <n v="12302.870102925859"/>
    <n v="16927.204395737102"/>
    <n v="50779.354418484785"/>
    <n v="0"/>
    <n v="34913.672387699611"/>
    <n v="1249962.7982055703"/>
    <n v="0"/>
    <n v="0"/>
    <n v="24696.411378923232"/>
    <n v="0"/>
    <n v="0"/>
    <n v="0"/>
    <n v="0"/>
    <n v="22289.865702961193"/>
    <n v="14778.161013078519"/>
    <n v="103839.58718642833"/>
    <n v="55727.274274226977"/>
    <n v="32828.410294752633"/>
    <n v="0"/>
    <n v="36111.828409122012"/>
    <n v="0"/>
    <n v="851.31461131373612"/>
    <n v="6898.8846030207915"/>
    <n v="18383.3569160447"/>
    <n v="318128.65459160734"/>
    <n v="205940.75063380436"/>
    <n v="0"/>
    <n v="27906.571066479737"/>
    <n v="20752.421733493837"/>
    <n v="0"/>
    <n v="0"/>
    <n v="0"/>
    <n v="112899.91315809554"/>
    <n v="1002033.4055733531"/>
    <n v="0"/>
    <n v="0"/>
    <n v="29546.883114194316"/>
    <n v="0"/>
    <n v="0"/>
    <n v="0"/>
    <n v="0"/>
    <n v="22211.538553579074"/>
    <n v="0"/>
    <n v="115422.60161305063"/>
    <n v="61912.250021636159"/>
    <n v="31817.642362818828"/>
    <n v="0"/>
    <n v="38811.48093303341"/>
    <n v="0"/>
    <n v="428.20949137251284"/>
    <n v="5362.1641454009214"/>
    <n v="3582.5701044137049"/>
    <n v="363327.26952904538"/>
    <n v="224938.57963345596"/>
    <n v="0"/>
    <n v="28502.533690923086"/>
    <n v="0"/>
    <n v="0"/>
    <n v="0"/>
    <n v="0"/>
    <n v="145157.94150861268"/>
    <n v="1071021.6647015368"/>
  </r>
  <r>
    <s v="PAS"/>
    <n v="6143"/>
    <m/>
    <n v="4"/>
    <m/>
    <m/>
    <s v="Operadoras de televisão por assinatura por satélite"/>
    <x v="5"/>
    <s v="Telecomunicações"/>
    <s v=" 61.10-8, 61.20-5, 61.30-2, 61.41-8, 61.42-6, 61.43-4, 61.90-6"/>
    <x v="0"/>
    <n v="9741.5767139938162"/>
    <n v="0"/>
    <n v="0"/>
    <n v="0"/>
    <n v="0"/>
    <n v="0"/>
    <n v="371.07438682042715"/>
    <n v="9285.8784854293899"/>
    <n v="1342.8528531130603"/>
    <n v="52315.748031224721"/>
    <n v="2531.388914265819"/>
    <n v="3015.8546121019835"/>
    <n v="40914.99222522098"/>
    <n v="0"/>
    <n v="0"/>
    <n v="91143.865312859649"/>
    <n v="0"/>
    <n v="0"/>
    <n v="222362.92511932203"/>
    <n v="5193978.1829921054"/>
    <n v="70519.14321511607"/>
    <n v="0"/>
    <n v="0"/>
    <n v="0"/>
    <n v="0"/>
    <n v="24837.58442901896"/>
    <n v="2341.6460318442523"/>
    <n v="5724702.7133224364"/>
    <n v="390.92106514458754"/>
    <n v="0"/>
    <n v="0"/>
    <n v="1458.6736829571309"/>
    <n v="0"/>
    <n v="0"/>
    <n v="0"/>
    <n v="0"/>
    <n v="1097.7021304560164"/>
    <n v="25741.703714796575"/>
    <n v="2764.4080720076095"/>
    <n v="2901.5733580232545"/>
    <n v="67356.227083206919"/>
    <n v="0"/>
    <n v="0"/>
    <n v="55692.572183615521"/>
    <n v="419.45144463588122"/>
    <n v="0"/>
    <n v="280854.10027831909"/>
    <n v="5783648.6917417897"/>
    <n v="37578.508685625595"/>
    <n v="0"/>
    <n v="474.80291313107801"/>
    <n v="0"/>
    <n v="0"/>
    <n v="30814.592999274751"/>
    <n v="0"/>
    <n v="6291193.9293529838"/>
    <n v="3644.7288296227725"/>
    <n v="0"/>
    <n v="0"/>
    <n v="0"/>
    <n v="0"/>
    <n v="860.2917117793113"/>
    <n v="0"/>
    <n v="0"/>
    <n v="0"/>
    <n v="753.66400665736853"/>
    <n v="4917.3910741766158"/>
    <n v="2609.9554185530092"/>
    <n v="0"/>
    <n v="0"/>
    <n v="0"/>
    <n v="107387.39722897013"/>
    <n v="128538.54137157125"/>
    <n v="0"/>
    <n v="344618.14390382083"/>
    <n v="6313782.8960753726"/>
    <n v="36174.315312726976"/>
    <n v="0"/>
    <n v="0"/>
    <n v="3814.1154209587226"/>
    <n v="0"/>
    <n v="0"/>
    <n v="38779.623944344392"/>
    <n v="6985881.0642985543"/>
    <n v="0"/>
    <n v="0"/>
    <n v="11396.724054651144"/>
    <n v="0"/>
    <n v="0"/>
    <n v="2094.3909879227649"/>
    <n v="0"/>
    <n v="0"/>
    <n v="0"/>
    <n v="365.79007980722167"/>
    <n v="2651.1688085142882"/>
    <n v="13238.104842241937"/>
    <n v="0"/>
    <n v="0"/>
    <n v="0"/>
    <n v="127115.20564927781"/>
    <n v="150830.98211503666"/>
    <n v="0"/>
    <n v="342698.8397279869"/>
    <n v="5418150.7249561055"/>
    <n v="61703.995584547665"/>
    <n v="0"/>
    <n v="0"/>
    <n v="1683.2817831836749"/>
    <n v="0"/>
    <n v="705.68351679623288"/>
    <n v="46049.552690875193"/>
    <n v="6178684.4447969478"/>
    <n v="0"/>
    <n v="0"/>
    <n v="2803.6622900181919"/>
    <n v="0"/>
    <n v="0"/>
    <n v="0"/>
    <n v="0"/>
    <n v="0"/>
    <n v="0"/>
    <n v="0"/>
    <n v="0"/>
    <n v="8920.0963913899723"/>
    <n v="0"/>
    <n v="0"/>
    <n v="0"/>
    <n v="135906.05739758743"/>
    <n v="139936.56864400051"/>
    <n v="0"/>
    <n v="244035.03792551864"/>
    <n v="2398005.8036938198"/>
    <n v="0"/>
    <n v="0"/>
    <n v="75468.700550742753"/>
    <n v="40429.920032560702"/>
    <n v="0"/>
    <n v="2787.2977128490484"/>
    <n v="9514.1128352002816"/>
    <n v="3057807.2574736876"/>
    <n v="0"/>
    <n v="0"/>
    <n v="0"/>
    <n v="0"/>
    <n v="2299.6820909417274"/>
    <n v="0"/>
    <n v="0"/>
    <n v="0"/>
    <n v="0"/>
    <n v="0"/>
    <n v="0"/>
    <n v="0"/>
    <n v="0"/>
    <n v="0"/>
    <n v="0"/>
    <n v="139571.09862150278"/>
    <n v="109870.77156175268"/>
    <n v="0"/>
    <n v="474870.25920630578"/>
    <n v="1853341.5230642483"/>
    <n v="0"/>
    <n v="0"/>
    <n v="46785.950280704594"/>
    <n v="37524.800761462939"/>
    <n v="6720.3150166606711"/>
    <n v="7575.2837007404032"/>
    <n v="49308.51678532271"/>
    <n v="2727868.2010896429"/>
    <n v="0"/>
    <n v="0"/>
    <n v="0"/>
    <n v="0"/>
    <n v="29976.19577180202"/>
    <n v="0"/>
    <n v="0"/>
    <n v="0"/>
    <n v="0"/>
    <n v="0"/>
    <n v="0"/>
    <n v="0"/>
    <n v="0"/>
    <n v="0"/>
    <n v="0"/>
    <n v="65543.835672853296"/>
    <n v="100458.41207826111"/>
    <n v="0"/>
    <n v="108525.55885525822"/>
    <n v="1685476.1835770523"/>
    <n v="0"/>
    <n v="0"/>
    <n v="47906.723242742621"/>
    <n v="1919.3792562536305"/>
    <n v="0"/>
    <n v="0"/>
    <n v="0"/>
    <n v="2039806.2884542232"/>
    <n v="0"/>
    <n v="0"/>
    <n v="0"/>
    <n v="0"/>
    <n v="29189.881292829079"/>
    <n v="0"/>
    <n v="0"/>
    <n v="0"/>
    <n v="0"/>
    <n v="0"/>
    <n v="0"/>
    <n v="0"/>
    <n v="0"/>
    <n v="0"/>
    <n v="0"/>
    <n v="62822.703689584006"/>
    <n v="83399.008326936368"/>
    <n v="0"/>
    <n v="104183.73501320447"/>
    <n v="1266967.963880328"/>
    <n v="0"/>
    <n v="0"/>
    <n v="63293.734130083787"/>
    <n v="1485.3516731984039"/>
    <n v="0"/>
    <n v="0"/>
    <n v="0"/>
    <n v="1611342.3780061642"/>
  </r>
  <r>
    <s v="PAS"/>
    <n v="7722"/>
    <m/>
    <n v="5"/>
    <m/>
    <m/>
    <s v="Aluguel de fitas vídeo, DVD, etc."/>
    <x v="5"/>
    <s v="Aluguéis não imobiliários e gestão de ativos intangíveis não financeiros"/>
    <s v="77.11-0, 77.19-5, 77.21-7, 77.22-5, 77.23-3, 77.29-2, 77.31-4, 77.32-2, 77.33-1, 77.39-0, 77.40-3"/>
    <x v="0"/>
    <n v="2429.7916110909414"/>
    <n v="1279.7559571768745"/>
    <n v="768.88635004534603"/>
    <n v="2178.4701912910141"/>
    <n v="8683.4385611555808"/>
    <n v="1455.8435879026219"/>
    <n v="1174.540346662689"/>
    <n v="5207.8491869853206"/>
    <n v="1978.6530824488796"/>
    <n v="22914.98541439309"/>
    <n v="3410.8178184974854"/>
    <n v="3372.4288734687811"/>
    <n v="10475.100381758992"/>
    <n v="1907.6608248655932"/>
    <n v="920.88853675264704"/>
    <n v="8966.0406824234979"/>
    <n v="71905.836953723003"/>
    <n v="9316.2937280001934"/>
    <n v="234265.10156993306"/>
    <n v="317286.94206580159"/>
    <n v="49401.993739132377"/>
    <n v="62180.18243750371"/>
    <n v="58933.453825702367"/>
    <n v="4316.7320562718924"/>
    <n v="6746.1455524703706"/>
    <n v="18798.837771242161"/>
    <n v="15556.311139164414"/>
    <n v="925832.98224586446"/>
    <n v="4459.5120512476406"/>
    <n v="1131.0484740213112"/>
    <n v="1463.2458425326126"/>
    <n v="3032.4197489319408"/>
    <n v="9532.9865029553403"/>
    <n v="1599.898816394184"/>
    <n v="3184.8521021053152"/>
    <n v="8243.9082084193906"/>
    <n v="2979.3497630925735"/>
    <n v="27108.799651309128"/>
    <n v="4008.26900842349"/>
    <n v="4121.930846034792"/>
    <n v="12848.427225260873"/>
    <n v="2921.0199841489043"/>
    <n v="1461.7263084619615"/>
    <n v="12013.100410745566"/>
    <n v="88726.512649466298"/>
    <n v="11171.447372753339"/>
    <n v="255137.65755898785"/>
    <n v="355884.4014032358"/>
    <n v="56732.393732903358"/>
    <n v="78187.341336096462"/>
    <n v="63366.429675115913"/>
    <n v="4522.8414763054434"/>
    <n v="9547.5254462903195"/>
    <n v="22846.642686671203"/>
    <n v="17144.392961556492"/>
    <n v="1063378.0812434678"/>
    <n v="3575.4642815991019"/>
    <n v="1271.1706316963659"/>
    <n v="1154.4706113157783"/>
    <n v="3192.8238894613369"/>
    <n v="19431.314870398146"/>
    <n v="3080.9984205491387"/>
    <n v="1845.3920624041205"/>
    <n v="11267.107454395031"/>
    <n v="2859.3957827963454"/>
    <n v="33610.151350721033"/>
    <n v="4685.650242648534"/>
    <n v="2858.2462453114354"/>
    <n v="18674.642803944364"/>
    <n v="9942.741426452134"/>
    <n v="1990.8378417965971"/>
    <n v="18696.721977734142"/>
    <n v="109278.73634289094"/>
    <n v="15283.973994903899"/>
    <n v="249272.95868642212"/>
    <n v="410877.04698978231"/>
    <n v="70061.066092430061"/>
    <n v="85595.302451831871"/>
    <n v="72119.823660929498"/>
    <n v="6457.8764407211911"/>
    <n v="9478.4051625333686"/>
    <n v="24864.471997676865"/>
    <n v="22338.196801967064"/>
    <n v="1213764.9885153126"/>
    <n v="4664.9037595600839"/>
    <n v="1232.2768540240897"/>
    <n v="1326.4953034304729"/>
    <n v="3941.6044875075991"/>
    <n v="17990.36613665066"/>
    <n v="3069.0329271446831"/>
    <n v="2079.0457784310165"/>
    <n v="9577.6153228340645"/>
    <n v="4985.5618074496888"/>
    <n v="38692.591072800686"/>
    <n v="4803.9750967292302"/>
    <n v="2583.080349178686"/>
    <n v="22162.742937266823"/>
    <n v="2926.8885901202138"/>
    <n v="3458.4569265966593"/>
    <n v="25524.012086781764"/>
    <n v="114394.31113167692"/>
    <n v="19300.731613978933"/>
    <n v="242538.32879929783"/>
    <n v="448336.58138850064"/>
    <n v="75932.036605625297"/>
    <n v="96597.213408573312"/>
    <n v="93977.826280077687"/>
    <n v="8126.4063009078009"/>
    <n v="9443.3226862670763"/>
    <n v="25793.839469978597"/>
    <n v="26704.045987191621"/>
    <n v="1310163.293108582"/>
    <n v="4143.3607294840722"/>
    <n v="1276.7407330278663"/>
    <n v="1086.9610492042027"/>
    <n v="5888.7194889385773"/>
    <n v="18977.564444112591"/>
    <n v="2400.8813799640143"/>
    <n v="3821.4046811915373"/>
    <n v="7739.9748669842766"/>
    <n v="6664.0281548035609"/>
    <n v="47714.810014613438"/>
    <n v="6505.0579412588913"/>
    <n v="4354.7025062985749"/>
    <n v="25533.862057565071"/>
    <n v="2179.7414010047928"/>
    <n v="3141.393035611778"/>
    <n v="27974.921250556868"/>
    <n v="144403.0194777943"/>
    <n v="23291.123573812212"/>
    <n v="251001.7799153759"/>
    <n v="433497.82674406987"/>
    <n v="80545.70383132319"/>
    <n v="112750.53659697475"/>
    <n v="100379.00385057206"/>
    <n v="8444.7714709874163"/>
    <n v="8119.9813748073993"/>
    <n v="29284.417701690589"/>
    <n v="26439.336037151625"/>
    <n v="1387561.6243091794"/>
    <n v="5538.4108508201844"/>
    <n v="1149.1274774030048"/>
    <n v="812.87819478198833"/>
    <n v="4526.8873762206304"/>
    <n v="19002.154486873689"/>
    <n v="1701.8688920391953"/>
    <n v="3130.3892007606096"/>
    <n v="5155.9956695038018"/>
    <n v="5713.18078825662"/>
    <n v="54390.994664942133"/>
    <n v="8531.486442814843"/>
    <n v="4096.5616808652567"/>
    <n v="25778.449839368022"/>
    <n v="966.85456842665201"/>
    <n v="4526.9639141838907"/>
    <n v="31367.641377858417"/>
    <n v="148874.32373273565"/>
    <n v="27157.251987440966"/>
    <n v="244712.03258488851"/>
    <n v="458684.0958728327"/>
    <n v="87844.432866494491"/>
    <n v="121582.38068733645"/>
    <n v="109033.22294397953"/>
    <n v="8793.9351196826301"/>
    <n v="9666.4701547857894"/>
    <n v="30127.946978460051"/>
    <n v="33581.673057175482"/>
    <n v="1456447.6114109312"/>
    <n v="4508.5745678068242"/>
    <n v="1467.8050116866189"/>
    <n v="923.35871752974856"/>
    <n v="3597.0380575382155"/>
    <n v="22052.05944551036"/>
    <n v="1916.9891679055161"/>
    <n v="3358.549660421384"/>
    <n v="9963.2197212992833"/>
    <n v="6428.5221586679991"/>
    <n v="44792.349594029511"/>
    <n v="10783.690552280203"/>
    <n v="4404.2327358136145"/>
    <n v="21393.334877041936"/>
    <n v="2094.9929752002045"/>
    <n v="4716.3991866179531"/>
    <n v="40997.480782803286"/>
    <n v="147099.11505207338"/>
    <n v="35644.120271124935"/>
    <n v="106732.36407144474"/>
    <n v="343205.06910827738"/>
    <n v="99306.187272165087"/>
    <n v="120894.12344429898"/>
    <n v="118305.19097803044"/>
    <n v="10764.660634432374"/>
    <n v="11247.483070299262"/>
    <n v="32602.595030875906"/>
    <n v="23052.906794120521"/>
    <n v="1232252.4129392959"/>
    <n v="5624.3534447776601"/>
    <n v="3405.4291426692266"/>
    <n v="6662.1634547552558"/>
    <n v="4810.9075448670501"/>
    <n v="26349.213779255562"/>
    <n v="3273.1487955103812"/>
    <n v="4383.8721012224278"/>
    <n v="13047.718236361727"/>
    <n v="8087.6026935282089"/>
    <n v="45344.257890075096"/>
    <n v="11658.471043523388"/>
    <n v="6689.9936214880254"/>
    <n v="25652.341639154954"/>
    <n v="2594.4895155938407"/>
    <n v="6219.7696444852254"/>
    <n v="45696.774098991657"/>
    <n v="150398.98156487761"/>
    <n v="50398.177681094436"/>
    <n v="147970.74911712133"/>
    <n v="537603.87592002319"/>
    <n v="102462.05773615027"/>
    <n v="117722.6316121542"/>
    <n v="106843.59996582671"/>
    <n v="12094.321969681947"/>
    <n v="16146.509250372215"/>
    <n v="36907.234028397688"/>
    <n v="40261.919164388899"/>
    <n v="1538310.5646563477"/>
  </r>
  <r>
    <s v="PAS"/>
    <n v="6319"/>
    <m/>
    <n v="6"/>
    <m/>
    <m/>
    <s v="Portais, Provedores de Conteúdo e Outros Serviços de Informação na Internet"/>
    <x v="7"/>
    <s v="Tecnologia da Informação"/>
    <s v="62.01-5, 62.02-3, 62.03-1, 62.04-0, 62.09-1, 63.11-9, 63.19-4"/>
    <x v="0"/>
    <n v="1542.8582963461258"/>
    <n v="62.778394247137527"/>
    <n v="3197.3004800872213"/>
    <n v="0"/>
    <n v="6238.757520104481"/>
    <n v="574.26536137569042"/>
    <n v="1784.6233857013569"/>
    <n v="2221.5657180409712"/>
    <n v="10209.725590484915"/>
    <n v="15950.635534341527"/>
    <n v="13416.906605096254"/>
    <n v="20886.940695221536"/>
    <n v="16651.426825673232"/>
    <n v="7242.6130791240366"/>
    <n v="15122.583021113307"/>
    <n v="25950.161796828372"/>
    <n v="77024.828657725782"/>
    <n v="9759.1477909151035"/>
    <n v="296241.50709274865"/>
    <n v="4067466.7074951674"/>
    <n v="114009.71595884969"/>
    <n v="66394.494103626595"/>
    <n v="171890.52440449421"/>
    <n v="6138.9226091939072"/>
    <n v="10337.534553873042"/>
    <n v="27736.365628605618"/>
    <n v="23418.265996696759"/>
    <n v="5011471.1565956827"/>
    <n v="1309.498980303978"/>
    <n v="0"/>
    <n v="3898.1131399219539"/>
    <n v="142.23663181942101"/>
    <n v="6389.6713626558121"/>
    <n v="0"/>
    <n v="563.63407476394661"/>
    <n v="1446.838730491716"/>
    <n v="9613.4689070800014"/>
    <n v="9230.5370477226261"/>
    <n v="10843.975145892293"/>
    <n v="10090.344634362646"/>
    <n v="40858.174247964613"/>
    <n v="10717.119777796041"/>
    <n v="15046.724877284158"/>
    <n v="21739.956631352619"/>
    <n v="65016.493788578737"/>
    <n v="12991.223039042976"/>
    <n v="304901.01965073461"/>
    <n v="3037989.4443629934"/>
    <n v="163528.85323922106"/>
    <n v="60474.23635605153"/>
    <n v="48482.684925626039"/>
    <n v="7340.4307068728822"/>
    <n v="10703.249135650569"/>
    <n v="20680.591050268922"/>
    <n v="10442.506254651291"/>
    <n v="3884441.0266991039"/>
    <n v="1312.1976532826409"/>
    <n v="558.48190583835685"/>
    <n v="3840.7774707180229"/>
    <n v="280.11469035523675"/>
    <n v="6351.6522028337167"/>
    <n v="0"/>
    <n v="0"/>
    <n v="560.45608995741577"/>
    <n v="6830.7831518638704"/>
    <n v="4865.3980720849268"/>
    <n v="7935.6370624265928"/>
    <n v="10127.586294849541"/>
    <n v="14258.34121498581"/>
    <n v="4569.5080455170473"/>
    <n v="18917.82653311321"/>
    <n v="17950.563371127268"/>
    <n v="55350.140294758326"/>
    <n v="6050.8244488752471"/>
    <n v="291518.12192926992"/>
    <n v="2126532.2466815496"/>
    <n v="122857.60111668742"/>
    <n v="44302.617753397746"/>
    <n v="29459.386632695245"/>
    <n v="9421.028791201481"/>
    <n v="38374.508299173518"/>
    <n v="15715.011602731489"/>
    <n v="7012.1831952450175"/>
    <n v="2844952.9945045384"/>
    <n v="701.0987005097096"/>
    <n v="409.08043936934155"/>
    <n v="681.04822868157885"/>
    <n v="512.74015355870574"/>
    <n v="6800.7111212899417"/>
    <n v="0"/>
    <n v="0"/>
    <n v="580.84206415743984"/>
    <n v="5818.3806024873456"/>
    <n v="4222.1587844359537"/>
    <n v="3646.9313745906638"/>
    <n v="8952.3559139006647"/>
    <n v="9662.4404714642951"/>
    <n v="4870.0563507167881"/>
    <n v="12670.229163747215"/>
    <n v="13973.513849492198"/>
    <n v="63872.60671242165"/>
    <n v="3776.1236564562546"/>
    <n v="199882.0610504614"/>
    <n v="1998424.1100643028"/>
    <n v="84312.911892610093"/>
    <n v="34587.955660275693"/>
    <n v="33968.11529786147"/>
    <n v="4123.7963876308786"/>
    <n v="15290.219075430396"/>
    <n v="7854.0467818865809"/>
    <n v="3653.0230385249915"/>
    <n v="2523246.5568362637"/>
    <n v="444.31734693961789"/>
    <n v="0"/>
    <n v="0"/>
    <n v="473.848384173174"/>
    <n v="6344.6722145220047"/>
    <n v="0"/>
    <n v="819.38323706196365"/>
    <n v="115.84383696393279"/>
    <n v="2611.3904428544374"/>
    <n v="3138.2688226000196"/>
    <n v="2099.5512634826391"/>
    <n v="7618.6940356464584"/>
    <n v="7635.0684041087652"/>
    <n v="3724.2702180944843"/>
    <n v="11055.221680606983"/>
    <n v="10008.770118793778"/>
    <n v="42593.245910353537"/>
    <n v="986.98395081619969"/>
    <n v="109767.74959953155"/>
    <n v="1532296.0966300149"/>
    <n v="82136.718603755857"/>
    <n v="20490.723807774502"/>
    <n v="24700.686071193715"/>
    <n v="2847.2686609372631"/>
    <n v="10336.377154541831"/>
    <n v="3516.6986714881332"/>
    <n v="2486.9428048955824"/>
    <n v="1888248.7918711514"/>
    <n v="173.73191762174281"/>
    <n v="0"/>
    <n v="242.57310491671507"/>
    <n v="256.58535060868536"/>
    <n v="4765.8599271854091"/>
    <n v="0"/>
    <n v="184.70742738592165"/>
    <n v="435.095357733745"/>
    <n v="869.27203905227066"/>
    <n v="1251.7318558834295"/>
    <n v="1685.9972453742596"/>
    <n v="3149.5897356493465"/>
    <n v="4070.9529147662784"/>
    <n v="1622.3618910983703"/>
    <n v="10258.205760971332"/>
    <n v="4528.2532647409034"/>
    <n v="27577.3718158214"/>
    <n v="1268.6107122412493"/>
    <n v="52551.412745501148"/>
    <n v="1096858.4900412548"/>
    <n v="57911.068165958801"/>
    <n v="10395.450670603203"/>
    <n v="15159.707774784312"/>
    <n v="478.5939568831248"/>
    <n v="11393.706822630538"/>
    <n v="3262.2867851444821"/>
    <n v="1257.8976814527928"/>
    <n v="1311609.5149652644"/>
    <n v="297.53231020051874"/>
    <n v="0"/>
    <n v="972.19757381627267"/>
    <n v="293.91947025041327"/>
    <n v="4106.4978575168871"/>
    <n v="0"/>
    <n v="662.74424999109908"/>
    <n v="0"/>
    <n v="531.46777159643011"/>
    <n v="9468.5920605084357"/>
    <n v="660.36194876101263"/>
    <n v="917.72789962229024"/>
    <n v="2932.4688440711034"/>
    <n v="1776.7403590039673"/>
    <n v="10704.854279411695"/>
    <n v="3431.2784440144537"/>
    <n v="19674.63538176717"/>
    <n v="1337.3090060293912"/>
    <n v="34137.696165404959"/>
    <n v="256826.5606478327"/>
    <n v="38331.846138027511"/>
    <n v="12437.561453760756"/>
    <n v="11336.086687416357"/>
    <n v="427.70048882114952"/>
    <n v="9942.0452284876046"/>
    <n v="7063.0613559921539"/>
    <n v="1444.1594266568593"/>
    <n v="429715.04504896118"/>
    <n v="0"/>
    <n v="0"/>
    <n v="327.28837614263654"/>
    <n v="543.08918305858845"/>
    <n v="5090.2005688374684"/>
    <n v="0"/>
    <n v="0"/>
    <n v="213.22421903038904"/>
    <n v="73.286182372962941"/>
    <n v="1054.8319373323816"/>
    <n v="1061.4924941599684"/>
    <n v="515.9779241816243"/>
    <n v="3352.0390098575249"/>
    <n v="293.14472949185176"/>
    <n v="10478.941273056527"/>
    <n v="1681.6725696068011"/>
    <n v="18806.692406213526"/>
    <n v="0"/>
    <n v="23431.119942963142"/>
    <n v="13554.683661032734"/>
    <n v="14206.970798693432"/>
    <n v="4741.9878304770118"/>
    <n v="2905.5363865656636"/>
    <n v="5370.1275567630928"/>
    <n v="5962.5283119235428"/>
    <n v="3358.5421942515295"/>
    <n v="3389.7482221390351"/>
    <n v="120413.12577815143"/>
  </r>
  <r>
    <s v="PAS"/>
    <n v="5811"/>
    <m/>
    <n v="7"/>
    <m/>
    <m/>
    <s v="Edição de livros"/>
    <x v="8"/>
    <s v="Edição e edição integrada à impressão"/>
    <s v="58.11-5, 58.12-3, 58.13-1, 58.19-1, 58.21-2, 58.22-1, 58.23-9, 58.29-8"/>
    <x v="0"/>
    <n v="1061.5230682572719"/>
    <n v="0"/>
    <n v="1318.6569505203802"/>
    <n v="0"/>
    <n v="3504.5682642368092"/>
    <n v="0"/>
    <n v="398.86262377537304"/>
    <n v="4089.1025240956878"/>
    <n v="2510.6136598409962"/>
    <n v="19103.624888252034"/>
    <n v="1316.2217944332986"/>
    <n v="1417.3396105947616"/>
    <n v="53500.825274739938"/>
    <n v="4493.0186187080808"/>
    <n v="2931.4866402554858"/>
    <n v="10076.390238166687"/>
    <n v="134338.52488318222"/>
    <n v="6216.3764939588254"/>
    <n v="469365.67848417547"/>
    <n v="3238712.9046106664"/>
    <n v="681074.12397927954"/>
    <n v="37103.388587232308"/>
    <n v="98183.541334202237"/>
    <n v="3969.743813485401"/>
    <n v="4895.4419227794197"/>
    <n v="19414.994612446833"/>
    <n v="42076.679584116886"/>
    <n v="4841073.6324614035"/>
    <n v="3839.4559424297499"/>
    <n v="0"/>
    <n v="2540.1083698049147"/>
    <n v="0"/>
    <n v="8728.5908173371263"/>
    <n v="0"/>
    <n v="3018.088899737199"/>
    <n v="5131.131096926898"/>
    <n v="2576.3524706238409"/>
    <n v="18337.618354491828"/>
    <n v="1900.1280934077115"/>
    <n v="2652.4317240041105"/>
    <n v="46199.380509070528"/>
    <n v="4224.5107279421409"/>
    <n v="2357.7801570338861"/>
    <n v="9839.2848005888482"/>
    <n v="155789.69229144717"/>
    <n v="7250.3705323347922"/>
    <n v="451482.09240965144"/>
    <n v="3122701.1644909396"/>
    <n v="746298.27696173871"/>
    <n v="39209.549199642228"/>
    <n v="85690.764260278927"/>
    <n v="5113.8239431015518"/>
    <n v="5591.2368517610721"/>
    <n v="16560.595242468473"/>
    <n v="29378.537267294272"/>
    <n v="4776410.9654140584"/>
    <n v="1320.1646761046406"/>
    <n v="0"/>
    <n v="2034.8083332247677"/>
    <n v="0"/>
    <n v="6696.7041882305139"/>
    <n v="0"/>
    <n v="2786.7044665644398"/>
    <n v="3777.5678418278721"/>
    <n v="1411.380015322522"/>
    <n v="15347.672894298828"/>
    <n v="1661.2043137694172"/>
    <n v="1280.387145163518"/>
    <n v="28914.130103853629"/>
    <n v="1467.528543966547"/>
    <n v="1344.9027458147843"/>
    <n v="9075.1846870489808"/>
    <n v="114884.72476928547"/>
    <n v="5251.6465949499288"/>
    <n v="495955.42040843959"/>
    <n v="3325504.1455189618"/>
    <n v="658673.63921060122"/>
    <n v="44278.110643227694"/>
    <n v="93919.086812730966"/>
    <n v="1920.3674682761668"/>
    <n v="6712.7923617052338"/>
    <n v="12729.710413459563"/>
    <n v="68634.100657630072"/>
    <n v="4905582.0848144582"/>
    <n v="1273.0549907342995"/>
    <n v="0"/>
    <n v="5877.9117121014478"/>
    <n v="0"/>
    <n v="12479.141814527664"/>
    <n v="0"/>
    <n v="3247.428656067982"/>
    <n v="4730.5494607420605"/>
    <n v="1557.3301135927718"/>
    <n v="17496.747928059896"/>
    <n v="141.96607144031532"/>
    <n v="372.76898250559486"/>
    <n v="57468.655954959169"/>
    <n v="1453.3305437359004"/>
    <n v="1106.2046540105987"/>
    <n v="6486.5177476918971"/>
    <n v="104698.66984050335"/>
    <n v="4710.8739683104541"/>
    <n v="574750.1553242557"/>
    <n v="3510491.3178334557"/>
    <n v="616603.13892446074"/>
    <n v="44579.985996116891"/>
    <n v="101018.94193353495"/>
    <n v="1849.7525813475825"/>
    <n v="5013.9815815304864"/>
    <n v="11924.627364828837"/>
    <n v="65330.145256637814"/>
    <n v="5154663.1992351525"/>
    <n v="1688.8863786375589"/>
    <n v="0"/>
    <n v="5535.5399643111477"/>
    <n v="0"/>
    <n v="15007.608538030254"/>
    <n v="0"/>
    <n v="4786.2568852660561"/>
    <n v="2473.500446776322"/>
    <n v="1961.034072190387"/>
    <n v="19670.893651533999"/>
    <n v="1098.4185796481302"/>
    <n v="611.32404675400267"/>
    <n v="52697.485081403996"/>
    <n v="2690.169007987804"/>
    <n v="1123.5448689668294"/>
    <n v="12845.021651863715"/>
    <n v="110764.84650559652"/>
    <n v="5019.9984745438078"/>
    <n v="585481.70815677906"/>
    <n v="4053321.2627168023"/>
    <n v="647162.74393180094"/>
    <n v="43757.634144355477"/>
    <n v="122628.04840891721"/>
    <n v="6268.1611727520622"/>
    <n v="5853.054886384477"/>
    <n v="20437.356830900593"/>
    <n v="59698.647212192736"/>
    <n v="5782583.1456143958"/>
    <n v="148.50439717396711"/>
    <n v="215.1570749666021"/>
    <n v="3814.1743873497248"/>
    <n v="0"/>
    <n v="8898.921719954722"/>
    <n v="0"/>
    <n v="5384.5714356646331"/>
    <n v="0"/>
    <n v="799.38452870874619"/>
    <n v="16427.793464655475"/>
    <n v="3965.1496745861446"/>
    <n v="525.97050341803185"/>
    <n v="35415.438796237751"/>
    <n v="2197.2515388811685"/>
    <n v="206.04741086577053"/>
    <n v="12932.012504847375"/>
    <n v="88483.103058705499"/>
    <n v="4342.239290809428"/>
    <n v="464677.68537160789"/>
    <n v="3429247.0938993678"/>
    <n v="492653.23653683264"/>
    <n v="35480.568781056129"/>
    <n v="88676.52132097946"/>
    <n v="4429.0049021690429"/>
    <n v="5840.6179813305844"/>
    <n v="19150.517703484886"/>
    <n v="61621.507778832354"/>
    <n v="4785532.4740624856"/>
    <n v="81.39756441726621"/>
    <n v="0"/>
    <n v="3894.1687512552812"/>
    <n v="0"/>
    <n v="6241.5954842864976"/>
    <n v="0"/>
    <n v="7517.5953136108601"/>
    <n v="298.62298405477389"/>
    <n v="544.30879222690157"/>
    <n v="10744.447611044527"/>
    <n v="4960.2425069861056"/>
    <n v="61.048541075237019"/>
    <n v="19898.286517241799"/>
    <n v="1799.8934009970924"/>
    <n v="63.313956816328513"/>
    <n v="9138.4546738471199"/>
    <n v="73257.182779628696"/>
    <n v="3041.3265166305828"/>
    <n v="465453.20962328982"/>
    <n v="3565234.0617982163"/>
    <n v="426624.08973628376"/>
    <n v="51902.747337018918"/>
    <n v="54656.416070201791"/>
    <n v="3612.137730929388"/>
    <n v="4964.317313221758"/>
    <n v="15003.698406323143"/>
    <n v="31082.093858687189"/>
    <n v="4760074.6572682904"/>
    <n v="283.81684580935786"/>
    <n v="0"/>
    <n v="4064.2054340774534"/>
    <n v="0"/>
    <n v="10209.118782902482"/>
    <n v="0"/>
    <n v="7578.5134967275344"/>
    <n v="135.7462572782328"/>
    <n v="0"/>
    <n v="13529.390073720058"/>
    <n v="1719.596078366525"/>
    <n v="0"/>
    <n v="19715.455972121268"/>
    <n v="1817.9585308442699"/>
    <n v="237.55416410194144"/>
    <n v="10017.832658912648"/>
    <n v="75338.720897272913"/>
    <n v="5577.5297161032104"/>
    <n v="275588.45425044681"/>
    <n v="3663614.6851562797"/>
    <n v="228268.93970446999"/>
    <n v="44935.47447479151"/>
    <n v="40357.415872867001"/>
    <n v="3223.3770412800091"/>
    <n v="4074.5275080344913"/>
    <n v="13549.535889981218"/>
    <n v="49421.200615877155"/>
    <n v="4473259.0494222669"/>
  </r>
  <r>
    <s v="PAS"/>
    <n v="5812"/>
    <m/>
    <n v="7"/>
    <m/>
    <m/>
    <s v="Edição de jornais"/>
    <x v="8"/>
    <s v="Edição e edição integrada à impressão"/>
    <s v="58.11-5, 58.12-3, 58.13-1, 58.19-1, 58.21-2, 58.22-1, 58.23-9, 58.29-8"/>
    <x v="0"/>
    <n v="2726.2948461184028"/>
    <n v="3595.1558808872169"/>
    <n v="2236.2533733299724"/>
    <n v="0"/>
    <n v="99698.993250698128"/>
    <n v="0"/>
    <n v="1119.5445055249656"/>
    <n v="68.70822319931807"/>
    <n v="1768.5041127373904"/>
    <n v="123248.92370696393"/>
    <n v="15004.094657574842"/>
    <n v="92.053834949362624"/>
    <n v="3076.0500704785977"/>
    <n v="1813.6038488021909"/>
    <n v="10781.406834829042"/>
    <n v="12665.925351843625"/>
    <n v="36697.695948505185"/>
    <n v="15487.337432696904"/>
    <n v="1296071.6645377784"/>
    <n v="1245714.7206727569"/>
    <n v="42339.33859449796"/>
    <n v="62847.188743392762"/>
    <n v="204974.12952229514"/>
    <n v="11148.102811845903"/>
    <n v="10304.39904625841"/>
    <n v="5116.0285345506436"/>
    <n v="159660.63116648671"/>
    <n v="3368256.7495090021"/>
    <n v="4765.0079634333524"/>
    <n v="71.799854945893372"/>
    <n v="1787.16298829267"/>
    <n v="0"/>
    <n v="106908.17631012689"/>
    <n v="0"/>
    <n v="1981.6537576137121"/>
    <n v="0"/>
    <n v="2022.5426101113253"/>
    <n v="171646.68919725597"/>
    <n v="15226.982830512077"/>
    <n v="1242.5187287318097"/>
    <n v="2632.3372955735522"/>
    <n v="3439.985059197827"/>
    <n v="11316.256530591516"/>
    <n v="9132.0795272607156"/>
    <n v="59553.200433584534"/>
    <n v="7386.971344861583"/>
    <n v="1450462.7332422198"/>
    <n v="1413335.0166007546"/>
    <n v="49510.065466656531"/>
    <n v="64272.282964727892"/>
    <n v="225734.05472042522"/>
    <n v="22872.732289743992"/>
    <n v="13395.170498794461"/>
    <n v="7228.3243762832399"/>
    <n v="159529.94053164317"/>
    <n v="3805453.6851233421"/>
    <n v="4646.6787801594228"/>
    <n v="70.366668312297378"/>
    <n v="2302.924571542253"/>
    <n v="0"/>
    <n v="125021.24471051546"/>
    <n v="0"/>
    <n v="2927.8213128445877"/>
    <n v="859.70986094142245"/>
    <n v="1341.6502671744267"/>
    <n v="142027.37739226181"/>
    <n v="15720.770092733972"/>
    <n v="718.03415398416621"/>
    <n v="2693.7559804679377"/>
    <n v="3268.2998272381506"/>
    <n v="2090.3731126594066"/>
    <n v="9010.4801598127015"/>
    <n v="32676.011382613658"/>
    <n v="7718.8829934866535"/>
    <n v="1576246.8905231701"/>
    <n v="2207189.8199223112"/>
    <n v="48136.154422628919"/>
    <n v="55350.643028648963"/>
    <n v="248705.45145140044"/>
    <n v="21074.300156841669"/>
    <n v="10890.686587492723"/>
    <n v="8053.7480125720303"/>
    <n v="179317.47489082415"/>
    <n v="4708059.5502626384"/>
    <n v="6359.5686714022231"/>
    <n v="68.470361889355615"/>
    <n v="1329.8326249519803"/>
    <n v="0"/>
    <n v="119447.66571217401"/>
    <n v="0"/>
    <n v="1620.6746208673164"/>
    <n v="707.31768337077449"/>
    <n v="1370.3721045381028"/>
    <n v="139347.28236828707"/>
    <n v="17046.876292717887"/>
    <n v="341.09547253137708"/>
    <n v="2671.1519383218993"/>
    <n v="4083.4542874113977"/>
    <n v="10461.200897641351"/>
    <n v="6493.5142879739396"/>
    <n v="26531.129503554406"/>
    <n v="7196.0528657185168"/>
    <n v="1688774.0555640971"/>
    <n v="2462737.3242207449"/>
    <n v="33833.15815709727"/>
    <n v="58274.655134021945"/>
    <n v="251799.0799388536"/>
    <n v="19622.093087844936"/>
    <n v="10136.180255942294"/>
    <n v="10638.348171723066"/>
    <n v="183283.32910939952"/>
    <n v="5064173.8833330758"/>
    <n v="9661.6564200407993"/>
    <n v="1804.35738198782"/>
    <n v="589.8967469594586"/>
    <n v="0"/>
    <n v="129187.0578015811"/>
    <n v="0"/>
    <n v="2239.5689826987195"/>
    <n v="218.42740146369107"/>
    <n v="1449.0445260499769"/>
    <n v="140763.08334953684"/>
    <n v="21405.451343899233"/>
    <n v="677.26770754493498"/>
    <n v="631.47076237137526"/>
    <n v="3362.1687605563334"/>
    <n v="12479.765352453696"/>
    <n v="5278.2053604153252"/>
    <n v="27347.745958637894"/>
    <n v="5974.2007192827114"/>
    <n v="1887648.9139038778"/>
    <n v="2681136.1912078066"/>
    <n v="33518.3471749573"/>
    <n v="41939.571513646391"/>
    <n v="276187.35986963077"/>
    <n v="31033.935351520162"/>
    <n v="8883.5137990326766"/>
    <n v="12890.030545234509"/>
    <n v="179621.29808311645"/>
    <n v="5515928.5300243031"/>
    <n v="8649.5096307056265"/>
    <n v="64.83994806187296"/>
    <n v="1033.6268589254473"/>
    <n v="0"/>
    <n v="106366.15316240078"/>
    <n v="0"/>
    <n v="1178.4235265960251"/>
    <n v="510.35313958377435"/>
    <n v="7670.0889683591167"/>
    <n v="134780.64428224656"/>
    <n v="16291.017428841069"/>
    <n v="129.67989612374592"/>
    <n v="450.90536526716602"/>
    <n v="832.13079409145826"/>
    <n v="11988.722334853004"/>
    <n v="22864.711679735155"/>
    <n v="14398.085562753107"/>
    <n v="4215.8697180557874"/>
    <n v="1659181.3559415203"/>
    <n v="1872334.1109832874"/>
    <n v="34856.360875897051"/>
    <n v="34757.730251246976"/>
    <n v="234460.05718451363"/>
    <n v="30828.76266208728"/>
    <n v="5070.7265653411141"/>
    <n v="10340.093448986143"/>
    <n v="169895.40559803511"/>
    <n v="4383149.3658075156"/>
    <n v="5488.471260598767"/>
    <n v="1468.9573505981673"/>
    <n v="1718.7738648748657"/>
    <n v="0"/>
    <n v="113462.03668842265"/>
    <n v="550.90791885966894"/>
    <n v="2095.5095605222923"/>
    <n v="444.25685312582118"/>
    <n v="8313.0651590673169"/>
    <n v="125865.00693193851"/>
    <n v="1674.1319353326276"/>
    <n v="388.67473081290939"/>
    <n v="826.09120523993886"/>
    <n v="3404.2887787812488"/>
    <n v="12024.456049392949"/>
    <n v="19038.13316818394"/>
    <n v="19729.226189940633"/>
    <n v="2591.8386126114433"/>
    <n v="361871.4630009493"/>
    <n v="1751705.4926891977"/>
    <n v="35228.794681005398"/>
    <n v="27688.423112904075"/>
    <n v="267555.11671273288"/>
    <n v="15014.770993520529"/>
    <n v="3172.1895808597583"/>
    <n v="10648.039460769"/>
    <n v="132478.87789074314"/>
    <n v="2924446.9943809854"/>
    <n v="6705.1149328597066"/>
    <n v="1812.8412541718915"/>
    <n v="1343.6736108587686"/>
    <n v="0"/>
    <n v="123201.32228204828"/>
    <n v="718.0262556032842"/>
    <n v="3734.5099255765886"/>
    <n v="542.98502911293122"/>
    <n v="8740.0995786625335"/>
    <n v="143204.35134180629"/>
    <n v="585.41466518716595"/>
    <n v="424.68037976005326"/>
    <n v="737.07895726625725"/>
    <n v="52838.830551322462"/>
    <n v="71.445398567490955"/>
    <n v="15777.923229705866"/>
    <n v="13175.179862837565"/>
    <n v="38126.497579898889"/>
    <n v="428632.86066591478"/>
    <n v="765270.80249252624"/>
    <n v="18278.944424229972"/>
    <n v="18680.542581847589"/>
    <n v="270671.58549329487"/>
    <n v="3034.3521641551229"/>
    <n v="1920.6862971745547"/>
    <n v="3125.1592657346359"/>
    <n v="7524.752620441247"/>
    <n v="1928879.6608405653"/>
  </r>
  <r>
    <s v="PAS"/>
    <n v="5813"/>
    <m/>
    <n v="7"/>
    <m/>
    <m/>
    <s v="Edição de revistas"/>
    <x v="8"/>
    <s v="Edição e edição integrada à impressão"/>
    <s v="58.11-5, 58.12-3, 58.13-1, 58.19-1, 58.21-2, 58.22-1, 58.23-9, 58.29-8"/>
    <x v="0"/>
    <n v="416.09662009154272"/>
    <n v="0"/>
    <n v="358.81066449492698"/>
    <n v="0"/>
    <n v="1801.5912978455083"/>
    <n v="0"/>
    <n v="0"/>
    <n v="852.42895072583224"/>
    <n v="5151.8507624660751"/>
    <n v="630.86580909734153"/>
    <n v="912.1206431431732"/>
    <n v="1576.2672351047852"/>
    <n v="9635.7560515141868"/>
    <n v="526.62006056464384"/>
    <n v="2742.8901596420674"/>
    <n v="1973.9331590257016"/>
    <n v="62480.860981715239"/>
    <n v="5704.0788713014781"/>
    <n v="48813.693588378999"/>
    <n v="1015206.2969815882"/>
    <n v="113453.65639063971"/>
    <n v="38230.91520415464"/>
    <n v="19710.664887245257"/>
    <n v="6481.9764820108257"/>
    <n v="1088.4758617253472"/>
    <n v="4499.7641718918021"/>
    <n v="5967.1089440448113"/>
    <n v="1348216.7237784124"/>
    <n v="231.66254968142997"/>
    <n v="0"/>
    <n v="319.53900636671364"/>
    <n v="0"/>
    <n v="1990.3682267338202"/>
    <n v="0"/>
    <n v="0"/>
    <n v="1014.9153065432242"/>
    <n v="4625.9820525608538"/>
    <n v="746.4219728623325"/>
    <n v="612.31085737043588"/>
    <n v="1253.9346938692988"/>
    <n v="10398.21066551681"/>
    <n v="732.75352554981328"/>
    <n v="3851.7476963583508"/>
    <n v="1933.3011089855891"/>
    <n v="61322.799991282351"/>
    <n v="8343.1240828044065"/>
    <n v="53873.23357523961"/>
    <n v="1055680.194155212"/>
    <n v="62264.943285553898"/>
    <n v="40823.249880554373"/>
    <n v="19651.690192355651"/>
    <n v="4228.2871037947261"/>
    <n v="210.4053448387242"/>
    <n v="4781.8862243201802"/>
    <n v="7369.3835573844108"/>
    <n v="1346260.3450557389"/>
    <n v="351.83221026459353"/>
    <n v="0"/>
    <n v="0"/>
    <n v="0"/>
    <n v="501.44622769709076"/>
    <n v="0"/>
    <n v="0"/>
    <n v="1811.9451029319141"/>
    <n v="3623.1650445397686"/>
    <n v="753.10435844849451"/>
    <n v="534.53779385145515"/>
    <n v="1456.3241792887547"/>
    <n v="8735.4087080421996"/>
    <n v="575.30520959589774"/>
    <n v="4075.0978000186765"/>
    <n v="2495.7665755162825"/>
    <n v="58871.475479157853"/>
    <n v="4134.3053555296274"/>
    <n v="38240.552079203073"/>
    <n v="829194.27144555759"/>
    <n v="61377.093388240413"/>
    <n v="37691.860629604453"/>
    <n v="17916.192043327752"/>
    <n v="1778.9168894054533"/>
    <n v="567.20964884916918"/>
    <n v="3572.8822904168019"/>
    <n v="5008.3340415652219"/>
    <n v="1083267.0265010525"/>
    <n v="187.69673516091245"/>
    <n v="565.35161193045917"/>
    <n v="0"/>
    <n v="0"/>
    <n v="3358.22500863701"/>
    <n v="0"/>
    <n v="0"/>
    <n v="1825.7314195252027"/>
    <n v="4050.0872352742322"/>
    <n v="330.79350982508868"/>
    <n v="1633.841031740807"/>
    <n v="2003.109859600052"/>
    <n v="5034.4887690005144"/>
    <n v="590.92937519108978"/>
    <n v="4107.5759561867462"/>
    <n v="500.02209232960615"/>
    <n v="50161.318021611703"/>
    <n v="3482.8925770895826"/>
    <n v="36767.216183685232"/>
    <n v="767029.60175571719"/>
    <n v="57796.752109429297"/>
    <n v="29446.525901597233"/>
    <n v="15957.267849361118"/>
    <n v="2731.4171638167072"/>
    <n v="271.36877372662042"/>
    <n v="3050.0857660710603"/>
    <n v="3878.5180970969127"/>
    <n v="994760.8168036046"/>
    <n v="82.517018330727737"/>
    <n v="0"/>
    <n v="142.76300749260855"/>
    <n v="0"/>
    <n v="6918.1011854005073"/>
    <n v="0"/>
    <n v="0"/>
    <n v="3188.4404567385204"/>
    <n v="2072.7132900622296"/>
    <n v="1078.4717322414328"/>
    <n v="1524.1350127308674"/>
    <n v="3345.3441401232576"/>
    <n v="3833.300961581449"/>
    <n v="0"/>
    <n v="101.14759080851316"/>
    <n v="634.32887778144732"/>
    <n v="47364.381634089281"/>
    <n v="1692.8723218068812"/>
    <n v="32757.340397738357"/>
    <n v="738814.91013859294"/>
    <n v="30144.33194004096"/>
    <n v="19791.2671365604"/>
    <n v="16541.879724295308"/>
    <n v="1032.8575237172352"/>
    <n v="586.75596079462116"/>
    <n v="3358.7710009776374"/>
    <n v="2384.9302769278647"/>
    <n v="917391.56132883299"/>
    <n v="129.67989612374592"/>
    <n v="0"/>
    <n v="0"/>
    <n v="0"/>
    <n v="1111.9507273693755"/>
    <n v="0"/>
    <n v="0"/>
    <n v="1131.9562915593951"/>
    <n v="1604.5907086684715"/>
    <n v="0"/>
    <n v="993.31174971328414"/>
    <n v="3340.8134839399013"/>
    <n v="1840.2623065576238"/>
    <n v="0"/>
    <n v="90.636486538101991"/>
    <n v="1446.8999549820103"/>
    <n v="34003.390661943544"/>
    <n v="654.67152548722913"/>
    <n v="16092.326911865815"/>
    <n v="504981.09829377814"/>
    <n v="19125.865973552191"/>
    <n v="11184.087861961247"/>
    <n v="14492.585952431587"/>
    <n v="2880.8277371292734"/>
    <n v="0"/>
    <n v="2456.142810213717"/>
    <n v="4558.8702544889757"/>
    <n v="622119.96958830371"/>
    <n v="0"/>
    <n v="0"/>
    <n v="0"/>
    <n v="0"/>
    <n v="916.61074563807688"/>
    <n v="0"/>
    <n v="0"/>
    <n v="61.048541075237019"/>
    <n v="1013.2586769306808"/>
    <n v="335.76697591380361"/>
    <n v="0"/>
    <n v="0"/>
    <n v="0"/>
    <n v="0"/>
    <n v="278.76382009054015"/>
    <n v="357.71944286485206"/>
    <n v="8697.8460226947082"/>
    <n v="1407.3910002107439"/>
    <n v="18470.484709625103"/>
    <n v="2785176.19562265"/>
    <n v="11771.582694914479"/>
    <n v="7107.5035777503317"/>
    <n v="8215.8185107576555"/>
    <n v="2528.2480985491961"/>
    <n v="0"/>
    <n v="122.09708215047404"/>
    <n v="4345.9000052770371"/>
    <n v="2850806.2355270931"/>
    <n v="0"/>
    <n v="0"/>
    <n v="0"/>
    <n v="0"/>
    <n v="1072.7758792455575"/>
    <n v="0"/>
    <n v="214.33619570247285"/>
    <n v="192.83648913853099"/>
    <n v="0"/>
    <n v="0"/>
    <n v="0"/>
    <n v="252.86491301511546"/>
    <n v="0"/>
    <n v="0"/>
    <n v="328.64883341045834"/>
    <n v="1115.9056802256573"/>
    <n v="15856.018408747277"/>
    <n v="759.17344677311996"/>
    <n v="139507.6735409192"/>
    <n v="2886580.8996934774"/>
    <n v="14821.755171598386"/>
    <n v="3893.0151145683167"/>
    <n v="13784.107208694397"/>
    <n v="2479.9840969152656"/>
    <n v="0"/>
    <n v="2483.0848272131479"/>
    <n v="30777.38096889414"/>
    <n v="3114120.4604685386"/>
  </r>
  <r>
    <s v="PAS"/>
    <n v="5821"/>
    <m/>
    <n v="7"/>
    <m/>
    <m/>
    <s v="Edição integrada impressão livros"/>
    <x v="8"/>
    <s v="Edição e edição integrada à impressão"/>
    <s v="58.11-5, 58.12-3, 58.13-1, 58.19-1, 58.21-2, 58.22-1, 58.23-9, 58.29-8"/>
    <x v="0"/>
    <n v="14736.599499332788"/>
    <n v="0"/>
    <n v="3902.9734658626116"/>
    <n v="0"/>
    <n v="4167.8635954773999"/>
    <n v="0"/>
    <n v="0"/>
    <n v="0"/>
    <n v="284.70258231761636"/>
    <n v="27879.365614230192"/>
    <n v="1338.6753380917776"/>
    <n v="2002.1965333811786"/>
    <n v="99290.060696585293"/>
    <n v="0"/>
    <n v="0"/>
    <n v="14911.139264445199"/>
    <n v="60631.139763320105"/>
    <n v="1104.009234616748"/>
    <n v="693346.88170798449"/>
    <n v="2773949.6217832733"/>
    <n v="453908.01180560666"/>
    <n v="28132.586734004588"/>
    <n v="90116.837205350181"/>
    <n v="3702.8958791132359"/>
    <n v="1508.8714908099607"/>
    <n v="14791.430369660105"/>
    <n v="77239.853288156286"/>
    <n v="4366945.7158516198"/>
    <n v="0"/>
    <n v="0"/>
    <n v="3570.5559547034577"/>
    <n v="0"/>
    <n v="5482.0904822949806"/>
    <n v="0"/>
    <n v="0"/>
    <n v="1367.243972330034"/>
    <n v="590.81537867286988"/>
    <n v="32565.961571244883"/>
    <n v="1169.0954345877929"/>
    <n v="1153.491144578672"/>
    <n v="94391.264178615631"/>
    <n v="143.59970989178674"/>
    <n v="526.75995350905919"/>
    <n v="18143.9991379854"/>
    <n v="70912.004202708355"/>
    <n v="3564.573692452559"/>
    <n v="769758.47185227298"/>
    <n v="3119429.0290660723"/>
    <n v="556071.52311515948"/>
    <n v="22408.711430726242"/>
    <n v="97262.576383727937"/>
    <n v="6458.0803129043525"/>
    <n v="1423.5009589715321"/>
    <n v="13955.424343338351"/>
    <n v="97203.922891603535"/>
    <n v="4917552.6951683527"/>
    <n v="0"/>
    <n v="0"/>
    <n v="5155.6209812379921"/>
    <n v="0"/>
    <n v="8883.4999998230633"/>
    <n v="0"/>
    <n v="0"/>
    <n v="5298.2300081517915"/>
    <n v="238.09161810841286"/>
    <n v="31860.230912300332"/>
    <n v="1220.1546346446059"/>
    <n v="1587.3000799938391"/>
    <n v="80420.112595643601"/>
    <n v="140.73333662459476"/>
    <n v="375.08149323058188"/>
    <n v="18838.242020948146"/>
    <n v="75275.906400308173"/>
    <n v="2943.3936149229667"/>
    <n v="782299.37826417317"/>
    <n v="3368254.2858177624"/>
    <n v="514608.02452416572"/>
    <n v="32390.701693732652"/>
    <n v="112100.11433331134"/>
    <n v="7693.4503074688218"/>
    <n v="1791.1077449962022"/>
    <n v="11212.428562328087"/>
    <n v="38508.177334655767"/>
    <n v="5101094.2662785323"/>
    <n v="355.66898075002888"/>
    <n v="0"/>
    <n v="5632.2877944442689"/>
    <n v="0"/>
    <n v="19620.767652397804"/>
    <n v="0"/>
    <n v="0"/>
    <n v="4954.4400060987982"/>
    <n v="157.29338180820776"/>
    <n v="32402.775863459341"/>
    <n v="1223.24877006009"/>
    <n v="1662.0118743947939"/>
    <n v="71644.033517792879"/>
    <n v="0"/>
    <n v="358.29975025093012"/>
    <n v="23143.595411017541"/>
    <n v="77115.638333435127"/>
    <n v="1684.5078432019143"/>
    <n v="833108.37682252796"/>
    <n v="3460970.2416673391"/>
    <n v="218912.02262827154"/>
    <n v="39504.010469498608"/>
    <n v="121418.78295222529"/>
    <n v="5670.5746619432266"/>
    <n v="4173.5323879085354"/>
    <n v="11526.207751522661"/>
    <n v="41318.545414431035"/>
    <n v="4976556.8639347805"/>
    <n v="92.795954870195558"/>
    <n v="0"/>
    <n v="182.73664959053895"/>
    <n v="0"/>
    <n v="2432.3133191147472"/>
    <n v="0"/>
    <n v="0"/>
    <n v="6137.3288697942553"/>
    <n v="295.37666250220707"/>
    <n v="19202.218401868729"/>
    <n v="953.37136403564"/>
    <n v="1956.7883003476566"/>
    <n v="66265.782675239243"/>
    <n v="0"/>
    <n v="237.7004074751932"/>
    <n v="14158.856761147275"/>
    <n v="57962.569093798862"/>
    <n v="1397.2800871629877"/>
    <n v="802500.19292056898"/>
    <n v="2614750.6674876655"/>
    <n v="514279.18782061257"/>
    <n v="39084.801040912345"/>
    <n v="108068.86561556962"/>
    <n v="2513.1428786964984"/>
    <n v="1995.9424827828077"/>
    <n v="8485.9802112588113"/>
    <n v="47190.403495007544"/>
    <n v="4310144.3025000216"/>
    <n v="1484.9979562929107"/>
    <n v="0"/>
    <n v="13222.724154997575"/>
    <n v="0"/>
    <n v="9151.5841730486718"/>
    <n v="0"/>
    <n v="0"/>
    <n v="5460.8413418831215"/>
    <n v="2938.6189553534809"/>
    <n v="19105.507624268808"/>
    <n v="900.09003169761297"/>
    <n v="1375.7015087877978"/>
    <n v="72815.571231948124"/>
    <n v="814.33118254267913"/>
    <n v="412.74601002711904"/>
    <n v="19562.496789393081"/>
    <n v="65361.264033107072"/>
    <n v="3003.9762285923634"/>
    <n v="796307.09509394795"/>
    <n v="2432039.2706695055"/>
    <n v="486991.37880626787"/>
    <n v="35557.024143470706"/>
    <n v="106236.76748625947"/>
    <n v="864.71809702051439"/>
    <n v="12542.988154959825"/>
    <n v="8319.1354540510638"/>
    <n v="40724.30366631331"/>
    <n v="4135193.1327937366"/>
    <n v="0"/>
    <n v="0"/>
    <n v="6386.5556128293974"/>
    <n v="0"/>
    <n v="5175.4805391774289"/>
    <n v="0"/>
    <n v="0"/>
    <n v="4899.4102101404651"/>
    <n v="2539.0235338109624"/>
    <n v="13738.30631265322"/>
    <n v="945.29767574667562"/>
    <n v="846.04157425343828"/>
    <n v="74176.259003692147"/>
    <n v="1058.286021359035"/>
    <n v="122.09708215047404"/>
    <n v="13845.417816781113"/>
    <n v="58739.774985771401"/>
    <n v="4113.5757368295444"/>
    <n v="803321.46308143681"/>
    <n v="2682488.5924116974"/>
    <n v="500710.11458310729"/>
    <n v="23146.299857167243"/>
    <n v="118104.95770520339"/>
    <n v="1748.4361005914741"/>
    <n v="1245.2813802952262"/>
    <n v="5490.7499157819402"/>
    <n v="71865.437858515288"/>
    <n v="4394706.8589989915"/>
    <n v="0"/>
    <n v="0"/>
    <n v="3702.9614237033275"/>
    <n v="0"/>
    <n v="5191.2762439623721"/>
    <n v="0"/>
    <n v="0"/>
    <n v="2780.210164640629"/>
    <n v="1050.8296389404027"/>
    <n v="26451.199547348675"/>
    <n v="309.86226585719021"/>
    <n v="1081.1778581171018"/>
    <n v="67207.425421154374"/>
    <n v="1552.0673355354709"/>
    <n v="1561.176623852826"/>
    <n v="17085.195409994409"/>
    <n v="77676.550084657254"/>
    <n v="6926.2080771311275"/>
    <n v="993335.26903860876"/>
    <n v="2812749.9392678002"/>
    <n v="305957.95343892323"/>
    <n v="20614.237299966764"/>
    <n v="90626.446530596426"/>
    <n v="807.01864405899016"/>
    <n v="451.89214593938027"/>
    <n v="5394.8152538067079"/>
    <n v="31017.399999241487"/>
    <n v="4473531.111713836"/>
  </r>
  <r>
    <s v="PAS"/>
    <n v="5822"/>
    <m/>
    <n v="7"/>
    <m/>
    <m/>
    <s v="Edição integrada impressão jornais"/>
    <x v="8"/>
    <s v="Edição e edição integrada à impressão"/>
    <s v="58.11-5, 58.12-3, 58.13-1, 58.19-1, 58.21-2, 58.22-1, 58.23-9, 58.29-8"/>
    <x v="0"/>
    <n v="22712.935232525739"/>
    <n v="8752.5412615526075"/>
    <n v="106838.58714545255"/>
    <n v="11890.327188990494"/>
    <n v="106492.65927280088"/>
    <n v="1998.1547057208952"/>
    <n v="23734.01155391875"/>
    <n v="34116.944858501622"/>
    <n v="27434.700039012449"/>
    <n v="151988.22682802621"/>
    <n v="50530.581122941054"/>
    <n v="83602.753864124315"/>
    <n v="476787.28641986469"/>
    <n v="43338.679771747855"/>
    <n v="55143.341851737809"/>
    <n v="246161.40583131998"/>
    <n v="1068644.8530565382"/>
    <n v="382829.55229970155"/>
    <n v="391328.95500523702"/>
    <n v="3172271.0259496123"/>
    <n v="577917.51181817474"/>
    <n v="363087.19527000433"/>
    <n v="1107295.6011276741"/>
    <n v="73081.639212205555"/>
    <n v="13683.090808766199"/>
    <n v="191895.98045448546"/>
    <n v="470268.45139253448"/>
    <n v="9263826.9933431726"/>
    <n v="25280.442997823589"/>
    <n v="6161.9885128558954"/>
    <n v="107566.66464057445"/>
    <n v="15375.739845620277"/>
    <n v="86920.27747251383"/>
    <n v="2607.5652866222658"/>
    <n v="24310.869617377459"/>
    <n v="39989.030875629287"/>
    <n v="29793.714104045623"/>
    <n v="141734.1177404091"/>
    <n v="58818.051461548392"/>
    <n v="86736.374534305491"/>
    <n v="514933.22754363221"/>
    <n v="989.66463189229773"/>
    <n v="67940.141489817397"/>
    <n v="229184.57254300959"/>
    <n v="1264446.246642044"/>
    <n v="414210.71781356883"/>
    <n v="401858.91781457083"/>
    <n v="2901934.8411296317"/>
    <n v="668648.61355373322"/>
    <n v="442887.14251406566"/>
    <n v="1130463.1519859575"/>
    <n v="80816.972103636072"/>
    <n v="19265.349787019451"/>
    <n v="199449.86034040866"/>
    <n v="547483.07227134716"/>
    <n v="9509807.3292536624"/>
    <n v="25212.684969057562"/>
    <n v="7668.2959204925864"/>
    <n v="142039.06482072716"/>
    <n v="9782.993048189961"/>
    <n v="82965.05551689479"/>
    <n v="0"/>
    <n v="19433.577973777388"/>
    <n v="40798.472107401372"/>
    <n v="28743.933270291549"/>
    <n v="156411.28373508202"/>
    <n v="69058.622088784425"/>
    <n v="93348.625816538406"/>
    <n v="306743.93151505286"/>
    <n v="50164.724784646496"/>
    <n v="60537.245707286274"/>
    <n v="244170.72807685359"/>
    <n v="1279239.6084780416"/>
    <n v="414477.4852355292"/>
    <n v="418892.49816407001"/>
    <n v="2382639.4449520577"/>
    <n v="663792.25546965236"/>
    <n v="416676.30560204748"/>
    <n v="1148045.0970877807"/>
    <n v="80563.010103268782"/>
    <n v="20970.427867702467"/>
    <n v="197287.56078804223"/>
    <n v="506987.44444508624"/>
    <n v="8866650.3775443528"/>
    <n v="26141.393691007244"/>
    <n v="6055.0137580539549"/>
    <n v="153269.55703981486"/>
    <n v="9984.5077254940788"/>
    <n v="88693.180011316537"/>
    <n v="813.21432196997296"/>
    <n v="25128.369033333962"/>
    <n v="39943.183139666937"/>
    <n v="24671.421708487305"/>
    <n v="160140.92470578593"/>
    <n v="94429.96111602585"/>
    <n v="113534.6996874592"/>
    <n v="560660.15088016342"/>
    <n v="51022.653816452985"/>
    <n v="55808.943177118977"/>
    <n v="335511.77733614336"/>
    <n v="1309998.4571674569"/>
    <n v="427585.86677543836"/>
    <n v="447849.8198806899"/>
    <n v="2606782.4787265835"/>
    <n v="701544.93962185155"/>
    <n v="456292.09238063596"/>
    <n v="1337603.1504356225"/>
    <n v="83259.9273926975"/>
    <n v="26795.936429574151"/>
    <n v="235252.91421108285"/>
    <n v="568983.18444347638"/>
    <n v="9947757.7186134029"/>
    <n v="29818.338322951895"/>
    <n v="5057.3809680546337"/>
    <n v="151139.10301699842"/>
    <n v="11929.391116488336"/>
    <n v="103807.07290804718"/>
    <n v="406.34777585622817"/>
    <n v="25135.908690142816"/>
    <n v="48606.772423899914"/>
    <n v="31232.535826504423"/>
    <n v="169975.75675135956"/>
    <n v="100320.79169929196"/>
    <n v="115773.53814994531"/>
    <n v="304432.68683660729"/>
    <n v="57239.070441537733"/>
    <n v="52173.956001369123"/>
    <n v="398912.35720929474"/>
    <n v="1491812.7740063961"/>
    <n v="447110.39200461603"/>
    <n v="490622.04976994015"/>
    <n v="2919708.3709948421"/>
    <n v="896639.89603302546"/>
    <n v="496780.8330645049"/>
    <n v="1471978.509507223"/>
    <n v="73628.099524230871"/>
    <n v="25784.179803236209"/>
    <n v="280209.82609901269"/>
    <n v="591919.77158477402"/>
    <n v="10792155.710530149"/>
    <n v="15898.373197120305"/>
    <n v="4334.3023234038001"/>
    <n v="117686.67543034362"/>
    <n v="9771.5726011577153"/>
    <n v="72134.00995251452"/>
    <n v="1307.9542211190719"/>
    <n v="26439.469090687868"/>
    <n v="43192.082806987528"/>
    <n v="8455.2798232765817"/>
    <n v="175650.92289055471"/>
    <n v="93329.242171255697"/>
    <n v="100699.21839421327"/>
    <n v="305047.05290782993"/>
    <n v="49877.308740587694"/>
    <n v="23312.754326434519"/>
    <n v="356484.30203501566"/>
    <n v="1317091.8821333831"/>
    <n v="398842.31163828942"/>
    <n v="510064.87372435862"/>
    <n v="2802368.0952285137"/>
    <n v="799728.60991110234"/>
    <n v="420311.97858858929"/>
    <n v="1218465.4100281114"/>
    <n v="61536.626011988337"/>
    <n v="25086.719529108512"/>
    <n v="209859.68049249315"/>
    <n v="559687.65568904043"/>
    <n v="9726664.3638874814"/>
    <n v="16049.252497006479"/>
    <n v="3429.9938921971161"/>
    <n v="101017.24304562008"/>
    <n v="9891.327348124918"/>
    <n v="69217.937686943216"/>
    <n v="1151.0136065801266"/>
    <n v="25157.02108490418"/>
    <n v="44127.887587114194"/>
    <n v="30762.809988861489"/>
    <n v="164339.96143089462"/>
    <n v="114726.43582390703"/>
    <n v="105426.36874476077"/>
    <n v="508279.40109392913"/>
    <n v="46846.788072871946"/>
    <n v="47380.940741544589"/>
    <n v="407521.30689863232"/>
    <n v="1367358.953391562"/>
    <n v="401339.61547915137"/>
    <n v="1694860.6247000587"/>
    <n v="2708243.297837385"/>
    <n v="847594.71533563652"/>
    <n v="409159.14363747672"/>
    <n v="1188075.4653500728"/>
    <n v="72834.801898897393"/>
    <n v="28590.761739372741"/>
    <n v="237774.66159957653"/>
    <n v="648047.31738682149"/>
    <n v="11299205.047899902"/>
    <n v="14784.730379925481"/>
    <n v="3763.2899182549304"/>
    <n v="133694.82590167841"/>
    <n v="8663.5404756925036"/>
    <n v="63998.389257502917"/>
    <n v="1503.8613389870809"/>
    <n v="29175.566202336529"/>
    <n v="37029.946458147322"/>
    <n v="28516.418099688784"/>
    <n v="160797.98971685063"/>
    <n v="124178.75427690269"/>
    <n v="114756.6565710024"/>
    <n v="529477.66744172433"/>
    <n v="3063.308984194884"/>
    <n v="60200.460823882386"/>
    <n v="404999.77842555969"/>
    <n v="1454418.7422603627"/>
    <n v="399183.90507369139"/>
    <n v="1892006.7728020984"/>
    <n v="4179560.0189738269"/>
    <n v="801518.45041452872"/>
    <n v="481399.58316259924"/>
    <n v="1454948.4027226286"/>
    <n v="82562.402608148739"/>
    <n v="37749.2230082225"/>
    <n v="256204.32095577824"/>
    <n v="829655.42021625186"/>
    <n v="13587812.42647047"/>
  </r>
  <r>
    <s v="PAS"/>
    <n v="5823"/>
    <m/>
    <n v="7"/>
    <m/>
    <m/>
    <s v="Edição integrada impressão revistas"/>
    <x v="8"/>
    <s v="Edição e edição integrada à impressão"/>
    <s v="58.11-5, 58.12-3, 58.13-1, 58.19-1, 58.21-2, 58.22-1, 58.23-9, 58.29-8"/>
    <x v="0"/>
    <n v="6756.9764003228584"/>
    <n v="840.84060661677688"/>
    <n v="0"/>
    <n v="0"/>
    <n v="2269.883391362212"/>
    <n v="0"/>
    <n v="0"/>
    <n v="2345.5554397247442"/>
    <n v="0"/>
    <n v="410.0334040969048"/>
    <n v="364.86344139493593"/>
    <n v="0"/>
    <n v="1708.2097998538241"/>
    <n v="147.66573936207035"/>
    <n v="0"/>
    <n v="2883.2200624660786"/>
    <n v="21503.837529729757"/>
    <n v="3785.6171634142361"/>
    <n v="32296.684663326163"/>
    <n v="1965205.7247359024"/>
    <n v="10328.817986745595"/>
    <n v="31703.764014400385"/>
    <n v="15788.151334147589"/>
    <n v="2648.1648654619198"/>
    <n v="980.08958863698319"/>
    <n v="1625.7466458940107"/>
    <n v="0"/>
    <n v="2103593.8468128596"/>
    <n v="6839.350250606346"/>
    <n v="0"/>
    <n v="6364.5022276199834"/>
    <n v="0"/>
    <n v="1831.2849522524996"/>
    <n v="0"/>
    <n v="0"/>
    <n v="2629.5468439835868"/>
    <n v="144.02330785606932"/>
    <n v="287.19941978357349"/>
    <n v="177.69934601653259"/>
    <n v="162.76539978579868"/>
    <n v="349.46832053310936"/>
    <n v="0"/>
    <n v="0"/>
    <n v="1541.0091522534406"/>
    <n v="14963.150133434516"/>
    <n v="5023.5816917856646"/>
    <n v="30516.033352741932"/>
    <n v="2637303.8175604055"/>
    <n v="9060.1165870971854"/>
    <n v="13555.042724484691"/>
    <n v="19193.380492890807"/>
    <n v="2117.0113101153656"/>
    <n v="1478.1842791755935"/>
    <n v="1913.4227155168253"/>
    <n v="74.129643749447453"/>
    <n v="2755524.7197120884"/>
    <n v="6156.0845421472332"/>
    <n v="0"/>
    <n v="4077.6466119746774"/>
    <n v="0"/>
    <n v="1600.0769473880819"/>
    <n v="0"/>
    <n v="0"/>
    <n v="2742.2999312285633"/>
    <n v="356.92417769340545"/>
    <n v="502.23926683672693"/>
    <n v="294.89516766818775"/>
    <n v="90.503753456331026"/>
    <n v="1268.5605671803967"/>
    <n v="0"/>
    <n v="140.73333662459476"/>
    <n v="1297.3769622810737"/>
    <n v="15060.321214480347"/>
    <n v="4142.2402721138769"/>
    <n v="100063.21807164149"/>
    <n v="2982298.9906061916"/>
    <n v="40956.277845819721"/>
    <n v="29022.265119778811"/>
    <n v="20052.044423396121"/>
    <n v="924.97324885576893"/>
    <n v="1887.0145725334353"/>
    <n v="962.75743462699882"/>
    <n v="151.24874147921736"/>
    <n v="3214048.6928153969"/>
    <n v="5306.341232439866"/>
    <n v="0"/>
    <n v="244.35753004549846"/>
    <n v="0"/>
    <n v="1419.2838133285327"/>
    <n v="0"/>
    <n v="0"/>
    <n v="2030.6148436886629"/>
    <n v="366.82525255888419"/>
    <n v="136.94072377871123"/>
    <n v="391.08888740577538"/>
    <n v="0"/>
    <n v="0"/>
    <n v="0"/>
    <n v="136.94072377871123"/>
    <n v="805.13230659318958"/>
    <n v="14671.655771157424"/>
    <n v="4141.6729400708928"/>
    <n v="112073.11752285816"/>
    <n v="2995784.5854907096"/>
    <n v="9105.6020588919928"/>
    <n v="36933.824047379698"/>
    <n v="15344.979490271406"/>
    <n v="513.84179839901742"/>
    <n v="1747.1111116965481"/>
    <n v="1259.0041186724673"/>
    <n v="110.92198626080295"/>
    <n v="3202523.8416499859"/>
    <n v="6358.4858999614189"/>
    <n v="584.53456839822752"/>
    <n v="10737.635510170287"/>
    <n v="3823.7529716427412"/>
    <n v="18501.320561320907"/>
    <n v="702.21982599413195"/>
    <n v="2163.2750038651084"/>
    <n v="3878.8823346149161"/>
    <n v="2519.4058918352848"/>
    <n v="31564.534055684919"/>
    <n v="5744.9747239321941"/>
    <n v="4135.6387483293529"/>
    <n v="17649.784905790326"/>
    <n v="5314.8140784267543"/>
    <n v="8337.5480847395993"/>
    <n v="35327.489972956406"/>
    <n v="31856.554359882262"/>
    <n v="14199.75407990444"/>
    <n v="67374.6400859891"/>
    <n v="3601666.0546253035"/>
    <n v="188644.47550474701"/>
    <n v="64043.48230592304"/>
    <n v="79162.704390845087"/>
    <n v="7324.2690798665253"/>
    <n v="8409.0309502200234"/>
    <n v="66647.339654844167"/>
    <n v="22152.565852859068"/>
    <n v="4308825.1680280473"/>
    <n v="5113.341052495829"/>
    <n v="0"/>
    <n v="12637.651690315426"/>
    <n v="3558.0398596145842"/>
    <n v="20583.264422494714"/>
    <n v="0"/>
    <n v="2881.2920748216088"/>
    <n v="2877.5285690186174"/>
    <n v="2913.1431305986948"/>
    <n v="28028.018535651307"/>
    <n v="7479.6784430330017"/>
    <n v="196.09273582883284"/>
    <n v="15550.641436089563"/>
    <n v="4699.6775223446712"/>
    <n v="7478.6549479375235"/>
    <n v="30277.108567202249"/>
    <n v="21884.217323627803"/>
    <n v="9911.9252921730131"/>
    <n v="64669.485930028975"/>
    <n v="3446269.6188893667"/>
    <n v="201789.91947870015"/>
    <n v="58269.200193992037"/>
    <n v="105776.27975275289"/>
    <n v="9058.754283537588"/>
    <n v="6831.1437048873422"/>
    <n v="56325.952528210008"/>
    <n v="23524.589922775827"/>
    <n v="4148585.220287499"/>
    <n v="4941.6087269910122"/>
    <n v="0"/>
    <n v="12120.631773896517"/>
    <n v="939.47379203331184"/>
    <n v="18558.949194315552"/>
    <n v="0"/>
    <n v="1676.5091508121789"/>
    <n v="2039.4390498808743"/>
    <n v="1748.580263411289"/>
    <n v="31607.961578358347"/>
    <n v="3361.0811221925278"/>
    <n v="0"/>
    <n v="11581.14066774126"/>
    <n v="4493.2844228743315"/>
    <n v="5511.2460440423583"/>
    <n v="31584.310049605509"/>
    <n v="21746.883414576019"/>
    <n v="9488.2642852575445"/>
    <n v="62766.760354565209"/>
    <n v="1175397.2941676069"/>
    <n v="157458.7346384112"/>
    <n v="51366.945622214123"/>
    <n v="76105.204607378982"/>
    <n v="11289.221254812785"/>
    <n v="7547.4796777547517"/>
    <n v="39951.674576097415"/>
    <n v="19184.861497845326"/>
    <n v="1762467.539932675"/>
    <n v="4633.8985393085914"/>
    <n v="0"/>
    <n v="14694.241210368735"/>
    <n v="1475.3617694987481"/>
    <n v="19215.775785214697"/>
    <n v="0"/>
    <n v="1951.8293464096951"/>
    <n v="3295.3225576376153"/>
    <n v="5536.8415616198081"/>
    <n v="33031.760144615073"/>
    <n v="4745.5105409508678"/>
    <n v="0"/>
    <n v="13231.514559609013"/>
    <n v="7950.3546458420215"/>
    <n v="8232.6657798782853"/>
    <n v="43180.964816278713"/>
    <n v="20008.714327352925"/>
    <n v="12851.69831787866"/>
    <n v="120561.68451136103"/>
    <n v="1539827.1705342983"/>
    <n v="108129.70647644578"/>
    <n v="36821.861734813974"/>
    <n v="72869.885854801367"/>
    <n v="20957.266305973899"/>
    <n v="8323.0727872251064"/>
    <n v="52591.468720126097"/>
    <n v="29860.11314416716"/>
    <n v="2183978.6839716765"/>
  </r>
  <r>
    <s v="PAS"/>
    <n v="6391"/>
    <m/>
    <n v="8"/>
    <m/>
    <m/>
    <s v="Agências de Notícias"/>
    <x v="8"/>
    <s v="Agências de notícias e outros serviços de informação"/>
    <s v="63.91-7, 63.99-2"/>
    <x v="0"/>
    <n v="21357.579789612533"/>
    <n v="0"/>
    <n v="239.0333262321538"/>
    <n v="0"/>
    <n v="2723.1229302430052"/>
    <n v="0"/>
    <n v="0"/>
    <n v="1329.9029099982008"/>
    <n v="599.20278256029223"/>
    <n v="2359.6443630525177"/>
    <n v="972.32729994990086"/>
    <n v="662.84513575870278"/>
    <n v="2533.4259907751789"/>
    <n v="1874.8184602810124"/>
    <n v="533.16429300981486"/>
    <n v="1644.7644036744491"/>
    <n v="21989.165838767549"/>
    <n v="3826.5157172088125"/>
    <n v="37790.277495686416"/>
    <n v="100664.3589324714"/>
    <n v="8041.4383218743033"/>
    <n v="5712.1360222461553"/>
    <n v="6458.561848837222"/>
    <n v="1675.6604597613882"/>
    <n v="4506.4023690416161"/>
    <n v="2493.3725236951655"/>
    <n v="90662.22316592127"/>
    <n v="320649.94438065903"/>
    <n v="190.60993393880761"/>
    <n v="0"/>
    <n v="318.18028272323517"/>
    <n v="0"/>
    <n v="1777.0523071800642"/>
    <n v="0"/>
    <n v="0"/>
    <n v="1021.6819290825241"/>
    <n v="625.54484080458803"/>
    <n v="1524.7272734643202"/>
    <n v="780.97890727678555"/>
    <n v="509.23412762973078"/>
    <n v="1710.6100085662151"/>
    <n v="1201.4302373812648"/>
    <n v="144.95052010555713"/>
    <n v="1046.774072033797"/>
    <n v="11058.116941201839"/>
    <n v="2916.4400981930999"/>
    <n v="32989.073860884324"/>
    <n v="84468.588690292745"/>
    <n v="5651.4999868157538"/>
    <n v="4836.7149944871144"/>
    <n v="5893.1959196843545"/>
    <n v="1886.2519894226709"/>
    <n v="3840.1324558818378"/>
    <n v="1246.9706709961101"/>
    <n v="87387.166204694106"/>
    <n v="253025.92625274087"/>
    <n v="230.52685657898445"/>
    <n v="0"/>
    <n v="132.99626341095257"/>
    <n v="0"/>
    <n v="536.77231596895399"/>
    <n v="0"/>
    <n v="0"/>
    <n v="1570.3577531179394"/>
    <n v="312.1340875971336"/>
    <n v="840.93989723005097"/>
    <n v="493.06449634047505"/>
    <n v="194.33739714743271"/>
    <n v="1025.8439086188598"/>
    <n v="823.34035995099896"/>
    <n v="37.516406277375282"/>
    <n v="1066.6632062268945"/>
    <n v="9333.1560348070579"/>
    <n v="1951.1142936893082"/>
    <n v="32872.997053477811"/>
    <n v="196499.13228553446"/>
    <n v="4789.4861674197118"/>
    <n v="2617.9816847378042"/>
    <n v="6351.2151470922445"/>
    <n v="1673.887352344324"/>
    <n v="3112.4913468249101"/>
    <n v="745.09030445245173"/>
    <n v="46587.19596919608"/>
    <n v="313798.24058804224"/>
    <n v="50.453931353909582"/>
    <n v="0"/>
    <n v="0"/>
    <n v="0"/>
    <n v="1977.9778724746413"/>
    <n v="0"/>
    <n v="0"/>
    <n v="984.46127449824542"/>
    <n v="128.68066895767765"/>
    <n v="611.45443423864367"/>
    <n v="176.58875973868354"/>
    <n v="55.545612499716967"/>
    <n v="525.95770171897277"/>
    <n v="295.19993491032591"/>
    <n v="0"/>
    <n v="1137.0978403670604"/>
    <n v="8264.3155367219279"/>
    <n v="1133.6433661498161"/>
    <n v="32520.311505573965"/>
    <n v="144132.58860338642"/>
    <n v="2246.0289635150666"/>
    <n v="1992.4600022934169"/>
    <n v="2050.1098677466653"/>
    <n v="1246.982336934836"/>
    <n v="1188.566404909275"/>
    <n v="402.76817943703622"/>
    <n v="37318.592394313753"/>
    <n v="238439.78519174003"/>
    <n v="0"/>
    <n v="0"/>
    <n v="0"/>
    <n v="0"/>
    <n v="174.30031065923245"/>
    <n v="0"/>
    <n v="0"/>
    <n v="167.91173336343937"/>
    <n v="25.08700227781447"/>
    <n v="91.051061208303096"/>
    <n v="76.24481084433809"/>
    <n v="300.37381085130488"/>
    <n v="1262.8910084112097"/>
    <n v="122.87293979365583"/>
    <n v="0"/>
    <n v="668.56713499786463"/>
    <n v="3331.4156780305511"/>
    <n v="384.84346917777441"/>
    <n v="13918.717970262564"/>
    <n v="71167.829742171365"/>
    <n v="1596.2178265094792"/>
    <n v="753.28913905312368"/>
    <n v="1825.1686959251267"/>
    <n v="618.59161290129111"/>
    <n v="518.1732618032911"/>
    <n v="136.56281855628933"/>
    <n v="17446.424930008194"/>
    <n v="114586.53495680622"/>
    <n v="10.614557589275297"/>
    <n v="0"/>
    <n v="0"/>
    <n v="0"/>
    <n v="169.97830870207733"/>
    <n v="0"/>
    <n v="13.831090192085993"/>
    <n v="2911.6837954597509"/>
    <n v="29.913753206139472"/>
    <n v="82.300347530582997"/>
    <n v="91.799840484217256"/>
    <n v="2201.378401829591"/>
    <n v="779.77263381742864"/>
    <n v="111.6604282580588"/>
    <n v="3434.9765525944081"/>
    <n v="462.51315707190577"/>
    <n v="2608.0201731550587"/>
    <n v="291.29969985037678"/>
    <n v="11039.967185032332"/>
    <n v="58480.749572369132"/>
    <n v="1229.1672698864452"/>
    <n v="498.36312841426854"/>
    <n v="675.95689970669207"/>
    <n v="390.07083866244051"/>
    <n v="396.47924378473721"/>
    <n v="69.15523652492783"/>
    <n v="13623.002619540339"/>
    <n v="99602.654733662275"/>
    <n v="7.7583916254162002"/>
    <n v="0"/>
    <n v="17.240870278702666"/>
    <n v="0"/>
    <n v="190.49575497902532"/>
    <n v="0"/>
    <n v="0"/>
    <n v="122.68258472920536"/>
    <n v="14.308198244293738"/>
    <n v="77.410645507848116"/>
    <n v="10.3445221672216"/>
    <n v="1574.2366245733313"/>
    <n v="625.94651911253106"/>
    <n v="0"/>
    <n v="0"/>
    <n v="393.72027207611399"/>
    <n v="1442.756023740915"/>
    <n v="87.20397705228028"/>
    <n v="6915.9563256573238"/>
    <n v="42294.704192286881"/>
    <n v="527.575802789318"/>
    <n v="309.74292389648343"/>
    <n v="626.93011076159826"/>
    <n v="349.58881642369983"/>
    <n v="235.15116067916787"/>
    <n v="17.068461575915642"/>
    <n v="10120.175515128616"/>
    <n v="65960.997693285884"/>
    <n v="20.808929269424699"/>
    <n v="0"/>
    <n v="34.626553755018435"/>
    <n v="0"/>
    <n v="14.94609602288044"/>
    <n v="0"/>
    <n v="100.74164170118306"/>
    <n v="45.911764578571955"/>
    <n v="23.182468408008557"/>
    <n v="124.83953784680907"/>
    <n v="0"/>
    <n v="1347.9601596138673"/>
    <n v="518.21830791560922"/>
    <n v="0"/>
    <n v="0"/>
    <n v="277.12440189760292"/>
    <n v="1030.2424912185675"/>
    <n v="66.612685596058384"/>
    <n v="5975.5220212003896"/>
    <n v="38929.437856819357"/>
    <n v="763.55690520374708"/>
    <n v="299.04776493468188"/>
    <n v="640.21032545712387"/>
    <n v="113.58851312133048"/>
    <n v="196.92348548863549"/>
    <n v="58.88794863060923"/>
    <n v="9348.348386900474"/>
    <n v="59930.738245579952"/>
  </r>
  <r>
    <s v="PAS"/>
    <n v="8592"/>
    <m/>
    <n v="9"/>
    <m/>
    <m/>
    <s v="Ensino de Arte Cultura"/>
    <x v="1"/>
    <s v="Atividades de ensino continuado"/>
    <s v="85.50-3, 85.91-1, 85.92-9, 85.93-7, 85.99-6"/>
    <x v="0"/>
    <n v="330.16030584289996"/>
    <n v="239.6136672412571"/>
    <n v="548.88577172168073"/>
    <n v="24.297776827606949"/>
    <n v="6788.1935826428144"/>
    <n v="208.00289723744865"/>
    <n v="128.65924533704867"/>
    <n v="1533.1355176707168"/>
    <n v="236.48381825377399"/>
    <n v="1787.4370903226886"/>
    <n v="425.8156862642403"/>
    <n v="581.68038713661599"/>
    <n v="1323.7396933238549"/>
    <n v="317.5445913576508"/>
    <n v="777.23755364526164"/>
    <n v="5139.8334094718484"/>
    <n v="12248.451406994207"/>
    <n v="1782.7345979345346"/>
    <n v="17657.729206635435"/>
    <n v="213452.60902114343"/>
    <n v="8963.9348204265316"/>
    <n v="3567.095536014238"/>
    <n v="8153.9080210413722"/>
    <n v="1655.4001519624367"/>
    <n v="1099.1718538552113"/>
    <n v="2775.5400810874103"/>
    <n v="4124.3992792298222"/>
    <n v="295871.69497062196"/>
    <n v="219.39661938176317"/>
    <n v="37.88774398344156"/>
    <n v="382.142893132106"/>
    <n v="44.404507697840081"/>
    <n v="6370.2181111059381"/>
    <n v="177.97281014133628"/>
    <n v="186.33832439182271"/>
    <n v="1154.7933312760663"/>
    <n v="185.44421833908709"/>
    <n v="1958.5367213406878"/>
    <n v="552.92094363058152"/>
    <n v="340.36809897318523"/>
    <n v="1672.1147456225133"/>
    <n v="325.44787669280146"/>
    <n v="593.65416632882841"/>
    <n v="4616.3323307172523"/>
    <n v="9440.7386970693115"/>
    <n v="1924.0353350423047"/>
    <n v="18010.757802873482"/>
    <n v="213747.26634189775"/>
    <n v="7168.9863115103044"/>
    <n v="3863.6147314068435"/>
    <n v="6157.7282195168682"/>
    <n v="1549.9385340137228"/>
    <n v="729.71713504282502"/>
    <n v="2432.7778846006804"/>
    <n v="4379.7365879608415"/>
    <n v="288223.27102369018"/>
    <n v="278.12038598718198"/>
    <n v="54.360409865307702"/>
    <n v="123.10265121732482"/>
    <n v="28.993725608384445"/>
    <n v="6524.9640801982951"/>
    <n v="111.96867702444322"/>
    <n v="75.482420276828847"/>
    <n v="818.21211000638618"/>
    <n v="23.243253534054883"/>
    <n v="1398.668888462749"/>
    <n v="498.02544572299962"/>
    <n v="222.30139360014445"/>
    <n v="1343.0495146057981"/>
    <n v="222.15445977780729"/>
    <n v="710.22905848781386"/>
    <n v="4149.3116070881515"/>
    <n v="9717.1376482566302"/>
    <n v="1427.3789552279604"/>
    <n v="14193.457039765017"/>
    <n v="196505.13008361153"/>
    <n v="6060.377746259468"/>
    <n v="3175.3024296936492"/>
    <n v="4846.912924955921"/>
    <n v="1461.8624638710403"/>
    <n v="588.46376027385986"/>
    <n v="1588.8975089863009"/>
    <n v="4085.6466038081485"/>
    <n v="260232.75524617321"/>
    <n v="74.385852024976899"/>
    <n v="21.236775302652823"/>
    <n v="49.051780386346998"/>
    <n v="20.419976252557458"/>
    <n v="626.73159719658975"/>
    <n v="197.88643041813253"/>
    <n v="92.639250063207925"/>
    <n v="310.46719233620036"/>
    <n v="35.823007880848678"/>
    <n v="1214.4859558685046"/>
    <n v="282.05232703272492"/>
    <n v="252.33395535517917"/>
    <n v="1030.0338090929952"/>
    <n v="205.59712585464285"/>
    <n v="633.8991962005141"/>
    <n v="3852.208849425489"/>
    <n v="7215.4298944928114"/>
    <n v="948.76473901781515"/>
    <n v="10767.900469380438"/>
    <n v="183860.64713090891"/>
    <n v="4695.6273056351338"/>
    <n v="2748.5005153703628"/>
    <n v="2754.436920943469"/>
    <n v="1506.6349307922194"/>
    <n v="604.65554213607174"/>
    <n v="1131.496174950573"/>
    <n v="2989.6572501460723"/>
    <n v="228123.00395446541"/>
    <n v="37.01018721284737"/>
    <n v="0"/>
    <n v="25.417476395980998"/>
    <n v="28.137486277168307"/>
    <n v="571.43207866172702"/>
    <n v="219.36585105861667"/>
    <n v="9.6306931366644193"/>
    <n v="234.79837588018702"/>
    <n v="79.904539095069381"/>
    <n v="764.47290212403641"/>
    <n v="100.67435628553115"/>
    <n v="124.59907524535899"/>
    <n v="809.25808009206173"/>
    <n v="85.461449034916456"/>
    <n v="448.17034790253678"/>
    <n v="5064.4939216377124"/>
    <n v="6072.8339135085107"/>
    <n v="625.74182330486133"/>
    <n v="7335.1077131734883"/>
    <n v="108789.83339848462"/>
    <n v="2917.1110804103"/>
    <n v="1367.4436124371305"/>
    <n v="2272.3499600203254"/>
    <n v="1232.3616221311324"/>
    <n v="460.00325953644051"/>
    <n v="1042.6662370924544"/>
    <n v="2317.238243056097"/>
    <n v="143035.51768319579"/>
    <n v="51.038373568018791"/>
    <n v="0"/>
    <n v="0"/>
    <n v="0"/>
    <n v="350.86745524443552"/>
    <n v="137.29298184259576"/>
    <n v="8.9882640236590436"/>
    <n v="176.1525590854971"/>
    <n v="506.3210747903255"/>
    <n v="471.78654340430569"/>
    <n v="46.53763887101502"/>
    <n v="92.072052361199638"/>
    <n v="551.03656393775918"/>
    <n v="63.536586749430647"/>
    <n v="295.02921663404544"/>
    <n v="3603.926419704711"/>
    <n v="5034.4875363734509"/>
    <n v="248.25235003962032"/>
    <n v="3451.2667885860928"/>
    <n v="77120.140132072876"/>
    <n v="3054.9439606913411"/>
    <n v="986.28901495274226"/>
    <n v="2194.5049957334131"/>
    <n v="783.98867431720328"/>
    <n v="358.86244576049472"/>
    <n v="601.47131811398333"/>
    <n v="1292.3642367961074"/>
    <n v="101481.15718365432"/>
    <n v="42.207486814954429"/>
    <n v="54.319200422724087"/>
    <n v="10.601433404907024"/>
    <n v="0"/>
    <n v="640.69508348157717"/>
    <n v="272.77488150825775"/>
    <n v="17.598167423482312"/>
    <n v="272.13497898791849"/>
    <n v="308.60433395817938"/>
    <n v="4625.3767706908684"/>
    <n v="18.433772404460242"/>
    <n v="27.712995035100203"/>
    <n v="346.19235218126875"/>
    <n v="36.999002583125517"/>
    <n v="83.592302397691896"/>
    <n v="2354.5876884915006"/>
    <n v="4669.8296411011333"/>
    <n v="222.91570411896933"/>
    <n v="4673.0170680682077"/>
    <n v="70970.355794035524"/>
    <n v="1937.8275309362373"/>
    <n v="593.83123508645167"/>
    <n v="1131.9563902322552"/>
    <n v="969.13936397091686"/>
    <n v="287.86856630417276"/>
    <n v="529.59545385679849"/>
    <n v="918.06165782608321"/>
    <n v="96016.22885532277"/>
    <n v="17.546650714255239"/>
    <n v="0"/>
    <n v="5.8488835714184129"/>
    <n v="0"/>
    <n v="508.98216182386966"/>
    <n v="17.546650714255239"/>
    <n v="0"/>
    <n v="203.24516399304619"/>
    <n v="60.053104233566501"/>
    <n v="266.6718427033814"/>
    <n v="12.939423557852312"/>
    <n v="0"/>
    <n v="215.43008157020671"/>
    <n v="17.546650714255239"/>
    <n v="54.459724523420142"/>
    <n v="2411.5908952387167"/>
    <n v="2590.2884488004961"/>
    <n v="114.84667687451567"/>
    <n v="1443.913117686131"/>
    <n v="34614.375601934917"/>
    <n v="1146.1255222187979"/>
    <n v="215.00419049537572"/>
    <n v="410.56115095183497"/>
    <n v="616.29763151025406"/>
    <n v="107.38827289504599"/>
    <n v="293.46850278586714"/>
    <n v="995.61927963519611"/>
    <n v="46339.749629146681"/>
  </r>
  <r>
    <s v="PAS"/>
    <n v="8593"/>
    <m/>
    <n v="9"/>
    <m/>
    <m/>
    <s v="Ensino de Idiomas"/>
    <x v="1"/>
    <s v="Atividades de ensino continuado"/>
    <s v="85.50-3, 85.91-1, 85.92-9, 85.93-7, 85.99-6"/>
    <x v="0"/>
    <n v="5311.1572352464154"/>
    <n v="1276.7427924298495"/>
    <n v="17900.909847923998"/>
    <n v="1891.0956348879797"/>
    <n v="25092.110753450561"/>
    <n v="2635.3432512107111"/>
    <n v="3298.2230161725543"/>
    <n v="13952.821479601991"/>
    <n v="5047.1080254673834"/>
    <n v="23600.692236481278"/>
    <n v="9661.6114181591711"/>
    <n v="14072.130275918134"/>
    <n v="41592.748784124684"/>
    <n v="6916.9642487246892"/>
    <n v="8565.2133367559582"/>
    <n v="40846.550969168609"/>
    <n v="140320.28943134079"/>
    <n v="27676.146933217944"/>
    <n v="351372.89074820792"/>
    <n v="617378.49073168542"/>
    <n v="87763.068843570232"/>
    <n v="62070.263853603828"/>
    <n v="75878.26202539535"/>
    <n v="13694.704417657278"/>
    <n v="13011.819259370601"/>
    <n v="24066.399905347789"/>
    <n v="84380.883752073205"/>
    <n v="1719274.6432071945"/>
    <n v="5045.6229330845035"/>
    <n v="1247.8879846341995"/>
    <n v="17437.69360193246"/>
    <n v="1770.6757950520575"/>
    <n v="19150.911872276836"/>
    <n v="2040.9450481326414"/>
    <n v="2707.6497831522565"/>
    <n v="11716.960750520564"/>
    <n v="4611.5151273892525"/>
    <n v="22808.055197957372"/>
    <n v="10610.766671021747"/>
    <n v="11328.492195044741"/>
    <n v="33403.784191795057"/>
    <n v="5620.698700169296"/>
    <n v="8277.5269019753869"/>
    <n v="36359.763997275484"/>
    <n v="136769.14433334177"/>
    <n v="23662.664322755067"/>
    <n v="326796.71138946747"/>
    <n v="585110.07060688513"/>
    <n v="77215.148591762729"/>
    <n v="53521.346646280217"/>
    <n v="71123.485219977578"/>
    <n v="10616.632689725162"/>
    <n v="11166.743339369565"/>
    <n v="21352.768069082984"/>
    <n v="80201.049042288956"/>
    <n v="1591674.7150023503"/>
    <n v="3264.6628041807066"/>
    <n v="1103.9533663522438"/>
    <n v="18843.896656747609"/>
    <n v="1267.0147252452166"/>
    <n v="18911.332718401572"/>
    <n v="1627.4379224461825"/>
    <n v="1939.0063529191639"/>
    <n v="10263.987416603177"/>
    <n v="4058.3260278544244"/>
    <n v="19993.259683904762"/>
    <n v="9976.1034057314628"/>
    <n v="8792.8181717172538"/>
    <n v="30775.658246831059"/>
    <n v="4256.2112495420488"/>
    <n v="7233.5577251369177"/>
    <n v="33383.048327574266"/>
    <n v="118941.95150980525"/>
    <n v="18757.685150639638"/>
    <n v="300967.6218790657"/>
    <n v="533062.66481370188"/>
    <n v="77679.827257144862"/>
    <n v="48085.485768629034"/>
    <n v="64096.145944692471"/>
    <n v="9481.670182054595"/>
    <n v="9283.3133501953362"/>
    <n v="20208.41491641854"/>
    <n v="77260.476487483131"/>
    <n v="1453515.5320610185"/>
    <n v="4236.7696445854899"/>
    <n v="1197.4620652078497"/>
    <n v="14915.373183134223"/>
    <n v="1226.4679857872632"/>
    <n v="15385.273180517921"/>
    <n v="1272.1184350832946"/>
    <n v="1726.2455931940285"/>
    <n v="7012.6610290185254"/>
    <n v="3477.9517120080718"/>
    <n v="15304.046823786395"/>
    <n v="7801.3035546178662"/>
    <n v="6702.9032903528469"/>
    <n v="19481.580740012931"/>
    <n v="3175.7255724731731"/>
    <n v="5976.2792300604169"/>
    <n v="28626.497375376512"/>
    <n v="99061.956808955307"/>
    <n v="15074.960543046578"/>
    <n v="268426.26496794255"/>
    <n v="473397.36624364543"/>
    <n v="62917.912056306966"/>
    <n v="44369.287996266088"/>
    <n v="51839.409323004598"/>
    <n v="7612.7168309991166"/>
    <n v="8897.9152912388909"/>
    <n v="18323.713383437404"/>
    <n v="74515.537420758774"/>
    <n v="1261955.7002808184"/>
    <n v="2469.8698111397216"/>
    <n v="983.97263870112897"/>
    <n v="12202.218879440707"/>
    <n v="1180.6714260212616"/>
    <n v="12497.821863880597"/>
    <n v="478.01548825879649"/>
    <n v="1001.0038585832838"/>
    <n v="4899.0903549208997"/>
    <n v="2944.1453802303486"/>
    <n v="10592.813354964004"/>
    <n v="6915.3290263119925"/>
    <n v="4617.3672764993034"/>
    <n v="17789.890763872263"/>
    <n v="2038.3953083938191"/>
    <n v="4616.2350091258068"/>
    <n v="22470.684085835372"/>
    <n v="76976.308907333732"/>
    <n v="11026.034789910087"/>
    <n v="230212.58651347359"/>
    <n v="385997.73356237006"/>
    <n v="47550.650008285338"/>
    <n v="32368.138169366121"/>
    <n v="39265.754084954307"/>
    <n v="4709.8993538304649"/>
    <n v="6264.598764548924"/>
    <n v="12518.570531314075"/>
    <n v="60166.411795201537"/>
    <n v="1014754.2110067676"/>
    <n v="1404.3312321641085"/>
    <n v="783.93393901416357"/>
    <n v="9734.4855302114011"/>
    <n v="1253.4390154659384"/>
    <n v="11725.133865431657"/>
    <n v="320.25051705688543"/>
    <n v="550.30969442293622"/>
    <n v="4381.0402633979975"/>
    <n v="3087.4090765787446"/>
    <n v="9124.2163733414582"/>
    <n v="5336.6195198063933"/>
    <n v="5260.5156309092754"/>
    <n v="14237.292513439023"/>
    <n v="1520.3201240180631"/>
    <n v="3765.1657138955534"/>
    <n v="20970.882515433728"/>
    <n v="65107.643820087251"/>
    <n v="9457.125290463664"/>
    <n v="202318.20692742264"/>
    <n v="317985.83834045607"/>
    <n v="35847.086251227323"/>
    <n v="25555.201847929085"/>
    <n v="30063.264951312805"/>
    <n v="3705.7407818739098"/>
    <n v="5589.2604545863178"/>
    <n v="8537.5268405653478"/>
    <n v="51143.50018155302"/>
    <n v="848765.74121206475"/>
    <n v="1077.2807696184282"/>
    <n v="692.50810504737706"/>
    <n v="9588.2633196039496"/>
    <n v="983.51575578265795"/>
    <n v="9051.8428749500781"/>
    <n v="172.93927487623858"/>
    <n v="752.09579381498702"/>
    <n v="2745.1567927908131"/>
    <n v="2592.3405227176413"/>
    <n v="8424.8384825676349"/>
    <n v="4199.0212557608811"/>
    <n v="3421.6423154473614"/>
    <n v="12445.597271711094"/>
    <n v="1051.460766532143"/>
    <n v="3293.3333789766089"/>
    <n v="20937.733653532694"/>
    <n v="68283.246725794917"/>
    <n v="7601.2150295982938"/>
    <n v="193508.30318563836"/>
    <n v="289180.84904806927"/>
    <n v="31384.621058491928"/>
    <n v="22668.49313908942"/>
    <n v="29107.533876736095"/>
    <n v="2650.2966508844456"/>
    <n v="3788.5365106957788"/>
    <n v="8835.3836558032726"/>
    <n v="50056.930591212971"/>
    <n v="788494.9798057453"/>
    <n v="584.62361820123408"/>
    <n v="368.44087766620834"/>
    <n v="5081.9747252562984"/>
    <n v="760.43428596659101"/>
    <n v="5822.1190801954635"/>
    <n v="88.217017809823375"/>
    <n v="372.92989580725663"/>
    <n v="1993.4395865091781"/>
    <n v="1433.4386907176206"/>
    <n v="5205.3640044227741"/>
    <n v="2538.1344157480321"/>
    <n v="3459.6409524699861"/>
    <n v="6934.292448954001"/>
    <n v="645.85250195063907"/>
    <n v="1957.7515459720473"/>
    <n v="18380.524198016501"/>
    <n v="34703.067456739489"/>
    <n v="3926.0686383622347"/>
    <n v="127346.19881873803"/>
    <n v="174794.17412806966"/>
    <n v="17870.819852989487"/>
    <n v="13536.961510980813"/>
    <n v="14809.102768925392"/>
    <n v="1629.5939303962266"/>
    <n v="2403.235765057022"/>
    <n v="4879.8023696444379"/>
    <n v="30761.312420474875"/>
    <n v="482287.51550604141"/>
  </r>
  <r>
    <s v="PAC"/>
    <n v="4783"/>
    <m/>
    <m/>
    <n v="1"/>
    <m/>
    <s v="Comércio varejista de jóias e relógios"/>
    <x v="0"/>
    <s v="Outros produtos novos"/>
    <s v="47.83-1 e 47.89-0"/>
    <x v="1"/>
    <n v="57634.05368286158"/>
    <n v="14653.234058582399"/>
    <n v="90799.608789762235"/>
    <n v="4868.1345106380031"/>
    <n v="74012.237081055602"/>
    <n v="6887.8156782639107"/>
    <n v="11542.948495090521"/>
    <n v="77167.523606172064"/>
    <n v="48215.202732896163"/>
    <n v="108386.63351147274"/>
    <n v="36019.821565320912"/>
    <n v="56918.978864437617"/>
    <n v="139576.45099516344"/>
    <n v="24091.678485111461"/>
    <n v="54828.64186450914"/>
    <n v="167656.73668235407"/>
    <n v="493706.31626644038"/>
    <n v="135843.70571451233"/>
    <n v="809693.05727635871"/>
    <n v="2699017.6053626118"/>
    <n v="693417.92702218506"/>
    <n v="410110.41583047662"/>
    <n v="523578.32397516788"/>
    <n v="72153.646817080997"/>
    <n v="62363.419152884293"/>
    <n v="172548.88992487136"/>
    <n v="182821.51328675801"/>
    <n v="7228514.5212330399"/>
    <n v="63408.842085567121"/>
    <n v="11854.295028483115"/>
    <n v="83313.839349060247"/>
    <n v="3248.4779492235184"/>
    <n v="58599.749573724228"/>
    <n v="4876.6997542298095"/>
    <n v="11096.079712559207"/>
    <n v="71044.480081098678"/>
    <n v="37911.982135881182"/>
    <n v="100049.90708716102"/>
    <n v="31887.98551938896"/>
    <n v="50446.386510623706"/>
    <n v="134218.84636743262"/>
    <n v="19354.107445491762"/>
    <n v="47461.956620475263"/>
    <n v="161505.69545928956"/>
    <n v="469620.53853945539"/>
    <n v="135473.51347574301"/>
    <n v="766210.83064083359"/>
    <n v="2642443.4161116718"/>
    <n v="700679.20184388466"/>
    <n v="389311.32928678906"/>
    <n v="499947.00406384323"/>
    <n v="66895.297683923724"/>
    <n v="59152.663700723366"/>
    <n v="161417.99911863226"/>
    <n v="187143.68200659697"/>
    <n v="6968574.8071517851"/>
    <n v="52457.357468836432"/>
    <n v="12258.90697797629"/>
    <n v="77863.866359007152"/>
    <n v="3677.4029424006758"/>
    <n v="40091.917127833542"/>
    <n v="3643.5241104128399"/>
    <n v="10252.54583300619"/>
    <n v="59723.971035711467"/>
    <n v="32684.529377919935"/>
    <n v="74936.674530024422"/>
    <n v="26873.920483210779"/>
    <n v="42033.560735193263"/>
    <n v="96101.965500252089"/>
    <n v="16801.28938566802"/>
    <n v="39323.868314151448"/>
    <n v="135490.35364351331"/>
    <n v="395381.70097509876"/>
    <n v="110318.97364680175"/>
    <n v="607103.22316792351"/>
    <n v="1958771.85693817"/>
    <n v="600358.14456800197"/>
    <n v="320042.01724661852"/>
    <n v="393022.36234366341"/>
    <n v="55140.119508820382"/>
    <n v="50653.566352237161"/>
    <n v="140173.29915415522"/>
    <n v="146976.43337483364"/>
    <n v="5502157.3511014413"/>
    <n v="48463.260645682429"/>
    <n v="7407.1987588735401"/>
    <n v="63788.251786949921"/>
    <n v="1888.2743632235313"/>
    <n v="35271.996673879155"/>
    <n v="1907.2485032567215"/>
    <n v="6623.5879729955805"/>
    <n v="38172.393738299885"/>
    <n v="29474.987677334135"/>
    <n v="56851.767782952433"/>
    <n v="20170.242787191553"/>
    <n v="29468.975381570774"/>
    <n v="74619.836533657392"/>
    <n v="15001.393699086171"/>
    <n v="33268.825199877785"/>
    <n v="111185.46062664852"/>
    <n v="314469.76676414191"/>
    <n v="90020.003710125253"/>
    <n v="517127.3521419235"/>
    <n v="1684136.2179328098"/>
    <n v="545665.31330617471"/>
    <n v="280248.94467237103"/>
    <n v="344799.29986118031"/>
    <n v="49668.736877472409"/>
    <n v="56353.223465538314"/>
    <n v="113237.88159563174"/>
    <n v="116971.6341829763"/>
    <n v="4686262.076641825"/>
    <n v="34448.359434515223"/>
    <n v="5441.4876180128713"/>
    <n v="48687.601279582173"/>
    <n v="1440.7912803533195"/>
    <n v="29179.800502690632"/>
    <n v="2909.5884393632082"/>
    <n v="4760.8859542149503"/>
    <n v="33363.954141751383"/>
    <n v="21907.864973143012"/>
    <n v="43696.96541053585"/>
    <n v="17125.126951682389"/>
    <n v="21706.538935159198"/>
    <n v="60456.345776241433"/>
    <n v="11337.008161583781"/>
    <n v="26302.631161376121"/>
    <n v="90252.747572322245"/>
    <n v="257077.29004596206"/>
    <n v="72184.694452298907"/>
    <n v="456793.27858171298"/>
    <n v="1410710.862050249"/>
    <n v="456325.53129106679"/>
    <n v="241648.24882648533"/>
    <n v="269553.3039420764"/>
    <n v="33089.322014384627"/>
    <n v="44472.600837631064"/>
    <n v="82570.218001221205"/>
    <n v="101910.80944132346"/>
    <n v="3879353.8570769392"/>
    <n v="28835.247002789336"/>
    <n v="4402.1199727019757"/>
    <n v="46131.850093154506"/>
    <n v="785.27751746128422"/>
    <n v="28486.383437410706"/>
    <n v="1058.7268128525573"/>
    <n v="4574.8700091182282"/>
    <n v="30422.631153476446"/>
    <n v="19914.828317136711"/>
    <n v="38089.53284422899"/>
    <n v="17690.00035638917"/>
    <n v="21390.461884687462"/>
    <n v="60996.268820708581"/>
    <n v="11418.715010410608"/>
    <n v="24142.61132056217"/>
    <n v="88780.95885457829"/>
    <n v="240919.65703730259"/>
    <n v="76844.094374850029"/>
    <n v="463839.83426695695"/>
    <n v="1318092.2454318712"/>
    <n v="410649.20511306915"/>
    <n v="241233.9343650282"/>
    <n v="260082.62347329647"/>
    <n v="52310.326351012889"/>
    <n v="45027.016418572945"/>
    <n v="84921.737300110079"/>
    <n v="82433.464712814544"/>
    <n v="3703474.6222525518"/>
    <n v="30418.675648573681"/>
    <n v="3696.276062295959"/>
    <n v="45463.626620111892"/>
    <n v="1832.6468458637928"/>
    <n v="31394.835513257363"/>
    <n v="561.45902387380772"/>
    <n v="4394.7912682185088"/>
    <n v="31391.94748184628"/>
    <n v="17811.059167742682"/>
    <n v="39224.203372504664"/>
    <n v="21024.5760461584"/>
    <n v="24494.357490751303"/>
    <n v="57814.515347535438"/>
    <n v="10465.153802159637"/>
    <n v="22250.94230300016"/>
    <n v="92791.257730156911"/>
    <n v="245325.83558452135"/>
    <n v="67135.489102424748"/>
    <n v="501973.82893756789"/>
    <n v="1420125.706411727"/>
    <n v="421882.79364220711"/>
    <n v="260936.46281435195"/>
    <n v="270326.5446284092"/>
    <n v="32631.311848246856"/>
    <n v="46321.551712343615"/>
    <n v="71231.7489858669"/>
    <n v="75411.89299466653"/>
    <n v="3848333.4903863836"/>
    <n v="19522.803090251884"/>
    <n v="1824.9961363019888"/>
    <n v="30310.078965855264"/>
    <n v="994.92488475209211"/>
    <n v="28958.415947354762"/>
    <n v="470.63890176287333"/>
    <n v="3167.7544200936832"/>
    <n v="22144.681697377637"/>
    <n v="10749.054522116228"/>
    <n v="28477.474660525681"/>
    <n v="16299.39639904606"/>
    <n v="17165.932399982317"/>
    <n v="42704.181367218596"/>
    <n v="8218.3285051662206"/>
    <n v="16204.601666131834"/>
    <n v="75390.025605807183"/>
    <n v="184007.2296731181"/>
    <n v="46008.091687504639"/>
    <n v="341355.72594985954"/>
    <n v="1058151.5347592277"/>
    <n v="305084.74969851773"/>
    <n v="183127.03692626036"/>
    <n v="205074.58597179118"/>
    <n v="22657.30271513675"/>
    <n v="39837.009449341225"/>
    <n v="51724.118567514153"/>
    <n v="57584.15397662537"/>
    <n v="2817214.8285446409"/>
  </r>
  <r>
    <s v="PAC"/>
    <n v="4761"/>
    <m/>
    <m/>
    <n v="2"/>
    <m/>
    <s v="Com. Var. Livros, jornais, papelaria."/>
    <x v="8"/>
    <s v="Artigos culturais, recreativos e esportivos"/>
    <s v="47.61-0, 47.62-8, 47.63-6"/>
    <x v="1"/>
    <n v="145683.37025970107"/>
    <n v="47067.49903806964"/>
    <n v="283194.83269505959"/>
    <n v="42072.373545139038"/>
    <n v="415774.05142026144"/>
    <n v="50123.052761613166"/>
    <n v="67266.731208288984"/>
    <n v="283556.51187401504"/>
    <n v="130453.51510034356"/>
    <n v="419082.87512146344"/>
    <n v="214996.89831083707"/>
    <n v="213165.1755420946"/>
    <n v="599189.30125071539"/>
    <n v="143123.75862136952"/>
    <n v="142988.23452264091"/>
    <n v="801393.93752007815"/>
    <n v="2152129.0294047757"/>
    <n v="433578.23015426192"/>
    <n v="2879486.490871619"/>
    <n v="10513029.199017821"/>
    <n v="2275853.4557042345"/>
    <n v="798710.94242793822"/>
    <n v="1560673.4464313458"/>
    <n v="257004.43826296175"/>
    <n v="292982.01687063737"/>
    <n v="533060.54505941842"/>
    <n v="866993.8124202973"/>
    <n v="26562633.725416999"/>
    <n v="129572.57113351877"/>
    <n v="40766.360271295118"/>
    <n v="222954.50327010464"/>
    <n v="38454.829113007632"/>
    <n v="378849.55705896957"/>
    <n v="49004.364445498715"/>
    <n v="71744.989440035861"/>
    <n v="267303.90224265796"/>
    <n v="124027.16443335156"/>
    <n v="416784.92270454456"/>
    <n v="196623.10556708477"/>
    <n v="164724.91740222895"/>
    <n v="616564.64810140047"/>
    <n v="146759.12595388672"/>
    <n v="138418.54600654391"/>
    <n v="732399.71829505358"/>
    <n v="1995754.7590035915"/>
    <n v="397471.11067066551"/>
    <n v="2647516.3165605492"/>
    <n v="10262810.407160472"/>
    <n v="2023623.3426123306"/>
    <n v="746082.85070074559"/>
    <n v="1478940.9166329543"/>
    <n v="192531.2583716916"/>
    <n v="263717.32343290263"/>
    <n v="477333.94999011484"/>
    <n v="835982.55588068278"/>
    <n v="25056718.016455889"/>
    <n v="138414.00468972119"/>
    <n v="41401.477817192317"/>
    <n v="216736.48479118588"/>
    <n v="52381.066081107143"/>
    <n v="340301.43676975992"/>
    <n v="39721.5621357399"/>
    <n v="57793.160824853992"/>
    <n v="255479.36170683173"/>
    <n v="116718.37182344051"/>
    <n v="391631.34840803756"/>
    <n v="165417.71455611446"/>
    <n v="152343.5393571755"/>
    <n v="573909.08415594837"/>
    <n v="130184.41253126548"/>
    <n v="141613.03253706673"/>
    <n v="714378.77481046342"/>
    <n v="2040713.3358229175"/>
    <n v="368553.47228901356"/>
    <n v="2590399.3231571703"/>
    <n v="9612162.5873709768"/>
    <n v="2047162.4813332704"/>
    <n v="703267.81787926529"/>
    <n v="1371547.5588992229"/>
    <n v="182769.49655599261"/>
    <n v="278888.48946686968"/>
    <n v="439854.41494164738"/>
    <n v="748868.32084658474"/>
    <n v="23912612.131558832"/>
    <n v="114822.74551761703"/>
    <n v="34215.524893150359"/>
    <n v="179218.26404952933"/>
    <n v="27672.605863618952"/>
    <n v="268308.398721812"/>
    <n v="32452.468910351035"/>
    <n v="57580.726591782382"/>
    <n v="199463.53053237661"/>
    <n v="102096.52716830476"/>
    <n v="356419.11380369839"/>
    <n v="128644.73446220189"/>
    <n v="119841.87966250717"/>
    <n v="409078.55922536034"/>
    <n v="109419.53213313589"/>
    <n v="110476.44230686023"/>
    <n v="572886.59453644464"/>
    <n v="1677103.164246696"/>
    <n v="317570.74301347847"/>
    <n v="2143583.8412735923"/>
    <n v="8065804.7408601781"/>
    <n v="1763742.7927349261"/>
    <n v="597889.10067219113"/>
    <n v="1208094.8454980701"/>
    <n v="159067.56896833549"/>
    <n v="232952.94535156575"/>
    <n v="386398.39371426328"/>
    <n v="677973.48603375535"/>
    <n v="20052779.27074581"/>
    <n v="136666.28581807273"/>
    <n v="38276.92113076539"/>
    <n v="166968.4866703352"/>
    <n v="27440.938959671315"/>
    <n v="265593.8831722578"/>
    <n v="36210.112340533939"/>
    <n v="80921.499344164797"/>
    <n v="213518.93288092478"/>
    <n v="100821.65343835116"/>
    <n v="344474.01777743996"/>
    <n v="131322.55043899568"/>
    <n v="91906.800622460389"/>
    <n v="449737.49145659403"/>
    <n v="97307.364022093127"/>
    <n v="104630.25990481139"/>
    <n v="575924.81783260684"/>
    <n v="1692350.3555375636"/>
    <n v="319415.49244951247"/>
    <n v="2065819.0215201387"/>
    <n v="8006832.7711920375"/>
    <n v="1725212.7166005694"/>
    <n v="594646.44675184798"/>
    <n v="1234420.3053005789"/>
    <n v="152226.15020278984"/>
    <n v="240813.16427811424"/>
    <n v="383140.09272372618"/>
    <n v="735200.97937111277"/>
    <n v="20011799.511738073"/>
    <n v="123045.27430355367"/>
    <n v="46740.824795414934"/>
    <n v="157618.1930354106"/>
    <n v="30793.185987281606"/>
    <n v="235329.63416460846"/>
    <n v="31722.402991900606"/>
    <n v="100752.93867369097"/>
    <n v="173999.38280848294"/>
    <n v="103602.78570147093"/>
    <n v="290932.86676783988"/>
    <n v="133100.02097751261"/>
    <n v="80453.768103507624"/>
    <n v="446180.21111591492"/>
    <n v="99561.256956994606"/>
    <n v="111513.73748873158"/>
    <n v="549688.15916980291"/>
    <n v="1653443.7887701739"/>
    <n v="360343.03247295745"/>
    <n v="2160938.8978418475"/>
    <n v="8103882.8357984703"/>
    <n v="1683813.679948736"/>
    <n v="567877.18822726107"/>
    <n v="1255747.4961344944"/>
    <n v="155859.40099496255"/>
    <n v="242496.53862547068"/>
    <n v="404575.23074685322"/>
    <n v="701557.49527824007"/>
    <n v="20005570.227881588"/>
    <n v="113135.45348348883"/>
    <n v="36755.549799617169"/>
    <n v="129878.51410780524"/>
    <n v="30335.134537850787"/>
    <n v="219786.85220073577"/>
    <n v="42834.224304687385"/>
    <n v="133534.52523092463"/>
    <n v="153027.89890180138"/>
    <n v="97630.873578892264"/>
    <n v="258910.7160770334"/>
    <n v="119821.70537658274"/>
    <n v="77372.960791608435"/>
    <n v="411509.2794511402"/>
    <n v="94961.603785982559"/>
    <n v="105231.8247102153"/>
    <n v="541725.31764755584"/>
    <n v="1530730.9473696824"/>
    <n v="366812.72279081272"/>
    <n v="2095243.301293605"/>
    <n v="8487058.1969274599"/>
    <n v="1491366.5284213563"/>
    <n v="536958.10481366504"/>
    <n v="1256615.9367831957"/>
    <n v="148185.77614966783"/>
    <n v="225257.74842645583"/>
    <n v="382956.85255407012"/>
    <n v="687451.85179332655"/>
    <n v="19775090.401309222"/>
    <n v="87064.458303296604"/>
    <n v="37769.77322035384"/>
    <n v="127220.69849922262"/>
    <n v="28530.260661029733"/>
    <n v="170398.24119617901"/>
    <n v="50912.757455488369"/>
    <n v="100583.12758364592"/>
    <n v="134924.91701146809"/>
    <n v="78905.498702568046"/>
    <n v="218157.84303775962"/>
    <n v="108291.46266286573"/>
    <n v="65605.591090877409"/>
    <n v="347761.08908795932"/>
    <n v="91610.68633375084"/>
    <n v="101873.11601035282"/>
    <n v="451128.47010905849"/>
    <n v="1286648.5772651157"/>
    <n v="287932.94260439638"/>
    <n v="1775776.713975555"/>
    <n v="6823354.0159300147"/>
    <n v="1125459.4691838573"/>
    <n v="456995.7316101183"/>
    <n v="1070539.8398541496"/>
    <n v="124294.06337505867"/>
    <n v="179595.30958828973"/>
    <n v="329459.06073357956"/>
    <n v="535810.86688563169"/>
    <n v="16196604.581971642"/>
  </r>
  <r>
    <s v="PAC"/>
    <n v="4762"/>
    <m/>
    <m/>
    <n v="2"/>
    <m/>
    <s v="Com. Var. Discos, CDs, DVDs"/>
    <x v="6"/>
    <s v="Artigos culturais, recreativos e esportivos"/>
    <s v="47.61-0, 47.62-8, 47.63-6"/>
    <x v="1"/>
    <n v="5461.4110295774726"/>
    <n v="2206.7267204862214"/>
    <n v="6022.7958148692787"/>
    <n v="2302.8159533615385"/>
    <n v="9233.6051491897379"/>
    <n v="235.63995908500158"/>
    <n v="1611.1474649049519"/>
    <n v="12884.915969791013"/>
    <n v="2141.9361058242876"/>
    <n v="15115.458628279273"/>
    <n v="9322.3287808286332"/>
    <n v="3510.4440674502989"/>
    <n v="32768.624752784257"/>
    <n v="3015.0058664309886"/>
    <n v="1320.1247053729207"/>
    <n v="18616.543787920808"/>
    <n v="65767.118508672473"/>
    <n v="14925.181584337355"/>
    <n v="57018.420380945907"/>
    <n v="316290.97031473625"/>
    <n v="53114.971840101629"/>
    <n v="29992.920897884323"/>
    <n v="57675.100040512909"/>
    <n v="7384.1812252800637"/>
    <n v="10857.071100509529"/>
    <n v="17287.304706771007"/>
    <n v="13699.060920505517"/>
    <n v="769781.82627641363"/>
    <n v="5740.3085025571372"/>
    <n v="1339.0226842613997"/>
    <n v="5295.0743310797325"/>
    <n v="2927.5145537166609"/>
    <n v="8509.8634157365486"/>
    <n v="887.83811767314603"/>
    <n v="2074.8862043780391"/>
    <n v="16702.621990664938"/>
    <n v="2127.4394914242207"/>
    <n v="12718.541723230672"/>
    <n v="8161.870751801096"/>
    <n v="3226.4699362234942"/>
    <n v="28115.431607242346"/>
    <n v="2729.5893480434179"/>
    <n v="760.16222217636812"/>
    <n v="16991.672601562816"/>
    <n v="65414.39119749386"/>
    <n v="13872.404682368438"/>
    <n v="60979.798230869019"/>
    <n v="343043.62089772878"/>
    <n v="50525.985925344256"/>
    <n v="30607.113613754809"/>
    <n v="54413.03257245526"/>
    <n v="6889.2228419629728"/>
    <n v="10578.332231969454"/>
    <n v="11172.965007171342"/>
    <n v="21772.198943484127"/>
    <n v="787577.37362637441"/>
    <n v="5874.1842853579365"/>
    <n v="1327.2721079006312"/>
    <n v="6916.3141289555051"/>
    <n v="4394.8122960168457"/>
    <n v="7118.1072364375405"/>
    <n v="1184.2829382762266"/>
    <n v="2616.0096154881135"/>
    <n v="7346.3619593883132"/>
    <n v="2335.9699134483899"/>
    <n v="12476.793387393252"/>
    <n v="6897.1579923214031"/>
    <n v="3783.7401486568383"/>
    <n v="32200.775215038393"/>
    <n v="2078.0376612873961"/>
    <n v="1428.3260128252248"/>
    <n v="19532.411067204612"/>
    <n v="66147.954423607167"/>
    <n v="13793.05560949067"/>
    <n v="58530.00588696327"/>
    <n v="322311.61842267832"/>
    <n v="40004.005161827852"/>
    <n v="32570.3954939055"/>
    <n v="54846.818624539686"/>
    <n v="6089.1745383805537"/>
    <n v="13462.472515312647"/>
    <n v="14149.544501522991"/>
    <n v="11863.050184121026"/>
    <n v="751278.65132834634"/>
    <n v="4438.0089924358454"/>
    <n v="1372.764186050073"/>
    <n v="6193.3223047595657"/>
    <n v="1758.3705678587801"/>
    <n v="4869.3538779712317"/>
    <n v="1153.1632144864266"/>
    <n v="2085.8252159829217"/>
    <n v="8999.5456668503157"/>
    <n v="1815.9889902035864"/>
    <n v="9559.6176485399228"/>
    <n v="6796.8272213761393"/>
    <n v="3698.4472912243577"/>
    <n v="30638.978610046452"/>
    <n v="1183.5352210051576"/>
    <n v="1430.061730263312"/>
    <n v="17483.563476024436"/>
    <n v="55374.731029832292"/>
    <n v="13236.023880301682"/>
    <n v="55924.751801144987"/>
    <n v="329690.8389125297"/>
    <n v="34048.075531314556"/>
    <n v="29460.494248523712"/>
    <n v="50779.848283989057"/>
    <n v="6074.8128002336398"/>
    <n v="10893.430794681841"/>
    <n v="13383.861051870217"/>
    <n v="7965.8545912857726"/>
    <n v="710310.09714078601"/>
    <n v="5803.7441717856718"/>
    <n v="1645.2428779465249"/>
    <n v="8386.7722257305668"/>
    <n v="2256.2955415888478"/>
    <n v="7914.4932113624263"/>
    <n v="1446.7890378340799"/>
    <n v="3261.3162149617133"/>
    <n v="8605.4167391420469"/>
    <n v="1222.0784041425161"/>
    <n v="12102.047940084396"/>
    <n v="5113.1218466484834"/>
    <n v="3421.2817418510076"/>
    <n v="32511.931138226038"/>
    <n v="3244.1897316850054"/>
    <n v="1236.465457788865"/>
    <n v="21281.864851344588"/>
    <n v="56901.567846850114"/>
    <n v="13378.973831198771"/>
    <n v="60626.798392705561"/>
    <n v="347307.78946003626"/>
    <n v="43011.92933253348"/>
    <n v="31977.829860586611"/>
    <n v="55716.291694204498"/>
    <n v="6112.3523619401931"/>
    <n v="14898.732995510032"/>
    <n v="14047.998748902788"/>
    <n v="7411.414123314009"/>
    <n v="770844.72977990506"/>
    <n v="6928.5634924290362"/>
    <n v="999.91549154541963"/>
    <n v="5490.2156297438078"/>
    <n v="1996.5201833154938"/>
    <n v="7035.7694246097726"/>
    <n v="1815.4552801355842"/>
    <n v="3290.3549119328727"/>
    <n v="8144.0914468567216"/>
    <n v="1429.9263289158926"/>
    <n v="12841.430271336056"/>
    <n v="7703.4737166094919"/>
    <n v="3405.8224265546619"/>
    <n v="32323.093458882406"/>
    <n v="3470.5333378736386"/>
    <n v="4354.0774934369047"/>
    <n v="26580.526666077618"/>
    <n v="54998.375693224974"/>
    <n v="12053.45799775271"/>
    <n v="80873.214444741359"/>
    <n v="367458.26301929622"/>
    <n v="46501.647454964674"/>
    <n v="37015.884269703645"/>
    <n v="61990.164284037142"/>
    <n v="6330.3763600834736"/>
    <n v="18093.071750584641"/>
    <n v="15868.711499863781"/>
    <n v="9017.6588792328312"/>
    <n v="838010.59521374095"/>
    <n v="6112.3586518771244"/>
    <n v="985.01120484872308"/>
    <n v="10741.04666196988"/>
    <n v="2108.2110479913085"/>
    <n v="6535.2533574409754"/>
    <n v="809.76016549300937"/>
    <n v="2307.4050544049869"/>
    <n v="12573.597902419506"/>
    <n v="1411.9421862799929"/>
    <n v="16150.75712735108"/>
    <n v="7787.8272191568149"/>
    <n v="4254.9276347853238"/>
    <n v="36803.851865778524"/>
    <n v="3164.9671076388554"/>
    <n v="3924.4839407192821"/>
    <n v="30513.94627359385"/>
    <n v="55707.990757298285"/>
    <n v="15915.773714955603"/>
    <n v="70761.620866678364"/>
    <n v="383348.06177661655"/>
    <n v="38324.197475340938"/>
    <n v="40289.605534109287"/>
    <n v="65789.771511183499"/>
    <n v="6505.0520103816589"/>
    <n v="13817.357144413902"/>
    <n v="28881.710341180984"/>
    <n v="11625.224766939673"/>
    <n v="877151.71330084791"/>
    <n v="4144.0712540013274"/>
    <n v="527.79307293496777"/>
    <n v="8329.1266505192016"/>
    <n v="3640.2026767000589"/>
    <n v="6915.0244129792318"/>
    <n v="453.81783755631824"/>
    <n v="1514.4555127322919"/>
    <n v="7195.2613194556861"/>
    <n v="1027.3049989953615"/>
    <n v="13327.491928602243"/>
    <n v="8084.693531545583"/>
    <n v="2796.4782164483104"/>
    <n v="30684.751573281133"/>
    <n v="3411.9040017920292"/>
    <n v="7269.6679257680871"/>
    <n v="33018.083799717817"/>
    <n v="63686.052896582376"/>
    <n v="19367.895182187647"/>
    <n v="75627.602716431211"/>
    <n v="406476.87632619194"/>
    <n v="31993.931126777436"/>
    <n v="33263.416746748233"/>
    <n v="62043.843270790261"/>
    <n v="6568.1319136652555"/>
    <n v="15670.774965086781"/>
    <n v="29959.779041714981"/>
    <n v="23626.474924106045"/>
    <n v="900624.90782331186"/>
  </r>
  <r>
    <s v="PAC"/>
    <n v="4647"/>
    <m/>
    <m/>
    <n v="3"/>
    <m/>
    <s v="Com. Atac. Livros, jornais, papelaria."/>
    <x v="8"/>
    <s v="Artigos de escritório e de papelaria; papel, pape- lão e seus artefatos; livros, jornais e outras pu- blicações"/>
    <s v="46.47-8"/>
    <x v="1"/>
    <n v="28664.127580800057"/>
    <n v="4100.2706493286205"/>
    <n v="106113.37861521526"/>
    <n v="0"/>
    <n v="59518.521912160155"/>
    <n v="2427.0644113351509"/>
    <n v="25047.132300078225"/>
    <n v="38522.490810824565"/>
    <n v="100782.07384903972"/>
    <n v="789034.318039687"/>
    <n v="65677.149440596317"/>
    <n v="77075.861846534171"/>
    <n v="1364183.8186116342"/>
    <n v="31063.602802257439"/>
    <n v="66990.54691197291"/>
    <n v="647675.57741228084"/>
    <n v="929180.75117289415"/>
    <n v="293711.99966127443"/>
    <n v="2133150.0084957276"/>
    <n v="10714840.689212302"/>
    <n v="718387.04210448475"/>
    <n v="411306.88238430244"/>
    <n v="740153.90841397538"/>
    <n v="30145.636308678666"/>
    <n v="49990.046480635414"/>
    <n v="392788.18919517251"/>
    <n v="207429.5141438983"/>
    <n v="20027960.602767095"/>
    <n v="32755.191894220843"/>
    <n v="4787.5194647445687"/>
    <n v="112372.58975298889"/>
    <n v="996.9964100533648"/>
    <n v="58754.80906090705"/>
    <n v="3361.327359246236"/>
    <n v="28812.855588630504"/>
    <n v="39032.013717470683"/>
    <n v="105930.3984419645"/>
    <n v="682348.9654427378"/>
    <n v="71855.494436580746"/>
    <n v="75810.630307322514"/>
    <n v="1455368.3870032185"/>
    <n v="32342.164070544877"/>
    <n v="71308.398431376234"/>
    <n v="615013.73529514822"/>
    <n v="1004362.7848827725"/>
    <n v="252708.10118639196"/>
    <n v="2061071.2703525268"/>
    <n v="10818249.690380322"/>
    <n v="652132.16134310712"/>
    <n v="441123.82060647517"/>
    <n v="739738.29492764955"/>
    <n v="18551.253603696005"/>
    <n v="70993.539983908006"/>
    <n v="364431.84653263382"/>
    <n v="182328.41034018467"/>
    <n v="19996542.650816828"/>
    <n v="34621.048652214835"/>
    <n v="4729.0008908249938"/>
    <n v="143647.3823763332"/>
    <n v="667.95346097454581"/>
    <n v="83215.755641464071"/>
    <n v="6103.0393918889649"/>
    <n v="16594.211034556738"/>
    <n v="44203.632317839059"/>
    <n v="98854.121847972448"/>
    <n v="695459.53786850057"/>
    <n v="67123.191357714124"/>
    <n v="50895.679922420793"/>
    <n v="1371133.1741163828"/>
    <n v="33781.116014753061"/>
    <n v="57148.604645552143"/>
    <n v="664772.92349853844"/>
    <n v="871706.23133917444"/>
    <n v="222032.07041272803"/>
    <n v="2004410.0538155714"/>
    <n v="10744965.297498336"/>
    <n v="659955.44446467003"/>
    <n v="440170.37292005995"/>
    <n v="766076.82803462667"/>
    <n v="21318.995255073427"/>
    <n v="89210.483810610414"/>
    <n v="392576.32872338797"/>
    <n v="205576.2011034395"/>
    <n v="19790948.680415608"/>
    <n v="22828.555763239729"/>
    <n v="4357.05411331902"/>
    <n v="117949.44647456241"/>
    <n v="0"/>
    <n v="62271.375184670083"/>
    <n v="3961.6268549524293"/>
    <n v="16330.143525714522"/>
    <n v="35508.88858964252"/>
    <n v="89640.954932080946"/>
    <n v="635709.87658817228"/>
    <n v="71614.452075159003"/>
    <n v="63649.581883334817"/>
    <n v="931048.38980140572"/>
    <n v="38531.327996869855"/>
    <n v="59659.142258591004"/>
    <n v="669202.35898555687"/>
    <n v="852647.06206002226"/>
    <n v="210446.87671538879"/>
    <n v="1892816.853681244"/>
    <n v="11188277.982739359"/>
    <n v="708818.61339903087"/>
    <n v="355622.379791677"/>
    <n v="735782.34763157903"/>
    <n v="19384.509164056399"/>
    <n v="76413.370316095694"/>
    <n v="354811.60760408815"/>
    <n v="251341.77421129355"/>
    <n v="19468626.552341107"/>
    <n v="27207.518866818962"/>
    <n v="4536.0946975488241"/>
    <n v="116228.468372419"/>
    <n v="0"/>
    <n v="66248.677209979753"/>
    <n v="3364.2550222123082"/>
    <n v="15637.840356905928"/>
    <n v="32952.902929482865"/>
    <n v="85658.094242284133"/>
    <n v="569220.05508184258"/>
    <n v="55589.554140901026"/>
    <n v="60965.96666985684"/>
    <n v="1187127.6987571053"/>
    <n v="45341.960187423836"/>
    <n v="57265.679469485745"/>
    <n v="643698.74160315597"/>
    <n v="810833.90347077255"/>
    <n v="206503.64687086004"/>
    <n v="1906778.4058631985"/>
    <n v="10514415.609619092"/>
    <n v="652468.46847646032"/>
    <n v="305461.92271978327"/>
    <n v="811078.82853476924"/>
    <n v="14331.693406150582"/>
    <n v="64108.454042783676"/>
    <n v="354679.47149148723"/>
    <n v="403657.23174134432"/>
    <n v="19015361.143844124"/>
    <n v="32527.07527570688"/>
    <n v="3401.2298883133944"/>
    <n v="107526.62773501898"/>
    <n v="0"/>
    <n v="87415.533265739447"/>
    <n v="2803.6106642050418"/>
    <n v="11443.431931485235"/>
    <n v="35228.494392085951"/>
    <n v="53968.291619248208"/>
    <n v="433955.92480332247"/>
    <n v="41365.207246056962"/>
    <n v="46060.489970895986"/>
    <n v="780210.49174482038"/>
    <n v="27801.799964794136"/>
    <n v="40822.714468203856"/>
    <n v="635607.97406654444"/>
    <n v="806894.3260805537"/>
    <n v="177242.39089334046"/>
    <n v="1815312.6616172097"/>
    <n v="9095023.3449917734"/>
    <n v="651783.56957782991"/>
    <n v="279285.89573463163"/>
    <n v="702435.03188287246"/>
    <n v="12121.19780763257"/>
    <n v="58448.369725303419"/>
    <n v="334870.81980977836"/>
    <n v="289440.17414631607"/>
    <n v="16562996.679303685"/>
    <n v="41673.565703129847"/>
    <n v="13315.735283181772"/>
    <n v="114086.14521691239"/>
    <n v="1296.0364130513876"/>
    <n v="89561.450700457281"/>
    <n v="4725.8382998284205"/>
    <n v="34544.125666012056"/>
    <n v="29073.344483961951"/>
    <n v="46970.476485987805"/>
    <n v="390867.14162127138"/>
    <n v="44188.848891300768"/>
    <n v="34668.565996856094"/>
    <n v="691959.35208626464"/>
    <n v="33822.292366447728"/>
    <n v="39468.090061684154"/>
    <n v="660058.38828135666"/>
    <n v="843069.53270896093"/>
    <n v="176137.88985665678"/>
    <n v="1959944.5893357785"/>
    <n v="9119632.0688490886"/>
    <n v="609339.26277784933"/>
    <n v="311069.4048609453"/>
    <n v="722118.68640994653"/>
    <n v="10962.473370094589"/>
    <n v="57056.988751387493"/>
    <n v="354556.18534468772"/>
    <n v="242501.66320836093"/>
    <n v="16676668.143031463"/>
    <n v="30613.87254385772"/>
    <n v="11105.559605848899"/>
    <n v="71134.58962990038"/>
    <n v="1690.6922619967306"/>
    <n v="70584.170141378607"/>
    <n v="1431.1363181069739"/>
    <n v="10983.188659114281"/>
    <n v="36197.654192414171"/>
    <n v="40030.583031191141"/>
    <n v="271690.79577652534"/>
    <n v="32114.268854090293"/>
    <n v="29235.954840606308"/>
    <n v="625119.85023465438"/>
    <n v="37553.906346930737"/>
    <n v="35050.435179602566"/>
    <n v="417454.43727425474"/>
    <n v="747742.8769849377"/>
    <n v="164075.1169668381"/>
    <n v="1671570.5354848853"/>
    <n v="7603387.0766981114"/>
    <n v="483985.68992809951"/>
    <n v="205102.85784776608"/>
    <n v="600433.30750397826"/>
    <n v="11494.86337681336"/>
    <n v="43836.489147179134"/>
    <n v="240651.61356764522"/>
    <n v="199882.76544345589"/>
    <n v="13694154.287840182"/>
  </r>
  <r>
    <s v="PAC"/>
    <n v="4756"/>
    <m/>
    <m/>
    <n v="4"/>
    <m/>
    <s v="Comércio varejista especializado de instrumentos musicais e acessórios"/>
    <x v="6"/>
    <s v="Eletrodomésticos, equipamentos de áudio e vídeo, instrumentos musicais e acessórios"/>
    <s v="47.53-9 e 47.56-3"/>
    <x v="1"/>
    <n v="9763.3704345402602"/>
    <n v="4447.3369597541277"/>
    <n v="30693.423845068195"/>
    <n v="3271.502120310231"/>
    <n v="38855.741550134058"/>
    <n v="467.97363553006215"/>
    <n v="7537.825999136192"/>
    <n v="12170.743668760866"/>
    <n v="19901.49183875613"/>
    <n v="24256.369034279756"/>
    <n v="17765.326218727234"/>
    <n v="14077.831449536392"/>
    <n v="50210.669523196171"/>
    <n v="7946.4048091814702"/>
    <n v="4839.2747336579414"/>
    <n v="82912.277350862307"/>
    <n v="187001.817580053"/>
    <n v="72446.820290834279"/>
    <n v="132349.91235391735"/>
    <n v="657173.81477377878"/>
    <n v="139917.06311769207"/>
    <n v="57723.251303285688"/>
    <n v="109695.21028272492"/>
    <n v="19985.632062996454"/>
    <n v="14974.589051136856"/>
    <n v="82641.357291894747"/>
    <n v="47809.278220154461"/>
    <n v="1850836.3094998999"/>
    <n v="9245.1471158749027"/>
    <n v="4260.7422388467448"/>
    <n v="30356.040003679806"/>
    <n v="3632.6333680645293"/>
    <n v="36067.716145326624"/>
    <n v="165.256798385107"/>
    <n v="6836.3453142964518"/>
    <n v="21826.352968418068"/>
    <n v="18928.854594139251"/>
    <n v="21822.914795530491"/>
    <n v="20883.618019229245"/>
    <n v="15156.677969774701"/>
    <n v="57270.111410588979"/>
    <n v="8106.3323770264187"/>
    <n v="4453.4358231673459"/>
    <n v="85697.041248906273"/>
    <n v="176649.41914001535"/>
    <n v="62247.575502081192"/>
    <n v="141948.40581915429"/>
    <n v="699588.48094944144"/>
    <n v="157326.43019978676"/>
    <n v="62599.445681833036"/>
    <n v="110172.38378347085"/>
    <n v="17581.225937991567"/>
    <n v="18046.065249374671"/>
    <n v="75453.734755984115"/>
    <n v="54571.88363333328"/>
    <n v="1920894.2708437212"/>
    <n v="11133.081795600576"/>
    <n v="6926.3876689386543"/>
    <n v="30664.606891554802"/>
    <n v="4477.6483475917339"/>
    <n v="36202.038485110963"/>
    <n v="0"/>
    <n v="5574.4112821943636"/>
    <n v="24846.189116468031"/>
    <n v="19784.692833312645"/>
    <n v="20553.296433348198"/>
    <n v="18470.667498634331"/>
    <n v="14305.447079356834"/>
    <n v="68226.987192057903"/>
    <n v="7558.836544746232"/>
    <n v="4835.1779671772128"/>
    <n v="93740.261897572665"/>
    <n v="192784.02064719686"/>
    <n v="66214.914351671978"/>
    <n v="158871.98899627608"/>
    <n v="625559.28759816068"/>
    <n v="167526.24729189993"/>
    <n v="75054.433888886866"/>
    <n v="118364.90291171536"/>
    <n v="19709.574841825714"/>
    <n v="12360.447468772956"/>
    <n v="58081.437928522937"/>
    <n v="51681.126647899073"/>
    <n v="1913508.1136064939"/>
    <n v="7218.1876146941104"/>
    <n v="6154.8985838231647"/>
    <n v="29272.750667389399"/>
    <n v="4344.8616797183304"/>
    <n v="32384.554700351062"/>
    <n v="1297.0811363931946"/>
    <n v="5794.2244230800497"/>
    <n v="21719.496184108008"/>
    <n v="19483.278520897842"/>
    <n v="19188.0320697561"/>
    <n v="19170.11906152669"/>
    <n v="9695.1474833603988"/>
    <n v="64952.028773217418"/>
    <n v="8118.1847970431218"/>
    <n v="4920.2868284549104"/>
    <n v="83896.85467851939"/>
    <n v="207834.71030065222"/>
    <n v="46162.887210157358"/>
    <n v="148343.38267203752"/>
    <n v="734929.24275688513"/>
    <n v="186300.27663376427"/>
    <n v="69238.788879701839"/>
    <n v="125859.31764335478"/>
    <n v="23820.101435765409"/>
    <n v="12446.600799504324"/>
    <n v="66486.52300930956"/>
    <n v="50276.073632801461"/>
    <n v="2009307.892176267"/>
    <n v="6496.0415145240722"/>
    <n v="9254.9913038859377"/>
    <n v="38521.982471251082"/>
    <n v="4407.1933540511318"/>
    <n v="47429.001411404242"/>
    <n v="1646.7937539620948"/>
    <n v="8070.4336775447464"/>
    <n v="33524.284765626689"/>
    <n v="28955.597617235777"/>
    <n v="30007.324118376324"/>
    <n v="26736.648956677047"/>
    <n v="11439.002194268562"/>
    <n v="103365.24312568833"/>
    <n v="13866.607970539313"/>
    <n v="3670.9207625327031"/>
    <n v="125600.59000190768"/>
    <n v="306472.88807397441"/>
    <n v="61390.727639130899"/>
    <n v="250140.22541292029"/>
    <n v="1104951.5701109041"/>
    <n v="259344.47334134212"/>
    <n v="102222.338650504"/>
    <n v="190242.95847784044"/>
    <n v="26046.009824902863"/>
    <n v="15316.836741823585"/>
    <n v="85519.594034806258"/>
    <n v="88500.360418233264"/>
    <n v="2983140.6397258574"/>
    <n v="8949.4894809081725"/>
    <n v="5287.7897538751822"/>
    <n v="28013.006741825415"/>
    <n v="6123.854821448348"/>
    <n v="38255.500890636002"/>
    <n v="484.70785397497855"/>
    <n v="10382.190045218014"/>
    <n v="26263.095894810733"/>
    <n v="29670.517483462045"/>
    <n v="18223.933417046796"/>
    <n v="12674.952108128924"/>
    <n v="10002.276792231105"/>
    <n v="72913.246383863021"/>
    <n v="11778.819571646753"/>
    <n v="4941.9756871927157"/>
    <n v="120520.48015321743"/>
    <n v="281678.63455401827"/>
    <n v="53733.771836773652"/>
    <n v="221566.03268640462"/>
    <n v="1003819.1275602393"/>
    <n v="185921.67865828995"/>
    <n v="75145.802518556535"/>
    <n v="175940.39993681555"/>
    <n v="19962.423758088684"/>
    <n v="14215.436084775805"/>
    <n v="75947.181141362671"/>
    <n v="65100.856386074622"/>
    <n v="2577517.1822008849"/>
    <n v="9882.7305811525621"/>
    <n v="4916.1140402886213"/>
    <n v="18374.028345409984"/>
    <n v="4869.2653007958406"/>
    <n v="35263.95804512201"/>
    <n v="4393.2070979754062"/>
    <n v="12749.347941347241"/>
    <n v="29100.863706870263"/>
    <n v="24827.833109352167"/>
    <n v="22566.429032976361"/>
    <n v="15714.058040176742"/>
    <n v="3810.2172786094566"/>
    <n v="49181.246835189988"/>
    <n v="9800.4296128286842"/>
    <n v="5654.4316909752251"/>
    <n v="114675.40315155272"/>
    <n v="340562.18066518643"/>
    <n v="42339.493242232093"/>
    <n v="249324.15572450019"/>
    <n v="1037857.4652465392"/>
    <n v="159825.07389164029"/>
    <n v="81709.005297958269"/>
    <n v="178233.83983320178"/>
    <n v="15121.987549889702"/>
    <n v="14105.10822910876"/>
    <n v="68561.397398907284"/>
    <n v="65080.840713732461"/>
    <n v="2618500.1116035199"/>
    <n v="12759.588317859947"/>
    <n v="5590.5334450143964"/>
    <n v="17559.177839499011"/>
    <n v="0"/>
    <n v="33902.692447544527"/>
    <n v="3070.7878624645105"/>
    <n v="13540.451968025362"/>
    <n v="31205.735282243171"/>
    <n v="27107.284764062089"/>
    <n v="29407.34620027287"/>
    <n v="23092.463179204926"/>
    <n v="7219.1082068763781"/>
    <n v="35694.449937346195"/>
    <n v="11500.478033128367"/>
    <n v="4861.0456506021237"/>
    <n v="128961.18752803386"/>
    <n v="317702.97024630505"/>
    <n v="49353.992138806279"/>
    <n v="204508.01343121342"/>
    <n v="912915.98226602969"/>
    <n v="159376.99767156731"/>
    <n v="76069.930702725018"/>
    <n v="165605.87248578723"/>
    <n v="16569.381068845407"/>
    <n v="14494.072390935031"/>
    <n v="63205.692316820765"/>
    <n v="49810.831639489348"/>
    <n v="2415086.0670207022"/>
  </r>
  <r>
    <s v="PIA"/>
    <n v="3211"/>
    <n v="1"/>
    <m/>
    <m/>
    <m/>
    <s v="Lapidação, fab. Ourivesaria e Joalheria"/>
    <x v="0"/>
    <s v="Fabricação de artigos de joalheria, bijuteria e semelhantes"/>
    <s v="32.1"/>
    <x v="0"/>
    <n v="3119.9537851890268"/>
    <n v="93.83893541487744"/>
    <n v="81005.408501168145"/>
    <n v="0"/>
    <n v="14613.197589248926"/>
    <n v="188.74116754528563"/>
    <n v="1531.7605260860937"/>
    <n v="347.55161264772755"/>
    <n v="1380.1015314661449"/>
    <n v="60047.614219212213"/>
    <n v="1199.1490723674358"/>
    <n v="228.42037669227335"/>
    <n v="13488.714508362527"/>
    <n v="600.05457984759596"/>
    <n v="1038.2060332883798"/>
    <n v="4351.7434264812409"/>
    <n v="202453.59080175811"/>
    <n v="5929.7261568537024"/>
    <n v="96632.235088225672"/>
    <n v="1418968.7731582308"/>
    <n v="114325.24761171127"/>
    <n v="23147.563859319176"/>
    <n v="577426.17120967212"/>
    <n v="1606.5597296824162"/>
    <n v="4816.659714401264"/>
    <n v="37565.622499094192"/>
    <n v="5012.8331579727337"/>
    <n v="2671119.4388519395"/>
    <n v="5304.2277275300221"/>
    <n v="269.12162041622389"/>
    <n v="63978.475702318101"/>
    <n v="0"/>
    <n v="21693.428379237663"/>
    <n v="739.36409345460868"/>
    <n v="6099.3549987969154"/>
    <n v="249.18668557050165"/>
    <n v="2173.5510791477936"/>
    <n v="56629.85253545842"/>
    <n v="1293.5263696472616"/>
    <n v="1047.7761081329143"/>
    <n v="13106.773722200754"/>
    <n v="0"/>
    <n v="5647.343337303937"/>
    <n v="4691.7283245246872"/>
    <n v="210760.26834624814"/>
    <n v="8495.1734958556317"/>
    <n v="85731.017925959779"/>
    <n v="1318124.0418944312"/>
    <n v="123332.7975107941"/>
    <n v="27221.321371328158"/>
    <n v="563259.46462911239"/>
    <n v="1118.0837516836541"/>
    <n v="4733.9001695464585"/>
    <n v="36501.764930621561"/>
    <n v="6528.3077035766364"/>
    <n v="2568729.8524128972"/>
    <n v="4976.8617102970557"/>
    <n v="0"/>
    <n v="50218.226788313943"/>
    <n v="0"/>
    <n v="10717.40031469852"/>
    <n v="353.59030516786646"/>
    <n v="5889.744333374063"/>
    <n v="176.79515258393323"/>
    <n v="2641.6905083404499"/>
    <n v="52466.147308580621"/>
    <n v="1279.4469069259826"/>
    <n v="1165.13974520958"/>
    <n v="14893.532050359527"/>
    <n v="0"/>
    <n v="640.65930240163743"/>
    <n v="4972.6592724661696"/>
    <n v="237241.0158999798"/>
    <n v="7611.9124521353615"/>
    <n v="181264.89075816257"/>
    <n v="1607674.5220091778"/>
    <n v="130933.16546120158"/>
    <n v="28045.013633204293"/>
    <n v="583557.82495108037"/>
    <n v="1630.4606074985998"/>
    <n v="3654.098569805511"/>
    <n v="44407.632394107961"/>
    <n v="4366.1467315690252"/>
    <n v="2980778.5771666421"/>
    <n v="4115.2677219762436"/>
    <n v="94.220923673796847"/>
    <n v="32351.833057833086"/>
    <n v="0"/>
    <n v="10021.898349386913"/>
    <n v="288.93776288024316"/>
    <n v="5265.7634678152726"/>
    <n v="87.241595994311623"/>
    <n v="1973.4209090236216"/>
    <n v="49175.460809532822"/>
    <n v="1377.0293549903722"/>
    <n v="224.52305053502607"/>
    <n v="8744.0426795017192"/>
    <n v="0"/>
    <n v="0"/>
    <n v="9427.9319516454434"/>
    <n v="290192.07132302917"/>
    <n v="6709.9448402729749"/>
    <n v="93003.030993776425"/>
    <n v="1454464.9235605602"/>
    <n v="132557.70950238605"/>
    <n v="15499.762945080458"/>
    <n v="569238.77263566514"/>
    <n v="1949.7888414701692"/>
    <n v="3684.8096835240035"/>
    <n v="40049.853803655569"/>
    <n v="2160.4748946514601"/>
    <n v="2732658.714658861"/>
    <n v="4316.7994526264611"/>
    <n v="0"/>
    <n v="19816.694532853726"/>
    <n v="0"/>
    <n v="7863.2624155129351"/>
    <n v="224.08765093710804"/>
    <n v="3089.6985727830365"/>
    <n v="0"/>
    <n v="2024.3898214682713"/>
    <n v="34630.60973716469"/>
    <n v="616.24104007704716"/>
    <n v="162.15387806504302"/>
    <n v="7318.3465604123849"/>
    <n v="0"/>
    <n v="0"/>
    <n v="6805.430759686079"/>
    <n v="229400.82685184109"/>
    <n v="5562.8717731677889"/>
    <n v="130810.88753255946"/>
    <n v="1197000.0457274797"/>
    <n v="111726.00809030491"/>
    <n v="17174.92915719681"/>
    <n v="445255.88598719024"/>
    <n v="962.5352855766107"/>
    <n v="0"/>
    <n v="34420.631725755593"/>
    <n v="1991.058190977152"/>
    <n v="2261173.3947436363"/>
    <n v="2905.2714936526777"/>
    <n v="0"/>
    <n v="17949.466187461432"/>
    <n v="0"/>
    <n v="8517.477241983599"/>
    <n v="320.51155229757472"/>
    <n v="2179.6677356124751"/>
    <n v="0"/>
    <n v="2315.1096637299211"/>
    <n v="25934.5487255431"/>
    <n v="472.55910576557056"/>
    <n v="82.863962301324193"/>
    <n v="5630.9877252954666"/>
    <n v="0"/>
    <n v="0"/>
    <n v="7995.3951927108837"/>
    <n v="216601.50848189348"/>
    <n v="5318.9798916952059"/>
    <n v="125862.6054830911"/>
    <n v="1106234.9880254236"/>
    <n v="85638.56358031233"/>
    <n v="22652.796545206365"/>
    <n v="438295.23258701607"/>
    <n v="328.87924901895121"/>
    <n v="81.300491314506758"/>
    <n v="35695.549815076054"/>
    <n v="2114.2114592789239"/>
    <n v="2113128.4741956806"/>
    <n v="806.07607760529049"/>
    <n v="0"/>
    <n v="21680.534431690681"/>
    <n v="0"/>
    <n v="9441.5283689362859"/>
    <n v="172.24573026723576"/>
    <n v="0"/>
    <n v="70.425594148672744"/>
    <n v="1450.0884385552015"/>
    <n v="23812.902632352329"/>
    <n v="457.76636196637287"/>
    <n v="83.153111163493122"/>
    <n v="4493.9233457152168"/>
    <n v="0"/>
    <n v="0"/>
    <n v="7748.5496926729793"/>
    <n v="228193.18155775688"/>
    <n v="4304.1815220580884"/>
    <n v="127639.88478477196"/>
    <n v="1119588.6022074861"/>
    <n v="84351.859990044686"/>
    <n v="19817.144484610555"/>
    <n v="413045.53270119097"/>
    <n v="417.28776685255184"/>
    <n v="145.60449165177576"/>
    <n v="37494.126437142819"/>
    <n v="1615.0285740558031"/>
    <n v="2106829.6283026962"/>
    <n v="415.07045780815491"/>
    <n v="0"/>
    <n v="21250.127513933254"/>
    <n v="0"/>
    <n v="5321.9462450419633"/>
    <n v="157.150400454617"/>
    <n v="0"/>
    <n v="0"/>
    <n v="746.94249796208248"/>
    <n v="23576.806657787714"/>
    <n v="340.29432469000881"/>
    <n v="0"/>
    <n v="1519.2847770027445"/>
    <n v="0"/>
    <n v="0"/>
    <n v="6421.9370154046637"/>
    <n v="219985.72092314807"/>
    <n v="3439.2643489622069"/>
    <n v="139898.25626164288"/>
    <n v="958491.28928657051"/>
    <n v="81975.711787685286"/>
    <n v="14906.093085757564"/>
    <n v="376031.72273249098"/>
    <n v="2818.1634012164945"/>
    <n v="333.401592248822"/>
    <n v="36893.663214425229"/>
    <n v="1304.908214279443"/>
    <n v="1895827.7547385127"/>
  </r>
  <r>
    <s v="PIA"/>
    <n v="3212"/>
    <n v="1"/>
    <m/>
    <m/>
    <m/>
    <s v="Fabricação de Bijuterias e Artefatos semelhantes"/>
    <x v="0"/>
    <s v="Fabricação de artigos de joalheria, bijuteria e semelhantes"/>
    <s v="32.1"/>
    <x v="0"/>
    <n v="0"/>
    <n v="0"/>
    <n v="0"/>
    <n v="0"/>
    <n v="365.45724131040265"/>
    <n v="0"/>
    <n v="173.77580632386378"/>
    <n v="0"/>
    <n v="1096.1845069020073"/>
    <n v="11299.204154576228"/>
    <n v="2077.444160453831"/>
    <n v="957.61870321473612"/>
    <n v="2549.4602941627427"/>
    <n v="1627.3072168353826"/>
    <n v="40198.547985096346"/>
    <n v="12717.905997056021"/>
    <n v="91312.630026849321"/>
    <n v="192.49750921510878"/>
    <n v="132225.17695596197"/>
    <n v="830676.15955719107"/>
    <n v="57392.04867391396"/>
    <n v="33510.114017595297"/>
    <n v="53832.733725248923"/>
    <n v="137.4761045704829"/>
    <n v="567.97206168145601"/>
    <n v="88437.857342881267"/>
    <n v="1566.8889212995198"/>
    <n v="1362914.4609623402"/>
    <n v="0"/>
    <n v="0"/>
    <n v="0"/>
    <n v="0"/>
    <n v="426.82714480217686"/>
    <n v="0"/>
    <n v="415.31114261750275"/>
    <n v="0"/>
    <n v="1010.2608933564469"/>
    <n v="8902.7223629576256"/>
    <n v="1759.6243070058904"/>
    <n v="276.62784864866853"/>
    <n v="1913.2967804137529"/>
    <n v="1564.2749316486425"/>
    <n v="45706.0387112143"/>
    <n v="13945.422905978941"/>
    <n v="99345.854387524247"/>
    <n v="611.77781520788085"/>
    <n v="156761.50500737288"/>
    <n v="769886.92279092025"/>
    <n v="52319.14829470573"/>
    <n v="30053.66618226251"/>
    <n v="53558.806726473347"/>
    <n v="117.51957718795654"/>
    <n v="0"/>
    <n v="66296.349241183387"/>
    <n v="328.14848225220686"/>
    <n v="1305200.1055337344"/>
    <n v="113.69463188677376"/>
    <n v="0"/>
    <n v="0"/>
    <n v="0"/>
    <n v="337.10458354428425"/>
    <n v="0"/>
    <n v="473.25816877742847"/>
    <n v="0"/>
    <n v="99.767039480643973"/>
    <n v="11731.54079811569"/>
    <n v="1033.9332976466155"/>
    <n v="103.17787843724719"/>
    <n v="4032.31797460595"/>
    <n v="1651.376156217184"/>
    <n v="25837.903801063036"/>
    <n v="12217.876691925559"/>
    <n v="120554.82812008166"/>
    <n v="865.2161486583484"/>
    <n v="186045.13181443914"/>
    <n v="753834.91403034492"/>
    <n v="45035.140069972098"/>
    <n v="31579.759842004791"/>
    <n v="43780.154563097472"/>
    <n v="106.73225686657563"/>
    <n v="85.545262214464813"/>
    <n v="56332.203938242623"/>
    <n v="102.32516869809639"/>
    <n v="1295953.9022363205"/>
    <n v="128.06105834027395"/>
    <n v="0"/>
    <n v="0"/>
    <n v="0"/>
    <n v="301.82390687573314"/>
    <n v="0"/>
    <n v="0"/>
    <n v="98.446938599085598"/>
    <n v="502.15942501679916"/>
    <n v="9053.0556140400458"/>
    <n v="1367.6120649126631"/>
    <n v="0"/>
    <n v="6266.4757982937626"/>
    <n v="257.72928296272471"/>
    <n v="23875.162658994628"/>
    <n v="8267.7499875056583"/>
    <n v="108520.73849465587"/>
    <n v="4254.1531412730483"/>
    <n v="212976.87022200579"/>
    <n v="660017.8024460302"/>
    <n v="34684.543672902291"/>
    <n v="26887.971938873688"/>
    <n v="46795.975892908828"/>
    <n v="360.17172658202048"/>
    <n v="136.0952889879625"/>
    <n v="40749.385734077376"/>
    <n v="0"/>
    <n v="1185501.9852938384"/>
    <n v="0"/>
    <n v="0"/>
    <n v="0"/>
    <n v="0"/>
    <n v="1298.6273495814498"/>
    <n v="0"/>
    <n v="0"/>
    <n v="0"/>
    <n v="244.91991999407534"/>
    <n v="11096.308113193676"/>
    <n v="671.27764278835946"/>
    <n v="0"/>
    <n v="4709.0372969107757"/>
    <n v="80.232387584266064"/>
    <n v="17631.381063265479"/>
    <n v="11686.323015630462"/>
    <n v="86599.27796651455"/>
    <n v="1584.1406349358763"/>
    <n v="155197.42743054728"/>
    <n v="501428.20911164425"/>
    <n v="5217.9752603155739"/>
    <n v="16694.5074734433"/>
    <n v="41028.046137713915"/>
    <n v="368.78746573820547"/>
    <n v="0"/>
    <n v="31998.13724261065"/>
    <n v="84.455144825543229"/>
    <n v="887619.07065723767"/>
    <n v="0"/>
    <n v="0"/>
    <n v="390.86774670435938"/>
    <n v="0"/>
    <n v="903.55646228856222"/>
    <n v="0"/>
    <n v="0"/>
    <n v="84.427433288141643"/>
    <n v="545.43092498997567"/>
    <n v="1123.0709157797792"/>
    <n v="565.00558174510513"/>
    <n v="0"/>
    <n v="2385.1891237718201"/>
    <n v="0"/>
    <n v="12445.09146961823"/>
    <n v="5389.537773859448"/>
    <n v="66102.324434446098"/>
    <n v="2935.7841934314379"/>
    <n v="154187.04938007394"/>
    <n v="429311.6439936161"/>
    <n v="3795.1366405100816"/>
    <n v="27547.039218209909"/>
    <n v="50351.601892108833"/>
    <n v="327.70508230781388"/>
    <n v="0"/>
    <n v="18931.088319594823"/>
    <n v="82.973405270430504"/>
    <n v="777404.52399161493"/>
    <n v="0"/>
    <n v="0"/>
    <n v="0"/>
    <n v="78.897029473724473"/>
    <n v="0"/>
    <n v="0"/>
    <n v="0"/>
    <n v="0"/>
    <n v="927.02312629371886"/>
    <n v="3450.1532513472512"/>
    <n v="593.96776404757463"/>
    <n v="0"/>
    <n v="956.49496469314522"/>
    <n v="0"/>
    <n v="14383.314371378094"/>
    <n v="1627.9156092841049"/>
    <n v="52441.887521098564"/>
    <n v="3054.3885642687724"/>
    <n v="91905.717703438946"/>
    <n v="314351.24251842633"/>
    <n v="1914.7785697776026"/>
    <n v="16087.474595589503"/>
    <n v="60093.854026654102"/>
    <n v="0"/>
    <n v="0"/>
    <n v="16947.571346412584"/>
    <n v="0"/>
    <n v="578814.68096218398"/>
    <n v="88.618313721356458"/>
    <n v="0"/>
    <n v="0"/>
    <n v="303.54430998974635"/>
    <n v="0"/>
    <n v="0"/>
    <n v="0"/>
    <n v="0"/>
    <n v="500.54813849094296"/>
    <n v="2686.6414170905764"/>
    <n v="0"/>
    <n v="0"/>
    <n v="1169.3133324545108"/>
    <n v="0"/>
    <n v="8026.213844731451"/>
    <n v="1460.2171261749893"/>
    <n v="57449.561948128525"/>
    <n v="2681.3828063540673"/>
    <n v="69137.325002862301"/>
    <n v="237326.6305362556"/>
    <n v="4824.3313727349077"/>
    <n v="11127.677588350916"/>
    <n v="60979.574995078627"/>
    <n v="754.4413796691108"/>
    <n v="852.95304193437289"/>
    <n v="11126.646071179095"/>
    <n v="0"/>
    <n v="470495.62122520106"/>
  </r>
  <r>
    <s v="PIA"/>
    <n v="3240"/>
    <n v="2"/>
    <m/>
    <m/>
    <m/>
    <s v="Fabricação de Brinquedos e Jogos Recreativos"/>
    <x v="4"/>
    <s v="Fabricação de Brinquedos e Jogos Recreativos"/>
    <s v="32.4"/>
    <x v="0"/>
    <n v="5627.056865521703"/>
    <n v="0"/>
    <n v="68440.418262987499"/>
    <n v="0"/>
    <n v="7802.936914552547"/>
    <n v="0"/>
    <n v="2337.757329502223"/>
    <n v="6290.7228666759338"/>
    <n v="4821.3791117877272"/>
    <n v="4583.0947003661795"/>
    <n v="874.17291975037585"/>
    <n v="196.77989046362899"/>
    <n v="8167.501559133616"/>
    <n v="0"/>
    <n v="25436.347565592201"/>
    <n v="6057.0807211788542"/>
    <n v="167407.83093468015"/>
    <n v="11876.27792919527"/>
    <n v="28286.223201048044"/>
    <n v="2489777.8060556403"/>
    <n v="244503.71596198026"/>
    <n v="134425.67036610327"/>
    <n v="72403.735129069493"/>
    <n v="55690.395491845949"/>
    <n v="4967.5207959079135"/>
    <n v="19418.467899110707"/>
    <n v="2324.3578148613324"/>
    <n v="3371717.2502869549"/>
    <n v="8867.9689080135595"/>
    <n v="2250.0117552576207"/>
    <n v="146327.10908421664"/>
    <n v="0"/>
    <n v="8724.1793335368748"/>
    <n v="0"/>
    <n v="3167.2813395927105"/>
    <n v="7868.7904018344871"/>
    <n v="6124.6383448625984"/>
    <n v="4699.206552514358"/>
    <n v="1478.1099122128007"/>
    <n v="127.22914387573906"/>
    <n v="8256.2631940895644"/>
    <n v="0"/>
    <n v="31979.21044834032"/>
    <n v="9055.7914007936797"/>
    <n v="203188.70522432626"/>
    <n v="22344.969305418661"/>
    <n v="38956.711907387267"/>
    <n v="3568996.4699648684"/>
    <n v="301888.27298738825"/>
    <n v="182400.59654279926"/>
    <n v="101270.32268879138"/>
    <n v="77268.631017299369"/>
    <n v="7532.2167732739072"/>
    <n v="26190.342574610098"/>
    <n v="3827.1539807283807"/>
    <n v="4772790.1827860316"/>
    <n v="7713.148553660817"/>
    <n v="1488.7920466378137"/>
    <n v="76620.589123158163"/>
    <n v="0"/>
    <n v="9780.0628350600819"/>
    <n v="0"/>
    <n v="492.17260942941795"/>
    <n v="6986.6274251290324"/>
    <n v="3942.2671934288423"/>
    <n v="6789.9230290297028"/>
    <n v="1371.1787266297993"/>
    <n v="118.08601816166249"/>
    <n v="5919.1280505429586"/>
    <n v="0"/>
    <n v="26014.733978910517"/>
    <n v="7172.4934013916982"/>
    <n v="220073.92183372736"/>
    <n v="18812.083497560845"/>
    <n v="34886.095692539129"/>
    <n v="3047882.6756592803"/>
    <n v="223953.624682389"/>
    <n v="145049.44317173076"/>
    <n v="54188.986817221055"/>
    <n v="41020.936978417376"/>
    <n v="4769.3685747894106"/>
    <n v="17416.428920840634"/>
    <n v="2649.4979369388338"/>
    <n v="3965112.2667566054"/>
    <n v="6359.8719884633028"/>
    <n v="191.45013457831814"/>
    <n v="72794.23800969556"/>
    <n v="0"/>
    <n v="8105.0655168816766"/>
    <n v="0"/>
    <n v="2595.6357780308854"/>
    <n v="1597.0733797012153"/>
    <n v="2625.8852896113222"/>
    <n v="7143.0237116718436"/>
    <n v="283.56477629203658"/>
    <n v="287.5411233785224"/>
    <n v="7966.2235113666693"/>
    <n v="130.10542614912683"/>
    <n v="35627.897506987567"/>
    <n v="4641.4411462029911"/>
    <n v="163372.73796728614"/>
    <n v="14433.486144892506"/>
    <n v="31877.058902812849"/>
    <n v="2554154.1885755369"/>
    <n v="165147.81020681842"/>
    <n v="120404.90381246452"/>
    <n v="41681.229727218488"/>
    <n v="33330.071423092661"/>
    <n v="3941.2332584828496"/>
    <n v="20075.050954538809"/>
    <n v="1758.2983974677813"/>
    <n v="3300525.0866696234"/>
    <n v="6404.6821243605009"/>
    <n v="0"/>
    <n v="46331.690187078479"/>
    <n v="0"/>
    <n v="8233.0815988941813"/>
    <n v="0"/>
    <n v="2721.549151121576"/>
    <n v="1017.0225421389166"/>
    <n v="2873.2623903749304"/>
    <n v="9781.1880778832947"/>
    <n v="1083.4753142453544"/>
    <n v="502.62223912104048"/>
    <n v="7272.594124696413"/>
    <n v="125.79102286756066"/>
    <n v="14251.215288201747"/>
    <n v="2550.1413851491629"/>
    <n v="144611.12632716892"/>
    <n v="13573.515136533257"/>
    <n v="29910.159367291315"/>
    <n v="2407960.8404862932"/>
    <n v="171933.01777184822"/>
    <n v="120543.71207462322"/>
    <n v="31734.695434575919"/>
    <n v="35839.1186093219"/>
    <n v="5038.262350408364"/>
    <n v="20073.485608849616"/>
    <n v="1243.5764278646241"/>
    <n v="3085609.8250409118"/>
    <n v="5331.1564635362438"/>
    <n v="0"/>
    <n v="26735.446738421117"/>
    <n v="0"/>
    <n v="5372.0556986881529"/>
    <n v="0"/>
    <n v="2022.9535645005897"/>
    <n v="856.79231139285173"/>
    <n v="0"/>
    <n v="8950.3071689615335"/>
    <n v="1010.7906401253115"/>
    <n v="0"/>
    <n v="1509.6971214910457"/>
    <n v="485.09510440091015"/>
    <n v="1420.0190835595572"/>
    <n v="37373.628489635754"/>
    <n v="109310.24258953182"/>
    <n v="15648.8379081858"/>
    <n v="27411.685914167578"/>
    <n v="2281481.9975967295"/>
    <n v="143678.86184271713"/>
    <n v="103923.52705856694"/>
    <n v="38778.491578999186"/>
    <n v="26514.92029059416"/>
    <n v="5453.780390269143"/>
    <n v="15151.545336386996"/>
    <n v="1904.3302890274979"/>
    <n v="2860326.1631798889"/>
    <n v="5254.3695590815305"/>
    <n v="98.974553182195251"/>
    <n v="27846.658366133586"/>
    <n v="0"/>
    <n v="4461.398335269032"/>
    <n v="0"/>
    <n v="1791.7132377770097"/>
    <n v="183.28620959658181"/>
    <n v="0"/>
    <n v="7528.5980973615415"/>
    <n v="913.74579459890674"/>
    <n v="0"/>
    <n v="2298.6453529727846"/>
    <n v="784.63280540990138"/>
    <n v="1323.0062344872997"/>
    <n v="54613.630669959297"/>
    <n v="122402.19649278421"/>
    <n v="21557.269373196526"/>
    <n v="34925.319734685567"/>
    <n v="2281228.3247468295"/>
    <n v="148385.92499151352"/>
    <n v="106835.60817278146"/>
    <n v="28659.214715163442"/>
    <n v="27288.629147280364"/>
    <n v="4775.7739335436863"/>
    <n v="17602.368124407221"/>
    <n v="5427.6876487978689"/>
    <n v="2906186.9762968132"/>
    <n v="3866.0661985354977"/>
    <n v="698.67705550620201"/>
    <n v="16616.416602494977"/>
    <n v="0"/>
    <n v="3514.0783413003342"/>
    <n v="0"/>
    <n v="870.72271154639827"/>
    <n v="0"/>
    <n v="0"/>
    <n v="6375.6199721011617"/>
    <n v="0"/>
    <n v="0"/>
    <n v="2029.4378264347192"/>
    <n v="626.5364138855814"/>
    <n v="1265.1684315463226"/>
    <n v="21276.784360461148"/>
    <n v="141712.34461890612"/>
    <n v="14832.078192138202"/>
    <n v="31365.636800742221"/>
    <n v="2108581.6147246738"/>
    <n v="125992.50312511274"/>
    <n v="86359.462198430308"/>
    <n v="22750.703236112775"/>
    <n v="24419.019877706582"/>
    <n v="3890.1030762135488"/>
    <n v="17313.569650510777"/>
    <n v="2630.3297598008985"/>
    <n v="2636986.8731741598"/>
  </r>
  <r>
    <s v="PIA"/>
    <n v="3220"/>
    <n v="3"/>
    <m/>
    <m/>
    <m/>
    <s v="Fab. Instrumentos musicais"/>
    <x v="6"/>
    <s v="Fabricação de instrumentos musicais"/>
    <s v="32.2"/>
    <x v="0"/>
    <n v="0"/>
    <n v="0"/>
    <n v="0"/>
    <n v="0"/>
    <n v="0"/>
    <n v="0"/>
    <n v="0"/>
    <n v="0"/>
    <n v="0"/>
    <n v="282.57940328886815"/>
    <n v="0"/>
    <n v="2693.0474365931436"/>
    <n v="0"/>
    <n v="0"/>
    <n v="0"/>
    <n v="1013.3181516844514"/>
    <n v="5160.5851715461395"/>
    <n v="6461.3705063191646"/>
    <n v="9092.4734547790613"/>
    <n v="275401.07688528014"/>
    <n v="13332.448549469447"/>
    <n v="7029.4214722020051"/>
    <n v="8232.0904553897217"/>
    <n v="0"/>
    <n v="0"/>
    <n v="315.35924692132721"/>
    <n v="0"/>
    <n v="329013.77073347347"/>
    <n v="0"/>
    <n v="0"/>
    <n v="0"/>
    <n v="0"/>
    <n v="0"/>
    <n v="0"/>
    <n v="0"/>
    <n v="0"/>
    <n v="0"/>
    <n v="605.37456001830799"/>
    <n v="0"/>
    <n v="2507.6549158343955"/>
    <n v="0"/>
    <n v="0"/>
    <n v="0"/>
    <n v="1452.2275637168102"/>
    <n v="5503.6658783094827"/>
    <n v="3256.709425309974"/>
    <n v="11435.440252855054"/>
    <n v="246296.54456474015"/>
    <n v="18467.422515396614"/>
    <n v="8961.8862902492438"/>
    <n v="9507.6506742248057"/>
    <n v="0"/>
    <n v="0"/>
    <n v="2298.3767009432654"/>
    <n v="0"/>
    <n v="310292.95334159816"/>
    <n v="0"/>
    <n v="0"/>
    <n v="0"/>
    <n v="0"/>
    <n v="0"/>
    <n v="0"/>
    <n v="0"/>
    <n v="286.87667826963843"/>
    <n v="0"/>
    <n v="1100.4716269216394"/>
    <n v="69.969921529200676"/>
    <n v="2658.5285419504758"/>
    <n v="0"/>
    <n v="0"/>
    <n v="0"/>
    <n v="1982.5426055305131"/>
    <n v="6501.5882347180277"/>
    <n v="4592.1754463688285"/>
    <n v="12149.639044840245"/>
    <n v="282087.25851449877"/>
    <n v="18993.023596718198"/>
    <n v="9721.1540561503352"/>
    <n v="8190.245920643204"/>
    <n v="0"/>
    <n v="0"/>
    <n v="1431.9884401760144"/>
    <n v="0"/>
    <n v="349765.46262831509"/>
    <n v="0"/>
    <n v="0"/>
    <n v="0"/>
    <n v="0"/>
    <n v="0"/>
    <n v="0"/>
    <n v="0"/>
    <n v="0"/>
    <n v="0"/>
    <n v="178.7715231445581"/>
    <n v="143.50925023072324"/>
    <n v="1908.3433668194768"/>
    <n v="0"/>
    <n v="0"/>
    <n v="0"/>
    <n v="542.49858803934308"/>
    <n v="4299.1845141838385"/>
    <n v="3143.9120883464225"/>
    <n v="51744.168433688574"/>
    <n v="197284.46572039282"/>
    <n v="12354.993450546193"/>
    <n v="6791.548205424494"/>
    <n v="6777.5884456153253"/>
    <n v="0"/>
    <n v="0"/>
    <n v="134.07864235841856"/>
    <n v="0"/>
    <n v="285303.06222879019"/>
    <n v="0"/>
    <n v="0"/>
    <n v="0"/>
    <n v="0"/>
    <n v="0"/>
    <n v="0"/>
    <n v="0"/>
    <n v="0"/>
    <n v="0"/>
    <n v="213.356451932331"/>
    <n v="229.04442633912004"/>
    <n v="1987.5366700851491"/>
    <n v="0"/>
    <n v="0"/>
    <n v="0"/>
    <n v="1039.128544242312"/>
    <n v="3333.6244884902799"/>
    <n v="4481.1109178255938"/>
    <n v="11558.561728541094"/>
    <n v="247296.16299114842"/>
    <n v="14061.995345262041"/>
    <n v="9146.9801561058339"/>
    <n v="6686.3935350814763"/>
    <n v="0"/>
    <n v="1223.0083381291684"/>
    <n v="106.6782259661655"/>
    <n v="0"/>
    <n v="301363.58181914897"/>
    <n v="0"/>
    <n v="0"/>
    <n v="0"/>
    <n v="0"/>
    <n v="0"/>
    <n v="0"/>
    <n v="0"/>
    <n v="0"/>
    <n v="0"/>
    <n v="373.80230296707566"/>
    <n v="194.7238690334971"/>
    <n v="1293.1228442494491"/>
    <n v="0"/>
    <n v="0"/>
    <n v="0"/>
    <n v="856.4122262894914"/>
    <n v="3020.9787716944174"/>
    <n v="3708.7418492716288"/>
    <n v="7901.8410471469651"/>
    <n v="207152.79460234367"/>
    <n v="8455.3277055235067"/>
    <n v="10559.982383428116"/>
    <n v="7921.4003531351827"/>
    <n v="0"/>
    <n v="691.76838935080832"/>
    <n v="0"/>
    <n v="0"/>
    <n v="252130.8963444338"/>
    <n v="0"/>
    <n v="58.142461803912717"/>
    <n v="0"/>
    <n v="0"/>
    <n v="0"/>
    <n v="0"/>
    <n v="0"/>
    <n v="0"/>
    <n v="0"/>
    <n v="163.19325513005765"/>
    <n v="231.92771159317422"/>
    <n v="1240.1947960986522"/>
    <n v="0"/>
    <n v="0"/>
    <n v="110.90136232962728"/>
    <n v="1423.5939188112775"/>
    <n v="3549.8839839808629"/>
    <n v="12619.896574665869"/>
    <n v="5618.634805659497"/>
    <n v="241136.57466135715"/>
    <n v="6839.8716825962165"/>
    <n v="10770.025787633775"/>
    <n v="6503.3692661077475"/>
    <n v="0"/>
    <n v="782.04335337955149"/>
    <n v="49.52876375884393"/>
    <n v="0"/>
    <n v="291097.7823849062"/>
    <n v="0"/>
    <n v="0"/>
    <n v="0"/>
    <n v="0"/>
    <n v="1550.2145899783447"/>
    <n v="0"/>
    <n v="0"/>
    <n v="0"/>
    <n v="0"/>
    <n v="424.62319369493321"/>
    <n v="357.93332253882352"/>
    <n v="904.08842160942766"/>
    <n v="0"/>
    <n v="0"/>
    <n v="314.38526891630511"/>
    <n v="1321.533461315676"/>
    <n v="4426.361256963397"/>
    <n v="10476.158963319154"/>
    <n v="7193.2927286014783"/>
    <n v="231681.91058851389"/>
    <n v="6682.7690540450931"/>
    <n v="12730.90372615498"/>
    <n v="6672.3703280084956"/>
    <n v="0"/>
    <n v="518.77437574196063"/>
    <n v="0"/>
    <n v="0"/>
    <n v="285255.31927940197"/>
  </r>
  <r>
    <s v="INDISPONÍVEL"/>
    <n v="9493"/>
    <m/>
    <m/>
    <m/>
    <s v="1G"/>
    <s v="Atividades de organizações associativas ligadas à cultura e à arte"/>
    <x v="3"/>
    <s v="INDISPONÍVEL"/>
    <s v="INDISPONÍVEL"/>
    <x v="0"/>
    <n v="1392.7015771986246"/>
    <n v="13365.701214777035"/>
    <n v="6616.4177014139086"/>
    <n v="208.14833354870748"/>
    <n v="64674.721468606447"/>
    <n v="7311.3010442615887"/>
    <n v="1011.8005342211959"/>
    <n v="6074.6984175508269"/>
    <n v="62766.934132953829"/>
    <n v="270427.2497217402"/>
    <n v="9450.461336846296"/>
    <n v="7864.0947655991213"/>
    <n v="37805.98371470761"/>
    <n v="6905.5754741223463"/>
    <n v="5712.5505932968181"/>
    <n v="85491.166080807263"/>
    <n v="260267.85029887018"/>
    <n v="10947.168013418201"/>
    <n v="322581.52913585276"/>
    <n v="1916977.4696563978"/>
    <n v="150743.15667638433"/>
    <n v="89051.222588501216"/>
    <n v="112121.95528269795"/>
    <n v="16100.548923469989"/>
    <n v="17105.478670427037"/>
    <n v="38393.050951421785"/>
    <n v="123066.31045522868"/>
    <n v="3644435.2467643218"/>
    <n v="206.10917059501915"/>
    <n v="9003.6531472123734"/>
    <n v="7644.4837521485806"/>
    <n v="838.28977220909769"/>
    <n v="57584.570616258228"/>
    <n v="7461.9514845652157"/>
    <n v="1074.6151146721734"/>
    <n v="5881.5937125755154"/>
    <n v="75662.161759163238"/>
    <n v="315906.26173343341"/>
    <n v="11527.086026280724"/>
    <n v="6861.3580759967545"/>
    <n v="41413.36466306381"/>
    <n v="7283.5110008076408"/>
    <n v="9731.5174486424821"/>
    <n v="117079.06392032478"/>
    <n v="224351.20422719806"/>
    <n v="100815.05209449277"/>
    <n v="282274.76160325581"/>
    <n v="1717665.1661135787"/>
    <n v="173652.2110344306"/>
    <n v="84031.546866751043"/>
    <n v="89015.907029611786"/>
    <n v="13597.668481945559"/>
    <n v="14589.497426414679"/>
    <n v="21350.286589657881"/>
    <n v="104450.26965797461"/>
    <n v="3500953.1625232603"/>
    <n v="438.34519233782783"/>
    <n v="4140.9308911240878"/>
    <n v="6409.4680180293126"/>
    <n v="1072.3325329146537"/>
    <n v="45552.708879708174"/>
    <n v="591.53849485035596"/>
    <n v="1556.0095085888029"/>
    <n v="3164.4958488168468"/>
    <n v="79202.979615207514"/>
    <n v="270284.59357388236"/>
    <n v="12692.454055140772"/>
    <n v="71049.402597866938"/>
    <n v="46544.814275108547"/>
    <n v="4192.7425128075474"/>
    <n v="2162.2465432917638"/>
    <n v="69557.124319972281"/>
    <n v="211287.53970909797"/>
    <n v="59668.148870156583"/>
    <n v="292448.96243824717"/>
    <n v="1779416.947260173"/>
    <n v="234266.9467794341"/>
    <n v="78810.986772620541"/>
    <n v="96536.981639539445"/>
    <n v="17103.013825917133"/>
    <n v="13071.847994511894"/>
    <n v="44890.641878490271"/>
    <n v="75149.732930207771"/>
    <n v="3521263.9369580438"/>
    <n v="24711.494804793161"/>
    <n v="63.127641505846881"/>
    <n v="143944.4485506315"/>
    <n v="2745.5751837005464"/>
    <n v="96559.431178732862"/>
    <n v="3165.4006407375991"/>
    <n v="1355.4964096046001"/>
    <n v="4385.0405742941548"/>
    <n v="120454.43422659265"/>
    <n v="254131.28076699865"/>
    <n v="6725.1683452518537"/>
    <n v="21861.220400619186"/>
    <n v="40877.137843628218"/>
    <n v="1743.5124851544745"/>
    <n v="2458.5123691245199"/>
    <n v="103669.7673266788"/>
    <n v="197222.33164284038"/>
    <n v="61339.629245806529"/>
    <n v="289774.31009977916"/>
    <n v="1532651.6987660676"/>
    <n v="194061.11943424036"/>
    <n v="84520.708475366249"/>
    <n v="98476.153170820588"/>
    <n v="14435.79739848813"/>
    <n v="55718.527443023988"/>
    <n v="20942.002017225917"/>
    <n v="55063.213875368063"/>
    <n v="3433056.5403170763"/>
    <n v="1962.6555115169551"/>
    <n v="0"/>
    <n v="102842.1108019934"/>
    <n v="1811.9489296715922"/>
    <n v="96365.396581010864"/>
    <n v="0"/>
    <n v="1005.6733152227507"/>
    <n v="907.87846182878866"/>
    <n v="59902.733139788004"/>
    <n v="209547.50358659966"/>
    <n v="8970.3400584744159"/>
    <n v="6301.8559592605989"/>
    <n v="191340.29123260218"/>
    <n v="6178.1471102368359"/>
    <n v="3955.0889394545934"/>
    <n v="72517.666460952547"/>
    <n v="193195.41316980458"/>
    <n v="30738.32258039224"/>
    <n v="319391.09603149659"/>
    <n v="1284897.2519714236"/>
    <n v="226347.56398001331"/>
    <n v="88473.796343781578"/>
    <n v="83689.041957367139"/>
    <n v="17220.710747406538"/>
    <n v="42651.722492452129"/>
    <n v="26393.966924074612"/>
    <n v="60102.805690675486"/>
    <n v="3136710.981977501"/>
    <n v="754.35804557832819"/>
    <n v="0"/>
    <n v="97554.85766901655"/>
    <n v="2115.4390999490802"/>
    <n v="111099.2945447393"/>
    <n v="309.16313343374105"/>
    <n v="4612.0131810622597"/>
    <n v="1740.5551978842811"/>
    <n v="59762.431782990316"/>
    <n v="93926.354248021831"/>
    <n v="8970.7679016192978"/>
    <n v="7245.1402965777379"/>
    <n v="285670.71651609236"/>
    <n v="85183.49475970093"/>
    <n v="1455.1052092183979"/>
    <n v="79392.817410868432"/>
    <n v="249257.98529968856"/>
    <n v="28384.107712479705"/>
    <n v="237956.10210703083"/>
    <n v="1013071.3046152656"/>
    <n v="166425.97868421517"/>
    <n v="159633.20854394432"/>
    <n v="102479.16816631734"/>
    <n v="17073.566622359343"/>
    <n v="44521.013759782902"/>
    <n v="19180.487446897634"/>
    <n v="52399.903906816158"/>
    <n v="2930175.3358615506"/>
    <n v="886.72250983524066"/>
    <n v="0"/>
    <n v="109077.30219490171"/>
    <n v="0"/>
    <n v="140711.0642289815"/>
    <n v="10898.048797944552"/>
    <n v="4254.1846297402344"/>
    <n v="4633.7866913594498"/>
    <n v="69758.487516326568"/>
    <n v="65659.666260945218"/>
    <n v="6799.0128802043"/>
    <n v="2491.6232899060246"/>
    <n v="209512.81800090999"/>
    <n v="1952.9668538890153"/>
    <n v="1043.1204375177936"/>
    <n v="56922.823204710745"/>
    <n v="201761.18126610533"/>
    <n v="20590.778874814445"/>
    <n v="225602.29263806192"/>
    <n v="698369.65690309275"/>
    <n v="165226.30932872425"/>
    <n v="126394.68280375015"/>
    <n v="144537.45658781053"/>
    <n v="18205.103385663504"/>
    <n v="53117.445396579562"/>
    <n v="26189.653254108838"/>
    <n v="69121.402425027278"/>
    <n v="2433717.5903609111"/>
    <n v="5370.884653170112"/>
    <n v="132.21878262259355"/>
    <n v="4842.4573291775123"/>
    <n v="0"/>
    <n v="86263.14504484614"/>
    <n v="223.94552392291408"/>
    <n v="2197.6213441734708"/>
    <n v="13498.993761784495"/>
    <n v="63905.566437926362"/>
    <n v="59626.773793631372"/>
    <n v="7157.0266281244867"/>
    <n v="4747.1559646859041"/>
    <n v="37767.343902183631"/>
    <n v="1043.5206615241975"/>
    <n v="2546.9057145387346"/>
    <n v="24372.900431384503"/>
    <n v="135434.34798791731"/>
    <n v="20519.351725942695"/>
    <n v="228994.28226065627"/>
    <n v="404177.67134402122"/>
    <n v="153066.95114356375"/>
    <n v="134897.40920896901"/>
    <n v="133380.57273771754"/>
    <n v="30727.028799525669"/>
    <n v="50772.216075451783"/>
    <n v="41854.28121190839"/>
    <n v="81225.209219436641"/>
    <n v="1728745.7816888068"/>
  </r>
  <r>
    <s v="INDISPONÍVEL"/>
    <n v="9101"/>
    <m/>
    <m/>
    <m/>
    <s v="1P"/>
    <s v="Bibliotecas e arquivos"/>
    <x v="9"/>
    <s v="INDISPONÍVEL"/>
    <s v="INDISPONÍVEL"/>
    <x v="0"/>
    <n v="1392.4612604863398"/>
    <n v="0"/>
    <n v="0"/>
    <n v="0"/>
    <n v="227.38123956872064"/>
    <n v="0"/>
    <n v="0"/>
    <n v="83.098491525359577"/>
    <n v="273.98848983658701"/>
    <n v="271.77549459939195"/>
    <n v="10710.790981325226"/>
    <n v="260.18541693588435"/>
    <n v="2704.5214426240241"/>
    <n v="0"/>
    <n v="1079.8035409202623"/>
    <n v="29587.059431039168"/>
    <n v="20786.445706690429"/>
    <n v="68.499724313301911"/>
    <n v="242957.19886993969"/>
    <n v="34105.732681472567"/>
    <n v="114111.99337847772"/>
    <n v="1509.7727151451768"/>
    <n v="18500.86819951197"/>
    <n v="1222.6368196591523"/>
    <n v="158.42926569423213"/>
    <n v="3411.324115953782"/>
    <n v="35393.625895955738"/>
    <n v="518817.59316167468"/>
    <n v="1048.4816067584381"/>
    <n v="0"/>
    <n v="0"/>
    <n v="0"/>
    <n v="231.36007729160175"/>
    <n v="0"/>
    <n v="0"/>
    <n v="1554.0469331756999"/>
    <n v="18782.755062629392"/>
    <n v="416.34255124080346"/>
    <n v="10339.382437386943"/>
    <n v="0"/>
    <n v="2835.0174550627821"/>
    <n v="68.703056865006388"/>
    <n v="892.97254154028542"/>
    <n v="32218.309663359611"/>
    <n v="21133.841560950936"/>
    <n v="0"/>
    <n v="289644.76651005447"/>
    <n v="39212.105547957821"/>
    <n v="125687.27118943895"/>
    <n v="1686.7400982704889"/>
    <n v="17407.624873336194"/>
    <n v="1492.9012125654692"/>
    <n v="0"/>
    <n v="3568.0973115620504"/>
    <n v="36283.878919104485"/>
    <n v="604504.59860855143"/>
    <n v="843.42772008065754"/>
    <n v="0"/>
    <n v="0"/>
    <n v="0"/>
    <n v="231.98167973053006"/>
    <n v="0"/>
    <n v="0"/>
    <n v="203.38090184487407"/>
    <n v="269.55087457649921"/>
    <n v="404.32631186474879"/>
    <n v="9915.8481985812596"/>
    <n v="81.358211118678554"/>
    <n v="1837.139803372027"/>
    <n v="67.387718644124803"/>
    <n v="894.56654798157308"/>
    <n v="32403.594690371952"/>
    <n v="21364.752912066091"/>
    <n v="0"/>
    <n v="300653.569943132"/>
    <n v="60476.951003609574"/>
    <n v="79030.207038563269"/>
    <n v="1655.4822318574033"/>
    <n v="13375.646347769289"/>
    <n v="1155.7481279192953"/>
    <n v="120.94362050482404"/>
    <n v="67.387718644124803"/>
    <n v="8023.7516521872139"/>
    <n v="533077.00325442001"/>
    <n v="773.11322162124168"/>
    <n v="0"/>
    <n v="3492.0693901028585"/>
    <n v="0"/>
    <n v="1327.6959229297272"/>
    <n v="0"/>
    <n v="0"/>
    <n v="2467.6687729065534"/>
    <n v="252.51056602338753"/>
    <n v="63.127641505846881"/>
    <n v="9785.9612716417014"/>
    <n v="76.896417186226856"/>
    <n v="8396.0689847053"/>
    <n v="63.127641505846881"/>
    <n v="968.86219233551276"/>
    <n v="32059.644940500246"/>
    <n v="19081.045477847969"/>
    <n v="0"/>
    <n v="318415.59672764438"/>
    <n v="184023.50937575006"/>
    <n v="131333.41759920339"/>
    <n v="1759.1299161715785"/>
    <n v="17576.396405099011"/>
    <n v="913.41411529173138"/>
    <n v="0"/>
    <n v="127.99274103479044"/>
    <n v="14466.036117921873"/>
    <n v="747423.28543892922"/>
    <n v="134.22433111226445"/>
    <n v="0"/>
    <n v="77.054708601485146"/>
    <n v="0"/>
    <n v="1399.0761299878866"/>
    <n v="0"/>
    <n v="0"/>
    <n v="0"/>
    <n v="253.53484765649949"/>
    <n v="63.383711914124873"/>
    <n v="9991.3099761717258"/>
    <n v="77.10939258828553"/>
    <n v="2101.1389795063969"/>
    <n v="63.383711914124873"/>
    <n v="285.22670361356199"/>
    <n v="6434.5429246552712"/>
    <n v="18605.600111284599"/>
    <n v="69.722083105537365"/>
    <n v="308299.44605931028"/>
    <n v="172353.27777064167"/>
    <n v="142066.65237769589"/>
    <n v="67.820571748136729"/>
    <n v="13325.072001273453"/>
    <n v="922.4094884894464"/>
    <n v="3001.7718130901517"/>
    <n v="1520.7890134954548"/>
    <n v="18524.002903332374"/>
    <n v="699636.5496111887"/>
    <n v="123.66525337349641"/>
    <n v="0"/>
    <n v="86.432703970723296"/>
    <n v="0"/>
    <n v="1435.6950833742951"/>
    <n v="0"/>
    <n v="0"/>
    <n v="2366.4303641424308"/>
    <n v="247.33050674699282"/>
    <n v="123.66525337349641"/>
    <n v="9076.1280380259268"/>
    <n v="82.502010540970772"/>
    <n v="2129.9943672980557"/>
    <n v="61.832626686748206"/>
    <n v="277.64843983210812"/>
    <n v="8707.9167407080658"/>
    <n v="15899.180208563692"/>
    <n v="183.76922598083016"/>
    <n v="284524.57896942063"/>
    <n v="214601.32195691901"/>
    <n v="140886.2755185728"/>
    <n v="1969.4609116126103"/>
    <n v="1596.2764094809068"/>
    <n v="969.55553245714236"/>
    <n v="663.34839749888761"/>
    <n v="2142.1627622832534"/>
    <n v="12020.486023200228"/>
    <n v="700175.65730406332"/>
    <n v="0"/>
    <n v="0"/>
    <n v="0"/>
    <n v="0"/>
    <n v="1193.3140266883331"/>
    <n v="0"/>
    <n v="0"/>
    <n v="0"/>
    <n v="216.52574937723966"/>
    <n v="61.864499822068481"/>
    <n v="8191.1936956702102"/>
    <n v="82.543640581830388"/>
    <n v="93.020356358965614"/>
    <n v="185.59200875539918"/>
    <n v="61.864499822068481"/>
    <n v="9622.7695264807026"/>
    <n v="36492.037852126909"/>
    <n v="71.554120276127406"/>
    <n v="34464.504151357025"/>
    <n v="208487.85740285317"/>
    <n v="132751.11407079946"/>
    <n v="1251.7901407733705"/>
    <n v="1188.0354196071073"/>
    <n v="987.82102823127457"/>
    <n v="803.54829856827121"/>
    <n v="819.49294170326755"/>
    <n v="14109.880706251322"/>
    <n v="451136.32413610414"/>
    <n v="0"/>
    <n v="0"/>
    <n v="0"/>
    <n v="0"/>
    <n v="836.1142286063033"/>
    <n v="0"/>
    <n v="0"/>
    <n v="2571.8842356790715"/>
    <n v="267.74444399190605"/>
    <n v="0"/>
    <n v="11934.368821673859"/>
    <n v="138.88577585362904"/>
    <n v="96.920357211105184"/>
    <n v="59.498765331534692"/>
    <n v="59.498765331534692"/>
    <n v="6312.6514656790268"/>
    <n v="13254.760724639847"/>
    <n v="151.62947193347466"/>
    <n v="46087.679429769712"/>
    <n v="172496.44989311244"/>
    <n v="114754.01922086717"/>
    <n v="2120.4811949212772"/>
    <n v="13037.557350281548"/>
    <n v="0"/>
    <n v="296.71094816646905"/>
    <n v="59.498765331534692"/>
    <n v="16093.675419125419"/>
    <n v="400630.02927750687"/>
  </r>
  <r>
    <s v="INDISPONÍVEL"/>
    <n v="9102"/>
    <m/>
    <m/>
    <m/>
    <s v="2P"/>
    <s v="Museus, restaurações, prédios históricos"/>
    <x v="9"/>
    <s v="INDISPONÍVEL"/>
    <s v="INDISPONÍVEL"/>
    <x v="0"/>
    <n v="0"/>
    <n v="0"/>
    <n v="529.75170081324052"/>
    <n v="0"/>
    <n v="311120.69266491075"/>
    <n v="0"/>
    <n v="0"/>
    <n v="8779.7250929476941"/>
    <n v="25628.857737064482"/>
    <n v="991.31495368471508"/>
    <n v="534.61101827302207"/>
    <n v="0"/>
    <n v="6720.130446991684"/>
    <n v="413.07982921529862"/>
    <n v="0"/>
    <n v="7502.2534870739137"/>
    <n v="98096.098382262848"/>
    <n v="3192.8875779553664"/>
    <n v="74260.715754461111"/>
    <n v="186666.71971440344"/>
    <n v="22585.871019900143"/>
    <n v="574.65213474617951"/>
    <n v="9013.6563821221607"/>
    <n v="12997.19635119176"/>
    <n v="2092.4016617103512"/>
    <n v="4205.9739012002501"/>
    <n v="172.86719101216656"/>
    <n v="776079.4570019407"/>
    <n v="0"/>
    <n v="0"/>
    <n v="2035.9309846823016"/>
    <n v="0"/>
    <n v="328681.72891563509"/>
    <n v="0"/>
    <n v="0"/>
    <n v="9441.5196163121545"/>
    <n v="25013.76968512492"/>
    <n v="324.510478550762"/>
    <n v="0"/>
    <n v="0"/>
    <n v="8302.1503505663986"/>
    <n v="442.57131118013098"/>
    <n v="0"/>
    <n v="6158.1417562073339"/>
    <n v="106293.60205992294"/>
    <n v="3186.3352989429959"/>
    <n v="168534.15452025173"/>
    <n v="150814.72011401245"/>
    <n v="20725.055332645978"/>
    <n v="843.54991333270937"/>
    <n v="10558.045622310676"/>
    <n v="11392.443234615945"/>
    <n v="1736.7838912841717"/>
    <n v="4498.7460825606895"/>
    <n v="130.71820553961393"/>
    <n v="859114.47737367905"/>
    <n v="0"/>
    <n v="0"/>
    <n v="807.8064853329613"/>
    <n v="0"/>
    <n v="275399.58468608209"/>
    <n v="0"/>
    <n v="0"/>
    <n v="10485.006820376908"/>
    <n v="22636.503255591986"/>
    <n v="75.220728383606613"/>
    <n v="0"/>
    <n v="0"/>
    <n v="1208.3993875766707"/>
    <n v="343.76403739197428"/>
    <n v="0"/>
    <n v="5293.3757207462031"/>
    <n v="108489.2292751378"/>
    <n v="2924.9801788058426"/>
    <n v="151806.16315997249"/>
    <n v="152232.26697235703"/>
    <n v="17628.158083441642"/>
    <n v="730.33444377671867"/>
    <n v="7620.2205587397129"/>
    <n v="835.73771964755417"/>
    <n v="1986.204253862926"/>
    <n v="2971.5578765540977"/>
    <n v="114.84080669255995"/>
    <n v="763589.35445047088"/>
    <n v="0"/>
    <n v="0"/>
    <n v="4990.3790576785805"/>
    <n v="0"/>
    <n v="301063.25132614939"/>
    <n v="0"/>
    <n v="0"/>
    <n v="12701.845565680645"/>
    <n v="20600.070278282921"/>
    <n v="133.38928565451147"/>
    <n v="0"/>
    <n v="0"/>
    <n v="3404.7609661373058"/>
    <n v="352.36112030541096"/>
    <n v="0"/>
    <n v="5389.4511577829153"/>
    <n v="98326.381972615825"/>
    <n v="2237.1243095161317"/>
    <n v="29425.370159450915"/>
    <n v="136800.24702919857"/>
    <n v="15344.026939038216"/>
    <n v="818.42844347437881"/>
    <n v="7211.7330398734175"/>
    <n v="75.405678202396913"/>
    <n v="15708.722853002373"/>
    <n v="6839.0957844376853"/>
    <n v="100.65673480473566"/>
    <n v="661522.70170128637"/>
    <n v="0"/>
    <n v="0"/>
    <n v="0"/>
    <n v="0"/>
    <n v="321002.3597010689"/>
    <n v="0"/>
    <n v="0"/>
    <n v="12695.82460856539"/>
    <n v="7136.2602708020595"/>
    <n v="0"/>
    <n v="0"/>
    <n v="943.36588359341954"/>
    <n v="1280.3646516619351"/>
    <n v="392.73045029144043"/>
    <n v="0"/>
    <n v="8131.0763290194764"/>
    <n v="97626.395644458156"/>
    <n v="1950.9170966338984"/>
    <n v="109256.22925759316"/>
    <n v="240133.57600532597"/>
    <n v="19862.830950916326"/>
    <n v="1957.20824074592"/>
    <n v="5425.2915367529122"/>
    <n v="69.722083105537365"/>
    <n v="0"/>
    <n v="2994.9226437504426"/>
    <n v="108.00087383014612"/>
    <n v="830967.07622811524"/>
    <n v="0"/>
    <n v="0"/>
    <n v="0"/>
    <n v="0"/>
    <n v="303937.3230595006"/>
    <n v="0"/>
    <n v="0"/>
    <n v="0"/>
    <n v="15096.712390222283"/>
    <n v="0"/>
    <n v="0"/>
    <n v="1012.8583171461528"/>
    <n v="4475.8723641709539"/>
    <n v="452.49781076321148"/>
    <n v="0"/>
    <n v="11090.428906724665"/>
    <n v="87006.375113519389"/>
    <n v="2015.32609354141"/>
    <n v="26497.19003316321"/>
    <n v="224817.06785627035"/>
    <n v="10439.978928128256"/>
    <n v="507.82803864362126"/>
    <n v="4482.6460286941237"/>
    <n v="0"/>
    <n v="0"/>
    <n v="1564.0995083932812"/>
    <n v="185.763826841693"/>
    <n v="693581.96827572316"/>
    <n v="0"/>
    <n v="0"/>
    <n v="0"/>
    <n v="0"/>
    <n v="1017.6277914588256"/>
    <n v="0"/>
    <n v="0"/>
    <n v="0"/>
    <n v="5170.6796164536554"/>
    <n v="0"/>
    <n v="0"/>
    <n v="2055.7439126896943"/>
    <n v="2000.3610235960464"/>
    <n v="508.05959604475862"/>
    <n v="0"/>
    <n v="3382.7881180415029"/>
    <n v="74328.622345573531"/>
    <n v="2417.8524826118778"/>
    <n v="25242.006882991631"/>
    <n v="213255.99589926764"/>
    <n v="1206.5306689876918"/>
    <n v="350.93122005092692"/>
    <n v="4888.0527670496058"/>
    <n v="0"/>
    <n v="0"/>
    <n v="1652.8256428365887"/>
    <n v="758043.5452214242"/>
    <n v="1095521.6231890782"/>
    <n v="0"/>
    <n v="0"/>
    <n v="391.50344163850411"/>
    <n v="0"/>
    <n v="0"/>
    <n v="0"/>
    <n v="0"/>
    <n v="0"/>
    <n v="5230.1700731613309"/>
    <n v="0"/>
    <n v="0"/>
    <n v="826.61947826488233"/>
    <n v="2028.6401533614976"/>
    <n v="512.31568464416182"/>
    <n v="0"/>
    <n v="16716.264236528863"/>
    <n v="54708.070362440449"/>
    <n v="1609.7015178771869"/>
    <n v="11479.514852527118"/>
    <n v="186064.30721273876"/>
    <n v="1125.2093348103153"/>
    <n v="91.474654426246488"/>
    <n v="4456.2226597846657"/>
    <n v="73.903729569695713"/>
    <n v="0"/>
    <n v="963.97394378982062"/>
    <n v="675047.2049998492"/>
    <n v="961325.0963354127"/>
  </r>
  <r>
    <s v="INDISPONÍVEL"/>
    <n v="9103"/>
    <m/>
    <m/>
    <m/>
    <s v="3P"/>
    <s v="Jardim botânico, zoo, parques e reservas ecológicas."/>
    <x v="9"/>
    <s v="INDISPONÍVEL"/>
    <s v="INDISPONÍVEL"/>
    <x v="0"/>
    <n v="3710.9602649989047"/>
    <n v="41747.489073944002"/>
    <n v="0"/>
    <n v="1496.6243633667989"/>
    <n v="339.62428230605809"/>
    <n v="632.41708182092907"/>
    <n v="579.40927029649299"/>
    <n v="0"/>
    <n v="0"/>
    <n v="68.499724313301911"/>
    <n v="176.81160193295335"/>
    <n v="0"/>
    <n v="14254.927926014463"/>
    <n v="0"/>
    <n v="205.13207496975136"/>
    <n v="863.26115275683321"/>
    <n v="88374.669544810662"/>
    <n v="125.08579491731352"/>
    <n v="218693.51036231473"/>
    <n v="283873.59990060417"/>
    <n v="104084.4209181702"/>
    <n v="2092.2767727103737"/>
    <n v="108869.34427107863"/>
    <n v="1908.6388515655976"/>
    <n v="303.13871782125869"/>
    <n v="1640.7945220840706"/>
    <n v="42748.595514467925"/>
    <n v="916789.2319872654"/>
    <n v="3766.5082945018989"/>
    <n v="46590.745962852918"/>
    <n v="0"/>
    <n v="1487.2864096440765"/>
    <n v="340.13282409187195"/>
    <n v="722.65887955543064"/>
    <n v="344.44956483291008"/>
    <n v="0"/>
    <n v="0"/>
    <n v="68.703056865006388"/>
    <n v="937.58798240639783"/>
    <n v="0"/>
    <n v="13663.125876699374"/>
    <n v="0"/>
    <n v="68.703056865006388"/>
    <n v="357.994605557211"/>
    <n v="78634.106027876027"/>
    <n v="778.61539140109198"/>
    <n v="235963.11015574742"/>
    <n v="294447.69791016239"/>
    <n v="80472.799453503103"/>
    <n v="1441.6556227164726"/>
    <n v="105911.10539072369"/>
    <n v="2042.072713704041"/>
    <n v="322.41392066487845"/>
    <n v="1403.9793932578434"/>
    <n v="42634.281822679317"/>
    <n v="912399.73431630852"/>
    <n v="278.10976488660509"/>
    <n v="39377.938634826998"/>
    <n v="0"/>
    <n v="1615.6563068197315"/>
    <n v="530.29042574913024"/>
    <n v="704.63610476964595"/>
    <n v="0"/>
    <n v="0"/>
    <n v="152.10989867580582"/>
    <n v="8375.6119664526814"/>
    <n v="319.07651416467286"/>
    <n v="0"/>
    <n v="12303.808930407329"/>
    <n v="0"/>
    <n v="0"/>
    <n v="1689.8553853849392"/>
    <n v="107520.48098306025"/>
    <n v="1007.5373996518734"/>
    <n v="243808.01742238799"/>
    <n v="283440.99907100678"/>
    <n v="69124.344573138718"/>
    <n v="1733.0810316625382"/>
    <n v="76939.25713495478"/>
    <n v="1978.0570570102548"/>
    <n v="188.74844962604683"/>
    <n v="1684.4123645094196"/>
    <n v="48088.785000265496"/>
    <n v="900860.81441941159"/>
    <n v="1064.6239287365363"/>
    <n v="39443.886712572152"/>
    <n v="0"/>
    <n v="1451.0786086765909"/>
    <n v="144.20901591702636"/>
    <n v="604.96898397796667"/>
    <n v="0"/>
    <n v="173.16664963530474"/>
    <n v="231.19774760673459"/>
    <n v="7365.0857182123536"/>
    <n v="4784.7786999740683"/>
    <n v="0"/>
    <n v="4592.9807088042617"/>
    <n v="0"/>
    <n v="0"/>
    <n v="929.47054403585514"/>
    <n v="94940.350803965091"/>
    <n v="796.74960056750933"/>
    <n v="254776.25414279307"/>
    <n v="98082.8227903324"/>
    <n v="10861.349331983072"/>
    <n v="1646.7407064892789"/>
    <n v="75303.850420887844"/>
    <n v="1551.3890101817083"/>
    <n v="288.40297386453193"/>
    <n v="1040.3099411613036"/>
    <n v="53893.118136498568"/>
    <n v="653966.78517687332"/>
    <n v="1305.5963402753416"/>
    <n v="78448.003142693895"/>
    <n v="38968.947378830897"/>
    <n v="1401.5468519344083"/>
    <n v="261.51373845030201"/>
    <n v="0"/>
    <n v="0"/>
    <n v="186.42268210036727"/>
    <n v="216.25031123642603"/>
    <n v="5963.8703937942037"/>
    <n v="366.16273245631709"/>
    <n v="0"/>
    <n v="1856.1559616869063"/>
    <n v="0"/>
    <n v="0"/>
    <n v="1505.1667927353076"/>
    <n v="84251.008161283331"/>
    <n v="723.58596957596285"/>
    <n v="272413.25996358111"/>
    <n v="83428.734995076156"/>
    <n v="10365.452842239443"/>
    <n v="1876.513318572353"/>
    <n v="78910.174799247849"/>
    <n v="1793.9715690273283"/>
    <n v="501.86974530029801"/>
    <n v="2177.8742839122269"/>
    <n v="211475.989063293"/>
    <n v="878398.07103730331"/>
    <n v="1470.4091167571905"/>
    <n v="76543.051376917123"/>
    <n v="42681.824219594113"/>
    <n v="6933.8229942142389"/>
    <n v="31563.185008028351"/>
    <n v="0"/>
    <n v="0"/>
    <n v="106.37871257935177"/>
    <n v="207.43848952973593"/>
    <n v="1602.721629729029"/>
    <n v="1359.1462915361139"/>
    <n v="0"/>
    <n v="7272.7508914271775"/>
    <n v="0"/>
    <n v="8535.467539478137"/>
    <n v="23796.093568978762"/>
    <n v="92895.092413600229"/>
    <n v="31818.32637174728"/>
    <n v="258291.63498805393"/>
    <n v="85868.501863080281"/>
    <n v="10185.529026039416"/>
    <n v="5580.3161041781523"/>
    <n v="48433.653392327069"/>
    <n v="1802.9343452071982"/>
    <n v="619.98444504990175"/>
    <n v="949.84488674991223"/>
    <n v="41174.264996935293"/>
    <n v="779692.37267173792"/>
    <n v="671.40423623788297"/>
    <n v="78670.682888560928"/>
    <n v="35469.15530496103"/>
    <n v="946.71467684333982"/>
    <n v="45258.107785071756"/>
    <n v="0"/>
    <n v="0"/>
    <n v="0"/>
    <n v="204.15284941282601"/>
    <n v="1641.9002230966441"/>
    <n v="2433.3946338207102"/>
    <n v="0"/>
    <n v="54081.86077392997"/>
    <n v="0"/>
    <n v="7188.5639459634713"/>
    <n v="22386.393746083875"/>
    <n v="27906.865679504688"/>
    <n v="28084.099272587984"/>
    <n v="240428.13045539349"/>
    <n v="254428.044404474"/>
    <n v="9737.1562412963649"/>
    <n v="5366.6574076253664"/>
    <n v="14793.626537523854"/>
    <n v="2199.8106803117198"/>
    <n v="321.06035625733824"/>
    <n v="694.67870456823721"/>
    <n v="45616.23913847455"/>
    <n v="878528.69994199998"/>
    <n v="59.498765331534692"/>
    <n v="70162.483218057852"/>
    <n v="34449.869677836105"/>
    <n v="826.3658256337884"/>
    <n v="15560.320657912622"/>
    <n v="0"/>
    <n v="0"/>
    <n v="0"/>
    <n v="684.51920332640077"/>
    <n v="1081.5372410566167"/>
    <n v="1797.1038395876387"/>
    <n v="0"/>
    <n v="5047.2004094682197"/>
    <n v="0"/>
    <n v="3787.9246987958149"/>
    <n v="22102.05019890007"/>
    <n v="24455.456534037428"/>
    <n v="24298.279585116717"/>
    <n v="178615.21210590407"/>
    <n v="293832.16147043131"/>
    <n v="7699.0243678840015"/>
    <n v="4686.4202513390183"/>
    <n v="72062.920755457468"/>
    <n v="2539.1129420372863"/>
    <n v="580.27893222267994"/>
    <n v="1758.4014584964423"/>
    <n v="49582.268952453662"/>
    <n v="815668.4110912866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13000000}" name="Tabela dinâmica32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587:W617" firstHeaderRow="1" firstDataRow="3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2">
    <field x="10"/>
    <field x="7"/>
  </colFields>
  <colItems count="2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colItems>
  <dataFields count="28">
    <dataField name="Soma de Soma de 11 - Rondônia_2009" fld="151" baseField="0" baseItem="0"/>
    <dataField name="Soma de Soma de 12 - Acre_2009" fld="152" baseField="0" baseItem="0"/>
    <dataField name="Soma de Soma de 13 - Amazonas_2009" fld="153" baseField="0" baseItem="0"/>
    <dataField name="Soma de Soma de 14 - Roraima_2009" fld="154" baseField="0" baseItem="0"/>
    <dataField name="Soma de Soma de 15 - Pará_2009" fld="155" baseField="0" baseItem="0"/>
    <dataField name="Soma de Soma de 16 - Amapá_2009" fld="156" baseField="0" baseItem="0"/>
    <dataField name="Soma de Soma de 17 - Tocantins_2009" fld="157" baseField="0" baseItem="0"/>
    <dataField name="Soma de Soma de 21 - Maranhão_2009" fld="158" baseField="0" baseItem="0"/>
    <dataField name="Soma de Soma de 22 - Piauí_2009" fld="159" baseField="0" baseItem="0"/>
    <dataField name="Soma de Soma de 23 - Ceará_2009" fld="160" baseField="0" baseItem="0"/>
    <dataField name="Soma de Soma de 24 - Rio Grande do Norte_2009" fld="161" baseField="0" baseItem="0"/>
    <dataField name="Soma de Soma de 25 - Paraíba_2009" fld="162" baseField="0" baseItem="0"/>
    <dataField name="Soma de Soma de 26 - Pernambuco_2009" fld="163" baseField="0" baseItem="0"/>
    <dataField name="Soma de Soma de 27 - Alagoas_2009" fld="164" baseField="0" baseItem="0"/>
    <dataField name="Soma de Soma de 28 - Sergipe_2009" fld="165" baseField="0" baseItem="0"/>
    <dataField name="Soma de Soma de 29 - Bahia_2009" fld="166" baseField="0" baseItem="0"/>
    <dataField name="Soma de Soma de 31 - Minas Gerais_2009" fld="167" baseField="0" baseItem="0"/>
    <dataField name="Soma de Soma de 32 - Espírito Santo_2009" fld="168" baseField="0" baseItem="0"/>
    <dataField name="Soma de Soma de 33 - Rio de Janeiro_2009" fld="169" baseField="0" baseItem="0"/>
    <dataField name="Soma de Soma de 35 - São Paulo_2009" fld="170" baseField="0" baseItem="0"/>
    <dataField name="Soma de Soma de 41 - Paraná_2009" fld="171" baseField="0" baseItem="0"/>
    <dataField name="Soma de Soma de 42 - Santa Catarina_2009" fld="172" baseField="0" baseItem="0"/>
    <dataField name="Soma de Soma de 43 - Rio Grande do Sul_2009" fld="173" baseField="0" baseItem="0"/>
    <dataField name="Soma de Soma de 50 - Mato Grosso do Sul_2009" fld="174" baseField="0" baseItem="0"/>
    <dataField name="Soma de Soma de 51 - Mato Grosso_2009" fld="175" baseField="0" baseItem="0"/>
    <dataField name="Soma de Soma de 52 - Goiás_2009" fld="176" baseField="0" baseItem="0"/>
    <dataField name="Soma de Soma de 53 - Distrito Federal_2009" fld="177" baseField="0" baseItem="0"/>
    <dataField name="Soma de Soma de Total_2009" fld="178" baseField="0" baseItem="0"/>
  </dataFields>
  <formats count="1">
    <format dxfId="2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4000000}" name="Tabela dinâmica18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163:M192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28">
    <dataField name="Soma de Soma de 11 - Rondônia_2012" fld="67" baseField="0" baseItem="0"/>
    <dataField name="Soma de Soma de 12 - Acre_2012" fld="68" baseField="0" baseItem="0"/>
    <dataField name="Soma de Soma de 13 - Amazonas_2012" fld="69" baseField="0" baseItem="0"/>
    <dataField name="Soma de Soma de 14 - Roraima_2012" fld="70" baseField="0" baseItem="0"/>
    <dataField name="Soma de Soma de 15 - Pará_2012" fld="71" baseField="0" baseItem="0"/>
    <dataField name="Soma de Soma de 16 - Amapá_2012" fld="72" baseField="0" baseItem="0"/>
    <dataField name="Soma de Soma de 17 - Tocantins_2012" fld="73" baseField="0" baseItem="0"/>
    <dataField name="Soma de Soma de 21 - Maranhão_2012" fld="74" baseField="0" baseItem="0"/>
    <dataField name="Soma de Soma de 22 - Piauí_2012" fld="75" baseField="0" baseItem="0"/>
    <dataField name="Soma de Soma de 23 - Ceará_2012" fld="76" baseField="0" baseItem="0"/>
    <dataField name="Soma de Soma de 24 - Rio Grande do Norte_2012" fld="77" baseField="0" baseItem="0"/>
    <dataField name="Soma de Soma de 25 - Paraíba_2012" fld="78" baseField="0" baseItem="0"/>
    <dataField name="Soma de Soma de 26 - Pernambuco_2012" fld="79" baseField="0" baseItem="0"/>
    <dataField name="Soma de Soma de 27 - Alagoas_2012" fld="80" baseField="0" baseItem="0"/>
    <dataField name="Soma de Soma de 28 - Sergipe_2012" fld="81" baseField="0" baseItem="0"/>
    <dataField name="Soma de Soma de 29 - Bahia_2012" fld="82" baseField="0" baseItem="0"/>
    <dataField name="Soma de Soma de 31 - Minas Gerais_2012" fld="83" baseField="0" baseItem="0"/>
    <dataField name="Soma de Soma de 32 - Espírito Santo_2012" fld="84" baseField="0" baseItem="0"/>
    <dataField name="Soma de Soma de 33 - Rio de Janeiro_2012" fld="85" baseField="0" baseItem="0"/>
    <dataField name="Soma de Soma de 35 - São Paulo_2012" fld="86" baseField="0" baseItem="0"/>
    <dataField name="Soma de Soma de 41 - Paraná_2012" fld="87" baseField="0" baseItem="0"/>
    <dataField name="Soma de Soma de 42 - Santa Catarina_2012" fld="88" baseField="0" baseItem="0"/>
    <dataField name="Soma de Soma de 43 - Rio Grande do Sul_2012" fld="89" baseField="0" baseItem="0"/>
    <dataField name="Soma de Soma de 50 - Mato Grosso do Sul_2012" fld="90" baseField="0" baseItem="0"/>
    <dataField name="Soma de Soma de 51 - Mato Grosso_2012" fld="91" baseField="0" baseItem="0"/>
    <dataField name="Soma de Soma de 52 - Goiás_2012" fld="92" baseField="0" baseItem="0"/>
    <dataField name="Soma de Soma de 53 - Distrito Federal_2012" fld="93" baseField="0" baseItem="0"/>
    <dataField name="Soma de Soma de Total_2012" fld="94" baseField="0" baseItem="0"/>
  </dataFields>
  <formats count="1">
    <format dxfId="2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6000000}" name="Tabela dinâmica2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3">
  <location ref="B3:M32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28">
    <dataField name="Soma de Soma de 11 - Rondônia_2007" fld="207" baseField="0" baseItem="0"/>
    <dataField name="Soma de Soma de 12 - Acre_2007" fld="208" baseField="0" baseItem="0"/>
    <dataField name="Soma de Soma de 13 - Amazonas_2007" fld="209" baseField="0" baseItem="0"/>
    <dataField name="Soma de Soma de 14 - Roraima_2007" fld="210" baseField="0" baseItem="0"/>
    <dataField name="Soma de Soma de 15 - Pará_2007" fld="211" baseField="0" baseItem="0"/>
    <dataField name="Soma de Soma de 16 - Amapá_2007" fld="212" baseField="0" baseItem="0"/>
    <dataField name="Soma de Soma de 17 - Tocantins_2007" fld="213" baseField="0" baseItem="0"/>
    <dataField name="Soma de Soma de 21 - Maranhão_2007" fld="214" baseField="0" baseItem="0"/>
    <dataField name="Soma de Soma de 22 - Piauí_2007" fld="215" baseField="0" baseItem="0"/>
    <dataField name="Soma de Soma de 23 - Ceará_2007" fld="216" baseField="0" baseItem="0"/>
    <dataField name="Soma de Soma de 24 - Rio Grande do Norte_2007" fld="217" baseField="0" baseItem="0"/>
    <dataField name="Soma de Soma de 25 - Paraíba_2007" fld="218" baseField="0" baseItem="0"/>
    <dataField name="Soma de Soma de 26 - Pernambuco_2007" fld="219" baseField="0" baseItem="0"/>
    <dataField name="Soma de Soma de 27 - Alagoas_2007" fld="220" baseField="0" baseItem="0"/>
    <dataField name="Soma de Soma de 28 - Sergipe_2007" fld="221" baseField="0" baseItem="0"/>
    <dataField name="Soma de Soma de 29 - Bahia_2007" fld="222" baseField="0" baseItem="0"/>
    <dataField name="Soma de Soma de 31 - Minas Gerais_2007" fld="223" baseField="0" baseItem="0"/>
    <dataField name="Soma de Soma de 32 - Espírito Santo_2007" fld="224" baseField="0" baseItem="0"/>
    <dataField name="Soma de Soma de 33 - Rio de Janeiro_2007" fld="225" baseField="0" baseItem="0"/>
    <dataField name="Soma de Soma de 35 - São Paulo_2007" fld="226" baseField="0" baseItem="0"/>
    <dataField name="Soma de Soma de 41 - Paraná_2007" fld="227" baseField="0" baseItem="0"/>
    <dataField name="Soma de Soma de 42 - Santa Catarina_2007" fld="228" baseField="0" baseItem="0"/>
    <dataField name="Soma de Soma de 43 - Rio Grande do Sul_2007" fld="229" baseField="0" baseItem="0"/>
    <dataField name="Soma de Soma de 50 - Mato Grosso do Sul_2007" fld="230" baseField="0" baseItem="0"/>
    <dataField name="Soma de Soma de 51 - Mato Grosso_2007" fld="231" baseField="0" baseItem="0"/>
    <dataField name="Soma de Soma de 52 - Goiás_2007" fld="232" baseField="0" baseItem="0"/>
    <dataField name="Soma de Soma de 53 - Distrito Federal_2007" fld="233" baseField="0" baseItem="0"/>
    <dataField name="Soma de Soma de Total_2007" fld="234" baseField="0" baseItem="0"/>
  </dataFields>
  <formats count="1">
    <format dxfId="2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E000000}" name="Tabela dinâmica27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328:E357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10"/>
  </colFields>
  <colItems count="3">
    <i>
      <x/>
    </i>
    <i>
      <x v="1"/>
    </i>
    <i t="grand">
      <x/>
    </i>
  </colItems>
  <dataFields count="28">
    <dataField name="Soma de Soma de 11 - Rondônia_2009" fld="151" baseField="0" baseItem="0"/>
    <dataField name="Soma de Soma de 12 - Acre_2009" fld="152" baseField="0" baseItem="0"/>
    <dataField name="Soma de Soma de 13 - Amazonas_2009" fld="153" baseField="0" baseItem="0"/>
    <dataField name="Soma de Soma de 14 - Roraima_2009" fld="154" baseField="0" baseItem="0"/>
    <dataField name="Soma de Soma de 15 - Pará_2009" fld="155" baseField="0" baseItem="0"/>
    <dataField name="Soma de Soma de 16 - Amapá_2009" fld="156" baseField="0" baseItem="0"/>
    <dataField name="Soma de Soma de 17 - Tocantins_2009" fld="157" baseField="0" baseItem="0"/>
    <dataField name="Soma de Soma de 21 - Maranhão_2009" fld="158" baseField="0" baseItem="0"/>
    <dataField name="Soma de Soma de 22 - Piauí_2009" fld="159" baseField="0" baseItem="0"/>
    <dataField name="Soma de Soma de 23 - Ceará_2009" fld="160" baseField="0" baseItem="0"/>
    <dataField name="Soma de Soma de 24 - Rio Grande do Norte_2009" fld="161" baseField="0" baseItem="0"/>
    <dataField name="Soma de Soma de 25 - Paraíba_2009" fld="162" baseField="0" baseItem="0"/>
    <dataField name="Soma de Soma de 26 - Pernambuco_2009" fld="163" baseField="0" baseItem="0"/>
    <dataField name="Soma de Soma de 27 - Alagoas_2009" fld="164" baseField="0" baseItem="0"/>
    <dataField name="Soma de Soma de 28 - Sergipe_2009" fld="165" baseField="0" baseItem="0"/>
    <dataField name="Soma de Soma de 29 - Bahia_2009" fld="166" baseField="0" baseItem="0"/>
    <dataField name="Soma de Soma de 31 - Minas Gerais_2009" fld="167" baseField="0" baseItem="0"/>
    <dataField name="Soma de Soma de 32 - Espírito Santo_2009" fld="168" baseField="0" baseItem="0"/>
    <dataField name="Soma de Soma de 33 - Rio de Janeiro_2009" fld="169" baseField="0" baseItem="0"/>
    <dataField name="Soma de Soma de 35 - São Paulo_2009" fld="170" baseField="0" baseItem="0"/>
    <dataField name="Soma de Soma de 41 - Paraná_2009" fld="171" baseField="0" baseItem="0"/>
    <dataField name="Soma de Soma de 42 - Santa Catarina_2009" fld="172" baseField="0" baseItem="0"/>
    <dataField name="Soma de Soma de 43 - Rio Grande do Sul_2009" fld="173" baseField="0" baseItem="0"/>
    <dataField name="Soma de Soma de 50 - Mato Grosso do Sul_2009" fld="174" baseField="0" baseItem="0"/>
    <dataField name="Soma de Soma de 51 - Mato Grosso_2009" fld="175" baseField="0" baseItem="0"/>
    <dataField name="Soma de Soma de 52 - Goiás_2009" fld="176" baseField="0" baseItem="0"/>
    <dataField name="Soma de Soma de 53 - Distrito Federal_2009" fld="177" baseField="0" baseItem="0"/>
    <dataField name="Soma de Soma de Total_2009" fld="178" baseField="0" baseItem="0"/>
  </dataFields>
  <formats count="1">
    <format dxfId="2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17000000}" name="Tabela dinâmica36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715:W745" firstHeaderRow="1" firstDataRow="3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2">
    <field x="10"/>
    <field x="7"/>
  </colFields>
  <colItems count="2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colItems>
  <dataFields count="28">
    <dataField name="Soma de Soma de 11 - Rondônia_2013" fld="39" baseField="0" baseItem="0"/>
    <dataField name="Soma de Soma de 12 - Acre_2013" fld="40" baseField="0" baseItem="0"/>
    <dataField name="Soma de Soma de 13 - Amazonas_2013" fld="41" baseField="0" baseItem="0"/>
    <dataField name="Soma de Soma de 14 - Roraima_2013" fld="42" baseField="0" baseItem="0"/>
    <dataField name="Soma de Soma de 15 - Pará_2013" fld="43" baseField="0" baseItem="0"/>
    <dataField name="Soma de Soma de 16 - Amapá_2013" fld="44" baseField="0" baseItem="0"/>
    <dataField name="Soma de Soma de 17 - Tocantins_2013" fld="45" baseField="0" baseItem="0"/>
    <dataField name="Soma de Soma de 21 - Maranhão_2013" fld="46" baseField="0" baseItem="0"/>
    <dataField name="Soma de Soma de 22 - Piauí_2013" fld="47" baseField="0" baseItem="0"/>
    <dataField name="Soma de Soma de 23 - Ceará_2013" fld="48" baseField="0" baseItem="0"/>
    <dataField name="Soma de Soma de 24 - Rio Grande do Norte_2013" fld="49" baseField="0" baseItem="0"/>
    <dataField name="Soma de Soma de 25 - Paraíba_2013" fld="50" baseField="0" baseItem="0"/>
    <dataField name="Soma de Soma de 26 - Pernambuco_2013" fld="51" baseField="0" baseItem="0"/>
    <dataField name="Soma de Soma de 27 - Alagoas_2013" fld="52" baseField="0" baseItem="0"/>
    <dataField name="Soma de Soma de 28 - Sergipe_2013" fld="53" baseField="0" baseItem="0"/>
    <dataField name="Soma de Soma de 29 - Bahia_2013" fld="54" baseField="0" baseItem="0"/>
    <dataField name="Soma de Soma de 31 - Minas Gerais_2013" fld="55" baseField="0" baseItem="0"/>
    <dataField name="Soma de Soma de 32 - Espírito Santo_2013" fld="56" baseField="0" baseItem="0"/>
    <dataField name="Soma de Soma de 33 - Rio de Janeiro_2013" fld="57" baseField="0" baseItem="0"/>
    <dataField name="Soma de Soma de 35 - São Paulo_2013" fld="58" baseField="0" baseItem="0"/>
    <dataField name="Soma de Soma de 41 - Paraná_2013" fld="59" baseField="0" baseItem="0"/>
    <dataField name="Soma de Soma de 42 - Santa Catarina_2013" fld="60" baseField="0" baseItem="0"/>
    <dataField name="Soma de Soma de 43 - Rio Grande do Sul_2013" fld="61" baseField="0" baseItem="0"/>
    <dataField name="Soma de Soma de 50 - Mato Grosso do Sul_2013" fld="62" baseField="0" baseItem="0"/>
    <dataField name="Soma de Soma de 51 - Mato Grosso_2013" fld="63" baseField="0" baseItem="0"/>
    <dataField name="Soma de Soma de 52 - Goiás_2013" fld="64" baseField="0" baseItem="0"/>
    <dataField name="Soma de Soma de 53 - Distrito Federal_2013" fld="65" baseField="0" baseItem="0"/>
    <dataField name="Soma de Soma de Total_2013" fld="66" baseField="0" baseItem="0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F000000}" name="Tabela dinâmica28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296:E325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10"/>
  </colFields>
  <colItems count="3">
    <i>
      <x/>
    </i>
    <i>
      <x v="1"/>
    </i>
    <i t="grand">
      <x/>
    </i>
  </colItems>
  <dataFields count="28">
    <dataField name="Soma de Soma de 11 - Rondônia_2008" fld="179" baseField="0" baseItem="0"/>
    <dataField name="Soma de Soma de 12 - Acre_2008" fld="180" baseField="0" baseItem="0"/>
    <dataField name="Soma de Soma de 13 - Amazonas_2008" fld="181" baseField="0" baseItem="0"/>
    <dataField name="Soma de Soma de 14 - Roraima_2008" fld="182" baseField="0" baseItem="0"/>
    <dataField name="Soma de Soma de 15 - Pará_2008" fld="183" baseField="0" baseItem="0"/>
    <dataField name="Soma de Soma de 16 - Amapá_2008" fld="184" baseField="0" baseItem="0"/>
    <dataField name="Soma de Soma de 17 - Tocantins_2008" fld="185" baseField="0" baseItem="0"/>
    <dataField name="Soma de Soma de 21 - Maranhão_2008" fld="186" baseField="0" baseItem="0"/>
    <dataField name="Soma de Soma de 22 - Piauí_2008" fld="187" baseField="0" baseItem="0"/>
    <dataField name="Soma de Soma de 23 - Ceará_2008" fld="188" baseField="0" baseItem="0"/>
    <dataField name="Soma de Soma de 24 - Rio Grande do Norte_2008" fld="189" baseField="0" baseItem="0"/>
    <dataField name="Soma de Soma de 25 - Paraíba_2008" fld="190" baseField="0" baseItem="0"/>
    <dataField name="Soma de Soma de 26 - Pernambuco_2008" fld="191" baseField="0" baseItem="0"/>
    <dataField name="Soma de Soma de 27 - Alagoas_2008" fld="192" baseField="0" baseItem="0"/>
    <dataField name="Soma de Soma de 28 - Sergipe_2008" fld="193" baseField="0" baseItem="0"/>
    <dataField name="Soma de Soma de 29 - Bahia_2008" fld="194" baseField="0" baseItem="0"/>
    <dataField name="Soma de Soma de 31 - Minas Gerais_2008" fld="195" baseField="0" baseItem="0"/>
    <dataField name="Soma de Soma de 32 - Espírito Santo_2008" fld="196" baseField="0" baseItem="0"/>
    <dataField name="Soma de Soma de 33 - Rio de Janeiro_2008" fld="197" baseField="0" baseItem="0"/>
    <dataField name="Soma de Soma de 35 - São Paulo_2008" fld="198" baseField="0" baseItem="0"/>
    <dataField name="Soma de Soma de 41 - Paraná_2008" fld="199" baseField="0" baseItem="0"/>
    <dataField name="Soma de Soma de 42 - Santa Catarina_2008" fld="200" baseField="0" baseItem="0"/>
    <dataField name="Soma de Soma de 43 - Rio Grande do Sul_2008" fld="201" baseField="0" baseItem="0"/>
    <dataField name="Soma de Soma de 50 - Mato Grosso do Sul_2008" fld="202" baseField="0" baseItem="0"/>
    <dataField name="Soma de Soma de 51 - Mato Grosso_2008" fld="203" baseField="0" baseItem="0"/>
    <dataField name="Soma de Soma de 52 - Goiás_2008" fld="204" baseField="0" baseItem="0"/>
    <dataField name="Soma de Soma de 53 - Distrito Federal_2008" fld="205" baseField="0" baseItem="0"/>
    <dataField name="Soma de Soma de Total_2008" fld="206" baseField="0" baseItem="0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3000000}" name="Tabela dinâmica17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131:M160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28">
    <dataField name="Soma de Soma de 11 - Rondônia_2011" fld="95" baseField="0" baseItem="0"/>
    <dataField name="Soma de Soma de 12 - Acre_2011" fld="96" baseField="0" baseItem="0"/>
    <dataField name="Soma de Soma de 13 - Amazonas_2011" fld="97" baseField="0" baseItem="0"/>
    <dataField name="Soma de Soma de 14 - Roraima_2011" fld="98" baseField="0" baseItem="0"/>
    <dataField name="Soma de Soma de 15 - Pará_2011" fld="99" baseField="0" baseItem="0"/>
    <dataField name="Soma de Soma de 16 - Amapá_2011" fld="100" baseField="0" baseItem="0"/>
    <dataField name="Soma de Soma de 17 - Tocantins_2011" fld="101" baseField="0" baseItem="0"/>
    <dataField name="Soma de Soma de 21 - Maranhão_2011" fld="102" baseField="0" baseItem="0"/>
    <dataField name="Soma de Soma de 22 - Piauí_2011" fld="103" baseField="0" baseItem="0"/>
    <dataField name="Soma de Soma de 23 - Ceará_2011" fld="104" baseField="0" baseItem="0"/>
    <dataField name="Soma de Soma de 24 - Rio Grande do Norte_2011" fld="105" baseField="0" baseItem="0"/>
    <dataField name="Soma de Soma de 25 - Paraíba_2011" fld="106" baseField="0" baseItem="0"/>
    <dataField name="Soma de Soma de 26 - Pernambuco_2011" fld="107" baseField="0" baseItem="0"/>
    <dataField name="Soma de Soma de 27 - Alagoas_2011" fld="108" baseField="0" baseItem="0"/>
    <dataField name="Soma de Soma de 28 - Sergipe_2011" fld="109" baseField="0" baseItem="0"/>
    <dataField name="Soma de Soma de 29 - Bahia_2011" fld="110" baseField="0" baseItem="0"/>
    <dataField name="Soma de Soma de 31 - Minas Gerais_2011" fld="111" baseField="0" baseItem="0"/>
    <dataField name="Soma de Soma de 32 - Espírito Santo_2011" fld="112" baseField="0" baseItem="0"/>
    <dataField name="Soma de Soma de 33 - Rio de Janeiro_2011" fld="113" baseField="0" baseItem="0"/>
    <dataField name="Soma de Soma de 35 - São Paulo_2011" fld="114" baseField="0" baseItem="0"/>
    <dataField name="Soma de Soma de 41 - Paraná_2011" fld="115" baseField="0" baseItem="0"/>
    <dataField name="Soma de Soma de 42 - Santa Catarina_2011" fld="116" baseField="0" baseItem="0"/>
    <dataField name="Soma de Soma de 43 - Rio Grande do Sul_2011" fld="117" baseField="0" baseItem="0"/>
    <dataField name="Soma de Soma de 50 - Mato Grosso do Sul_2011" fld="118" baseField="0" baseItem="0"/>
    <dataField name="Soma de Soma de 51 - Mato Grosso_2011" fld="119" baseField="0" baseItem="0"/>
    <dataField name="Soma de Soma de 52 - Goiás_2011" fld="120" baseField="0" baseItem="0"/>
    <dataField name="Soma de Soma de 53 - Distrito Federal_2011" fld="121" baseField="0" baseItem="0"/>
    <dataField name="Soma de Soma de Total_2011" fld="122" baseField="0" baseItem="0"/>
  </dataFields>
  <formats count="1">
    <format dxfId="3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D000000}" name="Tabela dinâmica26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360:E389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10"/>
  </colFields>
  <colItems count="3">
    <i>
      <x/>
    </i>
    <i>
      <x v="1"/>
    </i>
    <i t="grand">
      <x/>
    </i>
  </colItems>
  <dataFields count="28">
    <dataField name="Soma de Soma de 11 - Rondônia_2010" fld="123" baseField="0" baseItem="0"/>
    <dataField name="Soma de Soma de 12 - Acre_2010" fld="124" baseField="0" baseItem="0"/>
    <dataField name="Soma de Soma de 13 - Amazonas_2010" fld="125" baseField="0" baseItem="0"/>
    <dataField name="Soma de Soma de 14 - Roraima_2010" fld="126" baseField="0" baseItem="0"/>
    <dataField name="Soma de Soma de 15 - Pará_2010" fld="127" baseField="0" baseItem="0"/>
    <dataField name="Soma de Soma de 16 - Amapá_2010" fld="128" baseField="0" baseItem="0"/>
    <dataField name="Soma de Soma de 17 - Tocantins_2010" fld="129" baseField="0" baseItem="0"/>
    <dataField name="Soma de Soma de 21 - Maranhão_2010" fld="130" baseField="0" baseItem="0"/>
    <dataField name="Soma de Soma de 22 - Piauí_2010" fld="131" baseField="0" baseItem="0"/>
    <dataField name="Soma de Soma de 23 - Ceará_2010" fld="132" baseField="0" baseItem="0"/>
    <dataField name="Soma de Soma de 24 - Rio Grande do Norte_2010" fld="133" baseField="0" baseItem="0"/>
    <dataField name="Soma de Soma de 25 - Paraíba_2010" fld="134" baseField="0" baseItem="0"/>
    <dataField name="Soma de Soma de 26 - Pernambuco_2010" fld="135" baseField="0" baseItem="0"/>
    <dataField name="Soma de Soma de 27 - Alagoas_2010" fld="136" baseField="0" baseItem="0"/>
    <dataField name="Soma de Soma de 28 - Sergipe_2010" fld="137" baseField="0" baseItem="0"/>
    <dataField name="Soma de Soma de 29 - Bahia_2010" fld="138" baseField="0" baseItem="0"/>
    <dataField name="Soma de Soma de 31 - Minas Gerais_2010" fld="139" baseField="0" baseItem="0"/>
    <dataField name="Soma de Soma de 32 - Espírito Santo_2010" fld="140" baseField="0" baseItem="0"/>
    <dataField name="Soma de Soma de 33 - Rio de Janeiro_2010" fld="141" baseField="0" baseItem="0"/>
    <dataField name="Soma de Soma de 35 - São Paulo_2010" fld="142" baseField="0" baseItem="0"/>
    <dataField name="Soma de Soma de 41 - Paraná_2010" fld="143" baseField="0" baseItem="0"/>
    <dataField name="Soma de Soma de 42 - Santa Catarina_2010" fld="144" baseField="0" baseItem="0"/>
    <dataField name="Soma de Soma de 43 - Rio Grande do Sul_2010" fld="145" baseField="0" baseItem="0"/>
    <dataField name="Soma de Soma de 50 - Mato Grosso do Sul_2010" fld="146" baseField="0" baseItem="0"/>
    <dataField name="Soma de Soma de 51 - Mato Grosso_2010" fld="147" baseField="0" baseItem="0"/>
    <dataField name="Soma de Soma de 52 - Goiás_2010" fld="148" baseField="0" baseItem="0"/>
    <dataField name="Soma de Soma de 53 - Distrito Federal_2010" fld="149" baseField="0" baseItem="0"/>
    <dataField name="Soma de Soma de Total_2010" fld="150" baseField="0" baseItem="0"/>
  </dataFields>
  <formats count="1">
    <format dxfId="3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B000000}" name="Tabela dinâmica24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424:E453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10"/>
  </colFields>
  <colItems count="3">
    <i>
      <x/>
    </i>
    <i>
      <x v="1"/>
    </i>
    <i t="grand">
      <x/>
    </i>
  </colItems>
  <dataFields count="28">
    <dataField name="Soma de Soma de 11 - Rondônia_2012" fld="67" baseField="0" baseItem="0"/>
    <dataField name="Soma de Soma de 12 - Acre_2012" fld="68" baseField="0" baseItem="0"/>
    <dataField name="Soma de Soma de 13 - Amazonas_2012" fld="69" baseField="0" baseItem="0"/>
    <dataField name="Soma de Soma de 14 - Roraima_2012" fld="70" baseField="0" baseItem="0"/>
    <dataField name="Soma de Soma de 15 - Pará_2012" fld="71" baseField="0" baseItem="0"/>
    <dataField name="Soma de Soma de 16 - Amapá_2012" fld="72" baseField="0" baseItem="0"/>
    <dataField name="Soma de Soma de 17 - Tocantins_2012" fld="73" baseField="0" baseItem="0"/>
    <dataField name="Soma de Soma de 21 - Maranhão_2012" fld="74" baseField="0" baseItem="0"/>
    <dataField name="Soma de Soma de 22 - Piauí_2012" fld="75" baseField="0" baseItem="0"/>
    <dataField name="Soma de Soma de 23 - Ceará_2012" fld="76" baseField="0" baseItem="0"/>
    <dataField name="Soma de Soma de 24 - Rio Grande do Norte_2012" fld="77" baseField="0" baseItem="0"/>
    <dataField name="Soma de Soma de 25 - Paraíba_2012" fld="78" baseField="0" baseItem="0"/>
    <dataField name="Soma de Soma de 26 - Pernambuco_2012" fld="79" baseField="0" baseItem="0"/>
    <dataField name="Soma de Soma de 27 - Alagoas_2012" fld="80" baseField="0" baseItem="0"/>
    <dataField name="Soma de Soma de 28 - Sergipe_2012" fld="81" baseField="0" baseItem="0"/>
    <dataField name="Soma de Soma de 29 - Bahia_2012" fld="82" baseField="0" baseItem="0"/>
    <dataField name="Soma de Soma de 31 - Minas Gerais_2012" fld="83" baseField="0" baseItem="0"/>
    <dataField name="Soma de Soma de 32 - Espírito Santo_2012" fld="84" baseField="0" baseItem="0"/>
    <dataField name="Soma de Soma de 33 - Rio de Janeiro_2012" fld="85" baseField="0" baseItem="0"/>
    <dataField name="Soma de Soma de 35 - São Paulo_2012" fld="86" baseField="0" baseItem="0"/>
    <dataField name="Soma de Soma de 41 - Paraná_2012" fld="87" baseField="0" baseItem="0"/>
    <dataField name="Soma de Soma de 42 - Santa Catarina_2012" fld="88" baseField="0" baseItem="0"/>
    <dataField name="Soma de Soma de 43 - Rio Grande do Sul_2012" fld="89" baseField="0" baseItem="0"/>
    <dataField name="Soma de Soma de 50 - Mato Grosso do Sul_2012" fld="90" baseField="0" baseItem="0"/>
    <dataField name="Soma de Soma de 51 - Mato Grosso_2012" fld="91" baseField="0" baseItem="0"/>
    <dataField name="Soma de Soma de 52 - Goiás_2012" fld="92" baseField="0" baseItem="0"/>
    <dataField name="Soma de Soma de 53 - Distrito Federal_2012" fld="93" baseField="0" baseItem="0"/>
    <dataField name="Soma de Soma de Total_2012" fld="94" baseField="0" baseItem="0"/>
  </dataFields>
  <formats count="1">
    <format dxfId="3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9000000}" name="Tabela dinâmica22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488:E517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2">
        <item x="1"/>
        <item x="0"/>
      </items>
    </pivotField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10"/>
  </colFields>
  <colItems count="3">
    <i>
      <x/>
    </i>
    <i>
      <x v="1"/>
    </i>
    <i t="grand">
      <x/>
    </i>
  </colItems>
  <dataFields count="28">
    <dataField name="Soma de Soma de 11 - Rondônia_2014" fld="11" baseField="0" baseItem="0"/>
    <dataField name="Soma de Soma de 12 - Acre_2014" fld="12" baseField="0" baseItem="0"/>
    <dataField name="Soma de Soma de 13 - Amazonas_2014" fld="13" baseField="0" baseItem="0"/>
    <dataField name="Soma de Soma de 14 - Roraima_2014" fld="14" baseField="0" baseItem="0"/>
    <dataField name="Soma de Soma de 15 - Pará_2014" fld="15" baseField="0" baseItem="0"/>
    <dataField name="Soma de Soma de 16 - Amapá_2014" fld="16" baseField="0" baseItem="0"/>
    <dataField name="Soma de Soma de 17 - Tocantins_2014" fld="17" baseField="0" baseItem="0"/>
    <dataField name="Soma de Soma de 21 - Maranhão_2014" fld="18" baseField="0" baseItem="0"/>
    <dataField name="Soma de Soma de 22 - Piauí_2014" fld="19" baseField="0" baseItem="0"/>
    <dataField name="Soma de Soma de 23 - Ceará_2014" fld="20" baseField="0" baseItem="0"/>
    <dataField name="Soma de Soma de 24 - Rio Grande do Norte_2014" fld="21" baseField="0" baseItem="0"/>
    <dataField name="Soma de Soma de 25 - Paraíba_2014" fld="22" baseField="0" baseItem="0"/>
    <dataField name="Soma de Soma de 26 - Pernambuco_2014" fld="23" baseField="0" baseItem="0"/>
    <dataField name="Soma de Soma de 27 - Alagoas_2014" fld="24" baseField="0" baseItem="0"/>
    <dataField name="Soma de Soma de 28 - Sergipe_2014" fld="25" baseField="0" baseItem="0"/>
    <dataField name="Soma de Soma de 29 - Bahia_2014" fld="26" baseField="0" baseItem="0"/>
    <dataField name="Soma de Soma de 31 - Minas Gerais_2014" fld="27" baseField="0" baseItem="0"/>
    <dataField name="Soma de Soma de 32 - Espírito Santo_2014" fld="28" baseField="0" baseItem="0"/>
    <dataField name="Soma de Soma de 33 - Rio de Janeiro_2014" fld="29" baseField="0" baseItem="0"/>
    <dataField name="Soma de Soma de 35 - São Paulo_2014" fld="30" baseField="0" baseItem="0"/>
    <dataField name="Soma de Soma de 41 - Paraná_2014" fld="31" baseField="0" baseItem="0"/>
    <dataField name="Soma de Soma de 42 - Santa Catarina_2014" fld="32" baseField="0" baseItem="0"/>
    <dataField name="Soma de Soma de 43 - Rio Grande do Sul_2014" fld="33" baseField="0" baseItem="0"/>
    <dataField name="Soma de Soma de 50 - Mato Grosso do Sul_2014" fld="34" baseField="0" baseItem="0"/>
    <dataField name="Soma de Soma de 51 - Mato Grosso_2014" fld="35" baseField="0" baseItem="0"/>
    <dataField name="Soma de Soma de 52 - Goiás_2014" fld="36" baseField="0" baseItem="0"/>
    <dataField name="Soma de Soma de 53 - Distrito Federal_2014" fld="37" baseField="0" baseItem="0"/>
    <dataField name="Soma de Soma de Total_2014" fld="38" baseField="0" baseItem="0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12000000}" name="Tabela dinâmica31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555:W585" firstHeaderRow="1" firstDataRow="3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2">
    <field x="10"/>
    <field x="7"/>
  </colFields>
  <colItems count="2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colItems>
  <dataFields count="28">
    <dataField name="Soma de Soma de 11 - Rondônia_2008" fld="179" baseField="0" baseItem="0"/>
    <dataField name="Soma de Soma de 12 - Acre_2008" fld="180" baseField="0" baseItem="0"/>
    <dataField name="Soma de Soma de 13 - Amazonas_2008" fld="181" baseField="0" baseItem="0"/>
    <dataField name="Soma de Soma de 14 - Roraima_2008" fld="182" baseField="0" baseItem="0"/>
    <dataField name="Soma de Soma de 15 - Pará_2008" fld="183" baseField="0" baseItem="0"/>
    <dataField name="Soma de Soma de 16 - Amapá_2008" fld="184" baseField="0" baseItem="0"/>
    <dataField name="Soma de Soma de 17 - Tocantins_2008" fld="185" baseField="0" baseItem="0"/>
    <dataField name="Soma de Soma de 21 - Maranhão_2008" fld="186" baseField="0" baseItem="0"/>
    <dataField name="Soma de Soma de 22 - Piauí_2008" fld="187" baseField="0" baseItem="0"/>
    <dataField name="Soma de Soma de 23 - Ceará_2008" fld="188" baseField="0" baseItem="0"/>
    <dataField name="Soma de Soma de 24 - Rio Grande do Norte_2008" fld="189" baseField="0" baseItem="0"/>
    <dataField name="Soma de Soma de 25 - Paraíba_2008" fld="190" baseField="0" baseItem="0"/>
    <dataField name="Soma de Soma de 26 - Pernambuco_2008" fld="191" baseField="0" baseItem="0"/>
    <dataField name="Soma de Soma de 27 - Alagoas_2008" fld="192" baseField="0" baseItem="0"/>
    <dataField name="Soma de Soma de 28 - Sergipe_2008" fld="193" baseField="0" baseItem="0"/>
    <dataField name="Soma de Soma de 29 - Bahia_2008" fld="194" baseField="0" baseItem="0"/>
    <dataField name="Soma de Soma de 31 - Minas Gerais_2008" fld="195" baseField="0" baseItem="0"/>
    <dataField name="Soma de Soma de 32 - Espírito Santo_2008" fld="196" baseField="0" baseItem="0"/>
    <dataField name="Soma de Soma de 33 - Rio de Janeiro_2008" fld="197" baseField="0" baseItem="0"/>
    <dataField name="Soma de Soma de 35 - São Paulo_2008" fld="198" baseField="0" baseItem="0"/>
    <dataField name="Soma de Soma de 41 - Paraná_2008" fld="199" baseField="0" baseItem="0"/>
    <dataField name="Soma de Soma de 42 - Santa Catarina_2008" fld="200" baseField="0" baseItem="0"/>
    <dataField name="Soma de Soma de 43 - Rio Grande do Sul_2008" fld="201" baseField="0" baseItem="0"/>
    <dataField name="Soma de Soma de 50 - Mato Grosso do Sul_2008" fld="202" baseField="0" baseItem="0"/>
    <dataField name="Soma de Soma de 51 - Mato Grosso_2008" fld="203" baseField="0" baseItem="0"/>
    <dataField name="Soma de Soma de 52 - Goiás_2008" fld="204" baseField="0" baseItem="0"/>
    <dataField name="Soma de Soma de 53 - Distrito Federal_2008" fld="205" baseField="0" baseItem="0"/>
    <dataField name="Soma de Soma de Total_2008" fld="206" baseField="0" baseItem="0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10000000}" name="Tabela dinâmica29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264:E293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10"/>
  </colFields>
  <colItems count="3">
    <i>
      <x/>
    </i>
    <i>
      <x v="1"/>
    </i>
    <i t="grand">
      <x/>
    </i>
  </colItems>
  <dataFields count="28">
    <dataField name="Soma de Soma de 11 - Rondônia_2007" fld="207" baseField="0" baseItem="0"/>
    <dataField name="Soma de Soma de 12 - Acre_2007" fld="208" baseField="0" baseItem="0"/>
    <dataField name="Soma de Soma de 13 - Amazonas_2007" fld="209" baseField="0" baseItem="0"/>
    <dataField name="Soma de Soma de 14 - Roraima_2007" fld="210" baseField="0" baseItem="0"/>
    <dataField name="Soma de Soma de 15 - Pará_2007" fld="211" baseField="0" baseItem="0"/>
    <dataField name="Soma de Soma de 16 - Amapá_2007" fld="212" baseField="0" baseItem="0"/>
    <dataField name="Soma de Soma de 17 - Tocantins_2007" fld="213" baseField="0" baseItem="0"/>
    <dataField name="Soma de Soma de 21 - Maranhão_2007" fld="214" baseField="0" baseItem="0"/>
    <dataField name="Soma de Soma de 22 - Piauí_2007" fld="215" baseField="0" baseItem="0"/>
    <dataField name="Soma de Soma de 23 - Ceará_2007" fld="216" baseField="0" baseItem="0"/>
    <dataField name="Soma de Soma de 24 - Rio Grande do Norte_2007" fld="217" baseField="0" baseItem="0"/>
    <dataField name="Soma de Soma de 25 - Paraíba_2007" fld="218" baseField="0" baseItem="0"/>
    <dataField name="Soma de Soma de 26 - Pernambuco_2007" fld="219" baseField="0" baseItem="0"/>
    <dataField name="Soma de Soma de 27 - Alagoas_2007" fld="220" baseField="0" baseItem="0"/>
    <dataField name="Soma de Soma de 28 - Sergipe_2007" fld="221" baseField="0" baseItem="0"/>
    <dataField name="Soma de Soma de 29 - Bahia_2007" fld="222" baseField="0" baseItem="0"/>
    <dataField name="Soma de Soma de 31 - Minas Gerais_2007" fld="223" baseField="0" baseItem="0"/>
    <dataField name="Soma de Soma de 32 - Espírito Santo_2007" fld="224" baseField="0" baseItem="0"/>
    <dataField name="Soma de Soma de 33 - Rio de Janeiro_2007" fld="225" baseField="0" baseItem="0"/>
    <dataField name="Soma de Soma de 35 - São Paulo_2007" fld="226" baseField="0" baseItem="0"/>
    <dataField name="Soma de Soma de 41 - Paraná_2007" fld="227" baseField="0" baseItem="0"/>
    <dataField name="Soma de Soma de 42 - Santa Catarina_2007" fld="228" baseField="0" baseItem="0"/>
    <dataField name="Soma de Soma de 43 - Rio Grande do Sul_2007" fld="229" baseField="0" baseItem="0"/>
    <dataField name="Soma de Soma de 50 - Mato Grosso do Sul_2007" fld="230" baseField="0" baseItem="0"/>
    <dataField name="Soma de Soma de 51 - Mato Grosso_2007" fld="231" baseField="0" baseItem="0"/>
    <dataField name="Soma de Soma de 52 - Goiás_2007" fld="232" baseField="0" baseItem="0"/>
    <dataField name="Soma de Soma de 53 - Distrito Federal_2007" fld="233" baseField="0" baseItem="0"/>
    <dataField name="Soma de Soma de Total_2007" fld="234" baseField="0" baseItem="0"/>
  </dataFields>
  <formats count="1">
    <format dxfId="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A000000}" name="Tabela dinâmica23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456:E485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10"/>
  </colFields>
  <colItems count="3">
    <i>
      <x/>
    </i>
    <i>
      <x v="1"/>
    </i>
    <i t="grand">
      <x/>
    </i>
  </colItems>
  <dataFields count="28">
    <dataField name="Soma de Soma de 11 - Rondônia_2013" fld="39" baseField="0" baseItem="0"/>
    <dataField name="Soma de Soma de 12 - Acre_2013" fld="40" baseField="0" baseItem="0"/>
    <dataField name="Soma de Soma de 13 - Amazonas_2013" fld="41" baseField="0" baseItem="0"/>
    <dataField name="Soma de Soma de 14 - Roraima_2013" fld="42" baseField="0" baseItem="0"/>
    <dataField name="Soma de Soma de 15 - Pará_2013" fld="43" baseField="0" baseItem="0"/>
    <dataField name="Soma de Soma de 16 - Amapá_2013" fld="44" baseField="0" baseItem="0"/>
    <dataField name="Soma de Soma de 17 - Tocantins_2013" fld="45" baseField="0" baseItem="0"/>
    <dataField name="Soma de Soma de 21 - Maranhão_2013" fld="46" baseField="0" baseItem="0"/>
    <dataField name="Soma de Soma de 22 - Piauí_2013" fld="47" baseField="0" baseItem="0"/>
    <dataField name="Soma de Soma de 23 - Ceará_2013" fld="48" baseField="0" baseItem="0"/>
    <dataField name="Soma de Soma de 24 - Rio Grande do Norte_2013" fld="49" baseField="0" baseItem="0"/>
    <dataField name="Soma de Soma de 25 - Paraíba_2013" fld="50" baseField="0" baseItem="0"/>
    <dataField name="Soma de Soma de 26 - Pernambuco_2013" fld="51" baseField="0" baseItem="0"/>
    <dataField name="Soma de Soma de 27 - Alagoas_2013" fld="52" baseField="0" baseItem="0"/>
    <dataField name="Soma de Soma de 28 - Sergipe_2013" fld="53" baseField="0" baseItem="0"/>
    <dataField name="Soma de Soma de 29 - Bahia_2013" fld="54" baseField="0" baseItem="0"/>
    <dataField name="Soma de Soma de 31 - Minas Gerais_2013" fld="55" baseField="0" baseItem="0"/>
    <dataField name="Soma de Soma de 32 - Espírito Santo_2013" fld="56" baseField="0" baseItem="0"/>
    <dataField name="Soma de Soma de 33 - Rio de Janeiro_2013" fld="57" baseField="0" baseItem="0"/>
    <dataField name="Soma de Soma de 35 - São Paulo_2013" fld="58" baseField="0" baseItem="0"/>
    <dataField name="Soma de Soma de 41 - Paraná_2013" fld="59" baseField="0" baseItem="0"/>
    <dataField name="Soma de Soma de 42 - Santa Catarina_2013" fld="60" baseField="0" baseItem="0"/>
    <dataField name="Soma de Soma de 43 - Rio Grande do Sul_2013" fld="61" baseField="0" baseItem="0"/>
    <dataField name="Soma de Soma de 50 - Mato Grosso do Sul_2013" fld="62" baseField="0" baseItem="0"/>
    <dataField name="Soma de Soma de 51 - Mato Grosso_2013" fld="63" baseField="0" baseItem="0"/>
    <dataField name="Soma de Soma de 52 - Goiás_2013" fld="64" baseField="0" baseItem="0"/>
    <dataField name="Soma de Soma de 53 - Distrito Federal_2013" fld="65" baseField="0" baseItem="0"/>
    <dataField name="Soma de Soma de Total_2013" fld="66" baseField="0" baseItem="0"/>
  </dataFields>
  <formats count="1">
    <format dxfId="3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16000000}" name="Tabela dinâmica35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683:W713" firstHeaderRow="1" firstDataRow="3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2">
    <field x="10"/>
    <field x="7"/>
  </colFields>
  <colItems count="2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colItems>
  <dataFields count="28">
    <dataField name="Soma de Soma de 11 - Rondônia_2012" fld="67" baseField="0" baseItem="0"/>
    <dataField name="Soma de Soma de 12 - Acre_2012" fld="68" baseField="0" baseItem="0"/>
    <dataField name="Soma de Soma de 13 - Amazonas_2012" fld="69" baseField="0" baseItem="0"/>
    <dataField name="Soma de Soma de 14 - Roraima_2012" fld="70" baseField="0" baseItem="0"/>
    <dataField name="Soma de Soma de 15 - Pará_2012" fld="71" baseField="0" baseItem="0"/>
    <dataField name="Soma de Soma de 16 - Amapá_2012" fld="72" baseField="0" baseItem="0"/>
    <dataField name="Soma de Soma de 17 - Tocantins_2012" fld="73" baseField="0" baseItem="0"/>
    <dataField name="Soma de Soma de 21 - Maranhão_2012" fld="74" baseField="0" baseItem="0"/>
    <dataField name="Soma de Soma de 22 - Piauí_2012" fld="75" baseField="0" baseItem="0"/>
    <dataField name="Soma de Soma de 23 - Ceará_2012" fld="76" baseField="0" baseItem="0"/>
    <dataField name="Soma de Soma de 24 - Rio Grande do Norte_2012" fld="77" baseField="0" baseItem="0"/>
    <dataField name="Soma de Soma de 25 - Paraíba_2012" fld="78" baseField="0" baseItem="0"/>
    <dataField name="Soma de Soma de 26 - Pernambuco_2012" fld="79" baseField="0" baseItem="0"/>
    <dataField name="Soma de Soma de 27 - Alagoas_2012" fld="80" baseField="0" baseItem="0"/>
    <dataField name="Soma de Soma de 28 - Sergipe_2012" fld="81" baseField="0" baseItem="0"/>
    <dataField name="Soma de Soma de 29 - Bahia_2012" fld="82" baseField="0" baseItem="0"/>
    <dataField name="Soma de Soma de 31 - Minas Gerais_2012" fld="83" baseField="0" baseItem="0"/>
    <dataField name="Soma de Soma de 32 - Espírito Santo_2012" fld="84" baseField="0" baseItem="0"/>
    <dataField name="Soma de Soma de 33 - Rio de Janeiro_2012" fld="85" baseField="0" baseItem="0"/>
    <dataField name="Soma de Soma de 35 - São Paulo_2012" fld="86" baseField="0" baseItem="0"/>
    <dataField name="Soma de Soma de 41 - Paraná_2012" fld="87" baseField="0" baseItem="0"/>
    <dataField name="Soma de Soma de 42 - Santa Catarina_2012" fld="88" baseField="0" baseItem="0"/>
    <dataField name="Soma de Soma de 43 - Rio Grande do Sul_2012" fld="89" baseField="0" baseItem="0"/>
    <dataField name="Soma de Soma de 50 - Mato Grosso do Sul_2012" fld="90" baseField="0" baseItem="0"/>
    <dataField name="Soma de Soma de 51 - Mato Grosso_2012" fld="91" baseField="0" baseItem="0"/>
    <dataField name="Soma de Soma de 52 - Goiás_2012" fld="92" baseField="0" baseItem="0"/>
    <dataField name="Soma de Soma de 53 - Distrito Federal_2012" fld="93" baseField="0" baseItem="0"/>
    <dataField name="Soma de Soma de Total_2012" fld="94" baseField="0" baseItem="0"/>
  </dataFields>
  <formats count="1">
    <format dxfId="3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14000000}" name="Tabela dinâmica33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619:W649" firstHeaderRow="1" firstDataRow="3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2">
    <field x="10"/>
    <field x="7"/>
  </colFields>
  <colItems count="2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colItems>
  <dataFields count="28">
    <dataField name="Soma de Soma de 11 - Rondônia_2010" fld="123" baseField="0" baseItem="0"/>
    <dataField name="Soma de Soma de 12 - Acre_2010" fld="124" baseField="0" baseItem="0"/>
    <dataField name="Soma de Soma de 13 - Amazonas_2010" fld="125" baseField="0" baseItem="0"/>
    <dataField name="Soma de Soma de 14 - Roraima_2010" fld="126" baseField="0" baseItem="0"/>
    <dataField name="Soma de Soma de 15 - Pará_2010" fld="127" baseField="0" baseItem="0"/>
    <dataField name="Soma de Soma de 16 - Amapá_2010" fld="128" baseField="0" baseItem="0"/>
    <dataField name="Soma de Soma de 17 - Tocantins_2010" fld="129" baseField="0" baseItem="0"/>
    <dataField name="Soma de Soma de 21 - Maranhão_2010" fld="130" baseField="0" baseItem="0"/>
    <dataField name="Soma de Soma de 22 - Piauí_2010" fld="131" baseField="0" baseItem="0"/>
    <dataField name="Soma de Soma de 23 - Ceará_2010" fld="132" baseField="0" baseItem="0"/>
    <dataField name="Soma de Soma de 24 - Rio Grande do Norte_2010" fld="133" baseField="0" baseItem="0"/>
    <dataField name="Soma de Soma de 25 - Paraíba_2010" fld="134" baseField="0" baseItem="0"/>
    <dataField name="Soma de Soma de 26 - Pernambuco_2010" fld="135" baseField="0" baseItem="0"/>
    <dataField name="Soma de Soma de 27 - Alagoas_2010" fld="136" baseField="0" baseItem="0"/>
    <dataField name="Soma de Soma de 28 - Sergipe_2010" fld="137" baseField="0" baseItem="0"/>
    <dataField name="Soma de Soma de 29 - Bahia_2010" fld="138" baseField="0" baseItem="0"/>
    <dataField name="Soma de Soma de 31 - Minas Gerais_2010" fld="139" baseField="0" baseItem="0"/>
    <dataField name="Soma de Soma de 32 - Espírito Santo_2010" fld="140" baseField="0" baseItem="0"/>
    <dataField name="Soma de Soma de 33 - Rio de Janeiro_2010" fld="141" baseField="0" baseItem="0"/>
    <dataField name="Soma de Soma de 35 - São Paulo_2010" fld="142" baseField="0" baseItem="0"/>
    <dataField name="Soma de Soma de 41 - Paraná_2010" fld="143" baseField="0" baseItem="0"/>
    <dataField name="Soma de Soma de 42 - Santa Catarina_2010" fld="144" baseField="0" baseItem="0"/>
    <dataField name="Soma de Soma de 43 - Rio Grande do Sul_2010" fld="145" baseField="0" baseItem="0"/>
    <dataField name="Soma de Soma de 50 - Mato Grosso do Sul_2010" fld="146" baseField="0" baseItem="0"/>
    <dataField name="Soma de Soma de 51 - Mato Grosso_2010" fld="147" baseField="0" baseItem="0"/>
    <dataField name="Soma de Soma de 52 - Goiás_2010" fld="148" baseField="0" baseItem="0"/>
    <dataField name="Soma de Soma de 53 - Distrito Federal_2010" fld="149" baseField="0" baseItem="0"/>
    <dataField name="Soma de Soma de Total_2010" fld="150" baseField="0" baseItem="0"/>
  </dataFields>
  <formats count="1">
    <format dxfId="3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11000000}" name="Tabela dinâmica30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523:W553" firstHeaderRow="1" firstDataRow="3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2">
    <field x="10"/>
    <field x="7"/>
  </colFields>
  <colItems count="2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colItems>
  <dataFields count="28">
    <dataField name="Soma de Soma de 11 - Rondônia_2007" fld="207" baseField="0" baseItem="0"/>
    <dataField name="Soma de Soma de 12 - Acre_2007" fld="208" baseField="0" baseItem="0"/>
    <dataField name="Soma de Soma de 13 - Amazonas_2007" fld="209" baseField="0" baseItem="0"/>
    <dataField name="Soma de Soma de 14 - Roraima_2007" fld="210" baseField="0" baseItem="0"/>
    <dataField name="Soma de Soma de 15 - Pará_2007" fld="211" baseField="0" baseItem="0"/>
    <dataField name="Soma de Soma de 16 - Amapá_2007" fld="212" baseField="0" baseItem="0"/>
    <dataField name="Soma de Soma de 17 - Tocantins_2007" fld="213" baseField="0" baseItem="0"/>
    <dataField name="Soma de Soma de 21 - Maranhão_2007" fld="214" baseField="0" baseItem="0"/>
    <dataField name="Soma de Soma de 22 - Piauí_2007" fld="215" baseField="0" baseItem="0"/>
    <dataField name="Soma de Soma de 23 - Ceará_2007" fld="216" baseField="0" baseItem="0"/>
    <dataField name="Soma de Soma de 24 - Rio Grande do Norte_2007" fld="217" baseField="0" baseItem="0"/>
    <dataField name="Soma de Soma de 25 - Paraíba_2007" fld="218" baseField="0" baseItem="0"/>
    <dataField name="Soma de Soma de 26 - Pernambuco_2007" fld="219" baseField="0" baseItem="0"/>
    <dataField name="Soma de Soma de 27 - Alagoas_2007" fld="220" baseField="0" baseItem="0"/>
    <dataField name="Soma de Soma de 28 - Sergipe_2007" fld="221" baseField="0" baseItem="0"/>
    <dataField name="Soma de Soma de 29 - Bahia_2007" fld="222" baseField="0" baseItem="0"/>
    <dataField name="Soma de Soma de 31 - Minas Gerais_2007" fld="223" baseField="0" baseItem="0"/>
    <dataField name="Soma de Soma de 32 - Espírito Santo_2007" fld="224" baseField="0" baseItem="0"/>
    <dataField name="Soma de Soma de 33 - Rio de Janeiro_2007" fld="225" baseField="0" baseItem="0"/>
    <dataField name="Soma de Soma de 35 - São Paulo_2007" fld="226" baseField="0" baseItem="0"/>
    <dataField name="Soma de Soma de 41 - Paraná_2007" fld="227" baseField="0" baseItem="0"/>
    <dataField name="Soma de Soma de 42 - Santa Catarina_2007" fld="228" baseField="0" baseItem="0"/>
    <dataField name="Soma de Soma de 43 - Rio Grande do Sul_2007" fld="229" baseField="0" baseItem="0"/>
    <dataField name="Soma de Soma de 50 - Mato Grosso do Sul_2007" fld="230" baseField="0" baseItem="0"/>
    <dataField name="Soma de Soma de 51 - Mato Grosso_2007" fld="231" baseField="0" baseItem="0"/>
    <dataField name="Soma de Soma de 52 - Goiás_2007" fld="232" baseField="0" baseItem="0"/>
    <dataField name="Soma de Soma de 53 - Distrito Federal_2007" fld="233" baseField="0" baseItem="0"/>
    <dataField name="Soma de Soma de Total_2007" fld="234" baseField="0" baseItem="0"/>
  </dataFields>
  <formats count="1">
    <format dxfId="3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15000000}" name="Tabela dinâmica34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651:W681" firstHeaderRow="1" firstDataRow="3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2">
    <field x="10"/>
    <field x="7"/>
  </colFields>
  <colItems count="2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colItems>
  <dataFields count="28">
    <dataField name="Soma de Soma de 11 - Rondônia_2011" fld="95" baseField="0" baseItem="0"/>
    <dataField name="Soma de Soma de 12 - Acre_2011" fld="96" baseField="0" baseItem="0"/>
    <dataField name="Soma de Soma de 13 - Amazonas_2011" fld="97" baseField="0" baseItem="0"/>
    <dataField name="Soma de Soma de 14 - Roraima_2011" fld="98" baseField="0" baseItem="0"/>
    <dataField name="Soma de Soma de 15 - Pará_2011" fld="99" baseField="0" baseItem="0"/>
    <dataField name="Soma de Soma de 16 - Amapá_2011" fld="100" baseField="0" baseItem="0"/>
    <dataField name="Soma de Soma de 17 - Tocantins_2011" fld="101" baseField="0" baseItem="0"/>
    <dataField name="Soma de Soma de 21 - Maranhão_2011" fld="102" baseField="0" baseItem="0"/>
    <dataField name="Soma de Soma de 22 - Piauí_2011" fld="103" baseField="0" baseItem="0"/>
    <dataField name="Soma de Soma de 23 - Ceará_2011" fld="104" baseField="0" baseItem="0"/>
    <dataField name="Soma de Soma de 24 - Rio Grande do Norte_2011" fld="105" baseField="0" baseItem="0"/>
    <dataField name="Soma de Soma de 25 - Paraíba_2011" fld="106" baseField="0" baseItem="0"/>
    <dataField name="Soma de Soma de 26 - Pernambuco_2011" fld="107" baseField="0" baseItem="0"/>
    <dataField name="Soma de Soma de 27 - Alagoas_2011" fld="108" baseField="0" baseItem="0"/>
    <dataField name="Soma de Soma de 28 - Sergipe_2011" fld="109" baseField="0" baseItem="0"/>
    <dataField name="Soma de Soma de 29 - Bahia_2011" fld="110" baseField="0" baseItem="0"/>
    <dataField name="Soma de Soma de 31 - Minas Gerais_2011" fld="111" baseField="0" baseItem="0"/>
    <dataField name="Soma de Soma de 32 - Espírito Santo_2011" fld="112" baseField="0" baseItem="0"/>
    <dataField name="Soma de Soma de 33 - Rio de Janeiro_2011" fld="113" baseField="0" baseItem="0"/>
    <dataField name="Soma de Soma de 35 - São Paulo_2011" fld="114" baseField="0" baseItem="0"/>
    <dataField name="Soma de Soma de 41 - Paraná_2011" fld="115" baseField="0" baseItem="0"/>
    <dataField name="Soma de Soma de 42 - Santa Catarina_2011" fld="116" baseField="0" baseItem="0"/>
    <dataField name="Soma de Soma de 43 - Rio Grande do Sul_2011" fld="117" baseField="0" baseItem="0"/>
    <dataField name="Soma de Soma de 50 - Mato Grosso do Sul_2011" fld="118" baseField="0" baseItem="0"/>
    <dataField name="Soma de Soma de 51 - Mato Grosso_2011" fld="119" baseField="0" baseItem="0"/>
    <dataField name="Soma de Soma de 52 - Goiás_2011" fld="120" baseField="0" baseItem="0"/>
    <dataField name="Soma de Soma de 53 - Distrito Federal_2011" fld="121" baseField="0" baseItem="0"/>
    <dataField name="Soma de Soma de Total_2011" fld="122" baseField="0" baseItem="0"/>
  </dataFields>
  <formats count="1">
    <format dxfId="4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7000000}" name="Tabela dinâmica20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227:M256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28">
    <dataField name="Soma de Soma de 11 - Rondônia_2014" fld="11" baseField="0" baseItem="0"/>
    <dataField name="Soma de Soma de 12 - Acre_2014" fld="12" baseField="0" baseItem="0"/>
    <dataField name="Soma de Soma de 13 - Amazonas_2014" fld="13" baseField="0" baseItem="0"/>
    <dataField name="Soma de Soma de 14 - Roraima_2014" fld="14" baseField="0" baseItem="0"/>
    <dataField name="Soma de Soma de 15 - Pará_2014" fld="15" baseField="0" baseItem="0"/>
    <dataField name="Soma de Soma de 16 - Amapá_2014" fld="16" baseField="0" baseItem="0"/>
    <dataField name="Soma de Soma de 17 - Tocantins_2014" fld="17" baseField="0" baseItem="0"/>
    <dataField name="Soma de Soma de 21 - Maranhão_2014" fld="18" baseField="0" baseItem="0"/>
    <dataField name="Soma de Soma de 22 - Piauí_2014" fld="19" baseField="0" baseItem="0"/>
    <dataField name="Soma de Soma de 23 - Ceará_2014" fld="20" baseField="0" baseItem="0"/>
    <dataField name="Soma de Soma de 24 - Rio Grande do Norte_2014" fld="21" baseField="0" baseItem="0"/>
    <dataField name="Soma de Soma de 25 - Paraíba_2014" fld="22" baseField="0" baseItem="0"/>
    <dataField name="Soma de Soma de 26 - Pernambuco_2014" fld="23" baseField="0" baseItem="0"/>
    <dataField name="Soma de Soma de 27 - Alagoas_2014" fld="24" baseField="0" baseItem="0"/>
    <dataField name="Soma de Soma de 28 - Sergipe_2014" fld="25" baseField="0" baseItem="0"/>
    <dataField name="Soma de Soma de 29 - Bahia_2014" fld="26" baseField="0" baseItem="0"/>
    <dataField name="Soma de Soma de 31 - Minas Gerais_2014" fld="27" baseField="0" baseItem="0"/>
    <dataField name="Soma de Soma de 32 - Espírito Santo_2014" fld="28" baseField="0" baseItem="0"/>
    <dataField name="Soma de Soma de 33 - Rio de Janeiro_2014" fld="29" baseField="0" baseItem="0"/>
    <dataField name="Soma de Soma de 35 - São Paulo_2014" fld="30" baseField="0" baseItem="0"/>
    <dataField name="Soma de Soma de 41 - Paraná_2014" fld="31" baseField="0" baseItem="0"/>
    <dataField name="Soma de Soma de 42 - Santa Catarina_2014" fld="32" baseField="0" baseItem="0"/>
    <dataField name="Soma de Soma de 43 - Rio Grande do Sul_2014" fld="33" baseField="0" baseItem="0"/>
    <dataField name="Soma de Soma de 50 - Mato Grosso do Sul_2014" fld="34" baseField="0" baseItem="0"/>
    <dataField name="Soma de Soma de 51 - Mato Grosso_2014" fld="35" baseField="0" baseItem="0"/>
    <dataField name="Soma de Soma de 52 - Goiás_2014" fld="36" baseField="0" baseItem="0"/>
    <dataField name="Soma de Soma de 53 - Distrito Federal_2014" fld="37" baseField="0" baseItem="0"/>
    <dataField name="Soma de Soma de Total_2014" fld="38" baseField="0" baseItem="0"/>
  </dataFields>
  <formats count="1">
    <format dxfId="4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5000000}" name="Tabela dinâmica19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195:M224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28">
    <dataField name="Soma de Soma de 11 - Rondônia_2013" fld="39" baseField="0" baseItem="0"/>
    <dataField name="Soma de Soma de 12 - Acre_2013" fld="40" baseField="0" baseItem="0"/>
    <dataField name="Soma de Soma de 13 - Amazonas_2013" fld="41" baseField="0" baseItem="0"/>
    <dataField name="Soma de Soma de 14 - Roraima_2013" fld="42" baseField="0" baseItem="0"/>
    <dataField name="Soma de Soma de 15 - Pará_2013" fld="43" baseField="0" baseItem="0"/>
    <dataField name="Soma de Soma de 16 - Amapá_2013" fld="44" baseField="0" baseItem="0"/>
    <dataField name="Soma de Soma de 17 - Tocantins_2013" fld="45" baseField="0" baseItem="0"/>
    <dataField name="Soma de Soma de 21 - Maranhão_2013" fld="46" baseField="0" baseItem="0"/>
    <dataField name="Soma de Soma de 22 - Piauí_2013" fld="47" baseField="0" baseItem="0"/>
    <dataField name="Soma de Soma de 23 - Ceará_2013" fld="48" baseField="0" baseItem="0"/>
    <dataField name="Soma de Soma de 24 - Rio Grande do Norte_2013" fld="49" baseField="0" baseItem="0"/>
    <dataField name="Soma de Soma de 25 - Paraíba_2013" fld="50" baseField="0" baseItem="0"/>
    <dataField name="Soma de Soma de 26 - Pernambuco_2013" fld="51" baseField="0" baseItem="0"/>
    <dataField name="Soma de Soma de 27 - Alagoas_2013" fld="52" baseField="0" baseItem="0"/>
    <dataField name="Soma de Soma de 28 - Sergipe_2013" fld="53" baseField="0" baseItem="0"/>
    <dataField name="Soma de Soma de 29 - Bahia_2013" fld="54" baseField="0" baseItem="0"/>
    <dataField name="Soma de Soma de 31 - Minas Gerais_2013" fld="55" baseField="0" baseItem="0"/>
    <dataField name="Soma de Soma de 32 - Espírito Santo_2013" fld="56" baseField="0" baseItem="0"/>
    <dataField name="Soma de Soma de 33 - Rio de Janeiro_2013" fld="57" baseField="0" baseItem="0"/>
    <dataField name="Soma de Soma de 35 - São Paulo_2013" fld="58" baseField="0" baseItem="0"/>
    <dataField name="Soma de Soma de 41 - Paraná_2013" fld="59" baseField="0" baseItem="0"/>
    <dataField name="Soma de Soma de 42 - Santa Catarina_2013" fld="60" baseField="0" baseItem="0"/>
    <dataField name="Soma de Soma de 43 - Rio Grande do Sul_2013" fld="61" baseField="0" baseItem="0"/>
    <dataField name="Soma de Soma de 50 - Mato Grosso do Sul_2013" fld="62" baseField="0" baseItem="0"/>
    <dataField name="Soma de Soma de 51 - Mato Grosso_2013" fld="63" baseField="0" baseItem="0"/>
    <dataField name="Soma de Soma de 52 - Goiás_2013" fld="64" baseField="0" baseItem="0"/>
    <dataField name="Soma de Soma de 53 - Distrito Federal_2013" fld="65" baseField="0" baseItem="0"/>
    <dataField name="Soma de Soma de Total_2013" fld="66" baseField="0" baseItem="0"/>
  </dataFields>
  <formats count="1">
    <format dxfId="4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Tabela dinâmica15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67:M96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28">
    <dataField name="Soma de Soma de 11 - Rondônia_2009" fld="151" baseField="0" baseItem="0"/>
    <dataField name="Soma de Soma de 12 - Acre_2009" fld="152" baseField="0" baseItem="0"/>
    <dataField name="Soma de Soma de 13 - Amazonas_2009" fld="153" baseField="0" baseItem="0"/>
    <dataField name="Soma de Soma de 14 - Roraima_2009" fld="154" baseField="0" baseItem="0"/>
    <dataField name="Soma de Soma de 15 - Pará_2009" fld="155" baseField="0" baseItem="0"/>
    <dataField name="Soma de Soma de 16 - Amapá_2009" fld="156" baseField="0" baseItem="0"/>
    <dataField name="Soma de Soma de 17 - Tocantins_2009" fld="157" baseField="0" baseItem="0"/>
    <dataField name="Soma de Soma de 21 - Maranhão_2009" fld="158" baseField="0" baseItem="0"/>
    <dataField name="Soma de Soma de 22 - Piauí_2009" fld="159" baseField="0" baseItem="0"/>
    <dataField name="Soma de Soma de 23 - Ceará_2009" fld="160" baseField="0" baseItem="0"/>
    <dataField name="Soma de Soma de 24 - Rio Grande do Norte_2009" fld="161" baseField="0" baseItem="0"/>
    <dataField name="Soma de Soma de 25 - Paraíba_2009" fld="162" baseField="0" baseItem="0"/>
    <dataField name="Soma de Soma de 26 - Pernambuco_2009" fld="163" baseField="0" baseItem="0"/>
    <dataField name="Soma de Soma de 27 - Alagoas_2009" fld="164" baseField="0" baseItem="0"/>
    <dataField name="Soma de Soma de 28 - Sergipe_2009" fld="165" baseField="0" baseItem="0"/>
    <dataField name="Soma de Soma de 29 - Bahia_2009" fld="166" baseField="0" baseItem="0"/>
    <dataField name="Soma de Soma de 31 - Minas Gerais_2009" fld="167" baseField="0" baseItem="0"/>
    <dataField name="Soma de Soma de 32 - Espírito Santo_2009" fld="168" baseField="0" baseItem="0"/>
    <dataField name="Soma de Soma de 33 - Rio de Janeiro_2009" fld="169" baseField="0" baseItem="0"/>
    <dataField name="Soma de Soma de 35 - São Paulo_2009" fld="170" baseField="0" baseItem="0"/>
    <dataField name="Soma de Soma de 41 - Paraná_2009" fld="171" baseField="0" baseItem="0"/>
    <dataField name="Soma de Soma de 42 - Santa Catarina_2009" fld="172" baseField="0" baseItem="0"/>
    <dataField name="Soma de Soma de 43 - Rio Grande do Sul_2009" fld="173" baseField="0" baseItem="0"/>
    <dataField name="Soma de Soma de 50 - Mato Grosso do Sul_2009" fld="174" baseField="0" baseItem="0"/>
    <dataField name="Soma de Soma de 51 - Mato Grosso_2009" fld="175" baseField="0" baseItem="0"/>
    <dataField name="Soma de Soma de 52 - Goiás_2009" fld="176" baseField="0" baseItem="0"/>
    <dataField name="Soma de Soma de 53 - Distrito Federal_2009" fld="177" baseField="0" baseItem="0"/>
    <dataField name="Soma de Soma de Total_2009" fld="178" baseField="0" baseItem="0"/>
  </dataFields>
  <formats count="1">
    <format dxfId="4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8000000}" name="Tabela dinâmica21" cacheId="0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B259:AP260" firstHeaderRow="1" firstDataRow="2" firstDataCol="0"/>
  <pivotFields count="231">
    <pivotField showAll="0"/>
    <pivotField showAll="0"/>
    <pivotField showAll="0"/>
    <pivotField axis="axisCol" showAll="0">
      <items count="41">
        <item x="28"/>
        <item x="31"/>
        <item x="34"/>
        <item x="17"/>
        <item x="18"/>
        <item x="36"/>
        <item x="35"/>
        <item x="39"/>
        <item x="15"/>
        <item x="14"/>
        <item x="19"/>
        <item x="38"/>
        <item x="20"/>
        <item x="27"/>
        <item x="3"/>
        <item x="6"/>
        <item x="7"/>
        <item x="5"/>
        <item x="4"/>
        <item x="32"/>
        <item x="26"/>
        <item x="16"/>
        <item x="9"/>
        <item x="8"/>
        <item x="10"/>
        <item x="12"/>
        <item x="11"/>
        <item x="13"/>
        <item x="29"/>
        <item x="30"/>
        <item x="1"/>
        <item x="2"/>
        <item x="33"/>
        <item x="0"/>
        <item x="22"/>
        <item x="23"/>
        <item x="24"/>
        <item x="37"/>
        <item x="21"/>
        <item x="25"/>
        <item t="default"/>
      </items>
    </pivotField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Items count="1">
    <i/>
  </rowItems>
  <colFields count="1">
    <field x="3"/>
  </colFields>
  <col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colItems>
  <formats count="1">
    <format dxfId="4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18000000}" name="Tabela dinâmica37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747:W777" firstHeaderRow="1" firstDataRow="3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axis="axisCol" defaultSubtotal="0">
      <items count="2">
        <item x="1"/>
        <item x="0"/>
      </items>
    </pivotField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2">
    <field x="10"/>
    <field x="7"/>
  </colFields>
  <colItems count="2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colItems>
  <dataFields count="28">
    <dataField name="Soma de Soma de 11 - Rondônia_2014" fld="11" baseField="0" baseItem="0"/>
    <dataField name="Soma de Soma de 12 - Acre_2014" fld="12" baseField="0" baseItem="0"/>
    <dataField name="Soma de Soma de 13 - Amazonas_2014" fld="13" baseField="0" baseItem="0"/>
    <dataField name="Soma de Soma de 14 - Roraima_2014" fld="14" baseField="0" baseItem="0"/>
    <dataField name="Soma de Soma de 15 - Pará_2014" fld="15" baseField="0" baseItem="0"/>
    <dataField name="Soma de Soma de 16 - Amapá_2014" fld="16" baseField="0" baseItem="0"/>
    <dataField name="Soma de Soma de 17 - Tocantins_2014" fld="17" baseField="0" baseItem="0"/>
    <dataField name="Soma de Soma de 21 - Maranhão_2014" fld="18" baseField="0" baseItem="0"/>
    <dataField name="Soma de Soma de 22 - Piauí_2014" fld="19" baseField="0" baseItem="0"/>
    <dataField name="Soma de Soma de 23 - Ceará_2014" fld="20" baseField="0" baseItem="0"/>
    <dataField name="Soma de Soma de 24 - Rio Grande do Norte_2014" fld="21" baseField="0" baseItem="0"/>
    <dataField name="Soma de Soma de 25 - Paraíba_2014" fld="22" baseField="0" baseItem="0"/>
    <dataField name="Soma de Soma de 26 - Pernambuco_2014" fld="23" baseField="0" baseItem="0"/>
    <dataField name="Soma de Soma de 27 - Alagoas_2014" fld="24" baseField="0" baseItem="0"/>
    <dataField name="Soma de Soma de 28 - Sergipe_2014" fld="25" baseField="0" baseItem="0"/>
    <dataField name="Soma de Soma de 29 - Bahia_2014" fld="26" baseField="0" baseItem="0"/>
    <dataField name="Soma de Soma de 31 - Minas Gerais_2014" fld="27" baseField="0" baseItem="0"/>
    <dataField name="Soma de Soma de 32 - Espírito Santo_2014" fld="28" baseField="0" baseItem="0"/>
    <dataField name="Soma de Soma de 33 - Rio de Janeiro_2014" fld="29" baseField="0" baseItem="0"/>
    <dataField name="Soma de Soma de 35 - São Paulo_2014" fld="30" baseField="0" baseItem="0"/>
    <dataField name="Soma de Soma de 41 - Paraná_2014" fld="31" baseField="0" baseItem="0"/>
    <dataField name="Soma de Soma de 42 - Santa Catarina_2014" fld="32" baseField="0" baseItem="0"/>
    <dataField name="Soma de Soma de 43 - Rio Grande do Sul_2014" fld="33" baseField="0" baseItem="0"/>
    <dataField name="Soma de Soma de 50 - Mato Grosso do Sul_2014" fld="34" baseField="0" baseItem="0"/>
    <dataField name="Soma de Soma de 51 - Mato Grosso_2014" fld="35" baseField="0" baseItem="0"/>
    <dataField name="Soma de Soma de 52 - Goiás_2014" fld="36" baseField="0" baseItem="0"/>
    <dataField name="Soma de Soma de 53 - Distrito Federal_2014" fld="37" baseField="0" baseItem="0"/>
    <dataField name="Soma de Soma de Total_2014" fld="38" baseField="0" baseItem="0"/>
  </dataFields>
  <formats count="1">
    <format dxfId="4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C000000}" name="Tabela dinâmica25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392:E421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10"/>
  </colFields>
  <colItems count="3">
    <i>
      <x/>
    </i>
    <i>
      <x v="1"/>
    </i>
    <i t="grand">
      <x/>
    </i>
  </colItems>
  <dataFields count="28">
    <dataField name="Soma de Soma de 11 - Rondônia_2011" fld="95" baseField="0" baseItem="0"/>
    <dataField name="Soma de Soma de 12 - Acre_2011" fld="96" baseField="0" baseItem="0"/>
    <dataField name="Soma de Soma de 13 - Amazonas_2011" fld="97" baseField="0" baseItem="0"/>
    <dataField name="Soma de Soma de 14 - Roraima_2011" fld="98" baseField="0" baseItem="0"/>
    <dataField name="Soma de Soma de 15 - Pará_2011" fld="99" baseField="0" baseItem="0"/>
    <dataField name="Soma de Soma de 16 - Amapá_2011" fld="100" baseField="0" baseItem="0"/>
    <dataField name="Soma de Soma de 17 - Tocantins_2011" fld="101" baseField="0" baseItem="0"/>
    <dataField name="Soma de Soma de 21 - Maranhão_2011" fld="102" baseField="0" baseItem="0"/>
    <dataField name="Soma de Soma de 22 - Piauí_2011" fld="103" baseField="0" baseItem="0"/>
    <dataField name="Soma de Soma de 23 - Ceará_2011" fld="104" baseField="0" baseItem="0"/>
    <dataField name="Soma de Soma de 24 - Rio Grande do Norte_2011" fld="105" baseField="0" baseItem="0"/>
    <dataField name="Soma de Soma de 25 - Paraíba_2011" fld="106" baseField="0" baseItem="0"/>
    <dataField name="Soma de Soma de 26 - Pernambuco_2011" fld="107" baseField="0" baseItem="0"/>
    <dataField name="Soma de Soma de 27 - Alagoas_2011" fld="108" baseField="0" baseItem="0"/>
    <dataField name="Soma de Soma de 28 - Sergipe_2011" fld="109" baseField="0" baseItem="0"/>
    <dataField name="Soma de Soma de 29 - Bahia_2011" fld="110" baseField="0" baseItem="0"/>
    <dataField name="Soma de Soma de 31 - Minas Gerais_2011" fld="111" baseField="0" baseItem="0"/>
    <dataField name="Soma de Soma de 32 - Espírito Santo_2011" fld="112" baseField="0" baseItem="0"/>
    <dataField name="Soma de Soma de 33 - Rio de Janeiro_2011" fld="113" baseField="0" baseItem="0"/>
    <dataField name="Soma de Soma de 35 - São Paulo_2011" fld="114" baseField="0" baseItem="0"/>
    <dataField name="Soma de Soma de 41 - Paraná_2011" fld="115" baseField="0" baseItem="0"/>
    <dataField name="Soma de Soma de 42 - Santa Catarina_2011" fld="116" baseField="0" baseItem="0"/>
    <dataField name="Soma de Soma de 43 - Rio Grande do Sul_2011" fld="117" baseField="0" baseItem="0"/>
    <dataField name="Soma de Soma de 50 - Mato Grosso do Sul_2011" fld="118" baseField="0" baseItem="0"/>
    <dataField name="Soma de Soma de 51 - Mato Grosso_2011" fld="119" baseField="0" baseItem="0"/>
    <dataField name="Soma de Soma de 52 - Goiás_2011" fld="120" baseField="0" baseItem="0"/>
    <dataField name="Soma de Soma de 53 - Distrito Federal_2011" fld="121" baseField="0" baseItem="0"/>
    <dataField name="Soma de Soma de Total_2011" fld="122" baseField="0" baseItem="0"/>
  </dataFields>
  <formats count="1">
    <format dxfId="4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2000000}" name="Tabela dinâmica16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99:M128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28">
    <dataField name="Soma de Soma de 11 - Rondônia_2010" fld="123" baseField="0" baseItem="0"/>
    <dataField name="Soma de Soma de 12 - Acre_2010" fld="124" baseField="0" baseItem="0"/>
    <dataField name="Soma de Soma de 13 - Amazonas_2010" fld="125" baseField="0" baseItem="0"/>
    <dataField name="Soma de Soma de 14 - Roraima_2010" fld="126" baseField="0" baseItem="0"/>
    <dataField name="Soma de Soma de 15 - Pará_2010" fld="127" baseField="0" baseItem="0"/>
    <dataField name="Soma de Soma de 16 - Amapá_2010" fld="128" baseField="0" baseItem="0"/>
    <dataField name="Soma de Soma de 17 - Tocantins_2010" fld="129" baseField="0" baseItem="0"/>
    <dataField name="Soma de Soma de 21 - Maranhão_2010" fld="130" baseField="0" baseItem="0"/>
    <dataField name="Soma de Soma de 22 - Piauí_2010" fld="131" baseField="0" baseItem="0"/>
    <dataField name="Soma de Soma de 23 - Ceará_2010" fld="132" baseField="0" baseItem="0"/>
    <dataField name="Soma de Soma de 24 - Rio Grande do Norte_2010" fld="133" baseField="0" baseItem="0"/>
    <dataField name="Soma de Soma de 25 - Paraíba_2010" fld="134" baseField="0" baseItem="0"/>
    <dataField name="Soma de Soma de 26 - Pernambuco_2010" fld="135" baseField="0" baseItem="0"/>
    <dataField name="Soma de Soma de 27 - Alagoas_2010" fld="136" baseField="0" baseItem="0"/>
    <dataField name="Soma de Soma de 28 - Sergipe_2010" fld="137" baseField="0" baseItem="0"/>
    <dataField name="Soma de Soma de 29 - Bahia_2010" fld="138" baseField="0" baseItem="0"/>
    <dataField name="Soma de Soma de 31 - Minas Gerais_2010" fld="139" baseField="0" baseItem="0"/>
    <dataField name="Soma de Soma de 32 - Espírito Santo_2010" fld="140" baseField="0" baseItem="0"/>
    <dataField name="Soma de Soma de 33 - Rio de Janeiro_2010" fld="141" baseField="0" baseItem="0"/>
    <dataField name="Soma de Soma de 35 - São Paulo_2010" fld="142" baseField="0" baseItem="0"/>
    <dataField name="Soma de Soma de 41 - Paraná_2010" fld="143" baseField="0" baseItem="0"/>
    <dataField name="Soma de Soma de 42 - Santa Catarina_2010" fld="144" baseField="0" baseItem="0"/>
    <dataField name="Soma de Soma de 43 - Rio Grande do Sul_2010" fld="145" baseField="0" baseItem="0"/>
    <dataField name="Soma de Soma de 50 - Mato Grosso do Sul_2010" fld="146" baseField="0" baseItem="0"/>
    <dataField name="Soma de Soma de 51 - Mato Grosso_2010" fld="147" baseField="0" baseItem="0"/>
    <dataField name="Soma de Soma de 52 - Goiás_2010" fld="148" baseField="0" baseItem="0"/>
    <dataField name="Soma de Soma de 53 - Distrito Federal_2010" fld="149" baseField="0" baseItem="0"/>
    <dataField name="Soma de Soma de Total_2010" fld="150" baseField="0" baseItem="0"/>
  </dataFields>
  <formats count="1">
    <format dxfId="4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Tabela dinâmica14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35:M64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28">
    <dataField name="Soma de Soma de 11 - Rondônia_2008" fld="179" baseField="0" baseItem="0"/>
    <dataField name="Soma de Soma de 12 - Acre_2008" fld="180" baseField="0" baseItem="0"/>
    <dataField name="Soma de Soma de 13 - Amazonas_2008" fld="181" baseField="0" baseItem="0"/>
    <dataField name="Soma de Soma de 14 - Roraima_2008" fld="182" baseField="0" baseItem="0"/>
    <dataField name="Soma de Soma de 15 - Pará_2008" fld="183" baseField="0" baseItem="0"/>
    <dataField name="Soma de Soma de 16 - Amapá_2008" fld="184" baseField="0" baseItem="0"/>
    <dataField name="Soma de Soma de 17 - Tocantins_2008" fld="185" baseField="0" baseItem="0"/>
    <dataField name="Soma de Soma de 21 - Maranhão_2008" fld="186" baseField="0" baseItem="0"/>
    <dataField name="Soma de Soma de 22 - Piauí_2008" fld="187" baseField="0" baseItem="0"/>
    <dataField name="Soma de Soma de 23 - Ceará_2008" fld="188" baseField="0" baseItem="0"/>
    <dataField name="Soma de Soma de 24 - Rio Grande do Norte_2008" fld="189" baseField="0" baseItem="0"/>
    <dataField name="Soma de Soma de 25 - Paraíba_2008" fld="190" baseField="0" baseItem="0"/>
    <dataField name="Soma de Soma de 26 - Pernambuco_2008" fld="191" baseField="0" baseItem="0"/>
    <dataField name="Soma de Soma de 27 - Alagoas_2008" fld="192" baseField="0" baseItem="0"/>
    <dataField name="Soma de Soma de 28 - Sergipe_2008" fld="193" baseField="0" baseItem="0"/>
    <dataField name="Soma de Soma de 29 - Bahia_2008" fld="194" baseField="0" baseItem="0"/>
    <dataField name="Soma de Soma de 31 - Minas Gerais_2008" fld="195" baseField="0" baseItem="0"/>
    <dataField name="Soma de Soma de 32 - Espírito Santo_2008" fld="196" baseField="0" baseItem="0"/>
    <dataField name="Soma de Soma de 33 - Rio de Janeiro_2008" fld="197" baseField="0" baseItem="0"/>
    <dataField name="Soma de Soma de 35 - São Paulo_2008" fld="198" baseField="0" baseItem="0"/>
    <dataField name="Soma de Soma de 41 - Paraná_2008" fld="199" baseField="0" baseItem="0"/>
    <dataField name="Soma de Soma de 42 - Santa Catarina_2008" fld="200" baseField="0" baseItem="0"/>
    <dataField name="Soma de Soma de 43 - Rio Grande do Sul_2008" fld="201" baseField="0" baseItem="0"/>
    <dataField name="Soma de Soma de 50 - Mato Grosso do Sul_2008" fld="202" baseField="0" baseItem="0"/>
    <dataField name="Soma de Soma de 51 - Mato Grosso_2008" fld="203" baseField="0" baseItem="0"/>
    <dataField name="Soma de Soma de 52 - Goiás_2008" fld="204" baseField="0" baseItem="0"/>
    <dataField name="Soma de Soma de 53 - Distrito Federal_2008" fld="205" baseField="0" baseItem="0"/>
    <dataField name="Soma de Soma de Total_2008" fld="206" baseField="0" baseItem="0"/>
  </dataFields>
  <formats count="1">
    <format dxfId="4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Q49" dT="2020-07-27T19:44:47.97" personId="{69F807CC-7C1F-4B67-8ECC-9275D880656E}" id="{9D34DBEB-23FC-4CF2-A665-2CE7810D67D7}">
    <text>estranho, mas aparentemente certo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26" Type="http://schemas.openxmlformats.org/officeDocument/2006/relationships/printerSettings" Target="../printerSettings/printerSettings5.bin"/><Relationship Id="rId3" Type="http://schemas.openxmlformats.org/officeDocument/2006/relationships/pivotTable" Target="../pivotTables/pivotTable3.xml"/><Relationship Id="rId21" Type="http://schemas.openxmlformats.org/officeDocument/2006/relationships/pivotTable" Target="../pivotTables/pivotTable21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5" Type="http://schemas.openxmlformats.org/officeDocument/2006/relationships/pivotTable" Target="../pivotTables/pivotTable25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24" Type="http://schemas.openxmlformats.org/officeDocument/2006/relationships/pivotTable" Target="../pivotTables/pivotTable24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23" Type="http://schemas.openxmlformats.org/officeDocument/2006/relationships/pivotTable" Target="../pivotTables/pivotTable23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ivotTable" Target="../pivotTables/pivotTable2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V51"/>
  <sheetViews>
    <sheetView zoomScale="80" zoomScaleNormal="80" workbookViewId="0">
      <selection activeCell="G28" sqref="G28:AH28"/>
    </sheetView>
  </sheetViews>
  <sheetFormatPr defaultRowHeight="12.75" x14ac:dyDescent="0.2"/>
  <cols>
    <col min="1" max="1" width="10.28515625" style="54" bestFit="1" customWidth="1"/>
    <col min="2" max="2" width="9.140625" style="53"/>
    <col min="3" max="3" width="10.42578125" style="54" customWidth="1"/>
    <col min="4" max="4" width="14.85546875" style="54" customWidth="1"/>
    <col min="5" max="5" width="49.42578125" style="55" customWidth="1"/>
    <col min="6" max="6" width="49.140625" style="55" customWidth="1"/>
    <col min="7" max="13" width="20.7109375" style="35" customWidth="1"/>
    <col min="14" max="14" width="20.7109375" style="159" customWidth="1"/>
    <col min="15" max="16" width="9.140625" style="35"/>
    <col min="17" max="17" width="17.5703125" style="35" customWidth="1"/>
    <col min="18" max="33" width="9.140625" style="35"/>
    <col min="34" max="34" width="9.140625" style="37"/>
    <col min="35" max="61" width="9.140625" style="35"/>
    <col min="62" max="62" width="9.140625" style="37"/>
    <col min="63" max="89" width="9.140625" style="35"/>
    <col min="90" max="90" width="9.140625" style="37"/>
    <col min="91" max="117" width="9.140625" style="35"/>
    <col min="118" max="118" width="9.140625" style="37"/>
    <col min="119" max="119" width="9.140625" style="35"/>
    <col min="120" max="120" width="10.5703125" style="35" bestFit="1" customWidth="1"/>
    <col min="121" max="145" width="9.140625" style="35"/>
    <col min="146" max="146" width="9.140625" style="37"/>
    <col min="147" max="173" width="9.140625" style="35"/>
    <col min="174" max="174" width="9.140625" style="37"/>
    <col min="175" max="201" width="9.140625" style="35"/>
    <col min="202" max="202" width="9.140625" style="37"/>
    <col min="203" max="229" width="9.140625" style="35"/>
    <col min="230" max="230" width="9.140625" style="37"/>
    <col min="231" max="16384" width="9.140625" style="35"/>
  </cols>
  <sheetData>
    <row r="1" spans="1:230" s="29" customFormat="1" x14ac:dyDescent="0.2">
      <c r="A1" s="27" t="s">
        <v>27</v>
      </c>
      <c r="B1" s="27" t="s">
        <v>26</v>
      </c>
      <c r="C1" s="27" t="s">
        <v>27</v>
      </c>
      <c r="D1" s="27" t="s">
        <v>858</v>
      </c>
      <c r="E1" s="27" t="s">
        <v>857</v>
      </c>
      <c r="F1" s="27" t="s">
        <v>31</v>
      </c>
      <c r="G1" s="27">
        <v>2007</v>
      </c>
      <c r="H1" s="27">
        <f>1+G1</f>
        <v>2008</v>
      </c>
      <c r="I1" s="27">
        <f t="shared" ref="I1" si="0">1+H1</f>
        <v>2009</v>
      </c>
      <c r="J1" s="27">
        <f t="shared" ref="J1:L1" si="1">1+I1</f>
        <v>2010</v>
      </c>
      <c r="K1" s="27">
        <f t="shared" si="1"/>
        <v>2011</v>
      </c>
      <c r="L1" s="27">
        <f t="shared" si="1"/>
        <v>2012</v>
      </c>
      <c r="M1" s="27">
        <f>1+L1</f>
        <v>2013</v>
      </c>
      <c r="N1" s="153">
        <f t="shared" ref="N1" si="2">1+M1</f>
        <v>2014</v>
      </c>
      <c r="O1" s="28"/>
      <c r="P1" s="192"/>
      <c r="Q1" s="192"/>
      <c r="AH1" s="30"/>
      <c r="BJ1" s="30"/>
      <c r="CL1" s="30"/>
      <c r="DN1" s="30"/>
      <c r="EP1" s="30"/>
      <c r="FR1" s="30"/>
      <c r="GT1" s="30"/>
      <c r="HV1" s="30"/>
    </row>
    <row r="2" spans="1:230" ht="63.75" x14ac:dyDescent="0.2">
      <c r="A2" s="31" t="s">
        <v>28</v>
      </c>
      <c r="B2" s="32">
        <v>1</v>
      </c>
      <c r="C2" s="31" t="s">
        <v>28</v>
      </c>
      <c r="D2" s="33" t="s">
        <v>847</v>
      </c>
      <c r="E2" s="34" t="s">
        <v>846</v>
      </c>
      <c r="F2" s="34" t="s">
        <v>12</v>
      </c>
      <c r="G2" s="36">
        <v>123007120.17813605</v>
      </c>
      <c r="H2" s="36">
        <v>146541312.04448193</v>
      </c>
      <c r="I2" s="36">
        <v>158979764.48548344</v>
      </c>
      <c r="J2" s="36">
        <v>171106682.28044456</v>
      </c>
      <c r="K2" s="36">
        <v>188160087.70929244</v>
      </c>
      <c r="L2" s="36">
        <v>205727673.97271585</v>
      </c>
      <c r="M2" s="36">
        <v>209465261.58387479</v>
      </c>
      <c r="N2" s="154">
        <v>220667280.35061553</v>
      </c>
      <c r="P2" s="36">
        <v>2000</v>
      </c>
      <c r="Q2" s="36">
        <v>1</v>
      </c>
    </row>
    <row r="3" spans="1:230" ht="51" x14ac:dyDescent="0.2">
      <c r="A3" s="31" t="s">
        <v>28</v>
      </c>
      <c r="B3" s="32">
        <v>2</v>
      </c>
      <c r="C3" s="31" t="s">
        <v>28</v>
      </c>
      <c r="D3" s="33" t="s">
        <v>849</v>
      </c>
      <c r="E3" s="34" t="s">
        <v>848</v>
      </c>
      <c r="F3" s="34" t="s">
        <v>14</v>
      </c>
      <c r="G3" s="36">
        <v>7931005.8721564496</v>
      </c>
      <c r="H3" s="36">
        <v>8343282.1618571235</v>
      </c>
      <c r="I3" s="36">
        <v>8523458.0324033406</v>
      </c>
      <c r="J3" s="36">
        <v>9659804.0070997439</v>
      </c>
      <c r="K3" s="36">
        <v>10298526.466259073</v>
      </c>
      <c r="L3" s="36">
        <v>12092633.502662068</v>
      </c>
      <c r="M3" s="36">
        <v>13607589.476632796</v>
      </c>
      <c r="N3" s="154">
        <v>15992658.185811825</v>
      </c>
      <c r="P3" s="36">
        <v>2001</v>
      </c>
      <c r="Q3" s="36">
        <v>1</v>
      </c>
    </row>
    <row r="4" spans="1:230" ht="51" x14ac:dyDescent="0.2">
      <c r="A4" s="31" t="s">
        <v>28</v>
      </c>
      <c r="B4" s="32">
        <v>3</v>
      </c>
      <c r="C4" s="31" t="s">
        <v>28</v>
      </c>
      <c r="D4" s="33" t="s">
        <v>850</v>
      </c>
      <c r="E4" s="34" t="s">
        <v>851</v>
      </c>
      <c r="F4" s="34" t="s">
        <v>10</v>
      </c>
      <c r="G4" s="36">
        <v>42582804.837605529</v>
      </c>
      <c r="H4" s="36">
        <v>45505881.107364334</v>
      </c>
      <c r="I4" s="36">
        <v>50178815.73855295</v>
      </c>
      <c r="J4" s="36">
        <v>57586129.034400433</v>
      </c>
      <c r="K4" s="36">
        <v>55220672.790144928</v>
      </c>
      <c r="L4" s="36">
        <v>58717048.72115165</v>
      </c>
      <c r="M4" s="36">
        <v>61709846.627736613</v>
      </c>
      <c r="N4" s="154">
        <v>64573753.673464105</v>
      </c>
      <c r="P4" s="47">
        <v>2002</v>
      </c>
      <c r="Q4" s="47">
        <v>1</v>
      </c>
    </row>
    <row r="5" spans="1:230" ht="38.25" x14ac:dyDescent="0.2">
      <c r="A5" s="31" t="s">
        <v>28</v>
      </c>
      <c r="B5" s="32">
        <v>4</v>
      </c>
      <c r="C5" s="31" t="s">
        <v>28</v>
      </c>
      <c r="D5" s="33" t="s">
        <v>852</v>
      </c>
      <c r="E5" s="34" t="s">
        <v>853</v>
      </c>
      <c r="F5" s="34" t="s">
        <v>11</v>
      </c>
      <c r="G5" s="36">
        <v>308164511.09012234</v>
      </c>
      <c r="H5" s="36">
        <v>336349281.44137633</v>
      </c>
      <c r="I5" s="36">
        <v>333219583.71523303</v>
      </c>
      <c r="J5" s="36">
        <v>327524789.05054617</v>
      </c>
      <c r="K5" s="36">
        <v>347402341.70615762</v>
      </c>
      <c r="L5" s="36">
        <v>356410932.57635057</v>
      </c>
      <c r="M5" s="36">
        <v>347819170.27184641</v>
      </c>
      <c r="N5" s="154">
        <v>337054011.09354752</v>
      </c>
      <c r="P5" s="36">
        <v>2003</v>
      </c>
      <c r="Q5" s="36">
        <v>1</v>
      </c>
    </row>
    <row r="6" spans="1:230" ht="25.5" x14ac:dyDescent="0.2">
      <c r="A6" s="49" t="s">
        <v>28</v>
      </c>
      <c r="B6" s="32">
        <v>5</v>
      </c>
      <c r="C6" s="128" t="s">
        <v>28</v>
      </c>
      <c r="D6" s="49" t="s">
        <v>8</v>
      </c>
      <c r="E6" s="34" t="s">
        <v>32</v>
      </c>
      <c r="F6" s="34" t="s">
        <v>845</v>
      </c>
      <c r="G6" s="36">
        <v>29097285.169606317</v>
      </c>
      <c r="H6" s="36">
        <v>34791232.39657294</v>
      </c>
      <c r="I6" s="36">
        <v>40123176.694398507</v>
      </c>
      <c r="J6" s="36">
        <v>49813510.621767335</v>
      </c>
      <c r="K6" s="36">
        <v>57832333.407981828</v>
      </c>
      <c r="L6" s="36">
        <v>64367264.216049582</v>
      </c>
      <c r="M6" s="36">
        <v>68544324.845625222</v>
      </c>
      <c r="N6" s="154">
        <v>69911502.133571103</v>
      </c>
      <c r="P6" s="47">
        <v>2004</v>
      </c>
      <c r="Q6" s="47">
        <v>1</v>
      </c>
    </row>
    <row r="7" spans="1:230" ht="31.5" customHeight="1" x14ac:dyDescent="0.2">
      <c r="A7" s="49" t="s">
        <v>28</v>
      </c>
      <c r="B7" s="32">
        <v>6</v>
      </c>
      <c r="C7" s="49" t="s">
        <v>28</v>
      </c>
      <c r="D7" s="33">
        <v>6319</v>
      </c>
      <c r="E7" s="34" t="s">
        <v>816</v>
      </c>
      <c r="F7" s="34" t="s">
        <v>837</v>
      </c>
      <c r="G7" s="36">
        <v>83659915.548557267</v>
      </c>
      <c r="H7" s="36">
        <v>89101777.273787871</v>
      </c>
      <c r="I7" s="36">
        <v>97130050.638589069</v>
      </c>
      <c r="J7" s="36">
        <v>106032543.046225</v>
      </c>
      <c r="K7" s="36">
        <v>116479034.43376824</v>
      </c>
      <c r="L7" s="36">
        <v>126479324.36536421</v>
      </c>
      <c r="M7" s="36">
        <v>137612409.97342342</v>
      </c>
      <c r="N7" s="154">
        <v>142836057.46897677</v>
      </c>
      <c r="O7" s="40"/>
      <c r="P7" s="36">
        <v>2005</v>
      </c>
      <c r="Q7" s="36">
        <v>1</v>
      </c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1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1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0"/>
      <c r="CE7" s="40"/>
      <c r="CF7" s="40"/>
      <c r="CG7" s="40"/>
      <c r="CH7" s="40"/>
      <c r="CI7" s="40"/>
      <c r="CJ7" s="40"/>
      <c r="CK7" s="40"/>
      <c r="CL7" s="41"/>
      <c r="CM7" s="40"/>
      <c r="CN7" s="40"/>
      <c r="CO7" s="40"/>
      <c r="CP7" s="40"/>
      <c r="CQ7" s="40"/>
      <c r="CR7" s="40"/>
      <c r="CS7" s="40"/>
      <c r="CT7" s="40"/>
      <c r="CU7" s="40"/>
      <c r="CV7" s="40"/>
      <c r="CW7" s="40"/>
      <c r="CX7" s="40"/>
      <c r="CY7" s="40"/>
      <c r="CZ7" s="40"/>
      <c r="DA7" s="40"/>
      <c r="DB7" s="40"/>
      <c r="DC7" s="40"/>
      <c r="DD7" s="40"/>
      <c r="DE7" s="40"/>
      <c r="DF7" s="40"/>
      <c r="DG7" s="40"/>
      <c r="DH7" s="40"/>
      <c r="DI7" s="40"/>
      <c r="DJ7" s="40"/>
      <c r="DK7" s="40"/>
      <c r="DL7" s="40"/>
      <c r="DM7" s="40"/>
      <c r="DN7" s="41"/>
      <c r="DO7" s="40"/>
      <c r="DP7" s="40"/>
      <c r="DQ7" s="40"/>
      <c r="DR7" s="40"/>
      <c r="DS7" s="40"/>
      <c r="DT7" s="40"/>
      <c r="DU7" s="40"/>
      <c r="DV7" s="40"/>
      <c r="DW7" s="40"/>
      <c r="DX7" s="40"/>
      <c r="DY7" s="40"/>
      <c r="DZ7" s="40"/>
      <c r="EA7" s="40"/>
      <c r="EB7" s="40"/>
      <c r="EC7" s="40"/>
      <c r="ED7" s="40"/>
      <c r="EE7" s="40"/>
      <c r="EF7" s="40"/>
      <c r="EG7" s="40"/>
      <c r="EH7" s="40"/>
      <c r="EI7" s="40"/>
      <c r="EJ7" s="40"/>
      <c r="EK7" s="40"/>
      <c r="EL7" s="40"/>
      <c r="EM7" s="40"/>
      <c r="EN7" s="40"/>
      <c r="EO7" s="40"/>
      <c r="EP7" s="41"/>
      <c r="EQ7" s="40"/>
      <c r="ER7" s="40"/>
      <c r="ES7" s="40"/>
      <c r="ET7" s="40"/>
      <c r="EU7" s="40"/>
      <c r="EV7" s="40"/>
      <c r="EW7" s="40"/>
      <c r="EX7" s="40"/>
      <c r="EY7" s="40"/>
      <c r="EZ7" s="40"/>
      <c r="FA7" s="40"/>
      <c r="FB7" s="40"/>
      <c r="FC7" s="40"/>
      <c r="FD7" s="40"/>
      <c r="FE7" s="40"/>
      <c r="FF7" s="40"/>
      <c r="FG7" s="40"/>
      <c r="FH7" s="40"/>
      <c r="FI7" s="40"/>
      <c r="FJ7" s="40"/>
      <c r="FK7" s="40"/>
      <c r="FL7" s="40"/>
      <c r="FM7" s="40"/>
      <c r="FN7" s="40"/>
      <c r="FO7" s="40"/>
      <c r="FP7" s="40"/>
      <c r="FQ7" s="40"/>
      <c r="FR7" s="41"/>
      <c r="FS7" s="40"/>
      <c r="FT7" s="40"/>
      <c r="FU7" s="40"/>
      <c r="FV7" s="40"/>
      <c r="FW7" s="40"/>
      <c r="FX7" s="40"/>
      <c r="FY7" s="40"/>
      <c r="FZ7" s="40"/>
      <c r="GA7" s="40"/>
      <c r="GB7" s="40"/>
      <c r="GC7" s="40"/>
      <c r="GD7" s="40"/>
      <c r="GE7" s="40"/>
      <c r="GF7" s="40"/>
      <c r="GG7" s="40"/>
      <c r="GH7" s="40"/>
      <c r="GI7" s="40"/>
      <c r="GJ7" s="40"/>
      <c r="GK7" s="40"/>
      <c r="GL7" s="40"/>
      <c r="GM7" s="40"/>
      <c r="GN7" s="40"/>
      <c r="GO7" s="40"/>
      <c r="GP7" s="40"/>
      <c r="GQ7" s="40"/>
      <c r="GR7" s="40"/>
      <c r="GS7" s="40"/>
      <c r="GT7" s="41"/>
      <c r="GU7" s="40"/>
      <c r="GV7" s="40"/>
      <c r="GW7" s="40"/>
      <c r="GX7" s="40"/>
      <c r="GY7" s="40"/>
      <c r="GZ7" s="40"/>
      <c r="HA7" s="40"/>
      <c r="HB7" s="40"/>
      <c r="HC7" s="40"/>
      <c r="HD7" s="40"/>
      <c r="HE7" s="40"/>
      <c r="HF7" s="40"/>
      <c r="HG7" s="40"/>
      <c r="HH7" s="40"/>
      <c r="HI7" s="40"/>
      <c r="HJ7" s="40"/>
      <c r="HK7" s="40"/>
      <c r="HL7" s="40"/>
      <c r="HM7" s="40"/>
      <c r="HN7" s="40"/>
      <c r="HO7" s="40"/>
      <c r="HP7" s="40"/>
      <c r="HQ7" s="40"/>
      <c r="HR7" s="40"/>
      <c r="HS7" s="40"/>
      <c r="HT7" s="40"/>
      <c r="HU7" s="40"/>
      <c r="HV7" s="41"/>
    </row>
    <row r="8" spans="1:230" ht="51" x14ac:dyDescent="0.2">
      <c r="A8" s="129" t="s">
        <v>28</v>
      </c>
      <c r="B8" s="130">
        <v>7</v>
      </c>
      <c r="C8" s="129" t="s">
        <v>28</v>
      </c>
      <c r="D8" s="126" t="s">
        <v>854</v>
      </c>
      <c r="E8" s="67" t="s">
        <v>855</v>
      </c>
      <c r="F8" s="126" t="s">
        <v>9</v>
      </c>
      <c r="G8" s="36">
        <v>37666846.860196516</v>
      </c>
      <c r="H8" s="36">
        <v>35769026.91056601</v>
      </c>
      <c r="I8" s="36">
        <v>35041799.235565469</v>
      </c>
      <c r="J8" s="36">
        <v>39045889.55987221</v>
      </c>
      <c r="K8" s="36">
        <v>36938995.321088925</v>
      </c>
      <c r="L8" s="36">
        <v>34675578.483036593</v>
      </c>
      <c r="M8" s="36">
        <v>33593685.144834474</v>
      </c>
      <c r="N8" s="154">
        <v>30640420.870054632</v>
      </c>
      <c r="P8" s="36">
        <v>2006</v>
      </c>
      <c r="Q8" s="36">
        <v>1</v>
      </c>
    </row>
    <row r="9" spans="1:230" s="40" customFormat="1" x14ac:dyDescent="0.2">
      <c r="A9" s="49" t="s">
        <v>28</v>
      </c>
      <c r="B9" s="32">
        <v>8</v>
      </c>
      <c r="C9" s="49" t="s">
        <v>28</v>
      </c>
      <c r="D9" s="49">
        <v>6319</v>
      </c>
      <c r="E9" s="34" t="s">
        <v>856</v>
      </c>
      <c r="F9" s="127" t="s">
        <v>838</v>
      </c>
      <c r="G9" s="36">
        <v>915636.83482695254</v>
      </c>
      <c r="H9" s="36">
        <v>862170.48880692455</v>
      </c>
      <c r="I9" s="36">
        <v>1071241.5998362931</v>
      </c>
      <c r="J9" s="36">
        <v>1272514.0917709933</v>
      </c>
      <c r="K9" s="36">
        <v>2046303.2644334303</v>
      </c>
      <c r="L9" s="36">
        <v>2242094.1753690531</v>
      </c>
      <c r="M9" s="36">
        <v>2393248.6578043136</v>
      </c>
      <c r="N9" s="154">
        <v>2392864.9500844856</v>
      </c>
      <c r="O9" s="35"/>
      <c r="P9" s="36">
        <v>2007</v>
      </c>
      <c r="Q9" s="36">
        <v>1</v>
      </c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7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7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7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7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7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  <c r="FE9" s="35"/>
      <c r="FF9" s="35"/>
      <c r="FG9" s="35"/>
      <c r="FH9" s="35"/>
      <c r="FI9" s="35"/>
      <c r="FJ9" s="35"/>
      <c r="FK9" s="35"/>
      <c r="FL9" s="35"/>
      <c r="FM9" s="35"/>
      <c r="FN9" s="35"/>
      <c r="FO9" s="35"/>
      <c r="FP9" s="35"/>
      <c r="FQ9" s="35"/>
      <c r="FR9" s="37"/>
      <c r="FS9" s="35"/>
      <c r="FT9" s="35"/>
      <c r="FU9" s="35"/>
      <c r="FV9" s="35"/>
      <c r="FW9" s="35"/>
      <c r="FX9" s="35"/>
      <c r="FY9" s="35"/>
      <c r="FZ9" s="35"/>
      <c r="GA9" s="35"/>
      <c r="GB9" s="35"/>
      <c r="GC9" s="35"/>
      <c r="GD9" s="35"/>
      <c r="GE9" s="35"/>
      <c r="GF9" s="35"/>
      <c r="GG9" s="35"/>
      <c r="GH9" s="35"/>
      <c r="GI9" s="35"/>
      <c r="GJ9" s="35"/>
      <c r="GK9" s="35"/>
      <c r="GL9" s="35"/>
      <c r="GM9" s="35"/>
      <c r="GN9" s="35"/>
      <c r="GO9" s="35"/>
      <c r="GP9" s="35"/>
      <c r="GQ9" s="35"/>
      <c r="GR9" s="35"/>
      <c r="GS9" s="35"/>
      <c r="GT9" s="37"/>
      <c r="GU9" s="35"/>
      <c r="GV9" s="35"/>
      <c r="GW9" s="35"/>
      <c r="GX9" s="35"/>
      <c r="GY9" s="35"/>
      <c r="GZ9" s="35"/>
      <c r="HA9" s="35"/>
      <c r="HB9" s="35"/>
      <c r="HC9" s="35"/>
      <c r="HD9" s="35"/>
      <c r="HE9" s="35"/>
      <c r="HF9" s="35"/>
      <c r="HG9" s="35"/>
      <c r="HH9" s="35"/>
      <c r="HI9" s="35"/>
      <c r="HJ9" s="35"/>
      <c r="HK9" s="35"/>
      <c r="HL9" s="35"/>
      <c r="HM9" s="35"/>
      <c r="HN9" s="35"/>
      <c r="HO9" s="35"/>
      <c r="HP9" s="35"/>
      <c r="HQ9" s="35"/>
      <c r="HR9" s="35"/>
      <c r="HS9" s="35"/>
      <c r="HT9" s="35"/>
      <c r="HU9" s="35"/>
      <c r="HV9" s="37"/>
    </row>
    <row r="10" spans="1:230" x14ac:dyDescent="0.2">
      <c r="A10" s="31" t="s">
        <v>28</v>
      </c>
      <c r="B10" s="131">
        <v>9</v>
      </c>
      <c r="C10" s="31" t="s">
        <v>28</v>
      </c>
      <c r="D10" s="34" t="s">
        <v>76</v>
      </c>
      <c r="E10" s="34" t="s">
        <v>77</v>
      </c>
      <c r="F10" s="34" t="s">
        <v>13</v>
      </c>
      <c r="G10" s="36">
        <v>6207207.633016306</v>
      </c>
      <c r="H10" s="36">
        <v>7175862.039642429</v>
      </c>
      <c r="I10" s="36">
        <v>7530617.0360287512</v>
      </c>
      <c r="J10" s="36">
        <v>8717697.8014731426</v>
      </c>
      <c r="K10" s="36">
        <v>10444768.356846754</v>
      </c>
      <c r="L10" s="36">
        <v>12178386.104009481</v>
      </c>
      <c r="M10" s="36">
        <v>13664976.765677953</v>
      </c>
      <c r="N10" s="154">
        <v>15994699.869392047</v>
      </c>
      <c r="P10" s="36">
        <v>2008</v>
      </c>
      <c r="Q10" s="36">
        <v>1</v>
      </c>
    </row>
    <row r="11" spans="1:230" x14ac:dyDescent="0.2">
      <c r="A11" s="44" t="s">
        <v>27</v>
      </c>
      <c r="B11" s="152" t="s">
        <v>26</v>
      </c>
      <c r="C11" s="44"/>
      <c r="D11" s="44"/>
      <c r="E11" s="45"/>
      <c r="F11" s="45" t="s">
        <v>31</v>
      </c>
      <c r="G11" s="27">
        <v>2007</v>
      </c>
      <c r="H11" s="27">
        <f>1+G11</f>
        <v>2008</v>
      </c>
      <c r="I11" s="27">
        <f t="shared" ref="I11" si="3">1+H11</f>
        <v>2009</v>
      </c>
      <c r="J11" s="27">
        <f t="shared" ref="J11" si="4">1+I11</f>
        <v>2010</v>
      </c>
      <c r="K11" s="27">
        <f t="shared" ref="K11:L11" si="5">1+J11</f>
        <v>2011</v>
      </c>
      <c r="L11" s="27">
        <f t="shared" si="5"/>
        <v>2012</v>
      </c>
      <c r="M11" s="27">
        <f>1+L11</f>
        <v>2013</v>
      </c>
      <c r="N11" s="153">
        <f t="shared" ref="N11" si="6">1+M11</f>
        <v>2014</v>
      </c>
      <c r="O11" s="27"/>
      <c r="P11" s="36">
        <v>2009</v>
      </c>
      <c r="Q11" s="36">
        <v>1</v>
      </c>
    </row>
    <row r="12" spans="1:230" s="46" customFormat="1" ht="15" customHeight="1" x14ac:dyDescent="0.2">
      <c r="A12" s="49" t="s">
        <v>29</v>
      </c>
      <c r="B12" s="32">
        <v>1</v>
      </c>
      <c r="C12" s="49" t="s">
        <v>29</v>
      </c>
      <c r="D12" s="33">
        <v>4783</v>
      </c>
      <c r="E12" s="34" t="s">
        <v>780</v>
      </c>
      <c r="F12" s="34" t="s">
        <v>20</v>
      </c>
      <c r="G12" s="36">
        <v>38576638.786050037</v>
      </c>
      <c r="H12" s="36">
        <v>54642356.587857686</v>
      </c>
      <c r="I12" s="36">
        <v>48281571.558843315</v>
      </c>
      <c r="J12" s="36">
        <v>47546733.099699929</v>
      </c>
      <c r="K12" s="36">
        <v>55853091.868773371</v>
      </c>
      <c r="L12" s="36">
        <v>64281966.480821431</v>
      </c>
      <c r="M12" s="36">
        <v>70959140.972744599</v>
      </c>
      <c r="N12" s="154">
        <v>69985148.202585801</v>
      </c>
      <c r="O12" s="36"/>
      <c r="P12" s="36">
        <v>2010</v>
      </c>
      <c r="Q12" s="36">
        <v>1</v>
      </c>
      <c r="AH12" s="48"/>
      <c r="BJ12" s="48"/>
      <c r="CL12" s="48"/>
      <c r="DN12" s="48"/>
      <c r="EP12" s="48"/>
      <c r="FR12" s="48"/>
      <c r="GT12" s="48"/>
      <c r="HV12" s="48"/>
    </row>
    <row r="13" spans="1:230" ht="25.5" x14ac:dyDescent="0.2">
      <c r="A13" s="49" t="s">
        <v>29</v>
      </c>
      <c r="B13" s="32">
        <v>2</v>
      </c>
      <c r="C13" s="49" t="s">
        <v>29</v>
      </c>
      <c r="D13" s="49" t="s">
        <v>859</v>
      </c>
      <c r="E13" s="34" t="s">
        <v>860</v>
      </c>
      <c r="F13" s="34" t="s">
        <v>19</v>
      </c>
      <c r="G13" s="36">
        <v>24934650.456871748</v>
      </c>
      <c r="H13" s="36">
        <v>30960270.232226927</v>
      </c>
      <c r="I13" s="36">
        <v>32609352.987234846</v>
      </c>
      <c r="J13" s="36">
        <v>33429862.765771039</v>
      </c>
      <c r="K13" s="36">
        <v>35188545.805190191</v>
      </c>
      <c r="L13" s="36">
        <v>41626423.095606886</v>
      </c>
      <c r="M13" s="36">
        <v>45015702.272900023</v>
      </c>
      <c r="N13" s="154">
        <v>49586776.663296267</v>
      </c>
      <c r="O13" s="36"/>
      <c r="P13" s="36">
        <v>2011</v>
      </c>
      <c r="Q13" s="36">
        <v>1</v>
      </c>
    </row>
    <row r="14" spans="1:230" s="50" customFormat="1" ht="25.5" x14ac:dyDescent="0.2">
      <c r="A14" s="49" t="s">
        <v>29</v>
      </c>
      <c r="B14" s="32">
        <v>3</v>
      </c>
      <c r="C14" s="49" t="s">
        <v>29</v>
      </c>
      <c r="D14" s="49" t="s">
        <v>15</v>
      </c>
      <c r="E14" s="34" t="s">
        <v>818</v>
      </c>
      <c r="F14" s="34" t="s">
        <v>17</v>
      </c>
      <c r="G14" s="36">
        <v>13694154.287840184</v>
      </c>
      <c r="H14" s="36">
        <v>16676668.143031463</v>
      </c>
      <c r="I14" s="36">
        <v>16562996.679303681</v>
      </c>
      <c r="J14" s="36">
        <v>19015361.143844124</v>
      </c>
      <c r="K14" s="36">
        <v>19468626.552341107</v>
      </c>
      <c r="L14" s="36">
        <v>19790948.680415604</v>
      </c>
      <c r="M14" s="36">
        <v>19996542.650816824</v>
      </c>
      <c r="N14" s="154">
        <v>20027960.602767091</v>
      </c>
      <c r="O14" s="36"/>
      <c r="P14" s="36">
        <v>2012</v>
      </c>
      <c r="Q14" s="36">
        <v>1</v>
      </c>
      <c r="AH14" s="51"/>
      <c r="BJ14" s="51"/>
      <c r="CL14" s="51"/>
      <c r="DN14" s="51"/>
      <c r="EP14" s="51"/>
      <c r="FR14" s="51"/>
      <c r="GT14" s="51"/>
      <c r="HV14" s="51"/>
    </row>
    <row r="15" spans="1:230" ht="30" customHeight="1" x14ac:dyDescent="0.2">
      <c r="A15" s="49" t="s">
        <v>29</v>
      </c>
      <c r="B15" s="32">
        <v>4</v>
      </c>
      <c r="C15" s="49" t="s">
        <v>29</v>
      </c>
      <c r="D15" s="49" t="s">
        <v>16</v>
      </c>
      <c r="E15" s="34" t="s">
        <v>793</v>
      </c>
      <c r="F15" s="34" t="s">
        <v>18</v>
      </c>
      <c r="G15" s="36">
        <v>72818661.135882735</v>
      </c>
      <c r="H15" s="36">
        <v>76161495.734498039</v>
      </c>
      <c r="I15" s="36">
        <v>76090414.410589248</v>
      </c>
      <c r="J15" s="36">
        <v>87479708.328587651</v>
      </c>
      <c r="K15" s="36">
        <v>90964953.722827598</v>
      </c>
      <c r="L15" s="36">
        <v>93235626.027978092</v>
      </c>
      <c r="M15" s="36">
        <v>95357218.275195986</v>
      </c>
      <c r="N15" s="154">
        <v>95327862.771376342</v>
      </c>
      <c r="O15" s="36"/>
      <c r="P15" s="36">
        <v>2013</v>
      </c>
      <c r="Q15" s="36">
        <v>1</v>
      </c>
    </row>
    <row r="16" spans="1:230" x14ac:dyDescent="0.2">
      <c r="A16" s="52"/>
      <c r="G16" s="36">
        <v>0</v>
      </c>
      <c r="H16" s="36">
        <v>0</v>
      </c>
      <c r="I16" s="36">
        <v>0</v>
      </c>
      <c r="J16" s="36">
        <v>0</v>
      </c>
      <c r="K16" s="36">
        <v>0</v>
      </c>
      <c r="L16" s="36">
        <v>0</v>
      </c>
      <c r="M16" s="36">
        <v>0</v>
      </c>
      <c r="N16" s="154">
        <v>0</v>
      </c>
      <c r="O16" s="36"/>
      <c r="P16" s="36">
        <v>2014</v>
      </c>
      <c r="Q16" s="36">
        <v>1</v>
      </c>
    </row>
    <row r="17" spans="1:230" ht="15" customHeight="1" x14ac:dyDescent="0.2">
      <c r="A17" s="44" t="s">
        <v>27</v>
      </c>
      <c r="B17" s="152" t="s">
        <v>26</v>
      </c>
      <c r="C17" s="44"/>
      <c r="D17" s="44"/>
      <c r="E17" s="45"/>
      <c r="F17" s="45" t="s">
        <v>31</v>
      </c>
      <c r="G17" s="27">
        <v>2007</v>
      </c>
      <c r="H17" s="27">
        <f>1+G17</f>
        <v>2008</v>
      </c>
      <c r="I17" s="27">
        <f t="shared" ref="I17" si="7">1+H17</f>
        <v>2009</v>
      </c>
      <c r="J17" s="27">
        <f t="shared" ref="J17" si="8">1+I17</f>
        <v>2010</v>
      </c>
      <c r="K17" s="27">
        <f t="shared" ref="K17:L17" si="9">1+J17</f>
        <v>2011</v>
      </c>
      <c r="L17" s="27">
        <f t="shared" si="9"/>
        <v>2012</v>
      </c>
      <c r="M17" s="27">
        <f>1+L17</f>
        <v>2013</v>
      </c>
      <c r="N17" s="153">
        <f t="shared" ref="N17" si="10">1+M17</f>
        <v>2014</v>
      </c>
    </row>
    <row r="18" spans="1:230" ht="38.25" x14ac:dyDescent="0.2">
      <c r="A18" s="31" t="s">
        <v>30</v>
      </c>
      <c r="B18" s="131">
        <v>1</v>
      </c>
      <c r="C18" s="31" t="s">
        <v>30</v>
      </c>
      <c r="D18" s="34" t="s">
        <v>862</v>
      </c>
      <c r="E18" s="34" t="s">
        <v>861</v>
      </c>
      <c r="F18" s="34" t="s">
        <v>21</v>
      </c>
      <c r="G18" s="36">
        <v>2366323.375963714</v>
      </c>
      <c r="H18" s="36">
        <v>2685644.3092648797</v>
      </c>
      <c r="I18" s="36">
        <v>2890532.9981872952</v>
      </c>
      <c r="J18" s="36">
        <v>3148792.4654008741</v>
      </c>
      <c r="K18" s="36">
        <v>3918160.6999526988</v>
      </c>
      <c r="L18" s="36">
        <v>4276732.4794029631</v>
      </c>
      <c r="M18" s="36">
        <v>3873929.9579466321</v>
      </c>
      <c r="N18" s="154">
        <v>4034033.8998142793</v>
      </c>
    </row>
    <row r="19" spans="1:230" x14ac:dyDescent="0.2">
      <c r="A19" s="31" t="s">
        <v>30</v>
      </c>
      <c r="B19" s="131">
        <v>2</v>
      </c>
      <c r="C19" s="31" t="s">
        <v>30</v>
      </c>
      <c r="D19" s="31">
        <v>3240</v>
      </c>
      <c r="E19" s="34" t="s">
        <v>826</v>
      </c>
      <c r="F19" s="34" t="s">
        <v>826</v>
      </c>
      <c r="G19" s="36">
        <v>2636986.8731741607</v>
      </c>
      <c r="H19" s="36">
        <v>2906186.9762968132</v>
      </c>
      <c r="I19" s="36">
        <v>2860326.1631798884</v>
      </c>
      <c r="J19" s="36">
        <v>3085609.8250409118</v>
      </c>
      <c r="K19" s="36">
        <v>3300525.0866696239</v>
      </c>
      <c r="L19" s="36">
        <v>3965112.2667566049</v>
      </c>
      <c r="M19" s="36">
        <v>4772790.1827860326</v>
      </c>
      <c r="N19" s="154">
        <v>3371717.2502869554</v>
      </c>
    </row>
    <row r="20" spans="1:230" x14ac:dyDescent="0.2">
      <c r="A20" s="49" t="s">
        <v>30</v>
      </c>
      <c r="B20" s="131">
        <v>3</v>
      </c>
      <c r="C20" s="31" t="s">
        <v>30</v>
      </c>
      <c r="D20" s="31">
        <v>3220</v>
      </c>
      <c r="E20" s="34" t="s">
        <v>64</v>
      </c>
      <c r="F20" s="34" t="s">
        <v>64</v>
      </c>
      <c r="G20" s="36">
        <v>285255.31927940197</v>
      </c>
      <c r="H20" s="36">
        <v>291097.78238490626</v>
      </c>
      <c r="I20" s="36">
        <v>252130.8963444338</v>
      </c>
      <c r="J20" s="36">
        <v>301363.58181914897</v>
      </c>
      <c r="K20" s="36">
        <v>285303.06222879019</v>
      </c>
      <c r="L20" s="36">
        <v>349765.46262831509</v>
      </c>
      <c r="M20" s="36">
        <v>310292.9533415981</v>
      </c>
      <c r="N20" s="154">
        <v>329013.77073347353</v>
      </c>
    </row>
    <row r="21" spans="1:230" x14ac:dyDescent="0.2">
      <c r="A21" s="193" t="s">
        <v>863</v>
      </c>
      <c r="B21" s="194"/>
      <c r="C21" s="194"/>
      <c r="D21" s="194"/>
      <c r="E21" s="194"/>
      <c r="F21" s="195"/>
      <c r="G21" s="27">
        <v>2007</v>
      </c>
      <c r="H21" s="27">
        <f>1+G21</f>
        <v>2008</v>
      </c>
      <c r="I21" s="27">
        <f t="shared" ref="I21" si="11">1+H21</f>
        <v>2009</v>
      </c>
      <c r="J21" s="27">
        <f t="shared" ref="J21" si="12">1+I21</f>
        <v>2010</v>
      </c>
      <c r="K21" s="27">
        <f t="shared" ref="K21:L21" si="13">1+J21</f>
        <v>2011</v>
      </c>
      <c r="L21" s="27">
        <f t="shared" si="13"/>
        <v>2012</v>
      </c>
      <c r="M21" s="27">
        <f>1+L21</f>
        <v>2013</v>
      </c>
      <c r="N21" s="153">
        <f t="shared" ref="N21" si="14">1+M21</f>
        <v>2014</v>
      </c>
    </row>
    <row r="22" spans="1:230" x14ac:dyDescent="0.2">
      <c r="A22" s="38"/>
      <c r="B22" s="43"/>
      <c r="C22" s="38"/>
      <c r="D22" s="38"/>
      <c r="E22" s="39"/>
      <c r="F22" s="56" t="s">
        <v>28</v>
      </c>
      <c r="G22" s="36">
        <v>1354549729.9610705</v>
      </c>
      <c r="H22" s="36">
        <v>1509181498.0877814</v>
      </c>
      <c r="I22" s="36">
        <v>1600242274.5859179</v>
      </c>
      <c r="J22" s="36">
        <v>1744039178.9674113</v>
      </c>
      <c r="K22" s="36">
        <v>1899378368.6093841</v>
      </c>
      <c r="L22" s="36">
        <v>2012795019.562582</v>
      </c>
      <c r="M22" s="36">
        <v>2099699044.1360493</v>
      </c>
      <c r="N22" s="154">
        <v>2211194318.9319263</v>
      </c>
    </row>
    <row r="23" spans="1:230" x14ac:dyDescent="0.2">
      <c r="A23" s="38"/>
      <c r="B23" s="43"/>
      <c r="C23" s="38"/>
      <c r="D23" s="38"/>
      <c r="E23" s="39"/>
      <c r="F23" s="56" t="s">
        <v>30</v>
      </c>
      <c r="G23" s="36">
        <v>3902508439.2351427</v>
      </c>
      <c r="H23" s="36">
        <v>4383816084.8903847</v>
      </c>
      <c r="I23" s="36">
        <v>4050423358.1937075</v>
      </c>
      <c r="J23" s="36">
        <v>4344578803.2605944</v>
      </c>
      <c r="K23" s="36">
        <v>4591766658.3983603</v>
      </c>
      <c r="L23" s="36">
        <v>4652532158.5853138</v>
      </c>
      <c r="M23" s="36">
        <v>4823935555.8935003</v>
      </c>
      <c r="N23" s="154">
        <v>4780412626.2045364</v>
      </c>
    </row>
    <row r="24" spans="1:230" x14ac:dyDescent="0.2">
      <c r="A24" s="38"/>
      <c r="B24" s="43"/>
      <c r="C24" s="38"/>
      <c r="D24" s="38"/>
      <c r="E24" s="39"/>
      <c r="F24" s="56" t="s">
        <v>29</v>
      </c>
      <c r="G24" s="36">
        <v>2731570857.3738294</v>
      </c>
      <c r="H24" s="36">
        <v>3047211891.2952924</v>
      </c>
      <c r="I24" s="36">
        <v>3174898314.6339459</v>
      </c>
      <c r="J24" s="36">
        <v>3490199890.886107</v>
      </c>
      <c r="K24" s="36">
        <v>3763359517.4258828</v>
      </c>
      <c r="L24" s="36">
        <v>4078502480.3442645</v>
      </c>
      <c r="M24" s="36">
        <v>4331002881.77244</v>
      </c>
      <c r="N24" s="154">
        <v>4490894345.0174389</v>
      </c>
    </row>
    <row r="25" spans="1:230" x14ac:dyDescent="0.2">
      <c r="A25" s="57"/>
      <c r="B25" s="58"/>
      <c r="C25" s="57"/>
      <c r="D25" s="57"/>
      <c r="E25" s="42"/>
      <c r="F25" s="59"/>
      <c r="G25" s="60"/>
      <c r="H25" s="60"/>
      <c r="I25" s="60"/>
      <c r="J25" s="60"/>
      <c r="K25" s="60"/>
      <c r="L25" s="60"/>
      <c r="M25" s="60"/>
      <c r="N25" s="155"/>
    </row>
    <row r="26" spans="1:230" ht="7.5" customHeight="1" x14ac:dyDescent="0.2">
      <c r="A26" s="57"/>
      <c r="B26" s="58"/>
      <c r="C26" s="57"/>
      <c r="D26" s="57"/>
      <c r="E26" s="42"/>
      <c r="F26" s="59"/>
      <c r="G26" s="60"/>
      <c r="H26" s="60"/>
      <c r="I26" s="60"/>
      <c r="J26" s="60"/>
      <c r="K26" s="60"/>
      <c r="L26" s="60"/>
      <c r="M26" s="60"/>
      <c r="N26" s="155"/>
    </row>
    <row r="27" spans="1:230" hidden="1" x14ac:dyDescent="0.2">
      <c r="A27" s="57"/>
      <c r="B27" s="58"/>
      <c r="C27" s="57"/>
      <c r="D27" s="57"/>
      <c r="E27" s="42"/>
      <c r="F27" s="59"/>
      <c r="G27" s="60"/>
      <c r="H27" s="60"/>
      <c r="I27" s="60"/>
      <c r="J27" s="60"/>
      <c r="K27" s="60"/>
      <c r="L27" s="60"/>
      <c r="M27" s="60"/>
      <c r="N27" s="155"/>
    </row>
    <row r="28" spans="1:230" ht="27.75" customHeight="1" x14ac:dyDescent="0.2">
      <c r="G28" s="197">
        <v>2014</v>
      </c>
      <c r="H28" s="197"/>
      <c r="I28" s="197"/>
      <c r="J28" s="197"/>
      <c r="K28" s="197"/>
      <c r="L28" s="197"/>
      <c r="M28" s="197"/>
      <c r="N28" s="197"/>
      <c r="O28" s="197"/>
      <c r="P28" s="197"/>
      <c r="Q28" s="197"/>
      <c r="R28" s="197"/>
      <c r="S28" s="197"/>
      <c r="T28" s="197"/>
      <c r="U28" s="197"/>
      <c r="V28" s="197"/>
      <c r="W28" s="197"/>
      <c r="X28" s="197"/>
      <c r="Y28" s="197"/>
      <c r="Z28" s="197"/>
      <c r="AA28" s="197"/>
      <c r="AB28" s="197"/>
      <c r="AC28" s="197"/>
      <c r="AD28" s="197"/>
      <c r="AE28" s="197"/>
      <c r="AF28" s="197"/>
      <c r="AG28" s="197"/>
      <c r="AH28" s="197"/>
      <c r="AI28" s="197">
        <v>2013</v>
      </c>
      <c r="AJ28" s="197"/>
      <c r="AK28" s="197"/>
      <c r="AL28" s="197"/>
      <c r="AM28" s="197"/>
      <c r="AN28" s="197"/>
      <c r="AO28" s="197"/>
      <c r="AP28" s="197"/>
      <c r="AQ28" s="197"/>
      <c r="AR28" s="197"/>
      <c r="AS28" s="197"/>
      <c r="AT28" s="197"/>
      <c r="AU28" s="197"/>
      <c r="AV28" s="197"/>
      <c r="AW28" s="197"/>
      <c r="AX28" s="197"/>
      <c r="AY28" s="197"/>
      <c r="AZ28" s="197"/>
      <c r="BA28" s="197"/>
      <c r="BB28" s="197"/>
      <c r="BC28" s="197"/>
      <c r="BD28" s="197"/>
      <c r="BE28" s="197"/>
      <c r="BF28" s="197"/>
      <c r="BG28" s="197"/>
      <c r="BH28" s="197"/>
      <c r="BI28" s="197"/>
      <c r="BJ28" s="197"/>
      <c r="BK28" s="197">
        <v>2012</v>
      </c>
      <c r="BL28" s="197"/>
      <c r="BM28" s="197"/>
      <c r="BN28" s="197"/>
      <c r="BO28" s="197"/>
      <c r="BP28" s="197"/>
      <c r="BQ28" s="197"/>
      <c r="BR28" s="197"/>
      <c r="BS28" s="197"/>
      <c r="BT28" s="197"/>
      <c r="BU28" s="197"/>
      <c r="BV28" s="197"/>
      <c r="BW28" s="197"/>
      <c r="BX28" s="197"/>
      <c r="BY28" s="197"/>
      <c r="BZ28" s="197"/>
      <c r="CA28" s="197"/>
      <c r="CB28" s="197"/>
      <c r="CC28" s="197"/>
      <c r="CD28" s="197"/>
      <c r="CE28" s="197"/>
      <c r="CF28" s="197"/>
      <c r="CG28" s="197"/>
      <c r="CH28" s="197"/>
      <c r="CI28" s="197"/>
      <c r="CJ28" s="197"/>
      <c r="CK28" s="197"/>
      <c r="CL28" s="197"/>
      <c r="CM28" s="197">
        <v>2011</v>
      </c>
      <c r="CN28" s="197"/>
      <c r="CO28" s="197"/>
      <c r="CP28" s="197"/>
      <c r="CQ28" s="197"/>
      <c r="CR28" s="197"/>
      <c r="CS28" s="197"/>
      <c r="CT28" s="197"/>
      <c r="CU28" s="197"/>
      <c r="CV28" s="197"/>
      <c r="CW28" s="197"/>
      <c r="CX28" s="197"/>
      <c r="CY28" s="197"/>
      <c r="CZ28" s="197"/>
      <c r="DA28" s="197"/>
      <c r="DB28" s="197"/>
      <c r="DC28" s="197"/>
      <c r="DD28" s="197"/>
      <c r="DE28" s="197"/>
      <c r="DF28" s="197"/>
      <c r="DG28" s="197"/>
      <c r="DH28" s="197"/>
      <c r="DI28" s="197"/>
      <c r="DJ28" s="197"/>
      <c r="DK28" s="197"/>
      <c r="DL28" s="197"/>
      <c r="DM28" s="197"/>
      <c r="DN28" s="197"/>
      <c r="DO28" s="197">
        <v>2010</v>
      </c>
      <c r="DP28" s="197"/>
      <c r="DQ28" s="197"/>
      <c r="DR28" s="197"/>
      <c r="DS28" s="197"/>
      <c r="DT28" s="197"/>
      <c r="DU28" s="197"/>
      <c r="DV28" s="197"/>
      <c r="DW28" s="197"/>
      <c r="DX28" s="197"/>
      <c r="DY28" s="197"/>
      <c r="DZ28" s="197"/>
      <c r="EA28" s="197"/>
      <c r="EB28" s="197"/>
      <c r="EC28" s="197"/>
      <c r="ED28" s="197"/>
      <c r="EE28" s="197"/>
      <c r="EF28" s="197"/>
      <c r="EG28" s="197"/>
      <c r="EH28" s="197"/>
      <c r="EI28" s="197"/>
      <c r="EJ28" s="197"/>
      <c r="EK28" s="197"/>
      <c r="EL28" s="197"/>
      <c r="EM28" s="197"/>
      <c r="EN28" s="197"/>
      <c r="EO28" s="197"/>
      <c r="EP28" s="197"/>
      <c r="EQ28" s="197">
        <v>2009</v>
      </c>
      <c r="ER28" s="197"/>
      <c r="ES28" s="197"/>
      <c r="ET28" s="197"/>
      <c r="EU28" s="197"/>
      <c r="EV28" s="197"/>
      <c r="EW28" s="197"/>
      <c r="EX28" s="197"/>
      <c r="EY28" s="197"/>
      <c r="EZ28" s="197"/>
      <c r="FA28" s="197"/>
      <c r="FB28" s="197"/>
      <c r="FC28" s="197"/>
      <c r="FD28" s="197"/>
      <c r="FE28" s="197"/>
      <c r="FF28" s="197"/>
      <c r="FG28" s="197"/>
      <c r="FH28" s="197"/>
      <c r="FI28" s="197"/>
      <c r="FJ28" s="197"/>
      <c r="FK28" s="197"/>
      <c r="FL28" s="197"/>
      <c r="FM28" s="197"/>
      <c r="FN28" s="197"/>
      <c r="FO28" s="197"/>
      <c r="FP28" s="197"/>
      <c r="FQ28" s="197"/>
      <c r="FR28" s="197"/>
      <c r="FS28" s="197">
        <v>2008</v>
      </c>
      <c r="FT28" s="197"/>
      <c r="FU28" s="197"/>
      <c r="FV28" s="197"/>
      <c r="FW28" s="197"/>
      <c r="FX28" s="197"/>
      <c r="FY28" s="197"/>
      <c r="FZ28" s="197"/>
      <c r="GA28" s="197"/>
      <c r="GB28" s="197"/>
      <c r="GC28" s="197"/>
      <c r="GD28" s="197"/>
      <c r="GE28" s="197"/>
      <c r="GF28" s="197"/>
      <c r="GG28" s="197"/>
      <c r="GH28" s="197"/>
      <c r="GI28" s="197"/>
      <c r="GJ28" s="197"/>
      <c r="GK28" s="197"/>
      <c r="GL28" s="197"/>
      <c r="GM28" s="197"/>
      <c r="GN28" s="197"/>
      <c r="GO28" s="197"/>
      <c r="GP28" s="197"/>
      <c r="GQ28" s="197"/>
      <c r="GR28" s="197"/>
      <c r="GS28" s="197"/>
      <c r="GT28" s="197"/>
      <c r="GU28" s="197">
        <v>2007</v>
      </c>
      <c r="GV28" s="197"/>
      <c r="GW28" s="197"/>
      <c r="GX28" s="197"/>
      <c r="GY28" s="197"/>
      <c r="GZ28" s="197"/>
      <c r="HA28" s="197"/>
      <c r="HB28" s="197"/>
      <c r="HC28" s="197"/>
      <c r="HD28" s="197"/>
      <c r="HE28" s="197"/>
      <c r="HF28" s="197"/>
      <c r="HG28" s="197"/>
      <c r="HH28" s="197"/>
      <c r="HI28" s="197"/>
      <c r="HJ28" s="197"/>
      <c r="HK28" s="197"/>
      <c r="HL28" s="197"/>
      <c r="HM28" s="197"/>
      <c r="HN28" s="197"/>
      <c r="HO28" s="197"/>
      <c r="HP28" s="197"/>
      <c r="HQ28" s="197"/>
      <c r="HR28" s="197"/>
      <c r="HS28" s="197"/>
      <c r="HT28" s="197"/>
      <c r="HU28" s="197"/>
      <c r="HV28" s="197"/>
    </row>
    <row r="29" spans="1:230" s="61" customFormat="1" ht="72.75" customHeight="1" x14ac:dyDescent="0.25">
      <c r="B29" s="62" t="s">
        <v>26</v>
      </c>
      <c r="C29" s="62" t="s">
        <v>27</v>
      </c>
      <c r="D29" s="62" t="s">
        <v>858</v>
      </c>
      <c r="E29" s="62" t="s">
        <v>857</v>
      </c>
      <c r="F29" s="62" t="s">
        <v>31</v>
      </c>
      <c r="G29" s="63" t="s">
        <v>96</v>
      </c>
      <c r="H29" s="63" t="s">
        <v>97</v>
      </c>
      <c r="I29" s="63" t="s">
        <v>98</v>
      </c>
      <c r="J29" s="63" t="s">
        <v>99</v>
      </c>
      <c r="K29" s="63" t="s">
        <v>100</v>
      </c>
      <c r="L29" s="63" t="s">
        <v>101</v>
      </c>
      <c r="M29" s="63" t="s">
        <v>102</v>
      </c>
      <c r="N29" s="156" t="s">
        <v>103</v>
      </c>
      <c r="O29" s="63" t="s">
        <v>104</v>
      </c>
      <c r="P29" s="63" t="s">
        <v>105</v>
      </c>
      <c r="Q29" s="63" t="s">
        <v>106</v>
      </c>
      <c r="R29" s="63" t="s">
        <v>107</v>
      </c>
      <c r="S29" s="63" t="s">
        <v>108</v>
      </c>
      <c r="T29" s="63" t="s">
        <v>109</v>
      </c>
      <c r="U29" s="63" t="s">
        <v>110</v>
      </c>
      <c r="V29" s="63" t="s">
        <v>111</v>
      </c>
      <c r="W29" s="63" t="s">
        <v>112</v>
      </c>
      <c r="X29" s="63" t="s">
        <v>113</v>
      </c>
      <c r="Y29" s="63" t="s">
        <v>114</v>
      </c>
      <c r="Z29" s="63" t="s">
        <v>115</v>
      </c>
      <c r="AA29" s="63" t="s">
        <v>116</v>
      </c>
      <c r="AB29" s="63" t="s">
        <v>117</v>
      </c>
      <c r="AC29" s="63" t="s">
        <v>118</v>
      </c>
      <c r="AD29" s="63" t="s">
        <v>119</v>
      </c>
      <c r="AE29" s="63" t="s">
        <v>120</v>
      </c>
      <c r="AF29" s="63" t="s">
        <v>121</v>
      </c>
      <c r="AG29" s="63" t="s">
        <v>122</v>
      </c>
      <c r="AH29" s="63" t="s">
        <v>0</v>
      </c>
      <c r="AI29" s="63" t="s">
        <v>123</v>
      </c>
      <c r="AJ29" s="63" t="s">
        <v>124</v>
      </c>
      <c r="AK29" s="63" t="s">
        <v>125</v>
      </c>
      <c r="AL29" s="63" t="s">
        <v>126</v>
      </c>
      <c r="AM29" s="63" t="s">
        <v>127</v>
      </c>
      <c r="AN29" s="63" t="s">
        <v>128</v>
      </c>
      <c r="AO29" s="63" t="s">
        <v>129</v>
      </c>
      <c r="AP29" s="63" t="s">
        <v>130</v>
      </c>
      <c r="AQ29" s="63" t="s">
        <v>131</v>
      </c>
      <c r="AR29" s="63" t="s">
        <v>132</v>
      </c>
      <c r="AS29" s="63" t="s">
        <v>133</v>
      </c>
      <c r="AT29" s="63" t="s">
        <v>134</v>
      </c>
      <c r="AU29" s="63" t="s">
        <v>135</v>
      </c>
      <c r="AV29" s="63" t="s">
        <v>136</v>
      </c>
      <c r="AW29" s="63" t="s">
        <v>137</v>
      </c>
      <c r="AX29" s="63" t="s">
        <v>138</v>
      </c>
      <c r="AY29" s="63" t="s">
        <v>139</v>
      </c>
      <c r="AZ29" s="63" t="s">
        <v>140</v>
      </c>
      <c r="BA29" s="63" t="s">
        <v>141</v>
      </c>
      <c r="BB29" s="63" t="s">
        <v>142</v>
      </c>
      <c r="BC29" s="63" t="s">
        <v>143</v>
      </c>
      <c r="BD29" s="63" t="s">
        <v>144</v>
      </c>
      <c r="BE29" s="63" t="s">
        <v>145</v>
      </c>
      <c r="BF29" s="63" t="s">
        <v>146</v>
      </c>
      <c r="BG29" s="63" t="s">
        <v>147</v>
      </c>
      <c r="BH29" s="63" t="s">
        <v>148</v>
      </c>
      <c r="BI29" s="63" t="s">
        <v>149</v>
      </c>
      <c r="BJ29" s="63" t="s">
        <v>1</v>
      </c>
      <c r="BK29" s="63" t="s">
        <v>150</v>
      </c>
      <c r="BL29" s="63" t="s">
        <v>151</v>
      </c>
      <c r="BM29" s="63" t="s">
        <v>152</v>
      </c>
      <c r="BN29" s="63" t="s">
        <v>153</v>
      </c>
      <c r="BO29" s="63" t="s">
        <v>154</v>
      </c>
      <c r="BP29" s="63" t="s">
        <v>155</v>
      </c>
      <c r="BQ29" s="63" t="s">
        <v>156</v>
      </c>
      <c r="BR29" s="63" t="s">
        <v>157</v>
      </c>
      <c r="BS29" s="63" t="s">
        <v>158</v>
      </c>
      <c r="BT29" s="63" t="s">
        <v>159</v>
      </c>
      <c r="BU29" s="63" t="s">
        <v>160</v>
      </c>
      <c r="BV29" s="63" t="s">
        <v>161</v>
      </c>
      <c r="BW29" s="63" t="s">
        <v>162</v>
      </c>
      <c r="BX29" s="63" t="s">
        <v>163</v>
      </c>
      <c r="BY29" s="63" t="s">
        <v>164</v>
      </c>
      <c r="BZ29" s="63" t="s">
        <v>165</v>
      </c>
      <c r="CA29" s="63" t="s">
        <v>166</v>
      </c>
      <c r="CB29" s="63" t="s">
        <v>167</v>
      </c>
      <c r="CC29" s="63" t="s">
        <v>168</v>
      </c>
      <c r="CD29" s="63" t="s">
        <v>169</v>
      </c>
      <c r="CE29" s="63" t="s">
        <v>170</v>
      </c>
      <c r="CF29" s="63" t="s">
        <v>171</v>
      </c>
      <c r="CG29" s="63" t="s">
        <v>172</v>
      </c>
      <c r="CH29" s="63" t="s">
        <v>173</v>
      </c>
      <c r="CI29" s="63" t="s">
        <v>174</v>
      </c>
      <c r="CJ29" s="63" t="s">
        <v>175</v>
      </c>
      <c r="CK29" s="63" t="s">
        <v>176</v>
      </c>
      <c r="CL29" s="63" t="s">
        <v>2</v>
      </c>
      <c r="CM29" s="63" t="s">
        <v>177</v>
      </c>
      <c r="CN29" s="63" t="s">
        <v>178</v>
      </c>
      <c r="CO29" s="63" t="s">
        <v>179</v>
      </c>
      <c r="CP29" s="63" t="s">
        <v>180</v>
      </c>
      <c r="CQ29" s="63" t="s">
        <v>181</v>
      </c>
      <c r="CR29" s="63" t="s">
        <v>182</v>
      </c>
      <c r="CS29" s="63" t="s">
        <v>183</v>
      </c>
      <c r="CT29" s="63" t="s">
        <v>184</v>
      </c>
      <c r="CU29" s="63" t="s">
        <v>185</v>
      </c>
      <c r="CV29" s="63" t="s">
        <v>186</v>
      </c>
      <c r="CW29" s="63" t="s">
        <v>187</v>
      </c>
      <c r="CX29" s="63" t="s">
        <v>188</v>
      </c>
      <c r="CY29" s="63" t="s">
        <v>189</v>
      </c>
      <c r="CZ29" s="63" t="s">
        <v>190</v>
      </c>
      <c r="DA29" s="63" t="s">
        <v>191</v>
      </c>
      <c r="DB29" s="63" t="s">
        <v>192</v>
      </c>
      <c r="DC29" s="63" t="s">
        <v>193</v>
      </c>
      <c r="DD29" s="63" t="s">
        <v>194</v>
      </c>
      <c r="DE29" s="63" t="s">
        <v>195</v>
      </c>
      <c r="DF29" s="63" t="s">
        <v>196</v>
      </c>
      <c r="DG29" s="63" t="s">
        <v>197</v>
      </c>
      <c r="DH29" s="63" t="s">
        <v>198</v>
      </c>
      <c r="DI29" s="63" t="s">
        <v>199</v>
      </c>
      <c r="DJ29" s="63" t="s">
        <v>200</v>
      </c>
      <c r="DK29" s="63" t="s">
        <v>201</v>
      </c>
      <c r="DL29" s="63" t="s">
        <v>202</v>
      </c>
      <c r="DM29" s="63" t="s">
        <v>203</v>
      </c>
      <c r="DN29" s="63" t="s">
        <v>3</v>
      </c>
      <c r="DO29" s="63" t="s">
        <v>204</v>
      </c>
      <c r="DP29" s="63" t="s">
        <v>205</v>
      </c>
      <c r="DQ29" s="63" t="s">
        <v>206</v>
      </c>
      <c r="DR29" s="63" t="s">
        <v>207</v>
      </c>
      <c r="DS29" s="63" t="s">
        <v>208</v>
      </c>
      <c r="DT29" s="63" t="s">
        <v>209</v>
      </c>
      <c r="DU29" s="63" t="s">
        <v>210</v>
      </c>
      <c r="DV29" s="63" t="s">
        <v>211</v>
      </c>
      <c r="DW29" s="63" t="s">
        <v>212</v>
      </c>
      <c r="DX29" s="63" t="s">
        <v>213</v>
      </c>
      <c r="DY29" s="63" t="s">
        <v>214</v>
      </c>
      <c r="DZ29" s="63" t="s">
        <v>215</v>
      </c>
      <c r="EA29" s="63" t="s">
        <v>216</v>
      </c>
      <c r="EB29" s="63" t="s">
        <v>217</v>
      </c>
      <c r="EC29" s="63" t="s">
        <v>218</v>
      </c>
      <c r="ED29" s="63" t="s">
        <v>219</v>
      </c>
      <c r="EE29" s="63" t="s">
        <v>220</v>
      </c>
      <c r="EF29" s="63" t="s">
        <v>221</v>
      </c>
      <c r="EG29" s="63" t="s">
        <v>222</v>
      </c>
      <c r="EH29" s="63" t="s">
        <v>223</v>
      </c>
      <c r="EI29" s="63" t="s">
        <v>224</v>
      </c>
      <c r="EJ29" s="63" t="s">
        <v>225</v>
      </c>
      <c r="EK29" s="63" t="s">
        <v>226</v>
      </c>
      <c r="EL29" s="63" t="s">
        <v>227</v>
      </c>
      <c r="EM29" s="63" t="s">
        <v>228</v>
      </c>
      <c r="EN29" s="63" t="s">
        <v>229</v>
      </c>
      <c r="EO29" s="63" t="s">
        <v>230</v>
      </c>
      <c r="EP29" s="63" t="s">
        <v>4</v>
      </c>
      <c r="EQ29" s="63" t="s">
        <v>231</v>
      </c>
      <c r="ER29" s="63" t="s">
        <v>232</v>
      </c>
      <c r="ES29" s="63" t="s">
        <v>233</v>
      </c>
      <c r="ET29" s="63" t="s">
        <v>234</v>
      </c>
      <c r="EU29" s="63" t="s">
        <v>235</v>
      </c>
      <c r="EV29" s="63" t="s">
        <v>236</v>
      </c>
      <c r="EW29" s="63" t="s">
        <v>237</v>
      </c>
      <c r="EX29" s="63" t="s">
        <v>238</v>
      </c>
      <c r="EY29" s="63" t="s">
        <v>239</v>
      </c>
      <c r="EZ29" s="63" t="s">
        <v>240</v>
      </c>
      <c r="FA29" s="63" t="s">
        <v>241</v>
      </c>
      <c r="FB29" s="63" t="s">
        <v>242</v>
      </c>
      <c r="FC29" s="63" t="s">
        <v>243</v>
      </c>
      <c r="FD29" s="63" t="s">
        <v>244</v>
      </c>
      <c r="FE29" s="63" t="s">
        <v>245</v>
      </c>
      <c r="FF29" s="63" t="s">
        <v>246</v>
      </c>
      <c r="FG29" s="63" t="s">
        <v>247</v>
      </c>
      <c r="FH29" s="63" t="s">
        <v>248</v>
      </c>
      <c r="FI29" s="63" t="s">
        <v>249</v>
      </c>
      <c r="FJ29" s="63" t="s">
        <v>250</v>
      </c>
      <c r="FK29" s="63" t="s">
        <v>251</v>
      </c>
      <c r="FL29" s="63" t="s">
        <v>252</v>
      </c>
      <c r="FM29" s="63" t="s">
        <v>253</v>
      </c>
      <c r="FN29" s="63" t="s">
        <v>254</v>
      </c>
      <c r="FO29" s="63" t="s">
        <v>255</v>
      </c>
      <c r="FP29" s="63" t="s">
        <v>256</v>
      </c>
      <c r="FQ29" s="63" t="s">
        <v>257</v>
      </c>
      <c r="FR29" s="63" t="s">
        <v>5</v>
      </c>
      <c r="FS29" s="63" t="s">
        <v>258</v>
      </c>
      <c r="FT29" s="63" t="s">
        <v>259</v>
      </c>
      <c r="FU29" s="63" t="s">
        <v>260</v>
      </c>
      <c r="FV29" s="63" t="s">
        <v>261</v>
      </c>
      <c r="FW29" s="63" t="s">
        <v>262</v>
      </c>
      <c r="FX29" s="63" t="s">
        <v>263</v>
      </c>
      <c r="FY29" s="63" t="s">
        <v>264</v>
      </c>
      <c r="FZ29" s="63" t="s">
        <v>265</v>
      </c>
      <c r="GA29" s="63" t="s">
        <v>266</v>
      </c>
      <c r="GB29" s="63" t="s">
        <v>267</v>
      </c>
      <c r="GC29" s="63" t="s">
        <v>268</v>
      </c>
      <c r="GD29" s="63" t="s">
        <v>269</v>
      </c>
      <c r="GE29" s="63" t="s">
        <v>270</v>
      </c>
      <c r="GF29" s="63" t="s">
        <v>271</v>
      </c>
      <c r="GG29" s="63" t="s">
        <v>272</v>
      </c>
      <c r="GH29" s="63" t="s">
        <v>273</v>
      </c>
      <c r="GI29" s="63" t="s">
        <v>274</v>
      </c>
      <c r="GJ29" s="63" t="s">
        <v>275</v>
      </c>
      <c r="GK29" s="63" t="s">
        <v>276</v>
      </c>
      <c r="GL29" s="63" t="s">
        <v>277</v>
      </c>
      <c r="GM29" s="63" t="s">
        <v>278</v>
      </c>
      <c r="GN29" s="63" t="s">
        <v>279</v>
      </c>
      <c r="GO29" s="63" t="s">
        <v>280</v>
      </c>
      <c r="GP29" s="63" t="s">
        <v>281</v>
      </c>
      <c r="GQ29" s="63" t="s">
        <v>282</v>
      </c>
      <c r="GR29" s="63" t="s">
        <v>283</v>
      </c>
      <c r="GS29" s="63" t="s">
        <v>284</v>
      </c>
      <c r="GT29" s="63" t="s">
        <v>6</v>
      </c>
      <c r="GU29" s="63" t="s">
        <v>285</v>
      </c>
      <c r="GV29" s="63" t="s">
        <v>286</v>
      </c>
      <c r="GW29" s="63" t="s">
        <v>287</v>
      </c>
      <c r="GX29" s="63" t="s">
        <v>288</v>
      </c>
      <c r="GY29" s="63" t="s">
        <v>289</v>
      </c>
      <c r="GZ29" s="63" t="s">
        <v>290</v>
      </c>
      <c r="HA29" s="63" t="s">
        <v>291</v>
      </c>
      <c r="HB29" s="63" t="s">
        <v>292</v>
      </c>
      <c r="HC29" s="63" t="s">
        <v>293</v>
      </c>
      <c r="HD29" s="63" t="s">
        <v>294</v>
      </c>
      <c r="HE29" s="63" t="s">
        <v>295</v>
      </c>
      <c r="HF29" s="63" t="s">
        <v>296</v>
      </c>
      <c r="HG29" s="63" t="s">
        <v>297</v>
      </c>
      <c r="HH29" s="63" t="s">
        <v>298</v>
      </c>
      <c r="HI29" s="63" t="s">
        <v>299</v>
      </c>
      <c r="HJ29" s="63" t="s">
        <v>300</v>
      </c>
      <c r="HK29" s="63" t="s">
        <v>301</v>
      </c>
      <c r="HL29" s="63" t="s">
        <v>302</v>
      </c>
      <c r="HM29" s="63" t="s">
        <v>303</v>
      </c>
      <c r="HN29" s="63" t="s">
        <v>304</v>
      </c>
      <c r="HO29" s="63" t="s">
        <v>305</v>
      </c>
      <c r="HP29" s="63" t="s">
        <v>306</v>
      </c>
      <c r="HQ29" s="63" t="s">
        <v>307</v>
      </c>
      <c r="HR29" s="63" t="s">
        <v>308</v>
      </c>
      <c r="HS29" s="63" t="s">
        <v>309</v>
      </c>
      <c r="HT29" s="63" t="s">
        <v>310</v>
      </c>
      <c r="HU29" s="63" t="s">
        <v>311</v>
      </c>
      <c r="HV29" s="63" t="s">
        <v>7</v>
      </c>
    </row>
    <row r="30" spans="1:230" s="60" customFormat="1" ht="63.75" x14ac:dyDescent="0.2">
      <c r="A30" s="57"/>
      <c r="B30" s="64">
        <v>1</v>
      </c>
      <c r="C30" s="65" t="s">
        <v>28</v>
      </c>
      <c r="D30" s="66" t="s">
        <v>847</v>
      </c>
      <c r="E30" s="67" t="s">
        <v>846</v>
      </c>
      <c r="F30" s="67" t="s">
        <v>12</v>
      </c>
      <c r="G30" s="60">
        <f>$N$2</f>
        <v>220667280.35061553</v>
      </c>
      <c r="H30" s="60">
        <f t="shared" ref="H30:AG30" si="15">$N$2</f>
        <v>220667280.35061553</v>
      </c>
      <c r="I30" s="60">
        <f t="shared" si="15"/>
        <v>220667280.35061553</v>
      </c>
      <c r="J30" s="60">
        <f t="shared" si="15"/>
        <v>220667280.35061553</v>
      </c>
      <c r="K30" s="60">
        <f t="shared" si="15"/>
        <v>220667280.35061553</v>
      </c>
      <c r="L30" s="60">
        <f t="shared" si="15"/>
        <v>220667280.35061553</v>
      </c>
      <c r="M30" s="60">
        <f t="shared" si="15"/>
        <v>220667280.35061553</v>
      </c>
      <c r="N30" s="155">
        <f t="shared" si="15"/>
        <v>220667280.35061553</v>
      </c>
      <c r="O30" s="60">
        <f t="shared" si="15"/>
        <v>220667280.35061553</v>
      </c>
      <c r="P30" s="60">
        <f t="shared" si="15"/>
        <v>220667280.35061553</v>
      </c>
      <c r="Q30" s="60">
        <f t="shared" si="15"/>
        <v>220667280.35061553</v>
      </c>
      <c r="R30" s="60">
        <f t="shared" si="15"/>
        <v>220667280.35061553</v>
      </c>
      <c r="S30" s="60">
        <f t="shared" si="15"/>
        <v>220667280.35061553</v>
      </c>
      <c r="T30" s="60">
        <f t="shared" si="15"/>
        <v>220667280.35061553</v>
      </c>
      <c r="U30" s="60">
        <f t="shared" si="15"/>
        <v>220667280.35061553</v>
      </c>
      <c r="V30" s="60">
        <f t="shared" si="15"/>
        <v>220667280.35061553</v>
      </c>
      <c r="W30" s="60">
        <f t="shared" si="15"/>
        <v>220667280.35061553</v>
      </c>
      <c r="X30" s="60">
        <f t="shared" si="15"/>
        <v>220667280.35061553</v>
      </c>
      <c r="Y30" s="60">
        <f t="shared" si="15"/>
        <v>220667280.35061553</v>
      </c>
      <c r="Z30" s="60">
        <f t="shared" si="15"/>
        <v>220667280.35061553</v>
      </c>
      <c r="AA30" s="60">
        <f t="shared" si="15"/>
        <v>220667280.35061553</v>
      </c>
      <c r="AB30" s="60">
        <f t="shared" si="15"/>
        <v>220667280.35061553</v>
      </c>
      <c r="AC30" s="60">
        <f t="shared" si="15"/>
        <v>220667280.35061553</v>
      </c>
      <c r="AD30" s="60">
        <f t="shared" si="15"/>
        <v>220667280.35061553</v>
      </c>
      <c r="AE30" s="60">
        <f t="shared" si="15"/>
        <v>220667280.35061553</v>
      </c>
      <c r="AF30" s="60">
        <f t="shared" si="15"/>
        <v>220667280.35061553</v>
      </c>
      <c r="AG30" s="60">
        <f t="shared" si="15"/>
        <v>220667280.35061553</v>
      </c>
      <c r="AH30" s="68"/>
      <c r="AI30" s="69">
        <f>$M$2*$Q$15</f>
        <v>209465261.58387479</v>
      </c>
      <c r="AJ30" s="69">
        <f t="shared" ref="AJ30:AY30" si="16">$M$2*$Q$15</f>
        <v>209465261.58387479</v>
      </c>
      <c r="AK30" s="69">
        <f t="shared" si="16"/>
        <v>209465261.58387479</v>
      </c>
      <c r="AL30" s="69">
        <f t="shared" si="16"/>
        <v>209465261.58387479</v>
      </c>
      <c r="AM30" s="69">
        <f t="shared" si="16"/>
        <v>209465261.58387479</v>
      </c>
      <c r="AN30" s="69">
        <f t="shared" si="16"/>
        <v>209465261.58387479</v>
      </c>
      <c r="AO30" s="69">
        <f t="shared" si="16"/>
        <v>209465261.58387479</v>
      </c>
      <c r="AP30" s="69">
        <f t="shared" si="16"/>
        <v>209465261.58387479</v>
      </c>
      <c r="AQ30" s="69">
        <f t="shared" si="16"/>
        <v>209465261.58387479</v>
      </c>
      <c r="AR30" s="69">
        <f t="shared" si="16"/>
        <v>209465261.58387479</v>
      </c>
      <c r="AS30" s="69">
        <f t="shared" si="16"/>
        <v>209465261.58387479</v>
      </c>
      <c r="AT30" s="69">
        <f t="shared" si="16"/>
        <v>209465261.58387479</v>
      </c>
      <c r="AU30" s="69">
        <f t="shared" si="16"/>
        <v>209465261.58387479</v>
      </c>
      <c r="AV30" s="69">
        <f t="shared" si="16"/>
        <v>209465261.58387479</v>
      </c>
      <c r="AW30" s="69">
        <f t="shared" si="16"/>
        <v>209465261.58387479</v>
      </c>
      <c r="AX30" s="69">
        <f t="shared" si="16"/>
        <v>209465261.58387479</v>
      </c>
      <c r="AY30" s="69">
        <f t="shared" si="16"/>
        <v>209465261.58387479</v>
      </c>
      <c r="AZ30" s="69">
        <f t="shared" ref="AZ30:BI30" si="17">$M$2*$Q$15</f>
        <v>209465261.58387479</v>
      </c>
      <c r="BA30" s="69">
        <f t="shared" si="17"/>
        <v>209465261.58387479</v>
      </c>
      <c r="BB30" s="69">
        <f t="shared" si="17"/>
        <v>209465261.58387479</v>
      </c>
      <c r="BC30" s="69">
        <f t="shared" si="17"/>
        <v>209465261.58387479</v>
      </c>
      <c r="BD30" s="69">
        <f t="shared" si="17"/>
        <v>209465261.58387479</v>
      </c>
      <c r="BE30" s="69">
        <f t="shared" si="17"/>
        <v>209465261.58387479</v>
      </c>
      <c r="BF30" s="69">
        <f t="shared" si="17"/>
        <v>209465261.58387479</v>
      </c>
      <c r="BG30" s="69">
        <f t="shared" si="17"/>
        <v>209465261.58387479</v>
      </c>
      <c r="BH30" s="69">
        <f t="shared" si="17"/>
        <v>209465261.58387479</v>
      </c>
      <c r="BI30" s="69">
        <f t="shared" si="17"/>
        <v>209465261.58387479</v>
      </c>
      <c r="BJ30" s="68"/>
      <c r="BK30" s="70">
        <f>$L$2*$Q$14</f>
        <v>205727673.97271585</v>
      </c>
      <c r="BL30" s="70">
        <f t="shared" ref="BL30:CK30" si="18">$L$2*$Q$14</f>
        <v>205727673.97271585</v>
      </c>
      <c r="BM30" s="70">
        <f t="shared" si="18"/>
        <v>205727673.97271585</v>
      </c>
      <c r="BN30" s="70">
        <f t="shared" si="18"/>
        <v>205727673.97271585</v>
      </c>
      <c r="BO30" s="70">
        <f t="shared" si="18"/>
        <v>205727673.97271585</v>
      </c>
      <c r="BP30" s="70">
        <f t="shared" si="18"/>
        <v>205727673.97271585</v>
      </c>
      <c r="BQ30" s="70">
        <f t="shared" si="18"/>
        <v>205727673.97271585</v>
      </c>
      <c r="BR30" s="70">
        <f t="shared" si="18"/>
        <v>205727673.97271585</v>
      </c>
      <c r="BS30" s="70">
        <f t="shared" si="18"/>
        <v>205727673.97271585</v>
      </c>
      <c r="BT30" s="70">
        <f t="shared" si="18"/>
        <v>205727673.97271585</v>
      </c>
      <c r="BU30" s="70">
        <f t="shared" si="18"/>
        <v>205727673.97271585</v>
      </c>
      <c r="BV30" s="70">
        <f t="shared" si="18"/>
        <v>205727673.97271585</v>
      </c>
      <c r="BW30" s="70">
        <f t="shared" si="18"/>
        <v>205727673.97271585</v>
      </c>
      <c r="BX30" s="70">
        <f t="shared" si="18"/>
        <v>205727673.97271585</v>
      </c>
      <c r="BY30" s="70">
        <f t="shared" si="18"/>
        <v>205727673.97271585</v>
      </c>
      <c r="BZ30" s="70">
        <f t="shared" si="18"/>
        <v>205727673.97271585</v>
      </c>
      <c r="CA30" s="70">
        <f t="shared" si="18"/>
        <v>205727673.97271585</v>
      </c>
      <c r="CB30" s="70">
        <f t="shared" si="18"/>
        <v>205727673.97271585</v>
      </c>
      <c r="CC30" s="70">
        <f t="shared" si="18"/>
        <v>205727673.97271585</v>
      </c>
      <c r="CD30" s="70">
        <f t="shared" si="18"/>
        <v>205727673.97271585</v>
      </c>
      <c r="CE30" s="70">
        <f t="shared" si="18"/>
        <v>205727673.97271585</v>
      </c>
      <c r="CF30" s="70">
        <f t="shared" si="18"/>
        <v>205727673.97271585</v>
      </c>
      <c r="CG30" s="70">
        <f t="shared" si="18"/>
        <v>205727673.97271585</v>
      </c>
      <c r="CH30" s="70">
        <f t="shared" si="18"/>
        <v>205727673.97271585</v>
      </c>
      <c r="CI30" s="70">
        <f t="shared" si="18"/>
        <v>205727673.97271585</v>
      </c>
      <c r="CJ30" s="70">
        <f t="shared" si="18"/>
        <v>205727673.97271585</v>
      </c>
      <c r="CK30" s="70">
        <f t="shared" si="18"/>
        <v>205727673.97271585</v>
      </c>
      <c r="CL30" s="68"/>
      <c r="CM30" s="60">
        <f>$K$2*$Q$13</f>
        <v>188160087.70929244</v>
      </c>
      <c r="CN30" s="60">
        <f t="shared" ref="CN30:DM30" si="19">$K$2*$Q$13</f>
        <v>188160087.70929244</v>
      </c>
      <c r="CO30" s="60">
        <f t="shared" si="19"/>
        <v>188160087.70929244</v>
      </c>
      <c r="CP30" s="60">
        <f t="shared" si="19"/>
        <v>188160087.70929244</v>
      </c>
      <c r="CQ30" s="60">
        <f t="shared" si="19"/>
        <v>188160087.70929244</v>
      </c>
      <c r="CR30" s="60">
        <f t="shared" si="19"/>
        <v>188160087.70929244</v>
      </c>
      <c r="CS30" s="60">
        <f t="shared" si="19"/>
        <v>188160087.70929244</v>
      </c>
      <c r="CT30" s="60">
        <f t="shared" si="19"/>
        <v>188160087.70929244</v>
      </c>
      <c r="CU30" s="60">
        <f t="shared" si="19"/>
        <v>188160087.70929244</v>
      </c>
      <c r="CV30" s="60">
        <f t="shared" si="19"/>
        <v>188160087.70929244</v>
      </c>
      <c r="CW30" s="60">
        <f t="shared" si="19"/>
        <v>188160087.70929244</v>
      </c>
      <c r="CX30" s="60">
        <f t="shared" si="19"/>
        <v>188160087.70929244</v>
      </c>
      <c r="CY30" s="60">
        <f t="shared" si="19"/>
        <v>188160087.70929244</v>
      </c>
      <c r="CZ30" s="60">
        <f t="shared" si="19"/>
        <v>188160087.70929244</v>
      </c>
      <c r="DA30" s="60">
        <f t="shared" si="19"/>
        <v>188160087.70929244</v>
      </c>
      <c r="DB30" s="60">
        <f t="shared" si="19"/>
        <v>188160087.70929244</v>
      </c>
      <c r="DC30" s="60">
        <f t="shared" si="19"/>
        <v>188160087.70929244</v>
      </c>
      <c r="DD30" s="60">
        <f t="shared" si="19"/>
        <v>188160087.70929244</v>
      </c>
      <c r="DE30" s="60">
        <f t="shared" si="19"/>
        <v>188160087.70929244</v>
      </c>
      <c r="DF30" s="60">
        <f t="shared" si="19"/>
        <v>188160087.70929244</v>
      </c>
      <c r="DG30" s="60">
        <f t="shared" si="19"/>
        <v>188160087.70929244</v>
      </c>
      <c r="DH30" s="60">
        <f t="shared" si="19"/>
        <v>188160087.70929244</v>
      </c>
      <c r="DI30" s="60">
        <f t="shared" si="19"/>
        <v>188160087.70929244</v>
      </c>
      <c r="DJ30" s="60">
        <f t="shared" si="19"/>
        <v>188160087.70929244</v>
      </c>
      <c r="DK30" s="60">
        <f t="shared" si="19"/>
        <v>188160087.70929244</v>
      </c>
      <c r="DL30" s="60">
        <f t="shared" si="19"/>
        <v>188160087.70929244</v>
      </c>
      <c r="DM30" s="60">
        <f t="shared" si="19"/>
        <v>188160087.70929244</v>
      </c>
      <c r="DN30" s="68"/>
      <c r="DO30" s="60">
        <f>$J$2*$Q$12</f>
        <v>171106682.28044456</v>
      </c>
      <c r="DP30" s="60">
        <f>$Q$12*$J$2</f>
        <v>171106682.28044456</v>
      </c>
      <c r="DQ30" s="60">
        <f t="shared" ref="DQ30:EO30" si="20">$Q$12*$J$2</f>
        <v>171106682.28044456</v>
      </c>
      <c r="DR30" s="60">
        <f t="shared" si="20"/>
        <v>171106682.28044456</v>
      </c>
      <c r="DS30" s="60">
        <f t="shared" si="20"/>
        <v>171106682.28044456</v>
      </c>
      <c r="DT30" s="60">
        <f t="shared" si="20"/>
        <v>171106682.28044456</v>
      </c>
      <c r="DU30" s="60">
        <f t="shared" si="20"/>
        <v>171106682.28044456</v>
      </c>
      <c r="DV30" s="60">
        <f t="shared" si="20"/>
        <v>171106682.28044456</v>
      </c>
      <c r="DW30" s="60">
        <f t="shared" si="20"/>
        <v>171106682.28044456</v>
      </c>
      <c r="DX30" s="60">
        <f t="shared" si="20"/>
        <v>171106682.28044456</v>
      </c>
      <c r="DY30" s="60">
        <f t="shared" si="20"/>
        <v>171106682.28044456</v>
      </c>
      <c r="DZ30" s="60">
        <f t="shared" si="20"/>
        <v>171106682.28044456</v>
      </c>
      <c r="EA30" s="60">
        <f t="shared" si="20"/>
        <v>171106682.28044456</v>
      </c>
      <c r="EB30" s="60">
        <f t="shared" si="20"/>
        <v>171106682.28044456</v>
      </c>
      <c r="EC30" s="60">
        <f t="shared" si="20"/>
        <v>171106682.28044456</v>
      </c>
      <c r="ED30" s="60">
        <f t="shared" si="20"/>
        <v>171106682.28044456</v>
      </c>
      <c r="EE30" s="60">
        <f t="shared" si="20"/>
        <v>171106682.28044456</v>
      </c>
      <c r="EF30" s="60">
        <f t="shared" si="20"/>
        <v>171106682.28044456</v>
      </c>
      <c r="EG30" s="60">
        <f t="shared" si="20"/>
        <v>171106682.28044456</v>
      </c>
      <c r="EH30" s="60">
        <f t="shared" si="20"/>
        <v>171106682.28044456</v>
      </c>
      <c r="EI30" s="60">
        <f t="shared" si="20"/>
        <v>171106682.28044456</v>
      </c>
      <c r="EJ30" s="60">
        <f t="shared" si="20"/>
        <v>171106682.28044456</v>
      </c>
      <c r="EK30" s="60">
        <f t="shared" si="20"/>
        <v>171106682.28044456</v>
      </c>
      <c r="EL30" s="60">
        <f t="shared" si="20"/>
        <v>171106682.28044456</v>
      </c>
      <c r="EM30" s="60">
        <f t="shared" si="20"/>
        <v>171106682.28044456</v>
      </c>
      <c r="EN30" s="60">
        <f t="shared" si="20"/>
        <v>171106682.28044456</v>
      </c>
      <c r="EO30" s="60">
        <f t="shared" si="20"/>
        <v>171106682.28044456</v>
      </c>
      <c r="EP30" s="68"/>
      <c r="EQ30" s="60">
        <f>$I$2*$Q$11</f>
        <v>158979764.48548344</v>
      </c>
      <c r="ER30" s="60">
        <f t="shared" ref="ER30:FQ30" si="21">$I$2*$Q$11</f>
        <v>158979764.48548344</v>
      </c>
      <c r="ES30" s="60">
        <f t="shared" si="21"/>
        <v>158979764.48548344</v>
      </c>
      <c r="ET30" s="60">
        <f t="shared" si="21"/>
        <v>158979764.48548344</v>
      </c>
      <c r="EU30" s="60">
        <f t="shared" si="21"/>
        <v>158979764.48548344</v>
      </c>
      <c r="EV30" s="60">
        <f t="shared" si="21"/>
        <v>158979764.48548344</v>
      </c>
      <c r="EW30" s="60">
        <f t="shared" si="21"/>
        <v>158979764.48548344</v>
      </c>
      <c r="EX30" s="60">
        <f t="shared" si="21"/>
        <v>158979764.48548344</v>
      </c>
      <c r="EY30" s="60">
        <f t="shared" si="21"/>
        <v>158979764.48548344</v>
      </c>
      <c r="EZ30" s="60">
        <f t="shared" si="21"/>
        <v>158979764.48548344</v>
      </c>
      <c r="FA30" s="60">
        <f t="shared" si="21"/>
        <v>158979764.48548344</v>
      </c>
      <c r="FB30" s="60">
        <f t="shared" si="21"/>
        <v>158979764.48548344</v>
      </c>
      <c r="FC30" s="60">
        <f t="shared" si="21"/>
        <v>158979764.48548344</v>
      </c>
      <c r="FD30" s="60">
        <f t="shared" si="21"/>
        <v>158979764.48548344</v>
      </c>
      <c r="FE30" s="60">
        <f t="shared" si="21"/>
        <v>158979764.48548344</v>
      </c>
      <c r="FF30" s="60">
        <f t="shared" si="21"/>
        <v>158979764.48548344</v>
      </c>
      <c r="FG30" s="60">
        <f t="shared" si="21"/>
        <v>158979764.48548344</v>
      </c>
      <c r="FH30" s="60">
        <f t="shared" si="21"/>
        <v>158979764.48548344</v>
      </c>
      <c r="FI30" s="60">
        <f t="shared" si="21"/>
        <v>158979764.48548344</v>
      </c>
      <c r="FJ30" s="60">
        <f t="shared" si="21"/>
        <v>158979764.48548344</v>
      </c>
      <c r="FK30" s="60">
        <f t="shared" si="21"/>
        <v>158979764.48548344</v>
      </c>
      <c r="FL30" s="60">
        <f t="shared" si="21"/>
        <v>158979764.48548344</v>
      </c>
      <c r="FM30" s="60">
        <f t="shared" si="21"/>
        <v>158979764.48548344</v>
      </c>
      <c r="FN30" s="60">
        <f t="shared" si="21"/>
        <v>158979764.48548344</v>
      </c>
      <c r="FO30" s="60">
        <f t="shared" si="21"/>
        <v>158979764.48548344</v>
      </c>
      <c r="FP30" s="60">
        <f t="shared" si="21"/>
        <v>158979764.48548344</v>
      </c>
      <c r="FQ30" s="60">
        <f t="shared" si="21"/>
        <v>158979764.48548344</v>
      </c>
      <c r="FR30" s="68"/>
      <c r="FS30" s="60">
        <f>$H$2*$Q$10</f>
        <v>146541312.04448193</v>
      </c>
      <c r="FT30" s="60">
        <f t="shared" ref="FT30:GS30" si="22">$H$2*$Q$10</f>
        <v>146541312.04448193</v>
      </c>
      <c r="FU30" s="60">
        <f t="shared" si="22"/>
        <v>146541312.04448193</v>
      </c>
      <c r="FV30" s="60">
        <f t="shared" si="22"/>
        <v>146541312.04448193</v>
      </c>
      <c r="FW30" s="60">
        <f t="shared" si="22"/>
        <v>146541312.04448193</v>
      </c>
      <c r="FX30" s="60">
        <f t="shared" si="22"/>
        <v>146541312.04448193</v>
      </c>
      <c r="FY30" s="60">
        <f t="shared" si="22"/>
        <v>146541312.04448193</v>
      </c>
      <c r="FZ30" s="60">
        <f t="shared" si="22"/>
        <v>146541312.04448193</v>
      </c>
      <c r="GA30" s="60">
        <f t="shared" si="22"/>
        <v>146541312.04448193</v>
      </c>
      <c r="GB30" s="60">
        <f t="shared" si="22"/>
        <v>146541312.04448193</v>
      </c>
      <c r="GC30" s="60">
        <f t="shared" si="22"/>
        <v>146541312.04448193</v>
      </c>
      <c r="GD30" s="60">
        <f t="shared" si="22"/>
        <v>146541312.04448193</v>
      </c>
      <c r="GE30" s="60">
        <f t="shared" si="22"/>
        <v>146541312.04448193</v>
      </c>
      <c r="GF30" s="60">
        <f t="shared" si="22"/>
        <v>146541312.04448193</v>
      </c>
      <c r="GG30" s="60">
        <f t="shared" si="22"/>
        <v>146541312.04448193</v>
      </c>
      <c r="GH30" s="60">
        <f t="shared" si="22"/>
        <v>146541312.04448193</v>
      </c>
      <c r="GI30" s="60">
        <f t="shared" si="22"/>
        <v>146541312.04448193</v>
      </c>
      <c r="GJ30" s="60">
        <f t="shared" si="22"/>
        <v>146541312.04448193</v>
      </c>
      <c r="GK30" s="60">
        <f t="shared" si="22"/>
        <v>146541312.04448193</v>
      </c>
      <c r="GL30" s="60">
        <f t="shared" si="22"/>
        <v>146541312.04448193</v>
      </c>
      <c r="GM30" s="60">
        <f t="shared" si="22"/>
        <v>146541312.04448193</v>
      </c>
      <c r="GN30" s="60">
        <f t="shared" si="22"/>
        <v>146541312.04448193</v>
      </c>
      <c r="GO30" s="60">
        <f t="shared" si="22"/>
        <v>146541312.04448193</v>
      </c>
      <c r="GP30" s="60">
        <f t="shared" si="22"/>
        <v>146541312.04448193</v>
      </c>
      <c r="GQ30" s="60">
        <f t="shared" si="22"/>
        <v>146541312.04448193</v>
      </c>
      <c r="GR30" s="60">
        <f t="shared" si="22"/>
        <v>146541312.04448193</v>
      </c>
      <c r="GS30" s="60">
        <f t="shared" si="22"/>
        <v>146541312.04448193</v>
      </c>
      <c r="GT30" s="68"/>
      <c r="GU30" s="60">
        <f>$G$2*$Q$9</f>
        <v>123007120.17813605</v>
      </c>
      <c r="GV30" s="60">
        <f t="shared" ref="GV30:HU30" si="23">$G$2*$Q$9</f>
        <v>123007120.17813605</v>
      </c>
      <c r="GW30" s="60">
        <f t="shared" si="23"/>
        <v>123007120.17813605</v>
      </c>
      <c r="GX30" s="60">
        <f t="shared" si="23"/>
        <v>123007120.17813605</v>
      </c>
      <c r="GY30" s="60">
        <f t="shared" si="23"/>
        <v>123007120.17813605</v>
      </c>
      <c r="GZ30" s="60">
        <f t="shared" si="23"/>
        <v>123007120.17813605</v>
      </c>
      <c r="HA30" s="60">
        <f t="shared" si="23"/>
        <v>123007120.17813605</v>
      </c>
      <c r="HB30" s="60">
        <f t="shared" si="23"/>
        <v>123007120.17813605</v>
      </c>
      <c r="HC30" s="60">
        <f t="shared" si="23"/>
        <v>123007120.17813605</v>
      </c>
      <c r="HD30" s="60">
        <f t="shared" si="23"/>
        <v>123007120.17813605</v>
      </c>
      <c r="HE30" s="60">
        <f t="shared" si="23"/>
        <v>123007120.17813605</v>
      </c>
      <c r="HF30" s="60">
        <f t="shared" si="23"/>
        <v>123007120.17813605</v>
      </c>
      <c r="HG30" s="60">
        <f t="shared" si="23"/>
        <v>123007120.17813605</v>
      </c>
      <c r="HH30" s="60">
        <f t="shared" si="23"/>
        <v>123007120.17813605</v>
      </c>
      <c r="HI30" s="60">
        <f t="shared" si="23"/>
        <v>123007120.17813605</v>
      </c>
      <c r="HJ30" s="60">
        <f t="shared" si="23"/>
        <v>123007120.17813605</v>
      </c>
      <c r="HK30" s="60">
        <f t="shared" si="23"/>
        <v>123007120.17813605</v>
      </c>
      <c r="HL30" s="60">
        <f t="shared" si="23"/>
        <v>123007120.17813605</v>
      </c>
      <c r="HM30" s="60">
        <f t="shared" si="23"/>
        <v>123007120.17813605</v>
      </c>
      <c r="HN30" s="60">
        <f t="shared" si="23"/>
        <v>123007120.17813605</v>
      </c>
      <c r="HO30" s="60">
        <f t="shared" si="23"/>
        <v>123007120.17813605</v>
      </c>
      <c r="HP30" s="60">
        <f t="shared" si="23"/>
        <v>123007120.17813605</v>
      </c>
      <c r="HQ30" s="60">
        <f t="shared" si="23"/>
        <v>123007120.17813605</v>
      </c>
      <c r="HR30" s="60">
        <f t="shared" si="23"/>
        <v>123007120.17813605</v>
      </c>
      <c r="HS30" s="60">
        <f t="shared" si="23"/>
        <v>123007120.17813605</v>
      </c>
      <c r="HT30" s="60">
        <f t="shared" si="23"/>
        <v>123007120.17813605</v>
      </c>
      <c r="HU30" s="60">
        <f t="shared" si="23"/>
        <v>123007120.17813605</v>
      </c>
      <c r="HV30" s="68"/>
    </row>
    <row r="31" spans="1:230" s="60" customFormat="1" ht="51" x14ac:dyDescent="0.2">
      <c r="A31" s="57"/>
      <c r="B31" s="64">
        <v>2</v>
      </c>
      <c r="C31" s="65" t="s">
        <v>28</v>
      </c>
      <c r="D31" s="66" t="s">
        <v>849</v>
      </c>
      <c r="E31" s="67" t="s">
        <v>848</v>
      </c>
      <c r="F31" s="67" t="s">
        <v>14</v>
      </c>
      <c r="G31" s="60">
        <f>$N$3</f>
        <v>15992658.185811825</v>
      </c>
      <c r="H31" s="60">
        <f t="shared" ref="H31:AG31" si="24">$N$3</f>
        <v>15992658.185811825</v>
      </c>
      <c r="I31" s="60">
        <f t="shared" si="24"/>
        <v>15992658.185811825</v>
      </c>
      <c r="J31" s="60">
        <f t="shared" si="24"/>
        <v>15992658.185811825</v>
      </c>
      <c r="K31" s="60">
        <f t="shared" si="24"/>
        <v>15992658.185811825</v>
      </c>
      <c r="L31" s="60">
        <f t="shared" si="24"/>
        <v>15992658.185811825</v>
      </c>
      <c r="M31" s="60">
        <f t="shared" si="24"/>
        <v>15992658.185811825</v>
      </c>
      <c r="N31" s="155">
        <f t="shared" si="24"/>
        <v>15992658.185811825</v>
      </c>
      <c r="O31" s="60">
        <f t="shared" si="24"/>
        <v>15992658.185811825</v>
      </c>
      <c r="P31" s="60">
        <f t="shared" si="24"/>
        <v>15992658.185811825</v>
      </c>
      <c r="Q31" s="60">
        <f t="shared" si="24"/>
        <v>15992658.185811825</v>
      </c>
      <c r="R31" s="60">
        <f t="shared" si="24"/>
        <v>15992658.185811825</v>
      </c>
      <c r="S31" s="60">
        <f t="shared" si="24"/>
        <v>15992658.185811825</v>
      </c>
      <c r="T31" s="60">
        <f t="shared" si="24"/>
        <v>15992658.185811825</v>
      </c>
      <c r="U31" s="60">
        <f t="shared" si="24"/>
        <v>15992658.185811825</v>
      </c>
      <c r="V31" s="60">
        <f t="shared" si="24"/>
        <v>15992658.185811825</v>
      </c>
      <c r="W31" s="60">
        <f t="shared" si="24"/>
        <v>15992658.185811825</v>
      </c>
      <c r="X31" s="60">
        <f t="shared" si="24"/>
        <v>15992658.185811825</v>
      </c>
      <c r="Y31" s="60">
        <f t="shared" si="24"/>
        <v>15992658.185811825</v>
      </c>
      <c r="Z31" s="60">
        <f t="shared" si="24"/>
        <v>15992658.185811825</v>
      </c>
      <c r="AA31" s="60">
        <f t="shared" si="24"/>
        <v>15992658.185811825</v>
      </c>
      <c r="AB31" s="60">
        <f t="shared" si="24"/>
        <v>15992658.185811825</v>
      </c>
      <c r="AC31" s="60">
        <f t="shared" si="24"/>
        <v>15992658.185811825</v>
      </c>
      <c r="AD31" s="60">
        <f t="shared" si="24"/>
        <v>15992658.185811825</v>
      </c>
      <c r="AE31" s="60">
        <f t="shared" si="24"/>
        <v>15992658.185811825</v>
      </c>
      <c r="AF31" s="60">
        <f t="shared" si="24"/>
        <v>15992658.185811825</v>
      </c>
      <c r="AG31" s="60">
        <f t="shared" si="24"/>
        <v>15992658.185811825</v>
      </c>
      <c r="AH31" s="68"/>
      <c r="AI31" s="69">
        <f t="shared" ref="AI31:BI31" si="25">$M$3*$Q$15</f>
        <v>13607589.476632796</v>
      </c>
      <c r="AJ31" s="69">
        <f t="shared" si="25"/>
        <v>13607589.476632796</v>
      </c>
      <c r="AK31" s="69">
        <f t="shared" si="25"/>
        <v>13607589.476632796</v>
      </c>
      <c r="AL31" s="69">
        <f t="shared" si="25"/>
        <v>13607589.476632796</v>
      </c>
      <c r="AM31" s="69">
        <f t="shared" si="25"/>
        <v>13607589.476632796</v>
      </c>
      <c r="AN31" s="69">
        <f t="shared" si="25"/>
        <v>13607589.476632796</v>
      </c>
      <c r="AO31" s="69">
        <f t="shared" si="25"/>
        <v>13607589.476632796</v>
      </c>
      <c r="AP31" s="69">
        <f t="shared" si="25"/>
        <v>13607589.476632796</v>
      </c>
      <c r="AQ31" s="69">
        <f t="shared" si="25"/>
        <v>13607589.476632796</v>
      </c>
      <c r="AR31" s="69">
        <f t="shared" si="25"/>
        <v>13607589.476632796</v>
      </c>
      <c r="AS31" s="69">
        <f t="shared" si="25"/>
        <v>13607589.476632796</v>
      </c>
      <c r="AT31" s="69">
        <f t="shared" si="25"/>
        <v>13607589.476632796</v>
      </c>
      <c r="AU31" s="69">
        <f t="shared" si="25"/>
        <v>13607589.476632796</v>
      </c>
      <c r="AV31" s="69">
        <f t="shared" si="25"/>
        <v>13607589.476632796</v>
      </c>
      <c r="AW31" s="69">
        <f t="shared" si="25"/>
        <v>13607589.476632796</v>
      </c>
      <c r="AX31" s="69">
        <f t="shared" si="25"/>
        <v>13607589.476632796</v>
      </c>
      <c r="AY31" s="69">
        <f t="shared" si="25"/>
        <v>13607589.476632796</v>
      </c>
      <c r="AZ31" s="69">
        <f t="shared" si="25"/>
        <v>13607589.476632796</v>
      </c>
      <c r="BA31" s="69">
        <f t="shared" si="25"/>
        <v>13607589.476632796</v>
      </c>
      <c r="BB31" s="69">
        <f t="shared" si="25"/>
        <v>13607589.476632796</v>
      </c>
      <c r="BC31" s="69">
        <f t="shared" si="25"/>
        <v>13607589.476632796</v>
      </c>
      <c r="BD31" s="69">
        <f t="shared" si="25"/>
        <v>13607589.476632796</v>
      </c>
      <c r="BE31" s="69">
        <f t="shared" si="25"/>
        <v>13607589.476632796</v>
      </c>
      <c r="BF31" s="69">
        <f t="shared" si="25"/>
        <v>13607589.476632796</v>
      </c>
      <c r="BG31" s="69">
        <f t="shared" si="25"/>
        <v>13607589.476632796</v>
      </c>
      <c r="BH31" s="69">
        <f t="shared" si="25"/>
        <v>13607589.476632796</v>
      </c>
      <c r="BI31" s="69">
        <f t="shared" si="25"/>
        <v>13607589.476632796</v>
      </c>
      <c r="BJ31" s="68"/>
      <c r="BK31" s="60">
        <f>$L$3*$Q$14</f>
        <v>12092633.502662068</v>
      </c>
      <c r="BL31" s="60">
        <f t="shared" ref="BL31:CK31" si="26">$L$3*$Q$14</f>
        <v>12092633.502662068</v>
      </c>
      <c r="BM31" s="60">
        <f t="shared" si="26"/>
        <v>12092633.502662068</v>
      </c>
      <c r="BN31" s="60">
        <f t="shared" si="26"/>
        <v>12092633.502662068</v>
      </c>
      <c r="BO31" s="60">
        <f t="shared" si="26"/>
        <v>12092633.502662068</v>
      </c>
      <c r="BP31" s="60">
        <f t="shared" si="26"/>
        <v>12092633.502662068</v>
      </c>
      <c r="BQ31" s="60">
        <f t="shared" si="26"/>
        <v>12092633.502662068</v>
      </c>
      <c r="BR31" s="60">
        <f t="shared" si="26"/>
        <v>12092633.502662068</v>
      </c>
      <c r="BS31" s="60">
        <f t="shared" si="26"/>
        <v>12092633.502662068</v>
      </c>
      <c r="BT31" s="60">
        <f t="shared" si="26"/>
        <v>12092633.502662068</v>
      </c>
      <c r="BU31" s="60">
        <f t="shared" si="26"/>
        <v>12092633.502662068</v>
      </c>
      <c r="BV31" s="60">
        <f t="shared" si="26"/>
        <v>12092633.502662068</v>
      </c>
      <c r="BW31" s="60">
        <f t="shared" si="26"/>
        <v>12092633.502662068</v>
      </c>
      <c r="BX31" s="60">
        <f t="shared" si="26"/>
        <v>12092633.502662068</v>
      </c>
      <c r="BY31" s="60">
        <f t="shared" si="26"/>
        <v>12092633.502662068</v>
      </c>
      <c r="BZ31" s="60">
        <f t="shared" si="26"/>
        <v>12092633.502662068</v>
      </c>
      <c r="CA31" s="60">
        <f t="shared" si="26"/>
        <v>12092633.502662068</v>
      </c>
      <c r="CB31" s="60">
        <f t="shared" si="26"/>
        <v>12092633.502662068</v>
      </c>
      <c r="CC31" s="60">
        <f t="shared" si="26"/>
        <v>12092633.502662068</v>
      </c>
      <c r="CD31" s="60">
        <f t="shared" si="26"/>
        <v>12092633.502662068</v>
      </c>
      <c r="CE31" s="60">
        <f t="shared" si="26"/>
        <v>12092633.502662068</v>
      </c>
      <c r="CF31" s="60">
        <f t="shared" si="26"/>
        <v>12092633.502662068</v>
      </c>
      <c r="CG31" s="60">
        <f t="shared" si="26"/>
        <v>12092633.502662068</v>
      </c>
      <c r="CH31" s="60">
        <f t="shared" si="26"/>
        <v>12092633.502662068</v>
      </c>
      <c r="CI31" s="60">
        <f t="shared" si="26"/>
        <v>12092633.502662068</v>
      </c>
      <c r="CJ31" s="60">
        <f t="shared" si="26"/>
        <v>12092633.502662068</v>
      </c>
      <c r="CK31" s="60">
        <f t="shared" si="26"/>
        <v>12092633.502662068</v>
      </c>
      <c r="CL31" s="68"/>
      <c r="CM31" s="60">
        <f>$K$3*$Q$13</f>
        <v>10298526.466259073</v>
      </c>
      <c r="CN31" s="60">
        <f t="shared" ref="CN31:DM31" si="27">$K$3*$Q$13</f>
        <v>10298526.466259073</v>
      </c>
      <c r="CO31" s="60">
        <f t="shared" si="27"/>
        <v>10298526.466259073</v>
      </c>
      <c r="CP31" s="60">
        <f t="shared" si="27"/>
        <v>10298526.466259073</v>
      </c>
      <c r="CQ31" s="60">
        <f t="shared" si="27"/>
        <v>10298526.466259073</v>
      </c>
      <c r="CR31" s="60">
        <f t="shared" si="27"/>
        <v>10298526.466259073</v>
      </c>
      <c r="CS31" s="60">
        <f t="shared" si="27"/>
        <v>10298526.466259073</v>
      </c>
      <c r="CT31" s="60">
        <f t="shared" si="27"/>
        <v>10298526.466259073</v>
      </c>
      <c r="CU31" s="60">
        <f t="shared" si="27"/>
        <v>10298526.466259073</v>
      </c>
      <c r="CV31" s="60">
        <f t="shared" si="27"/>
        <v>10298526.466259073</v>
      </c>
      <c r="CW31" s="60">
        <f t="shared" si="27"/>
        <v>10298526.466259073</v>
      </c>
      <c r="CX31" s="60">
        <f t="shared" si="27"/>
        <v>10298526.466259073</v>
      </c>
      <c r="CY31" s="60">
        <f t="shared" si="27"/>
        <v>10298526.466259073</v>
      </c>
      <c r="CZ31" s="60">
        <f t="shared" si="27"/>
        <v>10298526.466259073</v>
      </c>
      <c r="DA31" s="60">
        <f t="shared" si="27"/>
        <v>10298526.466259073</v>
      </c>
      <c r="DB31" s="60">
        <f t="shared" si="27"/>
        <v>10298526.466259073</v>
      </c>
      <c r="DC31" s="60">
        <f t="shared" si="27"/>
        <v>10298526.466259073</v>
      </c>
      <c r="DD31" s="60">
        <f t="shared" si="27"/>
        <v>10298526.466259073</v>
      </c>
      <c r="DE31" s="60">
        <f t="shared" si="27"/>
        <v>10298526.466259073</v>
      </c>
      <c r="DF31" s="60">
        <f t="shared" si="27"/>
        <v>10298526.466259073</v>
      </c>
      <c r="DG31" s="60">
        <f t="shared" si="27"/>
        <v>10298526.466259073</v>
      </c>
      <c r="DH31" s="60">
        <f t="shared" si="27"/>
        <v>10298526.466259073</v>
      </c>
      <c r="DI31" s="60">
        <f t="shared" si="27"/>
        <v>10298526.466259073</v>
      </c>
      <c r="DJ31" s="60">
        <f t="shared" si="27"/>
        <v>10298526.466259073</v>
      </c>
      <c r="DK31" s="60">
        <f t="shared" si="27"/>
        <v>10298526.466259073</v>
      </c>
      <c r="DL31" s="60">
        <f t="shared" si="27"/>
        <v>10298526.466259073</v>
      </c>
      <c r="DM31" s="60">
        <f t="shared" si="27"/>
        <v>10298526.466259073</v>
      </c>
      <c r="DN31" s="68"/>
      <c r="DO31" s="60">
        <f>$J$3*$Q$12</f>
        <v>9659804.0070997439</v>
      </c>
      <c r="DP31" s="60">
        <f t="shared" ref="DP31:EO31" si="28">$J$3*$Q$12</f>
        <v>9659804.0070997439</v>
      </c>
      <c r="DQ31" s="60">
        <f t="shared" si="28"/>
        <v>9659804.0070997439</v>
      </c>
      <c r="DR31" s="60">
        <f t="shared" si="28"/>
        <v>9659804.0070997439</v>
      </c>
      <c r="DS31" s="60">
        <f t="shared" si="28"/>
        <v>9659804.0070997439</v>
      </c>
      <c r="DT31" s="60">
        <f t="shared" si="28"/>
        <v>9659804.0070997439</v>
      </c>
      <c r="DU31" s="60">
        <f t="shared" si="28"/>
        <v>9659804.0070997439</v>
      </c>
      <c r="DV31" s="60">
        <f t="shared" si="28"/>
        <v>9659804.0070997439</v>
      </c>
      <c r="DW31" s="60">
        <f t="shared" si="28"/>
        <v>9659804.0070997439</v>
      </c>
      <c r="DX31" s="60">
        <f t="shared" si="28"/>
        <v>9659804.0070997439</v>
      </c>
      <c r="DY31" s="60">
        <f t="shared" si="28"/>
        <v>9659804.0070997439</v>
      </c>
      <c r="DZ31" s="60">
        <f t="shared" si="28"/>
        <v>9659804.0070997439</v>
      </c>
      <c r="EA31" s="60">
        <f t="shared" si="28"/>
        <v>9659804.0070997439</v>
      </c>
      <c r="EB31" s="60">
        <f t="shared" si="28"/>
        <v>9659804.0070997439</v>
      </c>
      <c r="EC31" s="60">
        <f t="shared" si="28"/>
        <v>9659804.0070997439</v>
      </c>
      <c r="ED31" s="60">
        <f t="shared" si="28"/>
        <v>9659804.0070997439</v>
      </c>
      <c r="EE31" s="60">
        <f t="shared" si="28"/>
        <v>9659804.0070997439</v>
      </c>
      <c r="EF31" s="60">
        <f t="shared" si="28"/>
        <v>9659804.0070997439</v>
      </c>
      <c r="EG31" s="60">
        <f t="shared" si="28"/>
        <v>9659804.0070997439</v>
      </c>
      <c r="EH31" s="60">
        <f t="shared" si="28"/>
        <v>9659804.0070997439</v>
      </c>
      <c r="EI31" s="60">
        <f t="shared" si="28"/>
        <v>9659804.0070997439</v>
      </c>
      <c r="EJ31" s="60">
        <f t="shared" si="28"/>
        <v>9659804.0070997439</v>
      </c>
      <c r="EK31" s="60">
        <f t="shared" si="28"/>
        <v>9659804.0070997439</v>
      </c>
      <c r="EL31" s="60">
        <f t="shared" si="28"/>
        <v>9659804.0070997439</v>
      </c>
      <c r="EM31" s="60">
        <f t="shared" si="28"/>
        <v>9659804.0070997439</v>
      </c>
      <c r="EN31" s="60">
        <f t="shared" si="28"/>
        <v>9659804.0070997439</v>
      </c>
      <c r="EO31" s="60">
        <f t="shared" si="28"/>
        <v>9659804.0070997439</v>
      </c>
      <c r="EP31" s="68"/>
      <c r="EQ31" s="60">
        <f>$I$3*$Q$11</f>
        <v>8523458.0324033406</v>
      </c>
      <c r="ER31" s="60">
        <f t="shared" ref="ER31:FQ31" si="29">$I$3*$Q$11</f>
        <v>8523458.0324033406</v>
      </c>
      <c r="ES31" s="60">
        <f t="shared" si="29"/>
        <v>8523458.0324033406</v>
      </c>
      <c r="ET31" s="60">
        <f t="shared" si="29"/>
        <v>8523458.0324033406</v>
      </c>
      <c r="EU31" s="60">
        <f t="shared" si="29"/>
        <v>8523458.0324033406</v>
      </c>
      <c r="EV31" s="60">
        <f t="shared" si="29"/>
        <v>8523458.0324033406</v>
      </c>
      <c r="EW31" s="60">
        <f t="shared" si="29"/>
        <v>8523458.0324033406</v>
      </c>
      <c r="EX31" s="60">
        <f t="shared" si="29"/>
        <v>8523458.0324033406</v>
      </c>
      <c r="EY31" s="60">
        <f t="shared" si="29"/>
        <v>8523458.0324033406</v>
      </c>
      <c r="EZ31" s="60">
        <f t="shared" si="29"/>
        <v>8523458.0324033406</v>
      </c>
      <c r="FA31" s="60">
        <f t="shared" si="29"/>
        <v>8523458.0324033406</v>
      </c>
      <c r="FB31" s="60">
        <f t="shared" si="29"/>
        <v>8523458.0324033406</v>
      </c>
      <c r="FC31" s="60">
        <f t="shared" si="29"/>
        <v>8523458.0324033406</v>
      </c>
      <c r="FD31" s="60">
        <f t="shared" si="29"/>
        <v>8523458.0324033406</v>
      </c>
      <c r="FE31" s="60">
        <f t="shared" si="29"/>
        <v>8523458.0324033406</v>
      </c>
      <c r="FF31" s="60">
        <f t="shared" si="29"/>
        <v>8523458.0324033406</v>
      </c>
      <c r="FG31" s="60">
        <f t="shared" si="29"/>
        <v>8523458.0324033406</v>
      </c>
      <c r="FH31" s="60">
        <f t="shared" si="29"/>
        <v>8523458.0324033406</v>
      </c>
      <c r="FI31" s="60">
        <f t="shared" si="29"/>
        <v>8523458.0324033406</v>
      </c>
      <c r="FJ31" s="60">
        <f t="shared" si="29"/>
        <v>8523458.0324033406</v>
      </c>
      <c r="FK31" s="60">
        <f t="shared" si="29"/>
        <v>8523458.0324033406</v>
      </c>
      <c r="FL31" s="60">
        <f t="shared" si="29"/>
        <v>8523458.0324033406</v>
      </c>
      <c r="FM31" s="60">
        <f t="shared" si="29"/>
        <v>8523458.0324033406</v>
      </c>
      <c r="FN31" s="60">
        <f t="shared" si="29"/>
        <v>8523458.0324033406</v>
      </c>
      <c r="FO31" s="60">
        <f t="shared" si="29"/>
        <v>8523458.0324033406</v>
      </c>
      <c r="FP31" s="60">
        <f t="shared" si="29"/>
        <v>8523458.0324033406</v>
      </c>
      <c r="FQ31" s="60">
        <f t="shared" si="29"/>
        <v>8523458.0324033406</v>
      </c>
      <c r="FR31" s="68"/>
      <c r="FS31" s="60">
        <f>$H$3*$Q$10</f>
        <v>8343282.1618571235</v>
      </c>
      <c r="FT31" s="60">
        <f t="shared" ref="FT31:GS31" si="30">$H$3*$Q$10</f>
        <v>8343282.1618571235</v>
      </c>
      <c r="FU31" s="60">
        <f t="shared" si="30"/>
        <v>8343282.1618571235</v>
      </c>
      <c r="FV31" s="60">
        <f t="shared" si="30"/>
        <v>8343282.1618571235</v>
      </c>
      <c r="FW31" s="60">
        <f t="shared" si="30"/>
        <v>8343282.1618571235</v>
      </c>
      <c r="FX31" s="60">
        <f t="shared" si="30"/>
        <v>8343282.1618571235</v>
      </c>
      <c r="FY31" s="60">
        <f t="shared" si="30"/>
        <v>8343282.1618571235</v>
      </c>
      <c r="FZ31" s="60">
        <f t="shared" si="30"/>
        <v>8343282.1618571235</v>
      </c>
      <c r="GA31" s="60">
        <f t="shared" si="30"/>
        <v>8343282.1618571235</v>
      </c>
      <c r="GB31" s="60">
        <f t="shared" si="30"/>
        <v>8343282.1618571235</v>
      </c>
      <c r="GC31" s="60">
        <f t="shared" si="30"/>
        <v>8343282.1618571235</v>
      </c>
      <c r="GD31" s="60">
        <f t="shared" si="30"/>
        <v>8343282.1618571235</v>
      </c>
      <c r="GE31" s="60">
        <f t="shared" si="30"/>
        <v>8343282.1618571235</v>
      </c>
      <c r="GF31" s="60">
        <f t="shared" si="30"/>
        <v>8343282.1618571235</v>
      </c>
      <c r="GG31" s="60">
        <f t="shared" si="30"/>
        <v>8343282.1618571235</v>
      </c>
      <c r="GH31" s="60">
        <f t="shared" si="30"/>
        <v>8343282.1618571235</v>
      </c>
      <c r="GI31" s="60">
        <f t="shared" si="30"/>
        <v>8343282.1618571235</v>
      </c>
      <c r="GJ31" s="60">
        <f t="shared" si="30"/>
        <v>8343282.1618571235</v>
      </c>
      <c r="GK31" s="60">
        <f t="shared" si="30"/>
        <v>8343282.1618571235</v>
      </c>
      <c r="GL31" s="60">
        <f t="shared" si="30"/>
        <v>8343282.1618571235</v>
      </c>
      <c r="GM31" s="60">
        <f t="shared" si="30"/>
        <v>8343282.1618571235</v>
      </c>
      <c r="GN31" s="60">
        <f t="shared" si="30"/>
        <v>8343282.1618571235</v>
      </c>
      <c r="GO31" s="60">
        <f t="shared" si="30"/>
        <v>8343282.1618571235</v>
      </c>
      <c r="GP31" s="60">
        <f t="shared" si="30"/>
        <v>8343282.1618571235</v>
      </c>
      <c r="GQ31" s="60">
        <f t="shared" si="30"/>
        <v>8343282.1618571235</v>
      </c>
      <c r="GR31" s="60">
        <f t="shared" si="30"/>
        <v>8343282.1618571235</v>
      </c>
      <c r="GS31" s="60">
        <f t="shared" si="30"/>
        <v>8343282.1618571235</v>
      </c>
      <c r="GT31" s="68"/>
      <c r="GU31" s="60">
        <f>$G$3*$Q$9</f>
        <v>7931005.8721564496</v>
      </c>
      <c r="GV31" s="60">
        <f t="shared" ref="GV31:HU31" si="31">$G$3*$Q$9</f>
        <v>7931005.8721564496</v>
      </c>
      <c r="GW31" s="60">
        <f t="shared" si="31"/>
        <v>7931005.8721564496</v>
      </c>
      <c r="GX31" s="60">
        <f t="shared" si="31"/>
        <v>7931005.8721564496</v>
      </c>
      <c r="GY31" s="60">
        <f t="shared" si="31"/>
        <v>7931005.8721564496</v>
      </c>
      <c r="GZ31" s="60">
        <f t="shared" si="31"/>
        <v>7931005.8721564496</v>
      </c>
      <c r="HA31" s="60">
        <f t="shared" si="31"/>
        <v>7931005.8721564496</v>
      </c>
      <c r="HB31" s="60">
        <f t="shared" si="31"/>
        <v>7931005.8721564496</v>
      </c>
      <c r="HC31" s="60">
        <f t="shared" si="31"/>
        <v>7931005.8721564496</v>
      </c>
      <c r="HD31" s="60">
        <f t="shared" si="31"/>
        <v>7931005.8721564496</v>
      </c>
      <c r="HE31" s="60">
        <f t="shared" si="31"/>
        <v>7931005.8721564496</v>
      </c>
      <c r="HF31" s="60">
        <f t="shared" si="31"/>
        <v>7931005.8721564496</v>
      </c>
      <c r="HG31" s="60">
        <f t="shared" si="31"/>
        <v>7931005.8721564496</v>
      </c>
      <c r="HH31" s="60">
        <f t="shared" si="31"/>
        <v>7931005.8721564496</v>
      </c>
      <c r="HI31" s="60">
        <f t="shared" si="31"/>
        <v>7931005.8721564496</v>
      </c>
      <c r="HJ31" s="60">
        <f t="shared" si="31"/>
        <v>7931005.8721564496</v>
      </c>
      <c r="HK31" s="60">
        <f t="shared" si="31"/>
        <v>7931005.8721564496</v>
      </c>
      <c r="HL31" s="60">
        <f t="shared" si="31"/>
        <v>7931005.8721564496</v>
      </c>
      <c r="HM31" s="60">
        <f t="shared" si="31"/>
        <v>7931005.8721564496</v>
      </c>
      <c r="HN31" s="60">
        <f t="shared" si="31"/>
        <v>7931005.8721564496</v>
      </c>
      <c r="HO31" s="60">
        <f t="shared" si="31"/>
        <v>7931005.8721564496</v>
      </c>
      <c r="HP31" s="60">
        <f t="shared" si="31"/>
        <v>7931005.8721564496</v>
      </c>
      <c r="HQ31" s="60">
        <f t="shared" si="31"/>
        <v>7931005.8721564496</v>
      </c>
      <c r="HR31" s="60">
        <f t="shared" si="31"/>
        <v>7931005.8721564496</v>
      </c>
      <c r="HS31" s="60">
        <f t="shared" si="31"/>
        <v>7931005.8721564496</v>
      </c>
      <c r="HT31" s="60">
        <f t="shared" si="31"/>
        <v>7931005.8721564496</v>
      </c>
      <c r="HU31" s="60">
        <f t="shared" si="31"/>
        <v>7931005.8721564496</v>
      </c>
      <c r="HV31" s="68"/>
    </row>
    <row r="32" spans="1:230" s="60" customFormat="1" ht="51" x14ac:dyDescent="0.2">
      <c r="A32" s="57"/>
      <c r="B32" s="64">
        <v>3</v>
      </c>
      <c r="C32" s="65" t="s">
        <v>28</v>
      </c>
      <c r="D32" s="66" t="s">
        <v>850</v>
      </c>
      <c r="E32" s="67" t="s">
        <v>851</v>
      </c>
      <c r="F32" s="67" t="s">
        <v>10</v>
      </c>
      <c r="G32" s="60">
        <f>$N$4</f>
        <v>64573753.673464105</v>
      </c>
      <c r="H32" s="60">
        <f t="shared" ref="H32:AG32" si="32">$N$4</f>
        <v>64573753.673464105</v>
      </c>
      <c r="I32" s="60">
        <f t="shared" si="32"/>
        <v>64573753.673464105</v>
      </c>
      <c r="J32" s="60">
        <f t="shared" si="32"/>
        <v>64573753.673464105</v>
      </c>
      <c r="K32" s="60">
        <f t="shared" si="32"/>
        <v>64573753.673464105</v>
      </c>
      <c r="L32" s="60">
        <f t="shared" si="32"/>
        <v>64573753.673464105</v>
      </c>
      <c r="M32" s="60">
        <f t="shared" si="32"/>
        <v>64573753.673464105</v>
      </c>
      <c r="N32" s="155">
        <f t="shared" si="32"/>
        <v>64573753.673464105</v>
      </c>
      <c r="O32" s="60">
        <f t="shared" si="32"/>
        <v>64573753.673464105</v>
      </c>
      <c r="P32" s="60">
        <f t="shared" si="32"/>
        <v>64573753.673464105</v>
      </c>
      <c r="Q32" s="60">
        <f t="shared" si="32"/>
        <v>64573753.673464105</v>
      </c>
      <c r="R32" s="60">
        <f t="shared" si="32"/>
        <v>64573753.673464105</v>
      </c>
      <c r="S32" s="60">
        <f t="shared" si="32"/>
        <v>64573753.673464105</v>
      </c>
      <c r="T32" s="60">
        <f t="shared" si="32"/>
        <v>64573753.673464105</v>
      </c>
      <c r="U32" s="60">
        <f t="shared" si="32"/>
        <v>64573753.673464105</v>
      </c>
      <c r="V32" s="60">
        <f t="shared" si="32"/>
        <v>64573753.673464105</v>
      </c>
      <c r="W32" s="60">
        <f t="shared" si="32"/>
        <v>64573753.673464105</v>
      </c>
      <c r="X32" s="60">
        <f t="shared" si="32"/>
        <v>64573753.673464105</v>
      </c>
      <c r="Y32" s="60">
        <f t="shared" si="32"/>
        <v>64573753.673464105</v>
      </c>
      <c r="Z32" s="60">
        <f t="shared" si="32"/>
        <v>64573753.673464105</v>
      </c>
      <c r="AA32" s="60">
        <f t="shared" si="32"/>
        <v>64573753.673464105</v>
      </c>
      <c r="AB32" s="60">
        <f t="shared" si="32"/>
        <v>64573753.673464105</v>
      </c>
      <c r="AC32" s="60">
        <f t="shared" si="32"/>
        <v>64573753.673464105</v>
      </c>
      <c r="AD32" s="60">
        <f t="shared" si="32"/>
        <v>64573753.673464105</v>
      </c>
      <c r="AE32" s="60">
        <f t="shared" si="32"/>
        <v>64573753.673464105</v>
      </c>
      <c r="AF32" s="60">
        <f t="shared" si="32"/>
        <v>64573753.673464105</v>
      </c>
      <c r="AG32" s="60">
        <f t="shared" si="32"/>
        <v>64573753.673464105</v>
      </c>
      <c r="AH32" s="68"/>
      <c r="AI32" s="69">
        <f t="shared" ref="AI32:BI32" si="33">$M$4*$Q$15</f>
        <v>61709846.627736613</v>
      </c>
      <c r="AJ32" s="69">
        <f t="shared" si="33"/>
        <v>61709846.627736613</v>
      </c>
      <c r="AK32" s="69">
        <f t="shared" si="33"/>
        <v>61709846.627736613</v>
      </c>
      <c r="AL32" s="69">
        <f t="shared" si="33"/>
        <v>61709846.627736613</v>
      </c>
      <c r="AM32" s="69">
        <f t="shared" si="33"/>
        <v>61709846.627736613</v>
      </c>
      <c r="AN32" s="69">
        <f t="shared" si="33"/>
        <v>61709846.627736613</v>
      </c>
      <c r="AO32" s="69">
        <f t="shared" si="33"/>
        <v>61709846.627736613</v>
      </c>
      <c r="AP32" s="69">
        <f t="shared" si="33"/>
        <v>61709846.627736613</v>
      </c>
      <c r="AQ32" s="69">
        <f t="shared" si="33"/>
        <v>61709846.627736613</v>
      </c>
      <c r="AR32" s="69">
        <f t="shared" si="33"/>
        <v>61709846.627736613</v>
      </c>
      <c r="AS32" s="69">
        <f t="shared" si="33"/>
        <v>61709846.627736613</v>
      </c>
      <c r="AT32" s="69">
        <f t="shared" si="33"/>
        <v>61709846.627736613</v>
      </c>
      <c r="AU32" s="69">
        <f t="shared" si="33"/>
        <v>61709846.627736613</v>
      </c>
      <c r="AV32" s="69">
        <f t="shared" si="33"/>
        <v>61709846.627736613</v>
      </c>
      <c r="AW32" s="69">
        <f t="shared" si="33"/>
        <v>61709846.627736613</v>
      </c>
      <c r="AX32" s="69">
        <f t="shared" si="33"/>
        <v>61709846.627736613</v>
      </c>
      <c r="AY32" s="69">
        <f t="shared" si="33"/>
        <v>61709846.627736613</v>
      </c>
      <c r="AZ32" s="69">
        <f t="shared" si="33"/>
        <v>61709846.627736613</v>
      </c>
      <c r="BA32" s="69">
        <f t="shared" si="33"/>
        <v>61709846.627736613</v>
      </c>
      <c r="BB32" s="69">
        <f t="shared" si="33"/>
        <v>61709846.627736613</v>
      </c>
      <c r="BC32" s="69">
        <f t="shared" si="33"/>
        <v>61709846.627736613</v>
      </c>
      <c r="BD32" s="69">
        <f t="shared" si="33"/>
        <v>61709846.627736613</v>
      </c>
      <c r="BE32" s="69">
        <f t="shared" si="33"/>
        <v>61709846.627736613</v>
      </c>
      <c r="BF32" s="69">
        <f t="shared" si="33"/>
        <v>61709846.627736613</v>
      </c>
      <c r="BG32" s="69">
        <f t="shared" si="33"/>
        <v>61709846.627736613</v>
      </c>
      <c r="BH32" s="69">
        <f t="shared" si="33"/>
        <v>61709846.627736613</v>
      </c>
      <c r="BI32" s="69">
        <f t="shared" si="33"/>
        <v>61709846.627736613</v>
      </c>
      <c r="BJ32" s="68"/>
      <c r="BK32" s="60">
        <f>$L$4*$Q$14</f>
        <v>58717048.72115165</v>
      </c>
      <c r="BL32" s="60">
        <f t="shared" ref="BL32:CK32" si="34">$L$4*$Q$14</f>
        <v>58717048.72115165</v>
      </c>
      <c r="BM32" s="60">
        <f t="shared" si="34"/>
        <v>58717048.72115165</v>
      </c>
      <c r="BN32" s="60">
        <f t="shared" si="34"/>
        <v>58717048.72115165</v>
      </c>
      <c r="BO32" s="60">
        <f t="shared" si="34"/>
        <v>58717048.72115165</v>
      </c>
      <c r="BP32" s="60">
        <f t="shared" si="34"/>
        <v>58717048.72115165</v>
      </c>
      <c r="BQ32" s="60">
        <f t="shared" si="34"/>
        <v>58717048.72115165</v>
      </c>
      <c r="BR32" s="60">
        <f t="shared" si="34"/>
        <v>58717048.72115165</v>
      </c>
      <c r="BS32" s="60">
        <f t="shared" si="34"/>
        <v>58717048.72115165</v>
      </c>
      <c r="BT32" s="60">
        <f t="shared" si="34"/>
        <v>58717048.72115165</v>
      </c>
      <c r="BU32" s="60">
        <f t="shared" si="34"/>
        <v>58717048.72115165</v>
      </c>
      <c r="BV32" s="60">
        <f t="shared" si="34"/>
        <v>58717048.72115165</v>
      </c>
      <c r="BW32" s="60">
        <f t="shared" si="34"/>
        <v>58717048.72115165</v>
      </c>
      <c r="BX32" s="60">
        <f t="shared" si="34"/>
        <v>58717048.72115165</v>
      </c>
      <c r="BY32" s="60">
        <f t="shared" si="34"/>
        <v>58717048.72115165</v>
      </c>
      <c r="BZ32" s="60">
        <f t="shared" si="34"/>
        <v>58717048.72115165</v>
      </c>
      <c r="CA32" s="60">
        <f t="shared" si="34"/>
        <v>58717048.72115165</v>
      </c>
      <c r="CB32" s="60">
        <f t="shared" si="34"/>
        <v>58717048.72115165</v>
      </c>
      <c r="CC32" s="60">
        <f t="shared" si="34"/>
        <v>58717048.72115165</v>
      </c>
      <c r="CD32" s="60">
        <f t="shared" si="34"/>
        <v>58717048.72115165</v>
      </c>
      <c r="CE32" s="60">
        <f t="shared" si="34"/>
        <v>58717048.72115165</v>
      </c>
      <c r="CF32" s="60">
        <f t="shared" si="34"/>
        <v>58717048.72115165</v>
      </c>
      <c r="CG32" s="60">
        <f t="shared" si="34"/>
        <v>58717048.72115165</v>
      </c>
      <c r="CH32" s="60">
        <f t="shared" si="34"/>
        <v>58717048.72115165</v>
      </c>
      <c r="CI32" s="60">
        <f t="shared" si="34"/>
        <v>58717048.72115165</v>
      </c>
      <c r="CJ32" s="60">
        <f t="shared" si="34"/>
        <v>58717048.72115165</v>
      </c>
      <c r="CK32" s="60">
        <f t="shared" si="34"/>
        <v>58717048.72115165</v>
      </c>
      <c r="CL32" s="68"/>
      <c r="CM32" s="60">
        <f>$K$4*$Q$13</f>
        <v>55220672.790144928</v>
      </c>
      <c r="CN32" s="60">
        <f t="shared" ref="CN32:DM32" si="35">$K$4*$Q$13</f>
        <v>55220672.790144928</v>
      </c>
      <c r="CO32" s="60">
        <f t="shared" si="35"/>
        <v>55220672.790144928</v>
      </c>
      <c r="CP32" s="60">
        <f t="shared" si="35"/>
        <v>55220672.790144928</v>
      </c>
      <c r="CQ32" s="60">
        <f t="shared" si="35"/>
        <v>55220672.790144928</v>
      </c>
      <c r="CR32" s="60">
        <f t="shared" si="35"/>
        <v>55220672.790144928</v>
      </c>
      <c r="CS32" s="60">
        <f t="shared" si="35"/>
        <v>55220672.790144928</v>
      </c>
      <c r="CT32" s="60">
        <f t="shared" si="35"/>
        <v>55220672.790144928</v>
      </c>
      <c r="CU32" s="60">
        <f t="shared" si="35"/>
        <v>55220672.790144928</v>
      </c>
      <c r="CV32" s="60">
        <f t="shared" si="35"/>
        <v>55220672.790144928</v>
      </c>
      <c r="CW32" s="60">
        <f t="shared" si="35"/>
        <v>55220672.790144928</v>
      </c>
      <c r="CX32" s="60">
        <f t="shared" si="35"/>
        <v>55220672.790144928</v>
      </c>
      <c r="CY32" s="60">
        <f t="shared" si="35"/>
        <v>55220672.790144928</v>
      </c>
      <c r="CZ32" s="60">
        <f t="shared" si="35"/>
        <v>55220672.790144928</v>
      </c>
      <c r="DA32" s="60">
        <f t="shared" si="35"/>
        <v>55220672.790144928</v>
      </c>
      <c r="DB32" s="60">
        <f t="shared" si="35"/>
        <v>55220672.790144928</v>
      </c>
      <c r="DC32" s="60">
        <f t="shared" si="35"/>
        <v>55220672.790144928</v>
      </c>
      <c r="DD32" s="60">
        <f t="shared" si="35"/>
        <v>55220672.790144928</v>
      </c>
      <c r="DE32" s="60">
        <f t="shared" si="35"/>
        <v>55220672.790144928</v>
      </c>
      <c r="DF32" s="60">
        <f t="shared" si="35"/>
        <v>55220672.790144928</v>
      </c>
      <c r="DG32" s="60">
        <f t="shared" si="35"/>
        <v>55220672.790144928</v>
      </c>
      <c r="DH32" s="60">
        <f t="shared" si="35"/>
        <v>55220672.790144928</v>
      </c>
      <c r="DI32" s="60">
        <f t="shared" si="35"/>
        <v>55220672.790144928</v>
      </c>
      <c r="DJ32" s="60">
        <f t="shared" si="35"/>
        <v>55220672.790144928</v>
      </c>
      <c r="DK32" s="60">
        <f t="shared" si="35"/>
        <v>55220672.790144928</v>
      </c>
      <c r="DL32" s="60">
        <f t="shared" si="35"/>
        <v>55220672.790144928</v>
      </c>
      <c r="DM32" s="60">
        <f t="shared" si="35"/>
        <v>55220672.790144928</v>
      </c>
      <c r="DN32" s="68"/>
      <c r="DO32" s="60">
        <f>$J$4*$Q$12</f>
        <v>57586129.034400433</v>
      </c>
      <c r="DP32" s="60">
        <f t="shared" ref="DP32:EO32" si="36">$J$4*$Q$12</f>
        <v>57586129.034400433</v>
      </c>
      <c r="DQ32" s="60">
        <f t="shared" si="36"/>
        <v>57586129.034400433</v>
      </c>
      <c r="DR32" s="60">
        <f t="shared" si="36"/>
        <v>57586129.034400433</v>
      </c>
      <c r="DS32" s="60">
        <f t="shared" si="36"/>
        <v>57586129.034400433</v>
      </c>
      <c r="DT32" s="60">
        <f t="shared" si="36"/>
        <v>57586129.034400433</v>
      </c>
      <c r="DU32" s="60">
        <f t="shared" si="36"/>
        <v>57586129.034400433</v>
      </c>
      <c r="DV32" s="60">
        <f t="shared" si="36"/>
        <v>57586129.034400433</v>
      </c>
      <c r="DW32" s="60">
        <f t="shared" si="36"/>
        <v>57586129.034400433</v>
      </c>
      <c r="DX32" s="60">
        <f t="shared" si="36"/>
        <v>57586129.034400433</v>
      </c>
      <c r="DY32" s="60">
        <f t="shared" si="36"/>
        <v>57586129.034400433</v>
      </c>
      <c r="DZ32" s="60">
        <f t="shared" si="36"/>
        <v>57586129.034400433</v>
      </c>
      <c r="EA32" s="60">
        <f t="shared" si="36"/>
        <v>57586129.034400433</v>
      </c>
      <c r="EB32" s="60">
        <f t="shared" si="36"/>
        <v>57586129.034400433</v>
      </c>
      <c r="EC32" s="60">
        <f t="shared" si="36"/>
        <v>57586129.034400433</v>
      </c>
      <c r="ED32" s="60">
        <f t="shared" si="36"/>
        <v>57586129.034400433</v>
      </c>
      <c r="EE32" s="60">
        <f t="shared" si="36"/>
        <v>57586129.034400433</v>
      </c>
      <c r="EF32" s="60">
        <f t="shared" si="36"/>
        <v>57586129.034400433</v>
      </c>
      <c r="EG32" s="60">
        <f t="shared" si="36"/>
        <v>57586129.034400433</v>
      </c>
      <c r="EH32" s="60">
        <f t="shared" si="36"/>
        <v>57586129.034400433</v>
      </c>
      <c r="EI32" s="60">
        <f t="shared" si="36"/>
        <v>57586129.034400433</v>
      </c>
      <c r="EJ32" s="60">
        <f t="shared" si="36"/>
        <v>57586129.034400433</v>
      </c>
      <c r="EK32" s="60">
        <f t="shared" si="36"/>
        <v>57586129.034400433</v>
      </c>
      <c r="EL32" s="60">
        <f t="shared" si="36"/>
        <v>57586129.034400433</v>
      </c>
      <c r="EM32" s="60">
        <f t="shared" si="36"/>
        <v>57586129.034400433</v>
      </c>
      <c r="EN32" s="60">
        <f t="shared" si="36"/>
        <v>57586129.034400433</v>
      </c>
      <c r="EO32" s="60">
        <f t="shared" si="36"/>
        <v>57586129.034400433</v>
      </c>
      <c r="EP32" s="68"/>
      <c r="EQ32" s="60">
        <f>$I$4*$Q$11</f>
        <v>50178815.73855295</v>
      </c>
      <c r="ER32" s="60">
        <f t="shared" ref="ER32:FQ32" si="37">$I$4*$Q$11</f>
        <v>50178815.73855295</v>
      </c>
      <c r="ES32" s="60">
        <f t="shared" si="37"/>
        <v>50178815.73855295</v>
      </c>
      <c r="ET32" s="60">
        <f t="shared" si="37"/>
        <v>50178815.73855295</v>
      </c>
      <c r="EU32" s="60">
        <f t="shared" si="37"/>
        <v>50178815.73855295</v>
      </c>
      <c r="EV32" s="60">
        <f t="shared" si="37"/>
        <v>50178815.73855295</v>
      </c>
      <c r="EW32" s="60">
        <f t="shared" si="37"/>
        <v>50178815.73855295</v>
      </c>
      <c r="EX32" s="60">
        <f t="shared" si="37"/>
        <v>50178815.73855295</v>
      </c>
      <c r="EY32" s="60">
        <f t="shared" si="37"/>
        <v>50178815.73855295</v>
      </c>
      <c r="EZ32" s="60">
        <f t="shared" si="37"/>
        <v>50178815.73855295</v>
      </c>
      <c r="FA32" s="60">
        <f t="shared" si="37"/>
        <v>50178815.73855295</v>
      </c>
      <c r="FB32" s="60">
        <f t="shared" si="37"/>
        <v>50178815.73855295</v>
      </c>
      <c r="FC32" s="60">
        <f t="shared" si="37"/>
        <v>50178815.73855295</v>
      </c>
      <c r="FD32" s="60">
        <f t="shared" si="37"/>
        <v>50178815.73855295</v>
      </c>
      <c r="FE32" s="60">
        <f t="shared" si="37"/>
        <v>50178815.73855295</v>
      </c>
      <c r="FF32" s="60">
        <f t="shared" si="37"/>
        <v>50178815.73855295</v>
      </c>
      <c r="FG32" s="60">
        <f t="shared" si="37"/>
        <v>50178815.73855295</v>
      </c>
      <c r="FH32" s="60">
        <f t="shared" si="37"/>
        <v>50178815.73855295</v>
      </c>
      <c r="FI32" s="60">
        <f t="shared" si="37"/>
        <v>50178815.73855295</v>
      </c>
      <c r="FJ32" s="60">
        <f t="shared" si="37"/>
        <v>50178815.73855295</v>
      </c>
      <c r="FK32" s="60">
        <f t="shared" si="37"/>
        <v>50178815.73855295</v>
      </c>
      <c r="FL32" s="60">
        <f t="shared" si="37"/>
        <v>50178815.73855295</v>
      </c>
      <c r="FM32" s="60">
        <f t="shared" si="37"/>
        <v>50178815.73855295</v>
      </c>
      <c r="FN32" s="60">
        <f t="shared" si="37"/>
        <v>50178815.73855295</v>
      </c>
      <c r="FO32" s="60">
        <f t="shared" si="37"/>
        <v>50178815.73855295</v>
      </c>
      <c r="FP32" s="60">
        <f t="shared" si="37"/>
        <v>50178815.73855295</v>
      </c>
      <c r="FQ32" s="60">
        <f t="shared" si="37"/>
        <v>50178815.73855295</v>
      </c>
      <c r="FR32" s="68"/>
      <c r="FS32" s="60">
        <f>$H$4*$Q$10</f>
        <v>45505881.107364334</v>
      </c>
      <c r="FT32" s="60">
        <f t="shared" ref="FT32:GS32" si="38">$H$4*$Q$10</f>
        <v>45505881.107364334</v>
      </c>
      <c r="FU32" s="60">
        <f t="shared" si="38"/>
        <v>45505881.107364334</v>
      </c>
      <c r="FV32" s="60">
        <f t="shared" si="38"/>
        <v>45505881.107364334</v>
      </c>
      <c r="FW32" s="60">
        <f t="shared" si="38"/>
        <v>45505881.107364334</v>
      </c>
      <c r="FX32" s="60">
        <f t="shared" si="38"/>
        <v>45505881.107364334</v>
      </c>
      <c r="FY32" s="60">
        <f t="shared" si="38"/>
        <v>45505881.107364334</v>
      </c>
      <c r="FZ32" s="60">
        <f t="shared" si="38"/>
        <v>45505881.107364334</v>
      </c>
      <c r="GA32" s="60">
        <f t="shared" si="38"/>
        <v>45505881.107364334</v>
      </c>
      <c r="GB32" s="60">
        <f t="shared" si="38"/>
        <v>45505881.107364334</v>
      </c>
      <c r="GC32" s="60">
        <f t="shared" si="38"/>
        <v>45505881.107364334</v>
      </c>
      <c r="GD32" s="60">
        <f t="shared" si="38"/>
        <v>45505881.107364334</v>
      </c>
      <c r="GE32" s="60">
        <f t="shared" si="38"/>
        <v>45505881.107364334</v>
      </c>
      <c r="GF32" s="60">
        <f t="shared" si="38"/>
        <v>45505881.107364334</v>
      </c>
      <c r="GG32" s="60">
        <f t="shared" si="38"/>
        <v>45505881.107364334</v>
      </c>
      <c r="GH32" s="60">
        <f t="shared" si="38"/>
        <v>45505881.107364334</v>
      </c>
      <c r="GI32" s="60">
        <f t="shared" si="38"/>
        <v>45505881.107364334</v>
      </c>
      <c r="GJ32" s="60">
        <f t="shared" si="38"/>
        <v>45505881.107364334</v>
      </c>
      <c r="GK32" s="60">
        <f t="shared" si="38"/>
        <v>45505881.107364334</v>
      </c>
      <c r="GL32" s="60">
        <f t="shared" si="38"/>
        <v>45505881.107364334</v>
      </c>
      <c r="GM32" s="60">
        <f t="shared" si="38"/>
        <v>45505881.107364334</v>
      </c>
      <c r="GN32" s="60">
        <f t="shared" si="38"/>
        <v>45505881.107364334</v>
      </c>
      <c r="GO32" s="60">
        <f t="shared" si="38"/>
        <v>45505881.107364334</v>
      </c>
      <c r="GP32" s="60">
        <f t="shared" si="38"/>
        <v>45505881.107364334</v>
      </c>
      <c r="GQ32" s="60">
        <f t="shared" si="38"/>
        <v>45505881.107364334</v>
      </c>
      <c r="GR32" s="60">
        <f t="shared" si="38"/>
        <v>45505881.107364334</v>
      </c>
      <c r="GS32" s="60">
        <f t="shared" si="38"/>
        <v>45505881.107364334</v>
      </c>
      <c r="GT32" s="68"/>
      <c r="GU32" s="60">
        <f>$G$4*$Q$9</f>
        <v>42582804.837605529</v>
      </c>
      <c r="GV32" s="60">
        <f t="shared" ref="GV32:HU32" si="39">$G$4*$Q$9</f>
        <v>42582804.837605529</v>
      </c>
      <c r="GW32" s="60">
        <f t="shared" si="39"/>
        <v>42582804.837605529</v>
      </c>
      <c r="GX32" s="60">
        <f t="shared" si="39"/>
        <v>42582804.837605529</v>
      </c>
      <c r="GY32" s="60">
        <f t="shared" si="39"/>
        <v>42582804.837605529</v>
      </c>
      <c r="GZ32" s="60">
        <f t="shared" si="39"/>
        <v>42582804.837605529</v>
      </c>
      <c r="HA32" s="60">
        <f t="shared" si="39"/>
        <v>42582804.837605529</v>
      </c>
      <c r="HB32" s="60">
        <f t="shared" si="39"/>
        <v>42582804.837605529</v>
      </c>
      <c r="HC32" s="60">
        <f t="shared" si="39"/>
        <v>42582804.837605529</v>
      </c>
      <c r="HD32" s="60">
        <f t="shared" si="39"/>
        <v>42582804.837605529</v>
      </c>
      <c r="HE32" s="60">
        <f t="shared" si="39"/>
        <v>42582804.837605529</v>
      </c>
      <c r="HF32" s="60">
        <f t="shared" si="39"/>
        <v>42582804.837605529</v>
      </c>
      <c r="HG32" s="60">
        <f t="shared" si="39"/>
        <v>42582804.837605529</v>
      </c>
      <c r="HH32" s="60">
        <f t="shared" si="39"/>
        <v>42582804.837605529</v>
      </c>
      <c r="HI32" s="60">
        <f t="shared" si="39"/>
        <v>42582804.837605529</v>
      </c>
      <c r="HJ32" s="60">
        <f t="shared" si="39"/>
        <v>42582804.837605529</v>
      </c>
      <c r="HK32" s="60">
        <f t="shared" si="39"/>
        <v>42582804.837605529</v>
      </c>
      <c r="HL32" s="60">
        <f t="shared" si="39"/>
        <v>42582804.837605529</v>
      </c>
      <c r="HM32" s="60">
        <f t="shared" si="39"/>
        <v>42582804.837605529</v>
      </c>
      <c r="HN32" s="60">
        <f t="shared" si="39"/>
        <v>42582804.837605529</v>
      </c>
      <c r="HO32" s="60">
        <f t="shared" si="39"/>
        <v>42582804.837605529</v>
      </c>
      <c r="HP32" s="60">
        <f t="shared" si="39"/>
        <v>42582804.837605529</v>
      </c>
      <c r="HQ32" s="60">
        <f t="shared" si="39"/>
        <v>42582804.837605529</v>
      </c>
      <c r="HR32" s="60">
        <f t="shared" si="39"/>
        <v>42582804.837605529</v>
      </c>
      <c r="HS32" s="60">
        <f t="shared" si="39"/>
        <v>42582804.837605529</v>
      </c>
      <c r="HT32" s="60">
        <f t="shared" si="39"/>
        <v>42582804.837605529</v>
      </c>
      <c r="HU32" s="60">
        <f t="shared" si="39"/>
        <v>42582804.837605529</v>
      </c>
      <c r="HV32" s="68"/>
    </row>
    <row r="33" spans="1:230" s="60" customFormat="1" ht="38.25" x14ac:dyDescent="0.2">
      <c r="A33" s="57"/>
      <c r="B33" s="71">
        <v>4</v>
      </c>
      <c r="C33" s="57" t="s">
        <v>28</v>
      </c>
      <c r="D33" s="72" t="s">
        <v>852</v>
      </c>
      <c r="E33" s="42" t="s">
        <v>853</v>
      </c>
      <c r="F33" s="42" t="s">
        <v>11</v>
      </c>
      <c r="G33" s="60">
        <f>$N$5</f>
        <v>337054011.09354752</v>
      </c>
      <c r="H33" s="60">
        <f t="shared" ref="H33:AG33" si="40">$N$5</f>
        <v>337054011.09354752</v>
      </c>
      <c r="I33" s="60">
        <f t="shared" si="40"/>
        <v>337054011.09354752</v>
      </c>
      <c r="J33" s="60">
        <f t="shared" si="40"/>
        <v>337054011.09354752</v>
      </c>
      <c r="K33" s="60">
        <f t="shared" si="40"/>
        <v>337054011.09354752</v>
      </c>
      <c r="L33" s="60">
        <f t="shared" si="40"/>
        <v>337054011.09354752</v>
      </c>
      <c r="M33" s="60">
        <f t="shared" si="40"/>
        <v>337054011.09354752</v>
      </c>
      <c r="N33" s="155">
        <f t="shared" si="40"/>
        <v>337054011.09354752</v>
      </c>
      <c r="O33" s="60">
        <f t="shared" si="40"/>
        <v>337054011.09354752</v>
      </c>
      <c r="P33" s="60">
        <f t="shared" si="40"/>
        <v>337054011.09354752</v>
      </c>
      <c r="Q33" s="60">
        <f t="shared" si="40"/>
        <v>337054011.09354752</v>
      </c>
      <c r="R33" s="60">
        <f t="shared" si="40"/>
        <v>337054011.09354752</v>
      </c>
      <c r="S33" s="60">
        <f t="shared" si="40"/>
        <v>337054011.09354752</v>
      </c>
      <c r="T33" s="60">
        <f t="shared" si="40"/>
        <v>337054011.09354752</v>
      </c>
      <c r="U33" s="60">
        <f t="shared" si="40"/>
        <v>337054011.09354752</v>
      </c>
      <c r="V33" s="60">
        <f t="shared" si="40"/>
        <v>337054011.09354752</v>
      </c>
      <c r="W33" s="60">
        <f t="shared" si="40"/>
        <v>337054011.09354752</v>
      </c>
      <c r="X33" s="60">
        <f t="shared" si="40"/>
        <v>337054011.09354752</v>
      </c>
      <c r="Y33" s="60">
        <f t="shared" si="40"/>
        <v>337054011.09354752</v>
      </c>
      <c r="Z33" s="60">
        <f t="shared" si="40"/>
        <v>337054011.09354752</v>
      </c>
      <c r="AA33" s="60">
        <f t="shared" si="40"/>
        <v>337054011.09354752</v>
      </c>
      <c r="AB33" s="60">
        <f t="shared" si="40"/>
        <v>337054011.09354752</v>
      </c>
      <c r="AC33" s="60">
        <f t="shared" si="40"/>
        <v>337054011.09354752</v>
      </c>
      <c r="AD33" s="60">
        <f t="shared" si="40"/>
        <v>337054011.09354752</v>
      </c>
      <c r="AE33" s="60">
        <f t="shared" si="40"/>
        <v>337054011.09354752</v>
      </c>
      <c r="AF33" s="60">
        <f t="shared" si="40"/>
        <v>337054011.09354752</v>
      </c>
      <c r="AG33" s="60">
        <f t="shared" si="40"/>
        <v>337054011.09354752</v>
      </c>
      <c r="AH33" s="68"/>
      <c r="AI33" s="69">
        <f t="shared" ref="AI33:BI33" si="41">$M$5*$Q$15</f>
        <v>347819170.27184641</v>
      </c>
      <c r="AJ33" s="69">
        <f t="shared" si="41"/>
        <v>347819170.27184641</v>
      </c>
      <c r="AK33" s="69">
        <f t="shared" si="41"/>
        <v>347819170.27184641</v>
      </c>
      <c r="AL33" s="69">
        <f t="shared" si="41"/>
        <v>347819170.27184641</v>
      </c>
      <c r="AM33" s="69">
        <f t="shared" si="41"/>
        <v>347819170.27184641</v>
      </c>
      <c r="AN33" s="69">
        <f t="shared" si="41"/>
        <v>347819170.27184641</v>
      </c>
      <c r="AO33" s="69">
        <f t="shared" si="41"/>
        <v>347819170.27184641</v>
      </c>
      <c r="AP33" s="69">
        <f t="shared" si="41"/>
        <v>347819170.27184641</v>
      </c>
      <c r="AQ33" s="69">
        <f t="shared" si="41"/>
        <v>347819170.27184641</v>
      </c>
      <c r="AR33" s="69">
        <f t="shared" si="41"/>
        <v>347819170.27184641</v>
      </c>
      <c r="AS33" s="69">
        <f t="shared" si="41"/>
        <v>347819170.27184641</v>
      </c>
      <c r="AT33" s="69">
        <f t="shared" si="41"/>
        <v>347819170.27184641</v>
      </c>
      <c r="AU33" s="69">
        <f t="shared" si="41"/>
        <v>347819170.27184641</v>
      </c>
      <c r="AV33" s="69">
        <f t="shared" si="41"/>
        <v>347819170.27184641</v>
      </c>
      <c r="AW33" s="69">
        <f t="shared" si="41"/>
        <v>347819170.27184641</v>
      </c>
      <c r="AX33" s="69">
        <f t="shared" si="41"/>
        <v>347819170.27184641</v>
      </c>
      <c r="AY33" s="69">
        <f t="shared" si="41"/>
        <v>347819170.27184641</v>
      </c>
      <c r="AZ33" s="69">
        <f t="shared" si="41"/>
        <v>347819170.27184641</v>
      </c>
      <c r="BA33" s="69">
        <f t="shared" si="41"/>
        <v>347819170.27184641</v>
      </c>
      <c r="BB33" s="69">
        <f t="shared" si="41"/>
        <v>347819170.27184641</v>
      </c>
      <c r="BC33" s="69">
        <f t="shared" si="41"/>
        <v>347819170.27184641</v>
      </c>
      <c r="BD33" s="69">
        <f t="shared" si="41"/>
        <v>347819170.27184641</v>
      </c>
      <c r="BE33" s="69">
        <f t="shared" si="41"/>
        <v>347819170.27184641</v>
      </c>
      <c r="BF33" s="69">
        <f t="shared" si="41"/>
        <v>347819170.27184641</v>
      </c>
      <c r="BG33" s="69">
        <f t="shared" si="41"/>
        <v>347819170.27184641</v>
      </c>
      <c r="BH33" s="69">
        <f t="shared" si="41"/>
        <v>347819170.27184641</v>
      </c>
      <c r="BI33" s="69">
        <f t="shared" si="41"/>
        <v>347819170.27184641</v>
      </c>
      <c r="BJ33" s="68"/>
      <c r="BK33" s="60">
        <f>$L$5*$Q$14</f>
        <v>356410932.57635057</v>
      </c>
      <c r="BL33" s="60">
        <f t="shared" ref="BL33:CK33" si="42">$L$5*$Q$14</f>
        <v>356410932.57635057</v>
      </c>
      <c r="BM33" s="60">
        <f t="shared" si="42"/>
        <v>356410932.57635057</v>
      </c>
      <c r="BN33" s="60">
        <f t="shared" si="42"/>
        <v>356410932.57635057</v>
      </c>
      <c r="BO33" s="60">
        <f t="shared" si="42"/>
        <v>356410932.57635057</v>
      </c>
      <c r="BP33" s="60">
        <f t="shared" si="42"/>
        <v>356410932.57635057</v>
      </c>
      <c r="BQ33" s="60">
        <f t="shared" si="42"/>
        <v>356410932.57635057</v>
      </c>
      <c r="BR33" s="60">
        <f t="shared" si="42"/>
        <v>356410932.57635057</v>
      </c>
      <c r="BS33" s="60">
        <f t="shared" si="42"/>
        <v>356410932.57635057</v>
      </c>
      <c r="BT33" s="60">
        <f t="shared" si="42"/>
        <v>356410932.57635057</v>
      </c>
      <c r="BU33" s="60">
        <f t="shared" si="42"/>
        <v>356410932.57635057</v>
      </c>
      <c r="BV33" s="60">
        <f t="shared" si="42"/>
        <v>356410932.57635057</v>
      </c>
      <c r="BW33" s="60">
        <f t="shared" si="42"/>
        <v>356410932.57635057</v>
      </c>
      <c r="BX33" s="60">
        <f t="shared" si="42"/>
        <v>356410932.57635057</v>
      </c>
      <c r="BY33" s="60">
        <f t="shared" si="42"/>
        <v>356410932.57635057</v>
      </c>
      <c r="BZ33" s="60">
        <f t="shared" si="42"/>
        <v>356410932.57635057</v>
      </c>
      <c r="CA33" s="60">
        <f t="shared" si="42"/>
        <v>356410932.57635057</v>
      </c>
      <c r="CB33" s="60">
        <f t="shared" si="42"/>
        <v>356410932.57635057</v>
      </c>
      <c r="CC33" s="60">
        <f t="shared" si="42"/>
        <v>356410932.57635057</v>
      </c>
      <c r="CD33" s="60">
        <f t="shared" si="42"/>
        <v>356410932.57635057</v>
      </c>
      <c r="CE33" s="60">
        <f t="shared" si="42"/>
        <v>356410932.57635057</v>
      </c>
      <c r="CF33" s="60">
        <f t="shared" si="42"/>
        <v>356410932.57635057</v>
      </c>
      <c r="CG33" s="60">
        <f t="shared" si="42"/>
        <v>356410932.57635057</v>
      </c>
      <c r="CH33" s="60">
        <f t="shared" si="42"/>
        <v>356410932.57635057</v>
      </c>
      <c r="CI33" s="60">
        <f t="shared" si="42"/>
        <v>356410932.57635057</v>
      </c>
      <c r="CJ33" s="60">
        <f t="shared" si="42"/>
        <v>356410932.57635057</v>
      </c>
      <c r="CK33" s="60">
        <f t="shared" si="42"/>
        <v>356410932.57635057</v>
      </c>
      <c r="CL33" s="68"/>
      <c r="CM33" s="60">
        <f>$K$5*$Q$13</f>
        <v>347402341.70615762</v>
      </c>
      <c r="CN33" s="60">
        <f t="shared" ref="CN33:DM33" si="43">$K$5*$Q$13</f>
        <v>347402341.70615762</v>
      </c>
      <c r="CO33" s="60">
        <f t="shared" si="43"/>
        <v>347402341.70615762</v>
      </c>
      <c r="CP33" s="60">
        <f t="shared" si="43"/>
        <v>347402341.70615762</v>
      </c>
      <c r="CQ33" s="60">
        <f t="shared" si="43"/>
        <v>347402341.70615762</v>
      </c>
      <c r="CR33" s="60">
        <f t="shared" si="43"/>
        <v>347402341.70615762</v>
      </c>
      <c r="CS33" s="60">
        <f t="shared" si="43"/>
        <v>347402341.70615762</v>
      </c>
      <c r="CT33" s="60">
        <f t="shared" si="43"/>
        <v>347402341.70615762</v>
      </c>
      <c r="CU33" s="60">
        <f t="shared" si="43"/>
        <v>347402341.70615762</v>
      </c>
      <c r="CV33" s="60">
        <f t="shared" si="43"/>
        <v>347402341.70615762</v>
      </c>
      <c r="CW33" s="60">
        <f t="shared" si="43"/>
        <v>347402341.70615762</v>
      </c>
      <c r="CX33" s="60">
        <f t="shared" si="43"/>
        <v>347402341.70615762</v>
      </c>
      <c r="CY33" s="60">
        <f t="shared" si="43"/>
        <v>347402341.70615762</v>
      </c>
      <c r="CZ33" s="60">
        <f t="shared" si="43"/>
        <v>347402341.70615762</v>
      </c>
      <c r="DA33" s="60">
        <f t="shared" si="43"/>
        <v>347402341.70615762</v>
      </c>
      <c r="DB33" s="60">
        <f t="shared" si="43"/>
        <v>347402341.70615762</v>
      </c>
      <c r="DC33" s="60">
        <f t="shared" si="43"/>
        <v>347402341.70615762</v>
      </c>
      <c r="DD33" s="60">
        <f t="shared" si="43"/>
        <v>347402341.70615762</v>
      </c>
      <c r="DE33" s="60">
        <f t="shared" si="43"/>
        <v>347402341.70615762</v>
      </c>
      <c r="DF33" s="60">
        <f t="shared" si="43"/>
        <v>347402341.70615762</v>
      </c>
      <c r="DG33" s="60">
        <f t="shared" si="43"/>
        <v>347402341.70615762</v>
      </c>
      <c r="DH33" s="60">
        <f t="shared" si="43"/>
        <v>347402341.70615762</v>
      </c>
      <c r="DI33" s="60">
        <f t="shared" si="43"/>
        <v>347402341.70615762</v>
      </c>
      <c r="DJ33" s="60">
        <f t="shared" si="43"/>
        <v>347402341.70615762</v>
      </c>
      <c r="DK33" s="60">
        <f t="shared" si="43"/>
        <v>347402341.70615762</v>
      </c>
      <c r="DL33" s="60">
        <f t="shared" si="43"/>
        <v>347402341.70615762</v>
      </c>
      <c r="DM33" s="60">
        <f t="shared" si="43"/>
        <v>347402341.70615762</v>
      </c>
      <c r="DN33" s="68"/>
      <c r="DO33" s="60">
        <f>$J$5*$Q$12</f>
        <v>327524789.05054617</v>
      </c>
      <c r="DP33" s="60">
        <f t="shared" ref="DP33:EO33" si="44">$J$5*$Q$12</f>
        <v>327524789.05054617</v>
      </c>
      <c r="DQ33" s="60">
        <f t="shared" si="44"/>
        <v>327524789.05054617</v>
      </c>
      <c r="DR33" s="60">
        <f t="shared" si="44"/>
        <v>327524789.05054617</v>
      </c>
      <c r="DS33" s="60">
        <f t="shared" si="44"/>
        <v>327524789.05054617</v>
      </c>
      <c r="DT33" s="60">
        <f t="shared" si="44"/>
        <v>327524789.05054617</v>
      </c>
      <c r="DU33" s="60">
        <f t="shared" si="44"/>
        <v>327524789.05054617</v>
      </c>
      <c r="DV33" s="60">
        <f t="shared" si="44"/>
        <v>327524789.05054617</v>
      </c>
      <c r="DW33" s="60">
        <f t="shared" si="44"/>
        <v>327524789.05054617</v>
      </c>
      <c r="DX33" s="60">
        <f t="shared" si="44"/>
        <v>327524789.05054617</v>
      </c>
      <c r="DY33" s="60">
        <f t="shared" si="44"/>
        <v>327524789.05054617</v>
      </c>
      <c r="DZ33" s="60">
        <f t="shared" si="44"/>
        <v>327524789.05054617</v>
      </c>
      <c r="EA33" s="60">
        <f t="shared" si="44"/>
        <v>327524789.05054617</v>
      </c>
      <c r="EB33" s="60">
        <f t="shared" si="44"/>
        <v>327524789.05054617</v>
      </c>
      <c r="EC33" s="60">
        <f t="shared" si="44"/>
        <v>327524789.05054617</v>
      </c>
      <c r="ED33" s="60">
        <f t="shared" si="44"/>
        <v>327524789.05054617</v>
      </c>
      <c r="EE33" s="60">
        <f t="shared" si="44"/>
        <v>327524789.05054617</v>
      </c>
      <c r="EF33" s="60">
        <f t="shared" si="44"/>
        <v>327524789.05054617</v>
      </c>
      <c r="EG33" s="60">
        <f t="shared" si="44"/>
        <v>327524789.05054617</v>
      </c>
      <c r="EH33" s="60">
        <f t="shared" si="44"/>
        <v>327524789.05054617</v>
      </c>
      <c r="EI33" s="60">
        <f t="shared" si="44"/>
        <v>327524789.05054617</v>
      </c>
      <c r="EJ33" s="60">
        <f t="shared" si="44"/>
        <v>327524789.05054617</v>
      </c>
      <c r="EK33" s="60">
        <f t="shared" si="44"/>
        <v>327524789.05054617</v>
      </c>
      <c r="EL33" s="60">
        <f t="shared" si="44"/>
        <v>327524789.05054617</v>
      </c>
      <c r="EM33" s="60">
        <f t="shared" si="44"/>
        <v>327524789.05054617</v>
      </c>
      <c r="EN33" s="60">
        <f t="shared" si="44"/>
        <v>327524789.05054617</v>
      </c>
      <c r="EO33" s="60">
        <f t="shared" si="44"/>
        <v>327524789.05054617</v>
      </c>
      <c r="EP33" s="68"/>
      <c r="EQ33" s="60">
        <f>$I$5*$Q$11</f>
        <v>333219583.71523303</v>
      </c>
      <c r="ER33" s="60">
        <f t="shared" ref="ER33:FQ33" si="45">$I$5*$Q$11</f>
        <v>333219583.71523303</v>
      </c>
      <c r="ES33" s="60">
        <f t="shared" si="45"/>
        <v>333219583.71523303</v>
      </c>
      <c r="ET33" s="60">
        <f t="shared" si="45"/>
        <v>333219583.71523303</v>
      </c>
      <c r="EU33" s="60">
        <f t="shared" si="45"/>
        <v>333219583.71523303</v>
      </c>
      <c r="EV33" s="60">
        <f t="shared" si="45"/>
        <v>333219583.71523303</v>
      </c>
      <c r="EW33" s="60">
        <f t="shared" si="45"/>
        <v>333219583.71523303</v>
      </c>
      <c r="EX33" s="60">
        <f t="shared" si="45"/>
        <v>333219583.71523303</v>
      </c>
      <c r="EY33" s="60">
        <f t="shared" si="45"/>
        <v>333219583.71523303</v>
      </c>
      <c r="EZ33" s="60">
        <f t="shared" si="45"/>
        <v>333219583.71523303</v>
      </c>
      <c r="FA33" s="60">
        <f t="shared" si="45"/>
        <v>333219583.71523303</v>
      </c>
      <c r="FB33" s="60">
        <f t="shared" si="45"/>
        <v>333219583.71523303</v>
      </c>
      <c r="FC33" s="60">
        <f t="shared" si="45"/>
        <v>333219583.71523303</v>
      </c>
      <c r="FD33" s="60">
        <f t="shared" si="45"/>
        <v>333219583.71523303</v>
      </c>
      <c r="FE33" s="60">
        <f t="shared" si="45"/>
        <v>333219583.71523303</v>
      </c>
      <c r="FF33" s="60">
        <f t="shared" si="45"/>
        <v>333219583.71523303</v>
      </c>
      <c r="FG33" s="60">
        <f t="shared" si="45"/>
        <v>333219583.71523303</v>
      </c>
      <c r="FH33" s="60">
        <f t="shared" si="45"/>
        <v>333219583.71523303</v>
      </c>
      <c r="FI33" s="60">
        <f t="shared" si="45"/>
        <v>333219583.71523303</v>
      </c>
      <c r="FJ33" s="60">
        <f t="shared" si="45"/>
        <v>333219583.71523303</v>
      </c>
      <c r="FK33" s="60">
        <f t="shared" si="45"/>
        <v>333219583.71523303</v>
      </c>
      <c r="FL33" s="60">
        <f t="shared" si="45"/>
        <v>333219583.71523303</v>
      </c>
      <c r="FM33" s="60">
        <f t="shared" si="45"/>
        <v>333219583.71523303</v>
      </c>
      <c r="FN33" s="60">
        <f t="shared" si="45"/>
        <v>333219583.71523303</v>
      </c>
      <c r="FO33" s="60">
        <f t="shared" si="45"/>
        <v>333219583.71523303</v>
      </c>
      <c r="FP33" s="60">
        <f t="shared" si="45"/>
        <v>333219583.71523303</v>
      </c>
      <c r="FQ33" s="60">
        <f t="shared" si="45"/>
        <v>333219583.71523303</v>
      </c>
      <c r="FR33" s="68"/>
      <c r="FS33" s="60">
        <f>$H$5*$Q$10</f>
        <v>336349281.44137633</v>
      </c>
      <c r="FT33" s="60">
        <f t="shared" ref="FT33:GS33" si="46">$H$5*$Q$10</f>
        <v>336349281.44137633</v>
      </c>
      <c r="FU33" s="60">
        <f t="shared" si="46"/>
        <v>336349281.44137633</v>
      </c>
      <c r="FV33" s="60">
        <f t="shared" si="46"/>
        <v>336349281.44137633</v>
      </c>
      <c r="FW33" s="60">
        <f t="shared" si="46"/>
        <v>336349281.44137633</v>
      </c>
      <c r="FX33" s="60">
        <f t="shared" si="46"/>
        <v>336349281.44137633</v>
      </c>
      <c r="FY33" s="60">
        <f t="shared" si="46"/>
        <v>336349281.44137633</v>
      </c>
      <c r="FZ33" s="60">
        <f t="shared" si="46"/>
        <v>336349281.44137633</v>
      </c>
      <c r="GA33" s="60">
        <f t="shared" si="46"/>
        <v>336349281.44137633</v>
      </c>
      <c r="GB33" s="60">
        <f t="shared" si="46"/>
        <v>336349281.44137633</v>
      </c>
      <c r="GC33" s="60">
        <f t="shared" si="46"/>
        <v>336349281.44137633</v>
      </c>
      <c r="GD33" s="60">
        <f t="shared" si="46"/>
        <v>336349281.44137633</v>
      </c>
      <c r="GE33" s="60">
        <f t="shared" si="46"/>
        <v>336349281.44137633</v>
      </c>
      <c r="GF33" s="60">
        <f t="shared" si="46"/>
        <v>336349281.44137633</v>
      </c>
      <c r="GG33" s="60">
        <f t="shared" si="46"/>
        <v>336349281.44137633</v>
      </c>
      <c r="GH33" s="60">
        <f t="shared" si="46"/>
        <v>336349281.44137633</v>
      </c>
      <c r="GI33" s="60">
        <f t="shared" si="46"/>
        <v>336349281.44137633</v>
      </c>
      <c r="GJ33" s="60">
        <f t="shared" si="46"/>
        <v>336349281.44137633</v>
      </c>
      <c r="GK33" s="60">
        <f t="shared" si="46"/>
        <v>336349281.44137633</v>
      </c>
      <c r="GL33" s="60">
        <f t="shared" si="46"/>
        <v>336349281.44137633</v>
      </c>
      <c r="GM33" s="60">
        <f t="shared" si="46"/>
        <v>336349281.44137633</v>
      </c>
      <c r="GN33" s="60">
        <f t="shared" si="46"/>
        <v>336349281.44137633</v>
      </c>
      <c r="GO33" s="60">
        <f t="shared" si="46"/>
        <v>336349281.44137633</v>
      </c>
      <c r="GP33" s="60">
        <f t="shared" si="46"/>
        <v>336349281.44137633</v>
      </c>
      <c r="GQ33" s="60">
        <f t="shared" si="46"/>
        <v>336349281.44137633</v>
      </c>
      <c r="GR33" s="60">
        <f t="shared" si="46"/>
        <v>336349281.44137633</v>
      </c>
      <c r="GS33" s="60">
        <f t="shared" si="46"/>
        <v>336349281.44137633</v>
      </c>
      <c r="GT33" s="68"/>
      <c r="GU33" s="60">
        <f>$G$5*$Q$9</f>
        <v>308164511.09012234</v>
      </c>
      <c r="GV33" s="60">
        <f t="shared" ref="GV33:HU33" si="47">$G$5*$Q$9</f>
        <v>308164511.09012234</v>
      </c>
      <c r="GW33" s="60">
        <f t="shared" si="47"/>
        <v>308164511.09012234</v>
      </c>
      <c r="GX33" s="60">
        <f t="shared" si="47"/>
        <v>308164511.09012234</v>
      </c>
      <c r="GY33" s="60">
        <f t="shared" si="47"/>
        <v>308164511.09012234</v>
      </c>
      <c r="GZ33" s="60">
        <f t="shared" si="47"/>
        <v>308164511.09012234</v>
      </c>
      <c r="HA33" s="60">
        <f t="shared" si="47"/>
        <v>308164511.09012234</v>
      </c>
      <c r="HB33" s="60">
        <f t="shared" si="47"/>
        <v>308164511.09012234</v>
      </c>
      <c r="HC33" s="60">
        <f t="shared" si="47"/>
        <v>308164511.09012234</v>
      </c>
      <c r="HD33" s="60">
        <f t="shared" si="47"/>
        <v>308164511.09012234</v>
      </c>
      <c r="HE33" s="60">
        <f t="shared" si="47"/>
        <v>308164511.09012234</v>
      </c>
      <c r="HF33" s="60">
        <f t="shared" si="47"/>
        <v>308164511.09012234</v>
      </c>
      <c r="HG33" s="60">
        <f t="shared" si="47"/>
        <v>308164511.09012234</v>
      </c>
      <c r="HH33" s="60">
        <f t="shared" si="47"/>
        <v>308164511.09012234</v>
      </c>
      <c r="HI33" s="60">
        <f t="shared" si="47"/>
        <v>308164511.09012234</v>
      </c>
      <c r="HJ33" s="60">
        <f t="shared" si="47"/>
        <v>308164511.09012234</v>
      </c>
      <c r="HK33" s="60">
        <f t="shared" si="47"/>
        <v>308164511.09012234</v>
      </c>
      <c r="HL33" s="60">
        <f t="shared" si="47"/>
        <v>308164511.09012234</v>
      </c>
      <c r="HM33" s="60">
        <f t="shared" si="47"/>
        <v>308164511.09012234</v>
      </c>
      <c r="HN33" s="60">
        <f t="shared" si="47"/>
        <v>308164511.09012234</v>
      </c>
      <c r="HO33" s="60">
        <f t="shared" si="47"/>
        <v>308164511.09012234</v>
      </c>
      <c r="HP33" s="60">
        <f t="shared" si="47"/>
        <v>308164511.09012234</v>
      </c>
      <c r="HQ33" s="60">
        <f t="shared" si="47"/>
        <v>308164511.09012234</v>
      </c>
      <c r="HR33" s="60">
        <f t="shared" si="47"/>
        <v>308164511.09012234</v>
      </c>
      <c r="HS33" s="60">
        <f t="shared" si="47"/>
        <v>308164511.09012234</v>
      </c>
      <c r="HT33" s="60">
        <f t="shared" si="47"/>
        <v>308164511.09012234</v>
      </c>
      <c r="HU33" s="60">
        <f t="shared" si="47"/>
        <v>308164511.09012234</v>
      </c>
      <c r="HV33" s="68"/>
    </row>
    <row r="34" spans="1:230" s="60" customFormat="1" ht="25.5" x14ac:dyDescent="0.2">
      <c r="A34" s="57"/>
      <c r="B34" s="71">
        <v>5</v>
      </c>
      <c r="C34" s="73" t="s">
        <v>28</v>
      </c>
      <c r="D34" s="74" t="s">
        <v>8</v>
      </c>
      <c r="E34" s="42" t="s">
        <v>32</v>
      </c>
      <c r="F34" s="42" t="s">
        <v>845</v>
      </c>
      <c r="G34" s="60">
        <f>$N$6</f>
        <v>69911502.133571103</v>
      </c>
      <c r="H34" s="60">
        <f t="shared" ref="H34:AG34" si="48">$N$6</f>
        <v>69911502.133571103</v>
      </c>
      <c r="I34" s="60">
        <f t="shared" si="48"/>
        <v>69911502.133571103</v>
      </c>
      <c r="J34" s="60">
        <f t="shared" si="48"/>
        <v>69911502.133571103</v>
      </c>
      <c r="K34" s="60">
        <f t="shared" si="48"/>
        <v>69911502.133571103</v>
      </c>
      <c r="L34" s="60">
        <f t="shared" si="48"/>
        <v>69911502.133571103</v>
      </c>
      <c r="M34" s="60">
        <f t="shared" si="48"/>
        <v>69911502.133571103</v>
      </c>
      <c r="N34" s="155">
        <f t="shared" si="48"/>
        <v>69911502.133571103</v>
      </c>
      <c r="O34" s="60">
        <f t="shared" si="48"/>
        <v>69911502.133571103</v>
      </c>
      <c r="P34" s="60">
        <f t="shared" si="48"/>
        <v>69911502.133571103</v>
      </c>
      <c r="Q34" s="60">
        <f t="shared" si="48"/>
        <v>69911502.133571103</v>
      </c>
      <c r="R34" s="60">
        <f t="shared" si="48"/>
        <v>69911502.133571103</v>
      </c>
      <c r="S34" s="60">
        <f t="shared" si="48"/>
        <v>69911502.133571103</v>
      </c>
      <c r="T34" s="60">
        <f t="shared" si="48"/>
        <v>69911502.133571103</v>
      </c>
      <c r="U34" s="60">
        <f t="shared" si="48"/>
        <v>69911502.133571103</v>
      </c>
      <c r="V34" s="60">
        <f t="shared" si="48"/>
        <v>69911502.133571103</v>
      </c>
      <c r="W34" s="60">
        <f t="shared" si="48"/>
        <v>69911502.133571103</v>
      </c>
      <c r="X34" s="60">
        <f t="shared" si="48"/>
        <v>69911502.133571103</v>
      </c>
      <c r="Y34" s="60">
        <f t="shared" si="48"/>
        <v>69911502.133571103</v>
      </c>
      <c r="Z34" s="60">
        <f t="shared" si="48"/>
        <v>69911502.133571103</v>
      </c>
      <c r="AA34" s="60">
        <f t="shared" si="48"/>
        <v>69911502.133571103</v>
      </c>
      <c r="AB34" s="60">
        <f t="shared" si="48"/>
        <v>69911502.133571103</v>
      </c>
      <c r="AC34" s="60">
        <f t="shared" si="48"/>
        <v>69911502.133571103</v>
      </c>
      <c r="AD34" s="60">
        <f t="shared" si="48"/>
        <v>69911502.133571103</v>
      </c>
      <c r="AE34" s="60">
        <f t="shared" si="48"/>
        <v>69911502.133571103</v>
      </c>
      <c r="AF34" s="60">
        <f t="shared" si="48"/>
        <v>69911502.133571103</v>
      </c>
      <c r="AG34" s="60">
        <f t="shared" si="48"/>
        <v>69911502.133571103</v>
      </c>
      <c r="AH34" s="68"/>
      <c r="AI34" s="69">
        <f t="shared" ref="AI34:BI34" si="49">$M$6*$Q$15</f>
        <v>68544324.845625222</v>
      </c>
      <c r="AJ34" s="69">
        <f t="shared" si="49"/>
        <v>68544324.845625222</v>
      </c>
      <c r="AK34" s="69">
        <f t="shared" si="49"/>
        <v>68544324.845625222</v>
      </c>
      <c r="AL34" s="69">
        <f t="shared" si="49"/>
        <v>68544324.845625222</v>
      </c>
      <c r="AM34" s="69">
        <f t="shared" si="49"/>
        <v>68544324.845625222</v>
      </c>
      <c r="AN34" s="69">
        <f t="shared" si="49"/>
        <v>68544324.845625222</v>
      </c>
      <c r="AO34" s="69">
        <f t="shared" si="49"/>
        <v>68544324.845625222</v>
      </c>
      <c r="AP34" s="69">
        <f t="shared" si="49"/>
        <v>68544324.845625222</v>
      </c>
      <c r="AQ34" s="69">
        <f t="shared" si="49"/>
        <v>68544324.845625222</v>
      </c>
      <c r="AR34" s="69">
        <f t="shared" si="49"/>
        <v>68544324.845625222</v>
      </c>
      <c r="AS34" s="69">
        <f t="shared" si="49"/>
        <v>68544324.845625222</v>
      </c>
      <c r="AT34" s="69">
        <f t="shared" si="49"/>
        <v>68544324.845625222</v>
      </c>
      <c r="AU34" s="69">
        <f t="shared" si="49"/>
        <v>68544324.845625222</v>
      </c>
      <c r="AV34" s="69">
        <f t="shared" si="49"/>
        <v>68544324.845625222</v>
      </c>
      <c r="AW34" s="69">
        <f t="shared" si="49"/>
        <v>68544324.845625222</v>
      </c>
      <c r="AX34" s="69">
        <f t="shared" si="49"/>
        <v>68544324.845625222</v>
      </c>
      <c r="AY34" s="69">
        <f t="shared" si="49"/>
        <v>68544324.845625222</v>
      </c>
      <c r="AZ34" s="69">
        <f t="shared" si="49"/>
        <v>68544324.845625222</v>
      </c>
      <c r="BA34" s="69">
        <f t="shared" si="49"/>
        <v>68544324.845625222</v>
      </c>
      <c r="BB34" s="69">
        <f t="shared" si="49"/>
        <v>68544324.845625222</v>
      </c>
      <c r="BC34" s="69">
        <f t="shared" si="49"/>
        <v>68544324.845625222</v>
      </c>
      <c r="BD34" s="69">
        <f t="shared" si="49"/>
        <v>68544324.845625222</v>
      </c>
      <c r="BE34" s="69">
        <f t="shared" si="49"/>
        <v>68544324.845625222</v>
      </c>
      <c r="BF34" s="69">
        <f t="shared" si="49"/>
        <v>68544324.845625222</v>
      </c>
      <c r="BG34" s="69">
        <f t="shared" si="49"/>
        <v>68544324.845625222</v>
      </c>
      <c r="BH34" s="69">
        <f t="shared" si="49"/>
        <v>68544324.845625222</v>
      </c>
      <c r="BI34" s="69">
        <f t="shared" si="49"/>
        <v>68544324.845625222</v>
      </c>
      <c r="BJ34" s="68"/>
      <c r="BK34" s="60">
        <f>$L$6*$Q$14</f>
        <v>64367264.216049582</v>
      </c>
      <c r="BL34" s="60">
        <f t="shared" ref="BL34:CK34" si="50">$L$6*$Q$14</f>
        <v>64367264.216049582</v>
      </c>
      <c r="BM34" s="60">
        <f t="shared" si="50"/>
        <v>64367264.216049582</v>
      </c>
      <c r="BN34" s="60">
        <f t="shared" si="50"/>
        <v>64367264.216049582</v>
      </c>
      <c r="BO34" s="60">
        <f t="shared" si="50"/>
        <v>64367264.216049582</v>
      </c>
      <c r="BP34" s="60">
        <f t="shared" si="50"/>
        <v>64367264.216049582</v>
      </c>
      <c r="BQ34" s="60">
        <f t="shared" si="50"/>
        <v>64367264.216049582</v>
      </c>
      <c r="BR34" s="60">
        <f t="shared" si="50"/>
        <v>64367264.216049582</v>
      </c>
      <c r="BS34" s="60">
        <f t="shared" si="50"/>
        <v>64367264.216049582</v>
      </c>
      <c r="BT34" s="60">
        <f t="shared" si="50"/>
        <v>64367264.216049582</v>
      </c>
      <c r="BU34" s="60">
        <f t="shared" si="50"/>
        <v>64367264.216049582</v>
      </c>
      <c r="BV34" s="60">
        <f t="shared" si="50"/>
        <v>64367264.216049582</v>
      </c>
      <c r="BW34" s="60">
        <f t="shared" si="50"/>
        <v>64367264.216049582</v>
      </c>
      <c r="BX34" s="60">
        <f t="shared" si="50"/>
        <v>64367264.216049582</v>
      </c>
      <c r="BY34" s="60">
        <f t="shared" si="50"/>
        <v>64367264.216049582</v>
      </c>
      <c r="BZ34" s="60">
        <f t="shared" si="50"/>
        <v>64367264.216049582</v>
      </c>
      <c r="CA34" s="60">
        <f t="shared" si="50"/>
        <v>64367264.216049582</v>
      </c>
      <c r="CB34" s="60">
        <f t="shared" si="50"/>
        <v>64367264.216049582</v>
      </c>
      <c r="CC34" s="60">
        <f t="shared" si="50"/>
        <v>64367264.216049582</v>
      </c>
      <c r="CD34" s="60">
        <f t="shared" si="50"/>
        <v>64367264.216049582</v>
      </c>
      <c r="CE34" s="60">
        <f t="shared" si="50"/>
        <v>64367264.216049582</v>
      </c>
      <c r="CF34" s="60">
        <f t="shared" si="50"/>
        <v>64367264.216049582</v>
      </c>
      <c r="CG34" s="60">
        <f t="shared" si="50"/>
        <v>64367264.216049582</v>
      </c>
      <c r="CH34" s="60">
        <f t="shared" si="50"/>
        <v>64367264.216049582</v>
      </c>
      <c r="CI34" s="60">
        <f t="shared" si="50"/>
        <v>64367264.216049582</v>
      </c>
      <c r="CJ34" s="60">
        <f t="shared" si="50"/>
        <v>64367264.216049582</v>
      </c>
      <c r="CK34" s="60">
        <f t="shared" si="50"/>
        <v>64367264.216049582</v>
      </c>
      <c r="CL34" s="68"/>
      <c r="CM34" s="60">
        <f>$K$6*$Q$13</f>
        <v>57832333.407981828</v>
      </c>
      <c r="CN34" s="60">
        <f t="shared" ref="CN34:DM34" si="51">$K$6*$Q$13</f>
        <v>57832333.407981828</v>
      </c>
      <c r="CO34" s="60">
        <f t="shared" si="51"/>
        <v>57832333.407981828</v>
      </c>
      <c r="CP34" s="60">
        <f t="shared" si="51"/>
        <v>57832333.407981828</v>
      </c>
      <c r="CQ34" s="60">
        <f t="shared" si="51"/>
        <v>57832333.407981828</v>
      </c>
      <c r="CR34" s="60">
        <f t="shared" si="51"/>
        <v>57832333.407981828</v>
      </c>
      <c r="CS34" s="60">
        <f t="shared" si="51"/>
        <v>57832333.407981828</v>
      </c>
      <c r="CT34" s="60">
        <f t="shared" si="51"/>
        <v>57832333.407981828</v>
      </c>
      <c r="CU34" s="60">
        <f t="shared" si="51"/>
        <v>57832333.407981828</v>
      </c>
      <c r="CV34" s="60">
        <f t="shared" si="51"/>
        <v>57832333.407981828</v>
      </c>
      <c r="CW34" s="60">
        <f t="shared" si="51"/>
        <v>57832333.407981828</v>
      </c>
      <c r="CX34" s="60">
        <f t="shared" si="51"/>
        <v>57832333.407981828</v>
      </c>
      <c r="CY34" s="60">
        <f t="shared" si="51"/>
        <v>57832333.407981828</v>
      </c>
      <c r="CZ34" s="60">
        <f t="shared" si="51"/>
        <v>57832333.407981828</v>
      </c>
      <c r="DA34" s="60">
        <f t="shared" si="51"/>
        <v>57832333.407981828</v>
      </c>
      <c r="DB34" s="60">
        <f t="shared" si="51"/>
        <v>57832333.407981828</v>
      </c>
      <c r="DC34" s="60">
        <f t="shared" si="51"/>
        <v>57832333.407981828</v>
      </c>
      <c r="DD34" s="60">
        <f t="shared" si="51"/>
        <v>57832333.407981828</v>
      </c>
      <c r="DE34" s="60">
        <f t="shared" si="51"/>
        <v>57832333.407981828</v>
      </c>
      <c r="DF34" s="60">
        <f t="shared" si="51"/>
        <v>57832333.407981828</v>
      </c>
      <c r="DG34" s="60">
        <f t="shared" si="51"/>
        <v>57832333.407981828</v>
      </c>
      <c r="DH34" s="60">
        <f t="shared" si="51"/>
        <v>57832333.407981828</v>
      </c>
      <c r="DI34" s="60">
        <f t="shared" si="51"/>
        <v>57832333.407981828</v>
      </c>
      <c r="DJ34" s="60">
        <f t="shared" si="51"/>
        <v>57832333.407981828</v>
      </c>
      <c r="DK34" s="60">
        <f t="shared" si="51"/>
        <v>57832333.407981828</v>
      </c>
      <c r="DL34" s="60">
        <f t="shared" si="51"/>
        <v>57832333.407981828</v>
      </c>
      <c r="DM34" s="60">
        <f t="shared" si="51"/>
        <v>57832333.407981828</v>
      </c>
      <c r="DN34" s="68"/>
      <c r="DO34" s="60">
        <f>$J$6*$Q$12</f>
        <v>49813510.621767335</v>
      </c>
      <c r="DP34" s="60">
        <f t="shared" ref="DP34:EO34" si="52">$J$6*$Q$12</f>
        <v>49813510.621767335</v>
      </c>
      <c r="DQ34" s="60">
        <f t="shared" si="52"/>
        <v>49813510.621767335</v>
      </c>
      <c r="DR34" s="60">
        <f t="shared" si="52"/>
        <v>49813510.621767335</v>
      </c>
      <c r="DS34" s="60">
        <f t="shared" si="52"/>
        <v>49813510.621767335</v>
      </c>
      <c r="DT34" s="60">
        <f t="shared" si="52"/>
        <v>49813510.621767335</v>
      </c>
      <c r="DU34" s="60">
        <f t="shared" si="52"/>
        <v>49813510.621767335</v>
      </c>
      <c r="DV34" s="60">
        <f t="shared" si="52"/>
        <v>49813510.621767335</v>
      </c>
      <c r="DW34" s="60">
        <f t="shared" si="52"/>
        <v>49813510.621767335</v>
      </c>
      <c r="DX34" s="60">
        <f t="shared" si="52"/>
        <v>49813510.621767335</v>
      </c>
      <c r="DY34" s="60">
        <f t="shared" si="52"/>
        <v>49813510.621767335</v>
      </c>
      <c r="DZ34" s="60">
        <f t="shared" si="52"/>
        <v>49813510.621767335</v>
      </c>
      <c r="EA34" s="60">
        <f t="shared" si="52"/>
        <v>49813510.621767335</v>
      </c>
      <c r="EB34" s="60">
        <f t="shared" si="52"/>
        <v>49813510.621767335</v>
      </c>
      <c r="EC34" s="60">
        <f t="shared" si="52"/>
        <v>49813510.621767335</v>
      </c>
      <c r="ED34" s="60">
        <f t="shared" si="52"/>
        <v>49813510.621767335</v>
      </c>
      <c r="EE34" s="60">
        <f t="shared" si="52"/>
        <v>49813510.621767335</v>
      </c>
      <c r="EF34" s="60">
        <f t="shared" si="52"/>
        <v>49813510.621767335</v>
      </c>
      <c r="EG34" s="60">
        <f t="shared" si="52"/>
        <v>49813510.621767335</v>
      </c>
      <c r="EH34" s="60">
        <f t="shared" si="52"/>
        <v>49813510.621767335</v>
      </c>
      <c r="EI34" s="60">
        <f t="shared" si="52"/>
        <v>49813510.621767335</v>
      </c>
      <c r="EJ34" s="60">
        <f t="shared" si="52"/>
        <v>49813510.621767335</v>
      </c>
      <c r="EK34" s="60">
        <f t="shared" si="52"/>
        <v>49813510.621767335</v>
      </c>
      <c r="EL34" s="60">
        <f t="shared" si="52"/>
        <v>49813510.621767335</v>
      </c>
      <c r="EM34" s="60">
        <f t="shared" si="52"/>
        <v>49813510.621767335</v>
      </c>
      <c r="EN34" s="60">
        <f t="shared" si="52"/>
        <v>49813510.621767335</v>
      </c>
      <c r="EO34" s="60">
        <f t="shared" si="52"/>
        <v>49813510.621767335</v>
      </c>
      <c r="EP34" s="68"/>
      <c r="EQ34" s="60">
        <f>$I$6*$Q$11</f>
        <v>40123176.694398507</v>
      </c>
      <c r="ER34" s="60">
        <f t="shared" ref="ER34:FQ34" si="53">$I$6*$Q$11</f>
        <v>40123176.694398507</v>
      </c>
      <c r="ES34" s="60">
        <f t="shared" si="53"/>
        <v>40123176.694398507</v>
      </c>
      <c r="ET34" s="60">
        <f t="shared" si="53"/>
        <v>40123176.694398507</v>
      </c>
      <c r="EU34" s="60">
        <f t="shared" si="53"/>
        <v>40123176.694398507</v>
      </c>
      <c r="EV34" s="60">
        <f t="shared" si="53"/>
        <v>40123176.694398507</v>
      </c>
      <c r="EW34" s="60">
        <f t="shared" si="53"/>
        <v>40123176.694398507</v>
      </c>
      <c r="EX34" s="60">
        <f t="shared" si="53"/>
        <v>40123176.694398507</v>
      </c>
      <c r="EY34" s="60">
        <f t="shared" si="53"/>
        <v>40123176.694398507</v>
      </c>
      <c r="EZ34" s="60">
        <f t="shared" si="53"/>
        <v>40123176.694398507</v>
      </c>
      <c r="FA34" s="60">
        <f t="shared" si="53"/>
        <v>40123176.694398507</v>
      </c>
      <c r="FB34" s="60">
        <f t="shared" si="53"/>
        <v>40123176.694398507</v>
      </c>
      <c r="FC34" s="60">
        <f t="shared" si="53"/>
        <v>40123176.694398507</v>
      </c>
      <c r="FD34" s="60">
        <f t="shared" si="53"/>
        <v>40123176.694398507</v>
      </c>
      <c r="FE34" s="60">
        <f t="shared" si="53"/>
        <v>40123176.694398507</v>
      </c>
      <c r="FF34" s="60">
        <f t="shared" si="53"/>
        <v>40123176.694398507</v>
      </c>
      <c r="FG34" s="60">
        <f t="shared" si="53"/>
        <v>40123176.694398507</v>
      </c>
      <c r="FH34" s="60">
        <f t="shared" si="53"/>
        <v>40123176.694398507</v>
      </c>
      <c r="FI34" s="60">
        <f t="shared" si="53"/>
        <v>40123176.694398507</v>
      </c>
      <c r="FJ34" s="60">
        <f t="shared" si="53"/>
        <v>40123176.694398507</v>
      </c>
      <c r="FK34" s="60">
        <f t="shared" si="53"/>
        <v>40123176.694398507</v>
      </c>
      <c r="FL34" s="60">
        <f t="shared" si="53"/>
        <v>40123176.694398507</v>
      </c>
      <c r="FM34" s="60">
        <f t="shared" si="53"/>
        <v>40123176.694398507</v>
      </c>
      <c r="FN34" s="60">
        <f t="shared" si="53"/>
        <v>40123176.694398507</v>
      </c>
      <c r="FO34" s="60">
        <f t="shared" si="53"/>
        <v>40123176.694398507</v>
      </c>
      <c r="FP34" s="60">
        <f t="shared" si="53"/>
        <v>40123176.694398507</v>
      </c>
      <c r="FQ34" s="60">
        <f t="shared" si="53"/>
        <v>40123176.694398507</v>
      </c>
      <c r="FR34" s="68"/>
      <c r="FS34" s="60">
        <f>$H$6*$Q$10</f>
        <v>34791232.39657294</v>
      </c>
      <c r="FT34" s="60">
        <f t="shared" ref="FT34:GS34" si="54">$H$6*$Q$10</f>
        <v>34791232.39657294</v>
      </c>
      <c r="FU34" s="60">
        <f t="shared" si="54"/>
        <v>34791232.39657294</v>
      </c>
      <c r="FV34" s="60">
        <f t="shared" si="54"/>
        <v>34791232.39657294</v>
      </c>
      <c r="FW34" s="60">
        <f t="shared" si="54"/>
        <v>34791232.39657294</v>
      </c>
      <c r="FX34" s="60">
        <f t="shared" si="54"/>
        <v>34791232.39657294</v>
      </c>
      <c r="FY34" s="60">
        <f t="shared" si="54"/>
        <v>34791232.39657294</v>
      </c>
      <c r="FZ34" s="60">
        <f t="shared" si="54"/>
        <v>34791232.39657294</v>
      </c>
      <c r="GA34" s="60">
        <f t="shared" si="54"/>
        <v>34791232.39657294</v>
      </c>
      <c r="GB34" s="60">
        <f t="shared" si="54"/>
        <v>34791232.39657294</v>
      </c>
      <c r="GC34" s="60">
        <f t="shared" si="54"/>
        <v>34791232.39657294</v>
      </c>
      <c r="GD34" s="60">
        <f t="shared" si="54"/>
        <v>34791232.39657294</v>
      </c>
      <c r="GE34" s="60">
        <f t="shared" si="54"/>
        <v>34791232.39657294</v>
      </c>
      <c r="GF34" s="60">
        <f t="shared" si="54"/>
        <v>34791232.39657294</v>
      </c>
      <c r="GG34" s="60">
        <f t="shared" si="54"/>
        <v>34791232.39657294</v>
      </c>
      <c r="GH34" s="60">
        <f t="shared" si="54"/>
        <v>34791232.39657294</v>
      </c>
      <c r="GI34" s="60">
        <f t="shared" si="54"/>
        <v>34791232.39657294</v>
      </c>
      <c r="GJ34" s="60">
        <f t="shared" si="54"/>
        <v>34791232.39657294</v>
      </c>
      <c r="GK34" s="60">
        <f t="shared" si="54"/>
        <v>34791232.39657294</v>
      </c>
      <c r="GL34" s="60">
        <f t="shared" si="54"/>
        <v>34791232.39657294</v>
      </c>
      <c r="GM34" s="60">
        <f t="shared" si="54"/>
        <v>34791232.39657294</v>
      </c>
      <c r="GN34" s="60">
        <f t="shared" si="54"/>
        <v>34791232.39657294</v>
      </c>
      <c r="GO34" s="60">
        <f t="shared" si="54"/>
        <v>34791232.39657294</v>
      </c>
      <c r="GP34" s="60">
        <f t="shared" si="54"/>
        <v>34791232.39657294</v>
      </c>
      <c r="GQ34" s="60">
        <f t="shared" si="54"/>
        <v>34791232.39657294</v>
      </c>
      <c r="GR34" s="60">
        <f t="shared" si="54"/>
        <v>34791232.39657294</v>
      </c>
      <c r="GS34" s="60">
        <f t="shared" si="54"/>
        <v>34791232.39657294</v>
      </c>
      <c r="GT34" s="68"/>
      <c r="GU34" s="60">
        <f>$G$6*$Q$9</f>
        <v>29097285.169606317</v>
      </c>
      <c r="GV34" s="60">
        <f t="shared" ref="GV34:HU34" si="55">$G$6*$Q$9</f>
        <v>29097285.169606317</v>
      </c>
      <c r="GW34" s="60">
        <f t="shared" si="55"/>
        <v>29097285.169606317</v>
      </c>
      <c r="GX34" s="60">
        <f t="shared" si="55"/>
        <v>29097285.169606317</v>
      </c>
      <c r="GY34" s="60">
        <f t="shared" si="55"/>
        <v>29097285.169606317</v>
      </c>
      <c r="GZ34" s="60">
        <f t="shared" si="55"/>
        <v>29097285.169606317</v>
      </c>
      <c r="HA34" s="60">
        <f t="shared" si="55"/>
        <v>29097285.169606317</v>
      </c>
      <c r="HB34" s="60">
        <f t="shared" si="55"/>
        <v>29097285.169606317</v>
      </c>
      <c r="HC34" s="60">
        <f t="shared" si="55"/>
        <v>29097285.169606317</v>
      </c>
      <c r="HD34" s="60">
        <f t="shared" si="55"/>
        <v>29097285.169606317</v>
      </c>
      <c r="HE34" s="60">
        <f t="shared" si="55"/>
        <v>29097285.169606317</v>
      </c>
      <c r="HF34" s="60">
        <f t="shared" si="55"/>
        <v>29097285.169606317</v>
      </c>
      <c r="HG34" s="60">
        <f t="shared" si="55"/>
        <v>29097285.169606317</v>
      </c>
      <c r="HH34" s="60">
        <f t="shared" si="55"/>
        <v>29097285.169606317</v>
      </c>
      <c r="HI34" s="60">
        <f t="shared" si="55"/>
        <v>29097285.169606317</v>
      </c>
      <c r="HJ34" s="60">
        <f t="shared" si="55"/>
        <v>29097285.169606317</v>
      </c>
      <c r="HK34" s="60">
        <f t="shared" si="55"/>
        <v>29097285.169606317</v>
      </c>
      <c r="HL34" s="60">
        <f t="shared" si="55"/>
        <v>29097285.169606317</v>
      </c>
      <c r="HM34" s="60">
        <f t="shared" si="55"/>
        <v>29097285.169606317</v>
      </c>
      <c r="HN34" s="60">
        <f t="shared" si="55"/>
        <v>29097285.169606317</v>
      </c>
      <c r="HO34" s="60">
        <f t="shared" si="55"/>
        <v>29097285.169606317</v>
      </c>
      <c r="HP34" s="60">
        <f t="shared" si="55"/>
        <v>29097285.169606317</v>
      </c>
      <c r="HQ34" s="60">
        <f t="shared" si="55"/>
        <v>29097285.169606317</v>
      </c>
      <c r="HR34" s="60">
        <f t="shared" si="55"/>
        <v>29097285.169606317</v>
      </c>
      <c r="HS34" s="60">
        <f t="shared" si="55"/>
        <v>29097285.169606317</v>
      </c>
      <c r="HT34" s="60">
        <f t="shared" si="55"/>
        <v>29097285.169606317</v>
      </c>
      <c r="HU34" s="60">
        <f t="shared" si="55"/>
        <v>29097285.169606317</v>
      </c>
      <c r="HV34" s="68"/>
    </row>
    <row r="35" spans="1:230" s="60" customFormat="1" ht="25.5" x14ac:dyDescent="0.2">
      <c r="A35" s="57"/>
      <c r="B35" s="71">
        <v>6</v>
      </c>
      <c r="C35" s="74" t="s">
        <v>28</v>
      </c>
      <c r="D35" s="72">
        <v>6319</v>
      </c>
      <c r="E35" s="42" t="s">
        <v>816</v>
      </c>
      <c r="F35" s="42" t="s">
        <v>837</v>
      </c>
      <c r="G35" s="60">
        <f>$N$7</f>
        <v>142836057.46897677</v>
      </c>
      <c r="H35" s="60">
        <f t="shared" ref="H35:AG35" si="56">$N$7</f>
        <v>142836057.46897677</v>
      </c>
      <c r="I35" s="60">
        <f t="shared" si="56"/>
        <v>142836057.46897677</v>
      </c>
      <c r="J35" s="60">
        <f t="shared" si="56"/>
        <v>142836057.46897677</v>
      </c>
      <c r="K35" s="60">
        <f t="shared" si="56"/>
        <v>142836057.46897677</v>
      </c>
      <c r="L35" s="60">
        <f t="shared" si="56"/>
        <v>142836057.46897677</v>
      </c>
      <c r="M35" s="60">
        <f t="shared" si="56"/>
        <v>142836057.46897677</v>
      </c>
      <c r="N35" s="155">
        <f t="shared" si="56"/>
        <v>142836057.46897677</v>
      </c>
      <c r="O35" s="60">
        <f t="shared" si="56"/>
        <v>142836057.46897677</v>
      </c>
      <c r="P35" s="60">
        <f t="shared" si="56"/>
        <v>142836057.46897677</v>
      </c>
      <c r="Q35" s="60">
        <f t="shared" si="56"/>
        <v>142836057.46897677</v>
      </c>
      <c r="R35" s="60">
        <f t="shared" si="56"/>
        <v>142836057.46897677</v>
      </c>
      <c r="S35" s="60">
        <f t="shared" si="56"/>
        <v>142836057.46897677</v>
      </c>
      <c r="T35" s="60">
        <f t="shared" si="56"/>
        <v>142836057.46897677</v>
      </c>
      <c r="U35" s="60">
        <f t="shared" si="56"/>
        <v>142836057.46897677</v>
      </c>
      <c r="V35" s="60">
        <f t="shared" si="56"/>
        <v>142836057.46897677</v>
      </c>
      <c r="W35" s="60">
        <f t="shared" si="56"/>
        <v>142836057.46897677</v>
      </c>
      <c r="X35" s="60">
        <f t="shared" si="56"/>
        <v>142836057.46897677</v>
      </c>
      <c r="Y35" s="60">
        <f t="shared" si="56"/>
        <v>142836057.46897677</v>
      </c>
      <c r="Z35" s="60">
        <f t="shared" si="56"/>
        <v>142836057.46897677</v>
      </c>
      <c r="AA35" s="60">
        <f t="shared" si="56"/>
        <v>142836057.46897677</v>
      </c>
      <c r="AB35" s="60">
        <f t="shared" si="56"/>
        <v>142836057.46897677</v>
      </c>
      <c r="AC35" s="60">
        <f t="shared" si="56"/>
        <v>142836057.46897677</v>
      </c>
      <c r="AD35" s="60">
        <f t="shared" si="56"/>
        <v>142836057.46897677</v>
      </c>
      <c r="AE35" s="60">
        <f t="shared" si="56"/>
        <v>142836057.46897677</v>
      </c>
      <c r="AF35" s="60">
        <f t="shared" si="56"/>
        <v>142836057.46897677</v>
      </c>
      <c r="AG35" s="60">
        <f t="shared" si="56"/>
        <v>142836057.46897677</v>
      </c>
      <c r="AH35" s="68"/>
      <c r="AI35" s="69">
        <f t="shared" ref="AI35:BI35" si="57">$M$7*$Q$15</f>
        <v>137612409.97342342</v>
      </c>
      <c r="AJ35" s="69">
        <f t="shared" si="57"/>
        <v>137612409.97342342</v>
      </c>
      <c r="AK35" s="69">
        <f t="shared" si="57"/>
        <v>137612409.97342342</v>
      </c>
      <c r="AL35" s="69">
        <f t="shared" si="57"/>
        <v>137612409.97342342</v>
      </c>
      <c r="AM35" s="69">
        <f t="shared" si="57"/>
        <v>137612409.97342342</v>
      </c>
      <c r="AN35" s="69">
        <f t="shared" si="57"/>
        <v>137612409.97342342</v>
      </c>
      <c r="AO35" s="69">
        <f t="shared" si="57"/>
        <v>137612409.97342342</v>
      </c>
      <c r="AP35" s="69">
        <f t="shared" si="57"/>
        <v>137612409.97342342</v>
      </c>
      <c r="AQ35" s="69">
        <f t="shared" si="57"/>
        <v>137612409.97342342</v>
      </c>
      <c r="AR35" s="69">
        <f t="shared" si="57"/>
        <v>137612409.97342342</v>
      </c>
      <c r="AS35" s="69">
        <f t="shared" si="57"/>
        <v>137612409.97342342</v>
      </c>
      <c r="AT35" s="69">
        <f t="shared" si="57"/>
        <v>137612409.97342342</v>
      </c>
      <c r="AU35" s="69">
        <f t="shared" si="57"/>
        <v>137612409.97342342</v>
      </c>
      <c r="AV35" s="69">
        <f t="shared" si="57"/>
        <v>137612409.97342342</v>
      </c>
      <c r="AW35" s="69">
        <f t="shared" si="57"/>
        <v>137612409.97342342</v>
      </c>
      <c r="AX35" s="69">
        <f t="shared" si="57"/>
        <v>137612409.97342342</v>
      </c>
      <c r="AY35" s="69">
        <f t="shared" si="57"/>
        <v>137612409.97342342</v>
      </c>
      <c r="AZ35" s="69">
        <f t="shared" si="57"/>
        <v>137612409.97342342</v>
      </c>
      <c r="BA35" s="69">
        <f t="shared" si="57"/>
        <v>137612409.97342342</v>
      </c>
      <c r="BB35" s="69">
        <f t="shared" si="57"/>
        <v>137612409.97342342</v>
      </c>
      <c r="BC35" s="69">
        <f t="shared" si="57"/>
        <v>137612409.97342342</v>
      </c>
      <c r="BD35" s="69">
        <f t="shared" si="57"/>
        <v>137612409.97342342</v>
      </c>
      <c r="BE35" s="69">
        <f t="shared" si="57"/>
        <v>137612409.97342342</v>
      </c>
      <c r="BF35" s="69">
        <f t="shared" si="57"/>
        <v>137612409.97342342</v>
      </c>
      <c r="BG35" s="69">
        <f t="shared" si="57"/>
        <v>137612409.97342342</v>
      </c>
      <c r="BH35" s="69">
        <f t="shared" si="57"/>
        <v>137612409.97342342</v>
      </c>
      <c r="BI35" s="69">
        <f t="shared" si="57"/>
        <v>137612409.97342342</v>
      </c>
      <c r="BJ35" s="68"/>
      <c r="BK35" s="60">
        <f>$L$7*$Q$14</f>
        <v>126479324.36536421</v>
      </c>
      <c r="BL35" s="60">
        <f t="shared" ref="BL35:CK35" si="58">$L$7*$Q$14</f>
        <v>126479324.36536421</v>
      </c>
      <c r="BM35" s="60">
        <f t="shared" si="58"/>
        <v>126479324.36536421</v>
      </c>
      <c r="BN35" s="60">
        <f t="shared" si="58"/>
        <v>126479324.36536421</v>
      </c>
      <c r="BO35" s="60">
        <f t="shared" si="58"/>
        <v>126479324.36536421</v>
      </c>
      <c r="BP35" s="60">
        <f t="shared" si="58"/>
        <v>126479324.36536421</v>
      </c>
      <c r="BQ35" s="60">
        <f t="shared" si="58"/>
        <v>126479324.36536421</v>
      </c>
      <c r="BR35" s="60">
        <f t="shared" si="58"/>
        <v>126479324.36536421</v>
      </c>
      <c r="BS35" s="60">
        <f t="shared" si="58"/>
        <v>126479324.36536421</v>
      </c>
      <c r="BT35" s="60">
        <f t="shared" si="58"/>
        <v>126479324.36536421</v>
      </c>
      <c r="BU35" s="60">
        <f t="shared" si="58"/>
        <v>126479324.36536421</v>
      </c>
      <c r="BV35" s="60">
        <f t="shared" si="58"/>
        <v>126479324.36536421</v>
      </c>
      <c r="BW35" s="60">
        <f t="shared" si="58"/>
        <v>126479324.36536421</v>
      </c>
      <c r="BX35" s="60">
        <f t="shared" si="58"/>
        <v>126479324.36536421</v>
      </c>
      <c r="BY35" s="60">
        <f t="shared" si="58"/>
        <v>126479324.36536421</v>
      </c>
      <c r="BZ35" s="60">
        <f t="shared" si="58"/>
        <v>126479324.36536421</v>
      </c>
      <c r="CA35" s="60">
        <f t="shared" si="58"/>
        <v>126479324.36536421</v>
      </c>
      <c r="CB35" s="60">
        <f t="shared" si="58"/>
        <v>126479324.36536421</v>
      </c>
      <c r="CC35" s="60">
        <f t="shared" si="58"/>
        <v>126479324.36536421</v>
      </c>
      <c r="CD35" s="60">
        <f t="shared" si="58"/>
        <v>126479324.36536421</v>
      </c>
      <c r="CE35" s="60">
        <f t="shared" si="58"/>
        <v>126479324.36536421</v>
      </c>
      <c r="CF35" s="60">
        <f t="shared" si="58"/>
        <v>126479324.36536421</v>
      </c>
      <c r="CG35" s="60">
        <f t="shared" si="58"/>
        <v>126479324.36536421</v>
      </c>
      <c r="CH35" s="60">
        <f t="shared" si="58"/>
        <v>126479324.36536421</v>
      </c>
      <c r="CI35" s="60">
        <f t="shared" si="58"/>
        <v>126479324.36536421</v>
      </c>
      <c r="CJ35" s="60">
        <f t="shared" si="58"/>
        <v>126479324.36536421</v>
      </c>
      <c r="CK35" s="60">
        <f t="shared" si="58"/>
        <v>126479324.36536421</v>
      </c>
      <c r="CL35" s="68"/>
      <c r="CM35" s="60">
        <f>$K$7*$Q$13</f>
        <v>116479034.43376824</v>
      </c>
      <c r="CN35" s="60">
        <f t="shared" ref="CN35:DM35" si="59">$K$7*$Q$13</f>
        <v>116479034.43376824</v>
      </c>
      <c r="CO35" s="60">
        <f t="shared" si="59"/>
        <v>116479034.43376824</v>
      </c>
      <c r="CP35" s="60">
        <f t="shared" si="59"/>
        <v>116479034.43376824</v>
      </c>
      <c r="CQ35" s="60">
        <f t="shared" si="59"/>
        <v>116479034.43376824</v>
      </c>
      <c r="CR35" s="60">
        <f t="shared" si="59"/>
        <v>116479034.43376824</v>
      </c>
      <c r="CS35" s="60">
        <f t="shared" si="59"/>
        <v>116479034.43376824</v>
      </c>
      <c r="CT35" s="60">
        <f t="shared" si="59"/>
        <v>116479034.43376824</v>
      </c>
      <c r="CU35" s="60">
        <f t="shared" si="59"/>
        <v>116479034.43376824</v>
      </c>
      <c r="CV35" s="60">
        <f t="shared" si="59"/>
        <v>116479034.43376824</v>
      </c>
      <c r="CW35" s="60">
        <f t="shared" si="59"/>
        <v>116479034.43376824</v>
      </c>
      <c r="CX35" s="60">
        <f t="shared" si="59"/>
        <v>116479034.43376824</v>
      </c>
      <c r="CY35" s="60">
        <f t="shared" si="59"/>
        <v>116479034.43376824</v>
      </c>
      <c r="CZ35" s="60">
        <f t="shared" si="59"/>
        <v>116479034.43376824</v>
      </c>
      <c r="DA35" s="60">
        <f t="shared" si="59"/>
        <v>116479034.43376824</v>
      </c>
      <c r="DB35" s="60">
        <f t="shared" si="59"/>
        <v>116479034.43376824</v>
      </c>
      <c r="DC35" s="60">
        <f t="shared" si="59"/>
        <v>116479034.43376824</v>
      </c>
      <c r="DD35" s="60">
        <f t="shared" si="59"/>
        <v>116479034.43376824</v>
      </c>
      <c r="DE35" s="60">
        <f t="shared" si="59"/>
        <v>116479034.43376824</v>
      </c>
      <c r="DF35" s="60">
        <f t="shared" si="59"/>
        <v>116479034.43376824</v>
      </c>
      <c r="DG35" s="60">
        <f t="shared" si="59"/>
        <v>116479034.43376824</v>
      </c>
      <c r="DH35" s="60">
        <f t="shared" si="59"/>
        <v>116479034.43376824</v>
      </c>
      <c r="DI35" s="60">
        <f t="shared" si="59"/>
        <v>116479034.43376824</v>
      </c>
      <c r="DJ35" s="60">
        <f t="shared" si="59"/>
        <v>116479034.43376824</v>
      </c>
      <c r="DK35" s="60">
        <f t="shared" si="59"/>
        <v>116479034.43376824</v>
      </c>
      <c r="DL35" s="60">
        <f t="shared" si="59"/>
        <v>116479034.43376824</v>
      </c>
      <c r="DM35" s="60">
        <f t="shared" si="59"/>
        <v>116479034.43376824</v>
      </c>
      <c r="DN35" s="68"/>
      <c r="DO35" s="60">
        <f>$J$7*$Q$12</f>
        <v>106032543.046225</v>
      </c>
      <c r="DP35" s="60">
        <f t="shared" ref="DP35:EO35" si="60">$J$7*$Q$12</f>
        <v>106032543.046225</v>
      </c>
      <c r="DQ35" s="60">
        <f t="shared" si="60"/>
        <v>106032543.046225</v>
      </c>
      <c r="DR35" s="60">
        <f t="shared" si="60"/>
        <v>106032543.046225</v>
      </c>
      <c r="DS35" s="60">
        <f t="shared" si="60"/>
        <v>106032543.046225</v>
      </c>
      <c r="DT35" s="60">
        <f t="shared" si="60"/>
        <v>106032543.046225</v>
      </c>
      <c r="DU35" s="60">
        <f t="shared" si="60"/>
        <v>106032543.046225</v>
      </c>
      <c r="DV35" s="60">
        <f t="shared" si="60"/>
        <v>106032543.046225</v>
      </c>
      <c r="DW35" s="60">
        <f t="shared" si="60"/>
        <v>106032543.046225</v>
      </c>
      <c r="DX35" s="60">
        <f t="shared" si="60"/>
        <v>106032543.046225</v>
      </c>
      <c r="DY35" s="60">
        <f t="shared" si="60"/>
        <v>106032543.046225</v>
      </c>
      <c r="DZ35" s="60">
        <f t="shared" si="60"/>
        <v>106032543.046225</v>
      </c>
      <c r="EA35" s="60">
        <f t="shared" si="60"/>
        <v>106032543.046225</v>
      </c>
      <c r="EB35" s="60">
        <f t="shared" si="60"/>
        <v>106032543.046225</v>
      </c>
      <c r="EC35" s="60">
        <f t="shared" si="60"/>
        <v>106032543.046225</v>
      </c>
      <c r="ED35" s="60">
        <f t="shared" si="60"/>
        <v>106032543.046225</v>
      </c>
      <c r="EE35" s="60">
        <f t="shared" si="60"/>
        <v>106032543.046225</v>
      </c>
      <c r="EF35" s="60">
        <f t="shared" si="60"/>
        <v>106032543.046225</v>
      </c>
      <c r="EG35" s="60">
        <f t="shared" si="60"/>
        <v>106032543.046225</v>
      </c>
      <c r="EH35" s="60">
        <f t="shared" si="60"/>
        <v>106032543.046225</v>
      </c>
      <c r="EI35" s="60">
        <f t="shared" si="60"/>
        <v>106032543.046225</v>
      </c>
      <c r="EJ35" s="60">
        <f t="shared" si="60"/>
        <v>106032543.046225</v>
      </c>
      <c r="EK35" s="60">
        <f t="shared" si="60"/>
        <v>106032543.046225</v>
      </c>
      <c r="EL35" s="60">
        <f t="shared" si="60"/>
        <v>106032543.046225</v>
      </c>
      <c r="EM35" s="60">
        <f t="shared" si="60"/>
        <v>106032543.046225</v>
      </c>
      <c r="EN35" s="60">
        <f t="shared" si="60"/>
        <v>106032543.046225</v>
      </c>
      <c r="EO35" s="60">
        <f t="shared" si="60"/>
        <v>106032543.046225</v>
      </c>
      <c r="EP35" s="68"/>
      <c r="EQ35" s="60">
        <f>$I$7*$Q$11</f>
        <v>97130050.638589069</v>
      </c>
      <c r="ER35" s="60">
        <f t="shared" ref="ER35:FQ35" si="61">$I$7*$Q$11</f>
        <v>97130050.638589069</v>
      </c>
      <c r="ES35" s="60">
        <f t="shared" si="61"/>
        <v>97130050.638589069</v>
      </c>
      <c r="ET35" s="60">
        <f t="shared" si="61"/>
        <v>97130050.638589069</v>
      </c>
      <c r="EU35" s="60">
        <f t="shared" si="61"/>
        <v>97130050.638589069</v>
      </c>
      <c r="EV35" s="60">
        <f t="shared" si="61"/>
        <v>97130050.638589069</v>
      </c>
      <c r="EW35" s="60">
        <f t="shared" si="61"/>
        <v>97130050.638589069</v>
      </c>
      <c r="EX35" s="60">
        <f t="shared" si="61"/>
        <v>97130050.638589069</v>
      </c>
      <c r="EY35" s="60">
        <f t="shared" si="61"/>
        <v>97130050.638589069</v>
      </c>
      <c r="EZ35" s="60">
        <f t="shared" si="61"/>
        <v>97130050.638589069</v>
      </c>
      <c r="FA35" s="60">
        <f t="shared" si="61"/>
        <v>97130050.638589069</v>
      </c>
      <c r="FB35" s="60">
        <f t="shared" si="61"/>
        <v>97130050.638589069</v>
      </c>
      <c r="FC35" s="60">
        <f t="shared" si="61"/>
        <v>97130050.638589069</v>
      </c>
      <c r="FD35" s="60">
        <f t="shared" si="61"/>
        <v>97130050.638589069</v>
      </c>
      <c r="FE35" s="60">
        <f t="shared" si="61"/>
        <v>97130050.638589069</v>
      </c>
      <c r="FF35" s="60">
        <f t="shared" si="61"/>
        <v>97130050.638589069</v>
      </c>
      <c r="FG35" s="60">
        <f t="shared" si="61"/>
        <v>97130050.638589069</v>
      </c>
      <c r="FH35" s="60">
        <f t="shared" si="61"/>
        <v>97130050.638589069</v>
      </c>
      <c r="FI35" s="60">
        <f t="shared" si="61"/>
        <v>97130050.638589069</v>
      </c>
      <c r="FJ35" s="60">
        <f t="shared" si="61"/>
        <v>97130050.638589069</v>
      </c>
      <c r="FK35" s="60">
        <f t="shared" si="61"/>
        <v>97130050.638589069</v>
      </c>
      <c r="FL35" s="60">
        <f t="shared" si="61"/>
        <v>97130050.638589069</v>
      </c>
      <c r="FM35" s="60">
        <f t="shared" si="61"/>
        <v>97130050.638589069</v>
      </c>
      <c r="FN35" s="60">
        <f t="shared" si="61"/>
        <v>97130050.638589069</v>
      </c>
      <c r="FO35" s="60">
        <f t="shared" si="61"/>
        <v>97130050.638589069</v>
      </c>
      <c r="FP35" s="60">
        <f t="shared" si="61"/>
        <v>97130050.638589069</v>
      </c>
      <c r="FQ35" s="60">
        <f t="shared" si="61"/>
        <v>97130050.638589069</v>
      </c>
      <c r="FR35" s="68"/>
      <c r="FS35" s="60">
        <f>$H$7*$Q$10</f>
        <v>89101777.273787871</v>
      </c>
      <c r="FT35" s="60">
        <f t="shared" ref="FT35:GS35" si="62">$H$7*$Q$10</f>
        <v>89101777.273787871</v>
      </c>
      <c r="FU35" s="60">
        <f t="shared" si="62"/>
        <v>89101777.273787871</v>
      </c>
      <c r="FV35" s="60">
        <f t="shared" si="62"/>
        <v>89101777.273787871</v>
      </c>
      <c r="FW35" s="60">
        <f t="shared" si="62"/>
        <v>89101777.273787871</v>
      </c>
      <c r="FX35" s="60">
        <f t="shared" si="62"/>
        <v>89101777.273787871</v>
      </c>
      <c r="FY35" s="60">
        <f t="shared" si="62"/>
        <v>89101777.273787871</v>
      </c>
      <c r="FZ35" s="60">
        <f t="shared" si="62"/>
        <v>89101777.273787871</v>
      </c>
      <c r="GA35" s="60">
        <f t="shared" si="62"/>
        <v>89101777.273787871</v>
      </c>
      <c r="GB35" s="60">
        <f t="shared" si="62"/>
        <v>89101777.273787871</v>
      </c>
      <c r="GC35" s="60">
        <f t="shared" si="62"/>
        <v>89101777.273787871</v>
      </c>
      <c r="GD35" s="60">
        <f t="shared" si="62"/>
        <v>89101777.273787871</v>
      </c>
      <c r="GE35" s="60">
        <f t="shared" si="62"/>
        <v>89101777.273787871</v>
      </c>
      <c r="GF35" s="60">
        <f t="shared" si="62"/>
        <v>89101777.273787871</v>
      </c>
      <c r="GG35" s="60">
        <f t="shared" si="62"/>
        <v>89101777.273787871</v>
      </c>
      <c r="GH35" s="60">
        <f t="shared" si="62"/>
        <v>89101777.273787871</v>
      </c>
      <c r="GI35" s="60">
        <f t="shared" si="62"/>
        <v>89101777.273787871</v>
      </c>
      <c r="GJ35" s="60">
        <f t="shared" si="62"/>
        <v>89101777.273787871</v>
      </c>
      <c r="GK35" s="60">
        <f t="shared" si="62"/>
        <v>89101777.273787871</v>
      </c>
      <c r="GL35" s="60">
        <f t="shared" si="62"/>
        <v>89101777.273787871</v>
      </c>
      <c r="GM35" s="60">
        <f t="shared" si="62"/>
        <v>89101777.273787871</v>
      </c>
      <c r="GN35" s="60">
        <f t="shared" si="62"/>
        <v>89101777.273787871</v>
      </c>
      <c r="GO35" s="60">
        <f t="shared" si="62"/>
        <v>89101777.273787871</v>
      </c>
      <c r="GP35" s="60">
        <f t="shared" si="62"/>
        <v>89101777.273787871</v>
      </c>
      <c r="GQ35" s="60">
        <f t="shared" si="62"/>
        <v>89101777.273787871</v>
      </c>
      <c r="GR35" s="60">
        <f t="shared" si="62"/>
        <v>89101777.273787871</v>
      </c>
      <c r="GS35" s="60">
        <f t="shared" si="62"/>
        <v>89101777.273787871</v>
      </c>
      <c r="GT35" s="68"/>
      <c r="GU35" s="60">
        <f>$G$7*$Q$9</f>
        <v>83659915.548557267</v>
      </c>
      <c r="GV35" s="60">
        <f t="shared" ref="GV35:HU35" si="63">$G$7*$Q$9</f>
        <v>83659915.548557267</v>
      </c>
      <c r="GW35" s="60">
        <f t="shared" si="63"/>
        <v>83659915.548557267</v>
      </c>
      <c r="GX35" s="60">
        <f t="shared" si="63"/>
        <v>83659915.548557267</v>
      </c>
      <c r="GY35" s="60">
        <f t="shared" si="63"/>
        <v>83659915.548557267</v>
      </c>
      <c r="GZ35" s="60">
        <f t="shared" si="63"/>
        <v>83659915.548557267</v>
      </c>
      <c r="HA35" s="60">
        <f t="shared" si="63"/>
        <v>83659915.548557267</v>
      </c>
      <c r="HB35" s="60">
        <f t="shared" si="63"/>
        <v>83659915.548557267</v>
      </c>
      <c r="HC35" s="60">
        <f t="shared" si="63"/>
        <v>83659915.548557267</v>
      </c>
      <c r="HD35" s="60">
        <f t="shared" si="63"/>
        <v>83659915.548557267</v>
      </c>
      <c r="HE35" s="60">
        <f t="shared" si="63"/>
        <v>83659915.548557267</v>
      </c>
      <c r="HF35" s="60">
        <f t="shared" si="63"/>
        <v>83659915.548557267</v>
      </c>
      <c r="HG35" s="60">
        <f t="shared" si="63"/>
        <v>83659915.548557267</v>
      </c>
      <c r="HH35" s="60">
        <f t="shared" si="63"/>
        <v>83659915.548557267</v>
      </c>
      <c r="HI35" s="60">
        <f t="shared" si="63"/>
        <v>83659915.548557267</v>
      </c>
      <c r="HJ35" s="60">
        <f t="shared" si="63"/>
        <v>83659915.548557267</v>
      </c>
      <c r="HK35" s="60">
        <f t="shared" si="63"/>
        <v>83659915.548557267</v>
      </c>
      <c r="HL35" s="60">
        <f t="shared" si="63"/>
        <v>83659915.548557267</v>
      </c>
      <c r="HM35" s="60">
        <f t="shared" si="63"/>
        <v>83659915.548557267</v>
      </c>
      <c r="HN35" s="60">
        <f t="shared" si="63"/>
        <v>83659915.548557267</v>
      </c>
      <c r="HO35" s="60">
        <f t="shared" si="63"/>
        <v>83659915.548557267</v>
      </c>
      <c r="HP35" s="60">
        <f t="shared" si="63"/>
        <v>83659915.548557267</v>
      </c>
      <c r="HQ35" s="60">
        <f t="shared" si="63"/>
        <v>83659915.548557267</v>
      </c>
      <c r="HR35" s="60">
        <f t="shared" si="63"/>
        <v>83659915.548557267</v>
      </c>
      <c r="HS35" s="60">
        <f t="shared" si="63"/>
        <v>83659915.548557267</v>
      </c>
      <c r="HT35" s="60">
        <f t="shared" si="63"/>
        <v>83659915.548557267</v>
      </c>
      <c r="HU35" s="60">
        <f t="shared" si="63"/>
        <v>83659915.548557267</v>
      </c>
      <c r="HV35" s="68"/>
    </row>
    <row r="36" spans="1:230" s="60" customFormat="1" ht="51" x14ac:dyDescent="0.2">
      <c r="A36" s="57"/>
      <c r="B36" s="71">
        <v>7</v>
      </c>
      <c r="C36" s="57" t="s">
        <v>28</v>
      </c>
      <c r="D36" s="42" t="s">
        <v>854</v>
      </c>
      <c r="E36" s="42" t="s">
        <v>855</v>
      </c>
      <c r="F36" s="42" t="s">
        <v>9</v>
      </c>
      <c r="G36" s="60">
        <f>$N$8</f>
        <v>30640420.870054632</v>
      </c>
      <c r="H36" s="60">
        <f t="shared" ref="H36:AG36" si="64">$N$8</f>
        <v>30640420.870054632</v>
      </c>
      <c r="I36" s="60">
        <f t="shared" si="64"/>
        <v>30640420.870054632</v>
      </c>
      <c r="J36" s="60">
        <f t="shared" si="64"/>
        <v>30640420.870054632</v>
      </c>
      <c r="K36" s="60">
        <f t="shared" si="64"/>
        <v>30640420.870054632</v>
      </c>
      <c r="L36" s="60">
        <f t="shared" si="64"/>
        <v>30640420.870054632</v>
      </c>
      <c r="M36" s="60">
        <f t="shared" si="64"/>
        <v>30640420.870054632</v>
      </c>
      <c r="N36" s="155">
        <f t="shared" si="64"/>
        <v>30640420.870054632</v>
      </c>
      <c r="O36" s="60">
        <f t="shared" si="64"/>
        <v>30640420.870054632</v>
      </c>
      <c r="P36" s="60">
        <f t="shared" si="64"/>
        <v>30640420.870054632</v>
      </c>
      <c r="Q36" s="60">
        <f t="shared" si="64"/>
        <v>30640420.870054632</v>
      </c>
      <c r="R36" s="60">
        <f t="shared" si="64"/>
        <v>30640420.870054632</v>
      </c>
      <c r="S36" s="60">
        <f t="shared" si="64"/>
        <v>30640420.870054632</v>
      </c>
      <c r="T36" s="60">
        <f t="shared" si="64"/>
        <v>30640420.870054632</v>
      </c>
      <c r="U36" s="60">
        <f t="shared" si="64"/>
        <v>30640420.870054632</v>
      </c>
      <c r="V36" s="60">
        <f t="shared" si="64"/>
        <v>30640420.870054632</v>
      </c>
      <c r="W36" s="60">
        <f t="shared" si="64"/>
        <v>30640420.870054632</v>
      </c>
      <c r="X36" s="60">
        <f t="shared" si="64"/>
        <v>30640420.870054632</v>
      </c>
      <c r="Y36" s="60">
        <f t="shared" si="64"/>
        <v>30640420.870054632</v>
      </c>
      <c r="Z36" s="60">
        <f t="shared" si="64"/>
        <v>30640420.870054632</v>
      </c>
      <c r="AA36" s="60">
        <f t="shared" si="64"/>
        <v>30640420.870054632</v>
      </c>
      <c r="AB36" s="60">
        <f t="shared" si="64"/>
        <v>30640420.870054632</v>
      </c>
      <c r="AC36" s="60">
        <f t="shared" si="64"/>
        <v>30640420.870054632</v>
      </c>
      <c r="AD36" s="60">
        <f t="shared" si="64"/>
        <v>30640420.870054632</v>
      </c>
      <c r="AE36" s="60">
        <f t="shared" si="64"/>
        <v>30640420.870054632</v>
      </c>
      <c r="AF36" s="60">
        <f t="shared" si="64"/>
        <v>30640420.870054632</v>
      </c>
      <c r="AG36" s="60">
        <f t="shared" si="64"/>
        <v>30640420.870054632</v>
      </c>
      <c r="AH36" s="68"/>
      <c r="AI36" s="69">
        <f t="shared" ref="AI36:BI36" si="65">$M$8*$Q$15</f>
        <v>33593685.144834474</v>
      </c>
      <c r="AJ36" s="69">
        <f t="shared" si="65"/>
        <v>33593685.144834474</v>
      </c>
      <c r="AK36" s="69">
        <f t="shared" si="65"/>
        <v>33593685.144834474</v>
      </c>
      <c r="AL36" s="69">
        <f t="shared" si="65"/>
        <v>33593685.144834474</v>
      </c>
      <c r="AM36" s="69">
        <f t="shared" si="65"/>
        <v>33593685.144834474</v>
      </c>
      <c r="AN36" s="69">
        <f t="shared" si="65"/>
        <v>33593685.144834474</v>
      </c>
      <c r="AO36" s="69">
        <f t="shared" si="65"/>
        <v>33593685.144834474</v>
      </c>
      <c r="AP36" s="69">
        <f t="shared" si="65"/>
        <v>33593685.144834474</v>
      </c>
      <c r="AQ36" s="69">
        <f t="shared" si="65"/>
        <v>33593685.144834474</v>
      </c>
      <c r="AR36" s="69">
        <f t="shared" si="65"/>
        <v>33593685.144834474</v>
      </c>
      <c r="AS36" s="69">
        <f t="shared" si="65"/>
        <v>33593685.144834474</v>
      </c>
      <c r="AT36" s="69">
        <f t="shared" si="65"/>
        <v>33593685.144834474</v>
      </c>
      <c r="AU36" s="69">
        <f t="shared" si="65"/>
        <v>33593685.144834474</v>
      </c>
      <c r="AV36" s="69">
        <f t="shared" si="65"/>
        <v>33593685.144834474</v>
      </c>
      <c r="AW36" s="69">
        <f t="shared" si="65"/>
        <v>33593685.144834474</v>
      </c>
      <c r="AX36" s="69">
        <f t="shared" si="65"/>
        <v>33593685.144834474</v>
      </c>
      <c r="AY36" s="69">
        <f t="shared" si="65"/>
        <v>33593685.144834474</v>
      </c>
      <c r="AZ36" s="69">
        <f t="shared" si="65"/>
        <v>33593685.144834474</v>
      </c>
      <c r="BA36" s="69">
        <f t="shared" si="65"/>
        <v>33593685.144834474</v>
      </c>
      <c r="BB36" s="69">
        <f t="shared" si="65"/>
        <v>33593685.144834474</v>
      </c>
      <c r="BC36" s="69">
        <f t="shared" si="65"/>
        <v>33593685.144834474</v>
      </c>
      <c r="BD36" s="69">
        <f t="shared" si="65"/>
        <v>33593685.144834474</v>
      </c>
      <c r="BE36" s="69">
        <f t="shared" si="65"/>
        <v>33593685.144834474</v>
      </c>
      <c r="BF36" s="69">
        <f t="shared" si="65"/>
        <v>33593685.144834474</v>
      </c>
      <c r="BG36" s="69">
        <f t="shared" si="65"/>
        <v>33593685.144834474</v>
      </c>
      <c r="BH36" s="69">
        <f t="shared" si="65"/>
        <v>33593685.144834474</v>
      </c>
      <c r="BI36" s="69">
        <f t="shared" si="65"/>
        <v>33593685.144834474</v>
      </c>
      <c r="BJ36" s="68"/>
      <c r="BK36" s="60">
        <f>$L$8*$Q$14</f>
        <v>34675578.483036593</v>
      </c>
      <c r="BL36" s="60">
        <f t="shared" ref="BL36:CK36" si="66">$L$8*$Q$14</f>
        <v>34675578.483036593</v>
      </c>
      <c r="BM36" s="60">
        <f t="shared" si="66"/>
        <v>34675578.483036593</v>
      </c>
      <c r="BN36" s="60">
        <f t="shared" si="66"/>
        <v>34675578.483036593</v>
      </c>
      <c r="BO36" s="60">
        <f t="shared" si="66"/>
        <v>34675578.483036593</v>
      </c>
      <c r="BP36" s="60">
        <f t="shared" si="66"/>
        <v>34675578.483036593</v>
      </c>
      <c r="BQ36" s="60">
        <f t="shared" si="66"/>
        <v>34675578.483036593</v>
      </c>
      <c r="BR36" s="60">
        <f t="shared" si="66"/>
        <v>34675578.483036593</v>
      </c>
      <c r="BS36" s="60">
        <f t="shared" si="66"/>
        <v>34675578.483036593</v>
      </c>
      <c r="BT36" s="60">
        <f t="shared" si="66"/>
        <v>34675578.483036593</v>
      </c>
      <c r="BU36" s="60">
        <f t="shared" si="66"/>
        <v>34675578.483036593</v>
      </c>
      <c r="BV36" s="60">
        <f t="shared" si="66"/>
        <v>34675578.483036593</v>
      </c>
      <c r="BW36" s="60">
        <f t="shared" si="66"/>
        <v>34675578.483036593</v>
      </c>
      <c r="BX36" s="60">
        <f t="shared" si="66"/>
        <v>34675578.483036593</v>
      </c>
      <c r="BY36" s="60">
        <f t="shared" si="66"/>
        <v>34675578.483036593</v>
      </c>
      <c r="BZ36" s="60">
        <f t="shared" si="66"/>
        <v>34675578.483036593</v>
      </c>
      <c r="CA36" s="60">
        <f t="shared" si="66"/>
        <v>34675578.483036593</v>
      </c>
      <c r="CB36" s="60">
        <f t="shared" si="66"/>
        <v>34675578.483036593</v>
      </c>
      <c r="CC36" s="60">
        <f t="shared" si="66"/>
        <v>34675578.483036593</v>
      </c>
      <c r="CD36" s="60">
        <f t="shared" si="66"/>
        <v>34675578.483036593</v>
      </c>
      <c r="CE36" s="60">
        <f t="shared" si="66"/>
        <v>34675578.483036593</v>
      </c>
      <c r="CF36" s="60">
        <f t="shared" si="66"/>
        <v>34675578.483036593</v>
      </c>
      <c r="CG36" s="60">
        <f t="shared" si="66"/>
        <v>34675578.483036593</v>
      </c>
      <c r="CH36" s="60">
        <f t="shared" si="66"/>
        <v>34675578.483036593</v>
      </c>
      <c r="CI36" s="60">
        <f t="shared" si="66"/>
        <v>34675578.483036593</v>
      </c>
      <c r="CJ36" s="60">
        <f t="shared" si="66"/>
        <v>34675578.483036593</v>
      </c>
      <c r="CK36" s="60">
        <f t="shared" si="66"/>
        <v>34675578.483036593</v>
      </c>
      <c r="CL36" s="68"/>
      <c r="CM36" s="60">
        <f>$K$8*$Q$13</f>
        <v>36938995.321088925</v>
      </c>
      <c r="CN36" s="60">
        <f t="shared" ref="CN36:DM36" si="67">$K$8*$Q$13</f>
        <v>36938995.321088925</v>
      </c>
      <c r="CO36" s="60">
        <f t="shared" si="67"/>
        <v>36938995.321088925</v>
      </c>
      <c r="CP36" s="60">
        <f t="shared" si="67"/>
        <v>36938995.321088925</v>
      </c>
      <c r="CQ36" s="60">
        <f t="shared" si="67"/>
        <v>36938995.321088925</v>
      </c>
      <c r="CR36" s="60">
        <f t="shared" si="67"/>
        <v>36938995.321088925</v>
      </c>
      <c r="CS36" s="60">
        <f t="shared" si="67"/>
        <v>36938995.321088925</v>
      </c>
      <c r="CT36" s="60">
        <f t="shared" si="67"/>
        <v>36938995.321088925</v>
      </c>
      <c r="CU36" s="60">
        <f t="shared" si="67"/>
        <v>36938995.321088925</v>
      </c>
      <c r="CV36" s="60">
        <f t="shared" si="67"/>
        <v>36938995.321088925</v>
      </c>
      <c r="CW36" s="60">
        <f t="shared" si="67"/>
        <v>36938995.321088925</v>
      </c>
      <c r="CX36" s="60">
        <f t="shared" si="67"/>
        <v>36938995.321088925</v>
      </c>
      <c r="CY36" s="60">
        <f t="shared" si="67"/>
        <v>36938995.321088925</v>
      </c>
      <c r="CZ36" s="60">
        <f t="shared" si="67"/>
        <v>36938995.321088925</v>
      </c>
      <c r="DA36" s="60">
        <f t="shared" si="67"/>
        <v>36938995.321088925</v>
      </c>
      <c r="DB36" s="60">
        <f t="shared" si="67"/>
        <v>36938995.321088925</v>
      </c>
      <c r="DC36" s="60">
        <f t="shared" si="67"/>
        <v>36938995.321088925</v>
      </c>
      <c r="DD36" s="60">
        <f t="shared" si="67"/>
        <v>36938995.321088925</v>
      </c>
      <c r="DE36" s="60">
        <f t="shared" si="67"/>
        <v>36938995.321088925</v>
      </c>
      <c r="DF36" s="60">
        <f t="shared" si="67"/>
        <v>36938995.321088925</v>
      </c>
      <c r="DG36" s="60">
        <f t="shared" si="67"/>
        <v>36938995.321088925</v>
      </c>
      <c r="DH36" s="60">
        <f t="shared" si="67"/>
        <v>36938995.321088925</v>
      </c>
      <c r="DI36" s="60">
        <f t="shared" si="67"/>
        <v>36938995.321088925</v>
      </c>
      <c r="DJ36" s="60">
        <f t="shared" si="67"/>
        <v>36938995.321088925</v>
      </c>
      <c r="DK36" s="60">
        <f t="shared" si="67"/>
        <v>36938995.321088925</v>
      </c>
      <c r="DL36" s="60">
        <f t="shared" si="67"/>
        <v>36938995.321088925</v>
      </c>
      <c r="DM36" s="60">
        <f t="shared" si="67"/>
        <v>36938995.321088925</v>
      </c>
      <c r="DN36" s="68"/>
      <c r="DO36" s="60">
        <f>$J$8*$Q$12</f>
        <v>39045889.55987221</v>
      </c>
      <c r="DP36" s="60">
        <f t="shared" ref="DP36:EO36" si="68">$J$8*$Q$12</f>
        <v>39045889.55987221</v>
      </c>
      <c r="DQ36" s="60">
        <f t="shared" si="68"/>
        <v>39045889.55987221</v>
      </c>
      <c r="DR36" s="60">
        <f t="shared" si="68"/>
        <v>39045889.55987221</v>
      </c>
      <c r="DS36" s="60">
        <f t="shared" si="68"/>
        <v>39045889.55987221</v>
      </c>
      <c r="DT36" s="60">
        <f t="shared" si="68"/>
        <v>39045889.55987221</v>
      </c>
      <c r="DU36" s="60">
        <f t="shared" si="68"/>
        <v>39045889.55987221</v>
      </c>
      <c r="DV36" s="60">
        <f t="shared" si="68"/>
        <v>39045889.55987221</v>
      </c>
      <c r="DW36" s="60">
        <f t="shared" si="68"/>
        <v>39045889.55987221</v>
      </c>
      <c r="DX36" s="60">
        <f t="shared" si="68"/>
        <v>39045889.55987221</v>
      </c>
      <c r="DY36" s="60">
        <f t="shared" si="68"/>
        <v>39045889.55987221</v>
      </c>
      <c r="DZ36" s="60">
        <f t="shared" si="68"/>
        <v>39045889.55987221</v>
      </c>
      <c r="EA36" s="60">
        <f t="shared" si="68"/>
        <v>39045889.55987221</v>
      </c>
      <c r="EB36" s="60">
        <f t="shared" si="68"/>
        <v>39045889.55987221</v>
      </c>
      <c r="EC36" s="60">
        <f t="shared" si="68"/>
        <v>39045889.55987221</v>
      </c>
      <c r="ED36" s="60">
        <f t="shared" si="68"/>
        <v>39045889.55987221</v>
      </c>
      <c r="EE36" s="60">
        <f t="shared" si="68"/>
        <v>39045889.55987221</v>
      </c>
      <c r="EF36" s="60">
        <f t="shared" si="68"/>
        <v>39045889.55987221</v>
      </c>
      <c r="EG36" s="60">
        <f t="shared" si="68"/>
        <v>39045889.55987221</v>
      </c>
      <c r="EH36" s="60">
        <f t="shared" si="68"/>
        <v>39045889.55987221</v>
      </c>
      <c r="EI36" s="60">
        <f t="shared" si="68"/>
        <v>39045889.55987221</v>
      </c>
      <c r="EJ36" s="60">
        <f t="shared" si="68"/>
        <v>39045889.55987221</v>
      </c>
      <c r="EK36" s="60">
        <f t="shared" si="68"/>
        <v>39045889.55987221</v>
      </c>
      <c r="EL36" s="60">
        <f t="shared" si="68"/>
        <v>39045889.55987221</v>
      </c>
      <c r="EM36" s="60">
        <f t="shared" si="68"/>
        <v>39045889.55987221</v>
      </c>
      <c r="EN36" s="60">
        <f t="shared" si="68"/>
        <v>39045889.55987221</v>
      </c>
      <c r="EO36" s="60">
        <f t="shared" si="68"/>
        <v>39045889.55987221</v>
      </c>
      <c r="EP36" s="68"/>
      <c r="EQ36" s="60">
        <f>$I$8*$Q$11</f>
        <v>35041799.235565469</v>
      </c>
      <c r="ER36" s="60">
        <f t="shared" ref="ER36:FQ36" si="69">$I$8*$Q$11</f>
        <v>35041799.235565469</v>
      </c>
      <c r="ES36" s="60">
        <f t="shared" si="69"/>
        <v>35041799.235565469</v>
      </c>
      <c r="ET36" s="60">
        <f t="shared" si="69"/>
        <v>35041799.235565469</v>
      </c>
      <c r="EU36" s="60">
        <f t="shared" si="69"/>
        <v>35041799.235565469</v>
      </c>
      <c r="EV36" s="60">
        <f t="shared" si="69"/>
        <v>35041799.235565469</v>
      </c>
      <c r="EW36" s="60">
        <f t="shared" si="69"/>
        <v>35041799.235565469</v>
      </c>
      <c r="EX36" s="60">
        <f t="shared" si="69"/>
        <v>35041799.235565469</v>
      </c>
      <c r="EY36" s="60">
        <f t="shared" si="69"/>
        <v>35041799.235565469</v>
      </c>
      <c r="EZ36" s="60">
        <f t="shared" si="69"/>
        <v>35041799.235565469</v>
      </c>
      <c r="FA36" s="60">
        <f t="shared" si="69"/>
        <v>35041799.235565469</v>
      </c>
      <c r="FB36" s="60">
        <f t="shared" si="69"/>
        <v>35041799.235565469</v>
      </c>
      <c r="FC36" s="60">
        <f t="shared" si="69"/>
        <v>35041799.235565469</v>
      </c>
      <c r="FD36" s="60">
        <f t="shared" si="69"/>
        <v>35041799.235565469</v>
      </c>
      <c r="FE36" s="60">
        <f t="shared" si="69"/>
        <v>35041799.235565469</v>
      </c>
      <c r="FF36" s="60">
        <f t="shared" si="69"/>
        <v>35041799.235565469</v>
      </c>
      <c r="FG36" s="60">
        <f t="shared" si="69"/>
        <v>35041799.235565469</v>
      </c>
      <c r="FH36" s="60">
        <f t="shared" si="69"/>
        <v>35041799.235565469</v>
      </c>
      <c r="FI36" s="60">
        <f t="shared" si="69"/>
        <v>35041799.235565469</v>
      </c>
      <c r="FJ36" s="60">
        <f t="shared" si="69"/>
        <v>35041799.235565469</v>
      </c>
      <c r="FK36" s="60">
        <f t="shared" si="69"/>
        <v>35041799.235565469</v>
      </c>
      <c r="FL36" s="60">
        <f t="shared" si="69"/>
        <v>35041799.235565469</v>
      </c>
      <c r="FM36" s="60">
        <f t="shared" si="69"/>
        <v>35041799.235565469</v>
      </c>
      <c r="FN36" s="60">
        <f t="shared" si="69"/>
        <v>35041799.235565469</v>
      </c>
      <c r="FO36" s="60">
        <f t="shared" si="69"/>
        <v>35041799.235565469</v>
      </c>
      <c r="FP36" s="60">
        <f t="shared" si="69"/>
        <v>35041799.235565469</v>
      </c>
      <c r="FQ36" s="60">
        <f t="shared" si="69"/>
        <v>35041799.235565469</v>
      </c>
      <c r="FR36" s="68"/>
      <c r="FS36" s="60">
        <f>$H$8*$Q$10</f>
        <v>35769026.91056601</v>
      </c>
      <c r="FT36" s="60">
        <f t="shared" ref="FT36:GS36" si="70">$H$8*$Q$10</f>
        <v>35769026.91056601</v>
      </c>
      <c r="FU36" s="60">
        <f t="shared" si="70"/>
        <v>35769026.91056601</v>
      </c>
      <c r="FV36" s="60">
        <f t="shared" si="70"/>
        <v>35769026.91056601</v>
      </c>
      <c r="FW36" s="60">
        <f t="shared" si="70"/>
        <v>35769026.91056601</v>
      </c>
      <c r="FX36" s="60">
        <f t="shared" si="70"/>
        <v>35769026.91056601</v>
      </c>
      <c r="FY36" s="60">
        <f t="shared" si="70"/>
        <v>35769026.91056601</v>
      </c>
      <c r="FZ36" s="60">
        <f t="shared" si="70"/>
        <v>35769026.91056601</v>
      </c>
      <c r="GA36" s="60">
        <f t="shared" si="70"/>
        <v>35769026.91056601</v>
      </c>
      <c r="GB36" s="60">
        <f t="shared" si="70"/>
        <v>35769026.91056601</v>
      </c>
      <c r="GC36" s="60">
        <f t="shared" si="70"/>
        <v>35769026.91056601</v>
      </c>
      <c r="GD36" s="60">
        <f t="shared" si="70"/>
        <v>35769026.91056601</v>
      </c>
      <c r="GE36" s="60">
        <f t="shared" si="70"/>
        <v>35769026.91056601</v>
      </c>
      <c r="GF36" s="60">
        <f t="shared" si="70"/>
        <v>35769026.91056601</v>
      </c>
      <c r="GG36" s="60">
        <f t="shared" si="70"/>
        <v>35769026.91056601</v>
      </c>
      <c r="GH36" s="60">
        <f t="shared" si="70"/>
        <v>35769026.91056601</v>
      </c>
      <c r="GI36" s="60">
        <f t="shared" si="70"/>
        <v>35769026.91056601</v>
      </c>
      <c r="GJ36" s="60">
        <f t="shared" si="70"/>
        <v>35769026.91056601</v>
      </c>
      <c r="GK36" s="60">
        <f t="shared" si="70"/>
        <v>35769026.91056601</v>
      </c>
      <c r="GL36" s="60">
        <f t="shared" si="70"/>
        <v>35769026.91056601</v>
      </c>
      <c r="GM36" s="60">
        <f t="shared" si="70"/>
        <v>35769026.91056601</v>
      </c>
      <c r="GN36" s="60">
        <f t="shared" si="70"/>
        <v>35769026.91056601</v>
      </c>
      <c r="GO36" s="60">
        <f t="shared" si="70"/>
        <v>35769026.91056601</v>
      </c>
      <c r="GP36" s="60">
        <f t="shared" si="70"/>
        <v>35769026.91056601</v>
      </c>
      <c r="GQ36" s="60">
        <f t="shared" si="70"/>
        <v>35769026.91056601</v>
      </c>
      <c r="GR36" s="60">
        <f t="shared" si="70"/>
        <v>35769026.91056601</v>
      </c>
      <c r="GS36" s="60">
        <f t="shared" si="70"/>
        <v>35769026.91056601</v>
      </c>
      <c r="GT36" s="68"/>
      <c r="GU36" s="60">
        <f>$G$8*$Q$9</f>
        <v>37666846.860196516</v>
      </c>
      <c r="GV36" s="60">
        <f t="shared" ref="GV36:HU36" si="71">$G$8*$Q$9</f>
        <v>37666846.860196516</v>
      </c>
      <c r="GW36" s="60">
        <f t="shared" si="71"/>
        <v>37666846.860196516</v>
      </c>
      <c r="GX36" s="60">
        <f t="shared" si="71"/>
        <v>37666846.860196516</v>
      </c>
      <c r="GY36" s="60">
        <f t="shared" si="71"/>
        <v>37666846.860196516</v>
      </c>
      <c r="GZ36" s="60">
        <f t="shared" si="71"/>
        <v>37666846.860196516</v>
      </c>
      <c r="HA36" s="60">
        <f t="shared" si="71"/>
        <v>37666846.860196516</v>
      </c>
      <c r="HB36" s="60">
        <f t="shared" si="71"/>
        <v>37666846.860196516</v>
      </c>
      <c r="HC36" s="60">
        <f t="shared" si="71"/>
        <v>37666846.860196516</v>
      </c>
      <c r="HD36" s="60">
        <f t="shared" si="71"/>
        <v>37666846.860196516</v>
      </c>
      <c r="HE36" s="60">
        <f t="shared" si="71"/>
        <v>37666846.860196516</v>
      </c>
      <c r="HF36" s="60">
        <f t="shared" si="71"/>
        <v>37666846.860196516</v>
      </c>
      <c r="HG36" s="60">
        <f t="shared" si="71"/>
        <v>37666846.860196516</v>
      </c>
      <c r="HH36" s="60">
        <f t="shared" si="71"/>
        <v>37666846.860196516</v>
      </c>
      <c r="HI36" s="60">
        <f t="shared" si="71"/>
        <v>37666846.860196516</v>
      </c>
      <c r="HJ36" s="60">
        <f t="shared" si="71"/>
        <v>37666846.860196516</v>
      </c>
      <c r="HK36" s="60">
        <f t="shared" si="71"/>
        <v>37666846.860196516</v>
      </c>
      <c r="HL36" s="60">
        <f t="shared" si="71"/>
        <v>37666846.860196516</v>
      </c>
      <c r="HM36" s="60">
        <f t="shared" si="71"/>
        <v>37666846.860196516</v>
      </c>
      <c r="HN36" s="60">
        <f t="shared" si="71"/>
        <v>37666846.860196516</v>
      </c>
      <c r="HO36" s="60">
        <f t="shared" si="71"/>
        <v>37666846.860196516</v>
      </c>
      <c r="HP36" s="60">
        <f t="shared" si="71"/>
        <v>37666846.860196516</v>
      </c>
      <c r="HQ36" s="60">
        <f t="shared" si="71"/>
        <v>37666846.860196516</v>
      </c>
      <c r="HR36" s="60">
        <f t="shared" si="71"/>
        <v>37666846.860196516</v>
      </c>
      <c r="HS36" s="60">
        <f t="shared" si="71"/>
        <v>37666846.860196516</v>
      </c>
      <c r="HT36" s="60">
        <f t="shared" si="71"/>
        <v>37666846.860196516</v>
      </c>
      <c r="HU36" s="60">
        <f t="shared" si="71"/>
        <v>37666846.860196516</v>
      </c>
      <c r="HV36" s="68"/>
    </row>
    <row r="37" spans="1:230" s="60" customFormat="1" x14ac:dyDescent="0.2">
      <c r="A37" s="57"/>
      <c r="B37" s="71">
        <v>8</v>
      </c>
      <c r="C37" s="74" t="s">
        <v>28</v>
      </c>
      <c r="D37" s="74">
        <v>6319</v>
      </c>
      <c r="E37" s="42" t="s">
        <v>856</v>
      </c>
      <c r="F37" s="75" t="s">
        <v>838</v>
      </c>
      <c r="G37" s="60">
        <f>$N$9</f>
        <v>2392864.9500844856</v>
      </c>
      <c r="H37" s="60">
        <f t="shared" ref="H37:AG37" si="72">$N$9</f>
        <v>2392864.9500844856</v>
      </c>
      <c r="I37" s="60">
        <f t="shared" si="72"/>
        <v>2392864.9500844856</v>
      </c>
      <c r="J37" s="60">
        <f t="shared" si="72"/>
        <v>2392864.9500844856</v>
      </c>
      <c r="K37" s="60">
        <f t="shared" si="72"/>
        <v>2392864.9500844856</v>
      </c>
      <c r="L37" s="60">
        <f t="shared" si="72"/>
        <v>2392864.9500844856</v>
      </c>
      <c r="M37" s="60">
        <f t="shared" si="72"/>
        <v>2392864.9500844856</v>
      </c>
      <c r="N37" s="155">
        <f t="shared" si="72"/>
        <v>2392864.9500844856</v>
      </c>
      <c r="O37" s="60">
        <f t="shared" si="72"/>
        <v>2392864.9500844856</v>
      </c>
      <c r="P37" s="60">
        <f t="shared" si="72"/>
        <v>2392864.9500844856</v>
      </c>
      <c r="Q37" s="60">
        <f t="shared" si="72"/>
        <v>2392864.9500844856</v>
      </c>
      <c r="R37" s="60">
        <f t="shared" si="72"/>
        <v>2392864.9500844856</v>
      </c>
      <c r="S37" s="60">
        <f t="shared" si="72"/>
        <v>2392864.9500844856</v>
      </c>
      <c r="T37" s="60">
        <f t="shared" si="72"/>
        <v>2392864.9500844856</v>
      </c>
      <c r="U37" s="60">
        <f t="shared" si="72"/>
        <v>2392864.9500844856</v>
      </c>
      <c r="V37" s="60">
        <f t="shared" si="72"/>
        <v>2392864.9500844856</v>
      </c>
      <c r="W37" s="60">
        <f t="shared" si="72"/>
        <v>2392864.9500844856</v>
      </c>
      <c r="X37" s="60">
        <f t="shared" si="72"/>
        <v>2392864.9500844856</v>
      </c>
      <c r="Y37" s="60">
        <f t="shared" si="72"/>
        <v>2392864.9500844856</v>
      </c>
      <c r="Z37" s="60">
        <f t="shared" si="72"/>
        <v>2392864.9500844856</v>
      </c>
      <c r="AA37" s="60">
        <f t="shared" si="72"/>
        <v>2392864.9500844856</v>
      </c>
      <c r="AB37" s="60">
        <f t="shared" si="72"/>
        <v>2392864.9500844856</v>
      </c>
      <c r="AC37" s="60">
        <f t="shared" si="72"/>
        <v>2392864.9500844856</v>
      </c>
      <c r="AD37" s="60">
        <f t="shared" si="72"/>
        <v>2392864.9500844856</v>
      </c>
      <c r="AE37" s="60">
        <f t="shared" si="72"/>
        <v>2392864.9500844856</v>
      </c>
      <c r="AF37" s="60">
        <f t="shared" si="72"/>
        <v>2392864.9500844856</v>
      </c>
      <c r="AG37" s="60">
        <f t="shared" si="72"/>
        <v>2392864.9500844856</v>
      </c>
      <c r="AH37" s="68"/>
      <c r="AI37" s="69">
        <f t="shared" ref="AI37:BI37" si="73">$M$9*$Q$15</f>
        <v>2393248.6578043136</v>
      </c>
      <c r="AJ37" s="69">
        <f t="shared" si="73"/>
        <v>2393248.6578043136</v>
      </c>
      <c r="AK37" s="69">
        <f t="shared" si="73"/>
        <v>2393248.6578043136</v>
      </c>
      <c r="AL37" s="69">
        <f t="shared" si="73"/>
        <v>2393248.6578043136</v>
      </c>
      <c r="AM37" s="69">
        <f t="shared" si="73"/>
        <v>2393248.6578043136</v>
      </c>
      <c r="AN37" s="69">
        <f t="shared" si="73"/>
        <v>2393248.6578043136</v>
      </c>
      <c r="AO37" s="69">
        <f t="shared" si="73"/>
        <v>2393248.6578043136</v>
      </c>
      <c r="AP37" s="69">
        <f t="shared" si="73"/>
        <v>2393248.6578043136</v>
      </c>
      <c r="AQ37" s="69">
        <f t="shared" si="73"/>
        <v>2393248.6578043136</v>
      </c>
      <c r="AR37" s="69">
        <f t="shared" si="73"/>
        <v>2393248.6578043136</v>
      </c>
      <c r="AS37" s="69">
        <f t="shared" si="73"/>
        <v>2393248.6578043136</v>
      </c>
      <c r="AT37" s="69">
        <f t="shared" si="73"/>
        <v>2393248.6578043136</v>
      </c>
      <c r="AU37" s="69">
        <f t="shared" si="73"/>
        <v>2393248.6578043136</v>
      </c>
      <c r="AV37" s="69">
        <f t="shared" si="73"/>
        <v>2393248.6578043136</v>
      </c>
      <c r="AW37" s="69">
        <f t="shared" si="73"/>
        <v>2393248.6578043136</v>
      </c>
      <c r="AX37" s="69">
        <f t="shared" si="73"/>
        <v>2393248.6578043136</v>
      </c>
      <c r="AY37" s="69">
        <f t="shared" si="73"/>
        <v>2393248.6578043136</v>
      </c>
      <c r="AZ37" s="69">
        <f t="shared" si="73"/>
        <v>2393248.6578043136</v>
      </c>
      <c r="BA37" s="69">
        <f t="shared" si="73"/>
        <v>2393248.6578043136</v>
      </c>
      <c r="BB37" s="69">
        <f t="shared" si="73"/>
        <v>2393248.6578043136</v>
      </c>
      <c r="BC37" s="69">
        <f t="shared" si="73"/>
        <v>2393248.6578043136</v>
      </c>
      <c r="BD37" s="69">
        <f t="shared" si="73"/>
        <v>2393248.6578043136</v>
      </c>
      <c r="BE37" s="69">
        <f t="shared" si="73"/>
        <v>2393248.6578043136</v>
      </c>
      <c r="BF37" s="69">
        <f t="shared" si="73"/>
        <v>2393248.6578043136</v>
      </c>
      <c r="BG37" s="69">
        <f t="shared" si="73"/>
        <v>2393248.6578043136</v>
      </c>
      <c r="BH37" s="69">
        <f t="shared" si="73"/>
        <v>2393248.6578043136</v>
      </c>
      <c r="BI37" s="69">
        <f t="shared" si="73"/>
        <v>2393248.6578043136</v>
      </c>
      <c r="BJ37" s="68"/>
      <c r="BK37" s="60">
        <f>$L$9*$Q$14</f>
        <v>2242094.1753690531</v>
      </c>
      <c r="BL37" s="60">
        <f t="shared" ref="BL37:CK37" si="74">$L$9*$Q$14</f>
        <v>2242094.1753690531</v>
      </c>
      <c r="BM37" s="60">
        <f t="shared" si="74"/>
        <v>2242094.1753690531</v>
      </c>
      <c r="BN37" s="60">
        <f t="shared" si="74"/>
        <v>2242094.1753690531</v>
      </c>
      <c r="BO37" s="60">
        <f t="shared" si="74"/>
        <v>2242094.1753690531</v>
      </c>
      <c r="BP37" s="60">
        <f t="shared" si="74"/>
        <v>2242094.1753690531</v>
      </c>
      <c r="BQ37" s="60">
        <f t="shared" si="74"/>
        <v>2242094.1753690531</v>
      </c>
      <c r="BR37" s="60">
        <f t="shared" si="74"/>
        <v>2242094.1753690531</v>
      </c>
      <c r="BS37" s="60">
        <f t="shared" si="74"/>
        <v>2242094.1753690531</v>
      </c>
      <c r="BT37" s="60">
        <f t="shared" si="74"/>
        <v>2242094.1753690531</v>
      </c>
      <c r="BU37" s="60">
        <f t="shared" si="74"/>
        <v>2242094.1753690531</v>
      </c>
      <c r="BV37" s="60">
        <f t="shared" si="74"/>
        <v>2242094.1753690531</v>
      </c>
      <c r="BW37" s="60">
        <f t="shared" si="74"/>
        <v>2242094.1753690531</v>
      </c>
      <c r="BX37" s="60">
        <f t="shared" si="74"/>
        <v>2242094.1753690531</v>
      </c>
      <c r="BY37" s="60">
        <f t="shared" si="74"/>
        <v>2242094.1753690531</v>
      </c>
      <c r="BZ37" s="60">
        <f t="shared" si="74"/>
        <v>2242094.1753690531</v>
      </c>
      <c r="CA37" s="60">
        <f t="shared" si="74"/>
        <v>2242094.1753690531</v>
      </c>
      <c r="CB37" s="60">
        <f t="shared" si="74"/>
        <v>2242094.1753690531</v>
      </c>
      <c r="CC37" s="60">
        <f t="shared" si="74"/>
        <v>2242094.1753690531</v>
      </c>
      <c r="CD37" s="60">
        <f t="shared" si="74"/>
        <v>2242094.1753690531</v>
      </c>
      <c r="CE37" s="60">
        <f t="shared" si="74"/>
        <v>2242094.1753690531</v>
      </c>
      <c r="CF37" s="60">
        <f t="shared" si="74"/>
        <v>2242094.1753690531</v>
      </c>
      <c r="CG37" s="60">
        <f t="shared" si="74"/>
        <v>2242094.1753690531</v>
      </c>
      <c r="CH37" s="60">
        <f t="shared" si="74"/>
        <v>2242094.1753690531</v>
      </c>
      <c r="CI37" s="60">
        <f t="shared" si="74"/>
        <v>2242094.1753690531</v>
      </c>
      <c r="CJ37" s="60">
        <f t="shared" si="74"/>
        <v>2242094.1753690531</v>
      </c>
      <c r="CK37" s="60">
        <f t="shared" si="74"/>
        <v>2242094.1753690531</v>
      </c>
      <c r="CL37" s="68"/>
      <c r="CM37" s="60">
        <f>$K$9*$Q$13</f>
        <v>2046303.2644334303</v>
      </c>
      <c r="CN37" s="60">
        <f t="shared" ref="CN37:DM37" si="75">$K$9*$Q$13</f>
        <v>2046303.2644334303</v>
      </c>
      <c r="CO37" s="60">
        <f t="shared" si="75"/>
        <v>2046303.2644334303</v>
      </c>
      <c r="CP37" s="60">
        <f t="shared" si="75"/>
        <v>2046303.2644334303</v>
      </c>
      <c r="CQ37" s="60">
        <f t="shared" si="75"/>
        <v>2046303.2644334303</v>
      </c>
      <c r="CR37" s="60">
        <f t="shared" si="75"/>
        <v>2046303.2644334303</v>
      </c>
      <c r="CS37" s="60">
        <f t="shared" si="75"/>
        <v>2046303.2644334303</v>
      </c>
      <c r="CT37" s="60">
        <f t="shared" si="75"/>
        <v>2046303.2644334303</v>
      </c>
      <c r="CU37" s="60">
        <f t="shared" si="75"/>
        <v>2046303.2644334303</v>
      </c>
      <c r="CV37" s="60">
        <f t="shared" si="75"/>
        <v>2046303.2644334303</v>
      </c>
      <c r="CW37" s="60">
        <f t="shared" si="75"/>
        <v>2046303.2644334303</v>
      </c>
      <c r="CX37" s="60">
        <f t="shared" si="75"/>
        <v>2046303.2644334303</v>
      </c>
      <c r="CY37" s="60">
        <f t="shared" si="75"/>
        <v>2046303.2644334303</v>
      </c>
      <c r="CZ37" s="60">
        <f t="shared" si="75"/>
        <v>2046303.2644334303</v>
      </c>
      <c r="DA37" s="60">
        <f t="shared" si="75"/>
        <v>2046303.2644334303</v>
      </c>
      <c r="DB37" s="60">
        <f t="shared" si="75"/>
        <v>2046303.2644334303</v>
      </c>
      <c r="DC37" s="60">
        <f t="shared" si="75"/>
        <v>2046303.2644334303</v>
      </c>
      <c r="DD37" s="60">
        <f t="shared" si="75"/>
        <v>2046303.2644334303</v>
      </c>
      <c r="DE37" s="60">
        <f t="shared" si="75"/>
        <v>2046303.2644334303</v>
      </c>
      <c r="DF37" s="60">
        <f t="shared" si="75"/>
        <v>2046303.2644334303</v>
      </c>
      <c r="DG37" s="60">
        <f t="shared" si="75"/>
        <v>2046303.2644334303</v>
      </c>
      <c r="DH37" s="60">
        <f t="shared" si="75"/>
        <v>2046303.2644334303</v>
      </c>
      <c r="DI37" s="60">
        <f t="shared" si="75"/>
        <v>2046303.2644334303</v>
      </c>
      <c r="DJ37" s="60">
        <f t="shared" si="75"/>
        <v>2046303.2644334303</v>
      </c>
      <c r="DK37" s="60">
        <f t="shared" si="75"/>
        <v>2046303.2644334303</v>
      </c>
      <c r="DL37" s="60">
        <f t="shared" si="75"/>
        <v>2046303.2644334303</v>
      </c>
      <c r="DM37" s="60">
        <f t="shared" si="75"/>
        <v>2046303.2644334303</v>
      </c>
      <c r="DN37" s="68"/>
      <c r="DO37" s="60">
        <f>$J$9*$Q$12</f>
        <v>1272514.0917709933</v>
      </c>
      <c r="DP37" s="60">
        <f t="shared" ref="DP37:EO37" si="76">$J$9*$Q$12</f>
        <v>1272514.0917709933</v>
      </c>
      <c r="DQ37" s="60">
        <f t="shared" si="76"/>
        <v>1272514.0917709933</v>
      </c>
      <c r="DR37" s="60">
        <f t="shared" si="76"/>
        <v>1272514.0917709933</v>
      </c>
      <c r="DS37" s="60">
        <f t="shared" si="76"/>
        <v>1272514.0917709933</v>
      </c>
      <c r="DT37" s="60">
        <f t="shared" si="76"/>
        <v>1272514.0917709933</v>
      </c>
      <c r="DU37" s="60">
        <f t="shared" si="76"/>
        <v>1272514.0917709933</v>
      </c>
      <c r="DV37" s="60">
        <f t="shared" si="76"/>
        <v>1272514.0917709933</v>
      </c>
      <c r="DW37" s="60">
        <f t="shared" si="76"/>
        <v>1272514.0917709933</v>
      </c>
      <c r="DX37" s="60">
        <f t="shared" si="76"/>
        <v>1272514.0917709933</v>
      </c>
      <c r="DY37" s="60">
        <f t="shared" si="76"/>
        <v>1272514.0917709933</v>
      </c>
      <c r="DZ37" s="60">
        <f t="shared" si="76"/>
        <v>1272514.0917709933</v>
      </c>
      <c r="EA37" s="60">
        <f t="shared" si="76"/>
        <v>1272514.0917709933</v>
      </c>
      <c r="EB37" s="60">
        <f t="shared" si="76"/>
        <v>1272514.0917709933</v>
      </c>
      <c r="EC37" s="60">
        <f t="shared" si="76"/>
        <v>1272514.0917709933</v>
      </c>
      <c r="ED37" s="60">
        <f t="shared" si="76"/>
        <v>1272514.0917709933</v>
      </c>
      <c r="EE37" s="60">
        <f t="shared" si="76"/>
        <v>1272514.0917709933</v>
      </c>
      <c r="EF37" s="60">
        <f t="shared" si="76"/>
        <v>1272514.0917709933</v>
      </c>
      <c r="EG37" s="60">
        <f t="shared" si="76"/>
        <v>1272514.0917709933</v>
      </c>
      <c r="EH37" s="60">
        <f t="shared" si="76"/>
        <v>1272514.0917709933</v>
      </c>
      <c r="EI37" s="60">
        <f t="shared" si="76"/>
        <v>1272514.0917709933</v>
      </c>
      <c r="EJ37" s="60">
        <f t="shared" si="76"/>
        <v>1272514.0917709933</v>
      </c>
      <c r="EK37" s="60">
        <f t="shared" si="76"/>
        <v>1272514.0917709933</v>
      </c>
      <c r="EL37" s="60">
        <f t="shared" si="76"/>
        <v>1272514.0917709933</v>
      </c>
      <c r="EM37" s="60">
        <f t="shared" si="76"/>
        <v>1272514.0917709933</v>
      </c>
      <c r="EN37" s="60">
        <f t="shared" si="76"/>
        <v>1272514.0917709933</v>
      </c>
      <c r="EO37" s="60">
        <f t="shared" si="76"/>
        <v>1272514.0917709933</v>
      </c>
      <c r="EP37" s="68"/>
      <c r="EQ37" s="60">
        <f>$I$9*$Q$11</f>
        <v>1071241.5998362931</v>
      </c>
      <c r="ER37" s="60">
        <f t="shared" ref="ER37:FQ37" si="77">$I$9*$Q$11</f>
        <v>1071241.5998362931</v>
      </c>
      <c r="ES37" s="60">
        <f t="shared" si="77"/>
        <v>1071241.5998362931</v>
      </c>
      <c r="ET37" s="60">
        <f t="shared" si="77"/>
        <v>1071241.5998362931</v>
      </c>
      <c r="EU37" s="60">
        <f t="shared" si="77"/>
        <v>1071241.5998362931</v>
      </c>
      <c r="EV37" s="60">
        <f t="shared" si="77"/>
        <v>1071241.5998362931</v>
      </c>
      <c r="EW37" s="60">
        <f t="shared" si="77"/>
        <v>1071241.5998362931</v>
      </c>
      <c r="EX37" s="60">
        <f t="shared" si="77"/>
        <v>1071241.5998362931</v>
      </c>
      <c r="EY37" s="60">
        <f t="shared" si="77"/>
        <v>1071241.5998362931</v>
      </c>
      <c r="EZ37" s="60">
        <f t="shared" si="77"/>
        <v>1071241.5998362931</v>
      </c>
      <c r="FA37" s="60">
        <f t="shared" si="77"/>
        <v>1071241.5998362931</v>
      </c>
      <c r="FB37" s="60">
        <f t="shared" si="77"/>
        <v>1071241.5998362931</v>
      </c>
      <c r="FC37" s="60">
        <f t="shared" si="77"/>
        <v>1071241.5998362931</v>
      </c>
      <c r="FD37" s="60">
        <f t="shared" si="77"/>
        <v>1071241.5998362931</v>
      </c>
      <c r="FE37" s="60">
        <f t="shared" si="77"/>
        <v>1071241.5998362931</v>
      </c>
      <c r="FF37" s="60">
        <f t="shared" si="77"/>
        <v>1071241.5998362931</v>
      </c>
      <c r="FG37" s="60">
        <f t="shared" si="77"/>
        <v>1071241.5998362931</v>
      </c>
      <c r="FH37" s="60">
        <f t="shared" si="77"/>
        <v>1071241.5998362931</v>
      </c>
      <c r="FI37" s="60">
        <f t="shared" si="77"/>
        <v>1071241.5998362931</v>
      </c>
      <c r="FJ37" s="60">
        <f t="shared" si="77"/>
        <v>1071241.5998362931</v>
      </c>
      <c r="FK37" s="60">
        <f t="shared" si="77"/>
        <v>1071241.5998362931</v>
      </c>
      <c r="FL37" s="60">
        <f t="shared" si="77"/>
        <v>1071241.5998362931</v>
      </c>
      <c r="FM37" s="60">
        <f t="shared" si="77"/>
        <v>1071241.5998362931</v>
      </c>
      <c r="FN37" s="60">
        <f t="shared" si="77"/>
        <v>1071241.5998362931</v>
      </c>
      <c r="FO37" s="60">
        <f t="shared" si="77"/>
        <v>1071241.5998362931</v>
      </c>
      <c r="FP37" s="60">
        <f t="shared" si="77"/>
        <v>1071241.5998362931</v>
      </c>
      <c r="FQ37" s="60">
        <f t="shared" si="77"/>
        <v>1071241.5998362931</v>
      </c>
      <c r="FR37" s="68"/>
      <c r="FS37" s="60">
        <f>$H$9*$Q$10</f>
        <v>862170.48880692455</v>
      </c>
      <c r="FT37" s="60">
        <f t="shared" ref="FT37:GS37" si="78">$H$9*$Q$10</f>
        <v>862170.48880692455</v>
      </c>
      <c r="FU37" s="60">
        <f t="shared" si="78"/>
        <v>862170.48880692455</v>
      </c>
      <c r="FV37" s="60">
        <f t="shared" si="78"/>
        <v>862170.48880692455</v>
      </c>
      <c r="FW37" s="60">
        <f t="shared" si="78"/>
        <v>862170.48880692455</v>
      </c>
      <c r="FX37" s="60">
        <f t="shared" si="78"/>
        <v>862170.48880692455</v>
      </c>
      <c r="FY37" s="60">
        <f t="shared" si="78"/>
        <v>862170.48880692455</v>
      </c>
      <c r="FZ37" s="60">
        <f t="shared" si="78"/>
        <v>862170.48880692455</v>
      </c>
      <c r="GA37" s="60">
        <f t="shared" si="78"/>
        <v>862170.48880692455</v>
      </c>
      <c r="GB37" s="60">
        <f t="shared" si="78"/>
        <v>862170.48880692455</v>
      </c>
      <c r="GC37" s="60">
        <f t="shared" si="78"/>
        <v>862170.48880692455</v>
      </c>
      <c r="GD37" s="60">
        <f t="shared" si="78"/>
        <v>862170.48880692455</v>
      </c>
      <c r="GE37" s="60">
        <f t="shared" si="78"/>
        <v>862170.48880692455</v>
      </c>
      <c r="GF37" s="60">
        <f t="shared" si="78"/>
        <v>862170.48880692455</v>
      </c>
      <c r="GG37" s="60">
        <f t="shared" si="78"/>
        <v>862170.48880692455</v>
      </c>
      <c r="GH37" s="60">
        <f t="shared" si="78"/>
        <v>862170.48880692455</v>
      </c>
      <c r="GI37" s="60">
        <f t="shared" si="78"/>
        <v>862170.48880692455</v>
      </c>
      <c r="GJ37" s="60">
        <f t="shared" si="78"/>
        <v>862170.48880692455</v>
      </c>
      <c r="GK37" s="60">
        <f t="shared" si="78"/>
        <v>862170.48880692455</v>
      </c>
      <c r="GL37" s="60">
        <f t="shared" si="78"/>
        <v>862170.48880692455</v>
      </c>
      <c r="GM37" s="60">
        <f t="shared" si="78"/>
        <v>862170.48880692455</v>
      </c>
      <c r="GN37" s="60">
        <f t="shared" si="78"/>
        <v>862170.48880692455</v>
      </c>
      <c r="GO37" s="60">
        <f t="shared" si="78"/>
        <v>862170.48880692455</v>
      </c>
      <c r="GP37" s="60">
        <f t="shared" si="78"/>
        <v>862170.48880692455</v>
      </c>
      <c r="GQ37" s="60">
        <f t="shared" si="78"/>
        <v>862170.48880692455</v>
      </c>
      <c r="GR37" s="60">
        <f t="shared" si="78"/>
        <v>862170.48880692455</v>
      </c>
      <c r="GS37" s="60">
        <f t="shared" si="78"/>
        <v>862170.48880692455</v>
      </c>
      <c r="GT37" s="68"/>
      <c r="GU37" s="60">
        <f>$G$9*$Q$9</f>
        <v>915636.83482695254</v>
      </c>
      <c r="GV37" s="60">
        <f t="shared" ref="GV37:HU37" si="79">$G$9*$Q$9</f>
        <v>915636.83482695254</v>
      </c>
      <c r="GW37" s="60">
        <f t="shared" si="79"/>
        <v>915636.83482695254</v>
      </c>
      <c r="GX37" s="60">
        <f t="shared" si="79"/>
        <v>915636.83482695254</v>
      </c>
      <c r="GY37" s="60">
        <f t="shared" si="79"/>
        <v>915636.83482695254</v>
      </c>
      <c r="GZ37" s="60">
        <f t="shared" si="79"/>
        <v>915636.83482695254</v>
      </c>
      <c r="HA37" s="60">
        <f t="shared" si="79"/>
        <v>915636.83482695254</v>
      </c>
      <c r="HB37" s="60">
        <f t="shared" si="79"/>
        <v>915636.83482695254</v>
      </c>
      <c r="HC37" s="60">
        <f t="shared" si="79"/>
        <v>915636.83482695254</v>
      </c>
      <c r="HD37" s="60">
        <f t="shared" si="79"/>
        <v>915636.83482695254</v>
      </c>
      <c r="HE37" s="60">
        <f t="shared" si="79"/>
        <v>915636.83482695254</v>
      </c>
      <c r="HF37" s="60">
        <f t="shared" si="79"/>
        <v>915636.83482695254</v>
      </c>
      <c r="HG37" s="60">
        <f t="shared" si="79"/>
        <v>915636.83482695254</v>
      </c>
      <c r="HH37" s="60">
        <f t="shared" si="79"/>
        <v>915636.83482695254</v>
      </c>
      <c r="HI37" s="60">
        <f t="shared" si="79"/>
        <v>915636.83482695254</v>
      </c>
      <c r="HJ37" s="60">
        <f t="shared" si="79"/>
        <v>915636.83482695254</v>
      </c>
      <c r="HK37" s="60">
        <f t="shared" si="79"/>
        <v>915636.83482695254</v>
      </c>
      <c r="HL37" s="60">
        <f t="shared" si="79"/>
        <v>915636.83482695254</v>
      </c>
      <c r="HM37" s="60">
        <f t="shared" si="79"/>
        <v>915636.83482695254</v>
      </c>
      <c r="HN37" s="60">
        <f t="shared" si="79"/>
        <v>915636.83482695254</v>
      </c>
      <c r="HO37" s="60">
        <f t="shared" si="79"/>
        <v>915636.83482695254</v>
      </c>
      <c r="HP37" s="60">
        <f t="shared" si="79"/>
        <v>915636.83482695254</v>
      </c>
      <c r="HQ37" s="60">
        <f t="shared" si="79"/>
        <v>915636.83482695254</v>
      </c>
      <c r="HR37" s="60">
        <f t="shared" si="79"/>
        <v>915636.83482695254</v>
      </c>
      <c r="HS37" s="60">
        <f t="shared" si="79"/>
        <v>915636.83482695254</v>
      </c>
      <c r="HT37" s="60">
        <f t="shared" si="79"/>
        <v>915636.83482695254</v>
      </c>
      <c r="HU37" s="60">
        <f t="shared" si="79"/>
        <v>915636.83482695254</v>
      </c>
      <c r="HV37" s="68"/>
    </row>
    <row r="38" spans="1:230" s="60" customFormat="1" x14ac:dyDescent="0.2">
      <c r="A38" s="57"/>
      <c r="B38" s="58">
        <v>9</v>
      </c>
      <c r="C38" s="57" t="s">
        <v>28</v>
      </c>
      <c r="D38" s="42" t="s">
        <v>76</v>
      </c>
      <c r="E38" s="42" t="s">
        <v>77</v>
      </c>
      <c r="F38" s="42" t="s">
        <v>13</v>
      </c>
      <c r="G38" s="60">
        <f>$N$10</f>
        <v>15994699.869392047</v>
      </c>
      <c r="H38" s="60">
        <f t="shared" ref="H38:AG38" si="80">$N$10</f>
        <v>15994699.869392047</v>
      </c>
      <c r="I38" s="60">
        <f t="shared" si="80"/>
        <v>15994699.869392047</v>
      </c>
      <c r="J38" s="60">
        <f t="shared" si="80"/>
        <v>15994699.869392047</v>
      </c>
      <c r="K38" s="60">
        <f t="shared" si="80"/>
        <v>15994699.869392047</v>
      </c>
      <c r="L38" s="60">
        <f t="shared" si="80"/>
        <v>15994699.869392047</v>
      </c>
      <c r="M38" s="60">
        <f t="shared" si="80"/>
        <v>15994699.869392047</v>
      </c>
      <c r="N38" s="155">
        <f t="shared" si="80"/>
        <v>15994699.869392047</v>
      </c>
      <c r="O38" s="60">
        <f t="shared" si="80"/>
        <v>15994699.869392047</v>
      </c>
      <c r="P38" s="60">
        <f t="shared" si="80"/>
        <v>15994699.869392047</v>
      </c>
      <c r="Q38" s="60">
        <f t="shared" si="80"/>
        <v>15994699.869392047</v>
      </c>
      <c r="R38" s="60">
        <f t="shared" si="80"/>
        <v>15994699.869392047</v>
      </c>
      <c r="S38" s="60">
        <f t="shared" si="80"/>
        <v>15994699.869392047</v>
      </c>
      <c r="T38" s="60">
        <f t="shared" si="80"/>
        <v>15994699.869392047</v>
      </c>
      <c r="U38" s="60">
        <f t="shared" si="80"/>
        <v>15994699.869392047</v>
      </c>
      <c r="V38" s="60">
        <f t="shared" si="80"/>
        <v>15994699.869392047</v>
      </c>
      <c r="W38" s="60">
        <f t="shared" si="80"/>
        <v>15994699.869392047</v>
      </c>
      <c r="X38" s="60">
        <f t="shared" si="80"/>
        <v>15994699.869392047</v>
      </c>
      <c r="Y38" s="60">
        <f t="shared" si="80"/>
        <v>15994699.869392047</v>
      </c>
      <c r="Z38" s="60">
        <f t="shared" si="80"/>
        <v>15994699.869392047</v>
      </c>
      <c r="AA38" s="60">
        <f t="shared" si="80"/>
        <v>15994699.869392047</v>
      </c>
      <c r="AB38" s="60">
        <f t="shared" si="80"/>
        <v>15994699.869392047</v>
      </c>
      <c r="AC38" s="60">
        <f t="shared" si="80"/>
        <v>15994699.869392047</v>
      </c>
      <c r="AD38" s="60">
        <f t="shared" si="80"/>
        <v>15994699.869392047</v>
      </c>
      <c r="AE38" s="60">
        <f t="shared" si="80"/>
        <v>15994699.869392047</v>
      </c>
      <c r="AF38" s="60">
        <f t="shared" si="80"/>
        <v>15994699.869392047</v>
      </c>
      <c r="AG38" s="60">
        <f t="shared" si="80"/>
        <v>15994699.869392047</v>
      </c>
      <c r="AH38" s="68"/>
      <c r="AI38" s="69">
        <f t="shared" ref="AI38:BI38" si="81">$M$10*$Q$15</f>
        <v>13664976.765677953</v>
      </c>
      <c r="AJ38" s="69">
        <f t="shared" si="81"/>
        <v>13664976.765677953</v>
      </c>
      <c r="AK38" s="69">
        <f t="shared" si="81"/>
        <v>13664976.765677953</v>
      </c>
      <c r="AL38" s="69">
        <f t="shared" si="81"/>
        <v>13664976.765677953</v>
      </c>
      <c r="AM38" s="69">
        <f t="shared" si="81"/>
        <v>13664976.765677953</v>
      </c>
      <c r="AN38" s="69">
        <f t="shared" si="81"/>
        <v>13664976.765677953</v>
      </c>
      <c r="AO38" s="69">
        <f t="shared" si="81"/>
        <v>13664976.765677953</v>
      </c>
      <c r="AP38" s="69">
        <f t="shared" si="81"/>
        <v>13664976.765677953</v>
      </c>
      <c r="AQ38" s="69">
        <f t="shared" si="81"/>
        <v>13664976.765677953</v>
      </c>
      <c r="AR38" s="69">
        <f t="shared" si="81"/>
        <v>13664976.765677953</v>
      </c>
      <c r="AS38" s="69">
        <f t="shared" si="81"/>
        <v>13664976.765677953</v>
      </c>
      <c r="AT38" s="69">
        <f t="shared" si="81"/>
        <v>13664976.765677953</v>
      </c>
      <c r="AU38" s="69">
        <f t="shared" si="81"/>
        <v>13664976.765677953</v>
      </c>
      <c r="AV38" s="69">
        <f t="shared" si="81"/>
        <v>13664976.765677953</v>
      </c>
      <c r="AW38" s="69">
        <f t="shared" si="81"/>
        <v>13664976.765677953</v>
      </c>
      <c r="AX38" s="69">
        <f t="shared" si="81"/>
        <v>13664976.765677953</v>
      </c>
      <c r="AY38" s="69">
        <f t="shared" si="81"/>
        <v>13664976.765677953</v>
      </c>
      <c r="AZ38" s="69">
        <f t="shared" si="81"/>
        <v>13664976.765677953</v>
      </c>
      <c r="BA38" s="69">
        <f t="shared" si="81"/>
        <v>13664976.765677953</v>
      </c>
      <c r="BB38" s="69">
        <f t="shared" si="81"/>
        <v>13664976.765677953</v>
      </c>
      <c r="BC38" s="69">
        <f t="shared" si="81"/>
        <v>13664976.765677953</v>
      </c>
      <c r="BD38" s="69">
        <f t="shared" si="81"/>
        <v>13664976.765677953</v>
      </c>
      <c r="BE38" s="69">
        <f t="shared" si="81"/>
        <v>13664976.765677953</v>
      </c>
      <c r="BF38" s="69">
        <f t="shared" si="81"/>
        <v>13664976.765677953</v>
      </c>
      <c r="BG38" s="69">
        <f t="shared" si="81"/>
        <v>13664976.765677953</v>
      </c>
      <c r="BH38" s="69">
        <f t="shared" si="81"/>
        <v>13664976.765677953</v>
      </c>
      <c r="BI38" s="69">
        <f t="shared" si="81"/>
        <v>13664976.765677953</v>
      </c>
      <c r="BJ38" s="68"/>
      <c r="BK38" s="60">
        <f>$L$10*$Q$14</f>
        <v>12178386.104009481</v>
      </c>
      <c r="BL38" s="60">
        <f t="shared" ref="BL38:CK38" si="82">$L$10*$Q$14</f>
        <v>12178386.104009481</v>
      </c>
      <c r="BM38" s="60">
        <f t="shared" si="82"/>
        <v>12178386.104009481</v>
      </c>
      <c r="BN38" s="60">
        <f t="shared" si="82"/>
        <v>12178386.104009481</v>
      </c>
      <c r="BO38" s="60">
        <f t="shared" si="82"/>
        <v>12178386.104009481</v>
      </c>
      <c r="BP38" s="60">
        <f t="shared" si="82"/>
        <v>12178386.104009481</v>
      </c>
      <c r="BQ38" s="60">
        <f t="shared" si="82"/>
        <v>12178386.104009481</v>
      </c>
      <c r="BR38" s="60">
        <f t="shared" si="82"/>
        <v>12178386.104009481</v>
      </c>
      <c r="BS38" s="60">
        <f t="shared" si="82"/>
        <v>12178386.104009481</v>
      </c>
      <c r="BT38" s="60">
        <f t="shared" si="82"/>
        <v>12178386.104009481</v>
      </c>
      <c r="BU38" s="60">
        <f t="shared" si="82"/>
        <v>12178386.104009481</v>
      </c>
      <c r="BV38" s="60">
        <f t="shared" si="82"/>
        <v>12178386.104009481</v>
      </c>
      <c r="BW38" s="60">
        <f t="shared" si="82"/>
        <v>12178386.104009481</v>
      </c>
      <c r="BX38" s="60">
        <f t="shared" si="82"/>
        <v>12178386.104009481</v>
      </c>
      <c r="BY38" s="60">
        <f t="shared" si="82"/>
        <v>12178386.104009481</v>
      </c>
      <c r="BZ38" s="60">
        <f t="shared" si="82"/>
        <v>12178386.104009481</v>
      </c>
      <c r="CA38" s="60">
        <f t="shared" si="82"/>
        <v>12178386.104009481</v>
      </c>
      <c r="CB38" s="60">
        <f t="shared" si="82"/>
        <v>12178386.104009481</v>
      </c>
      <c r="CC38" s="60">
        <f t="shared" si="82"/>
        <v>12178386.104009481</v>
      </c>
      <c r="CD38" s="60">
        <f t="shared" si="82"/>
        <v>12178386.104009481</v>
      </c>
      <c r="CE38" s="60">
        <f t="shared" si="82"/>
        <v>12178386.104009481</v>
      </c>
      <c r="CF38" s="60">
        <f t="shared" si="82"/>
        <v>12178386.104009481</v>
      </c>
      <c r="CG38" s="60">
        <f t="shared" si="82"/>
        <v>12178386.104009481</v>
      </c>
      <c r="CH38" s="60">
        <f t="shared" si="82"/>
        <v>12178386.104009481</v>
      </c>
      <c r="CI38" s="60">
        <f t="shared" si="82"/>
        <v>12178386.104009481</v>
      </c>
      <c r="CJ38" s="60">
        <f t="shared" si="82"/>
        <v>12178386.104009481</v>
      </c>
      <c r="CK38" s="60">
        <f t="shared" si="82"/>
        <v>12178386.104009481</v>
      </c>
      <c r="CL38" s="68"/>
      <c r="CM38" s="60">
        <f>$K$10*$Q$13</f>
        <v>10444768.356846754</v>
      </c>
      <c r="CN38" s="60">
        <f t="shared" ref="CN38:DM38" si="83">$K$10*$Q$13</f>
        <v>10444768.356846754</v>
      </c>
      <c r="CO38" s="60">
        <f t="shared" si="83"/>
        <v>10444768.356846754</v>
      </c>
      <c r="CP38" s="60">
        <f t="shared" si="83"/>
        <v>10444768.356846754</v>
      </c>
      <c r="CQ38" s="60">
        <f t="shared" si="83"/>
        <v>10444768.356846754</v>
      </c>
      <c r="CR38" s="60">
        <f t="shared" si="83"/>
        <v>10444768.356846754</v>
      </c>
      <c r="CS38" s="60">
        <f t="shared" si="83"/>
        <v>10444768.356846754</v>
      </c>
      <c r="CT38" s="60">
        <f t="shared" si="83"/>
        <v>10444768.356846754</v>
      </c>
      <c r="CU38" s="60">
        <f t="shared" si="83"/>
        <v>10444768.356846754</v>
      </c>
      <c r="CV38" s="60">
        <f t="shared" si="83"/>
        <v>10444768.356846754</v>
      </c>
      <c r="CW38" s="60">
        <f t="shared" si="83"/>
        <v>10444768.356846754</v>
      </c>
      <c r="CX38" s="60">
        <f t="shared" si="83"/>
        <v>10444768.356846754</v>
      </c>
      <c r="CY38" s="60">
        <f t="shared" si="83"/>
        <v>10444768.356846754</v>
      </c>
      <c r="CZ38" s="60">
        <f t="shared" si="83"/>
        <v>10444768.356846754</v>
      </c>
      <c r="DA38" s="60">
        <f t="shared" si="83"/>
        <v>10444768.356846754</v>
      </c>
      <c r="DB38" s="60">
        <f t="shared" si="83"/>
        <v>10444768.356846754</v>
      </c>
      <c r="DC38" s="60">
        <f t="shared" si="83"/>
        <v>10444768.356846754</v>
      </c>
      <c r="DD38" s="60">
        <f t="shared" si="83"/>
        <v>10444768.356846754</v>
      </c>
      <c r="DE38" s="60">
        <f t="shared" si="83"/>
        <v>10444768.356846754</v>
      </c>
      <c r="DF38" s="60">
        <f t="shared" si="83"/>
        <v>10444768.356846754</v>
      </c>
      <c r="DG38" s="60">
        <f t="shared" si="83"/>
        <v>10444768.356846754</v>
      </c>
      <c r="DH38" s="60">
        <f t="shared" si="83"/>
        <v>10444768.356846754</v>
      </c>
      <c r="DI38" s="60">
        <f t="shared" si="83"/>
        <v>10444768.356846754</v>
      </c>
      <c r="DJ38" s="60">
        <f t="shared" si="83"/>
        <v>10444768.356846754</v>
      </c>
      <c r="DK38" s="60">
        <f t="shared" si="83"/>
        <v>10444768.356846754</v>
      </c>
      <c r="DL38" s="60">
        <f t="shared" si="83"/>
        <v>10444768.356846754</v>
      </c>
      <c r="DM38" s="60">
        <f t="shared" si="83"/>
        <v>10444768.356846754</v>
      </c>
      <c r="DN38" s="68"/>
      <c r="DO38" s="60">
        <f>$J$10*$Q$12</f>
        <v>8717697.8014731426</v>
      </c>
      <c r="DP38" s="60">
        <f t="shared" ref="DP38:EO38" si="84">$J$10*$Q$12</f>
        <v>8717697.8014731426</v>
      </c>
      <c r="DQ38" s="60">
        <f t="shared" si="84"/>
        <v>8717697.8014731426</v>
      </c>
      <c r="DR38" s="60">
        <f t="shared" si="84"/>
        <v>8717697.8014731426</v>
      </c>
      <c r="DS38" s="60">
        <f t="shared" si="84"/>
        <v>8717697.8014731426</v>
      </c>
      <c r="DT38" s="60">
        <f t="shared" si="84"/>
        <v>8717697.8014731426</v>
      </c>
      <c r="DU38" s="60">
        <f t="shared" si="84"/>
        <v>8717697.8014731426</v>
      </c>
      <c r="DV38" s="60">
        <f t="shared" si="84"/>
        <v>8717697.8014731426</v>
      </c>
      <c r="DW38" s="60">
        <f t="shared" si="84"/>
        <v>8717697.8014731426</v>
      </c>
      <c r="DX38" s="60">
        <f t="shared" si="84"/>
        <v>8717697.8014731426</v>
      </c>
      <c r="DY38" s="60">
        <f t="shared" si="84"/>
        <v>8717697.8014731426</v>
      </c>
      <c r="DZ38" s="60">
        <f t="shared" si="84"/>
        <v>8717697.8014731426</v>
      </c>
      <c r="EA38" s="60">
        <f t="shared" si="84"/>
        <v>8717697.8014731426</v>
      </c>
      <c r="EB38" s="60">
        <f t="shared" si="84"/>
        <v>8717697.8014731426</v>
      </c>
      <c r="EC38" s="60">
        <f t="shared" si="84"/>
        <v>8717697.8014731426</v>
      </c>
      <c r="ED38" s="60">
        <f t="shared" si="84"/>
        <v>8717697.8014731426</v>
      </c>
      <c r="EE38" s="60">
        <f t="shared" si="84"/>
        <v>8717697.8014731426</v>
      </c>
      <c r="EF38" s="60">
        <f t="shared" si="84"/>
        <v>8717697.8014731426</v>
      </c>
      <c r="EG38" s="60">
        <f t="shared" si="84"/>
        <v>8717697.8014731426</v>
      </c>
      <c r="EH38" s="60">
        <f t="shared" si="84"/>
        <v>8717697.8014731426</v>
      </c>
      <c r="EI38" s="60">
        <f t="shared" si="84"/>
        <v>8717697.8014731426</v>
      </c>
      <c r="EJ38" s="60">
        <f t="shared" si="84"/>
        <v>8717697.8014731426</v>
      </c>
      <c r="EK38" s="60">
        <f t="shared" si="84"/>
        <v>8717697.8014731426</v>
      </c>
      <c r="EL38" s="60">
        <f t="shared" si="84"/>
        <v>8717697.8014731426</v>
      </c>
      <c r="EM38" s="60">
        <f t="shared" si="84"/>
        <v>8717697.8014731426</v>
      </c>
      <c r="EN38" s="60">
        <f t="shared" si="84"/>
        <v>8717697.8014731426</v>
      </c>
      <c r="EO38" s="60">
        <f t="shared" si="84"/>
        <v>8717697.8014731426</v>
      </c>
      <c r="EP38" s="68"/>
      <c r="EQ38" s="60">
        <f>$I$10*$Q$11</f>
        <v>7530617.0360287512</v>
      </c>
      <c r="ER38" s="60">
        <f t="shared" ref="ER38:FQ38" si="85">$I$10*$Q$11</f>
        <v>7530617.0360287512</v>
      </c>
      <c r="ES38" s="60">
        <f t="shared" si="85"/>
        <v>7530617.0360287512</v>
      </c>
      <c r="ET38" s="60">
        <f t="shared" si="85"/>
        <v>7530617.0360287512</v>
      </c>
      <c r="EU38" s="60">
        <f t="shared" si="85"/>
        <v>7530617.0360287512</v>
      </c>
      <c r="EV38" s="60">
        <f t="shared" si="85"/>
        <v>7530617.0360287512</v>
      </c>
      <c r="EW38" s="60">
        <f t="shared" si="85"/>
        <v>7530617.0360287512</v>
      </c>
      <c r="EX38" s="60">
        <f t="shared" si="85"/>
        <v>7530617.0360287512</v>
      </c>
      <c r="EY38" s="60">
        <f t="shared" si="85"/>
        <v>7530617.0360287512</v>
      </c>
      <c r="EZ38" s="60">
        <f t="shared" si="85"/>
        <v>7530617.0360287512</v>
      </c>
      <c r="FA38" s="60">
        <f t="shared" si="85"/>
        <v>7530617.0360287512</v>
      </c>
      <c r="FB38" s="60">
        <f t="shared" si="85"/>
        <v>7530617.0360287512</v>
      </c>
      <c r="FC38" s="60">
        <f t="shared" si="85"/>
        <v>7530617.0360287512</v>
      </c>
      <c r="FD38" s="60">
        <f t="shared" si="85"/>
        <v>7530617.0360287512</v>
      </c>
      <c r="FE38" s="60">
        <f t="shared" si="85"/>
        <v>7530617.0360287512</v>
      </c>
      <c r="FF38" s="60">
        <f t="shared" si="85"/>
        <v>7530617.0360287512</v>
      </c>
      <c r="FG38" s="60">
        <f t="shared" si="85"/>
        <v>7530617.0360287512</v>
      </c>
      <c r="FH38" s="60">
        <f t="shared" si="85"/>
        <v>7530617.0360287512</v>
      </c>
      <c r="FI38" s="60">
        <f t="shared" si="85"/>
        <v>7530617.0360287512</v>
      </c>
      <c r="FJ38" s="60">
        <f t="shared" si="85"/>
        <v>7530617.0360287512</v>
      </c>
      <c r="FK38" s="60">
        <f t="shared" si="85"/>
        <v>7530617.0360287512</v>
      </c>
      <c r="FL38" s="60">
        <f t="shared" si="85"/>
        <v>7530617.0360287512</v>
      </c>
      <c r="FM38" s="60">
        <f t="shared" si="85"/>
        <v>7530617.0360287512</v>
      </c>
      <c r="FN38" s="60">
        <f t="shared" si="85"/>
        <v>7530617.0360287512</v>
      </c>
      <c r="FO38" s="60">
        <f t="shared" si="85"/>
        <v>7530617.0360287512</v>
      </c>
      <c r="FP38" s="60">
        <f t="shared" si="85"/>
        <v>7530617.0360287512</v>
      </c>
      <c r="FQ38" s="60">
        <f t="shared" si="85"/>
        <v>7530617.0360287512</v>
      </c>
      <c r="FR38" s="68"/>
      <c r="FS38" s="60">
        <f>$H$10*$Q$10</f>
        <v>7175862.039642429</v>
      </c>
      <c r="FT38" s="60">
        <f t="shared" ref="FT38:GS38" si="86">$H$10*$Q$10</f>
        <v>7175862.039642429</v>
      </c>
      <c r="FU38" s="60">
        <f t="shared" si="86"/>
        <v>7175862.039642429</v>
      </c>
      <c r="FV38" s="60">
        <f t="shared" si="86"/>
        <v>7175862.039642429</v>
      </c>
      <c r="FW38" s="60">
        <f t="shared" si="86"/>
        <v>7175862.039642429</v>
      </c>
      <c r="FX38" s="60">
        <f t="shared" si="86"/>
        <v>7175862.039642429</v>
      </c>
      <c r="FY38" s="60">
        <f t="shared" si="86"/>
        <v>7175862.039642429</v>
      </c>
      <c r="FZ38" s="60">
        <f t="shared" si="86"/>
        <v>7175862.039642429</v>
      </c>
      <c r="GA38" s="60">
        <f t="shared" si="86"/>
        <v>7175862.039642429</v>
      </c>
      <c r="GB38" s="60">
        <f t="shared" si="86"/>
        <v>7175862.039642429</v>
      </c>
      <c r="GC38" s="60">
        <f t="shared" si="86"/>
        <v>7175862.039642429</v>
      </c>
      <c r="GD38" s="60">
        <f t="shared" si="86"/>
        <v>7175862.039642429</v>
      </c>
      <c r="GE38" s="60">
        <f t="shared" si="86"/>
        <v>7175862.039642429</v>
      </c>
      <c r="GF38" s="60">
        <f t="shared" si="86"/>
        <v>7175862.039642429</v>
      </c>
      <c r="GG38" s="60">
        <f t="shared" si="86"/>
        <v>7175862.039642429</v>
      </c>
      <c r="GH38" s="60">
        <f t="shared" si="86"/>
        <v>7175862.039642429</v>
      </c>
      <c r="GI38" s="60">
        <f t="shared" si="86"/>
        <v>7175862.039642429</v>
      </c>
      <c r="GJ38" s="60">
        <f t="shared" si="86"/>
        <v>7175862.039642429</v>
      </c>
      <c r="GK38" s="60">
        <f t="shared" si="86"/>
        <v>7175862.039642429</v>
      </c>
      <c r="GL38" s="60">
        <f t="shared" si="86"/>
        <v>7175862.039642429</v>
      </c>
      <c r="GM38" s="60">
        <f t="shared" si="86"/>
        <v>7175862.039642429</v>
      </c>
      <c r="GN38" s="60">
        <f t="shared" si="86"/>
        <v>7175862.039642429</v>
      </c>
      <c r="GO38" s="60">
        <f t="shared" si="86"/>
        <v>7175862.039642429</v>
      </c>
      <c r="GP38" s="60">
        <f t="shared" si="86"/>
        <v>7175862.039642429</v>
      </c>
      <c r="GQ38" s="60">
        <f t="shared" si="86"/>
        <v>7175862.039642429</v>
      </c>
      <c r="GR38" s="60">
        <f t="shared" si="86"/>
        <v>7175862.039642429</v>
      </c>
      <c r="GS38" s="60">
        <f t="shared" si="86"/>
        <v>7175862.039642429</v>
      </c>
      <c r="GT38" s="68"/>
      <c r="GU38" s="60">
        <f>$G$10*$Q$9</f>
        <v>6207207.633016306</v>
      </c>
      <c r="GV38" s="60">
        <f t="shared" ref="GV38:HU38" si="87">$G$10*$Q$9</f>
        <v>6207207.633016306</v>
      </c>
      <c r="GW38" s="60">
        <f t="shared" si="87"/>
        <v>6207207.633016306</v>
      </c>
      <c r="GX38" s="60">
        <f t="shared" si="87"/>
        <v>6207207.633016306</v>
      </c>
      <c r="GY38" s="60">
        <f t="shared" si="87"/>
        <v>6207207.633016306</v>
      </c>
      <c r="GZ38" s="60">
        <f t="shared" si="87"/>
        <v>6207207.633016306</v>
      </c>
      <c r="HA38" s="60">
        <f t="shared" si="87"/>
        <v>6207207.633016306</v>
      </c>
      <c r="HB38" s="60">
        <f t="shared" si="87"/>
        <v>6207207.633016306</v>
      </c>
      <c r="HC38" s="60">
        <f t="shared" si="87"/>
        <v>6207207.633016306</v>
      </c>
      <c r="HD38" s="60">
        <f t="shared" si="87"/>
        <v>6207207.633016306</v>
      </c>
      <c r="HE38" s="60">
        <f t="shared" si="87"/>
        <v>6207207.633016306</v>
      </c>
      <c r="HF38" s="60">
        <f t="shared" si="87"/>
        <v>6207207.633016306</v>
      </c>
      <c r="HG38" s="60">
        <f t="shared" si="87"/>
        <v>6207207.633016306</v>
      </c>
      <c r="HH38" s="60">
        <f t="shared" si="87"/>
        <v>6207207.633016306</v>
      </c>
      <c r="HI38" s="60">
        <f t="shared" si="87"/>
        <v>6207207.633016306</v>
      </c>
      <c r="HJ38" s="60">
        <f t="shared" si="87"/>
        <v>6207207.633016306</v>
      </c>
      <c r="HK38" s="60">
        <f t="shared" si="87"/>
        <v>6207207.633016306</v>
      </c>
      <c r="HL38" s="60">
        <f t="shared" si="87"/>
        <v>6207207.633016306</v>
      </c>
      <c r="HM38" s="60">
        <f t="shared" si="87"/>
        <v>6207207.633016306</v>
      </c>
      <c r="HN38" s="60">
        <f t="shared" si="87"/>
        <v>6207207.633016306</v>
      </c>
      <c r="HO38" s="60">
        <f t="shared" si="87"/>
        <v>6207207.633016306</v>
      </c>
      <c r="HP38" s="60">
        <f t="shared" si="87"/>
        <v>6207207.633016306</v>
      </c>
      <c r="HQ38" s="60">
        <f t="shared" si="87"/>
        <v>6207207.633016306</v>
      </c>
      <c r="HR38" s="60">
        <f t="shared" si="87"/>
        <v>6207207.633016306</v>
      </c>
      <c r="HS38" s="60">
        <f t="shared" si="87"/>
        <v>6207207.633016306</v>
      </c>
      <c r="HT38" s="60">
        <f t="shared" si="87"/>
        <v>6207207.633016306</v>
      </c>
      <c r="HU38" s="60">
        <f t="shared" si="87"/>
        <v>6207207.633016306</v>
      </c>
      <c r="HV38" s="68"/>
    </row>
    <row r="39" spans="1:230" s="77" customFormat="1" x14ac:dyDescent="0.2">
      <c r="A39" s="63"/>
      <c r="B39" s="61"/>
      <c r="C39" s="63" t="s">
        <v>27</v>
      </c>
      <c r="D39" s="63" t="s">
        <v>73</v>
      </c>
      <c r="E39" s="76" t="s">
        <v>74</v>
      </c>
      <c r="F39" s="76" t="s">
        <v>31</v>
      </c>
      <c r="N39" s="157"/>
    </row>
    <row r="40" spans="1:230" s="60" customFormat="1" x14ac:dyDescent="0.2">
      <c r="A40" s="74"/>
      <c r="B40" s="71">
        <v>1</v>
      </c>
      <c r="C40" s="74" t="s">
        <v>29</v>
      </c>
      <c r="D40" s="72">
        <v>4783</v>
      </c>
      <c r="E40" s="42" t="s">
        <v>780</v>
      </c>
      <c r="F40" s="42" t="s">
        <v>20</v>
      </c>
      <c r="G40" s="60">
        <f t="shared" ref="G40:AG40" si="88">$N$12</f>
        <v>69985148.202585801</v>
      </c>
      <c r="H40" s="60">
        <f t="shared" si="88"/>
        <v>69985148.202585801</v>
      </c>
      <c r="I40" s="60">
        <f t="shared" si="88"/>
        <v>69985148.202585801</v>
      </c>
      <c r="J40" s="60">
        <f t="shared" si="88"/>
        <v>69985148.202585801</v>
      </c>
      <c r="K40" s="60">
        <f t="shared" si="88"/>
        <v>69985148.202585801</v>
      </c>
      <c r="L40" s="60">
        <f t="shared" si="88"/>
        <v>69985148.202585801</v>
      </c>
      <c r="M40" s="60">
        <f t="shared" si="88"/>
        <v>69985148.202585801</v>
      </c>
      <c r="N40" s="155">
        <f t="shared" si="88"/>
        <v>69985148.202585801</v>
      </c>
      <c r="O40" s="60">
        <f t="shared" si="88"/>
        <v>69985148.202585801</v>
      </c>
      <c r="P40" s="60">
        <f t="shared" si="88"/>
        <v>69985148.202585801</v>
      </c>
      <c r="Q40" s="60">
        <f t="shared" si="88"/>
        <v>69985148.202585801</v>
      </c>
      <c r="R40" s="60">
        <f t="shared" si="88"/>
        <v>69985148.202585801</v>
      </c>
      <c r="S40" s="60">
        <f t="shared" si="88"/>
        <v>69985148.202585801</v>
      </c>
      <c r="T40" s="60">
        <f t="shared" si="88"/>
        <v>69985148.202585801</v>
      </c>
      <c r="U40" s="60">
        <f t="shared" si="88"/>
        <v>69985148.202585801</v>
      </c>
      <c r="V40" s="60">
        <f t="shared" si="88"/>
        <v>69985148.202585801</v>
      </c>
      <c r="W40" s="60">
        <f t="shared" si="88"/>
        <v>69985148.202585801</v>
      </c>
      <c r="X40" s="60">
        <f t="shared" si="88"/>
        <v>69985148.202585801</v>
      </c>
      <c r="Y40" s="60">
        <f t="shared" si="88"/>
        <v>69985148.202585801</v>
      </c>
      <c r="Z40" s="60">
        <f t="shared" si="88"/>
        <v>69985148.202585801</v>
      </c>
      <c r="AA40" s="60">
        <f t="shared" si="88"/>
        <v>69985148.202585801</v>
      </c>
      <c r="AB40" s="60">
        <f t="shared" si="88"/>
        <v>69985148.202585801</v>
      </c>
      <c r="AC40" s="60">
        <f t="shared" si="88"/>
        <v>69985148.202585801</v>
      </c>
      <c r="AD40" s="60">
        <f t="shared" si="88"/>
        <v>69985148.202585801</v>
      </c>
      <c r="AE40" s="60">
        <f t="shared" si="88"/>
        <v>69985148.202585801</v>
      </c>
      <c r="AF40" s="60">
        <f t="shared" si="88"/>
        <v>69985148.202585801</v>
      </c>
      <c r="AG40" s="60">
        <f t="shared" si="88"/>
        <v>69985148.202585801</v>
      </c>
      <c r="AH40" s="68"/>
      <c r="AI40" s="60">
        <f>$M$12*$Q$15</f>
        <v>70959140.972744599</v>
      </c>
      <c r="AJ40" s="60">
        <f t="shared" ref="AJ40:BI40" si="89">$M$12</f>
        <v>70959140.972744599</v>
      </c>
      <c r="AK40" s="60">
        <f t="shared" si="89"/>
        <v>70959140.972744599</v>
      </c>
      <c r="AL40" s="60">
        <f t="shared" si="89"/>
        <v>70959140.972744599</v>
      </c>
      <c r="AM40" s="60">
        <f t="shared" si="89"/>
        <v>70959140.972744599</v>
      </c>
      <c r="AN40" s="60">
        <f t="shared" si="89"/>
        <v>70959140.972744599</v>
      </c>
      <c r="AO40" s="60">
        <f t="shared" si="89"/>
        <v>70959140.972744599</v>
      </c>
      <c r="AP40" s="60">
        <f t="shared" si="89"/>
        <v>70959140.972744599</v>
      </c>
      <c r="AQ40" s="60">
        <f t="shared" si="89"/>
        <v>70959140.972744599</v>
      </c>
      <c r="AR40" s="60">
        <f t="shared" si="89"/>
        <v>70959140.972744599</v>
      </c>
      <c r="AS40" s="60">
        <f t="shared" si="89"/>
        <v>70959140.972744599</v>
      </c>
      <c r="AT40" s="60">
        <f t="shared" si="89"/>
        <v>70959140.972744599</v>
      </c>
      <c r="AU40" s="60">
        <f t="shared" si="89"/>
        <v>70959140.972744599</v>
      </c>
      <c r="AV40" s="60">
        <f t="shared" si="89"/>
        <v>70959140.972744599</v>
      </c>
      <c r="AW40" s="60">
        <f t="shared" si="89"/>
        <v>70959140.972744599</v>
      </c>
      <c r="AX40" s="60">
        <f t="shared" si="89"/>
        <v>70959140.972744599</v>
      </c>
      <c r="AY40" s="60">
        <f t="shared" si="89"/>
        <v>70959140.972744599</v>
      </c>
      <c r="AZ40" s="60">
        <f t="shared" si="89"/>
        <v>70959140.972744599</v>
      </c>
      <c r="BA40" s="60">
        <f t="shared" si="89"/>
        <v>70959140.972744599</v>
      </c>
      <c r="BB40" s="60">
        <f t="shared" si="89"/>
        <v>70959140.972744599</v>
      </c>
      <c r="BC40" s="60">
        <f t="shared" si="89"/>
        <v>70959140.972744599</v>
      </c>
      <c r="BD40" s="60">
        <f t="shared" si="89"/>
        <v>70959140.972744599</v>
      </c>
      <c r="BE40" s="60">
        <f t="shared" si="89"/>
        <v>70959140.972744599</v>
      </c>
      <c r="BF40" s="60">
        <f t="shared" si="89"/>
        <v>70959140.972744599</v>
      </c>
      <c r="BG40" s="60">
        <f t="shared" si="89"/>
        <v>70959140.972744599</v>
      </c>
      <c r="BH40" s="60">
        <f t="shared" si="89"/>
        <v>70959140.972744599</v>
      </c>
      <c r="BI40" s="60">
        <f t="shared" si="89"/>
        <v>70959140.972744599</v>
      </c>
      <c r="BJ40" s="68"/>
      <c r="BK40" s="60">
        <f>$L$12*$Q$14</f>
        <v>64281966.480821431</v>
      </c>
      <c r="BL40" s="60">
        <f t="shared" ref="BL40:CK40" si="90">$L$12*$Q$14</f>
        <v>64281966.480821431</v>
      </c>
      <c r="BM40" s="60">
        <f t="shared" si="90"/>
        <v>64281966.480821431</v>
      </c>
      <c r="BN40" s="60">
        <f t="shared" si="90"/>
        <v>64281966.480821431</v>
      </c>
      <c r="BO40" s="60">
        <f t="shared" si="90"/>
        <v>64281966.480821431</v>
      </c>
      <c r="BP40" s="60">
        <f t="shared" si="90"/>
        <v>64281966.480821431</v>
      </c>
      <c r="BQ40" s="60">
        <f t="shared" si="90"/>
        <v>64281966.480821431</v>
      </c>
      <c r="BR40" s="60">
        <f t="shared" si="90"/>
        <v>64281966.480821431</v>
      </c>
      <c r="BS40" s="60">
        <f t="shared" si="90"/>
        <v>64281966.480821431</v>
      </c>
      <c r="BT40" s="60">
        <f t="shared" si="90"/>
        <v>64281966.480821431</v>
      </c>
      <c r="BU40" s="60">
        <f t="shared" si="90"/>
        <v>64281966.480821431</v>
      </c>
      <c r="BV40" s="60">
        <f t="shared" si="90"/>
        <v>64281966.480821431</v>
      </c>
      <c r="BW40" s="60">
        <f t="shared" si="90"/>
        <v>64281966.480821431</v>
      </c>
      <c r="BX40" s="60">
        <f t="shared" si="90"/>
        <v>64281966.480821431</v>
      </c>
      <c r="BY40" s="60">
        <f t="shared" si="90"/>
        <v>64281966.480821431</v>
      </c>
      <c r="BZ40" s="60">
        <f t="shared" si="90"/>
        <v>64281966.480821431</v>
      </c>
      <c r="CA40" s="60">
        <f t="shared" si="90"/>
        <v>64281966.480821431</v>
      </c>
      <c r="CB40" s="60">
        <f t="shared" si="90"/>
        <v>64281966.480821431</v>
      </c>
      <c r="CC40" s="60">
        <f t="shared" si="90"/>
        <v>64281966.480821431</v>
      </c>
      <c r="CD40" s="60">
        <f t="shared" si="90"/>
        <v>64281966.480821431</v>
      </c>
      <c r="CE40" s="60">
        <f t="shared" si="90"/>
        <v>64281966.480821431</v>
      </c>
      <c r="CF40" s="60">
        <f t="shared" si="90"/>
        <v>64281966.480821431</v>
      </c>
      <c r="CG40" s="60">
        <f t="shared" si="90"/>
        <v>64281966.480821431</v>
      </c>
      <c r="CH40" s="60">
        <f t="shared" si="90"/>
        <v>64281966.480821431</v>
      </c>
      <c r="CI40" s="60">
        <f t="shared" si="90"/>
        <v>64281966.480821431</v>
      </c>
      <c r="CJ40" s="60">
        <f t="shared" si="90"/>
        <v>64281966.480821431</v>
      </c>
      <c r="CK40" s="60">
        <f t="shared" si="90"/>
        <v>64281966.480821431</v>
      </c>
      <c r="CL40" s="68"/>
      <c r="CM40" s="60">
        <f>$K$12*$Q$13</f>
        <v>55853091.868773371</v>
      </c>
      <c r="CN40" s="60">
        <f t="shared" ref="CN40:DM40" si="91">$K$12*$Q$13</f>
        <v>55853091.868773371</v>
      </c>
      <c r="CO40" s="60">
        <f t="shared" si="91"/>
        <v>55853091.868773371</v>
      </c>
      <c r="CP40" s="60">
        <f t="shared" si="91"/>
        <v>55853091.868773371</v>
      </c>
      <c r="CQ40" s="60">
        <f t="shared" si="91"/>
        <v>55853091.868773371</v>
      </c>
      <c r="CR40" s="60">
        <f t="shared" si="91"/>
        <v>55853091.868773371</v>
      </c>
      <c r="CS40" s="60">
        <f t="shared" si="91"/>
        <v>55853091.868773371</v>
      </c>
      <c r="CT40" s="60">
        <f t="shared" si="91"/>
        <v>55853091.868773371</v>
      </c>
      <c r="CU40" s="60">
        <f t="shared" si="91"/>
        <v>55853091.868773371</v>
      </c>
      <c r="CV40" s="60">
        <f t="shared" si="91"/>
        <v>55853091.868773371</v>
      </c>
      <c r="CW40" s="60">
        <f t="shared" si="91"/>
        <v>55853091.868773371</v>
      </c>
      <c r="CX40" s="60">
        <f t="shared" si="91"/>
        <v>55853091.868773371</v>
      </c>
      <c r="CY40" s="60">
        <f t="shared" si="91"/>
        <v>55853091.868773371</v>
      </c>
      <c r="CZ40" s="60">
        <f t="shared" si="91"/>
        <v>55853091.868773371</v>
      </c>
      <c r="DA40" s="60">
        <f t="shared" si="91"/>
        <v>55853091.868773371</v>
      </c>
      <c r="DB40" s="60">
        <f t="shared" si="91"/>
        <v>55853091.868773371</v>
      </c>
      <c r="DC40" s="60">
        <f t="shared" si="91"/>
        <v>55853091.868773371</v>
      </c>
      <c r="DD40" s="60">
        <f t="shared" si="91"/>
        <v>55853091.868773371</v>
      </c>
      <c r="DE40" s="60">
        <f t="shared" si="91"/>
        <v>55853091.868773371</v>
      </c>
      <c r="DF40" s="60">
        <f t="shared" si="91"/>
        <v>55853091.868773371</v>
      </c>
      <c r="DG40" s="60">
        <f t="shared" si="91"/>
        <v>55853091.868773371</v>
      </c>
      <c r="DH40" s="60">
        <f t="shared" si="91"/>
        <v>55853091.868773371</v>
      </c>
      <c r="DI40" s="60">
        <f t="shared" si="91"/>
        <v>55853091.868773371</v>
      </c>
      <c r="DJ40" s="60">
        <f t="shared" si="91"/>
        <v>55853091.868773371</v>
      </c>
      <c r="DK40" s="60">
        <f t="shared" si="91"/>
        <v>55853091.868773371</v>
      </c>
      <c r="DL40" s="60">
        <f t="shared" si="91"/>
        <v>55853091.868773371</v>
      </c>
      <c r="DM40" s="60">
        <f t="shared" si="91"/>
        <v>55853091.868773371</v>
      </c>
      <c r="DN40" s="68"/>
      <c r="DO40" s="60">
        <f>$J$12*$Q$12</f>
        <v>47546733.099699929</v>
      </c>
      <c r="DP40" s="60">
        <f t="shared" ref="DP40:EO40" si="92">$J$12*$Q$12</f>
        <v>47546733.099699929</v>
      </c>
      <c r="DQ40" s="60">
        <f t="shared" si="92"/>
        <v>47546733.099699929</v>
      </c>
      <c r="DR40" s="60">
        <f t="shared" si="92"/>
        <v>47546733.099699929</v>
      </c>
      <c r="DS40" s="60">
        <f t="shared" si="92"/>
        <v>47546733.099699929</v>
      </c>
      <c r="DT40" s="60">
        <f t="shared" si="92"/>
        <v>47546733.099699929</v>
      </c>
      <c r="DU40" s="60">
        <f t="shared" si="92"/>
        <v>47546733.099699929</v>
      </c>
      <c r="DV40" s="60">
        <f t="shared" si="92"/>
        <v>47546733.099699929</v>
      </c>
      <c r="DW40" s="60">
        <f t="shared" si="92"/>
        <v>47546733.099699929</v>
      </c>
      <c r="DX40" s="60">
        <f t="shared" si="92"/>
        <v>47546733.099699929</v>
      </c>
      <c r="DY40" s="60">
        <f t="shared" si="92"/>
        <v>47546733.099699929</v>
      </c>
      <c r="DZ40" s="60">
        <f t="shared" si="92"/>
        <v>47546733.099699929</v>
      </c>
      <c r="EA40" s="60">
        <f t="shared" si="92"/>
        <v>47546733.099699929</v>
      </c>
      <c r="EB40" s="60">
        <f t="shared" si="92"/>
        <v>47546733.099699929</v>
      </c>
      <c r="EC40" s="60">
        <f t="shared" si="92"/>
        <v>47546733.099699929</v>
      </c>
      <c r="ED40" s="60">
        <f t="shared" si="92"/>
        <v>47546733.099699929</v>
      </c>
      <c r="EE40" s="60">
        <f t="shared" si="92"/>
        <v>47546733.099699929</v>
      </c>
      <c r="EF40" s="60">
        <f t="shared" si="92"/>
        <v>47546733.099699929</v>
      </c>
      <c r="EG40" s="60">
        <f t="shared" si="92"/>
        <v>47546733.099699929</v>
      </c>
      <c r="EH40" s="60">
        <f t="shared" si="92"/>
        <v>47546733.099699929</v>
      </c>
      <c r="EI40" s="60">
        <f t="shared" si="92"/>
        <v>47546733.099699929</v>
      </c>
      <c r="EJ40" s="60">
        <f t="shared" si="92"/>
        <v>47546733.099699929</v>
      </c>
      <c r="EK40" s="60">
        <f t="shared" si="92"/>
        <v>47546733.099699929</v>
      </c>
      <c r="EL40" s="60">
        <f t="shared" si="92"/>
        <v>47546733.099699929</v>
      </c>
      <c r="EM40" s="60">
        <f t="shared" si="92"/>
        <v>47546733.099699929</v>
      </c>
      <c r="EN40" s="60">
        <f t="shared" si="92"/>
        <v>47546733.099699929</v>
      </c>
      <c r="EO40" s="60">
        <f t="shared" si="92"/>
        <v>47546733.099699929</v>
      </c>
      <c r="EP40" s="68"/>
      <c r="EQ40" s="60">
        <f>$I$12*$Q$11</f>
        <v>48281571.558843315</v>
      </c>
      <c r="ER40" s="60">
        <f t="shared" ref="ER40:FQ40" si="93">$I$12*$Q$11</f>
        <v>48281571.558843315</v>
      </c>
      <c r="ES40" s="60">
        <f t="shared" si="93"/>
        <v>48281571.558843315</v>
      </c>
      <c r="ET40" s="60">
        <f t="shared" si="93"/>
        <v>48281571.558843315</v>
      </c>
      <c r="EU40" s="60">
        <f t="shared" si="93"/>
        <v>48281571.558843315</v>
      </c>
      <c r="EV40" s="60">
        <f t="shared" si="93"/>
        <v>48281571.558843315</v>
      </c>
      <c r="EW40" s="60">
        <f t="shared" si="93"/>
        <v>48281571.558843315</v>
      </c>
      <c r="EX40" s="60">
        <f t="shared" si="93"/>
        <v>48281571.558843315</v>
      </c>
      <c r="EY40" s="60">
        <f t="shared" si="93"/>
        <v>48281571.558843315</v>
      </c>
      <c r="EZ40" s="60">
        <f t="shared" si="93"/>
        <v>48281571.558843315</v>
      </c>
      <c r="FA40" s="60">
        <f t="shared" si="93"/>
        <v>48281571.558843315</v>
      </c>
      <c r="FB40" s="60">
        <f t="shared" si="93"/>
        <v>48281571.558843315</v>
      </c>
      <c r="FC40" s="60">
        <f t="shared" si="93"/>
        <v>48281571.558843315</v>
      </c>
      <c r="FD40" s="60">
        <f t="shared" si="93"/>
        <v>48281571.558843315</v>
      </c>
      <c r="FE40" s="60">
        <f t="shared" si="93"/>
        <v>48281571.558843315</v>
      </c>
      <c r="FF40" s="60">
        <f t="shared" si="93"/>
        <v>48281571.558843315</v>
      </c>
      <c r="FG40" s="60">
        <f t="shared" si="93"/>
        <v>48281571.558843315</v>
      </c>
      <c r="FH40" s="60">
        <f t="shared" si="93"/>
        <v>48281571.558843315</v>
      </c>
      <c r="FI40" s="60">
        <f t="shared" si="93"/>
        <v>48281571.558843315</v>
      </c>
      <c r="FJ40" s="60">
        <f t="shared" si="93"/>
        <v>48281571.558843315</v>
      </c>
      <c r="FK40" s="60">
        <f t="shared" si="93"/>
        <v>48281571.558843315</v>
      </c>
      <c r="FL40" s="60">
        <f t="shared" si="93"/>
        <v>48281571.558843315</v>
      </c>
      <c r="FM40" s="60">
        <f t="shared" si="93"/>
        <v>48281571.558843315</v>
      </c>
      <c r="FN40" s="60">
        <f t="shared" si="93"/>
        <v>48281571.558843315</v>
      </c>
      <c r="FO40" s="60">
        <f t="shared" si="93"/>
        <v>48281571.558843315</v>
      </c>
      <c r="FP40" s="60">
        <f t="shared" si="93"/>
        <v>48281571.558843315</v>
      </c>
      <c r="FQ40" s="60">
        <f t="shared" si="93"/>
        <v>48281571.558843315</v>
      </c>
      <c r="FR40" s="68"/>
      <c r="FS40" s="60">
        <f>$H$12*$Q$10</f>
        <v>54642356.587857686</v>
      </c>
      <c r="FT40" s="60">
        <f t="shared" ref="FT40:GS40" si="94">$H$12*$Q$10</f>
        <v>54642356.587857686</v>
      </c>
      <c r="FU40" s="60">
        <f t="shared" si="94"/>
        <v>54642356.587857686</v>
      </c>
      <c r="FV40" s="60">
        <f t="shared" si="94"/>
        <v>54642356.587857686</v>
      </c>
      <c r="FW40" s="60">
        <f t="shared" si="94"/>
        <v>54642356.587857686</v>
      </c>
      <c r="FX40" s="60">
        <f t="shared" si="94"/>
        <v>54642356.587857686</v>
      </c>
      <c r="FY40" s="60">
        <f t="shared" si="94"/>
        <v>54642356.587857686</v>
      </c>
      <c r="FZ40" s="60">
        <f t="shared" si="94"/>
        <v>54642356.587857686</v>
      </c>
      <c r="GA40" s="60">
        <f t="shared" si="94"/>
        <v>54642356.587857686</v>
      </c>
      <c r="GB40" s="60">
        <f t="shared" si="94"/>
        <v>54642356.587857686</v>
      </c>
      <c r="GC40" s="60">
        <f t="shared" si="94"/>
        <v>54642356.587857686</v>
      </c>
      <c r="GD40" s="60">
        <f t="shared" si="94"/>
        <v>54642356.587857686</v>
      </c>
      <c r="GE40" s="60">
        <f t="shared" si="94"/>
        <v>54642356.587857686</v>
      </c>
      <c r="GF40" s="60">
        <f t="shared" si="94"/>
        <v>54642356.587857686</v>
      </c>
      <c r="GG40" s="60">
        <f t="shared" si="94"/>
        <v>54642356.587857686</v>
      </c>
      <c r="GH40" s="60">
        <f t="shared" si="94"/>
        <v>54642356.587857686</v>
      </c>
      <c r="GI40" s="60">
        <f t="shared" si="94"/>
        <v>54642356.587857686</v>
      </c>
      <c r="GJ40" s="60">
        <f t="shared" si="94"/>
        <v>54642356.587857686</v>
      </c>
      <c r="GK40" s="60">
        <f t="shared" si="94"/>
        <v>54642356.587857686</v>
      </c>
      <c r="GL40" s="60">
        <f t="shared" si="94"/>
        <v>54642356.587857686</v>
      </c>
      <c r="GM40" s="60">
        <f t="shared" si="94"/>
        <v>54642356.587857686</v>
      </c>
      <c r="GN40" s="60">
        <f t="shared" si="94"/>
        <v>54642356.587857686</v>
      </c>
      <c r="GO40" s="60">
        <f t="shared" si="94"/>
        <v>54642356.587857686</v>
      </c>
      <c r="GP40" s="60">
        <f t="shared" si="94"/>
        <v>54642356.587857686</v>
      </c>
      <c r="GQ40" s="60">
        <f t="shared" si="94"/>
        <v>54642356.587857686</v>
      </c>
      <c r="GR40" s="60">
        <f t="shared" si="94"/>
        <v>54642356.587857686</v>
      </c>
      <c r="GS40" s="60">
        <f t="shared" si="94"/>
        <v>54642356.587857686</v>
      </c>
      <c r="GT40" s="68"/>
      <c r="GU40" s="60">
        <f>$G$12*$Q$9</f>
        <v>38576638.786050037</v>
      </c>
      <c r="GV40" s="60">
        <f t="shared" ref="GV40:HU40" si="95">$G$12*$Q$9</f>
        <v>38576638.786050037</v>
      </c>
      <c r="GW40" s="60">
        <f t="shared" si="95"/>
        <v>38576638.786050037</v>
      </c>
      <c r="GX40" s="60">
        <f t="shared" si="95"/>
        <v>38576638.786050037</v>
      </c>
      <c r="GY40" s="60">
        <f t="shared" si="95"/>
        <v>38576638.786050037</v>
      </c>
      <c r="GZ40" s="60">
        <f t="shared" si="95"/>
        <v>38576638.786050037</v>
      </c>
      <c r="HA40" s="60">
        <f t="shared" si="95"/>
        <v>38576638.786050037</v>
      </c>
      <c r="HB40" s="60">
        <f t="shared" si="95"/>
        <v>38576638.786050037</v>
      </c>
      <c r="HC40" s="60">
        <f t="shared" si="95"/>
        <v>38576638.786050037</v>
      </c>
      <c r="HD40" s="60">
        <f t="shared" si="95"/>
        <v>38576638.786050037</v>
      </c>
      <c r="HE40" s="60">
        <f t="shared" si="95"/>
        <v>38576638.786050037</v>
      </c>
      <c r="HF40" s="60">
        <f t="shared" si="95"/>
        <v>38576638.786050037</v>
      </c>
      <c r="HG40" s="60">
        <f t="shared" si="95"/>
        <v>38576638.786050037</v>
      </c>
      <c r="HH40" s="60">
        <f t="shared" si="95"/>
        <v>38576638.786050037</v>
      </c>
      <c r="HI40" s="60">
        <f t="shared" si="95"/>
        <v>38576638.786050037</v>
      </c>
      <c r="HJ40" s="60">
        <f t="shared" si="95"/>
        <v>38576638.786050037</v>
      </c>
      <c r="HK40" s="60">
        <f t="shared" si="95"/>
        <v>38576638.786050037</v>
      </c>
      <c r="HL40" s="60">
        <f t="shared" si="95"/>
        <v>38576638.786050037</v>
      </c>
      <c r="HM40" s="60">
        <f t="shared" si="95"/>
        <v>38576638.786050037</v>
      </c>
      <c r="HN40" s="60">
        <f t="shared" si="95"/>
        <v>38576638.786050037</v>
      </c>
      <c r="HO40" s="60">
        <f t="shared" si="95"/>
        <v>38576638.786050037</v>
      </c>
      <c r="HP40" s="60">
        <f t="shared" si="95"/>
        <v>38576638.786050037</v>
      </c>
      <c r="HQ40" s="60">
        <f t="shared" si="95"/>
        <v>38576638.786050037</v>
      </c>
      <c r="HR40" s="60">
        <f t="shared" si="95"/>
        <v>38576638.786050037</v>
      </c>
      <c r="HS40" s="60">
        <f t="shared" si="95"/>
        <v>38576638.786050037</v>
      </c>
      <c r="HT40" s="60">
        <f t="shared" si="95"/>
        <v>38576638.786050037</v>
      </c>
      <c r="HU40" s="60">
        <f t="shared" si="95"/>
        <v>38576638.786050037</v>
      </c>
      <c r="HV40" s="68"/>
    </row>
    <row r="41" spans="1:230" s="60" customFormat="1" ht="25.5" x14ac:dyDescent="0.2">
      <c r="A41" s="78"/>
      <c r="B41" s="64">
        <v>2</v>
      </c>
      <c r="C41" s="78" t="s">
        <v>29</v>
      </c>
      <c r="D41" s="78" t="s">
        <v>859</v>
      </c>
      <c r="E41" s="67" t="s">
        <v>860</v>
      </c>
      <c r="F41" s="67" t="s">
        <v>19</v>
      </c>
      <c r="G41" s="151">
        <f>$N$13</f>
        <v>49586776.663296267</v>
      </c>
      <c r="H41" s="60">
        <f t="shared" ref="H41:AG41" si="96">$N$13</f>
        <v>49586776.663296267</v>
      </c>
      <c r="I41" s="60">
        <f t="shared" si="96"/>
        <v>49586776.663296267</v>
      </c>
      <c r="J41" s="60">
        <f t="shared" si="96"/>
        <v>49586776.663296267</v>
      </c>
      <c r="K41" s="60">
        <f t="shared" si="96"/>
        <v>49586776.663296267</v>
      </c>
      <c r="L41" s="60">
        <f t="shared" si="96"/>
        <v>49586776.663296267</v>
      </c>
      <c r="M41" s="60">
        <f t="shared" si="96"/>
        <v>49586776.663296267</v>
      </c>
      <c r="N41" s="155">
        <f t="shared" si="96"/>
        <v>49586776.663296267</v>
      </c>
      <c r="O41" s="60">
        <f t="shared" si="96"/>
        <v>49586776.663296267</v>
      </c>
      <c r="P41" s="60">
        <f t="shared" si="96"/>
        <v>49586776.663296267</v>
      </c>
      <c r="Q41" s="60">
        <f t="shared" si="96"/>
        <v>49586776.663296267</v>
      </c>
      <c r="R41" s="60">
        <f t="shared" si="96"/>
        <v>49586776.663296267</v>
      </c>
      <c r="S41" s="60">
        <f t="shared" si="96"/>
        <v>49586776.663296267</v>
      </c>
      <c r="T41" s="60">
        <f t="shared" si="96"/>
        <v>49586776.663296267</v>
      </c>
      <c r="U41" s="60">
        <f t="shared" si="96"/>
        <v>49586776.663296267</v>
      </c>
      <c r="V41" s="60">
        <f t="shared" si="96"/>
        <v>49586776.663296267</v>
      </c>
      <c r="W41" s="60">
        <f t="shared" si="96"/>
        <v>49586776.663296267</v>
      </c>
      <c r="X41" s="60">
        <f t="shared" si="96"/>
        <v>49586776.663296267</v>
      </c>
      <c r="Y41" s="60">
        <f t="shared" si="96"/>
        <v>49586776.663296267</v>
      </c>
      <c r="Z41" s="60">
        <f t="shared" si="96"/>
        <v>49586776.663296267</v>
      </c>
      <c r="AA41" s="60">
        <f t="shared" si="96"/>
        <v>49586776.663296267</v>
      </c>
      <c r="AB41" s="60">
        <f t="shared" si="96"/>
        <v>49586776.663296267</v>
      </c>
      <c r="AC41" s="60">
        <f t="shared" si="96"/>
        <v>49586776.663296267</v>
      </c>
      <c r="AD41" s="60">
        <f t="shared" si="96"/>
        <v>49586776.663296267</v>
      </c>
      <c r="AE41" s="60">
        <f t="shared" si="96"/>
        <v>49586776.663296267</v>
      </c>
      <c r="AF41" s="60">
        <f t="shared" si="96"/>
        <v>49586776.663296267</v>
      </c>
      <c r="AG41" s="60">
        <f t="shared" si="96"/>
        <v>49586776.663296267</v>
      </c>
      <c r="AH41" s="68"/>
      <c r="AI41" s="60">
        <f>$M$13*$Q$15</f>
        <v>45015702.272900023</v>
      </c>
      <c r="AJ41" s="60">
        <f t="shared" ref="AJ41:BI41" si="97">$M$13</f>
        <v>45015702.272900023</v>
      </c>
      <c r="AK41" s="60">
        <f t="shared" si="97"/>
        <v>45015702.272900023</v>
      </c>
      <c r="AL41" s="60">
        <f t="shared" si="97"/>
        <v>45015702.272900023</v>
      </c>
      <c r="AM41" s="60">
        <f t="shared" si="97"/>
        <v>45015702.272900023</v>
      </c>
      <c r="AN41" s="60">
        <f t="shared" si="97"/>
        <v>45015702.272900023</v>
      </c>
      <c r="AO41" s="60">
        <f t="shared" si="97"/>
        <v>45015702.272900023</v>
      </c>
      <c r="AP41" s="60">
        <f t="shared" si="97"/>
        <v>45015702.272900023</v>
      </c>
      <c r="AQ41" s="60">
        <f t="shared" si="97"/>
        <v>45015702.272900023</v>
      </c>
      <c r="AR41" s="60">
        <f t="shared" si="97"/>
        <v>45015702.272900023</v>
      </c>
      <c r="AS41" s="60">
        <f t="shared" si="97"/>
        <v>45015702.272900023</v>
      </c>
      <c r="AT41" s="60">
        <f t="shared" si="97"/>
        <v>45015702.272900023</v>
      </c>
      <c r="AU41" s="60">
        <f t="shared" si="97"/>
        <v>45015702.272900023</v>
      </c>
      <c r="AV41" s="60">
        <f t="shared" si="97"/>
        <v>45015702.272900023</v>
      </c>
      <c r="AW41" s="60">
        <f t="shared" si="97"/>
        <v>45015702.272900023</v>
      </c>
      <c r="AX41" s="60">
        <f t="shared" si="97"/>
        <v>45015702.272900023</v>
      </c>
      <c r="AY41" s="60">
        <f t="shared" si="97"/>
        <v>45015702.272900023</v>
      </c>
      <c r="AZ41" s="60">
        <f t="shared" si="97"/>
        <v>45015702.272900023</v>
      </c>
      <c r="BA41" s="60">
        <f t="shared" si="97"/>
        <v>45015702.272900023</v>
      </c>
      <c r="BB41" s="60">
        <f t="shared" si="97"/>
        <v>45015702.272900023</v>
      </c>
      <c r="BC41" s="60">
        <f t="shared" si="97"/>
        <v>45015702.272900023</v>
      </c>
      <c r="BD41" s="60">
        <f t="shared" si="97"/>
        <v>45015702.272900023</v>
      </c>
      <c r="BE41" s="60">
        <f t="shared" si="97"/>
        <v>45015702.272900023</v>
      </c>
      <c r="BF41" s="60">
        <f t="shared" si="97"/>
        <v>45015702.272900023</v>
      </c>
      <c r="BG41" s="60">
        <f t="shared" si="97"/>
        <v>45015702.272900023</v>
      </c>
      <c r="BH41" s="60">
        <f t="shared" si="97"/>
        <v>45015702.272900023</v>
      </c>
      <c r="BI41" s="60">
        <f t="shared" si="97"/>
        <v>45015702.272900023</v>
      </c>
      <c r="BJ41" s="68"/>
      <c r="BK41" s="60">
        <f>$L$13*$Q$14</f>
        <v>41626423.095606886</v>
      </c>
      <c r="BL41" s="60">
        <f t="shared" ref="BL41:CK41" si="98">$L$13*$Q$14</f>
        <v>41626423.095606886</v>
      </c>
      <c r="BM41" s="60">
        <f t="shared" si="98"/>
        <v>41626423.095606886</v>
      </c>
      <c r="BN41" s="60">
        <f t="shared" si="98"/>
        <v>41626423.095606886</v>
      </c>
      <c r="BO41" s="60">
        <f t="shared" si="98"/>
        <v>41626423.095606886</v>
      </c>
      <c r="BP41" s="60">
        <f t="shared" si="98"/>
        <v>41626423.095606886</v>
      </c>
      <c r="BQ41" s="60">
        <f t="shared" si="98"/>
        <v>41626423.095606886</v>
      </c>
      <c r="BR41" s="60">
        <f t="shared" si="98"/>
        <v>41626423.095606886</v>
      </c>
      <c r="BS41" s="60">
        <f t="shared" si="98"/>
        <v>41626423.095606886</v>
      </c>
      <c r="BT41" s="60">
        <f t="shared" si="98"/>
        <v>41626423.095606886</v>
      </c>
      <c r="BU41" s="60">
        <f t="shared" si="98"/>
        <v>41626423.095606886</v>
      </c>
      <c r="BV41" s="60">
        <f t="shared" si="98"/>
        <v>41626423.095606886</v>
      </c>
      <c r="BW41" s="60">
        <f t="shared" si="98"/>
        <v>41626423.095606886</v>
      </c>
      <c r="BX41" s="60">
        <f t="shared" si="98"/>
        <v>41626423.095606886</v>
      </c>
      <c r="BY41" s="60">
        <f t="shared" si="98"/>
        <v>41626423.095606886</v>
      </c>
      <c r="BZ41" s="60">
        <f t="shared" si="98"/>
        <v>41626423.095606886</v>
      </c>
      <c r="CA41" s="60">
        <f t="shared" si="98"/>
        <v>41626423.095606886</v>
      </c>
      <c r="CB41" s="60">
        <f t="shared" si="98"/>
        <v>41626423.095606886</v>
      </c>
      <c r="CC41" s="60">
        <f t="shared" si="98"/>
        <v>41626423.095606886</v>
      </c>
      <c r="CD41" s="60">
        <f t="shared" si="98"/>
        <v>41626423.095606886</v>
      </c>
      <c r="CE41" s="60">
        <f t="shared" si="98"/>
        <v>41626423.095606886</v>
      </c>
      <c r="CF41" s="60">
        <f t="shared" si="98"/>
        <v>41626423.095606886</v>
      </c>
      <c r="CG41" s="60">
        <f t="shared" si="98"/>
        <v>41626423.095606886</v>
      </c>
      <c r="CH41" s="60">
        <f t="shared" si="98"/>
        <v>41626423.095606886</v>
      </c>
      <c r="CI41" s="60">
        <f t="shared" si="98"/>
        <v>41626423.095606886</v>
      </c>
      <c r="CJ41" s="60">
        <f t="shared" si="98"/>
        <v>41626423.095606886</v>
      </c>
      <c r="CK41" s="60">
        <f t="shared" si="98"/>
        <v>41626423.095606886</v>
      </c>
      <c r="CL41" s="68"/>
      <c r="CM41" s="60">
        <f>$K$13*$Q$13</f>
        <v>35188545.805190191</v>
      </c>
      <c r="CN41" s="60">
        <f t="shared" ref="CN41:DM41" si="99">$K$13*$Q$13</f>
        <v>35188545.805190191</v>
      </c>
      <c r="CO41" s="60">
        <f t="shared" si="99"/>
        <v>35188545.805190191</v>
      </c>
      <c r="CP41" s="60">
        <f t="shared" si="99"/>
        <v>35188545.805190191</v>
      </c>
      <c r="CQ41" s="60">
        <f t="shared" si="99"/>
        <v>35188545.805190191</v>
      </c>
      <c r="CR41" s="60">
        <f t="shared" si="99"/>
        <v>35188545.805190191</v>
      </c>
      <c r="CS41" s="60">
        <f t="shared" si="99"/>
        <v>35188545.805190191</v>
      </c>
      <c r="CT41" s="60">
        <f t="shared" si="99"/>
        <v>35188545.805190191</v>
      </c>
      <c r="CU41" s="60">
        <f t="shared" si="99"/>
        <v>35188545.805190191</v>
      </c>
      <c r="CV41" s="60">
        <f t="shared" si="99"/>
        <v>35188545.805190191</v>
      </c>
      <c r="CW41" s="60">
        <f t="shared" si="99"/>
        <v>35188545.805190191</v>
      </c>
      <c r="CX41" s="60">
        <f t="shared" si="99"/>
        <v>35188545.805190191</v>
      </c>
      <c r="CY41" s="60">
        <f t="shared" si="99"/>
        <v>35188545.805190191</v>
      </c>
      <c r="CZ41" s="60">
        <f t="shared" si="99"/>
        <v>35188545.805190191</v>
      </c>
      <c r="DA41" s="60">
        <f t="shared" si="99"/>
        <v>35188545.805190191</v>
      </c>
      <c r="DB41" s="60">
        <f t="shared" si="99"/>
        <v>35188545.805190191</v>
      </c>
      <c r="DC41" s="60">
        <f t="shared" si="99"/>
        <v>35188545.805190191</v>
      </c>
      <c r="DD41" s="60">
        <f t="shared" si="99"/>
        <v>35188545.805190191</v>
      </c>
      <c r="DE41" s="60">
        <f t="shared" si="99"/>
        <v>35188545.805190191</v>
      </c>
      <c r="DF41" s="60">
        <f t="shared" si="99"/>
        <v>35188545.805190191</v>
      </c>
      <c r="DG41" s="60">
        <f t="shared" si="99"/>
        <v>35188545.805190191</v>
      </c>
      <c r="DH41" s="60">
        <f t="shared" si="99"/>
        <v>35188545.805190191</v>
      </c>
      <c r="DI41" s="60">
        <f t="shared" si="99"/>
        <v>35188545.805190191</v>
      </c>
      <c r="DJ41" s="60">
        <f t="shared" si="99"/>
        <v>35188545.805190191</v>
      </c>
      <c r="DK41" s="60">
        <f t="shared" si="99"/>
        <v>35188545.805190191</v>
      </c>
      <c r="DL41" s="60">
        <f t="shared" si="99"/>
        <v>35188545.805190191</v>
      </c>
      <c r="DM41" s="60">
        <f t="shared" si="99"/>
        <v>35188545.805190191</v>
      </c>
      <c r="DN41" s="68"/>
      <c r="DO41" s="60">
        <f>$J$13*$Q$12</f>
        <v>33429862.765771039</v>
      </c>
      <c r="DP41" s="60">
        <f t="shared" ref="DP41:EO41" si="100">$J$13*$Q$12</f>
        <v>33429862.765771039</v>
      </c>
      <c r="DQ41" s="60">
        <f t="shared" si="100"/>
        <v>33429862.765771039</v>
      </c>
      <c r="DR41" s="60">
        <f t="shared" si="100"/>
        <v>33429862.765771039</v>
      </c>
      <c r="DS41" s="60">
        <f t="shared" si="100"/>
        <v>33429862.765771039</v>
      </c>
      <c r="DT41" s="60">
        <f t="shared" si="100"/>
        <v>33429862.765771039</v>
      </c>
      <c r="DU41" s="60">
        <f t="shared" si="100"/>
        <v>33429862.765771039</v>
      </c>
      <c r="DV41" s="60">
        <f t="shared" si="100"/>
        <v>33429862.765771039</v>
      </c>
      <c r="DW41" s="60">
        <f t="shared" si="100"/>
        <v>33429862.765771039</v>
      </c>
      <c r="DX41" s="60">
        <f t="shared" si="100"/>
        <v>33429862.765771039</v>
      </c>
      <c r="DY41" s="60">
        <f t="shared" si="100"/>
        <v>33429862.765771039</v>
      </c>
      <c r="DZ41" s="60">
        <f t="shared" si="100"/>
        <v>33429862.765771039</v>
      </c>
      <c r="EA41" s="60">
        <f t="shared" si="100"/>
        <v>33429862.765771039</v>
      </c>
      <c r="EB41" s="60">
        <f t="shared" si="100"/>
        <v>33429862.765771039</v>
      </c>
      <c r="EC41" s="60">
        <f t="shared" si="100"/>
        <v>33429862.765771039</v>
      </c>
      <c r="ED41" s="60">
        <f t="shared" si="100"/>
        <v>33429862.765771039</v>
      </c>
      <c r="EE41" s="60">
        <f t="shared" si="100"/>
        <v>33429862.765771039</v>
      </c>
      <c r="EF41" s="60">
        <f t="shared" si="100"/>
        <v>33429862.765771039</v>
      </c>
      <c r="EG41" s="60">
        <f t="shared" si="100"/>
        <v>33429862.765771039</v>
      </c>
      <c r="EH41" s="60">
        <f t="shared" si="100"/>
        <v>33429862.765771039</v>
      </c>
      <c r="EI41" s="60">
        <f t="shared" si="100"/>
        <v>33429862.765771039</v>
      </c>
      <c r="EJ41" s="60">
        <f t="shared" si="100"/>
        <v>33429862.765771039</v>
      </c>
      <c r="EK41" s="60">
        <f t="shared" si="100"/>
        <v>33429862.765771039</v>
      </c>
      <c r="EL41" s="60">
        <f t="shared" si="100"/>
        <v>33429862.765771039</v>
      </c>
      <c r="EM41" s="60">
        <f t="shared" si="100"/>
        <v>33429862.765771039</v>
      </c>
      <c r="EN41" s="60">
        <f t="shared" si="100"/>
        <v>33429862.765771039</v>
      </c>
      <c r="EO41" s="60">
        <f t="shared" si="100"/>
        <v>33429862.765771039</v>
      </c>
      <c r="EP41" s="68"/>
      <c r="EQ41" s="60">
        <f>$I$13*$Q$11</f>
        <v>32609352.987234846</v>
      </c>
      <c r="ER41" s="60">
        <f t="shared" ref="ER41:FQ41" si="101">$I$13*$Q$11</f>
        <v>32609352.987234846</v>
      </c>
      <c r="ES41" s="60">
        <f t="shared" si="101"/>
        <v>32609352.987234846</v>
      </c>
      <c r="ET41" s="60">
        <f t="shared" si="101"/>
        <v>32609352.987234846</v>
      </c>
      <c r="EU41" s="60">
        <f t="shared" si="101"/>
        <v>32609352.987234846</v>
      </c>
      <c r="EV41" s="60">
        <f t="shared" si="101"/>
        <v>32609352.987234846</v>
      </c>
      <c r="EW41" s="60">
        <f t="shared" si="101"/>
        <v>32609352.987234846</v>
      </c>
      <c r="EX41" s="60">
        <f t="shared" si="101"/>
        <v>32609352.987234846</v>
      </c>
      <c r="EY41" s="60">
        <f t="shared" si="101"/>
        <v>32609352.987234846</v>
      </c>
      <c r="EZ41" s="60">
        <f t="shared" si="101"/>
        <v>32609352.987234846</v>
      </c>
      <c r="FA41" s="60">
        <f t="shared" si="101"/>
        <v>32609352.987234846</v>
      </c>
      <c r="FB41" s="60">
        <f t="shared" si="101"/>
        <v>32609352.987234846</v>
      </c>
      <c r="FC41" s="60">
        <f t="shared" si="101"/>
        <v>32609352.987234846</v>
      </c>
      <c r="FD41" s="60">
        <f t="shared" si="101"/>
        <v>32609352.987234846</v>
      </c>
      <c r="FE41" s="60">
        <f t="shared" si="101"/>
        <v>32609352.987234846</v>
      </c>
      <c r="FF41" s="60">
        <f t="shared" si="101"/>
        <v>32609352.987234846</v>
      </c>
      <c r="FG41" s="60">
        <f t="shared" si="101"/>
        <v>32609352.987234846</v>
      </c>
      <c r="FH41" s="60">
        <f t="shared" si="101"/>
        <v>32609352.987234846</v>
      </c>
      <c r="FI41" s="60">
        <f t="shared" si="101"/>
        <v>32609352.987234846</v>
      </c>
      <c r="FJ41" s="60">
        <f t="shared" si="101"/>
        <v>32609352.987234846</v>
      </c>
      <c r="FK41" s="60">
        <f t="shared" si="101"/>
        <v>32609352.987234846</v>
      </c>
      <c r="FL41" s="60">
        <f t="shared" si="101"/>
        <v>32609352.987234846</v>
      </c>
      <c r="FM41" s="60">
        <f t="shared" si="101"/>
        <v>32609352.987234846</v>
      </c>
      <c r="FN41" s="60">
        <f t="shared" si="101"/>
        <v>32609352.987234846</v>
      </c>
      <c r="FO41" s="60">
        <f t="shared" si="101"/>
        <v>32609352.987234846</v>
      </c>
      <c r="FP41" s="60">
        <f t="shared" si="101"/>
        <v>32609352.987234846</v>
      </c>
      <c r="FQ41" s="60">
        <f t="shared" si="101"/>
        <v>32609352.987234846</v>
      </c>
      <c r="FR41" s="68"/>
      <c r="FS41" s="60">
        <f>$H$13*$Q$10</f>
        <v>30960270.232226927</v>
      </c>
      <c r="FT41" s="60">
        <f t="shared" ref="FT41:GS41" si="102">$H$13*$Q$10</f>
        <v>30960270.232226927</v>
      </c>
      <c r="FU41" s="60">
        <f t="shared" si="102"/>
        <v>30960270.232226927</v>
      </c>
      <c r="FV41" s="60">
        <f t="shared" si="102"/>
        <v>30960270.232226927</v>
      </c>
      <c r="FW41" s="60">
        <f t="shared" si="102"/>
        <v>30960270.232226927</v>
      </c>
      <c r="FX41" s="60">
        <f t="shared" si="102"/>
        <v>30960270.232226927</v>
      </c>
      <c r="FY41" s="60">
        <f t="shared" si="102"/>
        <v>30960270.232226927</v>
      </c>
      <c r="FZ41" s="60">
        <f t="shared" si="102"/>
        <v>30960270.232226927</v>
      </c>
      <c r="GA41" s="60">
        <f t="shared" si="102"/>
        <v>30960270.232226927</v>
      </c>
      <c r="GB41" s="60">
        <f t="shared" si="102"/>
        <v>30960270.232226927</v>
      </c>
      <c r="GC41" s="60">
        <f t="shared" si="102"/>
        <v>30960270.232226927</v>
      </c>
      <c r="GD41" s="60">
        <f t="shared" si="102"/>
        <v>30960270.232226927</v>
      </c>
      <c r="GE41" s="60">
        <f t="shared" si="102"/>
        <v>30960270.232226927</v>
      </c>
      <c r="GF41" s="60">
        <f t="shared" si="102"/>
        <v>30960270.232226927</v>
      </c>
      <c r="GG41" s="60">
        <f t="shared" si="102"/>
        <v>30960270.232226927</v>
      </c>
      <c r="GH41" s="60">
        <f t="shared" si="102"/>
        <v>30960270.232226927</v>
      </c>
      <c r="GI41" s="60">
        <f t="shared" si="102"/>
        <v>30960270.232226927</v>
      </c>
      <c r="GJ41" s="60">
        <f t="shared" si="102"/>
        <v>30960270.232226927</v>
      </c>
      <c r="GK41" s="60">
        <f t="shared" si="102"/>
        <v>30960270.232226927</v>
      </c>
      <c r="GL41" s="60">
        <f t="shared" si="102"/>
        <v>30960270.232226927</v>
      </c>
      <c r="GM41" s="60">
        <f t="shared" si="102"/>
        <v>30960270.232226927</v>
      </c>
      <c r="GN41" s="60">
        <f t="shared" si="102"/>
        <v>30960270.232226927</v>
      </c>
      <c r="GO41" s="60">
        <f t="shared" si="102"/>
        <v>30960270.232226927</v>
      </c>
      <c r="GP41" s="60">
        <f t="shared" si="102"/>
        <v>30960270.232226927</v>
      </c>
      <c r="GQ41" s="60">
        <f t="shared" si="102"/>
        <v>30960270.232226927</v>
      </c>
      <c r="GR41" s="60">
        <f t="shared" si="102"/>
        <v>30960270.232226927</v>
      </c>
      <c r="GS41" s="60">
        <f t="shared" si="102"/>
        <v>30960270.232226927</v>
      </c>
      <c r="GT41" s="68"/>
      <c r="GU41" s="60">
        <f>$G$13*$Q$9</f>
        <v>24934650.456871748</v>
      </c>
      <c r="GV41" s="60">
        <f t="shared" ref="GV41:HU41" si="103">$G$13*$Q$9</f>
        <v>24934650.456871748</v>
      </c>
      <c r="GW41" s="60">
        <f t="shared" si="103"/>
        <v>24934650.456871748</v>
      </c>
      <c r="GX41" s="60">
        <f t="shared" si="103"/>
        <v>24934650.456871748</v>
      </c>
      <c r="GY41" s="60">
        <f t="shared" si="103"/>
        <v>24934650.456871748</v>
      </c>
      <c r="GZ41" s="60">
        <f t="shared" si="103"/>
        <v>24934650.456871748</v>
      </c>
      <c r="HA41" s="60">
        <f t="shared" si="103"/>
        <v>24934650.456871748</v>
      </c>
      <c r="HB41" s="60">
        <f t="shared" si="103"/>
        <v>24934650.456871748</v>
      </c>
      <c r="HC41" s="60">
        <f t="shared" si="103"/>
        <v>24934650.456871748</v>
      </c>
      <c r="HD41" s="60">
        <f t="shared" si="103"/>
        <v>24934650.456871748</v>
      </c>
      <c r="HE41" s="60">
        <f t="shared" si="103"/>
        <v>24934650.456871748</v>
      </c>
      <c r="HF41" s="60">
        <f t="shared" si="103"/>
        <v>24934650.456871748</v>
      </c>
      <c r="HG41" s="60">
        <f t="shared" si="103"/>
        <v>24934650.456871748</v>
      </c>
      <c r="HH41" s="60">
        <f t="shared" si="103"/>
        <v>24934650.456871748</v>
      </c>
      <c r="HI41" s="60">
        <f t="shared" si="103"/>
        <v>24934650.456871748</v>
      </c>
      <c r="HJ41" s="60">
        <f t="shared" si="103"/>
        <v>24934650.456871748</v>
      </c>
      <c r="HK41" s="60">
        <f t="shared" si="103"/>
        <v>24934650.456871748</v>
      </c>
      <c r="HL41" s="60">
        <f t="shared" si="103"/>
        <v>24934650.456871748</v>
      </c>
      <c r="HM41" s="60">
        <f t="shared" si="103"/>
        <v>24934650.456871748</v>
      </c>
      <c r="HN41" s="60">
        <f t="shared" si="103"/>
        <v>24934650.456871748</v>
      </c>
      <c r="HO41" s="60">
        <f t="shared" si="103"/>
        <v>24934650.456871748</v>
      </c>
      <c r="HP41" s="60">
        <f t="shared" si="103"/>
        <v>24934650.456871748</v>
      </c>
      <c r="HQ41" s="60">
        <f t="shared" si="103"/>
        <v>24934650.456871748</v>
      </c>
      <c r="HR41" s="60">
        <f t="shared" si="103"/>
        <v>24934650.456871748</v>
      </c>
      <c r="HS41" s="60">
        <f t="shared" si="103"/>
        <v>24934650.456871748</v>
      </c>
      <c r="HT41" s="60">
        <f t="shared" si="103"/>
        <v>24934650.456871748</v>
      </c>
      <c r="HU41" s="60">
        <f t="shared" si="103"/>
        <v>24934650.456871748</v>
      </c>
      <c r="HV41" s="68"/>
    </row>
    <row r="42" spans="1:230" s="60" customFormat="1" ht="25.5" x14ac:dyDescent="0.2">
      <c r="A42" s="78"/>
      <c r="B42" s="64">
        <v>3</v>
      </c>
      <c r="C42" s="78" t="s">
        <v>29</v>
      </c>
      <c r="D42" s="78" t="s">
        <v>15</v>
      </c>
      <c r="E42" s="67" t="s">
        <v>818</v>
      </c>
      <c r="F42" s="67" t="s">
        <v>17</v>
      </c>
      <c r="G42" s="60">
        <f t="shared" ref="G42:AG42" si="104">$N$14</f>
        <v>20027960.602767091</v>
      </c>
      <c r="H42" s="60">
        <f t="shared" si="104"/>
        <v>20027960.602767091</v>
      </c>
      <c r="I42" s="60">
        <f t="shared" si="104"/>
        <v>20027960.602767091</v>
      </c>
      <c r="J42" s="60">
        <f t="shared" si="104"/>
        <v>20027960.602767091</v>
      </c>
      <c r="K42" s="60">
        <f t="shared" si="104"/>
        <v>20027960.602767091</v>
      </c>
      <c r="L42" s="60">
        <f t="shared" si="104"/>
        <v>20027960.602767091</v>
      </c>
      <c r="M42" s="60">
        <f t="shared" si="104"/>
        <v>20027960.602767091</v>
      </c>
      <c r="N42" s="155">
        <f t="shared" si="104"/>
        <v>20027960.602767091</v>
      </c>
      <c r="O42" s="60">
        <f t="shared" si="104"/>
        <v>20027960.602767091</v>
      </c>
      <c r="P42" s="60">
        <f t="shared" si="104"/>
        <v>20027960.602767091</v>
      </c>
      <c r="Q42" s="60">
        <f t="shared" si="104"/>
        <v>20027960.602767091</v>
      </c>
      <c r="R42" s="60">
        <f t="shared" si="104"/>
        <v>20027960.602767091</v>
      </c>
      <c r="S42" s="60">
        <f t="shared" si="104"/>
        <v>20027960.602767091</v>
      </c>
      <c r="T42" s="60">
        <f t="shared" si="104"/>
        <v>20027960.602767091</v>
      </c>
      <c r="U42" s="60">
        <f t="shared" si="104"/>
        <v>20027960.602767091</v>
      </c>
      <c r="V42" s="60">
        <f t="shared" si="104"/>
        <v>20027960.602767091</v>
      </c>
      <c r="W42" s="60">
        <f t="shared" si="104"/>
        <v>20027960.602767091</v>
      </c>
      <c r="X42" s="60">
        <f t="shared" si="104"/>
        <v>20027960.602767091</v>
      </c>
      <c r="Y42" s="60">
        <f t="shared" si="104"/>
        <v>20027960.602767091</v>
      </c>
      <c r="Z42" s="60">
        <f t="shared" si="104"/>
        <v>20027960.602767091</v>
      </c>
      <c r="AA42" s="60">
        <f t="shared" si="104"/>
        <v>20027960.602767091</v>
      </c>
      <c r="AB42" s="60">
        <f t="shared" si="104"/>
        <v>20027960.602767091</v>
      </c>
      <c r="AC42" s="60">
        <f t="shared" si="104"/>
        <v>20027960.602767091</v>
      </c>
      <c r="AD42" s="60">
        <f t="shared" si="104"/>
        <v>20027960.602767091</v>
      </c>
      <c r="AE42" s="60">
        <f t="shared" si="104"/>
        <v>20027960.602767091</v>
      </c>
      <c r="AF42" s="60">
        <f t="shared" si="104"/>
        <v>20027960.602767091</v>
      </c>
      <c r="AG42" s="60">
        <f t="shared" si="104"/>
        <v>20027960.602767091</v>
      </c>
      <c r="AH42" s="68"/>
      <c r="AI42" s="60">
        <f>$M$14*$Q$15</f>
        <v>19996542.650816824</v>
      </c>
      <c r="AJ42" s="60">
        <f t="shared" ref="AJ42:BI42" si="105">$M$14</f>
        <v>19996542.650816824</v>
      </c>
      <c r="AK42" s="60">
        <f t="shared" si="105"/>
        <v>19996542.650816824</v>
      </c>
      <c r="AL42" s="60">
        <f t="shared" si="105"/>
        <v>19996542.650816824</v>
      </c>
      <c r="AM42" s="60">
        <f t="shared" si="105"/>
        <v>19996542.650816824</v>
      </c>
      <c r="AN42" s="60">
        <f t="shared" si="105"/>
        <v>19996542.650816824</v>
      </c>
      <c r="AO42" s="60">
        <f t="shared" si="105"/>
        <v>19996542.650816824</v>
      </c>
      <c r="AP42" s="60">
        <f t="shared" si="105"/>
        <v>19996542.650816824</v>
      </c>
      <c r="AQ42" s="60">
        <f t="shared" si="105"/>
        <v>19996542.650816824</v>
      </c>
      <c r="AR42" s="60">
        <f t="shared" si="105"/>
        <v>19996542.650816824</v>
      </c>
      <c r="AS42" s="60">
        <f t="shared" si="105"/>
        <v>19996542.650816824</v>
      </c>
      <c r="AT42" s="60">
        <f t="shared" si="105"/>
        <v>19996542.650816824</v>
      </c>
      <c r="AU42" s="60">
        <f t="shared" si="105"/>
        <v>19996542.650816824</v>
      </c>
      <c r="AV42" s="60">
        <f t="shared" si="105"/>
        <v>19996542.650816824</v>
      </c>
      <c r="AW42" s="60">
        <f t="shared" si="105"/>
        <v>19996542.650816824</v>
      </c>
      <c r="AX42" s="60">
        <f t="shared" si="105"/>
        <v>19996542.650816824</v>
      </c>
      <c r="AY42" s="60">
        <f t="shared" si="105"/>
        <v>19996542.650816824</v>
      </c>
      <c r="AZ42" s="60">
        <f t="shared" si="105"/>
        <v>19996542.650816824</v>
      </c>
      <c r="BA42" s="60">
        <f t="shared" si="105"/>
        <v>19996542.650816824</v>
      </c>
      <c r="BB42" s="60">
        <f t="shared" si="105"/>
        <v>19996542.650816824</v>
      </c>
      <c r="BC42" s="60">
        <f t="shared" si="105"/>
        <v>19996542.650816824</v>
      </c>
      <c r="BD42" s="60">
        <f t="shared" si="105"/>
        <v>19996542.650816824</v>
      </c>
      <c r="BE42" s="60">
        <f t="shared" si="105"/>
        <v>19996542.650816824</v>
      </c>
      <c r="BF42" s="60">
        <f t="shared" si="105"/>
        <v>19996542.650816824</v>
      </c>
      <c r="BG42" s="60">
        <f t="shared" si="105"/>
        <v>19996542.650816824</v>
      </c>
      <c r="BH42" s="60">
        <f t="shared" si="105"/>
        <v>19996542.650816824</v>
      </c>
      <c r="BI42" s="60">
        <f t="shared" si="105"/>
        <v>19996542.650816824</v>
      </c>
      <c r="BJ42" s="68"/>
      <c r="BK42" s="60">
        <f>$L$14*$Q$14</f>
        <v>19790948.680415604</v>
      </c>
      <c r="BL42" s="60">
        <f t="shared" ref="BL42:CK42" si="106">$L$14*$Q$14</f>
        <v>19790948.680415604</v>
      </c>
      <c r="BM42" s="60">
        <f t="shared" si="106"/>
        <v>19790948.680415604</v>
      </c>
      <c r="BN42" s="60">
        <f t="shared" si="106"/>
        <v>19790948.680415604</v>
      </c>
      <c r="BO42" s="60">
        <f t="shared" si="106"/>
        <v>19790948.680415604</v>
      </c>
      <c r="BP42" s="60">
        <f t="shared" si="106"/>
        <v>19790948.680415604</v>
      </c>
      <c r="BQ42" s="60">
        <f t="shared" si="106"/>
        <v>19790948.680415604</v>
      </c>
      <c r="BR42" s="60">
        <f t="shared" si="106"/>
        <v>19790948.680415604</v>
      </c>
      <c r="BS42" s="60">
        <f t="shared" si="106"/>
        <v>19790948.680415604</v>
      </c>
      <c r="BT42" s="60">
        <f t="shared" si="106"/>
        <v>19790948.680415604</v>
      </c>
      <c r="BU42" s="60">
        <f t="shared" si="106"/>
        <v>19790948.680415604</v>
      </c>
      <c r="BV42" s="60">
        <f t="shared" si="106"/>
        <v>19790948.680415604</v>
      </c>
      <c r="BW42" s="60">
        <f t="shared" si="106"/>
        <v>19790948.680415604</v>
      </c>
      <c r="BX42" s="60">
        <f t="shared" si="106"/>
        <v>19790948.680415604</v>
      </c>
      <c r="BY42" s="60">
        <f t="shared" si="106"/>
        <v>19790948.680415604</v>
      </c>
      <c r="BZ42" s="60">
        <f t="shared" si="106"/>
        <v>19790948.680415604</v>
      </c>
      <c r="CA42" s="60">
        <f t="shared" si="106"/>
        <v>19790948.680415604</v>
      </c>
      <c r="CB42" s="60">
        <f t="shared" si="106"/>
        <v>19790948.680415604</v>
      </c>
      <c r="CC42" s="60">
        <f t="shared" si="106"/>
        <v>19790948.680415604</v>
      </c>
      <c r="CD42" s="60">
        <f t="shared" si="106"/>
        <v>19790948.680415604</v>
      </c>
      <c r="CE42" s="60">
        <f t="shared" si="106"/>
        <v>19790948.680415604</v>
      </c>
      <c r="CF42" s="60">
        <f t="shared" si="106"/>
        <v>19790948.680415604</v>
      </c>
      <c r="CG42" s="60">
        <f t="shared" si="106"/>
        <v>19790948.680415604</v>
      </c>
      <c r="CH42" s="60">
        <f t="shared" si="106"/>
        <v>19790948.680415604</v>
      </c>
      <c r="CI42" s="60">
        <f t="shared" si="106"/>
        <v>19790948.680415604</v>
      </c>
      <c r="CJ42" s="60">
        <f t="shared" si="106"/>
        <v>19790948.680415604</v>
      </c>
      <c r="CK42" s="60">
        <f t="shared" si="106"/>
        <v>19790948.680415604</v>
      </c>
      <c r="CL42" s="68"/>
      <c r="CM42" s="60">
        <f>$K$14*$Q$13</f>
        <v>19468626.552341107</v>
      </c>
      <c r="CN42" s="60">
        <f t="shared" ref="CN42:DM42" si="107">$K$14*$Q$13</f>
        <v>19468626.552341107</v>
      </c>
      <c r="CO42" s="60">
        <f t="shared" si="107"/>
        <v>19468626.552341107</v>
      </c>
      <c r="CP42" s="60">
        <f t="shared" si="107"/>
        <v>19468626.552341107</v>
      </c>
      <c r="CQ42" s="60">
        <f t="shared" si="107"/>
        <v>19468626.552341107</v>
      </c>
      <c r="CR42" s="60">
        <f t="shared" si="107"/>
        <v>19468626.552341107</v>
      </c>
      <c r="CS42" s="60">
        <f t="shared" si="107"/>
        <v>19468626.552341107</v>
      </c>
      <c r="CT42" s="60">
        <f t="shared" si="107"/>
        <v>19468626.552341107</v>
      </c>
      <c r="CU42" s="60">
        <f t="shared" si="107"/>
        <v>19468626.552341107</v>
      </c>
      <c r="CV42" s="60">
        <f t="shared" si="107"/>
        <v>19468626.552341107</v>
      </c>
      <c r="CW42" s="60">
        <f t="shared" si="107"/>
        <v>19468626.552341107</v>
      </c>
      <c r="CX42" s="60">
        <f t="shared" si="107"/>
        <v>19468626.552341107</v>
      </c>
      <c r="CY42" s="60">
        <f t="shared" si="107"/>
        <v>19468626.552341107</v>
      </c>
      <c r="CZ42" s="60">
        <f t="shared" si="107"/>
        <v>19468626.552341107</v>
      </c>
      <c r="DA42" s="60">
        <f t="shared" si="107"/>
        <v>19468626.552341107</v>
      </c>
      <c r="DB42" s="60">
        <f t="shared" si="107"/>
        <v>19468626.552341107</v>
      </c>
      <c r="DC42" s="60">
        <f t="shared" si="107"/>
        <v>19468626.552341107</v>
      </c>
      <c r="DD42" s="60">
        <f t="shared" si="107"/>
        <v>19468626.552341107</v>
      </c>
      <c r="DE42" s="60">
        <f t="shared" si="107"/>
        <v>19468626.552341107</v>
      </c>
      <c r="DF42" s="60">
        <f t="shared" si="107"/>
        <v>19468626.552341107</v>
      </c>
      <c r="DG42" s="60">
        <f t="shared" si="107"/>
        <v>19468626.552341107</v>
      </c>
      <c r="DH42" s="60">
        <f t="shared" si="107"/>
        <v>19468626.552341107</v>
      </c>
      <c r="DI42" s="60">
        <f t="shared" si="107"/>
        <v>19468626.552341107</v>
      </c>
      <c r="DJ42" s="60">
        <f t="shared" si="107"/>
        <v>19468626.552341107</v>
      </c>
      <c r="DK42" s="60">
        <f t="shared" si="107"/>
        <v>19468626.552341107</v>
      </c>
      <c r="DL42" s="60">
        <f t="shared" si="107"/>
        <v>19468626.552341107</v>
      </c>
      <c r="DM42" s="60">
        <f t="shared" si="107"/>
        <v>19468626.552341107</v>
      </c>
      <c r="DN42" s="68"/>
      <c r="DO42" s="60">
        <f>$J$14*$Q$12</f>
        <v>19015361.143844124</v>
      </c>
      <c r="DP42" s="60">
        <f t="shared" ref="DP42:EO42" si="108">$J$14*$Q$12</f>
        <v>19015361.143844124</v>
      </c>
      <c r="DQ42" s="60">
        <f t="shared" si="108"/>
        <v>19015361.143844124</v>
      </c>
      <c r="DR42" s="60">
        <f t="shared" si="108"/>
        <v>19015361.143844124</v>
      </c>
      <c r="DS42" s="60">
        <f t="shared" si="108"/>
        <v>19015361.143844124</v>
      </c>
      <c r="DT42" s="60">
        <f t="shared" si="108"/>
        <v>19015361.143844124</v>
      </c>
      <c r="DU42" s="60">
        <f t="shared" si="108"/>
        <v>19015361.143844124</v>
      </c>
      <c r="DV42" s="60">
        <f t="shared" si="108"/>
        <v>19015361.143844124</v>
      </c>
      <c r="DW42" s="60">
        <f t="shared" si="108"/>
        <v>19015361.143844124</v>
      </c>
      <c r="DX42" s="60">
        <f t="shared" si="108"/>
        <v>19015361.143844124</v>
      </c>
      <c r="DY42" s="60">
        <f t="shared" si="108"/>
        <v>19015361.143844124</v>
      </c>
      <c r="DZ42" s="60">
        <f t="shared" si="108"/>
        <v>19015361.143844124</v>
      </c>
      <c r="EA42" s="60">
        <f t="shared" si="108"/>
        <v>19015361.143844124</v>
      </c>
      <c r="EB42" s="60">
        <f t="shared" si="108"/>
        <v>19015361.143844124</v>
      </c>
      <c r="EC42" s="60">
        <f t="shared" si="108"/>
        <v>19015361.143844124</v>
      </c>
      <c r="ED42" s="60">
        <f t="shared" si="108"/>
        <v>19015361.143844124</v>
      </c>
      <c r="EE42" s="60">
        <f t="shared" si="108"/>
        <v>19015361.143844124</v>
      </c>
      <c r="EF42" s="60">
        <f t="shared" si="108"/>
        <v>19015361.143844124</v>
      </c>
      <c r="EG42" s="60">
        <f t="shared" si="108"/>
        <v>19015361.143844124</v>
      </c>
      <c r="EH42" s="60">
        <f t="shared" si="108"/>
        <v>19015361.143844124</v>
      </c>
      <c r="EI42" s="60">
        <f t="shared" si="108"/>
        <v>19015361.143844124</v>
      </c>
      <c r="EJ42" s="60">
        <f t="shared" si="108"/>
        <v>19015361.143844124</v>
      </c>
      <c r="EK42" s="60">
        <f t="shared" si="108"/>
        <v>19015361.143844124</v>
      </c>
      <c r="EL42" s="60">
        <f t="shared" si="108"/>
        <v>19015361.143844124</v>
      </c>
      <c r="EM42" s="60">
        <f t="shared" si="108"/>
        <v>19015361.143844124</v>
      </c>
      <c r="EN42" s="60">
        <f t="shared" si="108"/>
        <v>19015361.143844124</v>
      </c>
      <c r="EO42" s="60">
        <f t="shared" si="108"/>
        <v>19015361.143844124</v>
      </c>
      <c r="EP42" s="68"/>
      <c r="EQ42" s="60">
        <f>$I$14*$Q$11</f>
        <v>16562996.679303681</v>
      </c>
      <c r="ER42" s="60">
        <f t="shared" ref="ER42:FQ42" si="109">$I$14*$Q$11</f>
        <v>16562996.679303681</v>
      </c>
      <c r="ES42" s="60">
        <f t="shared" si="109"/>
        <v>16562996.679303681</v>
      </c>
      <c r="ET42" s="60">
        <f t="shared" si="109"/>
        <v>16562996.679303681</v>
      </c>
      <c r="EU42" s="60">
        <f t="shared" si="109"/>
        <v>16562996.679303681</v>
      </c>
      <c r="EV42" s="60">
        <f t="shared" si="109"/>
        <v>16562996.679303681</v>
      </c>
      <c r="EW42" s="60">
        <f t="shared" si="109"/>
        <v>16562996.679303681</v>
      </c>
      <c r="EX42" s="60">
        <f t="shared" si="109"/>
        <v>16562996.679303681</v>
      </c>
      <c r="EY42" s="60">
        <f t="shared" si="109"/>
        <v>16562996.679303681</v>
      </c>
      <c r="EZ42" s="60">
        <f t="shared" si="109"/>
        <v>16562996.679303681</v>
      </c>
      <c r="FA42" s="60">
        <f t="shared" si="109"/>
        <v>16562996.679303681</v>
      </c>
      <c r="FB42" s="60">
        <f t="shared" si="109"/>
        <v>16562996.679303681</v>
      </c>
      <c r="FC42" s="60">
        <f t="shared" si="109"/>
        <v>16562996.679303681</v>
      </c>
      <c r="FD42" s="60">
        <f t="shared" si="109"/>
        <v>16562996.679303681</v>
      </c>
      <c r="FE42" s="60">
        <f t="shared" si="109"/>
        <v>16562996.679303681</v>
      </c>
      <c r="FF42" s="60">
        <f t="shared" si="109"/>
        <v>16562996.679303681</v>
      </c>
      <c r="FG42" s="60">
        <f t="shared" si="109"/>
        <v>16562996.679303681</v>
      </c>
      <c r="FH42" s="60">
        <f t="shared" si="109"/>
        <v>16562996.679303681</v>
      </c>
      <c r="FI42" s="60">
        <f t="shared" si="109"/>
        <v>16562996.679303681</v>
      </c>
      <c r="FJ42" s="60">
        <f t="shared" si="109"/>
        <v>16562996.679303681</v>
      </c>
      <c r="FK42" s="60">
        <f t="shared" si="109"/>
        <v>16562996.679303681</v>
      </c>
      <c r="FL42" s="60">
        <f t="shared" si="109"/>
        <v>16562996.679303681</v>
      </c>
      <c r="FM42" s="60">
        <f t="shared" si="109"/>
        <v>16562996.679303681</v>
      </c>
      <c r="FN42" s="60">
        <f t="shared" si="109"/>
        <v>16562996.679303681</v>
      </c>
      <c r="FO42" s="60">
        <f t="shared" si="109"/>
        <v>16562996.679303681</v>
      </c>
      <c r="FP42" s="60">
        <f t="shared" si="109"/>
        <v>16562996.679303681</v>
      </c>
      <c r="FQ42" s="60">
        <f t="shared" si="109"/>
        <v>16562996.679303681</v>
      </c>
      <c r="FR42" s="68"/>
      <c r="FS42" s="60">
        <f>$H$14*$Q$10</f>
        <v>16676668.143031463</v>
      </c>
      <c r="FT42" s="60">
        <f t="shared" ref="FT42:GS42" si="110">$H$14*$Q$10</f>
        <v>16676668.143031463</v>
      </c>
      <c r="FU42" s="60">
        <f t="shared" si="110"/>
        <v>16676668.143031463</v>
      </c>
      <c r="FV42" s="60">
        <f t="shared" si="110"/>
        <v>16676668.143031463</v>
      </c>
      <c r="FW42" s="60">
        <f t="shared" si="110"/>
        <v>16676668.143031463</v>
      </c>
      <c r="FX42" s="60">
        <f t="shared" si="110"/>
        <v>16676668.143031463</v>
      </c>
      <c r="FY42" s="60">
        <f t="shared" si="110"/>
        <v>16676668.143031463</v>
      </c>
      <c r="FZ42" s="60">
        <f t="shared" si="110"/>
        <v>16676668.143031463</v>
      </c>
      <c r="GA42" s="60">
        <f t="shared" si="110"/>
        <v>16676668.143031463</v>
      </c>
      <c r="GB42" s="60">
        <f t="shared" si="110"/>
        <v>16676668.143031463</v>
      </c>
      <c r="GC42" s="60">
        <f t="shared" si="110"/>
        <v>16676668.143031463</v>
      </c>
      <c r="GD42" s="60">
        <f t="shared" si="110"/>
        <v>16676668.143031463</v>
      </c>
      <c r="GE42" s="60">
        <f t="shared" si="110"/>
        <v>16676668.143031463</v>
      </c>
      <c r="GF42" s="60">
        <f t="shared" si="110"/>
        <v>16676668.143031463</v>
      </c>
      <c r="GG42" s="60">
        <f t="shared" si="110"/>
        <v>16676668.143031463</v>
      </c>
      <c r="GH42" s="60">
        <f t="shared" si="110"/>
        <v>16676668.143031463</v>
      </c>
      <c r="GI42" s="60">
        <f t="shared" si="110"/>
        <v>16676668.143031463</v>
      </c>
      <c r="GJ42" s="60">
        <f t="shared" si="110"/>
        <v>16676668.143031463</v>
      </c>
      <c r="GK42" s="60">
        <f t="shared" si="110"/>
        <v>16676668.143031463</v>
      </c>
      <c r="GL42" s="60">
        <f t="shared" si="110"/>
        <v>16676668.143031463</v>
      </c>
      <c r="GM42" s="60">
        <f t="shared" si="110"/>
        <v>16676668.143031463</v>
      </c>
      <c r="GN42" s="60">
        <f t="shared" si="110"/>
        <v>16676668.143031463</v>
      </c>
      <c r="GO42" s="60">
        <f t="shared" si="110"/>
        <v>16676668.143031463</v>
      </c>
      <c r="GP42" s="60">
        <f t="shared" si="110"/>
        <v>16676668.143031463</v>
      </c>
      <c r="GQ42" s="60">
        <f t="shared" si="110"/>
        <v>16676668.143031463</v>
      </c>
      <c r="GR42" s="60">
        <f t="shared" si="110"/>
        <v>16676668.143031463</v>
      </c>
      <c r="GS42" s="60">
        <f t="shared" si="110"/>
        <v>16676668.143031463</v>
      </c>
      <c r="GT42" s="68"/>
      <c r="GU42" s="60">
        <f>$G$14*$Q$9</f>
        <v>13694154.287840184</v>
      </c>
      <c r="GV42" s="60">
        <f t="shared" ref="GV42:HU42" si="111">$G$14*$Q$9</f>
        <v>13694154.287840184</v>
      </c>
      <c r="GW42" s="60">
        <f t="shared" si="111"/>
        <v>13694154.287840184</v>
      </c>
      <c r="GX42" s="60">
        <f t="shared" si="111"/>
        <v>13694154.287840184</v>
      </c>
      <c r="GY42" s="60">
        <f t="shared" si="111"/>
        <v>13694154.287840184</v>
      </c>
      <c r="GZ42" s="60">
        <f t="shared" si="111"/>
        <v>13694154.287840184</v>
      </c>
      <c r="HA42" s="60">
        <f t="shared" si="111"/>
        <v>13694154.287840184</v>
      </c>
      <c r="HB42" s="60">
        <f t="shared" si="111"/>
        <v>13694154.287840184</v>
      </c>
      <c r="HC42" s="60">
        <f t="shared" si="111"/>
        <v>13694154.287840184</v>
      </c>
      <c r="HD42" s="60">
        <f t="shared" si="111"/>
        <v>13694154.287840184</v>
      </c>
      <c r="HE42" s="60">
        <f t="shared" si="111"/>
        <v>13694154.287840184</v>
      </c>
      <c r="HF42" s="60">
        <f t="shared" si="111"/>
        <v>13694154.287840184</v>
      </c>
      <c r="HG42" s="60">
        <f t="shared" si="111"/>
        <v>13694154.287840184</v>
      </c>
      <c r="HH42" s="60">
        <f t="shared" si="111"/>
        <v>13694154.287840184</v>
      </c>
      <c r="HI42" s="60">
        <f t="shared" si="111"/>
        <v>13694154.287840184</v>
      </c>
      <c r="HJ42" s="60">
        <f t="shared" si="111"/>
        <v>13694154.287840184</v>
      </c>
      <c r="HK42" s="60">
        <f t="shared" si="111"/>
        <v>13694154.287840184</v>
      </c>
      <c r="HL42" s="60">
        <f t="shared" si="111"/>
        <v>13694154.287840184</v>
      </c>
      <c r="HM42" s="60">
        <f t="shared" si="111"/>
        <v>13694154.287840184</v>
      </c>
      <c r="HN42" s="60">
        <f t="shared" si="111"/>
        <v>13694154.287840184</v>
      </c>
      <c r="HO42" s="60">
        <f t="shared" si="111"/>
        <v>13694154.287840184</v>
      </c>
      <c r="HP42" s="60">
        <f t="shared" si="111"/>
        <v>13694154.287840184</v>
      </c>
      <c r="HQ42" s="60">
        <f t="shared" si="111"/>
        <v>13694154.287840184</v>
      </c>
      <c r="HR42" s="60">
        <f t="shared" si="111"/>
        <v>13694154.287840184</v>
      </c>
      <c r="HS42" s="60">
        <f t="shared" si="111"/>
        <v>13694154.287840184</v>
      </c>
      <c r="HT42" s="60">
        <f t="shared" si="111"/>
        <v>13694154.287840184</v>
      </c>
      <c r="HU42" s="60">
        <f t="shared" si="111"/>
        <v>13694154.287840184</v>
      </c>
      <c r="HV42" s="68"/>
    </row>
    <row r="43" spans="1:230" s="60" customFormat="1" ht="25.5" x14ac:dyDescent="0.2">
      <c r="A43" s="74"/>
      <c r="B43" s="71">
        <v>4</v>
      </c>
      <c r="C43" s="74" t="s">
        <v>29</v>
      </c>
      <c r="D43" s="74" t="s">
        <v>16</v>
      </c>
      <c r="E43" s="42" t="s">
        <v>793</v>
      </c>
      <c r="F43" s="42" t="s">
        <v>18</v>
      </c>
      <c r="G43" s="60">
        <f t="shared" ref="G43:AG43" si="112">$N$15</f>
        <v>95327862.771376342</v>
      </c>
      <c r="H43" s="60">
        <f t="shared" si="112"/>
        <v>95327862.771376342</v>
      </c>
      <c r="I43" s="60">
        <f t="shared" si="112"/>
        <v>95327862.771376342</v>
      </c>
      <c r="J43" s="60">
        <f t="shared" si="112"/>
        <v>95327862.771376342</v>
      </c>
      <c r="K43" s="60">
        <f t="shared" si="112"/>
        <v>95327862.771376342</v>
      </c>
      <c r="L43" s="60">
        <f t="shared" si="112"/>
        <v>95327862.771376342</v>
      </c>
      <c r="M43" s="60">
        <f t="shared" si="112"/>
        <v>95327862.771376342</v>
      </c>
      <c r="N43" s="155">
        <f t="shared" si="112"/>
        <v>95327862.771376342</v>
      </c>
      <c r="O43" s="60">
        <f t="shared" si="112"/>
        <v>95327862.771376342</v>
      </c>
      <c r="P43" s="60">
        <f t="shared" si="112"/>
        <v>95327862.771376342</v>
      </c>
      <c r="Q43" s="60">
        <f t="shared" si="112"/>
        <v>95327862.771376342</v>
      </c>
      <c r="R43" s="60">
        <f t="shared" si="112"/>
        <v>95327862.771376342</v>
      </c>
      <c r="S43" s="60">
        <f t="shared" si="112"/>
        <v>95327862.771376342</v>
      </c>
      <c r="T43" s="60">
        <f t="shared" si="112"/>
        <v>95327862.771376342</v>
      </c>
      <c r="U43" s="60">
        <f t="shared" si="112"/>
        <v>95327862.771376342</v>
      </c>
      <c r="V43" s="60">
        <f t="shared" si="112"/>
        <v>95327862.771376342</v>
      </c>
      <c r="W43" s="60">
        <f t="shared" si="112"/>
        <v>95327862.771376342</v>
      </c>
      <c r="X43" s="60">
        <f t="shared" si="112"/>
        <v>95327862.771376342</v>
      </c>
      <c r="Y43" s="60">
        <f t="shared" si="112"/>
        <v>95327862.771376342</v>
      </c>
      <c r="Z43" s="60">
        <f t="shared" si="112"/>
        <v>95327862.771376342</v>
      </c>
      <c r="AA43" s="60">
        <f t="shared" si="112"/>
        <v>95327862.771376342</v>
      </c>
      <c r="AB43" s="60">
        <f t="shared" si="112"/>
        <v>95327862.771376342</v>
      </c>
      <c r="AC43" s="60">
        <f t="shared" si="112"/>
        <v>95327862.771376342</v>
      </c>
      <c r="AD43" s="60">
        <f t="shared" si="112"/>
        <v>95327862.771376342</v>
      </c>
      <c r="AE43" s="60">
        <f t="shared" si="112"/>
        <v>95327862.771376342</v>
      </c>
      <c r="AF43" s="60">
        <f t="shared" si="112"/>
        <v>95327862.771376342</v>
      </c>
      <c r="AG43" s="60">
        <f t="shared" si="112"/>
        <v>95327862.771376342</v>
      </c>
      <c r="AH43" s="68"/>
      <c r="AI43" s="60">
        <f>$M$15*$Q$15</f>
        <v>95357218.275195986</v>
      </c>
      <c r="AJ43" s="60">
        <f t="shared" ref="AJ43:BI43" si="113">$M$15</f>
        <v>95357218.275195986</v>
      </c>
      <c r="AK43" s="60">
        <f t="shared" si="113"/>
        <v>95357218.275195986</v>
      </c>
      <c r="AL43" s="60">
        <f t="shared" si="113"/>
        <v>95357218.275195986</v>
      </c>
      <c r="AM43" s="60">
        <f t="shared" si="113"/>
        <v>95357218.275195986</v>
      </c>
      <c r="AN43" s="60">
        <f t="shared" si="113"/>
        <v>95357218.275195986</v>
      </c>
      <c r="AO43" s="60">
        <f t="shared" si="113"/>
        <v>95357218.275195986</v>
      </c>
      <c r="AP43" s="60">
        <f t="shared" si="113"/>
        <v>95357218.275195986</v>
      </c>
      <c r="AQ43" s="60">
        <f t="shared" si="113"/>
        <v>95357218.275195986</v>
      </c>
      <c r="AR43" s="60">
        <f t="shared" si="113"/>
        <v>95357218.275195986</v>
      </c>
      <c r="AS43" s="60">
        <f t="shared" si="113"/>
        <v>95357218.275195986</v>
      </c>
      <c r="AT43" s="60">
        <f t="shared" si="113"/>
        <v>95357218.275195986</v>
      </c>
      <c r="AU43" s="60">
        <f t="shared" si="113"/>
        <v>95357218.275195986</v>
      </c>
      <c r="AV43" s="60">
        <f t="shared" si="113"/>
        <v>95357218.275195986</v>
      </c>
      <c r="AW43" s="60">
        <f t="shared" si="113"/>
        <v>95357218.275195986</v>
      </c>
      <c r="AX43" s="60">
        <f t="shared" si="113"/>
        <v>95357218.275195986</v>
      </c>
      <c r="AY43" s="60">
        <f t="shared" si="113"/>
        <v>95357218.275195986</v>
      </c>
      <c r="AZ43" s="60">
        <f t="shared" si="113"/>
        <v>95357218.275195986</v>
      </c>
      <c r="BA43" s="60">
        <f t="shared" si="113"/>
        <v>95357218.275195986</v>
      </c>
      <c r="BB43" s="60">
        <f t="shared" si="113"/>
        <v>95357218.275195986</v>
      </c>
      <c r="BC43" s="60">
        <f t="shared" si="113"/>
        <v>95357218.275195986</v>
      </c>
      <c r="BD43" s="60">
        <f t="shared" si="113"/>
        <v>95357218.275195986</v>
      </c>
      <c r="BE43" s="60">
        <f t="shared" si="113"/>
        <v>95357218.275195986</v>
      </c>
      <c r="BF43" s="60">
        <f t="shared" si="113"/>
        <v>95357218.275195986</v>
      </c>
      <c r="BG43" s="60">
        <f t="shared" si="113"/>
        <v>95357218.275195986</v>
      </c>
      <c r="BH43" s="60">
        <f t="shared" si="113"/>
        <v>95357218.275195986</v>
      </c>
      <c r="BI43" s="60">
        <f t="shared" si="113"/>
        <v>95357218.275195986</v>
      </c>
      <c r="BJ43" s="68"/>
      <c r="BK43" s="60">
        <f>$L$15*$Q$14</f>
        <v>93235626.027978092</v>
      </c>
      <c r="BL43" s="60">
        <f t="shared" ref="BL43:CK43" si="114">$L$15*$Q$14</f>
        <v>93235626.027978092</v>
      </c>
      <c r="BM43" s="60">
        <f t="shared" si="114"/>
        <v>93235626.027978092</v>
      </c>
      <c r="BN43" s="60">
        <f t="shared" si="114"/>
        <v>93235626.027978092</v>
      </c>
      <c r="BO43" s="60">
        <f t="shared" si="114"/>
        <v>93235626.027978092</v>
      </c>
      <c r="BP43" s="60">
        <f t="shared" si="114"/>
        <v>93235626.027978092</v>
      </c>
      <c r="BQ43" s="60">
        <f t="shared" si="114"/>
        <v>93235626.027978092</v>
      </c>
      <c r="BR43" s="60">
        <f t="shared" si="114"/>
        <v>93235626.027978092</v>
      </c>
      <c r="BS43" s="60">
        <f t="shared" si="114"/>
        <v>93235626.027978092</v>
      </c>
      <c r="BT43" s="60">
        <f t="shared" si="114"/>
        <v>93235626.027978092</v>
      </c>
      <c r="BU43" s="60">
        <f t="shared" si="114"/>
        <v>93235626.027978092</v>
      </c>
      <c r="BV43" s="60">
        <f t="shared" si="114"/>
        <v>93235626.027978092</v>
      </c>
      <c r="BW43" s="60">
        <f t="shared" si="114"/>
        <v>93235626.027978092</v>
      </c>
      <c r="BX43" s="60">
        <f t="shared" si="114"/>
        <v>93235626.027978092</v>
      </c>
      <c r="BY43" s="60">
        <f t="shared" si="114"/>
        <v>93235626.027978092</v>
      </c>
      <c r="BZ43" s="60">
        <f t="shared" si="114"/>
        <v>93235626.027978092</v>
      </c>
      <c r="CA43" s="60">
        <f t="shared" si="114"/>
        <v>93235626.027978092</v>
      </c>
      <c r="CB43" s="60">
        <f t="shared" si="114"/>
        <v>93235626.027978092</v>
      </c>
      <c r="CC43" s="60">
        <f t="shared" si="114"/>
        <v>93235626.027978092</v>
      </c>
      <c r="CD43" s="60">
        <f t="shared" si="114"/>
        <v>93235626.027978092</v>
      </c>
      <c r="CE43" s="60">
        <f t="shared" si="114"/>
        <v>93235626.027978092</v>
      </c>
      <c r="CF43" s="60">
        <f t="shared" si="114"/>
        <v>93235626.027978092</v>
      </c>
      <c r="CG43" s="60">
        <f t="shared" si="114"/>
        <v>93235626.027978092</v>
      </c>
      <c r="CH43" s="60">
        <f t="shared" si="114"/>
        <v>93235626.027978092</v>
      </c>
      <c r="CI43" s="60">
        <f t="shared" si="114"/>
        <v>93235626.027978092</v>
      </c>
      <c r="CJ43" s="60">
        <f t="shared" si="114"/>
        <v>93235626.027978092</v>
      </c>
      <c r="CK43" s="60">
        <f t="shared" si="114"/>
        <v>93235626.027978092</v>
      </c>
      <c r="CL43" s="68"/>
      <c r="CM43" s="60">
        <f>$K$15*$Q$13</f>
        <v>90964953.722827598</v>
      </c>
      <c r="CN43" s="60">
        <f t="shared" ref="CN43:DM43" si="115">$K$15*$Q$13</f>
        <v>90964953.722827598</v>
      </c>
      <c r="CO43" s="60">
        <f t="shared" si="115"/>
        <v>90964953.722827598</v>
      </c>
      <c r="CP43" s="60">
        <f t="shared" si="115"/>
        <v>90964953.722827598</v>
      </c>
      <c r="CQ43" s="60">
        <f t="shared" si="115"/>
        <v>90964953.722827598</v>
      </c>
      <c r="CR43" s="60">
        <f t="shared" si="115"/>
        <v>90964953.722827598</v>
      </c>
      <c r="CS43" s="60">
        <f t="shared" si="115"/>
        <v>90964953.722827598</v>
      </c>
      <c r="CT43" s="60">
        <f t="shared" si="115"/>
        <v>90964953.722827598</v>
      </c>
      <c r="CU43" s="60">
        <f t="shared" si="115"/>
        <v>90964953.722827598</v>
      </c>
      <c r="CV43" s="60">
        <f t="shared" si="115"/>
        <v>90964953.722827598</v>
      </c>
      <c r="CW43" s="60">
        <f t="shared" si="115"/>
        <v>90964953.722827598</v>
      </c>
      <c r="CX43" s="60">
        <f t="shared" si="115"/>
        <v>90964953.722827598</v>
      </c>
      <c r="CY43" s="60">
        <f t="shared" si="115"/>
        <v>90964953.722827598</v>
      </c>
      <c r="CZ43" s="60">
        <f t="shared" si="115"/>
        <v>90964953.722827598</v>
      </c>
      <c r="DA43" s="60">
        <f t="shared" si="115"/>
        <v>90964953.722827598</v>
      </c>
      <c r="DB43" s="60">
        <f t="shared" si="115"/>
        <v>90964953.722827598</v>
      </c>
      <c r="DC43" s="60">
        <f t="shared" si="115"/>
        <v>90964953.722827598</v>
      </c>
      <c r="DD43" s="60">
        <f t="shared" si="115"/>
        <v>90964953.722827598</v>
      </c>
      <c r="DE43" s="60">
        <f t="shared" si="115"/>
        <v>90964953.722827598</v>
      </c>
      <c r="DF43" s="60">
        <f t="shared" si="115"/>
        <v>90964953.722827598</v>
      </c>
      <c r="DG43" s="60">
        <f t="shared" si="115"/>
        <v>90964953.722827598</v>
      </c>
      <c r="DH43" s="60">
        <f t="shared" si="115"/>
        <v>90964953.722827598</v>
      </c>
      <c r="DI43" s="60">
        <f t="shared" si="115"/>
        <v>90964953.722827598</v>
      </c>
      <c r="DJ43" s="60">
        <f t="shared" si="115"/>
        <v>90964953.722827598</v>
      </c>
      <c r="DK43" s="60">
        <f t="shared" si="115"/>
        <v>90964953.722827598</v>
      </c>
      <c r="DL43" s="60">
        <f t="shared" si="115"/>
        <v>90964953.722827598</v>
      </c>
      <c r="DM43" s="60">
        <f t="shared" si="115"/>
        <v>90964953.722827598</v>
      </c>
      <c r="DN43" s="68"/>
      <c r="DO43" s="60">
        <f>$J$15*$Q$12</f>
        <v>87479708.328587651</v>
      </c>
      <c r="DP43" s="60">
        <f t="shared" ref="DP43:EO43" si="116">$J$15*$Q$12</f>
        <v>87479708.328587651</v>
      </c>
      <c r="DQ43" s="60">
        <f t="shared" si="116"/>
        <v>87479708.328587651</v>
      </c>
      <c r="DR43" s="60">
        <f t="shared" si="116"/>
        <v>87479708.328587651</v>
      </c>
      <c r="DS43" s="60">
        <f t="shared" si="116"/>
        <v>87479708.328587651</v>
      </c>
      <c r="DT43" s="60">
        <f t="shared" si="116"/>
        <v>87479708.328587651</v>
      </c>
      <c r="DU43" s="60">
        <f t="shared" si="116"/>
        <v>87479708.328587651</v>
      </c>
      <c r="DV43" s="60">
        <f t="shared" si="116"/>
        <v>87479708.328587651</v>
      </c>
      <c r="DW43" s="60">
        <f t="shared" si="116"/>
        <v>87479708.328587651</v>
      </c>
      <c r="DX43" s="60">
        <f t="shared" si="116"/>
        <v>87479708.328587651</v>
      </c>
      <c r="DY43" s="60">
        <f t="shared" si="116"/>
        <v>87479708.328587651</v>
      </c>
      <c r="DZ43" s="60">
        <f t="shared" si="116"/>
        <v>87479708.328587651</v>
      </c>
      <c r="EA43" s="60">
        <f t="shared" si="116"/>
        <v>87479708.328587651</v>
      </c>
      <c r="EB43" s="60">
        <f t="shared" si="116"/>
        <v>87479708.328587651</v>
      </c>
      <c r="EC43" s="60">
        <f t="shared" si="116"/>
        <v>87479708.328587651</v>
      </c>
      <c r="ED43" s="60">
        <f t="shared" si="116"/>
        <v>87479708.328587651</v>
      </c>
      <c r="EE43" s="60">
        <f t="shared" si="116"/>
        <v>87479708.328587651</v>
      </c>
      <c r="EF43" s="60">
        <f t="shared" si="116"/>
        <v>87479708.328587651</v>
      </c>
      <c r="EG43" s="60">
        <f t="shared" si="116"/>
        <v>87479708.328587651</v>
      </c>
      <c r="EH43" s="60">
        <f t="shared" si="116"/>
        <v>87479708.328587651</v>
      </c>
      <c r="EI43" s="60">
        <f t="shared" si="116"/>
        <v>87479708.328587651</v>
      </c>
      <c r="EJ43" s="60">
        <f t="shared" si="116"/>
        <v>87479708.328587651</v>
      </c>
      <c r="EK43" s="60">
        <f t="shared" si="116"/>
        <v>87479708.328587651</v>
      </c>
      <c r="EL43" s="60">
        <f t="shared" si="116"/>
        <v>87479708.328587651</v>
      </c>
      <c r="EM43" s="60">
        <f t="shared" si="116"/>
        <v>87479708.328587651</v>
      </c>
      <c r="EN43" s="60">
        <f t="shared" si="116"/>
        <v>87479708.328587651</v>
      </c>
      <c r="EO43" s="60">
        <f t="shared" si="116"/>
        <v>87479708.328587651</v>
      </c>
      <c r="EP43" s="68"/>
      <c r="EQ43" s="60">
        <f>$I$15*$Q$11</f>
        <v>76090414.410589248</v>
      </c>
      <c r="ER43" s="60">
        <f t="shared" ref="ER43:FQ43" si="117">$I$15*$Q$11</f>
        <v>76090414.410589248</v>
      </c>
      <c r="ES43" s="60">
        <f t="shared" si="117"/>
        <v>76090414.410589248</v>
      </c>
      <c r="ET43" s="60">
        <f t="shared" si="117"/>
        <v>76090414.410589248</v>
      </c>
      <c r="EU43" s="60">
        <f t="shared" si="117"/>
        <v>76090414.410589248</v>
      </c>
      <c r="EV43" s="60">
        <f t="shared" si="117"/>
        <v>76090414.410589248</v>
      </c>
      <c r="EW43" s="60">
        <f t="shared" si="117"/>
        <v>76090414.410589248</v>
      </c>
      <c r="EX43" s="60">
        <f t="shared" si="117"/>
        <v>76090414.410589248</v>
      </c>
      <c r="EY43" s="60">
        <f t="shared" si="117"/>
        <v>76090414.410589248</v>
      </c>
      <c r="EZ43" s="60">
        <f t="shared" si="117"/>
        <v>76090414.410589248</v>
      </c>
      <c r="FA43" s="60">
        <f t="shared" si="117"/>
        <v>76090414.410589248</v>
      </c>
      <c r="FB43" s="60">
        <f t="shared" si="117"/>
        <v>76090414.410589248</v>
      </c>
      <c r="FC43" s="60">
        <f t="shared" si="117"/>
        <v>76090414.410589248</v>
      </c>
      <c r="FD43" s="60">
        <f t="shared" si="117"/>
        <v>76090414.410589248</v>
      </c>
      <c r="FE43" s="60">
        <f t="shared" si="117"/>
        <v>76090414.410589248</v>
      </c>
      <c r="FF43" s="60">
        <f t="shared" si="117"/>
        <v>76090414.410589248</v>
      </c>
      <c r="FG43" s="60">
        <f t="shared" si="117"/>
        <v>76090414.410589248</v>
      </c>
      <c r="FH43" s="60">
        <f t="shared" si="117"/>
        <v>76090414.410589248</v>
      </c>
      <c r="FI43" s="60">
        <f t="shared" si="117"/>
        <v>76090414.410589248</v>
      </c>
      <c r="FJ43" s="60">
        <f t="shared" si="117"/>
        <v>76090414.410589248</v>
      </c>
      <c r="FK43" s="60">
        <f t="shared" si="117"/>
        <v>76090414.410589248</v>
      </c>
      <c r="FL43" s="60">
        <f t="shared" si="117"/>
        <v>76090414.410589248</v>
      </c>
      <c r="FM43" s="60">
        <f t="shared" si="117"/>
        <v>76090414.410589248</v>
      </c>
      <c r="FN43" s="60">
        <f t="shared" si="117"/>
        <v>76090414.410589248</v>
      </c>
      <c r="FO43" s="60">
        <f t="shared" si="117"/>
        <v>76090414.410589248</v>
      </c>
      <c r="FP43" s="60">
        <f t="shared" si="117"/>
        <v>76090414.410589248</v>
      </c>
      <c r="FQ43" s="60">
        <f t="shared" si="117"/>
        <v>76090414.410589248</v>
      </c>
      <c r="FR43" s="68"/>
      <c r="FS43" s="60">
        <f>$H$15*$Q$10</f>
        <v>76161495.734498039</v>
      </c>
      <c r="FT43" s="60">
        <f t="shared" ref="FT43:GS43" si="118">$H$15*$Q$10</f>
        <v>76161495.734498039</v>
      </c>
      <c r="FU43" s="60">
        <f t="shared" si="118"/>
        <v>76161495.734498039</v>
      </c>
      <c r="FV43" s="60">
        <f t="shared" si="118"/>
        <v>76161495.734498039</v>
      </c>
      <c r="FW43" s="60">
        <f t="shared" si="118"/>
        <v>76161495.734498039</v>
      </c>
      <c r="FX43" s="60">
        <f t="shared" si="118"/>
        <v>76161495.734498039</v>
      </c>
      <c r="FY43" s="60">
        <f t="shared" si="118"/>
        <v>76161495.734498039</v>
      </c>
      <c r="FZ43" s="60">
        <f t="shared" si="118"/>
        <v>76161495.734498039</v>
      </c>
      <c r="GA43" s="60">
        <f t="shared" si="118"/>
        <v>76161495.734498039</v>
      </c>
      <c r="GB43" s="60">
        <f t="shared" si="118"/>
        <v>76161495.734498039</v>
      </c>
      <c r="GC43" s="60">
        <f t="shared" si="118"/>
        <v>76161495.734498039</v>
      </c>
      <c r="GD43" s="60">
        <f t="shared" si="118"/>
        <v>76161495.734498039</v>
      </c>
      <c r="GE43" s="60">
        <f t="shared" si="118"/>
        <v>76161495.734498039</v>
      </c>
      <c r="GF43" s="60">
        <f t="shared" si="118"/>
        <v>76161495.734498039</v>
      </c>
      <c r="GG43" s="60">
        <f t="shared" si="118"/>
        <v>76161495.734498039</v>
      </c>
      <c r="GH43" s="60">
        <f t="shared" si="118"/>
        <v>76161495.734498039</v>
      </c>
      <c r="GI43" s="60">
        <f t="shared" si="118"/>
        <v>76161495.734498039</v>
      </c>
      <c r="GJ43" s="60">
        <f t="shared" si="118"/>
        <v>76161495.734498039</v>
      </c>
      <c r="GK43" s="60">
        <f t="shared" si="118"/>
        <v>76161495.734498039</v>
      </c>
      <c r="GL43" s="60">
        <f t="shared" si="118"/>
        <v>76161495.734498039</v>
      </c>
      <c r="GM43" s="60">
        <f t="shared" si="118"/>
        <v>76161495.734498039</v>
      </c>
      <c r="GN43" s="60">
        <f t="shared" si="118"/>
        <v>76161495.734498039</v>
      </c>
      <c r="GO43" s="60">
        <f t="shared" si="118"/>
        <v>76161495.734498039</v>
      </c>
      <c r="GP43" s="60">
        <f t="shared" si="118"/>
        <v>76161495.734498039</v>
      </c>
      <c r="GQ43" s="60">
        <f t="shared" si="118"/>
        <v>76161495.734498039</v>
      </c>
      <c r="GR43" s="60">
        <f t="shared" si="118"/>
        <v>76161495.734498039</v>
      </c>
      <c r="GS43" s="60">
        <f t="shared" si="118"/>
        <v>76161495.734498039</v>
      </c>
      <c r="GT43" s="68"/>
      <c r="GU43" s="60">
        <f>$G$15*$Q$9</f>
        <v>72818661.135882735</v>
      </c>
      <c r="GV43" s="60">
        <f t="shared" ref="GV43:HU43" si="119">$G$15*$Q$9</f>
        <v>72818661.135882735</v>
      </c>
      <c r="GW43" s="60">
        <f t="shared" si="119"/>
        <v>72818661.135882735</v>
      </c>
      <c r="GX43" s="60">
        <f t="shared" si="119"/>
        <v>72818661.135882735</v>
      </c>
      <c r="GY43" s="60">
        <f t="shared" si="119"/>
        <v>72818661.135882735</v>
      </c>
      <c r="GZ43" s="60">
        <f t="shared" si="119"/>
        <v>72818661.135882735</v>
      </c>
      <c r="HA43" s="60">
        <f t="shared" si="119"/>
        <v>72818661.135882735</v>
      </c>
      <c r="HB43" s="60">
        <f t="shared" si="119"/>
        <v>72818661.135882735</v>
      </c>
      <c r="HC43" s="60">
        <f t="shared" si="119"/>
        <v>72818661.135882735</v>
      </c>
      <c r="HD43" s="60">
        <f t="shared" si="119"/>
        <v>72818661.135882735</v>
      </c>
      <c r="HE43" s="60">
        <f t="shared" si="119"/>
        <v>72818661.135882735</v>
      </c>
      <c r="HF43" s="60">
        <f t="shared" si="119"/>
        <v>72818661.135882735</v>
      </c>
      <c r="HG43" s="60">
        <f t="shared" si="119"/>
        <v>72818661.135882735</v>
      </c>
      <c r="HH43" s="60">
        <f t="shared" si="119"/>
        <v>72818661.135882735</v>
      </c>
      <c r="HI43" s="60">
        <f t="shared" si="119"/>
        <v>72818661.135882735</v>
      </c>
      <c r="HJ43" s="60">
        <f t="shared" si="119"/>
        <v>72818661.135882735</v>
      </c>
      <c r="HK43" s="60">
        <f t="shared" si="119"/>
        <v>72818661.135882735</v>
      </c>
      <c r="HL43" s="60">
        <f t="shared" si="119"/>
        <v>72818661.135882735</v>
      </c>
      <c r="HM43" s="60">
        <f t="shared" si="119"/>
        <v>72818661.135882735</v>
      </c>
      <c r="HN43" s="60">
        <f t="shared" si="119"/>
        <v>72818661.135882735</v>
      </c>
      <c r="HO43" s="60">
        <f t="shared" si="119"/>
        <v>72818661.135882735</v>
      </c>
      <c r="HP43" s="60">
        <f t="shared" si="119"/>
        <v>72818661.135882735</v>
      </c>
      <c r="HQ43" s="60">
        <f t="shared" si="119"/>
        <v>72818661.135882735</v>
      </c>
      <c r="HR43" s="60">
        <f t="shared" si="119"/>
        <v>72818661.135882735</v>
      </c>
      <c r="HS43" s="60">
        <f t="shared" si="119"/>
        <v>72818661.135882735</v>
      </c>
      <c r="HT43" s="60">
        <f t="shared" si="119"/>
        <v>72818661.135882735</v>
      </c>
      <c r="HU43" s="60">
        <f t="shared" si="119"/>
        <v>72818661.135882735</v>
      </c>
      <c r="HV43" s="68"/>
    </row>
    <row r="44" spans="1:230" s="77" customFormat="1" x14ac:dyDescent="0.2">
      <c r="A44" s="63"/>
      <c r="B44" s="61"/>
      <c r="C44" s="63" t="s">
        <v>27</v>
      </c>
      <c r="D44" s="63" t="s">
        <v>73</v>
      </c>
      <c r="E44" s="76" t="s">
        <v>74</v>
      </c>
      <c r="F44" s="76" t="s">
        <v>31</v>
      </c>
      <c r="N44" s="157"/>
    </row>
    <row r="45" spans="1:230" s="60" customFormat="1" ht="38.25" x14ac:dyDescent="0.2">
      <c r="A45" s="57"/>
      <c r="B45" s="58">
        <v>1</v>
      </c>
      <c r="C45" s="57" t="s">
        <v>30</v>
      </c>
      <c r="D45" s="42" t="s">
        <v>862</v>
      </c>
      <c r="E45" s="42" t="s">
        <v>861</v>
      </c>
      <c r="F45" s="42" t="s">
        <v>21</v>
      </c>
      <c r="G45" s="60">
        <f t="shared" ref="G45:AG45" si="120">$N$18</f>
        <v>4034033.8998142793</v>
      </c>
      <c r="H45" s="60">
        <f t="shared" si="120"/>
        <v>4034033.8998142793</v>
      </c>
      <c r="I45" s="60">
        <f t="shared" si="120"/>
        <v>4034033.8998142793</v>
      </c>
      <c r="J45" s="60">
        <f t="shared" si="120"/>
        <v>4034033.8998142793</v>
      </c>
      <c r="K45" s="60">
        <f t="shared" si="120"/>
        <v>4034033.8998142793</v>
      </c>
      <c r="L45" s="60">
        <f t="shared" si="120"/>
        <v>4034033.8998142793</v>
      </c>
      <c r="M45" s="60">
        <f t="shared" si="120"/>
        <v>4034033.8998142793</v>
      </c>
      <c r="N45" s="155">
        <f t="shared" si="120"/>
        <v>4034033.8998142793</v>
      </c>
      <c r="O45" s="60">
        <f t="shared" si="120"/>
        <v>4034033.8998142793</v>
      </c>
      <c r="P45" s="60">
        <f t="shared" si="120"/>
        <v>4034033.8998142793</v>
      </c>
      <c r="Q45" s="60">
        <f t="shared" si="120"/>
        <v>4034033.8998142793</v>
      </c>
      <c r="R45" s="60">
        <f t="shared" si="120"/>
        <v>4034033.8998142793</v>
      </c>
      <c r="S45" s="60">
        <f t="shared" si="120"/>
        <v>4034033.8998142793</v>
      </c>
      <c r="T45" s="60">
        <f t="shared" si="120"/>
        <v>4034033.8998142793</v>
      </c>
      <c r="U45" s="60">
        <f t="shared" si="120"/>
        <v>4034033.8998142793</v>
      </c>
      <c r="V45" s="60">
        <f t="shared" si="120"/>
        <v>4034033.8998142793</v>
      </c>
      <c r="W45" s="60">
        <f t="shared" si="120"/>
        <v>4034033.8998142793</v>
      </c>
      <c r="X45" s="60">
        <f t="shared" si="120"/>
        <v>4034033.8998142793</v>
      </c>
      <c r="Y45" s="60">
        <f t="shared" si="120"/>
        <v>4034033.8998142793</v>
      </c>
      <c r="Z45" s="60">
        <f t="shared" si="120"/>
        <v>4034033.8998142793</v>
      </c>
      <c r="AA45" s="60">
        <f t="shared" si="120"/>
        <v>4034033.8998142793</v>
      </c>
      <c r="AB45" s="60">
        <f t="shared" si="120"/>
        <v>4034033.8998142793</v>
      </c>
      <c r="AC45" s="60">
        <f t="shared" si="120"/>
        <v>4034033.8998142793</v>
      </c>
      <c r="AD45" s="60">
        <f t="shared" si="120"/>
        <v>4034033.8998142793</v>
      </c>
      <c r="AE45" s="60">
        <f t="shared" si="120"/>
        <v>4034033.8998142793</v>
      </c>
      <c r="AF45" s="60">
        <f t="shared" si="120"/>
        <v>4034033.8998142793</v>
      </c>
      <c r="AG45" s="60">
        <f t="shared" si="120"/>
        <v>4034033.8998142793</v>
      </c>
      <c r="AH45" s="68"/>
      <c r="AI45" s="60">
        <f>$M$18*$Q$15</f>
        <v>3873929.9579466321</v>
      </c>
      <c r="AJ45" s="60">
        <f t="shared" ref="AJ45:BI45" si="121">$M$18</f>
        <v>3873929.9579466321</v>
      </c>
      <c r="AK45" s="60">
        <f t="shared" si="121"/>
        <v>3873929.9579466321</v>
      </c>
      <c r="AL45" s="60">
        <f t="shared" si="121"/>
        <v>3873929.9579466321</v>
      </c>
      <c r="AM45" s="60">
        <f t="shared" si="121"/>
        <v>3873929.9579466321</v>
      </c>
      <c r="AN45" s="60">
        <f t="shared" si="121"/>
        <v>3873929.9579466321</v>
      </c>
      <c r="AO45" s="60">
        <f t="shared" si="121"/>
        <v>3873929.9579466321</v>
      </c>
      <c r="AP45" s="60">
        <f t="shared" si="121"/>
        <v>3873929.9579466321</v>
      </c>
      <c r="AQ45" s="60">
        <f t="shared" si="121"/>
        <v>3873929.9579466321</v>
      </c>
      <c r="AR45" s="60">
        <f t="shared" si="121"/>
        <v>3873929.9579466321</v>
      </c>
      <c r="AS45" s="60">
        <f t="shared" si="121"/>
        <v>3873929.9579466321</v>
      </c>
      <c r="AT45" s="60">
        <f t="shared" si="121"/>
        <v>3873929.9579466321</v>
      </c>
      <c r="AU45" s="60">
        <f t="shared" si="121"/>
        <v>3873929.9579466321</v>
      </c>
      <c r="AV45" s="60">
        <f t="shared" si="121"/>
        <v>3873929.9579466321</v>
      </c>
      <c r="AW45" s="60">
        <f t="shared" si="121"/>
        <v>3873929.9579466321</v>
      </c>
      <c r="AX45" s="60">
        <f t="shared" si="121"/>
        <v>3873929.9579466321</v>
      </c>
      <c r="AY45" s="60">
        <f t="shared" si="121"/>
        <v>3873929.9579466321</v>
      </c>
      <c r="AZ45" s="60">
        <f t="shared" si="121"/>
        <v>3873929.9579466321</v>
      </c>
      <c r="BA45" s="60">
        <f t="shared" si="121"/>
        <v>3873929.9579466321</v>
      </c>
      <c r="BB45" s="60">
        <f t="shared" si="121"/>
        <v>3873929.9579466321</v>
      </c>
      <c r="BC45" s="60">
        <f t="shared" si="121"/>
        <v>3873929.9579466321</v>
      </c>
      <c r="BD45" s="60">
        <f t="shared" si="121"/>
        <v>3873929.9579466321</v>
      </c>
      <c r="BE45" s="60">
        <f t="shared" si="121"/>
        <v>3873929.9579466321</v>
      </c>
      <c r="BF45" s="60">
        <f t="shared" si="121"/>
        <v>3873929.9579466321</v>
      </c>
      <c r="BG45" s="60">
        <f t="shared" si="121"/>
        <v>3873929.9579466321</v>
      </c>
      <c r="BH45" s="60">
        <f t="shared" si="121"/>
        <v>3873929.9579466321</v>
      </c>
      <c r="BI45" s="60">
        <f t="shared" si="121"/>
        <v>3873929.9579466321</v>
      </c>
      <c r="BJ45" s="68"/>
      <c r="BK45" s="60">
        <f>$L$18*$Q$14</f>
        <v>4276732.4794029631</v>
      </c>
      <c r="BL45" s="60">
        <f t="shared" ref="BL45:CK45" si="122">$L$18*$Q$14</f>
        <v>4276732.4794029631</v>
      </c>
      <c r="BM45" s="60">
        <f t="shared" si="122"/>
        <v>4276732.4794029631</v>
      </c>
      <c r="BN45" s="60">
        <f t="shared" si="122"/>
        <v>4276732.4794029631</v>
      </c>
      <c r="BO45" s="60">
        <f t="shared" si="122"/>
        <v>4276732.4794029631</v>
      </c>
      <c r="BP45" s="60">
        <f t="shared" si="122"/>
        <v>4276732.4794029631</v>
      </c>
      <c r="BQ45" s="60">
        <f t="shared" si="122"/>
        <v>4276732.4794029631</v>
      </c>
      <c r="BR45" s="60">
        <f t="shared" si="122"/>
        <v>4276732.4794029631</v>
      </c>
      <c r="BS45" s="60">
        <f t="shared" si="122"/>
        <v>4276732.4794029631</v>
      </c>
      <c r="BT45" s="60">
        <f t="shared" si="122"/>
        <v>4276732.4794029631</v>
      </c>
      <c r="BU45" s="60">
        <f t="shared" si="122"/>
        <v>4276732.4794029631</v>
      </c>
      <c r="BV45" s="60">
        <f t="shared" si="122"/>
        <v>4276732.4794029631</v>
      </c>
      <c r="BW45" s="60">
        <f t="shared" si="122"/>
        <v>4276732.4794029631</v>
      </c>
      <c r="BX45" s="60">
        <f t="shared" si="122"/>
        <v>4276732.4794029631</v>
      </c>
      <c r="BY45" s="60">
        <f t="shared" si="122"/>
        <v>4276732.4794029631</v>
      </c>
      <c r="BZ45" s="60">
        <f t="shared" si="122"/>
        <v>4276732.4794029631</v>
      </c>
      <c r="CA45" s="60">
        <f t="shared" si="122"/>
        <v>4276732.4794029631</v>
      </c>
      <c r="CB45" s="60">
        <f t="shared" si="122"/>
        <v>4276732.4794029631</v>
      </c>
      <c r="CC45" s="60">
        <f t="shared" si="122"/>
        <v>4276732.4794029631</v>
      </c>
      <c r="CD45" s="60">
        <f t="shared" si="122"/>
        <v>4276732.4794029631</v>
      </c>
      <c r="CE45" s="60">
        <f t="shared" si="122"/>
        <v>4276732.4794029631</v>
      </c>
      <c r="CF45" s="60">
        <f t="shared" si="122"/>
        <v>4276732.4794029631</v>
      </c>
      <c r="CG45" s="60">
        <f t="shared" si="122"/>
        <v>4276732.4794029631</v>
      </c>
      <c r="CH45" s="60">
        <f t="shared" si="122"/>
        <v>4276732.4794029631</v>
      </c>
      <c r="CI45" s="60">
        <f t="shared" si="122"/>
        <v>4276732.4794029631</v>
      </c>
      <c r="CJ45" s="60">
        <f t="shared" si="122"/>
        <v>4276732.4794029631</v>
      </c>
      <c r="CK45" s="60">
        <f t="shared" si="122"/>
        <v>4276732.4794029631</v>
      </c>
      <c r="CL45" s="68"/>
      <c r="CM45" s="60">
        <f>$K$18*$Q$13</f>
        <v>3918160.6999526988</v>
      </c>
      <c r="CN45" s="60">
        <f t="shared" ref="CN45:DM45" si="123">$K$18*$Q$13</f>
        <v>3918160.6999526988</v>
      </c>
      <c r="CO45" s="60">
        <f t="shared" si="123"/>
        <v>3918160.6999526988</v>
      </c>
      <c r="CP45" s="60">
        <f t="shared" si="123"/>
        <v>3918160.6999526988</v>
      </c>
      <c r="CQ45" s="60">
        <f t="shared" si="123"/>
        <v>3918160.6999526988</v>
      </c>
      <c r="CR45" s="60">
        <f t="shared" si="123"/>
        <v>3918160.6999526988</v>
      </c>
      <c r="CS45" s="60">
        <f t="shared" si="123"/>
        <v>3918160.6999526988</v>
      </c>
      <c r="CT45" s="60">
        <f t="shared" si="123"/>
        <v>3918160.6999526988</v>
      </c>
      <c r="CU45" s="60">
        <f t="shared" si="123"/>
        <v>3918160.6999526988</v>
      </c>
      <c r="CV45" s="60">
        <f t="shared" si="123"/>
        <v>3918160.6999526988</v>
      </c>
      <c r="CW45" s="60">
        <f t="shared" si="123"/>
        <v>3918160.6999526988</v>
      </c>
      <c r="CX45" s="60">
        <f t="shared" si="123"/>
        <v>3918160.6999526988</v>
      </c>
      <c r="CY45" s="60">
        <f t="shared" si="123"/>
        <v>3918160.6999526988</v>
      </c>
      <c r="CZ45" s="60">
        <f t="shared" si="123"/>
        <v>3918160.6999526988</v>
      </c>
      <c r="DA45" s="60">
        <f t="shared" si="123"/>
        <v>3918160.6999526988</v>
      </c>
      <c r="DB45" s="60">
        <f t="shared" si="123"/>
        <v>3918160.6999526988</v>
      </c>
      <c r="DC45" s="60">
        <f t="shared" si="123"/>
        <v>3918160.6999526988</v>
      </c>
      <c r="DD45" s="60">
        <f t="shared" si="123"/>
        <v>3918160.6999526988</v>
      </c>
      <c r="DE45" s="60">
        <f t="shared" si="123"/>
        <v>3918160.6999526988</v>
      </c>
      <c r="DF45" s="60">
        <f t="shared" si="123"/>
        <v>3918160.6999526988</v>
      </c>
      <c r="DG45" s="60">
        <f t="shared" si="123"/>
        <v>3918160.6999526988</v>
      </c>
      <c r="DH45" s="60">
        <f t="shared" si="123"/>
        <v>3918160.6999526988</v>
      </c>
      <c r="DI45" s="60">
        <f t="shared" si="123"/>
        <v>3918160.6999526988</v>
      </c>
      <c r="DJ45" s="60">
        <f t="shared" si="123"/>
        <v>3918160.6999526988</v>
      </c>
      <c r="DK45" s="60">
        <f t="shared" si="123"/>
        <v>3918160.6999526988</v>
      </c>
      <c r="DL45" s="60">
        <f t="shared" si="123"/>
        <v>3918160.6999526988</v>
      </c>
      <c r="DM45" s="60">
        <f t="shared" si="123"/>
        <v>3918160.6999526988</v>
      </c>
      <c r="DN45" s="68"/>
      <c r="DO45" s="60">
        <f>$J$18*$Q$12</f>
        <v>3148792.4654008741</v>
      </c>
      <c r="DP45" s="60">
        <f t="shared" ref="DP45:EO45" si="124">$J$18*$Q$12</f>
        <v>3148792.4654008741</v>
      </c>
      <c r="DQ45" s="60">
        <f t="shared" si="124"/>
        <v>3148792.4654008741</v>
      </c>
      <c r="DR45" s="60">
        <f t="shared" si="124"/>
        <v>3148792.4654008741</v>
      </c>
      <c r="DS45" s="60">
        <f t="shared" si="124"/>
        <v>3148792.4654008741</v>
      </c>
      <c r="DT45" s="60">
        <f t="shared" si="124"/>
        <v>3148792.4654008741</v>
      </c>
      <c r="DU45" s="60">
        <f t="shared" si="124"/>
        <v>3148792.4654008741</v>
      </c>
      <c r="DV45" s="60">
        <f t="shared" si="124"/>
        <v>3148792.4654008741</v>
      </c>
      <c r="DW45" s="60">
        <f t="shared" si="124"/>
        <v>3148792.4654008741</v>
      </c>
      <c r="DX45" s="60">
        <f t="shared" si="124"/>
        <v>3148792.4654008741</v>
      </c>
      <c r="DY45" s="60">
        <f t="shared" si="124"/>
        <v>3148792.4654008741</v>
      </c>
      <c r="DZ45" s="60">
        <f t="shared" si="124"/>
        <v>3148792.4654008741</v>
      </c>
      <c r="EA45" s="60">
        <f t="shared" si="124"/>
        <v>3148792.4654008741</v>
      </c>
      <c r="EB45" s="60">
        <f t="shared" si="124"/>
        <v>3148792.4654008741</v>
      </c>
      <c r="EC45" s="60">
        <f t="shared" si="124"/>
        <v>3148792.4654008741</v>
      </c>
      <c r="ED45" s="60">
        <f t="shared" si="124"/>
        <v>3148792.4654008741</v>
      </c>
      <c r="EE45" s="60">
        <f t="shared" si="124"/>
        <v>3148792.4654008741</v>
      </c>
      <c r="EF45" s="60">
        <f t="shared" si="124"/>
        <v>3148792.4654008741</v>
      </c>
      <c r="EG45" s="60">
        <f t="shared" si="124"/>
        <v>3148792.4654008741</v>
      </c>
      <c r="EH45" s="60">
        <f t="shared" si="124"/>
        <v>3148792.4654008741</v>
      </c>
      <c r="EI45" s="60">
        <f t="shared" si="124"/>
        <v>3148792.4654008741</v>
      </c>
      <c r="EJ45" s="60">
        <f t="shared" si="124"/>
        <v>3148792.4654008741</v>
      </c>
      <c r="EK45" s="60">
        <f t="shared" si="124"/>
        <v>3148792.4654008741</v>
      </c>
      <c r="EL45" s="60">
        <f t="shared" si="124"/>
        <v>3148792.4654008741</v>
      </c>
      <c r="EM45" s="60">
        <f t="shared" si="124"/>
        <v>3148792.4654008741</v>
      </c>
      <c r="EN45" s="60">
        <f t="shared" si="124"/>
        <v>3148792.4654008741</v>
      </c>
      <c r="EO45" s="60">
        <f t="shared" si="124"/>
        <v>3148792.4654008741</v>
      </c>
      <c r="EP45" s="68"/>
      <c r="EQ45" s="60">
        <f>$I$18*$Q$11</f>
        <v>2890532.9981872952</v>
      </c>
      <c r="ER45" s="60">
        <f t="shared" ref="ER45:FQ45" si="125">$I$18*$Q$11</f>
        <v>2890532.9981872952</v>
      </c>
      <c r="ES45" s="60">
        <f t="shared" si="125"/>
        <v>2890532.9981872952</v>
      </c>
      <c r="ET45" s="60">
        <f t="shared" si="125"/>
        <v>2890532.9981872952</v>
      </c>
      <c r="EU45" s="60">
        <f t="shared" si="125"/>
        <v>2890532.9981872952</v>
      </c>
      <c r="EV45" s="60">
        <f t="shared" si="125"/>
        <v>2890532.9981872952</v>
      </c>
      <c r="EW45" s="60">
        <f t="shared" si="125"/>
        <v>2890532.9981872952</v>
      </c>
      <c r="EX45" s="60">
        <f t="shared" si="125"/>
        <v>2890532.9981872952</v>
      </c>
      <c r="EY45" s="60">
        <f t="shared" si="125"/>
        <v>2890532.9981872952</v>
      </c>
      <c r="EZ45" s="60">
        <f t="shared" si="125"/>
        <v>2890532.9981872952</v>
      </c>
      <c r="FA45" s="60">
        <f t="shared" si="125"/>
        <v>2890532.9981872952</v>
      </c>
      <c r="FB45" s="60">
        <f t="shared" si="125"/>
        <v>2890532.9981872952</v>
      </c>
      <c r="FC45" s="60">
        <f t="shared" si="125"/>
        <v>2890532.9981872952</v>
      </c>
      <c r="FD45" s="60">
        <f t="shared" si="125"/>
        <v>2890532.9981872952</v>
      </c>
      <c r="FE45" s="60">
        <f t="shared" si="125"/>
        <v>2890532.9981872952</v>
      </c>
      <c r="FF45" s="60">
        <f t="shared" si="125"/>
        <v>2890532.9981872952</v>
      </c>
      <c r="FG45" s="60">
        <f t="shared" si="125"/>
        <v>2890532.9981872952</v>
      </c>
      <c r="FH45" s="60">
        <f t="shared" si="125"/>
        <v>2890532.9981872952</v>
      </c>
      <c r="FI45" s="60">
        <f t="shared" si="125"/>
        <v>2890532.9981872952</v>
      </c>
      <c r="FJ45" s="60">
        <f t="shared" si="125"/>
        <v>2890532.9981872952</v>
      </c>
      <c r="FK45" s="60">
        <f t="shared" si="125"/>
        <v>2890532.9981872952</v>
      </c>
      <c r="FL45" s="60">
        <f t="shared" si="125"/>
        <v>2890532.9981872952</v>
      </c>
      <c r="FM45" s="60">
        <f t="shared" si="125"/>
        <v>2890532.9981872952</v>
      </c>
      <c r="FN45" s="60">
        <f t="shared" si="125"/>
        <v>2890532.9981872952</v>
      </c>
      <c r="FO45" s="60">
        <f t="shared" si="125"/>
        <v>2890532.9981872952</v>
      </c>
      <c r="FP45" s="60">
        <f t="shared" si="125"/>
        <v>2890532.9981872952</v>
      </c>
      <c r="FQ45" s="60">
        <f t="shared" si="125"/>
        <v>2890532.9981872952</v>
      </c>
      <c r="FR45" s="68"/>
      <c r="FS45" s="60">
        <f>$H$18*$Q$10</f>
        <v>2685644.3092648797</v>
      </c>
      <c r="FT45" s="60">
        <f t="shared" ref="FT45:GS45" si="126">$H$18*$Q$10</f>
        <v>2685644.3092648797</v>
      </c>
      <c r="FU45" s="60">
        <f t="shared" si="126"/>
        <v>2685644.3092648797</v>
      </c>
      <c r="FV45" s="60">
        <f t="shared" si="126"/>
        <v>2685644.3092648797</v>
      </c>
      <c r="FW45" s="60">
        <f t="shared" si="126"/>
        <v>2685644.3092648797</v>
      </c>
      <c r="FX45" s="60">
        <f t="shared" si="126"/>
        <v>2685644.3092648797</v>
      </c>
      <c r="FY45" s="60">
        <f t="shared" si="126"/>
        <v>2685644.3092648797</v>
      </c>
      <c r="FZ45" s="60">
        <f t="shared" si="126"/>
        <v>2685644.3092648797</v>
      </c>
      <c r="GA45" s="60">
        <f t="shared" si="126"/>
        <v>2685644.3092648797</v>
      </c>
      <c r="GB45" s="60">
        <f t="shared" si="126"/>
        <v>2685644.3092648797</v>
      </c>
      <c r="GC45" s="60">
        <f t="shared" si="126"/>
        <v>2685644.3092648797</v>
      </c>
      <c r="GD45" s="60">
        <f t="shared" si="126"/>
        <v>2685644.3092648797</v>
      </c>
      <c r="GE45" s="60">
        <f t="shared" si="126"/>
        <v>2685644.3092648797</v>
      </c>
      <c r="GF45" s="60">
        <f t="shared" si="126"/>
        <v>2685644.3092648797</v>
      </c>
      <c r="GG45" s="60">
        <f t="shared" si="126"/>
        <v>2685644.3092648797</v>
      </c>
      <c r="GH45" s="60">
        <f t="shared" si="126"/>
        <v>2685644.3092648797</v>
      </c>
      <c r="GI45" s="60">
        <f t="shared" si="126"/>
        <v>2685644.3092648797</v>
      </c>
      <c r="GJ45" s="60">
        <f t="shared" si="126"/>
        <v>2685644.3092648797</v>
      </c>
      <c r="GK45" s="60">
        <f t="shared" si="126"/>
        <v>2685644.3092648797</v>
      </c>
      <c r="GL45" s="60">
        <f t="shared" si="126"/>
        <v>2685644.3092648797</v>
      </c>
      <c r="GM45" s="60">
        <f t="shared" si="126"/>
        <v>2685644.3092648797</v>
      </c>
      <c r="GN45" s="60">
        <f t="shared" si="126"/>
        <v>2685644.3092648797</v>
      </c>
      <c r="GO45" s="60">
        <f t="shared" si="126"/>
        <v>2685644.3092648797</v>
      </c>
      <c r="GP45" s="60">
        <f t="shared" si="126"/>
        <v>2685644.3092648797</v>
      </c>
      <c r="GQ45" s="60">
        <f t="shared" si="126"/>
        <v>2685644.3092648797</v>
      </c>
      <c r="GR45" s="60">
        <f t="shared" si="126"/>
        <v>2685644.3092648797</v>
      </c>
      <c r="GS45" s="60">
        <f t="shared" si="126"/>
        <v>2685644.3092648797</v>
      </c>
      <c r="GT45" s="68"/>
      <c r="GU45" s="60">
        <f>$G$18*$Q$9</f>
        <v>2366323.375963714</v>
      </c>
      <c r="GV45" s="60">
        <f t="shared" ref="GV45:HU45" si="127">$G$18*$Q$9</f>
        <v>2366323.375963714</v>
      </c>
      <c r="GW45" s="60">
        <f t="shared" si="127"/>
        <v>2366323.375963714</v>
      </c>
      <c r="GX45" s="60">
        <f t="shared" si="127"/>
        <v>2366323.375963714</v>
      </c>
      <c r="GY45" s="60">
        <f t="shared" si="127"/>
        <v>2366323.375963714</v>
      </c>
      <c r="GZ45" s="60">
        <f t="shared" si="127"/>
        <v>2366323.375963714</v>
      </c>
      <c r="HA45" s="60">
        <f t="shared" si="127"/>
        <v>2366323.375963714</v>
      </c>
      <c r="HB45" s="60">
        <f t="shared" si="127"/>
        <v>2366323.375963714</v>
      </c>
      <c r="HC45" s="60">
        <f t="shared" si="127"/>
        <v>2366323.375963714</v>
      </c>
      <c r="HD45" s="60">
        <f t="shared" si="127"/>
        <v>2366323.375963714</v>
      </c>
      <c r="HE45" s="60">
        <f t="shared" si="127"/>
        <v>2366323.375963714</v>
      </c>
      <c r="HF45" s="60">
        <f t="shared" si="127"/>
        <v>2366323.375963714</v>
      </c>
      <c r="HG45" s="60">
        <f t="shared" si="127"/>
        <v>2366323.375963714</v>
      </c>
      <c r="HH45" s="60">
        <f t="shared" si="127"/>
        <v>2366323.375963714</v>
      </c>
      <c r="HI45" s="60">
        <f t="shared" si="127"/>
        <v>2366323.375963714</v>
      </c>
      <c r="HJ45" s="60">
        <f t="shared" si="127"/>
        <v>2366323.375963714</v>
      </c>
      <c r="HK45" s="60">
        <f t="shared" si="127"/>
        <v>2366323.375963714</v>
      </c>
      <c r="HL45" s="60">
        <f t="shared" si="127"/>
        <v>2366323.375963714</v>
      </c>
      <c r="HM45" s="60">
        <f t="shared" si="127"/>
        <v>2366323.375963714</v>
      </c>
      <c r="HN45" s="60">
        <f t="shared" si="127"/>
        <v>2366323.375963714</v>
      </c>
      <c r="HO45" s="60">
        <f t="shared" si="127"/>
        <v>2366323.375963714</v>
      </c>
      <c r="HP45" s="60">
        <f t="shared" si="127"/>
        <v>2366323.375963714</v>
      </c>
      <c r="HQ45" s="60">
        <f t="shared" si="127"/>
        <v>2366323.375963714</v>
      </c>
      <c r="HR45" s="60">
        <f t="shared" si="127"/>
        <v>2366323.375963714</v>
      </c>
      <c r="HS45" s="60">
        <f t="shared" si="127"/>
        <v>2366323.375963714</v>
      </c>
      <c r="HT45" s="60">
        <f t="shared" si="127"/>
        <v>2366323.375963714</v>
      </c>
      <c r="HU45" s="60">
        <f t="shared" si="127"/>
        <v>2366323.375963714</v>
      </c>
      <c r="HV45" s="68"/>
    </row>
    <row r="46" spans="1:230" s="60" customFormat="1" x14ac:dyDescent="0.2">
      <c r="A46" s="57"/>
      <c r="B46" s="58">
        <v>2</v>
      </c>
      <c r="C46" s="57" t="s">
        <v>30</v>
      </c>
      <c r="D46" s="57">
        <v>3240</v>
      </c>
      <c r="E46" s="42" t="s">
        <v>826</v>
      </c>
      <c r="F46" s="42" t="s">
        <v>826</v>
      </c>
      <c r="G46" s="60">
        <f t="shared" ref="G46:AG46" si="128">$N$19</f>
        <v>3371717.2502869554</v>
      </c>
      <c r="H46" s="60">
        <f t="shared" si="128"/>
        <v>3371717.2502869554</v>
      </c>
      <c r="I46" s="60">
        <f t="shared" si="128"/>
        <v>3371717.2502869554</v>
      </c>
      <c r="J46" s="60">
        <f t="shared" si="128"/>
        <v>3371717.2502869554</v>
      </c>
      <c r="K46" s="60">
        <f t="shared" si="128"/>
        <v>3371717.2502869554</v>
      </c>
      <c r="L46" s="60">
        <f t="shared" si="128"/>
        <v>3371717.2502869554</v>
      </c>
      <c r="M46" s="60">
        <f t="shared" si="128"/>
        <v>3371717.2502869554</v>
      </c>
      <c r="N46" s="155">
        <f t="shared" si="128"/>
        <v>3371717.2502869554</v>
      </c>
      <c r="O46" s="60">
        <f t="shared" si="128"/>
        <v>3371717.2502869554</v>
      </c>
      <c r="P46" s="60">
        <f t="shared" si="128"/>
        <v>3371717.2502869554</v>
      </c>
      <c r="Q46" s="60">
        <f t="shared" si="128"/>
        <v>3371717.2502869554</v>
      </c>
      <c r="R46" s="60">
        <f t="shared" si="128"/>
        <v>3371717.2502869554</v>
      </c>
      <c r="S46" s="60">
        <f t="shared" si="128"/>
        <v>3371717.2502869554</v>
      </c>
      <c r="T46" s="60">
        <f t="shared" si="128"/>
        <v>3371717.2502869554</v>
      </c>
      <c r="U46" s="60">
        <f t="shared" si="128"/>
        <v>3371717.2502869554</v>
      </c>
      <c r="V46" s="60">
        <f t="shared" si="128"/>
        <v>3371717.2502869554</v>
      </c>
      <c r="W46" s="60">
        <f t="shared" si="128"/>
        <v>3371717.2502869554</v>
      </c>
      <c r="X46" s="60">
        <f t="shared" si="128"/>
        <v>3371717.2502869554</v>
      </c>
      <c r="Y46" s="60">
        <f t="shared" si="128"/>
        <v>3371717.2502869554</v>
      </c>
      <c r="Z46" s="60">
        <f t="shared" si="128"/>
        <v>3371717.2502869554</v>
      </c>
      <c r="AA46" s="60">
        <f t="shared" si="128"/>
        <v>3371717.2502869554</v>
      </c>
      <c r="AB46" s="60">
        <f t="shared" si="128"/>
        <v>3371717.2502869554</v>
      </c>
      <c r="AC46" s="60">
        <f t="shared" si="128"/>
        <v>3371717.2502869554</v>
      </c>
      <c r="AD46" s="60">
        <f t="shared" si="128"/>
        <v>3371717.2502869554</v>
      </c>
      <c r="AE46" s="60">
        <f t="shared" si="128"/>
        <v>3371717.2502869554</v>
      </c>
      <c r="AF46" s="60">
        <f t="shared" si="128"/>
        <v>3371717.2502869554</v>
      </c>
      <c r="AG46" s="60">
        <f t="shared" si="128"/>
        <v>3371717.2502869554</v>
      </c>
      <c r="AH46" s="68"/>
      <c r="AI46" s="60">
        <f>$M$19*$Q$15</f>
        <v>4772790.1827860326</v>
      </c>
      <c r="AJ46" s="60">
        <f t="shared" ref="AJ46:BI46" si="129">$M$19</f>
        <v>4772790.1827860326</v>
      </c>
      <c r="AK46" s="60">
        <f t="shared" si="129"/>
        <v>4772790.1827860326</v>
      </c>
      <c r="AL46" s="60">
        <f t="shared" si="129"/>
        <v>4772790.1827860326</v>
      </c>
      <c r="AM46" s="60">
        <f t="shared" si="129"/>
        <v>4772790.1827860326</v>
      </c>
      <c r="AN46" s="60">
        <f t="shared" si="129"/>
        <v>4772790.1827860326</v>
      </c>
      <c r="AO46" s="60">
        <f t="shared" si="129"/>
        <v>4772790.1827860326</v>
      </c>
      <c r="AP46" s="60">
        <f t="shared" si="129"/>
        <v>4772790.1827860326</v>
      </c>
      <c r="AQ46" s="60">
        <f t="shared" si="129"/>
        <v>4772790.1827860326</v>
      </c>
      <c r="AR46" s="60">
        <f t="shared" si="129"/>
        <v>4772790.1827860326</v>
      </c>
      <c r="AS46" s="60">
        <f t="shared" si="129"/>
        <v>4772790.1827860326</v>
      </c>
      <c r="AT46" s="60">
        <f t="shared" si="129"/>
        <v>4772790.1827860326</v>
      </c>
      <c r="AU46" s="60">
        <f t="shared" si="129"/>
        <v>4772790.1827860326</v>
      </c>
      <c r="AV46" s="60">
        <f t="shared" si="129"/>
        <v>4772790.1827860326</v>
      </c>
      <c r="AW46" s="60">
        <f t="shared" si="129"/>
        <v>4772790.1827860326</v>
      </c>
      <c r="AX46" s="60">
        <f t="shared" si="129"/>
        <v>4772790.1827860326</v>
      </c>
      <c r="AY46" s="60">
        <f t="shared" si="129"/>
        <v>4772790.1827860326</v>
      </c>
      <c r="AZ46" s="60">
        <f t="shared" si="129"/>
        <v>4772790.1827860326</v>
      </c>
      <c r="BA46" s="60">
        <f t="shared" si="129"/>
        <v>4772790.1827860326</v>
      </c>
      <c r="BB46" s="60">
        <f t="shared" si="129"/>
        <v>4772790.1827860326</v>
      </c>
      <c r="BC46" s="60">
        <f t="shared" si="129"/>
        <v>4772790.1827860326</v>
      </c>
      <c r="BD46" s="60">
        <f t="shared" si="129"/>
        <v>4772790.1827860326</v>
      </c>
      <c r="BE46" s="60">
        <f t="shared" si="129"/>
        <v>4772790.1827860326</v>
      </c>
      <c r="BF46" s="60">
        <f t="shared" si="129"/>
        <v>4772790.1827860326</v>
      </c>
      <c r="BG46" s="60">
        <f t="shared" si="129"/>
        <v>4772790.1827860326</v>
      </c>
      <c r="BH46" s="60">
        <f t="shared" si="129"/>
        <v>4772790.1827860326</v>
      </c>
      <c r="BI46" s="60">
        <f t="shared" si="129"/>
        <v>4772790.1827860326</v>
      </c>
      <c r="BJ46" s="68"/>
      <c r="BK46" s="60">
        <f>$L$19*$Q$14</f>
        <v>3965112.2667566049</v>
      </c>
      <c r="BL46" s="60">
        <f t="shared" ref="BL46:CK46" si="130">$L$19*$Q$14</f>
        <v>3965112.2667566049</v>
      </c>
      <c r="BM46" s="60">
        <f t="shared" si="130"/>
        <v>3965112.2667566049</v>
      </c>
      <c r="BN46" s="60">
        <f t="shared" si="130"/>
        <v>3965112.2667566049</v>
      </c>
      <c r="BO46" s="60">
        <f t="shared" si="130"/>
        <v>3965112.2667566049</v>
      </c>
      <c r="BP46" s="60">
        <f t="shared" si="130"/>
        <v>3965112.2667566049</v>
      </c>
      <c r="BQ46" s="60">
        <f t="shared" si="130"/>
        <v>3965112.2667566049</v>
      </c>
      <c r="BR46" s="60">
        <f t="shared" si="130"/>
        <v>3965112.2667566049</v>
      </c>
      <c r="BS46" s="60">
        <f t="shared" si="130"/>
        <v>3965112.2667566049</v>
      </c>
      <c r="BT46" s="60">
        <f t="shared" si="130"/>
        <v>3965112.2667566049</v>
      </c>
      <c r="BU46" s="60">
        <f t="shared" si="130"/>
        <v>3965112.2667566049</v>
      </c>
      <c r="BV46" s="60">
        <f t="shared" si="130"/>
        <v>3965112.2667566049</v>
      </c>
      <c r="BW46" s="60">
        <f t="shared" si="130"/>
        <v>3965112.2667566049</v>
      </c>
      <c r="BX46" s="60">
        <f t="shared" si="130"/>
        <v>3965112.2667566049</v>
      </c>
      <c r="BY46" s="60">
        <f t="shared" si="130"/>
        <v>3965112.2667566049</v>
      </c>
      <c r="BZ46" s="60">
        <f t="shared" si="130"/>
        <v>3965112.2667566049</v>
      </c>
      <c r="CA46" s="60">
        <f t="shared" si="130"/>
        <v>3965112.2667566049</v>
      </c>
      <c r="CB46" s="60">
        <f t="shared" si="130"/>
        <v>3965112.2667566049</v>
      </c>
      <c r="CC46" s="60">
        <f t="shared" si="130"/>
        <v>3965112.2667566049</v>
      </c>
      <c r="CD46" s="60">
        <f t="shared" si="130"/>
        <v>3965112.2667566049</v>
      </c>
      <c r="CE46" s="60">
        <f t="shared" si="130"/>
        <v>3965112.2667566049</v>
      </c>
      <c r="CF46" s="60">
        <f t="shared" si="130"/>
        <v>3965112.2667566049</v>
      </c>
      <c r="CG46" s="60">
        <f t="shared" si="130"/>
        <v>3965112.2667566049</v>
      </c>
      <c r="CH46" s="60">
        <f t="shared" si="130"/>
        <v>3965112.2667566049</v>
      </c>
      <c r="CI46" s="60">
        <f t="shared" si="130"/>
        <v>3965112.2667566049</v>
      </c>
      <c r="CJ46" s="60">
        <f t="shared" si="130"/>
        <v>3965112.2667566049</v>
      </c>
      <c r="CK46" s="60">
        <f t="shared" si="130"/>
        <v>3965112.2667566049</v>
      </c>
      <c r="CL46" s="68"/>
      <c r="CM46" s="60">
        <f>$K$19*$Q$13</f>
        <v>3300525.0866696239</v>
      </c>
      <c r="CN46" s="60">
        <f t="shared" ref="CN46:DM46" si="131">$K$19*$Q$13</f>
        <v>3300525.0866696239</v>
      </c>
      <c r="CO46" s="60">
        <f t="shared" si="131"/>
        <v>3300525.0866696239</v>
      </c>
      <c r="CP46" s="60">
        <f t="shared" si="131"/>
        <v>3300525.0866696239</v>
      </c>
      <c r="CQ46" s="60">
        <f t="shared" si="131"/>
        <v>3300525.0866696239</v>
      </c>
      <c r="CR46" s="60">
        <f t="shared" si="131"/>
        <v>3300525.0866696239</v>
      </c>
      <c r="CS46" s="60">
        <f t="shared" si="131"/>
        <v>3300525.0866696239</v>
      </c>
      <c r="CT46" s="60">
        <f t="shared" si="131"/>
        <v>3300525.0866696239</v>
      </c>
      <c r="CU46" s="60">
        <f t="shared" si="131"/>
        <v>3300525.0866696239</v>
      </c>
      <c r="CV46" s="60">
        <f t="shared" si="131"/>
        <v>3300525.0866696239</v>
      </c>
      <c r="CW46" s="60">
        <f t="shared" si="131"/>
        <v>3300525.0866696239</v>
      </c>
      <c r="CX46" s="60">
        <f t="shared" si="131"/>
        <v>3300525.0866696239</v>
      </c>
      <c r="CY46" s="60">
        <f t="shared" si="131"/>
        <v>3300525.0866696239</v>
      </c>
      <c r="CZ46" s="60">
        <f t="shared" si="131"/>
        <v>3300525.0866696239</v>
      </c>
      <c r="DA46" s="60">
        <f t="shared" si="131"/>
        <v>3300525.0866696239</v>
      </c>
      <c r="DB46" s="60">
        <f t="shared" si="131"/>
        <v>3300525.0866696239</v>
      </c>
      <c r="DC46" s="60">
        <f t="shared" si="131"/>
        <v>3300525.0866696239</v>
      </c>
      <c r="DD46" s="60">
        <f t="shared" si="131"/>
        <v>3300525.0866696239</v>
      </c>
      <c r="DE46" s="60">
        <f t="shared" si="131"/>
        <v>3300525.0866696239</v>
      </c>
      <c r="DF46" s="60">
        <f t="shared" si="131"/>
        <v>3300525.0866696239</v>
      </c>
      <c r="DG46" s="60">
        <f t="shared" si="131"/>
        <v>3300525.0866696239</v>
      </c>
      <c r="DH46" s="60">
        <f t="shared" si="131"/>
        <v>3300525.0866696239</v>
      </c>
      <c r="DI46" s="60">
        <f t="shared" si="131"/>
        <v>3300525.0866696239</v>
      </c>
      <c r="DJ46" s="60">
        <f t="shared" si="131"/>
        <v>3300525.0866696239</v>
      </c>
      <c r="DK46" s="60">
        <f t="shared" si="131"/>
        <v>3300525.0866696239</v>
      </c>
      <c r="DL46" s="60">
        <f t="shared" si="131"/>
        <v>3300525.0866696239</v>
      </c>
      <c r="DM46" s="60">
        <f t="shared" si="131"/>
        <v>3300525.0866696239</v>
      </c>
      <c r="DN46" s="68"/>
      <c r="DO46" s="60">
        <f>$J$19*$Q$12</f>
        <v>3085609.8250409118</v>
      </c>
      <c r="DP46" s="60">
        <f t="shared" ref="DP46:EO46" si="132">$J$19*$Q$12</f>
        <v>3085609.8250409118</v>
      </c>
      <c r="DQ46" s="60">
        <f t="shared" si="132"/>
        <v>3085609.8250409118</v>
      </c>
      <c r="DR46" s="60">
        <f t="shared" si="132"/>
        <v>3085609.8250409118</v>
      </c>
      <c r="DS46" s="60">
        <f t="shared" si="132"/>
        <v>3085609.8250409118</v>
      </c>
      <c r="DT46" s="60">
        <f t="shared" si="132"/>
        <v>3085609.8250409118</v>
      </c>
      <c r="DU46" s="60">
        <f t="shared" si="132"/>
        <v>3085609.8250409118</v>
      </c>
      <c r="DV46" s="60">
        <f t="shared" si="132"/>
        <v>3085609.8250409118</v>
      </c>
      <c r="DW46" s="60">
        <f t="shared" si="132"/>
        <v>3085609.8250409118</v>
      </c>
      <c r="DX46" s="60">
        <f t="shared" si="132"/>
        <v>3085609.8250409118</v>
      </c>
      <c r="DY46" s="60">
        <f t="shared" si="132"/>
        <v>3085609.8250409118</v>
      </c>
      <c r="DZ46" s="60">
        <f t="shared" si="132"/>
        <v>3085609.8250409118</v>
      </c>
      <c r="EA46" s="60">
        <f t="shared" si="132"/>
        <v>3085609.8250409118</v>
      </c>
      <c r="EB46" s="60">
        <f t="shared" si="132"/>
        <v>3085609.8250409118</v>
      </c>
      <c r="EC46" s="60">
        <f t="shared" si="132"/>
        <v>3085609.8250409118</v>
      </c>
      <c r="ED46" s="60">
        <f t="shared" si="132"/>
        <v>3085609.8250409118</v>
      </c>
      <c r="EE46" s="60">
        <f t="shared" si="132"/>
        <v>3085609.8250409118</v>
      </c>
      <c r="EF46" s="60">
        <f t="shared" si="132"/>
        <v>3085609.8250409118</v>
      </c>
      <c r="EG46" s="60">
        <f t="shared" si="132"/>
        <v>3085609.8250409118</v>
      </c>
      <c r="EH46" s="60">
        <f t="shared" si="132"/>
        <v>3085609.8250409118</v>
      </c>
      <c r="EI46" s="60">
        <f t="shared" si="132"/>
        <v>3085609.8250409118</v>
      </c>
      <c r="EJ46" s="60">
        <f t="shared" si="132"/>
        <v>3085609.8250409118</v>
      </c>
      <c r="EK46" s="60">
        <f t="shared" si="132"/>
        <v>3085609.8250409118</v>
      </c>
      <c r="EL46" s="60">
        <f t="shared" si="132"/>
        <v>3085609.8250409118</v>
      </c>
      <c r="EM46" s="60">
        <f t="shared" si="132"/>
        <v>3085609.8250409118</v>
      </c>
      <c r="EN46" s="60">
        <f t="shared" si="132"/>
        <v>3085609.8250409118</v>
      </c>
      <c r="EO46" s="60">
        <f t="shared" si="132"/>
        <v>3085609.8250409118</v>
      </c>
      <c r="EP46" s="68"/>
      <c r="EQ46" s="60">
        <f>$I$19*$Q$11</f>
        <v>2860326.1631798884</v>
      </c>
      <c r="ER46" s="60">
        <f t="shared" ref="ER46:FQ46" si="133">$I$19*$Q$11</f>
        <v>2860326.1631798884</v>
      </c>
      <c r="ES46" s="60">
        <f t="shared" si="133"/>
        <v>2860326.1631798884</v>
      </c>
      <c r="ET46" s="60">
        <f t="shared" si="133"/>
        <v>2860326.1631798884</v>
      </c>
      <c r="EU46" s="60">
        <f t="shared" si="133"/>
        <v>2860326.1631798884</v>
      </c>
      <c r="EV46" s="60">
        <f t="shared" si="133"/>
        <v>2860326.1631798884</v>
      </c>
      <c r="EW46" s="60">
        <f t="shared" si="133"/>
        <v>2860326.1631798884</v>
      </c>
      <c r="EX46" s="60">
        <f t="shared" si="133"/>
        <v>2860326.1631798884</v>
      </c>
      <c r="EY46" s="60">
        <f t="shared" si="133"/>
        <v>2860326.1631798884</v>
      </c>
      <c r="EZ46" s="60">
        <f t="shared" si="133"/>
        <v>2860326.1631798884</v>
      </c>
      <c r="FA46" s="60">
        <f t="shared" si="133"/>
        <v>2860326.1631798884</v>
      </c>
      <c r="FB46" s="60">
        <f t="shared" si="133"/>
        <v>2860326.1631798884</v>
      </c>
      <c r="FC46" s="60">
        <f t="shared" si="133"/>
        <v>2860326.1631798884</v>
      </c>
      <c r="FD46" s="60">
        <f t="shared" si="133"/>
        <v>2860326.1631798884</v>
      </c>
      <c r="FE46" s="60">
        <f t="shared" si="133"/>
        <v>2860326.1631798884</v>
      </c>
      <c r="FF46" s="60">
        <f t="shared" si="133"/>
        <v>2860326.1631798884</v>
      </c>
      <c r="FG46" s="60">
        <f t="shared" si="133"/>
        <v>2860326.1631798884</v>
      </c>
      <c r="FH46" s="60">
        <f t="shared" si="133"/>
        <v>2860326.1631798884</v>
      </c>
      <c r="FI46" s="60">
        <f t="shared" si="133"/>
        <v>2860326.1631798884</v>
      </c>
      <c r="FJ46" s="60">
        <f t="shared" si="133"/>
        <v>2860326.1631798884</v>
      </c>
      <c r="FK46" s="60">
        <f t="shared" si="133"/>
        <v>2860326.1631798884</v>
      </c>
      <c r="FL46" s="60">
        <f t="shared" si="133"/>
        <v>2860326.1631798884</v>
      </c>
      <c r="FM46" s="60">
        <f t="shared" si="133"/>
        <v>2860326.1631798884</v>
      </c>
      <c r="FN46" s="60">
        <f t="shared" si="133"/>
        <v>2860326.1631798884</v>
      </c>
      <c r="FO46" s="60">
        <f t="shared" si="133"/>
        <v>2860326.1631798884</v>
      </c>
      <c r="FP46" s="60">
        <f t="shared" si="133"/>
        <v>2860326.1631798884</v>
      </c>
      <c r="FQ46" s="60">
        <f t="shared" si="133"/>
        <v>2860326.1631798884</v>
      </c>
      <c r="FR46" s="68"/>
      <c r="FS46" s="60">
        <f>$H$19*$Q$10</f>
        <v>2906186.9762968132</v>
      </c>
      <c r="FT46" s="60">
        <f t="shared" ref="FT46:GS46" si="134">$H$19*$Q$10</f>
        <v>2906186.9762968132</v>
      </c>
      <c r="FU46" s="60">
        <f t="shared" si="134"/>
        <v>2906186.9762968132</v>
      </c>
      <c r="FV46" s="60">
        <f t="shared" si="134"/>
        <v>2906186.9762968132</v>
      </c>
      <c r="FW46" s="60">
        <f t="shared" si="134"/>
        <v>2906186.9762968132</v>
      </c>
      <c r="FX46" s="60">
        <f t="shared" si="134"/>
        <v>2906186.9762968132</v>
      </c>
      <c r="FY46" s="60">
        <f t="shared" si="134"/>
        <v>2906186.9762968132</v>
      </c>
      <c r="FZ46" s="60">
        <f t="shared" si="134"/>
        <v>2906186.9762968132</v>
      </c>
      <c r="GA46" s="60">
        <f t="shared" si="134"/>
        <v>2906186.9762968132</v>
      </c>
      <c r="GB46" s="60">
        <f t="shared" si="134"/>
        <v>2906186.9762968132</v>
      </c>
      <c r="GC46" s="60">
        <f t="shared" si="134"/>
        <v>2906186.9762968132</v>
      </c>
      <c r="GD46" s="60">
        <f t="shared" si="134"/>
        <v>2906186.9762968132</v>
      </c>
      <c r="GE46" s="60">
        <f t="shared" si="134"/>
        <v>2906186.9762968132</v>
      </c>
      <c r="GF46" s="60">
        <f t="shared" si="134"/>
        <v>2906186.9762968132</v>
      </c>
      <c r="GG46" s="60">
        <f t="shared" si="134"/>
        <v>2906186.9762968132</v>
      </c>
      <c r="GH46" s="60">
        <f t="shared" si="134"/>
        <v>2906186.9762968132</v>
      </c>
      <c r="GI46" s="60">
        <f t="shared" si="134"/>
        <v>2906186.9762968132</v>
      </c>
      <c r="GJ46" s="60">
        <f t="shared" si="134"/>
        <v>2906186.9762968132</v>
      </c>
      <c r="GK46" s="60">
        <f t="shared" si="134"/>
        <v>2906186.9762968132</v>
      </c>
      <c r="GL46" s="60">
        <f t="shared" si="134"/>
        <v>2906186.9762968132</v>
      </c>
      <c r="GM46" s="60">
        <f t="shared" si="134"/>
        <v>2906186.9762968132</v>
      </c>
      <c r="GN46" s="60">
        <f t="shared" si="134"/>
        <v>2906186.9762968132</v>
      </c>
      <c r="GO46" s="60">
        <f t="shared" si="134"/>
        <v>2906186.9762968132</v>
      </c>
      <c r="GP46" s="60">
        <f t="shared" si="134"/>
        <v>2906186.9762968132</v>
      </c>
      <c r="GQ46" s="60">
        <f t="shared" si="134"/>
        <v>2906186.9762968132</v>
      </c>
      <c r="GR46" s="60">
        <f t="shared" si="134"/>
        <v>2906186.9762968132</v>
      </c>
      <c r="GS46" s="60">
        <f t="shared" si="134"/>
        <v>2906186.9762968132</v>
      </c>
      <c r="GT46" s="68"/>
      <c r="GU46" s="60">
        <f>$G$19*$Q$9</f>
        <v>2636986.8731741607</v>
      </c>
      <c r="GV46" s="60">
        <f t="shared" ref="GV46:HU46" si="135">$G$19*$Q$9</f>
        <v>2636986.8731741607</v>
      </c>
      <c r="GW46" s="60">
        <f t="shared" si="135"/>
        <v>2636986.8731741607</v>
      </c>
      <c r="GX46" s="60">
        <f t="shared" si="135"/>
        <v>2636986.8731741607</v>
      </c>
      <c r="GY46" s="60">
        <f t="shared" si="135"/>
        <v>2636986.8731741607</v>
      </c>
      <c r="GZ46" s="60">
        <f t="shared" si="135"/>
        <v>2636986.8731741607</v>
      </c>
      <c r="HA46" s="60">
        <f t="shared" si="135"/>
        <v>2636986.8731741607</v>
      </c>
      <c r="HB46" s="60">
        <f t="shared" si="135"/>
        <v>2636986.8731741607</v>
      </c>
      <c r="HC46" s="60">
        <f t="shared" si="135"/>
        <v>2636986.8731741607</v>
      </c>
      <c r="HD46" s="60">
        <f t="shared" si="135"/>
        <v>2636986.8731741607</v>
      </c>
      <c r="HE46" s="60">
        <f t="shared" si="135"/>
        <v>2636986.8731741607</v>
      </c>
      <c r="HF46" s="60">
        <f t="shared" si="135"/>
        <v>2636986.8731741607</v>
      </c>
      <c r="HG46" s="60">
        <f t="shared" si="135"/>
        <v>2636986.8731741607</v>
      </c>
      <c r="HH46" s="60">
        <f t="shared" si="135"/>
        <v>2636986.8731741607</v>
      </c>
      <c r="HI46" s="60">
        <f t="shared" si="135"/>
        <v>2636986.8731741607</v>
      </c>
      <c r="HJ46" s="60">
        <f t="shared" si="135"/>
        <v>2636986.8731741607</v>
      </c>
      <c r="HK46" s="60">
        <f t="shared" si="135"/>
        <v>2636986.8731741607</v>
      </c>
      <c r="HL46" s="60">
        <f t="shared" si="135"/>
        <v>2636986.8731741607</v>
      </c>
      <c r="HM46" s="60">
        <f t="shared" si="135"/>
        <v>2636986.8731741607</v>
      </c>
      <c r="HN46" s="60">
        <f t="shared" si="135"/>
        <v>2636986.8731741607</v>
      </c>
      <c r="HO46" s="60">
        <f t="shared" si="135"/>
        <v>2636986.8731741607</v>
      </c>
      <c r="HP46" s="60">
        <f t="shared" si="135"/>
        <v>2636986.8731741607</v>
      </c>
      <c r="HQ46" s="60">
        <f t="shared" si="135"/>
        <v>2636986.8731741607</v>
      </c>
      <c r="HR46" s="60">
        <f t="shared" si="135"/>
        <v>2636986.8731741607</v>
      </c>
      <c r="HS46" s="60">
        <f t="shared" si="135"/>
        <v>2636986.8731741607</v>
      </c>
      <c r="HT46" s="60">
        <f t="shared" si="135"/>
        <v>2636986.8731741607</v>
      </c>
      <c r="HU46" s="60">
        <f t="shared" si="135"/>
        <v>2636986.8731741607</v>
      </c>
      <c r="HV46" s="68"/>
    </row>
    <row r="47" spans="1:230" s="60" customFormat="1" x14ac:dyDescent="0.2">
      <c r="A47" s="57"/>
      <c r="B47" s="58">
        <v>3</v>
      </c>
      <c r="C47" s="57" t="s">
        <v>30</v>
      </c>
      <c r="D47" s="57">
        <v>3220</v>
      </c>
      <c r="E47" s="42" t="s">
        <v>64</v>
      </c>
      <c r="F47" s="42" t="s">
        <v>64</v>
      </c>
      <c r="G47" s="60">
        <f>$N$20</f>
        <v>329013.77073347353</v>
      </c>
      <c r="H47" s="60">
        <f t="shared" ref="H47:AG47" si="136">$N$20</f>
        <v>329013.77073347353</v>
      </c>
      <c r="I47" s="60">
        <f t="shared" si="136"/>
        <v>329013.77073347353</v>
      </c>
      <c r="J47" s="60">
        <f t="shared" si="136"/>
        <v>329013.77073347353</v>
      </c>
      <c r="K47" s="60">
        <f t="shared" si="136"/>
        <v>329013.77073347353</v>
      </c>
      <c r="L47" s="60">
        <f t="shared" si="136"/>
        <v>329013.77073347353</v>
      </c>
      <c r="M47" s="60">
        <f t="shared" si="136"/>
        <v>329013.77073347353</v>
      </c>
      <c r="N47" s="155">
        <f t="shared" si="136"/>
        <v>329013.77073347353</v>
      </c>
      <c r="O47" s="60">
        <f t="shared" si="136"/>
        <v>329013.77073347353</v>
      </c>
      <c r="P47" s="60">
        <f t="shared" si="136"/>
        <v>329013.77073347353</v>
      </c>
      <c r="Q47" s="60">
        <f t="shared" si="136"/>
        <v>329013.77073347353</v>
      </c>
      <c r="R47" s="60">
        <f t="shared" si="136"/>
        <v>329013.77073347353</v>
      </c>
      <c r="S47" s="60">
        <f t="shared" si="136"/>
        <v>329013.77073347353</v>
      </c>
      <c r="T47" s="60">
        <f t="shared" si="136"/>
        <v>329013.77073347353</v>
      </c>
      <c r="U47" s="60">
        <f t="shared" si="136"/>
        <v>329013.77073347353</v>
      </c>
      <c r="V47" s="60">
        <f t="shared" si="136"/>
        <v>329013.77073347353</v>
      </c>
      <c r="W47" s="60">
        <f t="shared" si="136"/>
        <v>329013.77073347353</v>
      </c>
      <c r="X47" s="60">
        <f t="shared" si="136"/>
        <v>329013.77073347353</v>
      </c>
      <c r="Y47" s="60">
        <f t="shared" si="136"/>
        <v>329013.77073347353</v>
      </c>
      <c r="Z47" s="60">
        <f t="shared" si="136"/>
        <v>329013.77073347353</v>
      </c>
      <c r="AA47" s="60">
        <f t="shared" si="136"/>
        <v>329013.77073347353</v>
      </c>
      <c r="AB47" s="60">
        <f t="shared" si="136"/>
        <v>329013.77073347353</v>
      </c>
      <c r="AC47" s="60">
        <f t="shared" si="136"/>
        <v>329013.77073347353</v>
      </c>
      <c r="AD47" s="60">
        <f t="shared" si="136"/>
        <v>329013.77073347353</v>
      </c>
      <c r="AE47" s="60">
        <f t="shared" si="136"/>
        <v>329013.77073347353</v>
      </c>
      <c r="AF47" s="60">
        <f t="shared" si="136"/>
        <v>329013.77073347353</v>
      </c>
      <c r="AG47" s="60">
        <f t="shared" si="136"/>
        <v>329013.77073347353</v>
      </c>
      <c r="AH47" s="68"/>
      <c r="AI47" s="60">
        <f>$M$20*$Q$15</f>
        <v>310292.9533415981</v>
      </c>
      <c r="AJ47" s="60">
        <f>$M$20</f>
        <v>310292.9533415981</v>
      </c>
      <c r="AK47" s="60">
        <f t="shared" ref="AK47:BI47" si="137">$M$20</f>
        <v>310292.9533415981</v>
      </c>
      <c r="AL47" s="60">
        <f t="shared" si="137"/>
        <v>310292.9533415981</v>
      </c>
      <c r="AM47" s="60">
        <f t="shared" si="137"/>
        <v>310292.9533415981</v>
      </c>
      <c r="AN47" s="60">
        <f t="shared" si="137"/>
        <v>310292.9533415981</v>
      </c>
      <c r="AO47" s="60">
        <f t="shared" si="137"/>
        <v>310292.9533415981</v>
      </c>
      <c r="AP47" s="60">
        <f t="shared" si="137"/>
        <v>310292.9533415981</v>
      </c>
      <c r="AQ47" s="60">
        <f t="shared" si="137"/>
        <v>310292.9533415981</v>
      </c>
      <c r="AR47" s="60">
        <f t="shared" si="137"/>
        <v>310292.9533415981</v>
      </c>
      <c r="AS47" s="60">
        <f t="shared" si="137"/>
        <v>310292.9533415981</v>
      </c>
      <c r="AT47" s="60">
        <f t="shared" si="137"/>
        <v>310292.9533415981</v>
      </c>
      <c r="AU47" s="60">
        <f t="shared" si="137"/>
        <v>310292.9533415981</v>
      </c>
      <c r="AV47" s="60">
        <f t="shared" si="137"/>
        <v>310292.9533415981</v>
      </c>
      <c r="AW47" s="60">
        <f t="shared" si="137"/>
        <v>310292.9533415981</v>
      </c>
      <c r="AX47" s="60">
        <f t="shared" si="137"/>
        <v>310292.9533415981</v>
      </c>
      <c r="AY47" s="60">
        <f t="shared" si="137"/>
        <v>310292.9533415981</v>
      </c>
      <c r="AZ47" s="60">
        <f t="shared" si="137"/>
        <v>310292.9533415981</v>
      </c>
      <c r="BA47" s="60">
        <f t="shared" si="137"/>
        <v>310292.9533415981</v>
      </c>
      <c r="BB47" s="60">
        <f t="shared" si="137"/>
        <v>310292.9533415981</v>
      </c>
      <c r="BC47" s="60">
        <f t="shared" si="137"/>
        <v>310292.9533415981</v>
      </c>
      <c r="BD47" s="60">
        <f t="shared" si="137"/>
        <v>310292.9533415981</v>
      </c>
      <c r="BE47" s="60">
        <f t="shared" si="137"/>
        <v>310292.9533415981</v>
      </c>
      <c r="BF47" s="60">
        <f t="shared" si="137"/>
        <v>310292.9533415981</v>
      </c>
      <c r="BG47" s="60">
        <f t="shared" si="137"/>
        <v>310292.9533415981</v>
      </c>
      <c r="BH47" s="60">
        <f t="shared" si="137"/>
        <v>310292.9533415981</v>
      </c>
      <c r="BI47" s="60">
        <f t="shared" si="137"/>
        <v>310292.9533415981</v>
      </c>
      <c r="BJ47" s="68"/>
      <c r="BK47" s="60">
        <f>$L$20*$Q$14</f>
        <v>349765.46262831509</v>
      </c>
      <c r="BL47" s="60">
        <f t="shared" ref="BL47:CK47" si="138">$L$20*$Q$14</f>
        <v>349765.46262831509</v>
      </c>
      <c r="BM47" s="60">
        <f t="shared" si="138"/>
        <v>349765.46262831509</v>
      </c>
      <c r="BN47" s="60">
        <f t="shared" si="138"/>
        <v>349765.46262831509</v>
      </c>
      <c r="BO47" s="60">
        <f t="shared" si="138"/>
        <v>349765.46262831509</v>
      </c>
      <c r="BP47" s="60">
        <f t="shared" si="138"/>
        <v>349765.46262831509</v>
      </c>
      <c r="BQ47" s="60">
        <f t="shared" si="138"/>
        <v>349765.46262831509</v>
      </c>
      <c r="BR47" s="60">
        <f t="shared" si="138"/>
        <v>349765.46262831509</v>
      </c>
      <c r="BS47" s="60">
        <f t="shared" si="138"/>
        <v>349765.46262831509</v>
      </c>
      <c r="BT47" s="60">
        <f t="shared" si="138"/>
        <v>349765.46262831509</v>
      </c>
      <c r="BU47" s="60">
        <f t="shared" si="138"/>
        <v>349765.46262831509</v>
      </c>
      <c r="BV47" s="60">
        <f t="shared" si="138"/>
        <v>349765.46262831509</v>
      </c>
      <c r="BW47" s="60">
        <f t="shared" si="138"/>
        <v>349765.46262831509</v>
      </c>
      <c r="BX47" s="60">
        <f t="shared" si="138"/>
        <v>349765.46262831509</v>
      </c>
      <c r="BY47" s="60">
        <f t="shared" si="138"/>
        <v>349765.46262831509</v>
      </c>
      <c r="BZ47" s="60">
        <f t="shared" si="138"/>
        <v>349765.46262831509</v>
      </c>
      <c r="CA47" s="60">
        <f t="shared" si="138"/>
        <v>349765.46262831509</v>
      </c>
      <c r="CB47" s="60">
        <f t="shared" si="138"/>
        <v>349765.46262831509</v>
      </c>
      <c r="CC47" s="60">
        <f t="shared" si="138"/>
        <v>349765.46262831509</v>
      </c>
      <c r="CD47" s="60">
        <f t="shared" si="138"/>
        <v>349765.46262831509</v>
      </c>
      <c r="CE47" s="60">
        <f t="shared" si="138"/>
        <v>349765.46262831509</v>
      </c>
      <c r="CF47" s="60">
        <f t="shared" si="138"/>
        <v>349765.46262831509</v>
      </c>
      <c r="CG47" s="60">
        <f t="shared" si="138"/>
        <v>349765.46262831509</v>
      </c>
      <c r="CH47" s="60">
        <f t="shared" si="138"/>
        <v>349765.46262831509</v>
      </c>
      <c r="CI47" s="60">
        <f t="shared" si="138"/>
        <v>349765.46262831509</v>
      </c>
      <c r="CJ47" s="60">
        <f t="shared" si="138"/>
        <v>349765.46262831509</v>
      </c>
      <c r="CK47" s="60">
        <f t="shared" si="138"/>
        <v>349765.46262831509</v>
      </c>
      <c r="CL47" s="68"/>
      <c r="CM47" s="60">
        <f>$K$20*$Q$13</f>
        <v>285303.06222879019</v>
      </c>
      <c r="CN47" s="60">
        <f t="shared" ref="CN47:DM47" si="139">$K$20*$Q$13</f>
        <v>285303.06222879019</v>
      </c>
      <c r="CO47" s="60">
        <f t="shared" si="139"/>
        <v>285303.06222879019</v>
      </c>
      <c r="CP47" s="60">
        <f t="shared" si="139"/>
        <v>285303.06222879019</v>
      </c>
      <c r="CQ47" s="60">
        <f t="shared" si="139"/>
        <v>285303.06222879019</v>
      </c>
      <c r="CR47" s="60">
        <f t="shared" si="139"/>
        <v>285303.06222879019</v>
      </c>
      <c r="CS47" s="60">
        <f t="shared" si="139"/>
        <v>285303.06222879019</v>
      </c>
      <c r="CT47" s="60">
        <f t="shared" si="139"/>
        <v>285303.06222879019</v>
      </c>
      <c r="CU47" s="60">
        <f t="shared" si="139"/>
        <v>285303.06222879019</v>
      </c>
      <c r="CV47" s="60">
        <f t="shared" si="139"/>
        <v>285303.06222879019</v>
      </c>
      <c r="CW47" s="60">
        <f t="shared" si="139"/>
        <v>285303.06222879019</v>
      </c>
      <c r="CX47" s="60">
        <f t="shared" si="139"/>
        <v>285303.06222879019</v>
      </c>
      <c r="CY47" s="60">
        <f t="shared" si="139"/>
        <v>285303.06222879019</v>
      </c>
      <c r="CZ47" s="60">
        <f t="shared" si="139"/>
        <v>285303.06222879019</v>
      </c>
      <c r="DA47" s="60">
        <f t="shared" si="139"/>
        <v>285303.06222879019</v>
      </c>
      <c r="DB47" s="60">
        <f t="shared" si="139"/>
        <v>285303.06222879019</v>
      </c>
      <c r="DC47" s="60">
        <f t="shared" si="139"/>
        <v>285303.06222879019</v>
      </c>
      <c r="DD47" s="60">
        <f t="shared" si="139"/>
        <v>285303.06222879019</v>
      </c>
      <c r="DE47" s="60">
        <f t="shared" si="139"/>
        <v>285303.06222879019</v>
      </c>
      <c r="DF47" s="60">
        <f t="shared" si="139"/>
        <v>285303.06222879019</v>
      </c>
      <c r="DG47" s="60">
        <f t="shared" si="139"/>
        <v>285303.06222879019</v>
      </c>
      <c r="DH47" s="60">
        <f t="shared" si="139"/>
        <v>285303.06222879019</v>
      </c>
      <c r="DI47" s="60">
        <f t="shared" si="139"/>
        <v>285303.06222879019</v>
      </c>
      <c r="DJ47" s="60">
        <f t="shared" si="139"/>
        <v>285303.06222879019</v>
      </c>
      <c r="DK47" s="60">
        <f t="shared" si="139"/>
        <v>285303.06222879019</v>
      </c>
      <c r="DL47" s="60">
        <f t="shared" si="139"/>
        <v>285303.06222879019</v>
      </c>
      <c r="DM47" s="60">
        <f t="shared" si="139"/>
        <v>285303.06222879019</v>
      </c>
      <c r="DN47" s="68"/>
      <c r="DO47" s="60">
        <f>$J$20*$Q$12</f>
        <v>301363.58181914897</v>
      </c>
      <c r="DP47" s="60">
        <f t="shared" ref="DP47:EO47" si="140">$J$20*$Q$12</f>
        <v>301363.58181914897</v>
      </c>
      <c r="DQ47" s="60">
        <f t="shared" si="140"/>
        <v>301363.58181914897</v>
      </c>
      <c r="DR47" s="60">
        <f t="shared" si="140"/>
        <v>301363.58181914897</v>
      </c>
      <c r="DS47" s="60">
        <f t="shared" si="140"/>
        <v>301363.58181914897</v>
      </c>
      <c r="DT47" s="60">
        <f t="shared" si="140"/>
        <v>301363.58181914897</v>
      </c>
      <c r="DU47" s="60">
        <f t="shared" si="140"/>
        <v>301363.58181914897</v>
      </c>
      <c r="DV47" s="60">
        <f t="shared" si="140"/>
        <v>301363.58181914897</v>
      </c>
      <c r="DW47" s="60">
        <f t="shared" si="140"/>
        <v>301363.58181914897</v>
      </c>
      <c r="DX47" s="60">
        <f t="shared" si="140"/>
        <v>301363.58181914897</v>
      </c>
      <c r="DY47" s="60">
        <f t="shared" si="140"/>
        <v>301363.58181914897</v>
      </c>
      <c r="DZ47" s="60">
        <f t="shared" si="140"/>
        <v>301363.58181914897</v>
      </c>
      <c r="EA47" s="60">
        <f t="shared" si="140"/>
        <v>301363.58181914897</v>
      </c>
      <c r="EB47" s="60">
        <f t="shared" si="140"/>
        <v>301363.58181914897</v>
      </c>
      <c r="EC47" s="60">
        <f t="shared" si="140"/>
        <v>301363.58181914897</v>
      </c>
      <c r="ED47" s="60">
        <f t="shared" si="140"/>
        <v>301363.58181914897</v>
      </c>
      <c r="EE47" s="60">
        <f t="shared" si="140"/>
        <v>301363.58181914897</v>
      </c>
      <c r="EF47" s="60">
        <f t="shared" si="140"/>
        <v>301363.58181914897</v>
      </c>
      <c r="EG47" s="60">
        <f t="shared" si="140"/>
        <v>301363.58181914897</v>
      </c>
      <c r="EH47" s="60">
        <f t="shared" si="140"/>
        <v>301363.58181914897</v>
      </c>
      <c r="EI47" s="60">
        <f t="shared" si="140"/>
        <v>301363.58181914897</v>
      </c>
      <c r="EJ47" s="60">
        <f t="shared" si="140"/>
        <v>301363.58181914897</v>
      </c>
      <c r="EK47" s="60">
        <f t="shared" si="140"/>
        <v>301363.58181914897</v>
      </c>
      <c r="EL47" s="60">
        <f t="shared" si="140"/>
        <v>301363.58181914897</v>
      </c>
      <c r="EM47" s="60">
        <f t="shared" si="140"/>
        <v>301363.58181914897</v>
      </c>
      <c r="EN47" s="60">
        <f t="shared" si="140"/>
        <v>301363.58181914897</v>
      </c>
      <c r="EO47" s="60">
        <f t="shared" si="140"/>
        <v>301363.58181914897</v>
      </c>
      <c r="EP47" s="68"/>
      <c r="EQ47" s="60">
        <f>$I$20*$Q$11</f>
        <v>252130.8963444338</v>
      </c>
      <c r="ER47" s="60">
        <f t="shared" ref="ER47:FQ47" si="141">$I$20*$Q$11</f>
        <v>252130.8963444338</v>
      </c>
      <c r="ES47" s="60">
        <f t="shared" si="141"/>
        <v>252130.8963444338</v>
      </c>
      <c r="ET47" s="60">
        <f t="shared" si="141"/>
        <v>252130.8963444338</v>
      </c>
      <c r="EU47" s="60">
        <f t="shared" si="141"/>
        <v>252130.8963444338</v>
      </c>
      <c r="EV47" s="60">
        <f t="shared" si="141"/>
        <v>252130.8963444338</v>
      </c>
      <c r="EW47" s="60">
        <f t="shared" si="141"/>
        <v>252130.8963444338</v>
      </c>
      <c r="EX47" s="60">
        <f t="shared" si="141"/>
        <v>252130.8963444338</v>
      </c>
      <c r="EY47" s="60">
        <f t="shared" si="141"/>
        <v>252130.8963444338</v>
      </c>
      <c r="EZ47" s="60">
        <f t="shared" si="141"/>
        <v>252130.8963444338</v>
      </c>
      <c r="FA47" s="60">
        <f t="shared" si="141"/>
        <v>252130.8963444338</v>
      </c>
      <c r="FB47" s="60">
        <f t="shared" si="141"/>
        <v>252130.8963444338</v>
      </c>
      <c r="FC47" s="60">
        <f t="shared" si="141"/>
        <v>252130.8963444338</v>
      </c>
      <c r="FD47" s="60">
        <f t="shared" si="141"/>
        <v>252130.8963444338</v>
      </c>
      <c r="FE47" s="60">
        <f t="shared" si="141"/>
        <v>252130.8963444338</v>
      </c>
      <c r="FF47" s="60">
        <f t="shared" si="141"/>
        <v>252130.8963444338</v>
      </c>
      <c r="FG47" s="60">
        <f t="shared" si="141"/>
        <v>252130.8963444338</v>
      </c>
      <c r="FH47" s="60">
        <f t="shared" si="141"/>
        <v>252130.8963444338</v>
      </c>
      <c r="FI47" s="60">
        <f t="shared" si="141"/>
        <v>252130.8963444338</v>
      </c>
      <c r="FJ47" s="60">
        <f t="shared" si="141"/>
        <v>252130.8963444338</v>
      </c>
      <c r="FK47" s="60">
        <f t="shared" si="141"/>
        <v>252130.8963444338</v>
      </c>
      <c r="FL47" s="60">
        <f t="shared" si="141"/>
        <v>252130.8963444338</v>
      </c>
      <c r="FM47" s="60">
        <f t="shared" si="141"/>
        <v>252130.8963444338</v>
      </c>
      <c r="FN47" s="60">
        <f t="shared" si="141"/>
        <v>252130.8963444338</v>
      </c>
      <c r="FO47" s="60">
        <f t="shared" si="141"/>
        <v>252130.8963444338</v>
      </c>
      <c r="FP47" s="60">
        <f t="shared" si="141"/>
        <v>252130.8963444338</v>
      </c>
      <c r="FQ47" s="60">
        <f t="shared" si="141"/>
        <v>252130.8963444338</v>
      </c>
      <c r="FR47" s="68"/>
      <c r="FS47" s="60">
        <f>$H$20*$Q$10</f>
        <v>291097.78238490626</v>
      </c>
      <c r="FT47" s="60">
        <f t="shared" ref="FT47:GS47" si="142">$H$20*$Q$10</f>
        <v>291097.78238490626</v>
      </c>
      <c r="FU47" s="60">
        <f t="shared" si="142"/>
        <v>291097.78238490626</v>
      </c>
      <c r="FV47" s="60">
        <f t="shared" si="142"/>
        <v>291097.78238490626</v>
      </c>
      <c r="FW47" s="60">
        <f t="shared" si="142"/>
        <v>291097.78238490626</v>
      </c>
      <c r="FX47" s="60">
        <f t="shared" si="142"/>
        <v>291097.78238490626</v>
      </c>
      <c r="FY47" s="60">
        <f t="shared" si="142"/>
        <v>291097.78238490626</v>
      </c>
      <c r="FZ47" s="60">
        <f t="shared" si="142"/>
        <v>291097.78238490626</v>
      </c>
      <c r="GA47" s="60">
        <f t="shared" si="142"/>
        <v>291097.78238490626</v>
      </c>
      <c r="GB47" s="60">
        <f t="shared" si="142"/>
        <v>291097.78238490626</v>
      </c>
      <c r="GC47" s="60">
        <f t="shared" si="142"/>
        <v>291097.78238490626</v>
      </c>
      <c r="GD47" s="60">
        <f t="shared" si="142"/>
        <v>291097.78238490626</v>
      </c>
      <c r="GE47" s="60">
        <f t="shared" si="142"/>
        <v>291097.78238490626</v>
      </c>
      <c r="GF47" s="60">
        <f t="shared" si="142"/>
        <v>291097.78238490626</v>
      </c>
      <c r="GG47" s="60">
        <f t="shared" si="142"/>
        <v>291097.78238490626</v>
      </c>
      <c r="GH47" s="60">
        <f t="shared" si="142"/>
        <v>291097.78238490626</v>
      </c>
      <c r="GI47" s="60">
        <f t="shared" si="142"/>
        <v>291097.78238490626</v>
      </c>
      <c r="GJ47" s="60">
        <f t="shared" si="142"/>
        <v>291097.78238490626</v>
      </c>
      <c r="GK47" s="60">
        <f t="shared" si="142"/>
        <v>291097.78238490626</v>
      </c>
      <c r="GL47" s="60">
        <f t="shared" si="142"/>
        <v>291097.78238490626</v>
      </c>
      <c r="GM47" s="60">
        <f t="shared" si="142"/>
        <v>291097.78238490626</v>
      </c>
      <c r="GN47" s="60">
        <f t="shared" si="142"/>
        <v>291097.78238490626</v>
      </c>
      <c r="GO47" s="60">
        <f t="shared" si="142"/>
        <v>291097.78238490626</v>
      </c>
      <c r="GP47" s="60">
        <f t="shared" si="142"/>
        <v>291097.78238490626</v>
      </c>
      <c r="GQ47" s="60">
        <f t="shared" si="142"/>
        <v>291097.78238490626</v>
      </c>
      <c r="GR47" s="60">
        <f t="shared" si="142"/>
        <v>291097.78238490626</v>
      </c>
      <c r="GS47" s="60">
        <f t="shared" si="142"/>
        <v>291097.78238490626</v>
      </c>
      <c r="GT47" s="68"/>
      <c r="GU47" s="60">
        <f>$G$20*$Q$9</f>
        <v>285255.31927940197</v>
      </c>
      <c r="GV47" s="60">
        <f t="shared" ref="GV47:HU47" si="143">$G$20*$Q$9</f>
        <v>285255.31927940197</v>
      </c>
      <c r="GW47" s="60">
        <f t="shared" si="143"/>
        <v>285255.31927940197</v>
      </c>
      <c r="GX47" s="60">
        <f t="shared" si="143"/>
        <v>285255.31927940197</v>
      </c>
      <c r="GY47" s="60">
        <f t="shared" si="143"/>
        <v>285255.31927940197</v>
      </c>
      <c r="GZ47" s="60">
        <f t="shared" si="143"/>
        <v>285255.31927940197</v>
      </c>
      <c r="HA47" s="60">
        <f t="shared" si="143"/>
        <v>285255.31927940197</v>
      </c>
      <c r="HB47" s="60">
        <f t="shared" si="143"/>
        <v>285255.31927940197</v>
      </c>
      <c r="HC47" s="60">
        <f t="shared" si="143"/>
        <v>285255.31927940197</v>
      </c>
      <c r="HD47" s="60">
        <f t="shared" si="143"/>
        <v>285255.31927940197</v>
      </c>
      <c r="HE47" s="60">
        <f t="shared" si="143"/>
        <v>285255.31927940197</v>
      </c>
      <c r="HF47" s="60">
        <f t="shared" si="143"/>
        <v>285255.31927940197</v>
      </c>
      <c r="HG47" s="60">
        <f t="shared" si="143"/>
        <v>285255.31927940197</v>
      </c>
      <c r="HH47" s="60">
        <f t="shared" si="143"/>
        <v>285255.31927940197</v>
      </c>
      <c r="HI47" s="60">
        <f t="shared" si="143"/>
        <v>285255.31927940197</v>
      </c>
      <c r="HJ47" s="60">
        <f t="shared" si="143"/>
        <v>285255.31927940197</v>
      </c>
      <c r="HK47" s="60">
        <f t="shared" si="143"/>
        <v>285255.31927940197</v>
      </c>
      <c r="HL47" s="60">
        <f t="shared" si="143"/>
        <v>285255.31927940197</v>
      </c>
      <c r="HM47" s="60">
        <f t="shared" si="143"/>
        <v>285255.31927940197</v>
      </c>
      <c r="HN47" s="60">
        <f t="shared" si="143"/>
        <v>285255.31927940197</v>
      </c>
      <c r="HO47" s="60">
        <f t="shared" si="143"/>
        <v>285255.31927940197</v>
      </c>
      <c r="HP47" s="60">
        <f t="shared" si="143"/>
        <v>285255.31927940197</v>
      </c>
      <c r="HQ47" s="60">
        <f t="shared" si="143"/>
        <v>285255.31927940197</v>
      </c>
      <c r="HR47" s="60">
        <f t="shared" si="143"/>
        <v>285255.31927940197</v>
      </c>
      <c r="HS47" s="60">
        <f t="shared" si="143"/>
        <v>285255.31927940197</v>
      </c>
      <c r="HT47" s="60">
        <f t="shared" si="143"/>
        <v>285255.31927940197</v>
      </c>
      <c r="HU47" s="60">
        <f t="shared" si="143"/>
        <v>285255.31927940197</v>
      </c>
      <c r="HV47" s="68"/>
    </row>
    <row r="48" spans="1:230" s="81" customFormat="1" x14ac:dyDescent="0.2">
      <c r="A48" s="79"/>
      <c r="B48" s="80"/>
      <c r="C48" s="196" t="s">
        <v>864</v>
      </c>
      <c r="D48" s="196"/>
      <c r="E48" s="196"/>
      <c r="F48" s="196"/>
      <c r="N48" s="158"/>
    </row>
    <row r="49" spans="1:230" s="60" customFormat="1" x14ac:dyDescent="0.2">
      <c r="A49" s="57"/>
      <c r="B49" s="59" t="s">
        <v>28</v>
      </c>
      <c r="C49" s="59" t="s">
        <v>28</v>
      </c>
      <c r="D49" s="59" t="s">
        <v>28</v>
      </c>
      <c r="E49" s="59" t="s">
        <v>28</v>
      </c>
      <c r="F49" s="59" t="s">
        <v>28</v>
      </c>
      <c r="G49" s="60">
        <f t="shared" ref="G49:AG49" si="144">$N$22</f>
        <v>2211194318.9319263</v>
      </c>
      <c r="H49" s="60">
        <f t="shared" si="144"/>
        <v>2211194318.9319263</v>
      </c>
      <c r="I49" s="60">
        <f t="shared" si="144"/>
        <v>2211194318.9319263</v>
      </c>
      <c r="J49" s="60">
        <f t="shared" si="144"/>
        <v>2211194318.9319263</v>
      </c>
      <c r="K49" s="60">
        <f t="shared" si="144"/>
        <v>2211194318.9319263</v>
      </c>
      <c r="L49" s="60">
        <f t="shared" si="144"/>
        <v>2211194318.9319263</v>
      </c>
      <c r="M49" s="60">
        <f t="shared" si="144"/>
        <v>2211194318.9319263</v>
      </c>
      <c r="N49" s="155">
        <f t="shared" si="144"/>
        <v>2211194318.9319263</v>
      </c>
      <c r="O49" s="60">
        <f t="shared" si="144"/>
        <v>2211194318.9319263</v>
      </c>
      <c r="P49" s="60">
        <f t="shared" si="144"/>
        <v>2211194318.9319263</v>
      </c>
      <c r="Q49" s="60">
        <f t="shared" si="144"/>
        <v>2211194318.9319263</v>
      </c>
      <c r="R49" s="60">
        <f t="shared" si="144"/>
        <v>2211194318.9319263</v>
      </c>
      <c r="S49" s="60">
        <f t="shared" si="144"/>
        <v>2211194318.9319263</v>
      </c>
      <c r="T49" s="60">
        <f t="shared" si="144"/>
        <v>2211194318.9319263</v>
      </c>
      <c r="U49" s="60">
        <f t="shared" si="144"/>
        <v>2211194318.9319263</v>
      </c>
      <c r="V49" s="60">
        <f t="shared" si="144"/>
        <v>2211194318.9319263</v>
      </c>
      <c r="W49" s="60">
        <f t="shared" si="144"/>
        <v>2211194318.9319263</v>
      </c>
      <c r="X49" s="60">
        <f t="shared" si="144"/>
        <v>2211194318.9319263</v>
      </c>
      <c r="Y49" s="60">
        <f t="shared" si="144"/>
        <v>2211194318.9319263</v>
      </c>
      <c r="Z49" s="60">
        <f t="shared" si="144"/>
        <v>2211194318.9319263</v>
      </c>
      <c r="AA49" s="60">
        <f t="shared" si="144"/>
        <v>2211194318.9319263</v>
      </c>
      <c r="AB49" s="60">
        <f t="shared" si="144"/>
        <v>2211194318.9319263</v>
      </c>
      <c r="AC49" s="60">
        <f t="shared" si="144"/>
        <v>2211194318.9319263</v>
      </c>
      <c r="AD49" s="60">
        <f t="shared" si="144"/>
        <v>2211194318.9319263</v>
      </c>
      <c r="AE49" s="60">
        <f t="shared" si="144"/>
        <v>2211194318.9319263</v>
      </c>
      <c r="AF49" s="60">
        <f t="shared" si="144"/>
        <v>2211194318.9319263</v>
      </c>
      <c r="AG49" s="60">
        <f t="shared" si="144"/>
        <v>2211194318.9319263</v>
      </c>
      <c r="AH49" s="68"/>
      <c r="AI49" s="60">
        <f>$M$22*$Q$15</f>
        <v>2099699044.1360493</v>
      </c>
      <c r="AJ49" s="60">
        <f t="shared" ref="AJ49:BI49" si="145">$M$22</f>
        <v>2099699044.1360493</v>
      </c>
      <c r="AK49" s="60">
        <f t="shared" si="145"/>
        <v>2099699044.1360493</v>
      </c>
      <c r="AL49" s="60">
        <f t="shared" si="145"/>
        <v>2099699044.1360493</v>
      </c>
      <c r="AM49" s="60">
        <f t="shared" si="145"/>
        <v>2099699044.1360493</v>
      </c>
      <c r="AN49" s="60">
        <f t="shared" si="145"/>
        <v>2099699044.1360493</v>
      </c>
      <c r="AO49" s="60">
        <f t="shared" si="145"/>
        <v>2099699044.1360493</v>
      </c>
      <c r="AP49" s="60">
        <f t="shared" si="145"/>
        <v>2099699044.1360493</v>
      </c>
      <c r="AQ49" s="60">
        <f t="shared" si="145"/>
        <v>2099699044.1360493</v>
      </c>
      <c r="AR49" s="60">
        <f t="shared" si="145"/>
        <v>2099699044.1360493</v>
      </c>
      <c r="AS49" s="60">
        <f t="shared" si="145"/>
        <v>2099699044.1360493</v>
      </c>
      <c r="AT49" s="60">
        <f t="shared" si="145"/>
        <v>2099699044.1360493</v>
      </c>
      <c r="AU49" s="60">
        <f t="shared" si="145"/>
        <v>2099699044.1360493</v>
      </c>
      <c r="AV49" s="60">
        <f t="shared" si="145"/>
        <v>2099699044.1360493</v>
      </c>
      <c r="AW49" s="60">
        <f t="shared" si="145"/>
        <v>2099699044.1360493</v>
      </c>
      <c r="AX49" s="60">
        <f t="shared" si="145"/>
        <v>2099699044.1360493</v>
      </c>
      <c r="AY49" s="60">
        <f t="shared" si="145"/>
        <v>2099699044.1360493</v>
      </c>
      <c r="AZ49" s="60">
        <f t="shared" si="145"/>
        <v>2099699044.1360493</v>
      </c>
      <c r="BA49" s="60">
        <f t="shared" si="145"/>
        <v>2099699044.1360493</v>
      </c>
      <c r="BB49" s="60">
        <f t="shared" si="145"/>
        <v>2099699044.1360493</v>
      </c>
      <c r="BC49" s="60">
        <f t="shared" si="145"/>
        <v>2099699044.1360493</v>
      </c>
      <c r="BD49" s="60">
        <f t="shared" si="145"/>
        <v>2099699044.1360493</v>
      </c>
      <c r="BE49" s="60">
        <f t="shared" si="145"/>
        <v>2099699044.1360493</v>
      </c>
      <c r="BF49" s="60">
        <f t="shared" si="145"/>
        <v>2099699044.1360493</v>
      </c>
      <c r="BG49" s="60">
        <f t="shared" si="145"/>
        <v>2099699044.1360493</v>
      </c>
      <c r="BH49" s="60">
        <f t="shared" si="145"/>
        <v>2099699044.1360493</v>
      </c>
      <c r="BI49" s="60">
        <f t="shared" si="145"/>
        <v>2099699044.1360493</v>
      </c>
      <c r="BJ49" s="68"/>
      <c r="BK49" s="60">
        <f>$L$22*$Q$14</f>
        <v>2012795019.562582</v>
      </c>
      <c r="BL49" s="60">
        <f t="shared" ref="BL49:CK49" si="146">$L$22*$Q$14</f>
        <v>2012795019.562582</v>
      </c>
      <c r="BM49" s="60">
        <f t="shared" si="146"/>
        <v>2012795019.562582</v>
      </c>
      <c r="BN49" s="60">
        <f t="shared" si="146"/>
        <v>2012795019.562582</v>
      </c>
      <c r="BO49" s="60">
        <f t="shared" si="146"/>
        <v>2012795019.562582</v>
      </c>
      <c r="BP49" s="60">
        <f t="shared" si="146"/>
        <v>2012795019.562582</v>
      </c>
      <c r="BQ49" s="60">
        <f t="shared" si="146"/>
        <v>2012795019.562582</v>
      </c>
      <c r="BR49" s="60">
        <f t="shared" si="146"/>
        <v>2012795019.562582</v>
      </c>
      <c r="BS49" s="60">
        <f t="shared" si="146"/>
        <v>2012795019.562582</v>
      </c>
      <c r="BT49" s="60">
        <f t="shared" si="146"/>
        <v>2012795019.562582</v>
      </c>
      <c r="BU49" s="60">
        <f t="shared" si="146"/>
        <v>2012795019.562582</v>
      </c>
      <c r="BV49" s="60">
        <f t="shared" si="146"/>
        <v>2012795019.562582</v>
      </c>
      <c r="BW49" s="60">
        <f t="shared" si="146"/>
        <v>2012795019.562582</v>
      </c>
      <c r="BX49" s="60">
        <f t="shared" si="146"/>
        <v>2012795019.562582</v>
      </c>
      <c r="BY49" s="60">
        <f t="shared" si="146"/>
        <v>2012795019.562582</v>
      </c>
      <c r="BZ49" s="60">
        <f t="shared" si="146"/>
        <v>2012795019.562582</v>
      </c>
      <c r="CA49" s="60">
        <f t="shared" si="146"/>
        <v>2012795019.562582</v>
      </c>
      <c r="CB49" s="60">
        <f t="shared" si="146"/>
        <v>2012795019.562582</v>
      </c>
      <c r="CC49" s="60">
        <f t="shared" si="146"/>
        <v>2012795019.562582</v>
      </c>
      <c r="CD49" s="60">
        <f t="shared" si="146"/>
        <v>2012795019.562582</v>
      </c>
      <c r="CE49" s="60">
        <f t="shared" si="146"/>
        <v>2012795019.562582</v>
      </c>
      <c r="CF49" s="60">
        <f t="shared" si="146"/>
        <v>2012795019.562582</v>
      </c>
      <c r="CG49" s="60">
        <f t="shared" si="146"/>
        <v>2012795019.562582</v>
      </c>
      <c r="CH49" s="60">
        <f t="shared" si="146"/>
        <v>2012795019.562582</v>
      </c>
      <c r="CI49" s="60">
        <f t="shared" si="146"/>
        <v>2012795019.562582</v>
      </c>
      <c r="CJ49" s="60">
        <f t="shared" si="146"/>
        <v>2012795019.562582</v>
      </c>
      <c r="CK49" s="60">
        <f t="shared" si="146"/>
        <v>2012795019.562582</v>
      </c>
      <c r="CL49" s="68"/>
      <c r="CM49" s="60">
        <f>$K$22*$Q$13</f>
        <v>1899378368.6093841</v>
      </c>
      <c r="CN49" s="60">
        <f t="shared" ref="CN49:DM49" si="147">$K$22*$Q$13</f>
        <v>1899378368.6093841</v>
      </c>
      <c r="CO49" s="60">
        <f t="shared" si="147"/>
        <v>1899378368.6093841</v>
      </c>
      <c r="CP49" s="60">
        <f t="shared" si="147"/>
        <v>1899378368.6093841</v>
      </c>
      <c r="CQ49" s="60">
        <f t="shared" si="147"/>
        <v>1899378368.6093841</v>
      </c>
      <c r="CR49" s="60">
        <f t="shared" si="147"/>
        <v>1899378368.6093841</v>
      </c>
      <c r="CS49" s="60">
        <f t="shared" si="147"/>
        <v>1899378368.6093841</v>
      </c>
      <c r="CT49" s="60">
        <f t="shared" si="147"/>
        <v>1899378368.6093841</v>
      </c>
      <c r="CU49" s="60">
        <f t="shared" si="147"/>
        <v>1899378368.6093841</v>
      </c>
      <c r="CV49" s="60">
        <f t="shared" si="147"/>
        <v>1899378368.6093841</v>
      </c>
      <c r="CW49" s="60">
        <f t="shared" si="147"/>
        <v>1899378368.6093841</v>
      </c>
      <c r="CX49" s="60">
        <f t="shared" si="147"/>
        <v>1899378368.6093841</v>
      </c>
      <c r="CY49" s="60">
        <f t="shared" si="147"/>
        <v>1899378368.6093841</v>
      </c>
      <c r="CZ49" s="60">
        <f t="shared" si="147"/>
        <v>1899378368.6093841</v>
      </c>
      <c r="DA49" s="60">
        <f t="shared" si="147"/>
        <v>1899378368.6093841</v>
      </c>
      <c r="DB49" s="60">
        <f t="shared" si="147"/>
        <v>1899378368.6093841</v>
      </c>
      <c r="DC49" s="60">
        <f t="shared" si="147"/>
        <v>1899378368.6093841</v>
      </c>
      <c r="DD49" s="60">
        <f t="shared" si="147"/>
        <v>1899378368.6093841</v>
      </c>
      <c r="DE49" s="60">
        <f t="shared" si="147"/>
        <v>1899378368.6093841</v>
      </c>
      <c r="DF49" s="60">
        <f t="shared" si="147"/>
        <v>1899378368.6093841</v>
      </c>
      <c r="DG49" s="60">
        <f t="shared" si="147"/>
        <v>1899378368.6093841</v>
      </c>
      <c r="DH49" s="60">
        <f t="shared" si="147"/>
        <v>1899378368.6093841</v>
      </c>
      <c r="DI49" s="60">
        <f t="shared" si="147"/>
        <v>1899378368.6093841</v>
      </c>
      <c r="DJ49" s="60">
        <f t="shared" si="147"/>
        <v>1899378368.6093841</v>
      </c>
      <c r="DK49" s="60">
        <f t="shared" si="147"/>
        <v>1899378368.6093841</v>
      </c>
      <c r="DL49" s="60">
        <f t="shared" si="147"/>
        <v>1899378368.6093841</v>
      </c>
      <c r="DM49" s="60">
        <f t="shared" si="147"/>
        <v>1899378368.6093841</v>
      </c>
      <c r="DN49" s="68"/>
      <c r="DO49" s="60">
        <f>$J$22*$Q$12</f>
        <v>1744039178.9674113</v>
      </c>
      <c r="DP49" s="60">
        <f t="shared" ref="DP49:EO49" si="148">$J$22*$Q$12</f>
        <v>1744039178.9674113</v>
      </c>
      <c r="DQ49" s="60">
        <f t="shared" si="148"/>
        <v>1744039178.9674113</v>
      </c>
      <c r="DR49" s="60">
        <f t="shared" si="148"/>
        <v>1744039178.9674113</v>
      </c>
      <c r="DS49" s="60">
        <f t="shared" si="148"/>
        <v>1744039178.9674113</v>
      </c>
      <c r="DT49" s="60">
        <f t="shared" si="148"/>
        <v>1744039178.9674113</v>
      </c>
      <c r="DU49" s="60">
        <f t="shared" si="148"/>
        <v>1744039178.9674113</v>
      </c>
      <c r="DV49" s="60">
        <f t="shared" si="148"/>
        <v>1744039178.9674113</v>
      </c>
      <c r="DW49" s="60">
        <f t="shared" si="148"/>
        <v>1744039178.9674113</v>
      </c>
      <c r="DX49" s="60">
        <f t="shared" si="148"/>
        <v>1744039178.9674113</v>
      </c>
      <c r="DY49" s="60">
        <f t="shared" si="148"/>
        <v>1744039178.9674113</v>
      </c>
      <c r="DZ49" s="60">
        <f t="shared" si="148"/>
        <v>1744039178.9674113</v>
      </c>
      <c r="EA49" s="60">
        <f t="shared" si="148"/>
        <v>1744039178.9674113</v>
      </c>
      <c r="EB49" s="60">
        <f t="shared" si="148"/>
        <v>1744039178.9674113</v>
      </c>
      <c r="EC49" s="60">
        <f t="shared" si="148"/>
        <v>1744039178.9674113</v>
      </c>
      <c r="ED49" s="60">
        <f t="shared" si="148"/>
        <v>1744039178.9674113</v>
      </c>
      <c r="EE49" s="60">
        <f t="shared" si="148"/>
        <v>1744039178.9674113</v>
      </c>
      <c r="EF49" s="60">
        <f t="shared" si="148"/>
        <v>1744039178.9674113</v>
      </c>
      <c r="EG49" s="60">
        <f t="shared" si="148"/>
        <v>1744039178.9674113</v>
      </c>
      <c r="EH49" s="60">
        <f t="shared" si="148"/>
        <v>1744039178.9674113</v>
      </c>
      <c r="EI49" s="60">
        <f t="shared" si="148"/>
        <v>1744039178.9674113</v>
      </c>
      <c r="EJ49" s="60">
        <f t="shared" si="148"/>
        <v>1744039178.9674113</v>
      </c>
      <c r="EK49" s="60">
        <f t="shared" si="148"/>
        <v>1744039178.9674113</v>
      </c>
      <c r="EL49" s="60">
        <f t="shared" si="148"/>
        <v>1744039178.9674113</v>
      </c>
      <c r="EM49" s="60">
        <f t="shared" si="148"/>
        <v>1744039178.9674113</v>
      </c>
      <c r="EN49" s="60">
        <f t="shared" si="148"/>
        <v>1744039178.9674113</v>
      </c>
      <c r="EO49" s="60">
        <f t="shared" si="148"/>
        <v>1744039178.9674113</v>
      </c>
      <c r="EP49" s="68"/>
      <c r="EQ49" s="60">
        <f>$I$22*$Q$11</f>
        <v>1600242274.5859179</v>
      </c>
      <c r="ER49" s="60">
        <f t="shared" ref="ER49:FQ49" si="149">$I$22*$Q$11</f>
        <v>1600242274.5859179</v>
      </c>
      <c r="ES49" s="60">
        <f t="shared" si="149"/>
        <v>1600242274.5859179</v>
      </c>
      <c r="ET49" s="60">
        <f t="shared" si="149"/>
        <v>1600242274.5859179</v>
      </c>
      <c r="EU49" s="60">
        <f t="shared" si="149"/>
        <v>1600242274.5859179</v>
      </c>
      <c r="EV49" s="60">
        <f t="shared" si="149"/>
        <v>1600242274.5859179</v>
      </c>
      <c r="EW49" s="60">
        <f t="shared" si="149"/>
        <v>1600242274.5859179</v>
      </c>
      <c r="EX49" s="60">
        <f t="shared" si="149"/>
        <v>1600242274.5859179</v>
      </c>
      <c r="EY49" s="60">
        <f t="shared" si="149"/>
        <v>1600242274.5859179</v>
      </c>
      <c r="EZ49" s="60">
        <f t="shared" si="149"/>
        <v>1600242274.5859179</v>
      </c>
      <c r="FA49" s="60">
        <f t="shared" si="149"/>
        <v>1600242274.5859179</v>
      </c>
      <c r="FB49" s="60">
        <f t="shared" si="149"/>
        <v>1600242274.5859179</v>
      </c>
      <c r="FC49" s="60">
        <f t="shared" si="149"/>
        <v>1600242274.5859179</v>
      </c>
      <c r="FD49" s="60">
        <f t="shared" si="149"/>
        <v>1600242274.5859179</v>
      </c>
      <c r="FE49" s="60">
        <f t="shared" si="149"/>
        <v>1600242274.5859179</v>
      </c>
      <c r="FF49" s="60">
        <f t="shared" si="149"/>
        <v>1600242274.5859179</v>
      </c>
      <c r="FG49" s="60">
        <f t="shared" si="149"/>
        <v>1600242274.5859179</v>
      </c>
      <c r="FH49" s="60">
        <f t="shared" si="149"/>
        <v>1600242274.5859179</v>
      </c>
      <c r="FI49" s="60">
        <f t="shared" si="149"/>
        <v>1600242274.5859179</v>
      </c>
      <c r="FJ49" s="60">
        <f t="shared" si="149"/>
        <v>1600242274.5859179</v>
      </c>
      <c r="FK49" s="60">
        <f t="shared" si="149"/>
        <v>1600242274.5859179</v>
      </c>
      <c r="FL49" s="60">
        <f t="shared" si="149"/>
        <v>1600242274.5859179</v>
      </c>
      <c r="FM49" s="60">
        <f t="shared" si="149"/>
        <v>1600242274.5859179</v>
      </c>
      <c r="FN49" s="60">
        <f t="shared" si="149"/>
        <v>1600242274.5859179</v>
      </c>
      <c r="FO49" s="60">
        <f t="shared" si="149"/>
        <v>1600242274.5859179</v>
      </c>
      <c r="FP49" s="60">
        <f t="shared" si="149"/>
        <v>1600242274.5859179</v>
      </c>
      <c r="FQ49" s="60">
        <f t="shared" si="149"/>
        <v>1600242274.5859179</v>
      </c>
      <c r="FR49" s="68"/>
      <c r="FS49" s="60">
        <f>$H$22*$Q$10</f>
        <v>1509181498.0877814</v>
      </c>
      <c r="FT49" s="60">
        <f t="shared" ref="FT49:GS49" si="150">$H$22*$Q$10</f>
        <v>1509181498.0877814</v>
      </c>
      <c r="FU49" s="60">
        <f t="shared" si="150"/>
        <v>1509181498.0877814</v>
      </c>
      <c r="FV49" s="60">
        <f t="shared" si="150"/>
        <v>1509181498.0877814</v>
      </c>
      <c r="FW49" s="60">
        <f t="shared" si="150"/>
        <v>1509181498.0877814</v>
      </c>
      <c r="FX49" s="60">
        <f t="shared" si="150"/>
        <v>1509181498.0877814</v>
      </c>
      <c r="FY49" s="60">
        <f t="shared" si="150"/>
        <v>1509181498.0877814</v>
      </c>
      <c r="FZ49" s="60">
        <f t="shared" si="150"/>
        <v>1509181498.0877814</v>
      </c>
      <c r="GA49" s="60">
        <f t="shared" si="150"/>
        <v>1509181498.0877814</v>
      </c>
      <c r="GB49" s="60">
        <f t="shared" si="150"/>
        <v>1509181498.0877814</v>
      </c>
      <c r="GC49" s="60">
        <f t="shared" si="150"/>
        <v>1509181498.0877814</v>
      </c>
      <c r="GD49" s="60">
        <f t="shared" si="150"/>
        <v>1509181498.0877814</v>
      </c>
      <c r="GE49" s="60">
        <f t="shared" si="150"/>
        <v>1509181498.0877814</v>
      </c>
      <c r="GF49" s="60">
        <f t="shared" si="150"/>
        <v>1509181498.0877814</v>
      </c>
      <c r="GG49" s="60">
        <f t="shared" si="150"/>
        <v>1509181498.0877814</v>
      </c>
      <c r="GH49" s="60">
        <f t="shared" si="150"/>
        <v>1509181498.0877814</v>
      </c>
      <c r="GI49" s="60">
        <f t="shared" si="150"/>
        <v>1509181498.0877814</v>
      </c>
      <c r="GJ49" s="60">
        <f t="shared" si="150"/>
        <v>1509181498.0877814</v>
      </c>
      <c r="GK49" s="60">
        <f t="shared" si="150"/>
        <v>1509181498.0877814</v>
      </c>
      <c r="GL49" s="60">
        <f t="shared" si="150"/>
        <v>1509181498.0877814</v>
      </c>
      <c r="GM49" s="60">
        <f t="shared" si="150"/>
        <v>1509181498.0877814</v>
      </c>
      <c r="GN49" s="60">
        <f t="shared" si="150"/>
        <v>1509181498.0877814</v>
      </c>
      <c r="GO49" s="60">
        <f t="shared" si="150"/>
        <v>1509181498.0877814</v>
      </c>
      <c r="GP49" s="60">
        <f t="shared" si="150"/>
        <v>1509181498.0877814</v>
      </c>
      <c r="GQ49" s="60">
        <f t="shared" si="150"/>
        <v>1509181498.0877814</v>
      </c>
      <c r="GR49" s="60">
        <f t="shared" si="150"/>
        <v>1509181498.0877814</v>
      </c>
      <c r="GS49" s="60">
        <f t="shared" si="150"/>
        <v>1509181498.0877814</v>
      </c>
      <c r="GT49" s="68"/>
      <c r="GU49" s="60">
        <f>$G$22*$Q$9</f>
        <v>1354549729.9610705</v>
      </c>
      <c r="GV49" s="60">
        <f t="shared" ref="GV49:HU49" si="151">$G$22*$Q$9</f>
        <v>1354549729.9610705</v>
      </c>
      <c r="GW49" s="60">
        <f t="shared" si="151"/>
        <v>1354549729.9610705</v>
      </c>
      <c r="GX49" s="60">
        <f t="shared" si="151"/>
        <v>1354549729.9610705</v>
      </c>
      <c r="GY49" s="60">
        <f t="shared" si="151"/>
        <v>1354549729.9610705</v>
      </c>
      <c r="GZ49" s="60">
        <f t="shared" si="151"/>
        <v>1354549729.9610705</v>
      </c>
      <c r="HA49" s="60">
        <f t="shared" si="151"/>
        <v>1354549729.9610705</v>
      </c>
      <c r="HB49" s="60">
        <f t="shared" si="151"/>
        <v>1354549729.9610705</v>
      </c>
      <c r="HC49" s="60">
        <f t="shared" si="151"/>
        <v>1354549729.9610705</v>
      </c>
      <c r="HD49" s="60">
        <f t="shared" si="151"/>
        <v>1354549729.9610705</v>
      </c>
      <c r="HE49" s="60">
        <f t="shared" si="151"/>
        <v>1354549729.9610705</v>
      </c>
      <c r="HF49" s="60">
        <f t="shared" si="151"/>
        <v>1354549729.9610705</v>
      </c>
      <c r="HG49" s="60">
        <f t="shared" si="151"/>
        <v>1354549729.9610705</v>
      </c>
      <c r="HH49" s="60">
        <f t="shared" si="151"/>
        <v>1354549729.9610705</v>
      </c>
      <c r="HI49" s="60">
        <f t="shared" si="151"/>
        <v>1354549729.9610705</v>
      </c>
      <c r="HJ49" s="60">
        <f t="shared" si="151"/>
        <v>1354549729.9610705</v>
      </c>
      <c r="HK49" s="60">
        <f t="shared" si="151"/>
        <v>1354549729.9610705</v>
      </c>
      <c r="HL49" s="60">
        <f t="shared" si="151"/>
        <v>1354549729.9610705</v>
      </c>
      <c r="HM49" s="60">
        <f t="shared" si="151"/>
        <v>1354549729.9610705</v>
      </c>
      <c r="HN49" s="60">
        <f t="shared" si="151"/>
        <v>1354549729.9610705</v>
      </c>
      <c r="HO49" s="60">
        <f t="shared" si="151"/>
        <v>1354549729.9610705</v>
      </c>
      <c r="HP49" s="60">
        <f t="shared" si="151"/>
        <v>1354549729.9610705</v>
      </c>
      <c r="HQ49" s="60">
        <f t="shared" si="151"/>
        <v>1354549729.9610705</v>
      </c>
      <c r="HR49" s="60">
        <f t="shared" si="151"/>
        <v>1354549729.9610705</v>
      </c>
      <c r="HS49" s="60">
        <f t="shared" si="151"/>
        <v>1354549729.9610705</v>
      </c>
      <c r="HT49" s="60">
        <f t="shared" si="151"/>
        <v>1354549729.9610705</v>
      </c>
      <c r="HU49" s="60">
        <f t="shared" si="151"/>
        <v>1354549729.9610705</v>
      </c>
      <c r="HV49" s="68"/>
    </row>
    <row r="50" spans="1:230" s="60" customFormat="1" x14ac:dyDescent="0.2">
      <c r="A50" s="57"/>
      <c r="B50" s="59" t="s">
        <v>30</v>
      </c>
      <c r="C50" s="59" t="s">
        <v>30</v>
      </c>
      <c r="D50" s="59" t="s">
        <v>30</v>
      </c>
      <c r="E50" s="59" t="s">
        <v>30</v>
      </c>
      <c r="F50" s="59" t="s">
        <v>30</v>
      </c>
      <c r="G50" s="60">
        <f t="shared" ref="G50:AG50" si="152">$N$23</f>
        <v>4780412626.2045364</v>
      </c>
      <c r="H50" s="60">
        <f t="shared" si="152"/>
        <v>4780412626.2045364</v>
      </c>
      <c r="I50" s="60">
        <f t="shared" si="152"/>
        <v>4780412626.2045364</v>
      </c>
      <c r="J50" s="60">
        <f t="shared" si="152"/>
        <v>4780412626.2045364</v>
      </c>
      <c r="K50" s="60">
        <f t="shared" si="152"/>
        <v>4780412626.2045364</v>
      </c>
      <c r="L50" s="60">
        <f t="shared" si="152"/>
        <v>4780412626.2045364</v>
      </c>
      <c r="M50" s="60">
        <f t="shared" si="152"/>
        <v>4780412626.2045364</v>
      </c>
      <c r="N50" s="155">
        <f t="shared" si="152"/>
        <v>4780412626.2045364</v>
      </c>
      <c r="O50" s="60">
        <f t="shared" si="152"/>
        <v>4780412626.2045364</v>
      </c>
      <c r="P50" s="60">
        <f t="shared" si="152"/>
        <v>4780412626.2045364</v>
      </c>
      <c r="Q50" s="60">
        <f t="shared" si="152"/>
        <v>4780412626.2045364</v>
      </c>
      <c r="R50" s="60">
        <f t="shared" si="152"/>
        <v>4780412626.2045364</v>
      </c>
      <c r="S50" s="60">
        <f t="shared" si="152"/>
        <v>4780412626.2045364</v>
      </c>
      <c r="T50" s="60">
        <f t="shared" si="152"/>
        <v>4780412626.2045364</v>
      </c>
      <c r="U50" s="60">
        <f t="shared" si="152"/>
        <v>4780412626.2045364</v>
      </c>
      <c r="V50" s="60">
        <f t="shared" si="152"/>
        <v>4780412626.2045364</v>
      </c>
      <c r="W50" s="60">
        <f t="shared" si="152"/>
        <v>4780412626.2045364</v>
      </c>
      <c r="X50" s="60">
        <f t="shared" si="152"/>
        <v>4780412626.2045364</v>
      </c>
      <c r="Y50" s="60">
        <f t="shared" si="152"/>
        <v>4780412626.2045364</v>
      </c>
      <c r="Z50" s="60">
        <f t="shared" si="152"/>
        <v>4780412626.2045364</v>
      </c>
      <c r="AA50" s="60">
        <f t="shared" si="152"/>
        <v>4780412626.2045364</v>
      </c>
      <c r="AB50" s="60">
        <f t="shared" si="152"/>
        <v>4780412626.2045364</v>
      </c>
      <c r="AC50" s="60">
        <f t="shared" si="152"/>
        <v>4780412626.2045364</v>
      </c>
      <c r="AD50" s="60">
        <f t="shared" si="152"/>
        <v>4780412626.2045364</v>
      </c>
      <c r="AE50" s="60">
        <f t="shared" si="152"/>
        <v>4780412626.2045364</v>
      </c>
      <c r="AF50" s="60">
        <f t="shared" si="152"/>
        <v>4780412626.2045364</v>
      </c>
      <c r="AG50" s="60">
        <f t="shared" si="152"/>
        <v>4780412626.2045364</v>
      </c>
      <c r="AH50" s="68"/>
      <c r="AI50" s="60">
        <f>$M$23*$Q$15</f>
        <v>4823935555.8935003</v>
      </c>
      <c r="AJ50" s="60">
        <f t="shared" ref="AJ50:BI50" si="153">$M$23</f>
        <v>4823935555.8935003</v>
      </c>
      <c r="AK50" s="60">
        <f t="shared" si="153"/>
        <v>4823935555.8935003</v>
      </c>
      <c r="AL50" s="60">
        <f t="shared" si="153"/>
        <v>4823935555.8935003</v>
      </c>
      <c r="AM50" s="60">
        <f t="shared" si="153"/>
        <v>4823935555.8935003</v>
      </c>
      <c r="AN50" s="60">
        <f t="shared" si="153"/>
        <v>4823935555.8935003</v>
      </c>
      <c r="AO50" s="60">
        <f t="shared" si="153"/>
        <v>4823935555.8935003</v>
      </c>
      <c r="AP50" s="60">
        <f t="shared" si="153"/>
        <v>4823935555.8935003</v>
      </c>
      <c r="AQ50" s="60">
        <f t="shared" si="153"/>
        <v>4823935555.8935003</v>
      </c>
      <c r="AR50" s="60">
        <f t="shared" si="153"/>
        <v>4823935555.8935003</v>
      </c>
      <c r="AS50" s="60">
        <f t="shared" si="153"/>
        <v>4823935555.8935003</v>
      </c>
      <c r="AT50" s="60">
        <f t="shared" si="153"/>
        <v>4823935555.8935003</v>
      </c>
      <c r="AU50" s="60">
        <f t="shared" si="153"/>
        <v>4823935555.8935003</v>
      </c>
      <c r="AV50" s="60">
        <f t="shared" si="153"/>
        <v>4823935555.8935003</v>
      </c>
      <c r="AW50" s="60">
        <f t="shared" si="153"/>
        <v>4823935555.8935003</v>
      </c>
      <c r="AX50" s="60">
        <f t="shared" si="153"/>
        <v>4823935555.8935003</v>
      </c>
      <c r="AY50" s="60">
        <f t="shared" si="153"/>
        <v>4823935555.8935003</v>
      </c>
      <c r="AZ50" s="60">
        <f t="shared" si="153"/>
        <v>4823935555.8935003</v>
      </c>
      <c r="BA50" s="60">
        <f t="shared" si="153"/>
        <v>4823935555.8935003</v>
      </c>
      <c r="BB50" s="60">
        <f t="shared" si="153"/>
        <v>4823935555.8935003</v>
      </c>
      <c r="BC50" s="60">
        <f t="shared" si="153"/>
        <v>4823935555.8935003</v>
      </c>
      <c r="BD50" s="60">
        <f t="shared" si="153"/>
        <v>4823935555.8935003</v>
      </c>
      <c r="BE50" s="60">
        <f t="shared" si="153"/>
        <v>4823935555.8935003</v>
      </c>
      <c r="BF50" s="60">
        <f t="shared" si="153"/>
        <v>4823935555.8935003</v>
      </c>
      <c r="BG50" s="60">
        <f t="shared" si="153"/>
        <v>4823935555.8935003</v>
      </c>
      <c r="BH50" s="60">
        <f t="shared" si="153"/>
        <v>4823935555.8935003</v>
      </c>
      <c r="BI50" s="60">
        <f t="shared" si="153"/>
        <v>4823935555.8935003</v>
      </c>
      <c r="BJ50" s="68"/>
      <c r="BK50" s="60">
        <f>$L$23*$Q$14</f>
        <v>4652532158.5853138</v>
      </c>
      <c r="BL50" s="60">
        <f t="shared" ref="BL50:CK50" si="154">$L$23*$Q$14</f>
        <v>4652532158.5853138</v>
      </c>
      <c r="BM50" s="60">
        <f t="shared" si="154"/>
        <v>4652532158.5853138</v>
      </c>
      <c r="BN50" s="60">
        <f t="shared" si="154"/>
        <v>4652532158.5853138</v>
      </c>
      <c r="BO50" s="60">
        <f t="shared" si="154"/>
        <v>4652532158.5853138</v>
      </c>
      <c r="BP50" s="60">
        <f t="shared" si="154"/>
        <v>4652532158.5853138</v>
      </c>
      <c r="BQ50" s="60">
        <f t="shared" si="154"/>
        <v>4652532158.5853138</v>
      </c>
      <c r="BR50" s="60">
        <f t="shared" si="154"/>
        <v>4652532158.5853138</v>
      </c>
      <c r="BS50" s="60">
        <f t="shared" si="154"/>
        <v>4652532158.5853138</v>
      </c>
      <c r="BT50" s="60">
        <f t="shared" si="154"/>
        <v>4652532158.5853138</v>
      </c>
      <c r="BU50" s="60">
        <f t="shared" si="154"/>
        <v>4652532158.5853138</v>
      </c>
      <c r="BV50" s="60">
        <f t="shared" si="154"/>
        <v>4652532158.5853138</v>
      </c>
      <c r="BW50" s="60">
        <f t="shared" si="154"/>
        <v>4652532158.5853138</v>
      </c>
      <c r="BX50" s="60">
        <f t="shared" si="154"/>
        <v>4652532158.5853138</v>
      </c>
      <c r="BY50" s="60">
        <f t="shared" si="154"/>
        <v>4652532158.5853138</v>
      </c>
      <c r="BZ50" s="60">
        <f t="shared" si="154"/>
        <v>4652532158.5853138</v>
      </c>
      <c r="CA50" s="60">
        <f t="shared" si="154"/>
        <v>4652532158.5853138</v>
      </c>
      <c r="CB50" s="60">
        <f t="shared" si="154"/>
        <v>4652532158.5853138</v>
      </c>
      <c r="CC50" s="60">
        <f t="shared" si="154"/>
        <v>4652532158.5853138</v>
      </c>
      <c r="CD50" s="60">
        <f t="shared" si="154"/>
        <v>4652532158.5853138</v>
      </c>
      <c r="CE50" s="60">
        <f t="shared" si="154"/>
        <v>4652532158.5853138</v>
      </c>
      <c r="CF50" s="60">
        <f t="shared" si="154"/>
        <v>4652532158.5853138</v>
      </c>
      <c r="CG50" s="60">
        <f t="shared" si="154"/>
        <v>4652532158.5853138</v>
      </c>
      <c r="CH50" s="60">
        <f t="shared" si="154"/>
        <v>4652532158.5853138</v>
      </c>
      <c r="CI50" s="60">
        <f t="shared" si="154"/>
        <v>4652532158.5853138</v>
      </c>
      <c r="CJ50" s="60">
        <f t="shared" si="154"/>
        <v>4652532158.5853138</v>
      </c>
      <c r="CK50" s="60">
        <f t="shared" si="154"/>
        <v>4652532158.5853138</v>
      </c>
      <c r="CL50" s="68"/>
      <c r="CM50" s="60">
        <f>$K$23*$Q$13</f>
        <v>4591766658.3983603</v>
      </c>
      <c r="CN50" s="60">
        <f t="shared" ref="CN50:DM50" si="155">$K$23*$Q$13</f>
        <v>4591766658.3983603</v>
      </c>
      <c r="CO50" s="60">
        <f t="shared" si="155"/>
        <v>4591766658.3983603</v>
      </c>
      <c r="CP50" s="60">
        <f t="shared" si="155"/>
        <v>4591766658.3983603</v>
      </c>
      <c r="CQ50" s="60">
        <f t="shared" si="155"/>
        <v>4591766658.3983603</v>
      </c>
      <c r="CR50" s="60">
        <f t="shared" si="155"/>
        <v>4591766658.3983603</v>
      </c>
      <c r="CS50" s="60">
        <f t="shared" si="155"/>
        <v>4591766658.3983603</v>
      </c>
      <c r="CT50" s="60">
        <f t="shared" si="155"/>
        <v>4591766658.3983603</v>
      </c>
      <c r="CU50" s="60">
        <f t="shared" si="155"/>
        <v>4591766658.3983603</v>
      </c>
      <c r="CV50" s="60">
        <f t="shared" si="155"/>
        <v>4591766658.3983603</v>
      </c>
      <c r="CW50" s="60">
        <f t="shared" si="155"/>
        <v>4591766658.3983603</v>
      </c>
      <c r="CX50" s="60">
        <f t="shared" si="155"/>
        <v>4591766658.3983603</v>
      </c>
      <c r="CY50" s="60">
        <f t="shared" si="155"/>
        <v>4591766658.3983603</v>
      </c>
      <c r="CZ50" s="60">
        <f t="shared" si="155"/>
        <v>4591766658.3983603</v>
      </c>
      <c r="DA50" s="60">
        <f t="shared" si="155"/>
        <v>4591766658.3983603</v>
      </c>
      <c r="DB50" s="60">
        <f t="shared" si="155"/>
        <v>4591766658.3983603</v>
      </c>
      <c r="DC50" s="60">
        <f t="shared" si="155"/>
        <v>4591766658.3983603</v>
      </c>
      <c r="DD50" s="60">
        <f t="shared" si="155"/>
        <v>4591766658.3983603</v>
      </c>
      <c r="DE50" s="60">
        <f t="shared" si="155"/>
        <v>4591766658.3983603</v>
      </c>
      <c r="DF50" s="60">
        <f t="shared" si="155"/>
        <v>4591766658.3983603</v>
      </c>
      <c r="DG50" s="60">
        <f t="shared" si="155"/>
        <v>4591766658.3983603</v>
      </c>
      <c r="DH50" s="60">
        <f t="shared" si="155"/>
        <v>4591766658.3983603</v>
      </c>
      <c r="DI50" s="60">
        <f t="shared" si="155"/>
        <v>4591766658.3983603</v>
      </c>
      <c r="DJ50" s="60">
        <f t="shared" si="155"/>
        <v>4591766658.3983603</v>
      </c>
      <c r="DK50" s="60">
        <f t="shared" si="155"/>
        <v>4591766658.3983603</v>
      </c>
      <c r="DL50" s="60">
        <f t="shared" si="155"/>
        <v>4591766658.3983603</v>
      </c>
      <c r="DM50" s="60">
        <f t="shared" si="155"/>
        <v>4591766658.3983603</v>
      </c>
      <c r="DN50" s="68"/>
      <c r="DO50" s="60">
        <f>$J$23*$Q$12</f>
        <v>4344578803.2605944</v>
      </c>
      <c r="DP50" s="60">
        <f t="shared" ref="DP50:EO50" si="156">$J$23*$Q$12</f>
        <v>4344578803.2605944</v>
      </c>
      <c r="DQ50" s="60">
        <f t="shared" si="156"/>
        <v>4344578803.2605944</v>
      </c>
      <c r="DR50" s="60">
        <f t="shared" si="156"/>
        <v>4344578803.2605944</v>
      </c>
      <c r="DS50" s="60">
        <f t="shared" si="156"/>
        <v>4344578803.2605944</v>
      </c>
      <c r="DT50" s="60">
        <f t="shared" si="156"/>
        <v>4344578803.2605944</v>
      </c>
      <c r="DU50" s="60">
        <f t="shared" si="156"/>
        <v>4344578803.2605944</v>
      </c>
      <c r="DV50" s="60">
        <f t="shared" si="156"/>
        <v>4344578803.2605944</v>
      </c>
      <c r="DW50" s="60">
        <f t="shared" si="156"/>
        <v>4344578803.2605944</v>
      </c>
      <c r="DX50" s="60">
        <f t="shared" si="156"/>
        <v>4344578803.2605944</v>
      </c>
      <c r="DY50" s="60">
        <f t="shared" si="156"/>
        <v>4344578803.2605944</v>
      </c>
      <c r="DZ50" s="60">
        <f t="shared" si="156"/>
        <v>4344578803.2605944</v>
      </c>
      <c r="EA50" s="60">
        <f t="shared" si="156"/>
        <v>4344578803.2605944</v>
      </c>
      <c r="EB50" s="60">
        <f t="shared" si="156"/>
        <v>4344578803.2605944</v>
      </c>
      <c r="EC50" s="60">
        <f t="shared" si="156"/>
        <v>4344578803.2605944</v>
      </c>
      <c r="ED50" s="60">
        <f t="shared" si="156"/>
        <v>4344578803.2605944</v>
      </c>
      <c r="EE50" s="60">
        <f t="shared" si="156"/>
        <v>4344578803.2605944</v>
      </c>
      <c r="EF50" s="60">
        <f t="shared" si="156"/>
        <v>4344578803.2605944</v>
      </c>
      <c r="EG50" s="60">
        <f t="shared" si="156"/>
        <v>4344578803.2605944</v>
      </c>
      <c r="EH50" s="60">
        <f t="shared" si="156"/>
        <v>4344578803.2605944</v>
      </c>
      <c r="EI50" s="60">
        <f t="shared" si="156"/>
        <v>4344578803.2605944</v>
      </c>
      <c r="EJ50" s="60">
        <f t="shared" si="156"/>
        <v>4344578803.2605944</v>
      </c>
      <c r="EK50" s="60">
        <f t="shared" si="156"/>
        <v>4344578803.2605944</v>
      </c>
      <c r="EL50" s="60">
        <f t="shared" si="156"/>
        <v>4344578803.2605944</v>
      </c>
      <c r="EM50" s="60">
        <f t="shared" si="156"/>
        <v>4344578803.2605944</v>
      </c>
      <c r="EN50" s="60">
        <f t="shared" si="156"/>
        <v>4344578803.2605944</v>
      </c>
      <c r="EO50" s="60">
        <f t="shared" si="156"/>
        <v>4344578803.2605944</v>
      </c>
      <c r="EP50" s="68"/>
      <c r="EQ50" s="60">
        <f>$I$23*$Q$11</f>
        <v>4050423358.1937075</v>
      </c>
      <c r="ER50" s="60">
        <f t="shared" ref="ER50:FQ50" si="157">$I$23*$Q$11</f>
        <v>4050423358.1937075</v>
      </c>
      <c r="ES50" s="60">
        <f t="shared" si="157"/>
        <v>4050423358.1937075</v>
      </c>
      <c r="ET50" s="60">
        <f t="shared" si="157"/>
        <v>4050423358.1937075</v>
      </c>
      <c r="EU50" s="60">
        <f t="shared" si="157"/>
        <v>4050423358.1937075</v>
      </c>
      <c r="EV50" s="60">
        <f t="shared" si="157"/>
        <v>4050423358.1937075</v>
      </c>
      <c r="EW50" s="60">
        <f t="shared" si="157"/>
        <v>4050423358.1937075</v>
      </c>
      <c r="EX50" s="60">
        <f t="shared" si="157"/>
        <v>4050423358.1937075</v>
      </c>
      <c r="EY50" s="60">
        <f t="shared" si="157"/>
        <v>4050423358.1937075</v>
      </c>
      <c r="EZ50" s="60">
        <f t="shared" si="157"/>
        <v>4050423358.1937075</v>
      </c>
      <c r="FA50" s="60">
        <f t="shared" si="157"/>
        <v>4050423358.1937075</v>
      </c>
      <c r="FB50" s="60">
        <f t="shared" si="157"/>
        <v>4050423358.1937075</v>
      </c>
      <c r="FC50" s="60">
        <f t="shared" si="157"/>
        <v>4050423358.1937075</v>
      </c>
      <c r="FD50" s="60">
        <f t="shared" si="157"/>
        <v>4050423358.1937075</v>
      </c>
      <c r="FE50" s="60">
        <f t="shared" si="157"/>
        <v>4050423358.1937075</v>
      </c>
      <c r="FF50" s="60">
        <f t="shared" si="157"/>
        <v>4050423358.1937075</v>
      </c>
      <c r="FG50" s="60">
        <f t="shared" si="157"/>
        <v>4050423358.1937075</v>
      </c>
      <c r="FH50" s="60">
        <f t="shared" si="157"/>
        <v>4050423358.1937075</v>
      </c>
      <c r="FI50" s="60">
        <f t="shared" si="157"/>
        <v>4050423358.1937075</v>
      </c>
      <c r="FJ50" s="60">
        <f t="shared" si="157"/>
        <v>4050423358.1937075</v>
      </c>
      <c r="FK50" s="60">
        <f t="shared" si="157"/>
        <v>4050423358.1937075</v>
      </c>
      <c r="FL50" s="60">
        <f t="shared" si="157"/>
        <v>4050423358.1937075</v>
      </c>
      <c r="FM50" s="60">
        <f t="shared" si="157"/>
        <v>4050423358.1937075</v>
      </c>
      <c r="FN50" s="60">
        <f t="shared" si="157"/>
        <v>4050423358.1937075</v>
      </c>
      <c r="FO50" s="60">
        <f t="shared" si="157"/>
        <v>4050423358.1937075</v>
      </c>
      <c r="FP50" s="60">
        <f t="shared" si="157"/>
        <v>4050423358.1937075</v>
      </c>
      <c r="FQ50" s="60">
        <f t="shared" si="157"/>
        <v>4050423358.1937075</v>
      </c>
      <c r="FR50" s="68"/>
      <c r="FS50" s="60">
        <f>$H$23*$Q$10</f>
        <v>4383816084.8903847</v>
      </c>
      <c r="FT50" s="60">
        <f t="shared" ref="FT50:GS50" si="158">$H$23*$Q$10</f>
        <v>4383816084.8903847</v>
      </c>
      <c r="FU50" s="60">
        <f t="shared" si="158"/>
        <v>4383816084.8903847</v>
      </c>
      <c r="FV50" s="60">
        <f t="shared" si="158"/>
        <v>4383816084.8903847</v>
      </c>
      <c r="FW50" s="60">
        <f t="shared" si="158"/>
        <v>4383816084.8903847</v>
      </c>
      <c r="FX50" s="60">
        <f t="shared" si="158"/>
        <v>4383816084.8903847</v>
      </c>
      <c r="FY50" s="60">
        <f t="shared" si="158"/>
        <v>4383816084.8903847</v>
      </c>
      <c r="FZ50" s="60">
        <f t="shared" si="158"/>
        <v>4383816084.8903847</v>
      </c>
      <c r="GA50" s="60">
        <f t="shared" si="158"/>
        <v>4383816084.8903847</v>
      </c>
      <c r="GB50" s="60">
        <f t="shared" si="158"/>
        <v>4383816084.8903847</v>
      </c>
      <c r="GC50" s="60">
        <f t="shared" si="158"/>
        <v>4383816084.8903847</v>
      </c>
      <c r="GD50" s="60">
        <f t="shared" si="158"/>
        <v>4383816084.8903847</v>
      </c>
      <c r="GE50" s="60">
        <f t="shared" si="158"/>
        <v>4383816084.8903847</v>
      </c>
      <c r="GF50" s="60">
        <f t="shared" si="158"/>
        <v>4383816084.8903847</v>
      </c>
      <c r="GG50" s="60">
        <f t="shared" si="158"/>
        <v>4383816084.8903847</v>
      </c>
      <c r="GH50" s="60">
        <f t="shared" si="158"/>
        <v>4383816084.8903847</v>
      </c>
      <c r="GI50" s="60">
        <f t="shared" si="158"/>
        <v>4383816084.8903847</v>
      </c>
      <c r="GJ50" s="60">
        <f t="shared" si="158"/>
        <v>4383816084.8903847</v>
      </c>
      <c r="GK50" s="60">
        <f t="shared" si="158"/>
        <v>4383816084.8903847</v>
      </c>
      <c r="GL50" s="60">
        <f t="shared" si="158"/>
        <v>4383816084.8903847</v>
      </c>
      <c r="GM50" s="60">
        <f t="shared" si="158"/>
        <v>4383816084.8903847</v>
      </c>
      <c r="GN50" s="60">
        <f t="shared" si="158"/>
        <v>4383816084.8903847</v>
      </c>
      <c r="GO50" s="60">
        <f t="shared" si="158"/>
        <v>4383816084.8903847</v>
      </c>
      <c r="GP50" s="60">
        <f t="shared" si="158"/>
        <v>4383816084.8903847</v>
      </c>
      <c r="GQ50" s="60">
        <f t="shared" si="158"/>
        <v>4383816084.8903847</v>
      </c>
      <c r="GR50" s="60">
        <f t="shared" si="158"/>
        <v>4383816084.8903847</v>
      </c>
      <c r="GS50" s="60">
        <f t="shared" si="158"/>
        <v>4383816084.8903847</v>
      </c>
      <c r="GT50" s="68"/>
      <c r="GU50" s="60">
        <f>$G$23*$Q$9</f>
        <v>3902508439.2351427</v>
      </c>
      <c r="GV50" s="60">
        <f t="shared" ref="GV50:HU50" si="159">$G$23*$Q$9</f>
        <v>3902508439.2351427</v>
      </c>
      <c r="GW50" s="60">
        <f t="shared" si="159"/>
        <v>3902508439.2351427</v>
      </c>
      <c r="GX50" s="60">
        <f t="shared" si="159"/>
        <v>3902508439.2351427</v>
      </c>
      <c r="GY50" s="60">
        <f t="shared" si="159"/>
        <v>3902508439.2351427</v>
      </c>
      <c r="GZ50" s="60">
        <f t="shared" si="159"/>
        <v>3902508439.2351427</v>
      </c>
      <c r="HA50" s="60">
        <f t="shared" si="159"/>
        <v>3902508439.2351427</v>
      </c>
      <c r="HB50" s="60">
        <f t="shared" si="159"/>
        <v>3902508439.2351427</v>
      </c>
      <c r="HC50" s="60">
        <f t="shared" si="159"/>
        <v>3902508439.2351427</v>
      </c>
      <c r="HD50" s="60">
        <f t="shared" si="159"/>
        <v>3902508439.2351427</v>
      </c>
      <c r="HE50" s="60">
        <f t="shared" si="159"/>
        <v>3902508439.2351427</v>
      </c>
      <c r="HF50" s="60">
        <f t="shared" si="159"/>
        <v>3902508439.2351427</v>
      </c>
      <c r="HG50" s="60">
        <f t="shared" si="159"/>
        <v>3902508439.2351427</v>
      </c>
      <c r="HH50" s="60">
        <f t="shared" si="159"/>
        <v>3902508439.2351427</v>
      </c>
      <c r="HI50" s="60">
        <f t="shared" si="159"/>
        <v>3902508439.2351427</v>
      </c>
      <c r="HJ50" s="60">
        <f t="shared" si="159"/>
        <v>3902508439.2351427</v>
      </c>
      <c r="HK50" s="60">
        <f t="shared" si="159"/>
        <v>3902508439.2351427</v>
      </c>
      <c r="HL50" s="60">
        <f t="shared" si="159"/>
        <v>3902508439.2351427</v>
      </c>
      <c r="HM50" s="60">
        <f t="shared" si="159"/>
        <v>3902508439.2351427</v>
      </c>
      <c r="HN50" s="60">
        <f t="shared" si="159"/>
        <v>3902508439.2351427</v>
      </c>
      <c r="HO50" s="60">
        <f t="shared" si="159"/>
        <v>3902508439.2351427</v>
      </c>
      <c r="HP50" s="60">
        <f t="shared" si="159"/>
        <v>3902508439.2351427</v>
      </c>
      <c r="HQ50" s="60">
        <f t="shared" si="159"/>
        <v>3902508439.2351427</v>
      </c>
      <c r="HR50" s="60">
        <f t="shared" si="159"/>
        <v>3902508439.2351427</v>
      </c>
      <c r="HS50" s="60">
        <f t="shared" si="159"/>
        <v>3902508439.2351427</v>
      </c>
      <c r="HT50" s="60">
        <f t="shared" si="159"/>
        <v>3902508439.2351427</v>
      </c>
      <c r="HU50" s="60">
        <f t="shared" si="159"/>
        <v>3902508439.2351427</v>
      </c>
      <c r="HV50" s="68"/>
    </row>
    <row r="51" spans="1:230" s="60" customFormat="1" x14ac:dyDescent="0.2">
      <c r="A51" s="57"/>
      <c r="B51" s="59" t="s">
        <v>29</v>
      </c>
      <c r="C51" s="59" t="s">
        <v>29</v>
      </c>
      <c r="D51" s="59" t="s">
        <v>29</v>
      </c>
      <c r="E51" s="59" t="s">
        <v>29</v>
      </c>
      <c r="F51" s="59" t="s">
        <v>29</v>
      </c>
      <c r="G51" s="60">
        <f t="shared" ref="G51:AG51" si="160">$N$24</f>
        <v>4490894345.0174389</v>
      </c>
      <c r="H51" s="60">
        <f t="shared" si="160"/>
        <v>4490894345.0174389</v>
      </c>
      <c r="I51" s="60">
        <f t="shared" si="160"/>
        <v>4490894345.0174389</v>
      </c>
      <c r="J51" s="60">
        <f t="shared" si="160"/>
        <v>4490894345.0174389</v>
      </c>
      <c r="K51" s="60">
        <f t="shared" si="160"/>
        <v>4490894345.0174389</v>
      </c>
      <c r="L51" s="60">
        <f t="shared" si="160"/>
        <v>4490894345.0174389</v>
      </c>
      <c r="M51" s="60">
        <f t="shared" si="160"/>
        <v>4490894345.0174389</v>
      </c>
      <c r="N51" s="155">
        <f t="shared" si="160"/>
        <v>4490894345.0174389</v>
      </c>
      <c r="O51" s="60">
        <f t="shared" si="160"/>
        <v>4490894345.0174389</v>
      </c>
      <c r="P51" s="60">
        <f t="shared" si="160"/>
        <v>4490894345.0174389</v>
      </c>
      <c r="Q51" s="60">
        <f t="shared" si="160"/>
        <v>4490894345.0174389</v>
      </c>
      <c r="R51" s="60">
        <f t="shared" si="160"/>
        <v>4490894345.0174389</v>
      </c>
      <c r="S51" s="60">
        <f t="shared" si="160"/>
        <v>4490894345.0174389</v>
      </c>
      <c r="T51" s="60">
        <f t="shared" si="160"/>
        <v>4490894345.0174389</v>
      </c>
      <c r="U51" s="60">
        <f t="shared" si="160"/>
        <v>4490894345.0174389</v>
      </c>
      <c r="V51" s="60">
        <f t="shared" si="160"/>
        <v>4490894345.0174389</v>
      </c>
      <c r="W51" s="60">
        <f t="shared" si="160"/>
        <v>4490894345.0174389</v>
      </c>
      <c r="X51" s="60">
        <f t="shared" si="160"/>
        <v>4490894345.0174389</v>
      </c>
      <c r="Y51" s="60">
        <f t="shared" si="160"/>
        <v>4490894345.0174389</v>
      </c>
      <c r="Z51" s="60">
        <f t="shared" si="160"/>
        <v>4490894345.0174389</v>
      </c>
      <c r="AA51" s="60">
        <f t="shared" si="160"/>
        <v>4490894345.0174389</v>
      </c>
      <c r="AB51" s="60">
        <f t="shared" si="160"/>
        <v>4490894345.0174389</v>
      </c>
      <c r="AC51" s="60">
        <f t="shared" si="160"/>
        <v>4490894345.0174389</v>
      </c>
      <c r="AD51" s="60">
        <f t="shared" si="160"/>
        <v>4490894345.0174389</v>
      </c>
      <c r="AE51" s="60">
        <f t="shared" si="160"/>
        <v>4490894345.0174389</v>
      </c>
      <c r="AF51" s="60">
        <f t="shared" si="160"/>
        <v>4490894345.0174389</v>
      </c>
      <c r="AG51" s="60">
        <f t="shared" si="160"/>
        <v>4490894345.0174389</v>
      </c>
      <c r="AH51" s="68"/>
      <c r="AI51" s="60">
        <f>$M$24*$Q$15</f>
        <v>4331002881.77244</v>
      </c>
      <c r="AJ51" s="60">
        <f t="shared" ref="AJ51:BI51" si="161">$M$24</f>
        <v>4331002881.77244</v>
      </c>
      <c r="AK51" s="60">
        <f t="shared" si="161"/>
        <v>4331002881.77244</v>
      </c>
      <c r="AL51" s="60">
        <f t="shared" si="161"/>
        <v>4331002881.77244</v>
      </c>
      <c r="AM51" s="60">
        <f t="shared" si="161"/>
        <v>4331002881.77244</v>
      </c>
      <c r="AN51" s="60">
        <f t="shared" si="161"/>
        <v>4331002881.77244</v>
      </c>
      <c r="AO51" s="60">
        <f t="shared" si="161"/>
        <v>4331002881.77244</v>
      </c>
      <c r="AP51" s="60">
        <f t="shared" si="161"/>
        <v>4331002881.77244</v>
      </c>
      <c r="AQ51" s="60">
        <f t="shared" si="161"/>
        <v>4331002881.77244</v>
      </c>
      <c r="AR51" s="60">
        <f t="shared" si="161"/>
        <v>4331002881.77244</v>
      </c>
      <c r="AS51" s="60">
        <f t="shared" si="161"/>
        <v>4331002881.77244</v>
      </c>
      <c r="AT51" s="60">
        <f t="shared" si="161"/>
        <v>4331002881.77244</v>
      </c>
      <c r="AU51" s="60">
        <f t="shared" si="161"/>
        <v>4331002881.77244</v>
      </c>
      <c r="AV51" s="60">
        <f t="shared" si="161"/>
        <v>4331002881.77244</v>
      </c>
      <c r="AW51" s="60">
        <f t="shared" si="161"/>
        <v>4331002881.77244</v>
      </c>
      <c r="AX51" s="60">
        <f t="shared" si="161"/>
        <v>4331002881.77244</v>
      </c>
      <c r="AY51" s="60">
        <f t="shared" si="161"/>
        <v>4331002881.77244</v>
      </c>
      <c r="AZ51" s="60">
        <f t="shared" si="161"/>
        <v>4331002881.77244</v>
      </c>
      <c r="BA51" s="60">
        <f t="shared" si="161"/>
        <v>4331002881.77244</v>
      </c>
      <c r="BB51" s="60">
        <f t="shared" si="161"/>
        <v>4331002881.77244</v>
      </c>
      <c r="BC51" s="60">
        <f t="shared" si="161"/>
        <v>4331002881.77244</v>
      </c>
      <c r="BD51" s="60">
        <f t="shared" si="161"/>
        <v>4331002881.77244</v>
      </c>
      <c r="BE51" s="60">
        <f t="shared" si="161"/>
        <v>4331002881.77244</v>
      </c>
      <c r="BF51" s="60">
        <f t="shared" si="161"/>
        <v>4331002881.77244</v>
      </c>
      <c r="BG51" s="60">
        <f t="shared" si="161"/>
        <v>4331002881.77244</v>
      </c>
      <c r="BH51" s="60">
        <f t="shared" si="161"/>
        <v>4331002881.77244</v>
      </c>
      <c r="BI51" s="60">
        <f t="shared" si="161"/>
        <v>4331002881.77244</v>
      </c>
      <c r="BJ51" s="68"/>
      <c r="BK51" s="60">
        <f>$L$24*$Q$14</f>
        <v>4078502480.3442645</v>
      </c>
      <c r="BL51" s="60">
        <f t="shared" ref="BL51:CK51" si="162">$L$24*$Q$14</f>
        <v>4078502480.3442645</v>
      </c>
      <c r="BM51" s="60">
        <f t="shared" si="162"/>
        <v>4078502480.3442645</v>
      </c>
      <c r="BN51" s="60">
        <f t="shared" si="162"/>
        <v>4078502480.3442645</v>
      </c>
      <c r="BO51" s="60">
        <f t="shared" si="162"/>
        <v>4078502480.3442645</v>
      </c>
      <c r="BP51" s="60">
        <f t="shared" si="162"/>
        <v>4078502480.3442645</v>
      </c>
      <c r="BQ51" s="60">
        <f t="shared" si="162"/>
        <v>4078502480.3442645</v>
      </c>
      <c r="BR51" s="60">
        <f t="shared" si="162"/>
        <v>4078502480.3442645</v>
      </c>
      <c r="BS51" s="60">
        <f t="shared" si="162"/>
        <v>4078502480.3442645</v>
      </c>
      <c r="BT51" s="60">
        <f t="shared" si="162"/>
        <v>4078502480.3442645</v>
      </c>
      <c r="BU51" s="60">
        <f t="shared" si="162"/>
        <v>4078502480.3442645</v>
      </c>
      <c r="BV51" s="60">
        <f t="shared" si="162"/>
        <v>4078502480.3442645</v>
      </c>
      <c r="BW51" s="60">
        <f t="shared" si="162"/>
        <v>4078502480.3442645</v>
      </c>
      <c r="BX51" s="60">
        <f t="shared" si="162"/>
        <v>4078502480.3442645</v>
      </c>
      <c r="BY51" s="60">
        <f t="shared" si="162"/>
        <v>4078502480.3442645</v>
      </c>
      <c r="BZ51" s="60">
        <f t="shared" si="162"/>
        <v>4078502480.3442645</v>
      </c>
      <c r="CA51" s="60">
        <f t="shared" si="162"/>
        <v>4078502480.3442645</v>
      </c>
      <c r="CB51" s="60">
        <f t="shared" si="162"/>
        <v>4078502480.3442645</v>
      </c>
      <c r="CC51" s="60">
        <f t="shared" si="162"/>
        <v>4078502480.3442645</v>
      </c>
      <c r="CD51" s="60">
        <f t="shared" si="162"/>
        <v>4078502480.3442645</v>
      </c>
      <c r="CE51" s="60">
        <f t="shared" si="162"/>
        <v>4078502480.3442645</v>
      </c>
      <c r="CF51" s="60">
        <f t="shared" si="162"/>
        <v>4078502480.3442645</v>
      </c>
      <c r="CG51" s="60">
        <f t="shared" si="162"/>
        <v>4078502480.3442645</v>
      </c>
      <c r="CH51" s="60">
        <f t="shared" si="162"/>
        <v>4078502480.3442645</v>
      </c>
      <c r="CI51" s="60">
        <f t="shared" si="162"/>
        <v>4078502480.3442645</v>
      </c>
      <c r="CJ51" s="60">
        <f t="shared" si="162"/>
        <v>4078502480.3442645</v>
      </c>
      <c r="CK51" s="60">
        <f t="shared" si="162"/>
        <v>4078502480.3442645</v>
      </c>
      <c r="CL51" s="68"/>
      <c r="CM51" s="60">
        <f>$K$24*$Q$13</f>
        <v>3763359517.4258828</v>
      </c>
      <c r="CN51" s="60">
        <f t="shared" ref="CN51:DM51" si="163">$K$24*$Q$13</f>
        <v>3763359517.4258828</v>
      </c>
      <c r="CO51" s="60">
        <f t="shared" si="163"/>
        <v>3763359517.4258828</v>
      </c>
      <c r="CP51" s="60">
        <f t="shared" si="163"/>
        <v>3763359517.4258828</v>
      </c>
      <c r="CQ51" s="60">
        <f t="shared" si="163"/>
        <v>3763359517.4258828</v>
      </c>
      <c r="CR51" s="60">
        <f t="shared" si="163"/>
        <v>3763359517.4258828</v>
      </c>
      <c r="CS51" s="60">
        <f t="shared" si="163"/>
        <v>3763359517.4258828</v>
      </c>
      <c r="CT51" s="60">
        <f t="shared" si="163"/>
        <v>3763359517.4258828</v>
      </c>
      <c r="CU51" s="60">
        <f t="shared" si="163"/>
        <v>3763359517.4258828</v>
      </c>
      <c r="CV51" s="60">
        <f t="shared" si="163"/>
        <v>3763359517.4258828</v>
      </c>
      <c r="CW51" s="60">
        <f t="shared" si="163"/>
        <v>3763359517.4258828</v>
      </c>
      <c r="CX51" s="60">
        <f t="shared" si="163"/>
        <v>3763359517.4258828</v>
      </c>
      <c r="CY51" s="60">
        <f t="shared" si="163"/>
        <v>3763359517.4258828</v>
      </c>
      <c r="CZ51" s="60">
        <f t="shared" si="163"/>
        <v>3763359517.4258828</v>
      </c>
      <c r="DA51" s="60">
        <f t="shared" si="163"/>
        <v>3763359517.4258828</v>
      </c>
      <c r="DB51" s="60">
        <f t="shared" si="163"/>
        <v>3763359517.4258828</v>
      </c>
      <c r="DC51" s="60">
        <f t="shared" si="163"/>
        <v>3763359517.4258828</v>
      </c>
      <c r="DD51" s="60">
        <f t="shared" si="163"/>
        <v>3763359517.4258828</v>
      </c>
      <c r="DE51" s="60">
        <f t="shared" si="163"/>
        <v>3763359517.4258828</v>
      </c>
      <c r="DF51" s="60">
        <f t="shared" si="163"/>
        <v>3763359517.4258828</v>
      </c>
      <c r="DG51" s="60">
        <f t="shared" si="163"/>
        <v>3763359517.4258828</v>
      </c>
      <c r="DH51" s="60">
        <f t="shared" si="163"/>
        <v>3763359517.4258828</v>
      </c>
      <c r="DI51" s="60">
        <f t="shared" si="163"/>
        <v>3763359517.4258828</v>
      </c>
      <c r="DJ51" s="60">
        <f t="shared" si="163"/>
        <v>3763359517.4258828</v>
      </c>
      <c r="DK51" s="60">
        <f t="shared" si="163"/>
        <v>3763359517.4258828</v>
      </c>
      <c r="DL51" s="60">
        <f t="shared" si="163"/>
        <v>3763359517.4258828</v>
      </c>
      <c r="DM51" s="60">
        <f t="shared" si="163"/>
        <v>3763359517.4258828</v>
      </c>
      <c r="DN51" s="68"/>
      <c r="DO51" s="60">
        <f>$J$24*$Q$12</f>
        <v>3490199890.886107</v>
      </c>
      <c r="DP51" s="60">
        <f t="shared" ref="DP51:EO51" si="164">$J$24*$Q$12</f>
        <v>3490199890.886107</v>
      </c>
      <c r="DQ51" s="60">
        <f t="shared" si="164"/>
        <v>3490199890.886107</v>
      </c>
      <c r="DR51" s="60">
        <f t="shared" si="164"/>
        <v>3490199890.886107</v>
      </c>
      <c r="DS51" s="60">
        <f t="shared" si="164"/>
        <v>3490199890.886107</v>
      </c>
      <c r="DT51" s="60">
        <f t="shared" si="164"/>
        <v>3490199890.886107</v>
      </c>
      <c r="DU51" s="60">
        <f t="shared" si="164"/>
        <v>3490199890.886107</v>
      </c>
      <c r="DV51" s="60">
        <f t="shared" si="164"/>
        <v>3490199890.886107</v>
      </c>
      <c r="DW51" s="60">
        <f t="shared" si="164"/>
        <v>3490199890.886107</v>
      </c>
      <c r="DX51" s="60">
        <f t="shared" si="164"/>
        <v>3490199890.886107</v>
      </c>
      <c r="DY51" s="60">
        <f t="shared" si="164"/>
        <v>3490199890.886107</v>
      </c>
      <c r="DZ51" s="60">
        <f t="shared" si="164"/>
        <v>3490199890.886107</v>
      </c>
      <c r="EA51" s="60">
        <f t="shared" si="164"/>
        <v>3490199890.886107</v>
      </c>
      <c r="EB51" s="60">
        <f t="shared" si="164"/>
        <v>3490199890.886107</v>
      </c>
      <c r="EC51" s="60">
        <f t="shared" si="164"/>
        <v>3490199890.886107</v>
      </c>
      <c r="ED51" s="60">
        <f t="shared" si="164"/>
        <v>3490199890.886107</v>
      </c>
      <c r="EE51" s="60">
        <f t="shared" si="164"/>
        <v>3490199890.886107</v>
      </c>
      <c r="EF51" s="60">
        <f t="shared" si="164"/>
        <v>3490199890.886107</v>
      </c>
      <c r="EG51" s="60">
        <f t="shared" si="164"/>
        <v>3490199890.886107</v>
      </c>
      <c r="EH51" s="60">
        <f t="shared" si="164"/>
        <v>3490199890.886107</v>
      </c>
      <c r="EI51" s="60">
        <f t="shared" si="164"/>
        <v>3490199890.886107</v>
      </c>
      <c r="EJ51" s="60">
        <f t="shared" si="164"/>
        <v>3490199890.886107</v>
      </c>
      <c r="EK51" s="60">
        <f t="shared" si="164"/>
        <v>3490199890.886107</v>
      </c>
      <c r="EL51" s="60">
        <f t="shared" si="164"/>
        <v>3490199890.886107</v>
      </c>
      <c r="EM51" s="60">
        <f t="shared" si="164"/>
        <v>3490199890.886107</v>
      </c>
      <c r="EN51" s="60">
        <f t="shared" si="164"/>
        <v>3490199890.886107</v>
      </c>
      <c r="EO51" s="60">
        <f t="shared" si="164"/>
        <v>3490199890.886107</v>
      </c>
      <c r="EP51" s="68"/>
      <c r="EQ51" s="60">
        <f>$I$24*$Q$11</f>
        <v>3174898314.6339459</v>
      </c>
      <c r="ER51" s="60">
        <f t="shared" ref="ER51:FQ51" si="165">$I$24*$Q$11</f>
        <v>3174898314.6339459</v>
      </c>
      <c r="ES51" s="60">
        <f t="shared" si="165"/>
        <v>3174898314.6339459</v>
      </c>
      <c r="ET51" s="60">
        <f t="shared" si="165"/>
        <v>3174898314.6339459</v>
      </c>
      <c r="EU51" s="60">
        <f t="shared" si="165"/>
        <v>3174898314.6339459</v>
      </c>
      <c r="EV51" s="60">
        <f t="shared" si="165"/>
        <v>3174898314.6339459</v>
      </c>
      <c r="EW51" s="60">
        <f t="shared" si="165"/>
        <v>3174898314.6339459</v>
      </c>
      <c r="EX51" s="60">
        <f t="shared" si="165"/>
        <v>3174898314.6339459</v>
      </c>
      <c r="EY51" s="60">
        <f t="shared" si="165"/>
        <v>3174898314.6339459</v>
      </c>
      <c r="EZ51" s="60">
        <f t="shared" si="165"/>
        <v>3174898314.6339459</v>
      </c>
      <c r="FA51" s="60">
        <f t="shared" si="165"/>
        <v>3174898314.6339459</v>
      </c>
      <c r="FB51" s="60">
        <f t="shared" si="165"/>
        <v>3174898314.6339459</v>
      </c>
      <c r="FC51" s="60">
        <f t="shared" si="165"/>
        <v>3174898314.6339459</v>
      </c>
      <c r="FD51" s="60">
        <f t="shared" si="165"/>
        <v>3174898314.6339459</v>
      </c>
      <c r="FE51" s="60">
        <f t="shared" si="165"/>
        <v>3174898314.6339459</v>
      </c>
      <c r="FF51" s="60">
        <f t="shared" si="165"/>
        <v>3174898314.6339459</v>
      </c>
      <c r="FG51" s="60">
        <f t="shared" si="165"/>
        <v>3174898314.6339459</v>
      </c>
      <c r="FH51" s="60">
        <f t="shared" si="165"/>
        <v>3174898314.6339459</v>
      </c>
      <c r="FI51" s="60">
        <f t="shared" si="165"/>
        <v>3174898314.6339459</v>
      </c>
      <c r="FJ51" s="60">
        <f t="shared" si="165"/>
        <v>3174898314.6339459</v>
      </c>
      <c r="FK51" s="60">
        <f t="shared" si="165"/>
        <v>3174898314.6339459</v>
      </c>
      <c r="FL51" s="60">
        <f t="shared" si="165"/>
        <v>3174898314.6339459</v>
      </c>
      <c r="FM51" s="60">
        <f t="shared" si="165"/>
        <v>3174898314.6339459</v>
      </c>
      <c r="FN51" s="60">
        <f t="shared" si="165"/>
        <v>3174898314.6339459</v>
      </c>
      <c r="FO51" s="60">
        <f t="shared" si="165"/>
        <v>3174898314.6339459</v>
      </c>
      <c r="FP51" s="60">
        <f t="shared" si="165"/>
        <v>3174898314.6339459</v>
      </c>
      <c r="FQ51" s="60">
        <f t="shared" si="165"/>
        <v>3174898314.6339459</v>
      </c>
      <c r="FR51" s="68"/>
      <c r="FS51" s="60">
        <f>$H$24*$Q$10</f>
        <v>3047211891.2952924</v>
      </c>
      <c r="FT51" s="60">
        <f t="shared" ref="FT51:GS51" si="166">$H$24*$Q$10</f>
        <v>3047211891.2952924</v>
      </c>
      <c r="FU51" s="60">
        <f t="shared" si="166"/>
        <v>3047211891.2952924</v>
      </c>
      <c r="FV51" s="60">
        <f t="shared" si="166"/>
        <v>3047211891.2952924</v>
      </c>
      <c r="FW51" s="60">
        <f t="shared" si="166"/>
        <v>3047211891.2952924</v>
      </c>
      <c r="FX51" s="60">
        <f t="shared" si="166"/>
        <v>3047211891.2952924</v>
      </c>
      <c r="FY51" s="60">
        <f t="shared" si="166"/>
        <v>3047211891.2952924</v>
      </c>
      <c r="FZ51" s="60">
        <f t="shared" si="166"/>
        <v>3047211891.2952924</v>
      </c>
      <c r="GA51" s="60">
        <f t="shared" si="166"/>
        <v>3047211891.2952924</v>
      </c>
      <c r="GB51" s="60">
        <f t="shared" si="166"/>
        <v>3047211891.2952924</v>
      </c>
      <c r="GC51" s="60">
        <f t="shared" si="166"/>
        <v>3047211891.2952924</v>
      </c>
      <c r="GD51" s="60">
        <f t="shared" si="166"/>
        <v>3047211891.2952924</v>
      </c>
      <c r="GE51" s="60">
        <f t="shared" si="166"/>
        <v>3047211891.2952924</v>
      </c>
      <c r="GF51" s="60">
        <f t="shared" si="166"/>
        <v>3047211891.2952924</v>
      </c>
      <c r="GG51" s="60">
        <f t="shared" si="166"/>
        <v>3047211891.2952924</v>
      </c>
      <c r="GH51" s="60">
        <f t="shared" si="166"/>
        <v>3047211891.2952924</v>
      </c>
      <c r="GI51" s="60">
        <f t="shared" si="166"/>
        <v>3047211891.2952924</v>
      </c>
      <c r="GJ51" s="60">
        <f t="shared" si="166"/>
        <v>3047211891.2952924</v>
      </c>
      <c r="GK51" s="60">
        <f t="shared" si="166"/>
        <v>3047211891.2952924</v>
      </c>
      <c r="GL51" s="60">
        <f t="shared" si="166"/>
        <v>3047211891.2952924</v>
      </c>
      <c r="GM51" s="60">
        <f t="shared" si="166"/>
        <v>3047211891.2952924</v>
      </c>
      <c r="GN51" s="60">
        <f t="shared" si="166"/>
        <v>3047211891.2952924</v>
      </c>
      <c r="GO51" s="60">
        <f t="shared" si="166"/>
        <v>3047211891.2952924</v>
      </c>
      <c r="GP51" s="60">
        <f t="shared" si="166"/>
        <v>3047211891.2952924</v>
      </c>
      <c r="GQ51" s="60">
        <f t="shared" si="166"/>
        <v>3047211891.2952924</v>
      </c>
      <c r="GR51" s="60">
        <f t="shared" si="166"/>
        <v>3047211891.2952924</v>
      </c>
      <c r="GS51" s="60">
        <f t="shared" si="166"/>
        <v>3047211891.2952924</v>
      </c>
      <c r="GT51" s="68"/>
      <c r="GU51" s="60">
        <f>$G$24*$Q$9</f>
        <v>2731570857.3738294</v>
      </c>
      <c r="GV51" s="60">
        <f t="shared" ref="GV51:HU51" si="167">$G$24*$Q$9</f>
        <v>2731570857.3738294</v>
      </c>
      <c r="GW51" s="60">
        <f t="shared" si="167"/>
        <v>2731570857.3738294</v>
      </c>
      <c r="GX51" s="60">
        <f t="shared" si="167"/>
        <v>2731570857.3738294</v>
      </c>
      <c r="GY51" s="60">
        <f t="shared" si="167"/>
        <v>2731570857.3738294</v>
      </c>
      <c r="GZ51" s="60">
        <f t="shared" si="167"/>
        <v>2731570857.3738294</v>
      </c>
      <c r="HA51" s="60">
        <f t="shared" si="167"/>
        <v>2731570857.3738294</v>
      </c>
      <c r="HB51" s="60">
        <f t="shared" si="167"/>
        <v>2731570857.3738294</v>
      </c>
      <c r="HC51" s="60">
        <f t="shared" si="167"/>
        <v>2731570857.3738294</v>
      </c>
      <c r="HD51" s="60">
        <f t="shared" si="167"/>
        <v>2731570857.3738294</v>
      </c>
      <c r="HE51" s="60">
        <f t="shared" si="167"/>
        <v>2731570857.3738294</v>
      </c>
      <c r="HF51" s="60">
        <f t="shared" si="167"/>
        <v>2731570857.3738294</v>
      </c>
      <c r="HG51" s="60">
        <f t="shared" si="167"/>
        <v>2731570857.3738294</v>
      </c>
      <c r="HH51" s="60">
        <f t="shared" si="167"/>
        <v>2731570857.3738294</v>
      </c>
      <c r="HI51" s="60">
        <f t="shared" si="167"/>
        <v>2731570857.3738294</v>
      </c>
      <c r="HJ51" s="60">
        <f t="shared" si="167"/>
        <v>2731570857.3738294</v>
      </c>
      <c r="HK51" s="60">
        <f t="shared" si="167"/>
        <v>2731570857.3738294</v>
      </c>
      <c r="HL51" s="60">
        <f t="shared" si="167"/>
        <v>2731570857.3738294</v>
      </c>
      <c r="HM51" s="60">
        <f t="shared" si="167"/>
        <v>2731570857.3738294</v>
      </c>
      <c r="HN51" s="60">
        <f t="shared" si="167"/>
        <v>2731570857.3738294</v>
      </c>
      <c r="HO51" s="60">
        <f t="shared" si="167"/>
        <v>2731570857.3738294</v>
      </c>
      <c r="HP51" s="60">
        <f t="shared" si="167"/>
        <v>2731570857.3738294</v>
      </c>
      <c r="HQ51" s="60">
        <f t="shared" si="167"/>
        <v>2731570857.3738294</v>
      </c>
      <c r="HR51" s="60">
        <f t="shared" si="167"/>
        <v>2731570857.3738294</v>
      </c>
      <c r="HS51" s="60">
        <f t="shared" si="167"/>
        <v>2731570857.3738294</v>
      </c>
      <c r="HT51" s="60">
        <f t="shared" si="167"/>
        <v>2731570857.3738294</v>
      </c>
      <c r="HU51" s="60">
        <f t="shared" si="167"/>
        <v>2731570857.3738294</v>
      </c>
      <c r="HV51" s="68"/>
    </row>
  </sheetData>
  <sortState xmlns:xlrd2="http://schemas.microsoft.com/office/spreadsheetml/2017/richdata2" ref="P2:Q16">
    <sortCondition ref="P2"/>
  </sortState>
  <mergeCells count="11">
    <mergeCell ref="GU28:HV28"/>
    <mergeCell ref="BK28:CL28"/>
    <mergeCell ref="CM28:DN28"/>
    <mergeCell ref="DO28:EP28"/>
    <mergeCell ref="EQ28:FR28"/>
    <mergeCell ref="FS28:GT28"/>
    <mergeCell ref="P1:Q1"/>
    <mergeCell ref="A21:F21"/>
    <mergeCell ref="C48:F48"/>
    <mergeCell ref="G28:AH28"/>
    <mergeCell ref="AI28:BJ28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Z53"/>
  <sheetViews>
    <sheetView zoomScale="80" zoomScaleNormal="80" workbookViewId="0">
      <selection activeCell="L8" sqref="L8"/>
    </sheetView>
  </sheetViews>
  <sheetFormatPr defaultRowHeight="15" x14ac:dyDescent="0.25"/>
  <cols>
    <col min="1" max="1" width="13.5703125" style="11" bestFit="1" customWidth="1"/>
    <col min="2" max="2" width="24" bestFit="1" customWidth="1"/>
    <col min="3" max="3" width="10.28515625" bestFit="1" customWidth="1"/>
    <col min="4" max="4" width="11" bestFit="1" customWidth="1"/>
    <col min="5" max="5" width="13" customWidth="1"/>
    <col min="6" max="6" width="12.28515625" customWidth="1"/>
    <col min="7" max="7" width="20.28515625" bestFit="1" customWidth="1"/>
    <col min="8" max="8" width="14.7109375" customWidth="1"/>
    <col min="9" max="9" width="19.42578125" bestFit="1" customWidth="1"/>
    <col min="10" max="10" width="31.140625" style="14" customWidth="1"/>
    <col min="11" max="11" width="34.85546875" bestFit="1" customWidth="1"/>
    <col min="12" max="20" width="15.28515625" bestFit="1" customWidth="1"/>
    <col min="21" max="23" width="14" bestFit="1" customWidth="1"/>
    <col min="24" max="28" width="15.28515625" bestFit="1" customWidth="1"/>
    <col min="29" max="30" width="13" bestFit="1" customWidth="1"/>
    <col min="31" max="36" width="15.28515625" bestFit="1" customWidth="1"/>
    <col min="37" max="37" width="33" bestFit="1" customWidth="1"/>
    <col min="38" max="38" width="24" bestFit="1" customWidth="1"/>
    <col min="39" max="39" width="14" bestFit="1" customWidth="1"/>
    <col min="40" max="43" width="15.28515625" bestFit="1" customWidth="1"/>
    <col min="44" max="44" width="14" bestFit="1" customWidth="1"/>
    <col min="45" max="56" width="15.28515625" bestFit="1" customWidth="1"/>
    <col min="57" max="58" width="9.7109375" bestFit="1" customWidth="1"/>
    <col min="59" max="62" width="15.28515625" bestFit="1" customWidth="1"/>
    <col min="63" max="63" width="14" bestFit="1" customWidth="1"/>
    <col min="64" max="64" width="12.85546875" bestFit="1" customWidth="1"/>
    <col min="65" max="65" width="15.28515625" bestFit="1" customWidth="1"/>
    <col min="66" max="66" width="24" bestFit="1" customWidth="1"/>
    <col min="67" max="84" width="15.28515625" bestFit="1" customWidth="1"/>
    <col min="85" max="86" width="9.7109375" bestFit="1" customWidth="1"/>
    <col min="87" max="93" width="15.28515625" bestFit="1" customWidth="1"/>
    <col min="94" max="94" width="24" bestFit="1" customWidth="1"/>
    <col min="95" max="95" width="14" bestFit="1" customWidth="1"/>
    <col min="96" max="96" width="15.28515625" bestFit="1" customWidth="1"/>
    <col min="97" max="97" width="14" bestFit="1" customWidth="1"/>
    <col min="98" max="105" width="15.28515625" bestFit="1" customWidth="1"/>
    <col min="106" max="106" width="14" bestFit="1" customWidth="1"/>
    <col min="107" max="110" width="15.28515625" bestFit="1" customWidth="1"/>
    <col min="111" max="111" width="9.7109375" bestFit="1" customWidth="1"/>
    <col min="112" max="112" width="15.28515625" bestFit="1" customWidth="1"/>
    <col min="113" max="114" width="9.7109375" bestFit="1" customWidth="1"/>
    <col min="115" max="119" width="15.28515625" bestFit="1" customWidth="1"/>
    <col min="120" max="120" width="14" bestFit="1" customWidth="1"/>
    <col min="121" max="121" width="15.28515625" bestFit="1" customWidth="1"/>
    <col min="122" max="122" width="24" bestFit="1" customWidth="1"/>
    <col min="123" max="123" width="15.28515625" bestFit="1" customWidth="1"/>
    <col min="124" max="124" width="14" bestFit="1" customWidth="1"/>
    <col min="125" max="138" width="15.28515625" bestFit="1" customWidth="1"/>
    <col min="139" max="139" width="9.7109375" bestFit="1" customWidth="1"/>
    <col min="140" max="140" width="15.28515625" bestFit="1" customWidth="1"/>
    <col min="141" max="142" width="9.7109375" bestFit="1" customWidth="1"/>
    <col min="143" max="143" width="14" bestFit="1" customWidth="1"/>
    <col min="144" max="149" width="15.28515625" bestFit="1" customWidth="1"/>
    <col min="150" max="150" width="24" bestFit="1" customWidth="1"/>
    <col min="151" max="166" width="15.28515625" bestFit="1" customWidth="1"/>
    <col min="167" max="167" width="9.7109375" bestFit="1" customWidth="1"/>
    <col min="168" max="168" width="15.28515625" bestFit="1" customWidth="1"/>
    <col min="169" max="170" width="9.7109375" bestFit="1" customWidth="1"/>
    <col min="171" max="177" width="15.28515625" bestFit="1" customWidth="1"/>
    <col min="178" max="178" width="23.5703125" bestFit="1" customWidth="1"/>
    <col min="179" max="185" width="15.28515625" bestFit="1" customWidth="1"/>
    <col min="186" max="186" width="14" bestFit="1" customWidth="1"/>
    <col min="187" max="190" width="15.28515625" bestFit="1" customWidth="1"/>
    <col min="191" max="191" width="14" bestFit="1" customWidth="1"/>
    <col min="192" max="192" width="15.28515625" bestFit="1" customWidth="1"/>
    <col min="193" max="193" width="14" bestFit="1" customWidth="1"/>
    <col min="194" max="194" width="15.28515625" bestFit="1" customWidth="1"/>
    <col min="195" max="196" width="9.7109375" bestFit="1" customWidth="1"/>
    <col min="197" max="197" width="15.28515625" bestFit="1" customWidth="1"/>
    <col min="198" max="198" width="9.7109375" bestFit="1" customWidth="1"/>
    <col min="199" max="200" width="15.28515625" bestFit="1" customWidth="1"/>
    <col min="201" max="201" width="14" bestFit="1" customWidth="1"/>
    <col min="202" max="204" width="15.28515625" bestFit="1" customWidth="1"/>
    <col min="205" max="205" width="9.7109375" bestFit="1" customWidth="1"/>
    <col min="206" max="206" width="24" bestFit="1" customWidth="1"/>
    <col min="207" max="222" width="15.28515625" bestFit="1" customWidth="1"/>
    <col min="223" max="223" width="9.7109375" bestFit="1" customWidth="1"/>
    <col min="224" max="224" width="15.28515625" bestFit="1" customWidth="1"/>
    <col min="225" max="226" width="9.7109375" bestFit="1" customWidth="1"/>
    <col min="227" max="229" width="15.28515625" bestFit="1" customWidth="1"/>
    <col min="230" max="230" width="14" bestFit="1" customWidth="1"/>
    <col min="231" max="233" width="15.28515625" bestFit="1" customWidth="1"/>
    <col min="234" max="234" width="24" bestFit="1" customWidth="1"/>
  </cols>
  <sheetData>
    <row r="1" spans="1:234" s="88" customFormat="1" ht="15.75" x14ac:dyDescent="0.25">
      <c r="A1" s="198" t="s">
        <v>78</v>
      </c>
      <c r="B1" s="198"/>
      <c r="C1" s="198"/>
      <c r="D1" s="198"/>
      <c r="E1" s="198"/>
      <c r="F1" s="198"/>
      <c r="G1" s="198"/>
      <c r="H1" s="198"/>
      <c r="I1" s="198"/>
      <c r="J1" s="198"/>
      <c r="K1" s="198"/>
      <c r="L1" s="198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8"/>
      <c r="X1" s="198"/>
      <c r="Y1" s="198"/>
    </row>
    <row r="2" spans="1:234" s="12" customFormat="1" x14ac:dyDescent="0.25">
      <c r="A2" s="21" t="s">
        <v>865</v>
      </c>
      <c r="B2" s="82" t="s">
        <v>799</v>
      </c>
      <c r="C2" s="82" t="s">
        <v>866</v>
      </c>
      <c r="D2" s="82" t="s">
        <v>867</v>
      </c>
      <c r="E2" s="82" t="s">
        <v>868</v>
      </c>
      <c r="F2" s="82" t="s">
        <v>869</v>
      </c>
      <c r="G2" s="82" t="s">
        <v>800</v>
      </c>
      <c r="H2" s="82" t="s">
        <v>870</v>
      </c>
      <c r="I2" s="82" t="s">
        <v>871</v>
      </c>
      <c r="J2" s="83" t="s">
        <v>872</v>
      </c>
      <c r="K2" s="21" t="s">
        <v>96</v>
      </c>
      <c r="L2" s="21" t="s">
        <v>97</v>
      </c>
      <c r="M2" s="21" t="s">
        <v>98</v>
      </c>
      <c r="N2" s="21" t="s">
        <v>99</v>
      </c>
      <c r="O2" s="21" t="s">
        <v>100</v>
      </c>
      <c r="P2" s="21" t="s">
        <v>101</v>
      </c>
      <c r="Q2" s="21" t="s">
        <v>102</v>
      </c>
      <c r="R2" s="21" t="s">
        <v>103</v>
      </c>
      <c r="S2" s="21" t="s">
        <v>104</v>
      </c>
      <c r="T2" s="21" t="s">
        <v>105</v>
      </c>
      <c r="U2" s="21" t="s">
        <v>106</v>
      </c>
      <c r="V2" s="21" t="s">
        <v>107</v>
      </c>
      <c r="W2" s="21" t="s">
        <v>108</v>
      </c>
      <c r="X2" s="21" t="s">
        <v>109</v>
      </c>
      <c r="Y2" s="21" t="s">
        <v>110</v>
      </c>
      <c r="Z2" s="21" t="s">
        <v>111</v>
      </c>
      <c r="AA2" s="21" t="s">
        <v>112</v>
      </c>
      <c r="AB2" s="21" t="s">
        <v>113</v>
      </c>
      <c r="AC2" s="21" t="s">
        <v>114</v>
      </c>
      <c r="AD2" s="21" t="s">
        <v>115</v>
      </c>
      <c r="AE2" s="21" t="s">
        <v>116</v>
      </c>
      <c r="AF2" s="21" t="s">
        <v>117</v>
      </c>
      <c r="AG2" s="21" t="s">
        <v>118</v>
      </c>
      <c r="AH2" s="21" t="s">
        <v>119</v>
      </c>
      <c r="AI2" s="21" t="s">
        <v>120</v>
      </c>
      <c r="AJ2" s="21" t="s">
        <v>121</v>
      </c>
      <c r="AK2" s="21" t="s">
        <v>122</v>
      </c>
      <c r="AL2" s="89" t="s">
        <v>0</v>
      </c>
      <c r="AM2" s="21" t="s">
        <v>123</v>
      </c>
      <c r="AN2" s="21" t="s">
        <v>124</v>
      </c>
      <c r="AO2" s="21" t="s">
        <v>125</v>
      </c>
      <c r="AP2" s="21" t="s">
        <v>126</v>
      </c>
      <c r="AQ2" s="21" t="s">
        <v>127</v>
      </c>
      <c r="AR2" s="21" t="s">
        <v>128</v>
      </c>
      <c r="AS2" s="21" t="s">
        <v>129</v>
      </c>
      <c r="AT2" s="21" t="s">
        <v>130</v>
      </c>
      <c r="AU2" s="21" t="s">
        <v>131</v>
      </c>
      <c r="AV2" s="21" t="s">
        <v>132</v>
      </c>
      <c r="AW2" s="21" t="s">
        <v>133</v>
      </c>
      <c r="AX2" s="21" t="s">
        <v>134</v>
      </c>
      <c r="AY2" s="21" t="s">
        <v>135</v>
      </c>
      <c r="AZ2" s="21" t="s">
        <v>136</v>
      </c>
      <c r="BA2" s="21" t="s">
        <v>137</v>
      </c>
      <c r="BB2" s="21" t="s">
        <v>138</v>
      </c>
      <c r="BC2" s="21" t="s">
        <v>139</v>
      </c>
      <c r="BD2" s="21" t="s">
        <v>140</v>
      </c>
      <c r="BE2" s="21" t="s">
        <v>141</v>
      </c>
      <c r="BF2" s="21" t="s">
        <v>142</v>
      </c>
      <c r="BG2" s="21" t="s">
        <v>143</v>
      </c>
      <c r="BH2" s="21" t="s">
        <v>144</v>
      </c>
      <c r="BI2" s="21" t="s">
        <v>145</v>
      </c>
      <c r="BJ2" s="21" t="s">
        <v>146</v>
      </c>
      <c r="BK2" s="21" t="s">
        <v>147</v>
      </c>
      <c r="BL2" s="21" t="s">
        <v>148</v>
      </c>
      <c r="BM2" s="21" t="s">
        <v>149</v>
      </c>
      <c r="BN2" s="89" t="s">
        <v>1</v>
      </c>
      <c r="BO2" s="21" t="s">
        <v>150</v>
      </c>
      <c r="BP2" s="21" t="s">
        <v>151</v>
      </c>
      <c r="BQ2" s="21" t="s">
        <v>152</v>
      </c>
      <c r="BR2" s="21" t="s">
        <v>153</v>
      </c>
      <c r="BS2" s="21" t="s">
        <v>154</v>
      </c>
      <c r="BT2" s="21" t="s">
        <v>155</v>
      </c>
      <c r="BU2" s="21" t="s">
        <v>156</v>
      </c>
      <c r="BV2" s="21" t="s">
        <v>157</v>
      </c>
      <c r="BW2" s="21" t="s">
        <v>158</v>
      </c>
      <c r="BX2" s="21" t="s">
        <v>159</v>
      </c>
      <c r="BY2" s="21" t="s">
        <v>160</v>
      </c>
      <c r="BZ2" s="21" t="s">
        <v>161</v>
      </c>
      <c r="CA2" s="21" t="s">
        <v>162</v>
      </c>
      <c r="CB2" s="21" t="s">
        <v>163</v>
      </c>
      <c r="CC2" s="21" t="s">
        <v>164</v>
      </c>
      <c r="CD2" s="21" t="s">
        <v>165</v>
      </c>
      <c r="CE2" s="21" t="s">
        <v>166</v>
      </c>
      <c r="CF2" s="21" t="s">
        <v>167</v>
      </c>
      <c r="CG2" s="21" t="s">
        <v>168</v>
      </c>
      <c r="CH2" s="21" t="s">
        <v>169</v>
      </c>
      <c r="CI2" s="21" t="s">
        <v>170</v>
      </c>
      <c r="CJ2" s="21" t="s">
        <v>171</v>
      </c>
      <c r="CK2" s="21" t="s">
        <v>172</v>
      </c>
      <c r="CL2" s="21" t="s">
        <v>173</v>
      </c>
      <c r="CM2" s="21" t="s">
        <v>174</v>
      </c>
      <c r="CN2" s="21" t="s">
        <v>175</v>
      </c>
      <c r="CO2" s="21" t="s">
        <v>176</v>
      </c>
      <c r="CP2" s="89" t="s">
        <v>2</v>
      </c>
      <c r="CQ2" s="21" t="s">
        <v>177</v>
      </c>
      <c r="CR2" s="21" t="s">
        <v>178</v>
      </c>
      <c r="CS2" s="21" t="s">
        <v>179</v>
      </c>
      <c r="CT2" s="21" t="s">
        <v>180</v>
      </c>
      <c r="CU2" s="21" t="s">
        <v>181</v>
      </c>
      <c r="CV2" s="21" t="s">
        <v>182</v>
      </c>
      <c r="CW2" s="21" t="s">
        <v>183</v>
      </c>
      <c r="CX2" s="21" t="s">
        <v>184</v>
      </c>
      <c r="CY2" s="21" t="s">
        <v>185</v>
      </c>
      <c r="CZ2" s="21" t="s">
        <v>186</v>
      </c>
      <c r="DA2" s="21" t="s">
        <v>187</v>
      </c>
      <c r="DB2" s="21" t="s">
        <v>188</v>
      </c>
      <c r="DC2" s="21" t="s">
        <v>189</v>
      </c>
      <c r="DD2" s="21" t="s">
        <v>190</v>
      </c>
      <c r="DE2" s="21" t="s">
        <v>191</v>
      </c>
      <c r="DF2" s="21" t="s">
        <v>192</v>
      </c>
      <c r="DG2" s="21" t="s">
        <v>193</v>
      </c>
      <c r="DH2" s="21" t="s">
        <v>194</v>
      </c>
      <c r="DI2" s="21" t="s">
        <v>195</v>
      </c>
      <c r="DJ2" s="21" t="s">
        <v>196</v>
      </c>
      <c r="DK2" s="21" t="s">
        <v>197</v>
      </c>
      <c r="DL2" s="21" t="s">
        <v>198</v>
      </c>
      <c r="DM2" s="21" t="s">
        <v>199</v>
      </c>
      <c r="DN2" s="21" t="s">
        <v>200</v>
      </c>
      <c r="DO2" s="21" t="s">
        <v>201</v>
      </c>
      <c r="DP2" s="21" t="s">
        <v>202</v>
      </c>
      <c r="DQ2" s="21" t="s">
        <v>203</v>
      </c>
      <c r="DR2" s="89" t="s">
        <v>3</v>
      </c>
      <c r="DS2" s="21" t="s">
        <v>204</v>
      </c>
      <c r="DT2" s="21" t="s">
        <v>205</v>
      </c>
      <c r="DU2" s="21" t="s">
        <v>206</v>
      </c>
      <c r="DV2" s="21" t="s">
        <v>207</v>
      </c>
      <c r="DW2" s="21" t="s">
        <v>208</v>
      </c>
      <c r="DX2" s="21" t="s">
        <v>209</v>
      </c>
      <c r="DY2" s="21" t="s">
        <v>210</v>
      </c>
      <c r="DZ2" s="21" t="s">
        <v>211</v>
      </c>
      <c r="EA2" s="21" t="s">
        <v>212</v>
      </c>
      <c r="EB2" s="21" t="s">
        <v>213</v>
      </c>
      <c r="EC2" s="21" t="s">
        <v>214</v>
      </c>
      <c r="ED2" s="21" t="s">
        <v>215</v>
      </c>
      <c r="EE2" s="21" t="s">
        <v>216</v>
      </c>
      <c r="EF2" s="21" t="s">
        <v>217</v>
      </c>
      <c r="EG2" s="21" t="s">
        <v>218</v>
      </c>
      <c r="EH2" s="21" t="s">
        <v>219</v>
      </c>
      <c r="EI2" s="21" t="s">
        <v>220</v>
      </c>
      <c r="EJ2" s="21" t="s">
        <v>221</v>
      </c>
      <c r="EK2" s="21" t="s">
        <v>222</v>
      </c>
      <c r="EL2" s="21" t="s">
        <v>223</v>
      </c>
      <c r="EM2" s="21" t="s">
        <v>224</v>
      </c>
      <c r="EN2" s="21" t="s">
        <v>225</v>
      </c>
      <c r="EO2" s="21" t="s">
        <v>226</v>
      </c>
      <c r="EP2" s="21" t="s">
        <v>227</v>
      </c>
      <c r="EQ2" s="21" t="s">
        <v>228</v>
      </c>
      <c r="ER2" s="21" t="s">
        <v>229</v>
      </c>
      <c r="ES2" s="21" t="s">
        <v>230</v>
      </c>
      <c r="ET2" s="89" t="s">
        <v>4</v>
      </c>
      <c r="EU2" s="21" t="s">
        <v>231</v>
      </c>
      <c r="EV2" s="21" t="s">
        <v>232</v>
      </c>
      <c r="EW2" s="21" t="s">
        <v>233</v>
      </c>
      <c r="EX2" s="21" t="s">
        <v>234</v>
      </c>
      <c r="EY2" s="21" t="s">
        <v>235</v>
      </c>
      <c r="EZ2" s="21" t="s">
        <v>236</v>
      </c>
      <c r="FA2" s="21" t="s">
        <v>237</v>
      </c>
      <c r="FB2" s="21" t="s">
        <v>238</v>
      </c>
      <c r="FC2" s="21" t="s">
        <v>239</v>
      </c>
      <c r="FD2" s="21" t="s">
        <v>240</v>
      </c>
      <c r="FE2" s="21" t="s">
        <v>241</v>
      </c>
      <c r="FF2" s="21" t="s">
        <v>242</v>
      </c>
      <c r="FG2" s="21" t="s">
        <v>243</v>
      </c>
      <c r="FH2" s="21" t="s">
        <v>244</v>
      </c>
      <c r="FI2" s="21" t="s">
        <v>245</v>
      </c>
      <c r="FJ2" s="21" t="s">
        <v>246</v>
      </c>
      <c r="FK2" s="21" t="s">
        <v>247</v>
      </c>
      <c r="FL2" s="21" t="s">
        <v>248</v>
      </c>
      <c r="FM2" s="21" t="s">
        <v>249</v>
      </c>
      <c r="FN2" s="21" t="s">
        <v>250</v>
      </c>
      <c r="FO2" s="21" t="s">
        <v>251</v>
      </c>
      <c r="FP2" s="21" t="s">
        <v>252</v>
      </c>
      <c r="FQ2" s="21" t="s">
        <v>253</v>
      </c>
      <c r="FR2" s="21" t="s">
        <v>254</v>
      </c>
      <c r="FS2" s="21" t="s">
        <v>255</v>
      </c>
      <c r="FT2" s="21" t="s">
        <v>256</v>
      </c>
      <c r="FU2" s="21" t="s">
        <v>257</v>
      </c>
      <c r="FV2" s="89" t="s">
        <v>5</v>
      </c>
      <c r="FW2" s="21" t="s">
        <v>258</v>
      </c>
      <c r="FX2" s="21" t="s">
        <v>259</v>
      </c>
      <c r="FY2" s="21" t="s">
        <v>260</v>
      </c>
      <c r="FZ2" s="21" t="s">
        <v>261</v>
      </c>
      <c r="GA2" s="21" t="s">
        <v>262</v>
      </c>
      <c r="GB2" s="21" t="s">
        <v>263</v>
      </c>
      <c r="GC2" s="21" t="s">
        <v>264</v>
      </c>
      <c r="GD2" s="21" t="s">
        <v>265</v>
      </c>
      <c r="GE2" s="21" t="s">
        <v>266</v>
      </c>
      <c r="GF2" s="21" t="s">
        <v>267</v>
      </c>
      <c r="GG2" s="21" t="s">
        <v>268</v>
      </c>
      <c r="GH2" s="21" t="s">
        <v>269</v>
      </c>
      <c r="GI2" s="21" t="s">
        <v>270</v>
      </c>
      <c r="GJ2" s="21" t="s">
        <v>271</v>
      </c>
      <c r="GK2" s="21" t="s">
        <v>272</v>
      </c>
      <c r="GL2" s="21" t="s">
        <v>273</v>
      </c>
      <c r="GM2" s="21" t="s">
        <v>274</v>
      </c>
      <c r="GN2" s="21" t="s">
        <v>275</v>
      </c>
      <c r="GO2" s="21" t="s">
        <v>276</v>
      </c>
      <c r="GP2" s="21" t="s">
        <v>277</v>
      </c>
      <c r="GQ2" s="21" t="s">
        <v>278</v>
      </c>
      <c r="GR2" s="21" t="s">
        <v>279</v>
      </c>
      <c r="GS2" s="21" t="s">
        <v>280</v>
      </c>
      <c r="GT2" s="21" t="s">
        <v>281</v>
      </c>
      <c r="GU2" s="21" t="s">
        <v>282</v>
      </c>
      <c r="GV2" s="21" t="s">
        <v>283</v>
      </c>
      <c r="GW2" s="21" t="s">
        <v>284</v>
      </c>
      <c r="GX2" s="89" t="s">
        <v>6</v>
      </c>
      <c r="GY2" s="21" t="s">
        <v>285</v>
      </c>
      <c r="GZ2" s="21" t="s">
        <v>286</v>
      </c>
      <c r="HA2" s="21" t="s">
        <v>287</v>
      </c>
      <c r="HB2" s="21" t="s">
        <v>288</v>
      </c>
      <c r="HC2" s="21" t="s">
        <v>289</v>
      </c>
      <c r="HD2" s="21" t="s">
        <v>290</v>
      </c>
      <c r="HE2" s="21" t="s">
        <v>291</v>
      </c>
      <c r="HF2" s="21" t="s">
        <v>292</v>
      </c>
      <c r="HG2" s="21" t="s">
        <v>293</v>
      </c>
      <c r="HH2" s="21" t="s">
        <v>294</v>
      </c>
      <c r="HI2" s="21" t="s">
        <v>295</v>
      </c>
      <c r="HJ2" s="21" t="s">
        <v>296</v>
      </c>
      <c r="HK2" s="21" t="s">
        <v>297</v>
      </c>
      <c r="HL2" s="21" t="s">
        <v>298</v>
      </c>
      <c r="HM2" s="21" t="s">
        <v>299</v>
      </c>
      <c r="HN2" s="21" t="s">
        <v>300</v>
      </c>
      <c r="HO2" s="21" t="s">
        <v>301</v>
      </c>
      <c r="HP2" s="21" t="s">
        <v>302</v>
      </c>
      <c r="HQ2" s="21" t="s">
        <v>303</v>
      </c>
      <c r="HR2" s="21" t="s">
        <v>304</v>
      </c>
      <c r="HS2" s="21" t="s">
        <v>305</v>
      </c>
      <c r="HT2" s="21" t="s">
        <v>306</v>
      </c>
      <c r="HU2" s="21" t="s">
        <v>307</v>
      </c>
      <c r="HV2" s="21" t="s">
        <v>308</v>
      </c>
      <c r="HW2" s="21" t="s">
        <v>309</v>
      </c>
      <c r="HX2" s="21" t="s">
        <v>310</v>
      </c>
      <c r="HY2" s="21" t="s">
        <v>311</v>
      </c>
      <c r="HZ2" s="89" t="s">
        <v>7</v>
      </c>
    </row>
    <row r="3" spans="1:234" s="100" customFormat="1" ht="48" x14ac:dyDescent="0.25">
      <c r="A3" s="97" t="s">
        <v>28</v>
      </c>
      <c r="B3" s="98">
        <v>7111</v>
      </c>
      <c r="C3" s="98"/>
      <c r="D3" s="98">
        <v>1</v>
      </c>
      <c r="E3" s="98"/>
      <c r="F3" s="98"/>
      <c r="G3" s="98" t="s">
        <v>804</v>
      </c>
      <c r="H3" s="98" t="s">
        <v>779</v>
      </c>
      <c r="I3" s="97" t="s">
        <v>12</v>
      </c>
      <c r="J3" s="97" t="s">
        <v>876</v>
      </c>
      <c r="K3" s="139">
        <v>8.7789633197240113E-6</v>
      </c>
      <c r="L3" s="139">
        <v>1.0499195688727713E-5</v>
      </c>
      <c r="M3" s="139">
        <v>8.4312883441261391E-5</v>
      </c>
      <c r="N3" s="139">
        <v>9.4875567574373713E-7</v>
      </c>
      <c r="O3" s="139">
        <v>1.0004644388252799E-4</v>
      </c>
      <c r="P3" s="139">
        <v>7.8024103055407175E-6</v>
      </c>
      <c r="Q3" s="139">
        <v>2.9970812144115975E-5</v>
      </c>
      <c r="R3" s="139">
        <v>1.0259118402669141E-4</v>
      </c>
      <c r="S3" s="139">
        <v>5.3382234275389552E-5</v>
      </c>
      <c r="T3" s="139">
        <v>1.6272990065385013E-4</v>
      </c>
      <c r="U3" s="139">
        <v>7.4782298133032926E-5</v>
      </c>
      <c r="V3" s="139">
        <v>1.5623051455090164E-5</v>
      </c>
      <c r="W3" s="139">
        <v>2.4922960578470014E-4</v>
      </c>
      <c r="X3" s="139">
        <v>4.3833388051657361E-5</v>
      </c>
      <c r="Y3" s="139">
        <v>3.5708288048259484E-5</v>
      </c>
      <c r="Z3" s="139">
        <v>3.1746700460668899E-4</v>
      </c>
      <c r="AA3" s="139">
        <v>5.0541123381918948E-4</v>
      </c>
      <c r="AB3" s="139">
        <v>8.8459193834094854E-5</v>
      </c>
      <c r="AC3" s="139">
        <v>1.4419442375426467E-3</v>
      </c>
      <c r="AD3" s="139">
        <v>4.1476400528656478E-3</v>
      </c>
      <c r="AE3" s="139">
        <v>2.5825535458930392E-4</v>
      </c>
      <c r="AF3" s="139">
        <v>3.0889895147799177E-4</v>
      </c>
      <c r="AG3" s="139">
        <v>4.3386120418562963E-4</v>
      </c>
      <c r="AH3" s="139">
        <v>7.7156183317886998E-5</v>
      </c>
      <c r="AI3" s="139">
        <v>4.9733573298832797E-5</v>
      </c>
      <c r="AJ3" s="139">
        <v>1.4302028710809841E-4</v>
      </c>
      <c r="AK3" s="139">
        <v>1.1837408051488896E-4</v>
      </c>
      <c r="AL3" s="139"/>
      <c r="AM3" s="139">
        <v>3.421507453188478E-6</v>
      </c>
      <c r="AN3" s="139">
        <v>7.2973562824551576E-6</v>
      </c>
      <c r="AO3" s="139">
        <v>9.8656175899554591E-5</v>
      </c>
      <c r="AP3" s="139">
        <v>6.3034727881572862E-7</v>
      </c>
      <c r="AQ3" s="139">
        <v>6.6816208370446513E-5</v>
      </c>
      <c r="AR3" s="139">
        <v>6.9075835591954511E-6</v>
      </c>
      <c r="AS3" s="139">
        <v>6.6553967125151178E-6</v>
      </c>
      <c r="AT3" s="139">
        <v>7.1371605919808351E-5</v>
      </c>
      <c r="AU3" s="139">
        <v>6.0694825255019139E-5</v>
      </c>
      <c r="AV3" s="139">
        <v>1.49704518722959E-4</v>
      </c>
      <c r="AW3" s="139">
        <v>8.6525430129681197E-5</v>
      </c>
      <c r="AX3" s="139">
        <v>5.4135047191507564E-6</v>
      </c>
      <c r="AY3" s="139">
        <v>1.83991919413464E-4</v>
      </c>
      <c r="AZ3" s="139">
        <v>2.7670148377009587E-5</v>
      </c>
      <c r="BA3" s="139">
        <v>5.3477668480268654E-5</v>
      </c>
      <c r="BB3" s="139">
        <v>3.6593831796661084E-4</v>
      </c>
      <c r="BC3" s="139">
        <v>5.4652731678293744E-4</v>
      </c>
      <c r="BD3" s="139">
        <v>9.529867785571326E-5</v>
      </c>
      <c r="BE3" s="139">
        <v>1.5836654810295748E-3</v>
      </c>
      <c r="BF3" s="139">
        <v>3.843362843658449E-3</v>
      </c>
      <c r="BG3" s="139">
        <v>3.0107068160693302E-4</v>
      </c>
      <c r="BH3" s="139">
        <v>2.1960839815377795E-4</v>
      </c>
      <c r="BI3" s="139">
        <v>3.9415141185779296E-4</v>
      </c>
      <c r="BJ3" s="139">
        <v>6.2067568235784083E-5</v>
      </c>
      <c r="BK3" s="139">
        <v>3.476539007603046E-5</v>
      </c>
      <c r="BL3" s="139">
        <v>1.2815796646765355E-4</v>
      </c>
      <c r="BM3" s="139">
        <v>1.4146995028235164E-4</v>
      </c>
      <c r="BN3" s="139"/>
      <c r="BO3" s="139">
        <v>2.0043016179310695E-6</v>
      </c>
      <c r="BP3" s="139">
        <v>2.1249568446390507E-5</v>
      </c>
      <c r="BQ3" s="139">
        <v>1.1072027454596215E-4</v>
      </c>
      <c r="BR3" s="139">
        <v>9.350966251900222E-7</v>
      </c>
      <c r="BS3" s="139">
        <v>5.0669069937719812E-5</v>
      </c>
      <c r="BT3" s="139">
        <v>1.1704131180512249E-5</v>
      </c>
      <c r="BU3" s="139">
        <v>1.4803513792048415E-5</v>
      </c>
      <c r="BV3" s="139">
        <v>2.5127782549160707E-5</v>
      </c>
      <c r="BW3" s="139">
        <v>4.6503073458873097E-5</v>
      </c>
      <c r="BX3" s="139">
        <v>1.1854229171552721E-4</v>
      </c>
      <c r="BY3" s="139">
        <v>9.0214081476538231E-5</v>
      </c>
      <c r="BZ3" s="139">
        <v>7.5264526038606346E-6</v>
      </c>
      <c r="CA3" s="139">
        <v>2.3041768336684054E-3</v>
      </c>
      <c r="CB3" s="139">
        <v>1.9303487830403539E-5</v>
      </c>
      <c r="CC3" s="139">
        <v>4.4951685582885571E-5</v>
      </c>
      <c r="CD3" s="139">
        <v>3.2571259208565413E-4</v>
      </c>
      <c r="CE3" s="139">
        <v>6.872099527277406E-4</v>
      </c>
      <c r="CF3" s="139">
        <v>9.499532482399414E-5</v>
      </c>
      <c r="CG3" s="139">
        <v>1.7067438862683982E-3</v>
      </c>
      <c r="CH3" s="139">
        <v>4.8068978731998328E-3</v>
      </c>
      <c r="CI3" s="139">
        <v>2.6668036958495855E-4</v>
      </c>
      <c r="CJ3" s="139">
        <v>2.3194141538556443E-4</v>
      </c>
      <c r="CK3" s="139">
        <v>3.4054019717480384E-4</v>
      </c>
      <c r="CL3" s="139">
        <v>4.1677551832003725E-5</v>
      </c>
      <c r="CM3" s="139">
        <v>4.7825239274760023E-5</v>
      </c>
      <c r="CN3" s="139">
        <v>9.8735658444649643E-5</v>
      </c>
      <c r="CO3" s="139">
        <v>1.3750972203540777E-4</v>
      </c>
      <c r="CP3" s="139"/>
      <c r="CQ3" s="139">
        <v>4.8201590336911323E-6</v>
      </c>
      <c r="CR3" s="139">
        <v>2.3099154024605455E-5</v>
      </c>
      <c r="CS3" s="139">
        <v>9.3574697658453884E-5</v>
      </c>
      <c r="CT3" s="139">
        <v>0</v>
      </c>
      <c r="CU3" s="139">
        <v>4.669412184736172E-5</v>
      </c>
      <c r="CV3" s="139">
        <v>5.084450367572243E-6</v>
      </c>
      <c r="CW3" s="139">
        <v>1.4627878695347509E-5</v>
      </c>
      <c r="CX3" s="139">
        <v>2.6292767259654145E-5</v>
      </c>
      <c r="CY3" s="139">
        <v>2.6830438992907986E-5</v>
      </c>
      <c r="CZ3" s="139">
        <v>1.0792036313124851E-4</v>
      </c>
      <c r="DA3" s="139">
        <v>9.3760031190114209E-5</v>
      </c>
      <c r="DB3" s="139">
        <v>6.8330679932947151E-6</v>
      </c>
      <c r="DC3" s="139">
        <v>2.2897392949126783E-3</v>
      </c>
      <c r="DD3" s="139">
        <v>3.1508805590311057E-5</v>
      </c>
      <c r="DE3" s="139">
        <v>3.64798511501445E-5</v>
      </c>
      <c r="DF3" s="139">
        <v>3.6744998634800961E-4</v>
      </c>
      <c r="DG3" s="139">
        <v>7.1471315823905105E-4</v>
      </c>
      <c r="DH3" s="139">
        <v>9.9444083540392274E-5</v>
      </c>
      <c r="DI3" s="139">
        <v>1.5701193727632602E-3</v>
      </c>
      <c r="DJ3" s="139">
        <v>3.6317206317532181E-3</v>
      </c>
      <c r="DK3" s="139">
        <v>2.2184481018575734E-4</v>
      </c>
      <c r="DL3" s="139">
        <v>2.4868842304806398E-4</v>
      </c>
      <c r="DM3" s="139">
        <v>4.117037770127731E-4</v>
      </c>
      <c r="DN3" s="139">
        <v>3.6231361425422081E-5</v>
      </c>
      <c r="DO3" s="139">
        <v>4.2102520906100058E-5</v>
      </c>
      <c r="DP3" s="139">
        <v>9.4538937473648971E-5</v>
      </c>
      <c r="DQ3" s="139">
        <v>1.04382480815221E-4</v>
      </c>
      <c r="DR3" s="139"/>
      <c r="DS3" s="139">
        <v>5.4163474162398384E-6</v>
      </c>
      <c r="DT3" s="139">
        <v>1.6942358273979042E-5</v>
      </c>
      <c r="DU3" s="139">
        <v>2.8390725614052146E-4</v>
      </c>
      <c r="DV3" s="139">
        <v>6.4174956057180349E-7</v>
      </c>
      <c r="DW3" s="139">
        <v>7.9505113601761765E-5</v>
      </c>
      <c r="DX3" s="139">
        <v>3.4654476270865687E-7</v>
      </c>
      <c r="DY3" s="139">
        <v>2.0551123677932123E-5</v>
      </c>
      <c r="DZ3" s="139">
        <v>1.9281315214081156E-5</v>
      </c>
      <c r="EA3" s="139">
        <v>2.4138755388022348E-5</v>
      </c>
      <c r="EB3" s="139">
        <v>3.0213491924274E-4</v>
      </c>
      <c r="EC3" s="139">
        <v>1.3090926598688041E-4</v>
      </c>
      <c r="ED3" s="139">
        <v>1.0447569596185878E-5</v>
      </c>
      <c r="EE3" s="139">
        <v>2.6672773868725219E-3</v>
      </c>
      <c r="EF3" s="139">
        <v>1.9103858877257895E-5</v>
      </c>
      <c r="EG3" s="139">
        <v>2.8227933254683734E-5</v>
      </c>
      <c r="EH3" s="139">
        <v>5.9524432929055943E-4</v>
      </c>
      <c r="EI3" s="139">
        <v>3.0920218502020077E-3</v>
      </c>
      <c r="EJ3" s="139">
        <v>1.1580088324877728E-4</v>
      </c>
      <c r="EK3" s="139">
        <v>1.7148744618076385E-3</v>
      </c>
      <c r="EL3" s="139">
        <v>6.2246250673248594E-3</v>
      </c>
      <c r="EM3" s="139">
        <v>2.5604223226234147E-4</v>
      </c>
      <c r="EN3" s="139">
        <v>2.6629389207599556E-4</v>
      </c>
      <c r="EO3" s="139">
        <v>2.7793585197933971E-4</v>
      </c>
      <c r="EP3" s="139">
        <v>3.9537548677269496E-5</v>
      </c>
      <c r="EQ3" s="139">
        <v>2.9577155080830828E-5</v>
      </c>
      <c r="ER3" s="139">
        <v>9.3248312566307647E-5</v>
      </c>
      <c r="ES3" s="139">
        <v>2.5697490199868683E-4</v>
      </c>
      <c r="ET3" s="139"/>
      <c r="EU3" s="139">
        <v>7.1409140629350177E-6</v>
      </c>
      <c r="EV3" s="139">
        <v>4.2381108292955467E-5</v>
      </c>
      <c r="EW3" s="139">
        <v>1.1752246266658287E-4</v>
      </c>
      <c r="EX3" s="139">
        <v>2.6823372912060467E-6</v>
      </c>
      <c r="EY3" s="139">
        <v>6.4331758266121744E-5</v>
      </c>
      <c r="EZ3" s="139">
        <v>0</v>
      </c>
      <c r="FA3" s="139">
        <v>5.5872995770679512E-5</v>
      </c>
      <c r="FB3" s="139">
        <v>3.3284373036258908E-5</v>
      </c>
      <c r="FC3" s="139">
        <v>2.5719631129228376E-5</v>
      </c>
      <c r="FD3" s="139">
        <v>1.025398801227199E-4</v>
      </c>
      <c r="FE3" s="139">
        <v>4.0325056869201403E-5</v>
      </c>
      <c r="FF3" s="139">
        <v>8.5902878850529977E-6</v>
      </c>
      <c r="FG3" s="139">
        <v>2.9118963640991278E-3</v>
      </c>
      <c r="FH3" s="139">
        <v>1.1526751975026441E-5</v>
      </c>
      <c r="FI3" s="139">
        <v>1.2872956623326787E-5</v>
      </c>
      <c r="FJ3" s="139">
        <v>3.3525986363276634E-4</v>
      </c>
      <c r="FK3" s="139">
        <v>6.6720037390048692E-4</v>
      </c>
      <c r="FL3" s="139">
        <v>1.6860676326984437E-4</v>
      </c>
      <c r="FM3" s="139">
        <v>1.963110830623842E-3</v>
      </c>
      <c r="FN3" s="139">
        <v>2.8523114822789973E-3</v>
      </c>
      <c r="FO3" s="139">
        <v>2.7929256909423397E-4</v>
      </c>
      <c r="FP3" s="139">
        <v>2.9772349708438506E-4</v>
      </c>
      <c r="FQ3" s="139">
        <v>2.8361919188037122E-4</v>
      </c>
      <c r="FR3" s="139">
        <v>3.086062453405182E-5</v>
      </c>
      <c r="FS3" s="139">
        <v>2.2166761839709859E-5</v>
      </c>
      <c r="FT3" s="139">
        <v>7.3660570589399564E-5</v>
      </c>
      <c r="FU3" s="139">
        <v>1.0902939718620643E-4</v>
      </c>
      <c r="FV3" s="139"/>
      <c r="FW3" s="139">
        <v>7.4298548128251886E-6</v>
      </c>
      <c r="FX3" s="139">
        <v>5.197351821488974E-5</v>
      </c>
      <c r="FY3" s="139">
        <v>1.3401774644576119E-4</v>
      </c>
      <c r="FZ3" s="139">
        <v>2.2425078323824144E-6</v>
      </c>
      <c r="GA3" s="139">
        <v>4.7742617728275763E-5</v>
      </c>
      <c r="GB3" s="139">
        <v>4.4990461661961699E-6</v>
      </c>
      <c r="GC3" s="139">
        <v>7.3410419241108968E-5</v>
      </c>
      <c r="GD3" s="139">
        <v>2.7033013784481606E-5</v>
      </c>
      <c r="GE3" s="139">
        <v>2.7470053710157971E-5</v>
      </c>
      <c r="GF3" s="139">
        <v>2.3180413241175065E-4</v>
      </c>
      <c r="GG3" s="139">
        <v>5.1619447297993141E-5</v>
      </c>
      <c r="GH3" s="139">
        <v>9.7981089291663581E-6</v>
      </c>
      <c r="GI3" s="139">
        <v>3.4141176074302172E-3</v>
      </c>
      <c r="GJ3" s="139">
        <v>2.3503749575500599E-5</v>
      </c>
      <c r="GK3" s="139">
        <v>2.9305361917133528E-5</v>
      </c>
      <c r="GL3" s="139">
        <v>4.1447811020142765E-4</v>
      </c>
      <c r="GM3" s="139">
        <v>3.1109998651001466E-3</v>
      </c>
      <c r="GN3" s="139">
        <v>1.6694425660204222E-4</v>
      </c>
      <c r="GO3" s="139">
        <v>6.8524875296825357E-3</v>
      </c>
      <c r="GP3" s="139">
        <v>5.5829208526674582E-3</v>
      </c>
      <c r="GQ3" s="139">
        <v>2.5873640274772988E-4</v>
      </c>
      <c r="GR3" s="139">
        <v>2.3070243223271064E-4</v>
      </c>
      <c r="GS3" s="139">
        <v>2.6942677372362805E-4</v>
      </c>
      <c r="GT3" s="139">
        <v>3.1214835317601577E-5</v>
      </c>
      <c r="GU3" s="139">
        <v>2.9836324651267024E-5</v>
      </c>
      <c r="GV3" s="139">
        <v>7.0782165291121272E-5</v>
      </c>
      <c r="GW3" s="139">
        <v>2.1284877670399503E-4</v>
      </c>
      <c r="GX3" s="139"/>
      <c r="GY3" s="139">
        <v>3.0703935608341304E-5</v>
      </c>
      <c r="GZ3" s="139">
        <v>1.9552185730356732E-5</v>
      </c>
      <c r="HA3" s="139">
        <v>2.4555109435509873E-5</v>
      </c>
      <c r="HB3" s="139">
        <v>3.7821500049249963E-6</v>
      </c>
      <c r="HC3" s="139">
        <v>3.8348963807197307E-5</v>
      </c>
      <c r="HD3" s="139">
        <v>8.386591078578512E-6</v>
      </c>
      <c r="HE3" s="139">
        <v>1.6941105639768728E-4</v>
      </c>
      <c r="HF3" s="139">
        <v>1.7516852609676708E-5</v>
      </c>
      <c r="HG3" s="139">
        <v>2.0719827636782661E-5</v>
      </c>
      <c r="HH3" s="139">
        <v>2.3097314139416242E-4</v>
      </c>
      <c r="HI3" s="139">
        <v>4.3339288651760507E-5</v>
      </c>
      <c r="HJ3" s="139">
        <v>2.1418063011630555E-5</v>
      </c>
      <c r="HK3" s="139">
        <v>3.8730696591215614E-3</v>
      </c>
      <c r="HL3" s="139">
        <v>1.0841459270647417E-5</v>
      </c>
      <c r="HM3" s="139">
        <v>1.9567008604237779E-5</v>
      </c>
      <c r="HN3" s="139">
        <v>4.3388747912630654E-4</v>
      </c>
      <c r="HO3" s="139">
        <v>2.1138927337193574E-3</v>
      </c>
      <c r="HP3" s="139">
        <v>1.4905149562487535E-4</v>
      </c>
      <c r="HQ3" s="139">
        <v>5.2320730392154818E-3</v>
      </c>
      <c r="HR3" s="139">
        <v>4.8900203666418446E-3</v>
      </c>
      <c r="HS3" s="139">
        <v>2.934148760428049E-4</v>
      </c>
      <c r="HT3" s="139">
        <v>1.8659116312160095E-4</v>
      </c>
      <c r="HU3" s="139">
        <v>3.4047826911714693E-4</v>
      </c>
      <c r="HV3" s="139">
        <v>2.6362894558272644E-5</v>
      </c>
      <c r="HW3" s="139">
        <v>1.7451261683861954E-5</v>
      </c>
      <c r="HX3" s="139">
        <v>6.5200407712966171E-5</v>
      </c>
      <c r="HY3" s="139">
        <v>2.4366385024465062E-4</v>
      </c>
      <c r="HZ3" s="99"/>
    </row>
    <row r="4" spans="1:234" s="100" customFormat="1" ht="48" x14ac:dyDescent="0.25">
      <c r="A4" s="97" t="s">
        <v>28</v>
      </c>
      <c r="B4" s="98">
        <v>7420</v>
      </c>
      <c r="C4" s="98"/>
      <c r="D4" s="98">
        <v>1</v>
      </c>
      <c r="E4" s="98"/>
      <c r="F4" s="98"/>
      <c r="G4" s="98" t="s">
        <v>791</v>
      </c>
      <c r="H4" s="98" t="s">
        <v>790</v>
      </c>
      <c r="I4" s="97" t="s">
        <v>12</v>
      </c>
      <c r="J4" s="97" t="s">
        <v>876</v>
      </c>
      <c r="K4" s="139">
        <v>3.603159421177128E-5</v>
      </c>
      <c r="L4" s="139">
        <v>5.8904195290809285E-6</v>
      </c>
      <c r="M4" s="139">
        <v>7.7255137332010277E-6</v>
      </c>
      <c r="N4" s="139">
        <v>1.6392573501154398E-5</v>
      </c>
      <c r="O4" s="139">
        <v>1.0461380407531029E-4</v>
      </c>
      <c r="P4" s="139">
        <v>5.5495478533939879E-6</v>
      </c>
      <c r="Q4" s="139">
        <v>3.2658053586492351E-5</v>
      </c>
      <c r="R4" s="139">
        <v>3.3414757657698579E-5</v>
      </c>
      <c r="S4" s="139">
        <v>2.6474594853885656E-5</v>
      </c>
      <c r="T4" s="139">
        <v>1.2362952538561332E-4</v>
      </c>
      <c r="U4" s="139">
        <v>4.9331645210937161E-5</v>
      </c>
      <c r="V4" s="139">
        <v>3.2155036408311932E-5</v>
      </c>
      <c r="W4" s="139">
        <v>1.0733759366124726E-4</v>
      </c>
      <c r="X4" s="139">
        <v>5.5994398470890215E-5</v>
      </c>
      <c r="Y4" s="139">
        <v>5.1122692192362005E-5</v>
      </c>
      <c r="Z4" s="139">
        <v>2.1752563428756969E-4</v>
      </c>
      <c r="AA4" s="139">
        <v>7.4902719435834743E-4</v>
      </c>
      <c r="AB4" s="139">
        <v>1.6416296903772016E-4</v>
      </c>
      <c r="AC4" s="139">
        <v>8.2241374283314507E-4</v>
      </c>
      <c r="AD4" s="139">
        <v>4.4858978953894423E-3</v>
      </c>
      <c r="AE4" s="139">
        <v>7.4719272789669944E-4</v>
      </c>
      <c r="AF4" s="139">
        <v>6.8958842561402057E-4</v>
      </c>
      <c r="AG4" s="139">
        <v>8.2099624772488493E-4</v>
      </c>
      <c r="AH4" s="139">
        <v>6.1870594182710862E-5</v>
      </c>
      <c r="AI4" s="139">
        <v>9.9722724235955636E-5</v>
      </c>
      <c r="AJ4" s="139">
        <v>1.7721761784080482E-4</v>
      </c>
      <c r="AK4" s="139">
        <v>2.3473155528021776E-4</v>
      </c>
      <c r="AL4" s="139"/>
      <c r="AM4" s="139">
        <v>3.3494273616939728E-5</v>
      </c>
      <c r="AN4" s="139">
        <v>7.3182839718978052E-6</v>
      </c>
      <c r="AO4" s="139">
        <v>9.6904669302632976E-6</v>
      </c>
      <c r="AP4" s="139">
        <v>9.0827370550758388E-6</v>
      </c>
      <c r="AQ4" s="139">
        <v>1.1428091506509096E-4</v>
      </c>
      <c r="AR4" s="139">
        <v>2.9941375905864077E-6</v>
      </c>
      <c r="AS4" s="139">
        <v>3.1992153654760303E-5</v>
      </c>
      <c r="AT4" s="139">
        <v>2.5137818062783313E-5</v>
      </c>
      <c r="AU4" s="139">
        <v>3.4929360260444676E-5</v>
      </c>
      <c r="AV4" s="139">
        <v>1.2536059469621215E-4</v>
      </c>
      <c r="AW4" s="139">
        <v>5.0130144943122279E-5</v>
      </c>
      <c r="AX4" s="139">
        <v>3.2914434012350991E-5</v>
      </c>
      <c r="AY4" s="139">
        <v>2.0651997191483836E-4</v>
      </c>
      <c r="AZ4" s="139">
        <v>5.9045927850430726E-5</v>
      </c>
      <c r="BA4" s="139">
        <v>4.2231306333925622E-5</v>
      </c>
      <c r="BB4" s="139">
        <v>2.0747356191740571E-4</v>
      </c>
      <c r="BC4" s="139">
        <v>8.1738614438140139E-4</v>
      </c>
      <c r="BD4" s="139">
        <v>1.7437866802755725E-4</v>
      </c>
      <c r="BE4" s="139">
        <v>8.1218783255361342E-4</v>
      </c>
      <c r="BF4" s="139">
        <v>4.4291626693771955E-3</v>
      </c>
      <c r="BG4" s="139">
        <v>6.8926889483272435E-4</v>
      </c>
      <c r="BH4" s="139">
        <v>6.5057854636185243E-4</v>
      </c>
      <c r="BI4" s="139">
        <v>7.7632725602390883E-4</v>
      </c>
      <c r="BJ4" s="139">
        <v>5.8542468919598731E-5</v>
      </c>
      <c r="BK4" s="139">
        <v>8.2046261459406812E-5</v>
      </c>
      <c r="BL4" s="139">
        <v>1.9473678397570563E-4</v>
      </c>
      <c r="BM4" s="139">
        <v>2.4662172706303107E-4</v>
      </c>
      <c r="BN4" s="139"/>
      <c r="BO4" s="139">
        <v>3.7459979618465057E-5</v>
      </c>
      <c r="BP4" s="139">
        <v>6.6903607660314365E-6</v>
      </c>
      <c r="BQ4" s="139">
        <v>1.1378028350835326E-5</v>
      </c>
      <c r="BR4" s="139">
        <v>1.30349473011888E-5</v>
      </c>
      <c r="BS4" s="139">
        <v>1.0379723247925164E-4</v>
      </c>
      <c r="BT4" s="139">
        <v>4.8072207018698028E-6</v>
      </c>
      <c r="BU4" s="139">
        <v>2.7531205616367656E-5</v>
      </c>
      <c r="BV4" s="139">
        <v>2.68626600027924E-5</v>
      </c>
      <c r="BW4" s="139">
        <v>3.0468501875088858E-5</v>
      </c>
      <c r="BX4" s="139">
        <v>1.389886685663355E-4</v>
      </c>
      <c r="BY4" s="139">
        <v>4.5215605808985543E-5</v>
      </c>
      <c r="BZ4" s="139">
        <v>2.4845574618085942E-5</v>
      </c>
      <c r="CA4" s="139">
        <v>8.4420051807836512E-5</v>
      </c>
      <c r="CB4" s="139">
        <v>6.1245528349701908E-5</v>
      </c>
      <c r="CC4" s="139">
        <v>4.8548793423550578E-5</v>
      </c>
      <c r="CD4" s="139">
        <v>1.8753415257628973E-4</v>
      </c>
      <c r="CE4" s="139">
        <v>8.2775054237784493E-4</v>
      </c>
      <c r="CF4" s="139">
        <v>1.6036563401289103E-4</v>
      </c>
      <c r="CG4" s="139">
        <v>8.0405782908772008E-4</v>
      </c>
      <c r="CH4" s="139">
        <v>4.9787701576196634E-3</v>
      </c>
      <c r="CI4" s="139">
        <v>7.5456270201544314E-4</v>
      </c>
      <c r="CJ4" s="139">
        <v>6.5056312379238883E-4</v>
      </c>
      <c r="CK4" s="139">
        <v>7.7069925729949889E-4</v>
      </c>
      <c r="CL4" s="139">
        <v>5.6965579638847649E-5</v>
      </c>
      <c r="CM4" s="139">
        <v>9.8058198125731508E-5</v>
      </c>
      <c r="CN4" s="139">
        <v>1.9678538693931161E-4</v>
      </c>
      <c r="CO4" s="139">
        <v>2.3167872902871546E-4</v>
      </c>
      <c r="CP4" s="139"/>
      <c r="CQ4" s="139">
        <v>4.9721941283015413E-5</v>
      </c>
      <c r="CR4" s="139">
        <v>7.6437181771972887E-6</v>
      </c>
      <c r="CS4" s="139">
        <v>1.496642503139036E-5</v>
      </c>
      <c r="CT4" s="139">
        <v>1.2558953156882947E-5</v>
      </c>
      <c r="CU4" s="139">
        <v>1.0235134850540471E-4</v>
      </c>
      <c r="CV4" s="139">
        <v>1.3529895467032372E-6</v>
      </c>
      <c r="CW4" s="139">
        <v>1.6696944915872192E-5</v>
      </c>
      <c r="CX4" s="139">
        <v>1.8756520122179621E-5</v>
      </c>
      <c r="CY4" s="139">
        <v>4.1597185947587591E-5</v>
      </c>
      <c r="CZ4" s="139">
        <v>9.5547708182966776E-5</v>
      </c>
      <c r="DA4" s="139">
        <v>4.6545174723806504E-5</v>
      </c>
      <c r="DB4" s="139">
        <v>3.1578181939847521E-5</v>
      </c>
      <c r="DC4" s="139">
        <v>8.7185240372944598E-5</v>
      </c>
      <c r="DD4" s="139">
        <v>3.7852244771430158E-5</v>
      </c>
      <c r="DE4" s="139">
        <v>4.559352595234483E-5</v>
      </c>
      <c r="DF4" s="139">
        <v>1.9878203754492477E-4</v>
      </c>
      <c r="DG4" s="139">
        <v>8.0447598523466439E-4</v>
      </c>
      <c r="DH4" s="139">
        <v>1.593111452672522E-4</v>
      </c>
      <c r="DI4" s="139">
        <v>8.0226696549325896E-4</v>
      </c>
      <c r="DJ4" s="139">
        <v>5.1597409554425327E-3</v>
      </c>
      <c r="DK4" s="139">
        <v>7.6744109816643917E-4</v>
      </c>
      <c r="DL4" s="139">
        <v>6.2639598504379672E-4</v>
      </c>
      <c r="DM4" s="139">
        <v>8.3619706496978054E-4</v>
      </c>
      <c r="DN4" s="139">
        <v>5.0386819738281956E-5</v>
      </c>
      <c r="DO4" s="139">
        <v>8.0522141421393624E-5</v>
      </c>
      <c r="DP4" s="139">
        <v>1.7075477613279634E-4</v>
      </c>
      <c r="DQ4" s="139">
        <v>3.0645432294888362E-4</v>
      </c>
      <c r="DR4" s="139"/>
      <c r="DS4" s="139">
        <v>4.8753808491574286E-5</v>
      </c>
      <c r="DT4" s="139">
        <v>7.5521843287552097E-6</v>
      </c>
      <c r="DU4" s="139">
        <v>2.510512955964631E-5</v>
      </c>
      <c r="DV4" s="139">
        <v>1.4333199602228461E-5</v>
      </c>
      <c r="DW4" s="139">
        <v>7.9464702254427783E-5</v>
      </c>
      <c r="DX4" s="139">
        <v>1.6245953042496655E-6</v>
      </c>
      <c r="DY4" s="139">
        <v>2.1883571932225667E-5</v>
      </c>
      <c r="DZ4" s="139">
        <v>2.0685897377313933E-5</v>
      </c>
      <c r="EA4" s="139">
        <v>1.6343656267264354E-5</v>
      </c>
      <c r="EB4" s="139">
        <v>1.1015613590560276E-4</v>
      </c>
      <c r="EC4" s="139">
        <v>5.957817945475364E-5</v>
      </c>
      <c r="ED4" s="139">
        <v>3.2251866582694479E-5</v>
      </c>
      <c r="EE4" s="139">
        <v>1.1118950369802564E-4</v>
      </c>
      <c r="EF4" s="139">
        <v>4.6207635651695119E-5</v>
      </c>
      <c r="EG4" s="139">
        <v>4.2204125059704872E-5</v>
      </c>
      <c r="EH4" s="139">
        <v>2.8983587070598638E-4</v>
      </c>
      <c r="EI4" s="139">
        <v>7.789119524852805E-4</v>
      </c>
      <c r="EJ4" s="139">
        <v>1.575377328367846E-4</v>
      </c>
      <c r="EK4" s="139">
        <v>8.8336906916821332E-4</v>
      </c>
      <c r="EL4" s="139">
        <v>6.2082673240255988E-3</v>
      </c>
      <c r="EM4" s="139">
        <v>8.8798056196890383E-4</v>
      </c>
      <c r="EN4" s="139">
        <v>6.8734404856001484E-4</v>
      </c>
      <c r="EO4" s="139">
        <v>8.1413506290845482E-4</v>
      </c>
      <c r="EP4" s="139">
        <v>4.7047704701470374E-5</v>
      </c>
      <c r="EQ4" s="139">
        <v>7.9572428097329575E-5</v>
      </c>
      <c r="ER4" s="139">
        <v>1.4831271502846943E-4</v>
      </c>
      <c r="ES4" s="139">
        <v>3.168526526649915E-4</v>
      </c>
      <c r="ET4" s="139"/>
      <c r="EU4" s="139">
        <v>4.8414071148306967E-5</v>
      </c>
      <c r="EV4" s="139">
        <v>1.1079412580342851E-5</v>
      </c>
      <c r="EW4" s="139">
        <v>2.8029304220775733E-5</v>
      </c>
      <c r="EX4" s="139">
        <v>1.3917230714727053E-5</v>
      </c>
      <c r="EY4" s="139">
        <v>7.6184350330609033E-5</v>
      </c>
      <c r="EZ4" s="139">
        <v>3.4139276588507745E-6</v>
      </c>
      <c r="FA4" s="139">
        <v>2.3045406547538588E-5</v>
      </c>
      <c r="FB4" s="139">
        <v>2.2348961049784208E-5</v>
      </c>
      <c r="FC4" s="139">
        <v>1.9071143226774524E-5</v>
      </c>
      <c r="FD4" s="139">
        <v>1.5164735067596153E-4</v>
      </c>
      <c r="FE4" s="139">
        <v>5.5639365043684727E-5</v>
      </c>
      <c r="FF4" s="139">
        <v>3.5782360484017559E-5</v>
      </c>
      <c r="FG4" s="139">
        <v>9.4074627459676238E-5</v>
      </c>
      <c r="FH4" s="139">
        <v>3.4064662621486087E-5</v>
      </c>
      <c r="FI4" s="139">
        <v>4.3659036071847227E-5</v>
      </c>
      <c r="FJ4" s="139">
        <v>2.9181349535266311E-4</v>
      </c>
      <c r="FK4" s="139">
        <v>8.770316256520921E-4</v>
      </c>
      <c r="FL4" s="139">
        <v>1.6854655318893227E-4</v>
      </c>
      <c r="FM4" s="139">
        <v>8.7738292128105655E-4</v>
      </c>
      <c r="FN4" s="139">
        <v>5.5702117770192773E-3</v>
      </c>
      <c r="FO4" s="139">
        <v>8.9170398889905356E-4</v>
      </c>
      <c r="FP4" s="139">
        <v>7.6120383912145961E-4</v>
      </c>
      <c r="FQ4" s="139">
        <v>8.4649198123529874E-4</v>
      </c>
      <c r="FR4" s="139">
        <v>3.503374873339267E-5</v>
      </c>
      <c r="FS4" s="139">
        <v>9.4814468299827821E-5</v>
      </c>
      <c r="FT4" s="139">
        <v>1.609916307218163E-4</v>
      </c>
      <c r="FU4" s="139">
        <v>1.8198982563756878E-4</v>
      </c>
      <c r="FV4" s="139"/>
      <c r="FW4" s="139">
        <v>5.3039502705363608E-5</v>
      </c>
      <c r="FX4" s="139">
        <v>8.4274012233365904E-6</v>
      </c>
      <c r="FY4" s="139">
        <v>2.7773961414201759E-5</v>
      </c>
      <c r="FZ4" s="139">
        <v>1.3870253458035336E-5</v>
      </c>
      <c r="GA4" s="139">
        <v>1.0535596196116479E-4</v>
      </c>
      <c r="GB4" s="139">
        <v>7.1926614943827319E-6</v>
      </c>
      <c r="GC4" s="139">
        <v>2.4688177816829269E-5</v>
      </c>
      <c r="GD4" s="139">
        <v>2.3313021867478313E-5</v>
      </c>
      <c r="GE4" s="139">
        <v>1.4347790934079893E-5</v>
      </c>
      <c r="GF4" s="139">
        <v>2.260780660725482E-4</v>
      </c>
      <c r="GG4" s="139">
        <v>7.6121864612067284E-5</v>
      </c>
      <c r="GH4" s="139">
        <v>3.5912124869931606E-5</v>
      </c>
      <c r="GI4" s="139">
        <v>9.1401154807585521E-5</v>
      </c>
      <c r="GJ4" s="139">
        <v>3.8768240094146535E-5</v>
      </c>
      <c r="GK4" s="139">
        <v>3.9392356461294894E-5</v>
      </c>
      <c r="GL4" s="139">
        <v>3.6491348266086502E-4</v>
      </c>
      <c r="GM4" s="139">
        <v>9.3323975718762487E-4</v>
      </c>
      <c r="GN4" s="139">
        <v>1.7754576464649207E-4</v>
      </c>
      <c r="GO4" s="139">
        <v>9.6618343941730865E-4</v>
      </c>
      <c r="GP4" s="139">
        <v>5.9809022254912478E-3</v>
      </c>
      <c r="GQ4" s="139">
        <v>8.5426454823636655E-4</v>
      </c>
      <c r="GR4" s="139">
        <v>7.2346765444895888E-4</v>
      </c>
      <c r="GS4" s="139">
        <v>9.3522593498725345E-4</v>
      </c>
      <c r="GT4" s="139">
        <v>9.7045707084325854E-5</v>
      </c>
      <c r="GU4" s="139">
        <v>9.6460281168615444E-5</v>
      </c>
      <c r="GV4" s="139">
        <v>1.6776564330206405E-4</v>
      </c>
      <c r="GW4" s="139">
        <v>2.1039909192973713E-4</v>
      </c>
      <c r="GX4" s="139"/>
      <c r="GY4" s="139">
        <v>6.6421763615627063E-5</v>
      </c>
      <c r="GZ4" s="139">
        <v>1.094562692950463E-5</v>
      </c>
      <c r="HA4" s="139">
        <v>2.3974611693770653E-4</v>
      </c>
      <c r="HB4" s="139">
        <v>3.0977687191141439E-5</v>
      </c>
      <c r="HC4" s="139">
        <v>9.1219569956299315E-5</v>
      </c>
      <c r="HD4" s="139">
        <v>5.7681589356980313E-6</v>
      </c>
      <c r="HE4" s="139">
        <v>2.7860493870137773E-5</v>
      </c>
      <c r="HF4" s="139">
        <v>2.4858157444609767E-5</v>
      </c>
      <c r="HG4" s="139">
        <v>2.709122979877199E-5</v>
      </c>
      <c r="HH4" s="139">
        <v>1.3451315571727006E-4</v>
      </c>
      <c r="HI4" s="139">
        <v>7.7284706155961519E-5</v>
      </c>
      <c r="HJ4" s="139">
        <v>2.5804376122689172E-5</v>
      </c>
      <c r="HK4" s="139">
        <v>9.2003132919354092E-5</v>
      </c>
      <c r="HL4" s="139">
        <v>3.4560747252950287E-5</v>
      </c>
      <c r="HM4" s="139">
        <v>2.9022383616549162E-5</v>
      </c>
      <c r="HN4" s="139">
        <v>4.0589784111304391E-4</v>
      </c>
      <c r="HO4" s="139">
        <v>1.1561597799569468E-3</v>
      </c>
      <c r="HP4" s="139">
        <v>1.6992051845648946E-4</v>
      </c>
      <c r="HQ4" s="139">
        <v>1.2021346990114304E-3</v>
      </c>
      <c r="HR4" s="139">
        <v>5.8220652916153356E-3</v>
      </c>
      <c r="HS4" s="139">
        <v>9.7248670856924381E-4</v>
      </c>
      <c r="HT4" s="139">
        <v>7.8407757178234607E-4</v>
      </c>
      <c r="HU4" s="139">
        <v>1.0159593797977981E-3</v>
      </c>
      <c r="HV4" s="139">
        <v>7.913797293258584E-5</v>
      </c>
      <c r="HW4" s="139">
        <v>1.0764134637048359E-4</v>
      </c>
      <c r="HX4" s="139">
        <v>2.0183898655500322E-4</v>
      </c>
      <c r="HY4" s="139">
        <v>1.697776925562429E-4</v>
      </c>
      <c r="HZ4" s="99"/>
    </row>
    <row r="5" spans="1:234" s="100" customFormat="1" ht="48" x14ac:dyDescent="0.25">
      <c r="A5" s="97" t="s">
        <v>28</v>
      </c>
      <c r="B5" s="98">
        <v>74102</v>
      </c>
      <c r="C5" s="98"/>
      <c r="D5" s="98">
        <v>1</v>
      </c>
      <c r="E5" s="98"/>
      <c r="F5" s="98"/>
      <c r="G5" s="98" t="s">
        <v>805</v>
      </c>
      <c r="H5" s="98" t="s">
        <v>779</v>
      </c>
      <c r="I5" s="97" t="s">
        <v>836</v>
      </c>
      <c r="J5" s="97" t="s">
        <v>876</v>
      </c>
      <c r="K5" s="139">
        <v>5.1963844540156799E-6</v>
      </c>
      <c r="L5" s="139">
        <v>4.5099048421355814E-6</v>
      </c>
      <c r="M5" s="139">
        <v>1.266694077351444E-6</v>
      </c>
      <c r="N5" s="139">
        <v>8.3899471801110189E-7</v>
      </c>
      <c r="O5" s="139">
        <v>3.3439739552391708E-5</v>
      </c>
      <c r="P5" s="139">
        <v>1.6893301486755803E-6</v>
      </c>
      <c r="Q5" s="139">
        <v>3.6876035629365729E-6</v>
      </c>
      <c r="R5" s="139">
        <v>2.0698950704371321E-5</v>
      </c>
      <c r="S5" s="139">
        <v>2.3247746741463563E-6</v>
      </c>
      <c r="T5" s="139">
        <v>5.6997824125031886E-5</v>
      </c>
      <c r="U5" s="139">
        <v>5.0455195211863729E-6</v>
      </c>
      <c r="V5" s="139">
        <v>3.1985170049411906E-6</v>
      </c>
      <c r="W5" s="139">
        <v>7.5782404645891407E-5</v>
      </c>
      <c r="X5" s="139">
        <v>5.1687825802955614E-6</v>
      </c>
      <c r="Y5" s="139">
        <v>7.9012853819862736E-7</v>
      </c>
      <c r="Z5" s="139">
        <v>6.1924828124429652E-5</v>
      </c>
      <c r="AA5" s="139">
        <v>9.6427061265542949E-5</v>
      </c>
      <c r="AB5" s="139">
        <v>2.651819100415028E-5</v>
      </c>
      <c r="AC5" s="139">
        <v>2.7507864211720473E-4</v>
      </c>
      <c r="AD5" s="139">
        <v>1.9038600079793345E-3</v>
      </c>
      <c r="AE5" s="139">
        <v>2.3923168688637112E-4</v>
      </c>
      <c r="AF5" s="139">
        <v>1.1659584023150585E-4</v>
      </c>
      <c r="AG5" s="139">
        <v>1.4932052097470989E-4</v>
      </c>
      <c r="AH5" s="139">
        <v>7.1559520949280134E-6</v>
      </c>
      <c r="AI5" s="139">
        <v>3.1182061902065485E-5</v>
      </c>
      <c r="AJ5" s="139">
        <v>7.6308971563792473E-5</v>
      </c>
      <c r="AK5" s="139">
        <v>8.9586423834279799E-5</v>
      </c>
      <c r="AL5" s="139"/>
      <c r="AM5" s="139">
        <v>4.9353235930090797E-6</v>
      </c>
      <c r="AN5" s="139">
        <v>5.9149343951209947E-6</v>
      </c>
      <c r="AO5" s="139">
        <v>3.2256324290026138E-6</v>
      </c>
      <c r="AP5" s="139">
        <v>0</v>
      </c>
      <c r="AQ5" s="139">
        <v>2.3927339573858635E-5</v>
      </c>
      <c r="AR5" s="139">
        <v>2.7083362169649174E-7</v>
      </c>
      <c r="AS5" s="139">
        <v>3.1279126224003446E-6</v>
      </c>
      <c r="AT5" s="139">
        <v>1.9129486014139052E-5</v>
      </c>
      <c r="AU5" s="139">
        <v>1.8903068307486182E-6</v>
      </c>
      <c r="AV5" s="139">
        <v>6.4763680988406944E-5</v>
      </c>
      <c r="AW5" s="139">
        <v>1.1536673419070323E-5</v>
      </c>
      <c r="AX5" s="139">
        <v>4.0663631053671634E-6</v>
      </c>
      <c r="AY5" s="139">
        <v>1.6208493474391793E-5</v>
      </c>
      <c r="AZ5" s="139">
        <v>1.8541677190151152E-6</v>
      </c>
      <c r="BA5" s="139">
        <v>6.171930735614746E-7</v>
      </c>
      <c r="BB5" s="139">
        <v>8.0774913313746039E-5</v>
      </c>
      <c r="BC5" s="139">
        <v>1.0756642229653861E-4</v>
      </c>
      <c r="BD5" s="139">
        <v>2.5918677731451585E-5</v>
      </c>
      <c r="BE5" s="139">
        <v>3.1957838076191949E-4</v>
      </c>
      <c r="BF5" s="139">
        <v>1.483034001281529E-3</v>
      </c>
      <c r="BG5" s="139">
        <v>2.4560013704955802E-4</v>
      </c>
      <c r="BH5" s="139">
        <v>1.7843269581988019E-4</v>
      </c>
      <c r="BI5" s="139">
        <v>7.6783396957180966E-5</v>
      </c>
      <c r="BJ5" s="139">
        <v>5.302514864005428E-6</v>
      </c>
      <c r="BK5" s="139">
        <v>2.1029723411017428E-5</v>
      </c>
      <c r="BL5" s="139">
        <v>5.6562032015008745E-5</v>
      </c>
      <c r="BM5" s="139">
        <v>4.0592555203658357E-5</v>
      </c>
      <c r="BN5" s="139"/>
      <c r="BO5" s="139">
        <v>2.1976092694734406E-6</v>
      </c>
      <c r="BP5" s="139">
        <v>7.0387349356885838E-6</v>
      </c>
      <c r="BQ5" s="139">
        <v>2.8662342032154969E-6</v>
      </c>
      <c r="BR5" s="139">
        <v>0</v>
      </c>
      <c r="BS5" s="139">
        <v>1.7661273957514791E-5</v>
      </c>
      <c r="BT5" s="139">
        <v>6.6175933269603527E-7</v>
      </c>
      <c r="BU5" s="139">
        <v>2.8092558838767165E-6</v>
      </c>
      <c r="BV5" s="139">
        <v>1.732953498936649E-5</v>
      </c>
      <c r="BW5" s="139">
        <v>1.5797712754359793E-6</v>
      </c>
      <c r="BX5" s="139">
        <v>1.1075197176568098E-5</v>
      </c>
      <c r="BY5" s="139">
        <v>4.0298346003315051E-6</v>
      </c>
      <c r="BZ5" s="139">
        <v>4.2713909462614921E-6</v>
      </c>
      <c r="CA5" s="139">
        <v>2.296765646486043E-5</v>
      </c>
      <c r="CB5" s="139">
        <v>1.3678321982044436E-6</v>
      </c>
      <c r="CC5" s="139">
        <v>6.2662931245061813E-7</v>
      </c>
      <c r="CD5" s="139">
        <v>6.5849372145604913E-5</v>
      </c>
      <c r="CE5" s="139">
        <v>9.138783485491927E-5</v>
      </c>
      <c r="CF5" s="139">
        <v>1.8940523156851615E-5</v>
      </c>
      <c r="CG5" s="139">
        <v>1.7087533128504101E-4</v>
      </c>
      <c r="CH5" s="139">
        <v>1.3454613995496883E-3</v>
      </c>
      <c r="CI5" s="139">
        <v>1.3510118722415281E-4</v>
      </c>
      <c r="CJ5" s="139">
        <v>2.5191251902092804E-4</v>
      </c>
      <c r="CK5" s="139">
        <v>8.3688622929219752E-5</v>
      </c>
      <c r="CL5" s="139">
        <v>8.2218480936713385E-6</v>
      </c>
      <c r="CM5" s="139">
        <v>2.54100830204248E-5</v>
      </c>
      <c r="CN5" s="139">
        <v>5.7035033257647103E-5</v>
      </c>
      <c r="CO5" s="139">
        <v>2.3443595088358249E-5</v>
      </c>
      <c r="CP5" s="139"/>
      <c r="CQ5" s="139">
        <v>3.0146154201188449E-7</v>
      </c>
      <c r="CR5" s="139">
        <v>2.7901923751681326E-6</v>
      </c>
      <c r="CS5" s="139">
        <v>2.2839781538215351E-6</v>
      </c>
      <c r="CT5" s="139">
        <v>0</v>
      </c>
      <c r="CU5" s="139">
        <v>1.8308427686133706E-5</v>
      </c>
      <c r="CV5" s="139">
        <v>5.4765513465492349E-7</v>
      </c>
      <c r="CW5" s="139">
        <v>1.9694834244769316E-6</v>
      </c>
      <c r="CX5" s="139">
        <v>1.3649103409462292E-5</v>
      </c>
      <c r="CY5" s="139">
        <v>1.751516680883654E-6</v>
      </c>
      <c r="CZ5" s="139">
        <v>8.771485805867769E-6</v>
      </c>
      <c r="DA5" s="139">
        <v>8.0897656991192167E-6</v>
      </c>
      <c r="DB5" s="139">
        <v>6.229195305413307E-6</v>
      </c>
      <c r="DC5" s="139">
        <v>9.1040380815776891E-6</v>
      </c>
      <c r="DD5" s="139">
        <v>2.7633974684422745E-7</v>
      </c>
      <c r="DE5" s="139">
        <v>1.1406701826646991E-6</v>
      </c>
      <c r="DF5" s="139">
        <v>1.0032073872891834E-4</v>
      </c>
      <c r="DG5" s="139">
        <v>1.3253872254810069E-4</v>
      </c>
      <c r="DH5" s="139">
        <v>2.2962752725563393E-5</v>
      </c>
      <c r="DI5" s="139">
        <v>1.4892094663847239E-4</v>
      </c>
      <c r="DJ5" s="139">
        <v>1.143483788552873E-3</v>
      </c>
      <c r="DK5" s="139">
        <v>1.3700394578658557E-4</v>
      </c>
      <c r="DL5" s="139">
        <v>1.8044632758923849E-4</v>
      </c>
      <c r="DM5" s="139">
        <v>8.5138944547553559E-5</v>
      </c>
      <c r="DN5" s="139">
        <v>6.2660791250780588E-6</v>
      </c>
      <c r="DO5" s="139">
        <v>2.4185038596367089E-5</v>
      </c>
      <c r="DP5" s="139">
        <v>5.8259925027157234E-5</v>
      </c>
      <c r="DQ5" s="139">
        <v>6.4785381662986653E-5</v>
      </c>
      <c r="DR5" s="139"/>
      <c r="DS5" s="139">
        <v>3.7749974151282556E-7</v>
      </c>
      <c r="DT5" s="139">
        <v>2.8248305657397692E-6</v>
      </c>
      <c r="DU5" s="139">
        <v>1.7425583109763132E-5</v>
      </c>
      <c r="DV5" s="139">
        <v>0</v>
      </c>
      <c r="DW5" s="139">
        <v>1.5589134950578394E-5</v>
      </c>
      <c r="DX5" s="139">
        <v>8.3112859756407105E-7</v>
      </c>
      <c r="DY5" s="139">
        <v>3.7435391033355205E-7</v>
      </c>
      <c r="DZ5" s="139">
        <v>3.9032265273252761E-5</v>
      </c>
      <c r="EA5" s="139">
        <v>1.3457865784932232E-6</v>
      </c>
      <c r="EB5" s="139">
        <v>6.3688610556865922E-6</v>
      </c>
      <c r="EC5" s="139">
        <v>5.1618433821732186E-6</v>
      </c>
      <c r="ED5" s="139">
        <v>8.2640985079516068E-6</v>
      </c>
      <c r="EE5" s="139">
        <v>9.6241608683366262E-6</v>
      </c>
      <c r="EF5" s="139">
        <v>4.2531637543778349E-6</v>
      </c>
      <c r="EG5" s="139">
        <v>8.5252024958313111E-7</v>
      </c>
      <c r="EH5" s="139">
        <v>7.8008729793048695E-5</v>
      </c>
      <c r="EI5" s="139">
        <v>1.0437368294838358E-4</v>
      </c>
      <c r="EJ5" s="139">
        <v>2.298664505191234E-5</v>
      </c>
      <c r="EK5" s="139">
        <v>2.2024697064759375E-4</v>
      </c>
      <c r="EL5" s="139">
        <v>9.6699077970118636E-4</v>
      </c>
      <c r="EM5" s="139">
        <v>1.5660500647544589E-4</v>
      </c>
      <c r="EN5" s="139">
        <v>1.9299800118090124E-4</v>
      </c>
      <c r="EO5" s="139">
        <v>8.0631899996870494E-5</v>
      </c>
      <c r="EP5" s="139">
        <v>7.0725331571911537E-6</v>
      </c>
      <c r="EQ5" s="139">
        <v>1.8234980305543106E-5</v>
      </c>
      <c r="ER5" s="139">
        <v>3.5190821611955134E-5</v>
      </c>
      <c r="ES5" s="139">
        <v>5.3941642730952747E-5</v>
      </c>
      <c r="ET5" s="139"/>
      <c r="EU5" s="139">
        <v>0</v>
      </c>
      <c r="EV5" s="139">
        <v>2.3061524817579572E-6</v>
      </c>
      <c r="EW5" s="139">
        <v>1.8680508610194126E-6</v>
      </c>
      <c r="EX5" s="139">
        <v>0</v>
      </c>
      <c r="EY5" s="139">
        <v>1.0826548608999698E-5</v>
      </c>
      <c r="EZ5" s="139">
        <v>1.6443543764287566E-6</v>
      </c>
      <c r="FA5" s="139">
        <v>1.8683723080008015E-7</v>
      </c>
      <c r="FB5" s="139">
        <v>3.4428310998686096E-5</v>
      </c>
      <c r="FC5" s="139">
        <v>0</v>
      </c>
      <c r="FD5" s="139">
        <v>6.8169261203579347E-6</v>
      </c>
      <c r="FE5" s="139">
        <v>5.0080521177913797E-6</v>
      </c>
      <c r="FF5" s="139">
        <v>4.9969621969559921E-6</v>
      </c>
      <c r="FG5" s="139">
        <v>1.1007263040166801E-5</v>
      </c>
      <c r="FH5" s="139">
        <v>3.6354122820742809E-7</v>
      </c>
      <c r="FI5" s="139">
        <v>2.5616262964426571E-6</v>
      </c>
      <c r="FJ5" s="139">
        <v>6.3565344475558096E-5</v>
      </c>
      <c r="FK5" s="139">
        <v>1.2154676456734735E-4</v>
      </c>
      <c r="FL5" s="139">
        <v>2.5124655728397469E-5</v>
      </c>
      <c r="FM5" s="139">
        <v>3.1945100927843143E-4</v>
      </c>
      <c r="FN5" s="139">
        <v>1.2966355263093136E-3</v>
      </c>
      <c r="FO5" s="139">
        <v>7.7421132895969623E-5</v>
      </c>
      <c r="FP5" s="139">
        <v>4.5284111282931379E-5</v>
      </c>
      <c r="FQ5" s="139">
        <v>1.0125247731139128E-4</v>
      </c>
      <c r="FR5" s="139">
        <v>2.6251503426346915E-6</v>
      </c>
      <c r="FS5" s="139">
        <v>1.6680901745558316E-5</v>
      </c>
      <c r="FT5" s="139">
        <v>2.203157042381226E-5</v>
      </c>
      <c r="FU5" s="139">
        <v>3.2949670194321832E-5</v>
      </c>
      <c r="FV5" s="139"/>
      <c r="FW5" s="139">
        <v>1.0657250096039144E-6</v>
      </c>
      <c r="FX5" s="139">
        <v>0</v>
      </c>
      <c r="FY5" s="139">
        <v>8.5060239275236667E-6</v>
      </c>
      <c r="FZ5" s="139">
        <v>0</v>
      </c>
      <c r="GA5" s="139">
        <v>1.4248029806006601E-5</v>
      </c>
      <c r="GB5" s="139">
        <v>8.1666970844647792E-7</v>
      </c>
      <c r="GC5" s="139">
        <v>2.3001125859447085E-7</v>
      </c>
      <c r="GD5" s="139">
        <v>2.5599493173301181E-5</v>
      </c>
      <c r="GE5" s="139">
        <v>0</v>
      </c>
      <c r="GF5" s="139">
        <v>7.6491254167571382E-6</v>
      </c>
      <c r="GG5" s="139">
        <v>5.5746499832796908E-6</v>
      </c>
      <c r="GH5" s="139">
        <v>6.3603580634043974E-6</v>
      </c>
      <c r="GI5" s="139">
        <v>5.8764169701302954E-6</v>
      </c>
      <c r="GJ5" s="139">
        <v>1.5985967815796641E-6</v>
      </c>
      <c r="GK5" s="139">
        <v>9.9900135682871282E-7</v>
      </c>
      <c r="GL5" s="139">
        <v>9.8068654818758905E-5</v>
      </c>
      <c r="GM5" s="139">
        <v>1.0728679619769889E-4</v>
      </c>
      <c r="GN5" s="139">
        <v>2.0649219038038157E-5</v>
      </c>
      <c r="GO5" s="139">
        <v>1.6537177471679762E-4</v>
      </c>
      <c r="GP5" s="139">
        <v>1.1370085660770029E-3</v>
      </c>
      <c r="GQ5" s="139">
        <v>4.618972664885088E-5</v>
      </c>
      <c r="GR5" s="139">
        <v>2.7497577216927462E-5</v>
      </c>
      <c r="GS5" s="139">
        <v>1.1734847282249768E-4</v>
      </c>
      <c r="GT5" s="139">
        <v>3.1896593507002217E-6</v>
      </c>
      <c r="GU5" s="139">
        <v>1.8915599531329303E-5</v>
      </c>
      <c r="GV5" s="139">
        <v>1.6933110066941925E-5</v>
      </c>
      <c r="GW5" s="139">
        <v>5.2737476237646493E-5</v>
      </c>
      <c r="GX5" s="139"/>
      <c r="GY5" s="139">
        <v>4.0008951020964757E-6</v>
      </c>
      <c r="GZ5" s="139">
        <v>0</v>
      </c>
      <c r="HA5" s="139">
        <v>0</v>
      </c>
      <c r="HB5" s="139">
        <v>0</v>
      </c>
      <c r="HC5" s="139">
        <v>2.206792900855391E-5</v>
      </c>
      <c r="HD5" s="139">
        <v>0</v>
      </c>
      <c r="HE5" s="139">
        <v>1.347798626506598E-6</v>
      </c>
      <c r="HF5" s="139">
        <v>4.2256683232317602E-5</v>
      </c>
      <c r="HG5" s="139">
        <v>3.4513588856096364E-5</v>
      </c>
      <c r="HH5" s="139">
        <v>7.2324096923448013E-6</v>
      </c>
      <c r="HI5" s="139">
        <v>2.0097627899355405E-6</v>
      </c>
      <c r="HJ5" s="139">
        <v>5.0099683545636374E-6</v>
      </c>
      <c r="HK5" s="139">
        <v>6.9937998482466265E-6</v>
      </c>
      <c r="HL5" s="139">
        <v>0</v>
      </c>
      <c r="HM5" s="139">
        <v>4.2850098881592057E-6</v>
      </c>
      <c r="HN5" s="139">
        <v>6.3643365532953881E-5</v>
      </c>
      <c r="HO5" s="139">
        <v>8.5901930905335648E-5</v>
      </c>
      <c r="HP5" s="139">
        <v>1.7245057227043601E-5</v>
      </c>
      <c r="HQ5" s="139">
        <v>2.0391347861115107E-4</v>
      </c>
      <c r="HR5" s="139">
        <v>5.5231837559872258E-4</v>
      </c>
      <c r="HS5" s="139">
        <v>3.742284275702238E-5</v>
      </c>
      <c r="HT5" s="139">
        <v>5.9799339053718188E-5</v>
      </c>
      <c r="HU5" s="139">
        <v>8.6479720241370244E-5</v>
      </c>
      <c r="HV5" s="139">
        <v>2.4252224443090164E-6</v>
      </c>
      <c r="HW5" s="139">
        <v>1.6802408719166543E-5</v>
      </c>
      <c r="HX5" s="139">
        <v>1.3464723693698438E-5</v>
      </c>
      <c r="HY5" s="139">
        <v>3.3423752482461251E-5</v>
      </c>
      <c r="HZ5" s="99"/>
    </row>
    <row r="6" spans="1:234" s="100" customFormat="1" ht="48" x14ac:dyDescent="0.25">
      <c r="A6" s="97" t="s">
        <v>28</v>
      </c>
      <c r="B6" s="98">
        <v>7311</v>
      </c>
      <c r="C6" s="98"/>
      <c r="D6" s="98">
        <v>1</v>
      </c>
      <c r="E6" s="98"/>
      <c r="F6" s="98"/>
      <c r="G6" s="98" t="s">
        <v>833</v>
      </c>
      <c r="H6" s="98" t="s">
        <v>794</v>
      </c>
      <c r="I6" s="97" t="s">
        <v>836</v>
      </c>
      <c r="J6" s="97" t="s">
        <v>876</v>
      </c>
      <c r="K6" s="139">
        <v>5.0504023802310867E-5</v>
      </c>
      <c r="L6" s="139">
        <v>1.3906390076152503E-5</v>
      </c>
      <c r="M6" s="139">
        <v>2.0320356593231447E-4</v>
      </c>
      <c r="N6" s="139">
        <v>1.5632599154837237E-5</v>
      </c>
      <c r="O6" s="139">
        <v>3.2628547811227069E-4</v>
      </c>
      <c r="P6" s="139">
        <v>2.5005166273303393E-5</v>
      </c>
      <c r="Q6" s="139">
        <v>2.5572622906906288E-5</v>
      </c>
      <c r="R6" s="139">
        <v>1.6535592029079795E-4</v>
      </c>
      <c r="S6" s="139">
        <v>7.5174212413002425E-5</v>
      </c>
      <c r="T6" s="139">
        <v>3.3502341639455745E-4</v>
      </c>
      <c r="U6" s="139">
        <v>1.526664221369086E-4</v>
      </c>
      <c r="V6" s="139">
        <v>9.6540269168418952E-5</v>
      </c>
      <c r="W6" s="139">
        <v>8.1560417677433426E-4</v>
      </c>
      <c r="X6" s="139">
        <v>8.1957650101346902E-5</v>
      </c>
      <c r="Y6" s="139">
        <v>1.360302507293787E-4</v>
      </c>
      <c r="Z6" s="139">
        <v>1.0762216548349077E-3</v>
      </c>
      <c r="AA6" s="139">
        <v>1.3606765891771037E-3</v>
      </c>
      <c r="AB6" s="139">
        <v>4.629670060093793E-4</v>
      </c>
      <c r="AC6" s="139">
        <v>4.4605128359163672E-3</v>
      </c>
      <c r="AD6" s="139">
        <v>3.4323536904095946E-2</v>
      </c>
      <c r="AE6" s="139">
        <v>1.1500300161738466E-3</v>
      </c>
      <c r="AF6" s="139">
        <v>1.0112922558143042E-3</v>
      </c>
      <c r="AG6" s="139">
        <v>1.4557563083738856E-3</v>
      </c>
      <c r="AH6" s="139">
        <v>2.1191934904047776E-4</v>
      </c>
      <c r="AI6" s="139">
        <v>1.842150029411802E-4</v>
      </c>
      <c r="AJ6" s="139">
        <v>2.9176800248197776E-4</v>
      </c>
      <c r="AK6" s="139">
        <v>1.8151136313654091E-3</v>
      </c>
      <c r="AL6" s="139"/>
      <c r="AM6" s="139">
        <v>3.8330511251451554E-5</v>
      </c>
      <c r="AN6" s="139">
        <v>1.4028071106139309E-5</v>
      </c>
      <c r="AO6" s="139">
        <v>2.7158162581149444E-4</v>
      </c>
      <c r="AP6" s="139">
        <v>1.1269239198732705E-5</v>
      </c>
      <c r="AQ6" s="139">
        <v>3.2104482099091044E-4</v>
      </c>
      <c r="AR6" s="139">
        <v>4.7608532130475503E-5</v>
      </c>
      <c r="AS6" s="139">
        <v>2.6016353597493011E-5</v>
      </c>
      <c r="AT6" s="139">
        <v>2.0855915734562257E-4</v>
      </c>
      <c r="AU6" s="139">
        <v>9.2862880953020445E-5</v>
      </c>
      <c r="AV6" s="139">
        <v>3.5739098862269133E-4</v>
      </c>
      <c r="AW6" s="139">
        <v>1.7098890563029353E-4</v>
      </c>
      <c r="AX6" s="139">
        <v>1.0179380737448161E-4</v>
      </c>
      <c r="AY6" s="139">
        <v>8.1923346536257079E-4</v>
      </c>
      <c r="AZ6" s="139">
        <v>7.4213249800824302E-5</v>
      </c>
      <c r="BA6" s="139">
        <v>1.2669676714885731E-4</v>
      </c>
      <c r="BB6" s="139">
        <v>8.7880590495843704E-4</v>
      </c>
      <c r="BC6" s="139">
        <v>1.3893610361941475E-3</v>
      </c>
      <c r="BD6" s="139">
        <v>4.2653662179387272E-4</v>
      </c>
      <c r="BE6" s="139">
        <v>4.4844212846284386E-3</v>
      </c>
      <c r="BF6" s="139">
        <v>3.3997306288407102E-2</v>
      </c>
      <c r="BG6" s="139">
        <v>1.2312321617709758E-3</v>
      </c>
      <c r="BH6" s="139">
        <v>9.5901351371042011E-4</v>
      </c>
      <c r="BI6" s="139">
        <v>1.3936249520540935E-3</v>
      </c>
      <c r="BJ6" s="139">
        <v>1.8499112370988749E-4</v>
      </c>
      <c r="BK6" s="139">
        <v>1.7756137452589463E-4</v>
      </c>
      <c r="BL6" s="139">
        <v>3.5509206256386728E-4</v>
      </c>
      <c r="BM6" s="139">
        <v>1.7115342347384594E-3</v>
      </c>
      <c r="BN6" s="139"/>
      <c r="BO6" s="139">
        <v>4.5292140955952971E-5</v>
      </c>
      <c r="BP6" s="139">
        <v>2.0592290703079693E-5</v>
      </c>
      <c r="BQ6" s="139">
        <v>3.2574231952123809E-4</v>
      </c>
      <c r="BR6" s="139">
        <v>2.4082673260217305E-5</v>
      </c>
      <c r="BS6" s="139">
        <v>3.3573279579923114E-4</v>
      </c>
      <c r="BT6" s="139">
        <v>4.4029266964247686E-5</v>
      </c>
      <c r="BU6" s="139">
        <v>5.476999744028958E-5</v>
      </c>
      <c r="BV6" s="139">
        <v>2.4048244782775749E-4</v>
      </c>
      <c r="BW6" s="139">
        <v>9.2111111383130556E-5</v>
      </c>
      <c r="BX6" s="139">
        <v>4.0351155166585141E-4</v>
      </c>
      <c r="BY6" s="139">
        <v>1.9307790949413964E-4</v>
      </c>
      <c r="BZ6" s="139">
        <v>9.6380224077945308E-5</v>
      </c>
      <c r="CA6" s="139">
        <v>9.0584833187060565E-4</v>
      </c>
      <c r="CB6" s="139">
        <v>9.2398250384537287E-5</v>
      </c>
      <c r="CC6" s="139">
        <v>1.3599921048505656E-4</v>
      </c>
      <c r="CD6" s="139">
        <v>9.6199961068394564E-4</v>
      </c>
      <c r="CE6" s="139">
        <v>1.485075066958408E-3</v>
      </c>
      <c r="CF6" s="139">
        <v>3.9966749811463361E-4</v>
      </c>
      <c r="CG6" s="139">
        <v>4.6686339706181563E-3</v>
      </c>
      <c r="CH6" s="139">
        <v>3.5226962210209593E-2</v>
      </c>
      <c r="CI6" s="139">
        <v>1.2247168451149178E-3</v>
      </c>
      <c r="CJ6" s="139">
        <v>8.9183239682144816E-4</v>
      </c>
      <c r="CK6" s="139">
        <v>1.4832823430702712E-3</v>
      </c>
      <c r="CL6" s="139">
        <v>1.8420051548078374E-4</v>
      </c>
      <c r="CM6" s="139">
        <v>2.0935516553288147E-4</v>
      </c>
      <c r="CN6" s="139">
        <v>3.7020273565516361E-4</v>
      </c>
      <c r="CO6" s="139">
        <v>1.9155251748060116E-3</v>
      </c>
      <c r="CP6" s="139"/>
      <c r="CQ6" s="139">
        <v>4.8162063704386348E-5</v>
      </c>
      <c r="CR6" s="139">
        <v>2.0526697272514121E-5</v>
      </c>
      <c r="CS6" s="139">
        <v>3.9167598854359694E-4</v>
      </c>
      <c r="CT6" s="139">
        <v>2.2912710109588668E-5</v>
      </c>
      <c r="CU6" s="139">
        <v>3.3476742517079975E-4</v>
      </c>
      <c r="CV6" s="139">
        <v>4.3206457999875099E-5</v>
      </c>
      <c r="CW6" s="139">
        <v>8.1305639969083012E-5</v>
      </c>
      <c r="CX6" s="139">
        <v>2.680180215616017E-4</v>
      </c>
      <c r="CY6" s="139">
        <v>7.0592450419838665E-5</v>
      </c>
      <c r="CZ6" s="139">
        <v>4.3343094438918876E-4</v>
      </c>
      <c r="DA6" s="139">
        <v>1.8638425577712083E-4</v>
      </c>
      <c r="DB6" s="139">
        <v>8.7293098288320441E-5</v>
      </c>
      <c r="DC6" s="139">
        <v>8.2919898195273783E-4</v>
      </c>
      <c r="DD6" s="139">
        <v>7.6086451365308359E-5</v>
      </c>
      <c r="DE6" s="139">
        <v>1.0101890858714278E-4</v>
      </c>
      <c r="DF6" s="139">
        <v>9.5313150503408993E-4</v>
      </c>
      <c r="DG6" s="139">
        <v>1.6150321081153094E-3</v>
      </c>
      <c r="DH6" s="139">
        <v>3.8614286793867451E-4</v>
      </c>
      <c r="DI6" s="139">
        <v>4.6978733045747768E-3</v>
      </c>
      <c r="DJ6" s="139">
        <v>3.5018769557957116E-2</v>
      </c>
      <c r="DK6" s="139">
        <v>1.2230292448217048E-3</v>
      </c>
      <c r="DL6" s="139">
        <v>8.4278667262174616E-4</v>
      </c>
      <c r="DM6" s="139">
        <v>1.6724398817529104E-3</v>
      </c>
      <c r="DN6" s="139">
        <v>2.004364434144059E-4</v>
      </c>
      <c r="DO6" s="139">
        <v>2.0264510140196199E-4</v>
      </c>
      <c r="DP6" s="139">
        <v>4.9277264406243266E-4</v>
      </c>
      <c r="DQ6" s="139">
        <v>1.7322056875721536E-3</v>
      </c>
      <c r="DR6" s="139"/>
      <c r="DS6" s="139">
        <v>3.3597244203134152E-5</v>
      </c>
      <c r="DT6" s="139">
        <v>3.6777975233511003E-5</v>
      </c>
      <c r="DU6" s="139">
        <v>4.1620870342411572E-4</v>
      </c>
      <c r="DV6" s="139">
        <v>2.4014935472806891E-5</v>
      </c>
      <c r="DW6" s="139">
        <v>3.8394399555855766E-4</v>
      </c>
      <c r="DX6" s="139">
        <v>4.4504004484895541E-5</v>
      </c>
      <c r="DY6" s="139">
        <v>7.6064926999042329E-5</v>
      </c>
      <c r="DZ6" s="139">
        <v>1.8900297174976992E-4</v>
      </c>
      <c r="EA6" s="139">
        <v>8.8054085997979253E-5</v>
      </c>
      <c r="EB6" s="139">
        <v>4.9210120741621322E-4</v>
      </c>
      <c r="EC6" s="139">
        <v>2.2919677856100753E-4</v>
      </c>
      <c r="ED6" s="139">
        <v>1.1253227657024408E-4</v>
      </c>
      <c r="EE6" s="139">
        <v>9.4916236032556531E-4</v>
      </c>
      <c r="EF6" s="139">
        <v>4.9594525582573224E-5</v>
      </c>
      <c r="EG6" s="139">
        <v>9.8442413301395173E-5</v>
      </c>
      <c r="EH6" s="139">
        <v>1.2197860234368302E-3</v>
      </c>
      <c r="EI6" s="139">
        <v>1.6598727746358565E-3</v>
      </c>
      <c r="EJ6" s="139">
        <v>5.2051808558320489E-4</v>
      </c>
      <c r="EK6" s="139">
        <v>4.4520814233803482E-3</v>
      </c>
      <c r="EL6" s="139">
        <v>3.6958731301865728E-2</v>
      </c>
      <c r="EM6" s="139">
        <v>1.3652144642735899E-3</v>
      </c>
      <c r="EN6" s="139">
        <v>9.4217687231711099E-4</v>
      </c>
      <c r="EO6" s="139">
        <v>1.8078298031161666E-3</v>
      </c>
      <c r="EP6" s="139">
        <v>2.3905366172832982E-4</v>
      </c>
      <c r="EQ6" s="139">
        <v>2.2666337779572122E-4</v>
      </c>
      <c r="ER6" s="139">
        <v>4.0910644216228173E-4</v>
      </c>
      <c r="ES6" s="139">
        <v>1.8137828607899141E-3</v>
      </c>
      <c r="ET6" s="139"/>
      <c r="EU6" s="139">
        <v>3.8574900515117262E-5</v>
      </c>
      <c r="EV6" s="139">
        <v>3.1069519150535241E-5</v>
      </c>
      <c r="EW6" s="139">
        <v>3.1120727185260052E-4</v>
      </c>
      <c r="EX6" s="139">
        <v>2.3216753095265341E-5</v>
      </c>
      <c r="EY6" s="139">
        <v>4.2687546761083862E-4</v>
      </c>
      <c r="EZ6" s="139">
        <v>7.0808524599365498E-5</v>
      </c>
      <c r="FA6" s="139">
        <v>1.0340895795612969E-4</v>
      </c>
      <c r="FB6" s="139">
        <v>1.0995637374364166E-4</v>
      </c>
      <c r="FC6" s="139">
        <v>9.5748639146829475E-5</v>
      </c>
      <c r="FD6" s="139">
        <v>5.0410835503208128E-4</v>
      </c>
      <c r="FE6" s="139">
        <v>2.2535264066318291E-4</v>
      </c>
      <c r="FF6" s="139">
        <v>9.9228953260692719E-5</v>
      </c>
      <c r="FG6" s="139">
        <v>1.0185229431603664E-3</v>
      </c>
      <c r="FH6" s="139">
        <v>4.2721214505566873E-5</v>
      </c>
      <c r="FI6" s="139">
        <v>1.1427683546264437E-4</v>
      </c>
      <c r="FJ6" s="139">
        <v>1.1843860110331778E-3</v>
      </c>
      <c r="FK6" s="139">
        <v>1.7624080531915293E-3</v>
      </c>
      <c r="FL6" s="139">
        <v>4.5513988733752688E-4</v>
      </c>
      <c r="FM6" s="139">
        <v>4.5219233715346318E-3</v>
      </c>
      <c r="FN6" s="139">
        <v>3.7167714856570333E-2</v>
      </c>
      <c r="FO6" s="139">
        <v>1.5781986284985105E-3</v>
      </c>
      <c r="FP6" s="139">
        <v>9.2687488834420956E-4</v>
      </c>
      <c r="FQ6" s="139">
        <v>2.1793087913853002E-3</v>
      </c>
      <c r="FR6" s="139">
        <v>2.3093641197695621E-4</v>
      </c>
      <c r="FS6" s="139">
        <v>2.5949428983653924E-4</v>
      </c>
      <c r="FT6" s="139">
        <v>4.0546987691451528E-4</v>
      </c>
      <c r="FU6" s="139">
        <v>1.9428744727058623E-3</v>
      </c>
      <c r="FV6" s="139"/>
      <c r="FW6" s="139">
        <v>5.1435151008731322E-5</v>
      </c>
      <c r="FX6" s="139">
        <v>2.1068021165298195E-5</v>
      </c>
      <c r="FY6" s="139">
        <v>3.0572458910811516E-4</v>
      </c>
      <c r="FZ6" s="139">
        <v>1.6168160456569393E-5</v>
      </c>
      <c r="GA6" s="139">
        <v>5.1438704043241701E-4</v>
      </c>
      <c r="GB6" s="139">
        <v>8.5209811463530231E-5</v>
      </c>
      <c r="GC6" s="139">
        <v>8.3576258901633219E-5</v>
      </c>
      <c r="GD6" s="139">
        <v>1.0610089447570764E-4</v>
      </c>
      <c r="GE6" s="139">
        <v>9.5609536061385465E-5</v>
      </c>
      <c r="GF6" s="139">
        <v>4.8665732050687493E-4</v>
      </c>
      <c r="GG6" s="139">
        <v>2.4174280583609873E-4</v>
      </c>
      <c r="GH6" s="139">
        <v>1.2956431330997262E-4</v>
      </c>
      <c r="GI6" s="139">
        <v>9.7864997549574847E-4</v>
      </c>
      <c r="GJ6" s="139">
        <v>5.0811748213982835E-5</v>
      </c>
      <c r="GK6" s="139">
        <v>1.3315538956951357E-4</v>
      </c>
      <c r="GL6" s="139">
        <v>1.371663188538306E-3</v>
      </c>
      <c r="GM6" s="139">
        <v>1.9886725136105099E-3</v>
      </c>
      <c r="GN6" s="139">
        <v>5.191838501663092E-4</v>
      </c>
      <c r="GO6" s="139">
        <v>5.5175436183350695E-3</v>
      </c>
      <c r="GP6" s="139">
        <v>4.5455862550386174E-2</v>
      </c>
      <c r="GQ6" s="139">
        <v>2.2549563160060297E-3</v>
      </c>
      <c r="GR6" s="139">
        <v>9.9997279761006633E-4</v>
      </c>
      <c r="GS6" s="139">
        <v>2.8164075614271391E-3</v>
      </c>
      <c r="GT6" s="139">
        <v>2.1351725503305054E-4</v>
      </c>
      <c r="GU6" s="139">
        <v>2.2430459771765799E-4</v>
      </c>
      <c r="GV6" s="139">
        <v>4.0503550860111238E-4</v>
      </c>
      <c r="GW6" s="139">
        <v>1.8568084954702722E-3</v>
      </c>
      <c r="GX6" s="139"/>
      <c r="GY6" s="139">
        <v>5.4520311667945277E-5</v>
      </c>
      <c r="GZ6" s="139">
        <v>1.4978927418881E-5</v>
      </c>
      <c r="HA6" s="139">
        <v>2.8549841342680806E-4</v>
      </c>
      <c r="HB6" s="139">
        <v>5.6187553123993997E-5</v>
      </c>
      <c r="HC6" s="139">
        <v>6.0668245906650572E-4</v>
      </c>
      <c r="HD6" s="139">
        <v>9.0967383151523419E-5</v>
      </c>
      <c r="HE6" s="139">
        <v>9.3938280645802002E-5</v>
      </c>
      <c r="HF6" s="139">
        <v>1.3484037677128144E-4</v>
      </c>
      <c r="HG6" s="139">
        <v>8.2613756374556226E-5</v>
      </c>
      <c r="HH6" s="139">
        <v>4.2843625954970012E-4</v>
      </c>
      <c r="HI6" s="139">
        <v>2.5713048356233199E-4</v>
      </c>
      <c r="HJ6" s="139">
        <v>1.4788188587423659E-4</v>
      </c>
      <c r="HK6" s="139">
        <v>9.285844185232049E-4</v>
      </c>
      <c r="HL6" s="139">
        <v>4.4927315645119937E-5</v>
      </c>
      <c r="HM6" s="139">
        <v>1.0110717205298505E-4</v>
      </c>
      <c r="HN6" s="139">
        <v>1.2393414980905598E-3</v>
      </c>
      <c r="HO6" s="139">
        <v>1.8181677832289514E-3</v>
      </c>
      <c r="HP6" s="139">
        <v>4.1533347946295907E-4</v>
      </c>
      <c r="HQ6" s="139">
        <v>6.1846232618741242E-3</v>
      </c>
      <c r="HR6" s="139">
        <v>4.3350642146422702E-2</v>
      </c>
      <c r="HS6" s="139">
        <v>7.9483182295094195E-3</v>
      </c>
      <c r="HT6" s="139">
        <v>1.0100819531099691E-3</v>
      </c>
      <c r="HU6" s="139">
        <v>2.0072326895454319E-3</v>
      </c>
      <c r="HV6" s="139">
        <v>2.373656891484234E-4</v>
      </c>
      <c r="HW6" s="139">
        <v>2.3462311980331865E-4</v>
      </c>
      <c r="HX6" s="139">
        <v>4.492084504730807E-4</v>
      </c>
      <c r="HY6" s="139">
        <v>2.1303112265118438E-3</v>
      </c>
      <c r="HZ6" s="99"/>
    </row>
    <row r="7" spans="1:234" s="100" customFormat="1" ht="60" x14ac:dyDescent="0.25">
      <c r="A7" s="97" t="s">
        <v>28</v>
      </c>
      <c r="B7" s="98">
        <v>7312</v>
      </c>
      <c r="C7" s="98"/>
      <c r="D7" s="98">
        <v>1</v>
      </c>
      <c r="E7" s="98"/>
      <c r="F7" s="98"/>
      <c r="G7" s="98" t="s">
        <v>834</v>
      </c>
      <c r="H7" s="98" t="s">
        <v>794</v>
      </c>
      <c r="I7" s="97" t="s">
        <v>836</v>
      </c>
      <c r="J7" s="97" t="s">
        <v>876</v>
      </c>
      <c r="K7" s="139">
        <v>1.4305953792729629E-5</v>
      </c>
      <c r="L7" s="139">
        <v>6.7660864355734029E-7</v>
      </c>
      <c r="M7" s="139">
        <v>3.3559815033004318E-5</v>
      </c>
      <c r="N7" s="139">
        <v>1.6961616406134582E-5</v>
      </c>
      <c r="O7" s="139">
        <v>1.9264938827343317E-5</v>
      </c>
      <c r="P7" s="139">
        <v>1.2349348194101577E-6</v>
      </c>
      <c r="Q7" s="139">
        <v>4.8851068886096533E-6</v>
      </c>
      <c r="R7" s="139">
        <v>2.25900605863043E-5</v>
      </c>
      <c r="S7" s="139">
        <v>1.6702667001433371E-5</v>
      </c>
      <c r="T7" s="139">
        <v>1.3037110355254344E-4</v>
      </c>
      <c r="U7" s="139">
        <v>3.1181610829637798E-5</v>
      </c>
      <c r="V7" s="139">
        <v>1.3773571799420504E-5</v>
      </c>
      <c r="W7" s="139">
        <v>5.7437905422553344E-5</v>
      </c>
      <c r="X7" s="139">
        <v>8.432968213031293E-6</v>
      </c>
      <c r="Y7" s="139">
        <v>6.4740828191669019E-5</v>
      </c>
      <c r="Z7" s="139">
        <v>2.1045355535188889E-4</v>
      </c>
      <c r="AA7" s="139">
        <v>2.3906369623699671E-4</v>
      </c>
      <c r="AB7" s="139">
        <v>9.2022688577125813E-5</v>
      </c>
      <c r="AC7" s="139">
        <v>4.9873248628267731E-4</v>
      </c>
      <c r="AD7" s="139">
        <v>2.2238198944366039E-3</v>
      </c>
      <c r="AE7" s="139">
        <v>5.9542351513370022E-4</v>
      </c>
      <c r="AF7" s="139">
        <v>2.6028085022466698E-4</v>
      </c>
      <c r="AG7" s="139">
        <v>3.061110005979366E-4</v>
      </c>
      <c r="AH7" s="139">
        <v>6.3242696368855363E-5</v>
      </c>
      <c r="AI7" s="139">
        <v>7.9017120213256307E-5</v>
      </c>
      <c r="AJ7" s="139">
        <v>1.7425397424967307E-4</v>
      </c>
      <c r="AK7" s="139">
        <v>2.5125672152187528E-4</v>
      </c>
      <c r="AL7" s="139"/>
      <c r="AM7" s="139">
        <v>1.586309672021021E-5</v>
      </c>
      <c r="AN7" s="139">
        <v>0</v>
      </c>
      <c r="AO7" s="139">
        <v>1.8769105529646778E-5</v>
      </c>
      <c r="AP7" s="139">
        <v>9.0184200618162083E-6</v>
      </c>
      <c r="AQ7" s="139">
        <v>2.4278121043705905E-5</v>
      </c>
      <c r="AR7" s="139">
        <v>7.6008377388122294E-7</v>
      </c>
      <c r="AS7" s="139">
        <v>5.9817879569598128E-6</v>
      </c>
      <c r="AT7" s="139">
        <v>1.4363549277979835E-5</v>
      </c>
      <c r="AU7" s="139">
        <v>1.5322975385541365E-5</v>
      </c>
      <c r="AV7" s="139">
        <v>1.2760754306941722E-4</v>
      </c>
      <c r="AW7" s="139">
        <v>3.2028963858654761E-5</v>
      </c>
      <c r="AX7" s="139">
        <v>1.3222401000533465E-5</v>
      </c>
      <c r="AY7" s="139">
        <v>7.4517881700888181E-5</v>
      </c>
      <c r="AZ7" s="139">
        <v>8.2254008423473262E-6</v>
      </c>
      <c r="BA7" s="139">
        <v>4.0798764248189572E-5</v>
      </c>
      <c r="BB7" s="139">
        <v>2.1589471395145617E-4</v>
      </c>
      <c r="BC7" s="139">
        <v>2.4887502684417615E-4</v>
      </c>
      <c r="BD7" s="139">
        <v>8.717936150439036E-5</v>
      </c>
      <c r="BE7" s="139">
        <v>5.108607018658529E-4</v>
      </c>
      <c r="BF7" s="139">
        <v>2.3359783272664629E-3</v>
      </c>
      <c r="BG7" s="139">
        <v>4.6016032831659043E-4</v>
      </c>
      <c r="BH7" s="139">
        <v>2.3513445481504201E-4</v>
      </c>
      <c r="BI7" s="139">
        <v>3.105691163145588E-4</v>
      </c>
      <c r="BJ7" s="139">
        <v>8.5356719138509796E-5</v>
      </c>
      <c r="BK7" s="139">
        <v>6.1150692566840922E-5</v>
      </c>
      <c r="BL7" s="139">
        <v>1.6516599075302175E-4</v>
      </c>
      <c r="BM7" s="139">
        <v>2.0390993472095938E-4</v>
      </c>
      <c r="BN7" s="139"/>
      <c r="BO7" s="139">
        <v>1.3965297936437476E-5</v>
      </c>
      <c r="BP7" s="139">
        <v>1.3810301925134631E-6</v>
      </c>
      <c r="BQ7" s="139">
        <v>1.5781121619610132E-5</v>
      </c>
      <c r="BR7" s="139">
        <v>0</v>
      </c>
      <c r="BS7" s="139">
        <v>2.6216306409029342E-5</v>
      </c>
      <c r="BT7" s="139">
        <v>1.6203347270611272E-6</v>
      </c>
      <c r="BU7" s="139">
        <v>4.5110700482601853E-6</v>
      </c>
      <c r="BV7" s="139">
        <v>1.6190739770871449E-5</v>
      </c>
      <c r="BW7" s="139">
        <v>1.3946225843158695E-5</v>
      </c>
      <c r="BX7" s="139">
        <v>1.4320601603940198E-4</v>
      </c>
      <c r="BY7" s="139">
        <v>3.8244301827864793E-5</v>
      </c>
      <c r="BZ7" s="139">
        <v>8.4217745724109491E-6</v>
      </c>
      <c r="CA7" s="139">
        <v>6.6973052465781418E-5</v>
      </c>
      <c r="CB7" s="139">
        <v>2.2482111287904228E-6</v>
      </c>
      <c r="CC7" s="139">
        <v>5.1848781141910415E-5</v>
      </c>
      <c r="CD7" s="139">
        <v>1.9620204881086779E-4</v>
      </c>
      <c r="CE7" s="139">
        <v>2.6932020200064671E-4</v>
      </c>
      <c r="CF7" s="139">
        <v>8.6000378324430489E-5</v>
      </c>
      <c r="CG7" s="139">
        <v>4.1808992838637148E-4</v>
      </c>
      <c r="CH7" s="139">
        <v>1.9173354020107466E-3</v>
      </c>
      <c r="CI7" s="139">
        <v>3.7608284092415347E-4</v>
      </c>
      <c r="CJ7" s="139">
        <v>2.4381761844647501E-4</v>
      </c>
      <c r="CK7" s="139">
        <v>2.8758912571751484E-4</v>
      </c>
      <c r="CL7" s="139">
        <v>6.3436131004500265E-5</v>
      </c>
      <c r="CM7" s="139">
        <v>4.4107115300628369E-5</v>
      </c>
      <c r="CN7" s="139">
        <v>1.3673411182425492E-4</v>
      </c>
      <c r="CO7" s="139">
        <v>1.9922962904534523E-4</v>
      </c>
      <c r="CP7" s="139"/>
      <c r="CQ7" s="139">
        <v>1.1585046474899114E-5</v>
      </c>
      <c r="CR7" s="139">
        <v>8.9936026700212213E-7</v>
      </c>
      <c r="CS7" s="139">
        <v>1.4223674035460949E-5</v>
      </c>
      <c r="CT7" s="139">
        <v>0</v>
      </c>
      <c r="CU7" s="139">
        <v>2.1592172897885722E-5</v>
      </c>
      <c r="CV7" s="139">
        <v>8.0322920561353058E-7</v>
      </c>
      <c r="CW7" s="139">
        <v>2.7336733603998276E-6</v>
      </c>
      <c r="CX7" s="139">
        <v>1.4080921946600203E-5</v>
      </c>
      <c r="CY7" s="139">
        <v>1.1857366734517671E-5</v>
      </c>
      <c r="CZ7" s="139">
        <v>1.637004956599712E-4</v>
      </c>
      <c r="DA7" s="139">
        <v>3.4021753834010898E-5</v>
      </c>
      <c r="DB7" s="139">
        <v>8.6218905400028032E-6</v>
      </c>
      <c r="DC7" s="139">
        <v>5.1449119968740002E-5</v>
      </c>
      <c r="DD7" s="139">
        <v>3.4559852637788926E-6</v>
      </c>
      <c r="DE7" s="139">
        <v>5.1124219791838694E-5</v>
      </c>
      <c r="DF7" s="139">
        <v>2.9888126735712328E-4</v>
      </c>
      <c r="DG7" s="139">
        <v>3.2754596417549389E-4</v>
      </c>
      <c r="DH7" s="139">
        <v>7.0141880974783648E-5</v>
      </c>
      <c r="DI7" s="139">
        <v>5.2876255489006554E-4</v>
      </c>
      <c r="DJ7" s="139">
        <v>2.0119694496836694E-3</v>
      </c>
      <c r="DK7" s="139">
        <v>3.5487824117305184E-4</v>
      </c>
      <c r="DL7" s="139">
        <v>2.431271509594908E-4</v>
      </c>
      <c r="DM7" s="139">
        <v>2.9087145428329409E-4</v>
      </c>
      <c r="DN7" s="139">
        <v>5.8561969394811985E-5</v>
      </c>
      <c r="DO7" s="139">
        <v>2.5050755755280235E-5</v>
      </c>
      <c r="DP7" s="139">
        <v>1.0860109343926406E-4</v>
      </c>
      <c r="DQ7" s="139">
        <v>1.9308936841890473E-4</v>
      </c>
      <c r="DR7" s="139"/>
      <c r="DS7" s="139">
        <v>7.0359911822132774E-6</v>
      </c>
      <c r="DT7" s="139">
        <v>0</v>
      </c>
      <c r="DU7" s="139">
        <v>2.4327945675143417E-5</v>
      </c>
      <c r="DV7" s="139">
        <v>1.1324992245384767E-6</v>
      </c>
      <c r="DW7" s="139">
        <v>1.6603243964514389E-5</v>
      </c>
      <c r="DX7" s="139">
        <v>9.1984103681958501E-7</v>
      </c>
      <c r="DY7" s="139">
        <v>4.0327353636452002E-6</v>
      </c>
      <c r="DZ7" s="139">
        <v>2.0227153399764684E-5</v>
      </c>
      <c r="EA7" s="139">
        <v>1.4398060349481465E-5</v>
      </c>
      <c r="EB7" s="139">
        <v>1.0972527028397041E-4</v>
      </c>
      <c r="EC7" s="139">
        <v>1.4973810371913369E-5</v>
      </c>
      <c r="ED7" s="139">
        <v>8.1643567845808055E-6</v>
      </c>
      <c r="EE7" s="139">
        <v>4.8107484892469586E-5</v>
      </c>
      <c r="EF7" s="139">
        <v>2.8681234944292589E-6</v>
      </c>
      <c r="EG7" s="139">
        <v>4.3690083583883599E-5</v>
      </c>
      <c r="EH7" s="139">
        <v>1.8515897996521782E-4</v>
      </c>
      <c r="EI7" s="139">
        <v>3.1045177963124991E-4</v>
      </c>
      <c r="EJ7" s="139">
        <v>8.0673928301426226E-5</v>
      </c>
      <c r="EK7" s="139">
        <v>6.7166145725673762E-4</v>
      </c>
      <c r="EL7" s="139">
        <v>2.7297105024975013E-3</v>
      </c>
      <c r="EM7" s="139">
        <v>3.1896622967610036E-4</v>
      </c>
      <c r="EN7" s="139">
        <v>2.4197148306372523E-4</v>
      </c>
      <c r="EO7" s="139">
        <v>3.3815292457995544E-4</v>
      </c>
      <c r="EP7" s="139">
        <v>3.2033029982539559E-5</v>
      </c>
      <c r="EQ7" s="139">
        <v>1.7561665474917905E-5</v>
      </c>
      <c r="ER7" s="139">
        <v>1.3989550262536146E-4</v>
      </c>
      <c r="ES7" s="139">
        <v>1.6317499310175435E-4</v>
      </c>
      <c r="ET7" s="139"/>
      <c r="EU7" s="139">
        <v>3.5492415307399239E-6</v>
      </c>
      <c r="EV7" s="139">
        <v>2.9913243746846095E-6</v>
      </c>
      <c r="EW7" s="139">
        <v>2.0263765099781811E-5</v>
      </c>
      <c r="EX7" s="139">
        <v>0</v>
      </c>
      <c r="EY7" s="139">
        <v>1.7534733807874675E-5</v>
      </c>
      <c r="EZ7" s="139">
        <v>6.761866844658163E-7</v>
      </c>
      <c r="FA7" s="139">
        <v>5.7240523068702217E-6</v>
      </c>
      <c r="FB7" s="139">
        <v>3.8891533444634484E-5</v>
      </c>
      <c r="FC7" s="139">
        <v>3.2609342030228479E-5</v>
      </c>
      <c r="FD7" s="139">
        <v>1.1387207248590721E-4</v>
      </c>
      <c r="FE7" s="139">
        <v>7.0055389630510914E-6</v>
      </c>
      <c r="FF7" s="139">
        <v>5.4748314013120592E-6</v>
      </c>
      <c r="FG7" s="139">
        <v>5.805709024175747E-5</v>
      </c>
      <c r="FH7" s="139">
        <v>3.7612740820303209E-6</v>
      </c>
      <c r="FI7" s="139">
        <v>5.0090654411302223E-5</v>
      </c>
      <c r="FJ7" s="139">
        <v>1.491010160716015E-4</v>
      </c>
      <c r="FK7" s="139">
        <v>3.6680908117402589E-4</v>
      </c>
      <c r="FL7" s="139">
        <v>5.5068283868413356E-5</v>
      </c>
      <c r="FM7" s="139">
        <v>7.1715016565277985E-4</v>
      </c>
      <c r="FN7" s="139">
        <v>2.9709035597739186E-3</v>
      </c>
      <c r="FO7" s="139">
        <v>2.6613948673419969E-4</v>
      </c>
      <c r="FP7" s="139">
        <v>1.9863962356099466E-4</v>
      </c>
      <c r="FQ7" s="139">
        <v>3.3715121174638827E-4</v>
      </c>
      <c r="FR7" s="139">
        <v>3.7160518492905975E-5</v>
      </c>
      <c r="FS7" s="139">
        <v>2.578973718502983E-5</v>
      </c>
      <c r="FT7" s="139">
        <v>1.3024187478212441E-4</v>
      </c>
      <c r="FU7" s="139">
        <v>1.5096165069154383E-4</v>
      </c>
      <c r="FV7" s="139"/>
      <c r="FW7" s="139">
        <v>2.9006254609219584E-6</v>
      </c>
      <c r="FX7" s="139">
        <v>9.5451892164524519E-7</v>
      </c>
      <c r="FY7" s="139">
        <v>2.4938391514738402E-5</v>
      </c>
      <c r="FZ7" s="139">
        <v>7.691754417141295E-7</v>
      </c>
      <c r="GA7" s="139">
        <v>1.9094066768158497E-5</v>
      </c>
      <c r="GB7" s="139">
        <v>1.1321150441153605E-6</v>
      </c>
      <c r="GC7" s="139">
        <v>1.5689381179213375E-5</v>
      </c>
      <c r="GD7" s="139">
        <v>4.6556845746726477E-5</v>
      </c>
      <c r="GE7" s="139">
        <v>4.2809710277089414E-6</v>
      </c>
      <c r="GF7" s="139">
        <v>6.1540420420012792E-5</v>
      </c>
      <c r="GG7" s="139">
        <v>1.1656390460479009E-5</v>
      </c>
      <c r="GH7" s="139">
        <v>3.0991283279279234E-6</v>
      </c>
      <c r="GI7" s="139">
        <v>6.6821718010424801E-5</v>
      </c>
      <c r="GJ7" s="139">
        <v>3.1548240436481783E-6</v>
      </c>
      <c r="GK7" s="139">
        <v>3.1215419149561507E-5</v>
      </c>
      <c r="GL7" s="139">
        <v>1.3354657551824966E-4</v>
      </c>
      <c r="GM7" s="139">
        <v>3.3800265656550927E-4</v>
      </c>
      <c r="GN7" s="139">
        <v>5.2638234071312375E-5</v>
      </c>
      <c r="GO7" s="139">
        <v>1.043948095963691E-3</v>
      </c>
      <c r="GP7" s="139">
        <v>3.6789583069566732E-3</v>
      </c>
      <c r="GQ7" s="139">
        <v>2.3752744640029468E-4</v>
      </c>
      <c r="GR7" s="139">
        <v>2.2141261853007293E-4</v>
      </c>
      <c r="GS7" s="139">
        <v>3.9801903461877806E-4</v>
      </c>
      <c r="GT7" s="139">
        <v>3.4107898764542632E-5</v>
      </c>
      <c r="GU7" s="139">
        <v>2.2526433405829293E-5</v>
      </c>
      <c r="GV7" s="139">
        <v>1.2834341873897966E-4</v>
      </c>
      <c r="GW7" s="139">
        <v>1.4085368661148807E-4</v>
      </c>
      <c r="GX7" s="139"/>
      <c r="GY7" s="139">
        <v>0</v>
      </c>
      <c r="GZ7" s="139">
        <v>5.3096861657624938E-7</v>
      </c>
      <c r="HA7" s="139">
        <v>2.8409126508458842E-5</v>
      </c>
      <c r="HB7" s="139">
        <v>4.657619443651311E-7</v>
      </c>
      <c r="HC7" s="139">
        <v>2.3302605702820268E-5</v>
      </c>
      <c r="HD7" s="139">
        <v>0</v>
      </c>
      <c r="HE7" s="139">
        <v>2.7759528324645342E-6</v>
      </c>
      <c r="HF7" s="139">
        <v>2.4396028443417789E-5</v>
      </c>
      <c r="HG7" s="139">
        <v>3.0856728814189935E-6</v>
      </c>
      <c r="HH7" s="139">
        <v>2.2622639840242663E-5</v>
      </c>
      <c r="HI7" s="139">
        <v>4.7147567901755699E-6</v>
      </c>
      <c r="HJ7" s="139">
        <v>1.3972858330953934E-6</v>
      </c>
      <c r="HK7" s="139">
        <v>6.4195316725114578E-5</v>
      </c>
      <c r="HL7" s="139">
        <v>5.0568007180719612E-6</v>
      </c>
      <c r="HM7" s="139">
        <v>4.2554456487412933E-5</v>
      </c>
      <c r="HN7" s="139">
        <v>9.3112589514873453E-5</v>
      </c>
      <c r="HO7" s="139">
        <v>3.4934844917854644E-4</v>
      </c>
      <c r="HP7" s="139">
        <v>5.2789214249324796E-5</v>
      </c>
      <c r="HQ7" s="139">
        <v>9.9040550209284297E-4</v>
      </c>
      <c r="HR7" s="139">
        <v>3.1980454026881797E-3</v>
      </c>
      <c r="HS7" s="139">
        <v>2.2161322429233265E-4</v>
      </c>
      <c r="HT7" s="139">
        <v>1.6905269915769159E-4</v>
      </c>
      <c r="HU7" s="139">
        <v>4.9102077352236909E-4</v>
      </c>
      <c r="HV7" s="139">
        <v>5.875107193363851E-5</v>
      </c>
      <c r="HW7" s="139">
        <v>1.8129329566516857E-5</v>
      </c>
      <c r="HX7" s="139">
        <v>1.165717028750602E-4</v>
      </c>
      <c r="HY7" s="139">
        <v>1.3871477092928136E-4</v>
      </c>
      <c r="HZ7" s="99"/>
    </row>
    <row r="8" spans="1:234" s="100" customFormat="1" ht="48" x14ac:dyDescent="0.25">
      <c r="A8" s="97" t="s">
        <v>28</v>
      </c>
      <c r="B8" s="98">
        <v>7319</v>
      </c>
      <c r="C8" s="98"/>
      <c r="D8" s="98">
        <v>1</v>
      </c>
      <c r="E8" s="98"/>
      <c r="F8" s="98"/>
      <c r="G8" s="98" t="s">
        <v>835</v>
      </c>
      <c r="H8" s="98" t="s">
        <v>794</v>
      </c>
      <c r="I8" s="97" t="s">
        <v>836</v>
      </c>
      <c r="J8" s="97" t="s">
        <v>876</v>
      </c>
      <c r="K8" s="139">
        <v>6.0947545876487287E-5</v>
      </c>
      <c r="L8" s="139">
        <v>3.0428744633010049E-6</v>
      </c>
      <c r="M8" s="139">
        <v>1.205983600107798E-4</v>
      </c>
      <c r="N8" s="139">
        <v>7.6958857924862067E-6</v>
      </c>
      <c r="O8" s="139">
        <v>1.9118635740345637E-4</v>
      </c>
      <c r="P8" s="139">
        <v>9.1377538476562252E-6</v>
      </c>
      <c r="Q8" s="139">
        <v>1.4567575801572139E-5</v>
      </c>
      <c r="R8" s="139">
        <v>5.4023204438118223E-5</v>
      </c>
      <c r="S8" s="139">
        <v>7.4118421008782941E-5</v>
      </c>
      <c r="T8" s="139">
        <v>4.4355353654901704E-4</v>
      </c>
      <c r="U8" s="139">
        <v>2.3978890793478481E-4</v>
      </c>
      <c r="V8" s="139">
        <v>1.8398764364226114E-4</v>
      </c>
      <c r="W8" s="139">
        <v>7.8409338832173699E-4</v>
      </c>
      <c r="X8" s="139">
        <v>7.8988804141524185E-5</v>
      </c>
      <c r="Y8" s="139">
        <v>9.0098530121879002E-5</v>
      </c>
      <c r="Z8" s="139">
        <v>7.2365520470893711E-4</v>
      </c>
      <c r="AA8" s="139">
        <v>1.7303681506700426E-3</v>
      </c>
      <c r="AB8" s="139">
        <v>1.6492276671400928E-4</v>
      </c>
      <c r="AC8" s="139">
        <v>2.3692242684843776E-3</v>
      </c>
      <c r="AD8" s="139">
        <v>2.1467427747181918E-2</v>
      </c>
      <c r="AE8" s="139">
        <v>1.4248763146418218E-3</v>
      </c>
      <c r="AF8" s="139">
        <v>7.8682428605739033E-4</v>
      </c>
      <c r="AG8" s="139">
        <v>1.6844853714210969E-3</v>
      </c>
      <c r="AH8" s="139">
        <v>3.3913493030843277E-4</v>
      </c>
      <c r="AI8" s="139">
        <v>1.5151060918048079E-4</v>
      </c>
      <c r="AJ8" s="139">
        <v>4.5885522145204169E-4</v>
      </c>
      <c r="AK8" s="139">
        <v>4.0712976869062818E-4</v>
      </c>
      <c r="AL8" s="139"/>
      <c r="AM8" s="139">
        <v>2.5279230762513508E-5</v>
      </c>
      <c r="AN8" s="139">
        <v>4.2436992086360711E-6</v>
      </c>
      <c r="AO8" s="139">
        <v>9.5923880094637585E-5</v>
      </c>
      <c r="AP8" s="139">
        <v>4.5925073479637376E-7</v>
      </c>
      <c r="AQ8" s="139">
        <v>1.133634681688866E-4</v>
      </c>
      <c r="AR8" s="139">
        <v>4.4435248884550434E-6</v>
      </c>
      <c r="AS8" s="139">
        <v>1.9534210510939409E-5</v>
      </c>
      <c r="AT8" s="139">
        <v>4.7708329127097204E-5</v>
      </c>
      <c r="AU8" s="139">
        <v>2.8749109180428207E-4</v>
      </c>
      <c r="AV8" s="139">
        <v>3.3756441761118836E-4</v>
      </c>
      <c r="AW8" s="139">
        <v>1.6524566696862213E-4</v>
      </c>
      <c r="AX8" s="139">
        <v>1.6871840511794819E-4</v>
      </c>
      <c r="AY8" s="139">
        <v>7.1475287661215453E-4</v>
      </c>
      <c r="AZ8" s="139">
        <v>5.8514870254519742E-5</v>
      </c>
      <c r="BA8" s="139">
        <v>1.0521327358901135E-4</v>
      </c>
      <c r="BB8" s="139">
        <v>4.584281915165899E-4</v>
      </c>
      <c r="BC8" s="139">
        <v>1.5835914811351509E-3</v>
      </c>
      <c r="BD8" s="139">
        <v>1.3676320147794721E-4</v>
      </c>
      <c r="BE8" s="139">
        <v>2.4799522462301115E-3</v>
      </c>
      <c r="BF8" s="139">
        <v>2.0173433482895155E-2</v>
      </c>
      <c r="BG8" s="139">
        <v>1.2542122707394252E-3</v>
      </c>
      <c r="BH8" s="139">
        <v>6.7794975114378396E-4</v>
      </c>
      <c r="BI8" s="139">
        <v>1.600517471993449E-3</v>
      </c>
      <c r="BJ8" s="139">
        <v>2.515545380550213E-4</v>
      </c>
      <c r="BK8" s="139">
        <v>1.3134628137904716E-4</v>
      </c>
      <c r="BL8" s="139">
        <v>3.5422612598553089E-4</v>
      </c>
      <c r="BM8" s="139">
        <v>3.2837403018339618E-4</v>
      </c>
      <c r="BN8" s="139"/>
      <c r="BO8" s="139">
        <v>1.5132454521002323E-5</v>
      </c>
      <c r="BP8" s="139">
        <v>3.5329642663226514E-6</v>
      </c>
      <c r="BQ8" s="139">
        <v>6.8956783720626396E-5</v>
      </c>
      <c r="BR8" s="139">
        <v>0</v>
      </c>
      <c r="BS8" s="139">
        <v>9.9189678262239127E-5</v>
      </c>
      <c r="BT8" s="139">
        <v>9.790391158925457E-6</v>
      </c>
      <c r="BU8" s="139">
        <v>8.0478637159356218E-6</v>
      </c>
      <c r="BV8" s="139">
        <v>5.3367273182335334E-5</v>
      </c>
      <c r="BW8" s="139">
        <v>1.7760786834607778E-4</v>
      </c>
      <c r="BX8" s="139">
        <v>2.5785811630708839E-4</v>
      </c>
      <c r="BY8" s="139">
        <v>1.5358810479095461E-4</v>
      </c>
      <c r="BZ8" s="139">
        <v>1.178939286775632E-4</v>
      </c>
      <c r="CA8" s="139">
        <v>5.4622252173506906E-4</v>
      </c>
      <c r="CB8" s="139">
        <v>7.2007071556004425E-5</v>
      </c>
      <c r="CC8" s="139">
        <v>7.3909252866709383E-5</v>
      </c>
      <c r="CD8" s="139">
        <v>5.4585695712274613E-4</v>
      </c>
      <c r="CE8" s="139">
        <v>1.3334472587198686E-3</v>
      </c>
      <c r="CF8" s="139">
        <v>1.2054892887168061E-4</v>
      </c>
      <c r="CG8" s="139">
        <v>2.1458989637149002E-3</v>
      </c>
      <c r="CH8" s="139">
        <v>1.9735004715163484E-2</v>
      </c>
      <c r="CI8" s="139">
        <v>1.7946992114407862E-3</v>
      </c>
      <c r="CJ8" s="139">
        <v>6.0407694112222837E-4</v>
      </c>
      <c r="CK8" s="139">
        <v>1.4231469224789421E-3</v>
      </c>
      <c r="CL8" s="139">
        <v>1.8876509579445223E-4</v>
      </c>
      <c r="CM8" s="139">
        <v>1.0330243328291142E-4</v>
      </c>
      <c r="CN8" s="139">
        <v>3.4377546845095185E-4</v>
      </c>
      <c r="CO8" s="139">
        <v>2.2281510587754161E-4</v>
      </c>
      <c r="CP8" s="139"/>
      <c r="CQ8" s="139">
        <v>1.3129911268733681E-5</v>
      </c>
      <c r="CR8" s="139">
        <v>2.4607451533389205E-6</v>
      </c>
      <c r="CS8" s="139">
        <v>6.7319889431296352E-5</v>
      </c>
      <c r="CT8" s="139">
        <v>0</v>
      </c>
      <c r="CU8" s="139">
        <v>9.359230803686489E-5</v>
      </c>
      <c r="CV8" s="139">
        <v>1.683869213292668E-5</v>
      </c>
      <c r="CW8" s="139">
        <v>7.5658406121808187E-6</v>
      </c>
      <c r="CX8" s="139">
        <v>7.437910884904443E-5</v>
      </c>
      <c r="CY8" s="139">
        <v>4.9823895576526391E-5</v>
      </c>
      <c r="CZ8" s="139">
        <v>2.7045730265314987E-4</v>
      </c>
      <c r="DA8" s="139">
        <v>1.3925472800027479E-4</v>
      </c>
      <c r="DB8" s="139">
        <v>9.0137322620523064E-5</v>
      </c>
      <c r="DC8" s="139">
        <v>5.2932689592111604E-4</v>
      </c>
      <c r="DD8" s="139">
        <v>5.5940268899842405E-5</v>
      </c>
      <c r="DE8" s="139">
        <v>6.7827615984718338E-5</v>
      </c>
      <c r="DF8" s="139">
        <v>3.9159422212467417E-4</v>
      </c>
      <c r="DG8" s="139">
        <v>1.156016157826079E-3</v>
      </c>
      <c r="DH8" s="139">
        <v>9.4219488726294528E-5</v>
      </c>
      <c r="DI8" s="139">
        <v>2.226012309553113E-3</v>
      </c>
      <c r="DJ8" s="139">
        <v>1.5973407204547662E-2</v>
      </c>
      <c r="DK8" s="139">
        <v>1.7422814366908166E-3</v>
      </c>
      <c r="DL8" s="139">
        <v>5.0227340553326682E-4</v>
      </c>
      <c r="DM8" s="139">
        <v>1.3955983622207424E-3</v>
      </c>
      <c r="DN8" s="139">
        <v>1.4607095936644877E-4</v>
      </c>
      <c r="DO8" s="139">
        <v>7.5064044545576549E-5</v>
      </c>
      <c r="DP8" s="139">
        <v>3.3084319476690241E-4</v>
      </c>
      <c r="DQ8" s="139">
        <v>3.2611324357772566E-3</v>
      </c>
      <c r="DR8" s="139"/>
      <c r="DS8" s="139">
        <v>1.7154588628659187E-5</v>
      </c>
      <c r="DT8" s="139">
        <v>8.6833937625111901E-6</v>
      </c>
      <c r="DU8" s="139">
        <v>3.3844921783540519E-5</v>
      </c>
      <c r="DV8" s="139">
        <v>8.1162444425257499E-7</v>
      </c>
      <c r="DW8" s="139">
        <v>1.2622400973670526E-4</v>
      </c>
      <c r="DX8" s="139">
        <v>2.6166709166092329E-6</v>
      </c>
      <c r="DY8" s="139">
        <v>9.4613389381597834E-6</v>
      </c>
      <c r="DZ8" s="139">
        <v>1.1456014855668914E-4</v>
      </c>
      <c r="EA8" s="139">
        <v>2.0755061621621878E-5</v>
      </c>
      <c r="EB8" s="139">
        <v>2.4556693531014022E-4</v>
      </c>
      <c r="EC8" s="139">
        <v>1.3013305731004532E-4</v>
      </c>
      <c r="ED8" s="139">
        <v>5.7163294733304055E-5</v>
      </c>
      <c r="EE8" s="139">
        <v>4.3465721645846348E-4</v>
      </c>
      <c r="EF8" s="139">
        <v>5.8850422869743264E-5</v>
      </c>
      <c r="EG8" s="139">
        <v>3.7471794591761692E-5</v>
      </c>
      <c r="EH8" s="139">
        <v>2.7865827323467657E-4</v>
      </c>
      <c r="EI8" s="139">
        <v>1.0106295736535419E-3</v>
      </c>
      <c r="EJ8" s="139">
        <v>4.5221845410034817E-5</v>
      </c>
      <c r="EK8" s="139">
        <v>2.0857996804055888E-3</v>
      </c>
      <c r="EL8" s="139">
        <v>1.544024033228183E-2</v>
      </c>
      <c r="EM8" s="139">
        <v>1.592398993045836E-3</v>
      </c>
      <c r="EN8" s="139">
        <v>5.7180111088460188E-4</v>
      </c>
      <c r="EO8" s="139">
        <v>1.4704063842033589E-3</v>
      </c>
      <c r="EP8" s="139">
        <v>1.5223992663103547E-4</v>
      </c>
      <c r="EQ8" s="139">
        <v>6.1751716008124019E-5</v>
      </c>
      <c r="ER8" s="139">
        <v>2.7047674021184794E-4</v>
      </c>
      <c r="ES8" s="139">
        <v>3.2347642671278301E-4</v>
      </c>
      <c r="ET8" s="139"/>
      <c r="EU8" s="139">
        <v>9.3522014178789775E-6</v>
      </c>
      <c r="EV8" s="139">
        <v>4.6375921259983075E-6</v>
      </c>
      <c r="EW8" s="139">
        <v>2.4705075576549462E-5</v>
      </c>
      <c r="EX8" s="139">
        <v>1.4585067431194404E-5</v>
      </c>
      <c r="EY8" s="139">
        <v>1.3254971868726479E-4</v>
      </c>
      <c r="EZ8" s="139">
        <v>9.5592209269700575E-7</v>
      </c>
      <c r="FA8" s="139">
        <v>6.8416469238758938E-6</v>
      </c>
      <c r="FB8" s="139">
        <v>8.7266877885264701E-5</v>
      </c>
      <c r="FC8" s="139">
        <v>1.3203832715493253E-5</v>
      </c>
      <c r="FD8" s="139">
        <v>1.8198279207149194E-4</v>
      </c>
      <c r="FE8" s="139">
        <v>1.5350252835075626E-4</v>
      </c>
      <c r="FF8" s="139">
        <v>1.1079977408607845E-4</v>
      </c>
      <c r="FG8" s="139">
        <v>4.5783453910949382E-4</v>
      </c>
      <c r="FH8" s="139">
        <v>5.0540289855846729E-5</v>
      </c>
      <c r="FI8" s="139">
        <v>6.6349871292638002E-6</v>
      </c>
      <c r="FJ8" s="139">
        <v>2.9452331636072374E-4</v>
      </c>
      <c r="FK8" s="139">
        <v>1.1501341667734056E-3</v>
      </c>
      <c r="FL8" s="139">
        <v>3.8819827807435415E-5</v>
      </c>
      <c r="FM8" s="139">
        <v>2.4704616749250128E-3</v>
      </c>
      <c r="FN8" s="139">
        <v>1.5623514951661595E-2</v>
      </c>
      <c r="FO8" s="139">
        <v>1.1537181628455697E-3</v>
      </c>
      <c r="FP8" s="139">
        <v>4.3487603804923098E-4</v>
      </c>
      <c r="FQ8" s="139">
        <v>1.3304479831604402E-3</v>
      </c>
      <c r="FR8" s="139">
        <v>7.3807931069563862E-5</v>
      </c>
      <c r="FS8" s="139">
        <v>6.5372603589722105E-5</v>
      </c>
      <c r="FT8" s="139">
        <v>2.456648677220498E-4</v>
      </c>
      <c r="FU8" s="139">
        <v>3.0992922161771584E-4</v>
      </c>
      <c r="FV8" s="139"/>
      <c r="FW8" s="139">
        <v>1.8632876587041083E-5</v>
      </c>
      <c r="FX8" s="139">
        <v>0</v>
      </c>
      <c r="FY8" s="139">
        <v>2.6541909165708588E-5</v>
      </c>
      <c r="FZ8" s="139">
        <v>3.4683436605596871E-5</v>
      </c>
      <c r="GA8" s="139">
        <v>1.291362996117705E-4</v>
      </c>
      <c r="GB8" s="139">
        <v>6.9940288869402678E-6</v>
      </c>
      <c r="GC8" s="139">
        <v>3.5246584235023557E-6</v>
      </c>
      <c r="GD8" s="139">
        <v>2.0341054920980153E-4</v>
      </c>
      <c r="GE8" s="139">
        <v>1.6030913609682069E-5</v>
      </c>
      <c r="GF8" s="139">
        <v>1.6265879099494867E-4</v>
      </c>
      <c r="GG8" s="139">
        <v>1.409332360330745E-4</v>
      </c>
      <c r="GH8" s="139">
        <v>4.0282839210623477E-5</v>
      </c>
      <c r="GI8" s="139">
        <v>4.6893490669629764E-4</v>
      </c>
      <c r="GJ8" s="139">
        <v>4.8907047408126352E-5</v>
      </c>
      <c r="GK8" s="139">
        <v>2.3316061500550297E-5</v>
      </c>
      <c r="GL8" s="139">
        <v>4.3762441560871184E-4</v>
      </c>
      <c r="GM8" s="139">
        <v>9.1064546026661493E-4</v>
      </c>
      <c r="GN8" s="139">
        <v>4.6405308917535914E-5</v>
      </c>
      <c r="GO8" s="139">
        <v>2.3382108371608626E-3</v>
      </c>
      <c r="GP8" s="139">
        <v>1.7151093071185838E-2</v>
      </c>
      <c r="GQ8" s="139">
        <v>9.0576981468353478E-4</v>
      </c>
      <c r="GR8" s="139">
        <v>4.6330121554747809E-4</v>
      </c>
      <c r="GS8" s="139">
        <v>1.3300340050223082E-3</v>
      </c>
      <c r="GT8" s="139">
        <v>9.1233891584124033E-5</v>
      </c>
      <c r="GU8" s="139">
        <v>1.1913578633533879E-4</v>
      </c>
      <c r="GV8" s="139">
        <v>1.5660033892600153E-4</v>
      </c>
      <c r="GW8" s="139">
        <v>3.0451653884031201E-4</v>
      </c>
      <c r="GX8" s="139"/>
      <c r="GY8" s="139">
        <v>2.239358976005471E-5</v>
      </c>
      <c r="GZ8" s="139">
        <v>0</v>
      </c>
      <c r="HA8" s="139">
        <v>3.2317253475281619E-5</v>
      </c>
      <c r="HB8" s="139">
        <v>5.0440039086480959E-6</v>
      </c>
      <c r="HC8" s="139">
        <v>1.0191366214774932E-4</v>
      </c>
      <c r="HD8" s="139">
        <v>4.4014503742504887E-6</v>
      </c>
      <c r="HE8" s="139">
        <v>6.7857672757957767E-6</v>
      </c>
      <c r="HF8" s="139">
        <v>8.8524927515270786E-5</v>
      </c>
      <c r="HG8" s="139">
        <v>1.5634487355572124E-5</v>
      </c>
      <c r="HH8" s="139">
        <v>1.2275348170545547E-4</v>
      </c>
      <c r="HI8" s="139">
        <v>1.1013893657690263E-4</v>
      </c>
      <c r="HJ8" s="139">
        <v>3.5076834775402443E-5</v>
      </c>
      <c r="HK8" s="139">
        <v>4.3182275642694295E-4</v>
      </c>
      <c r="HL8" s="139">
        <v>3.571539440112855E-5</v>
      </c>
      <c r="HM8" s="139">
        <v>3.2827926515136235E-5</v>
      </c>
      <c r="HN8" s="139">
        <v>4.4436482899694253E-4</v>
      </c>
      <c r="HO8" s="139">
        <v>9.7837216965061553E-4</v>
      </c>
      <c r="HP8" s="139">
        <v>4.05227912420357E-5</v>
      </c>
      <c r="HQ8" s="139">
        <v>2.9410670951971318E-3</v>
      </c>
      <c r="HR8" s="139">
        <v>1.6275068981983373E-2</v>
      </c>
      <c r="HS8" s="139">
        <v>4.9745544944451996E-4</v>
      </c>
      <c r="HT8" s="139">
        <v>3.5931538217838028E-4</v>
      </c>
      <c r="HU8" s="139">
        <v>3.3757680508471859E-4</v>
      </c>
      <c r="HV8" s="139">
        <v>8.3883120689628128E-5</v>
      </c>
      <c r="HW8" s="139">
        <v>9.3542732314552931E-5</v>
      </c>
      <c r="HX8" s="139">
        <v>1.0280131126132693E-4</v>
      </c>
      <c r="HY8" s="139">
        <v>7.2645427253264789E-4</v>
      </c>
      <c r="HZ8" s="99"/>
    </row>
    <row r="9" spans="1:234" s="100" customFormat="1" ht="36" x14ac:dyDescent="0.25">
      <c r="A9" s="97" t="s">
        <v>28</v>
      </c>
      <c r="B9" s="98">
        <v>9001</v>
      </c>
      <c r="C9" s="98"/>
      <c r="D9" s="98">
        <v>2</v>
      </c>
      <c r="E9" s="98"/>
      <c r="F9" s="98"/>
      <c r="G9" s="98" t="s">
        <v>806</v>
      </c>
      <c r="H9" s="98" t="s">
        <v>781</v>
      </c>
      <c r="I9" s="97" t="s">
        <v>14</v>
      </c>
      <c r="J9" s="97" t="s">
        <v>877</v>
      </c>
      <c r="K9" s="139">
        <v>2.010812317134847E-4</v>
      </c>
      <c r="L9" s="139">
        <v>2.4233613039156399E-5</v>
      </c>
      <c r="M9" s="139">
        <v>8.1095006383401431E-4</v>
      </c>
      <c r="N9" s="139">
        <v>8.5675047163368611E-6</v>
      </c>
      <c r="O9" s="139">
        <v>7.8396073310905458E-4</v>
      </c>
      <c r="P9" s="139">
        <v>5.8006511853184945E-5</v>
      </c>
      <c r="Q9" s="139">
        <v>7.4889483504145488E-5</v>
      </c>
      <c r="R9" s="139">
        <v>3.1467226179913359E-4</v>
      </c>
      <c r="S9" s="139">
        <v>2.3645900370205817E-4</v>
      </c>
      <c r="T9" s="139">
        <v>1.3725787895945501E-3</v>
      </c>
      <c r="U9" s="139">
        <v>1.2631562424039991E-3</v>
      </c>
      <c r="V9" s="139">
        <v>1.2463393364083105E-3</v>
      </c>
      <c r="W9" s="139">
        <v>2.4770862179804834E-3</v>
      </c>
      <c r="X9" s="139">
        <v>1.778138493747206E-4</v>
      </c>
      <c r="Y9" s="139">
        <v>3.1544500279940131E-4</v>
      </c>
      <c r="Z9" s="139">
        <v>7.1926476335322405E-3</v>
      </c>
      <c r="AA9" s="139">
        <v>6.6162996156057833E-3</v>
      </c>
      <c r="AB9" s="139">
        <v>5.8545205726291856E-4</v>
      </c>
      <c r="AC9" s="139">
        <v>1.6647185833105899E-2</v>
      </c>
      <c r="AD9" s="139">
        <v>2.0338457343137467E-2</v>
      </c>
      <c r="AE9" s="139">
        <v>6.2990975848767391E-3</v>
      </c>
      <c r="AF9" s="139">
        <v>1.9504911654233902E-3</v>
      </c>
      <c r="AG9" s="139">
        <v>3.1158473574130459E-3</v>
      </c>
      <c r="AH9" s="139">
        <v>6.8990204562484347E-4</v>
      </c>
      <c r="AI9" s="139">
        <v>4.4211551038168638E-4</v>
      </c>
      <c r="AJ9" s="139">
        <v>2.3362939599527685E-3</v>
      </c>
      <c r="AK9" s="139">
        <v>9.9145768702426826E-4</v>
      </c>
      <c r="AL9" s="139"/>
      <c r="AM9" s="139">
        <v>1.6664243983238776E-4</v>
      </c>
      <c r="AN9" s="139">
        <v>1.608066270467915E-5</v>
      </c>
      <c r="AO9" s="139">
        <v>7.8989902389054139E-4</v>
      </c>
      <c r="AP9" s="139">
        <v>5.727269426071925E-6</v>
      </c>
      <c r="AQ9" s="139">
        <v>7.4109007078173032E-4</v>
      </c>
      <c r="AR9" s="139">
        <v>6.9768225018236723E-5</v>
      </c>
      <c r="AS9" s="139">
        <v>4.8665571305544731E-5</v>
      </c>
      <c r="AT9" s="139">
        <v>2.2563411519145959E-4</v>
      </c>
      <c r="AU9" s="139">
        <v>1.8933453752032514E-4</v>
      </c>
      <c r="AV9" s="139">
        <v>1.3166385538721658E-3</v>
      </c>
      <c r="AW9" s="139">
        <v>1.1873968639600537E-3</v>
      </c>
      <c r="AX9" s="139">
        <v>1.1584610555973329E-3</v>
      </c>
      <c r="AY9" s="139">
        <v>2.2733695750078975E-3</v>
      </c>
      <c r="AZ9" s="139">
        <v>1.9334063844192925E-4</v>
      </c>
      <c r="BA9" s="139">
        <v>5.7649336250508029E-4</v>
      </c>
      <c r="BB9" s="139">
        <v>7.8446996994231636E-3</v>
      </c>
      <c r="BC9" s="139">
        <v>8.1257777573363367E-3</v>
      </c>
      <c r="BD9" s="139">
        <v>4.5791362351232636E-4</v>
      </c>
      <c r="BE9" s="139">
        <v>1.7315075542298962E-2</v>
      </c>
      <c r="BF9" s="139">
        <v>2.5534077587265076E-2</v>
      </c>
      <c r="BG9" s="139">
        <v>8.0287680567210622E-3</v>
      </c>
      <c r="BH9" s="139">
        <v>2.1451948324420485E-3</v>
      </c>
      <c r="BI9" s="139">
        <v>3.124600798800599E-3</v>
      </c>
      <c r="BJ9" s="139">
        <v>1.6610752300476013E-3</v>
      </c>
      <c r="BK9" s="139">
        <v>3.2182073756625878E-4</v>
      </c>
      <c r="BL9" s="139">
        <v>2.1592358723227065E-3</v>
      </c>
      <c r="BM9" s="139">
        <v>9.7452559655885457E-4</v>
      </c>
      <c r="BN9" s="139"/>
      <c r="BO9" s="139">
        <v>2.2489750921911666E-4</v>
      </c>
      <c r="BP9" s="139">
        <v>2.0810344319430334E-5</v>
      </c>
      <c r="BQ9" s="139">
        <v>8.6045001675563173E-4</v>
      </c>
      <c r="BR9" s="139">
        <v>1.1552230986482617E-5</v>
      </c>
      <c r="BS9" s="139">
        <v>7.6314981825748843E-4</v>
      </c>
      <c r="BT9" s="139">
        <v>8.2209302175334558E-5</v>
      </c>
      <c r="BU9" s="139">
        <v>5.0908051681821157E-5</v>
      </c>
      <c r="BV9" s="139">
        <v>3.1584533019160115E-4</v>
      </c>
      <c r="BW9" s="139">
        <v>1.9940498245506896E-4</v>
      </c>
      <c r="BX9" s="139">
        <v>1.2557640306763383E-3</v>
      </c>
      <c r="BY9" s="139">
        <v>9.6869409501659451E-4</v>
      </c>
      <c r="BZ9" s="139">
        <v>1.0925275359531632E-3</v>
      </c>
      <c r="CA9" s="139">
        <v>2.1686878440299682E-3</v>
      </c>
      <c r="CB9" s="139">
        <v>1.9985932998631284E-4</v>
      </c>
      <c r="CC9" s="139">
        <v>6.3785483831323565E-4</v>
      </c>
      <c r="CD9" s="139">
        <v>8.1766498203971021E-3</v>
      </c>
      <c r="CE9" s="139">
        <v>1.1316743097647901E-2</v>
      </c>
      <c r="CF9" s="139">
        <v>4.4855703514749931E-4</v>
      </c>
      <c r="CG9" s="139">
        <v>1.6936716219469013E-2</v>
      </c>
      <c r="CH9" s="139">
        <v>2.3102901632219414E-2</v>
      </c>
      <c r="CI9" s="139">
        <v>8.5033173295750303E-3</v>
      </c>
      <c r="CJ9" s="139">
        <v>2.2720496938128105E-3</v>
      </c>
      <c r="CK9" s="139">
        <v>2.9814663292101256E-3</v>
      </c>
      <c r="CL9" s="139">
        <v>1.6210051597964706E-3</v>
      </c>
      <c r="CM9" s="139">
        <v>2.4439940226165429E-4</v>
      </c>
      <c r="CN9" s="139">
        <v>1.7778642712397792E-3</v>
      </c>
      <c r="CO9" s="139">
        <v>1.3469328732051023E-3</v>
      </c>
      <c r="CP9" s="139"/>
      <c r="CQ9" s="139">
        <v>1.4486449680242781E-4</v>
      </c>
      <c r="CR9" s="139">
        <v>2.9371872186559477E-5</v>
      </c>
      <c r="CS9" s="139">
        <v>9.0133585759709573E-4</v>
      </c>
      <c r="CT9" s="139">
        <v>2.0648210483289533E-5</v>
      </c>
      <c r="CU9" s="139">
        <v>8.8366092248713245E-4</v>
      </c>
      <c r="CV9" s="139">
        <v>6.2272576661207598E-5</v>
      </c>
      <c r="CW9" s="139">
        <v>8.5197790517235335E-5</v>
      </c>
      <c r="CX9" s="139">
        <v>1.5424557343041533E-4</v>
      </c>
      <c r="CY9" s="139">
        <v>9.8092064423779119E-5</v>
      </c>
      <c r="CZ9" s="139">
        <v>1.1341221819295914E-3</v>
      </c>
      <c r="DA9" s="139">
        <v>1.2016995294221356E-3</v>
      </c>
      <c r="DB9" s="139">
        <v>1.07440800335913E-3</v>
      </c>
      <c r="DC9" s="139">
        <v>2.0541377633106228E-3</v>
      </c>
      <c r="DD9" s="139">
        <v>1.938484144186133E-4</v>
      </c>
      <c r="DE9" s="139">
        <v>5.9690396338187696E-4</v>
      </c>
      <c r="DF9" s="139">
        <v>5.2723019864927539E-3</v>
      </c>
      <c r="DG9" s="139">
        <v>8.1414040566549079E-3</v>
      </c>
      <c r="DH9" s="139">
        <v>4.1512708810499915E-4</v>
      </c>
      <c r="DI9" s="139">
        <v>2.0141906436668931E-2</v>
      </c>
      <c r="DJ9" s="139">
        <v>2.4678451570963118E-2</v>
      </c>
      <c r="DK9" s="139">
        <v>9.0778031426309823E-3</v>
      </c>
      <c r="DL9" s="139">
        <v>2.4549238959578447E-3</v>
      </c>
      <c r="DM9" s="139">
        <v>4.9251251816292158E-3</v>
      </c>
      <c r="DN9" s="139">
        <v>1.4489902500148446E-3</v>
      </c>
      <c r="DO9" s="139">
        <v>1.958136748461327E-4</v>
      </c>
      <c r="DP9" s="139">
        <v>1.5659555081705327E-3</v>
      </c>
      <c r="DQ9" s="139">
        <v>1.4744768400587541E-3</v>
      </c>
      <c r="DR9" s="139"/>
      <c r="DS9" s="139">
        <v>1.2089007617853079E-4</v>
      </c>
      <c r="DT9" s="139">
        <v>3.1333676708990303E-5</v>
      </c>
      <c r="DU9" s="139">
        <v>7.9470076038967469E-4</v>
      </c>
      <c r="DV9" s="139">
        <v>5.3286306073769063E-5</v>
      </c>
      <c r="DW9" s="139">
        <v>5.7767741631503092E-4</v>
      </c>
      <c r="DX9" s="139">
        <v>5.5040925399446642E-5</v>
      </c>
      <c r="DY9" s="139">
        <v>1.093930591139608E-4</v>
      </c>
      <c r="DZ9" s="139">
        <v>1.6112599535646847E-4</v>
      </c>
      <c r="EA9" s="139">
        <v>8.9305596915823451E-5</v>
      </c>
      <c r="EB9" s="139">
        <v>1.1142295379729485E-3</v>
      </c>
      <c r="EC9" s="139">
        <v>1.2658999691680479E-3</v>
      </c>
      <c r="ED9" s="139">
        <v>1.3017050709678787E-3</v>
      </c>
      <c r="EE9" s="139">
        <v>2.0551521813789646E-3</v>
      </c>
      <c r="EF9" s="139">
        <v>1.5893775555718865E-4</v>
      </c>
      <c r="EG9" s="139">
        <v>6.3040341084416357E-4</v>
      </c>
      <c r="EH9" s="139">
        <v>5.9428609148570654E-3</v>
      </c>
      <c r="EI9" s="139">
        <v>7.2909815168298881E-3</v>
      </c>
      <c r="EJ9" s="139">
        <v>6.1683207192857702E-4</v>
      </c>
      <c r="EK9" s="139">
        <v>2.0917912141517721E-2</v>
      </c>
      <c r="EL9" s="139">
        <v>2.3378735498034233E-2</v>
      </c>
      <c r="EM9" s="139">
        <v>8.1668290107686885E-3</v>
      </c>
      <c r="EN9" s="139">
        <v>2.5734575435227233E-3</v>
      </c>
      <c r="EO9" s="139">
        <v>4.9442905472460615E-3</v>
      </c>
      <c r="EP9" s="139">
        <v>1.50244056160569E-3</v>
      </c>
      <c r="EQ9" s="139">
        <v>1.5083755702121723E-4</v>
      </c>
      <c r="ER9" s="139">
        <v>1.2887341104282318E-3</v>
      </c>
      <c r="ES9" s="139">
        <v>1.5966781649443173E-3</v>
      </c>
      <c r="ET9" s="139"/>
      <c r="EU9" s="139">
        <v>7.6387964428905564E-5</v>
      </c>
      <c r="EV9" s="139">
        <v>2.9905122968458793E-5</v>
      </c>
      <c r="EW9" s="139">
        <v>6.9877288099255545E-4</v>
      </c>
      <c r="EX9" s="139">
        <v>6.0268365535436283E-5</v>
      </c>
      <c r="EY9" s="139">
        <v>5.393502458207152E-4</v>
      </c>
      <c r="EZ9" s="139">
        <v>1.9394612368219271E-5</v>
      </c>
      <c r="FA9" s="139">
        <v>1.2518109604348413E-4</v>
      </c>
      <c r="FB9" s="139">
        <v>2.7570494458374292E-4</v>
      </c>
      <c r="FC9" s="139">
        <v>7.5879819999799571E-5</v>
      </c>
      <c r="FD9" s="139">
        <v>8.5747971331938345E-4</v>
      </c>
      <c r="FE9" s="139">
        <v>1.3333214386258721E-3</v>
      </c>
      <c r="FF9" s="139">
        <v>1.3536002723736667E-3</v>
      </c>
      <c r="FG9" s="139">
        <v>1.537909707063087E-3</v>
      </c>
      <c r="FH9" s="139">
        <v>1.5503908300700195E-4</v>
      </c>
      <c r="FI9" s="139">
        <v>5.8608354846370744E-4</v>
      </c>
      <c r="FJ9" s="139">
        <v>5.687750389362191E-3</v>
      </c>
      <c r="FK9" s="139">
        <v>6.2880079608017047E-3</v>
      </c>
      <c r="FL9" s="139">
        <v>6.3125134834823588E-4</v>
      </c>
      <c r="FM9" s="139">
        <v>1.7955400111169102E-2</v>
      </c>
      <c r="FN9" s="139">
        <v>2.6936906579704569E-2</v>
      </c>
      <c r="FO9" s="139">
        <v>8.2633042611192052E-3</v>
      </c>
      <c r="FP9" s="139">
        <v>2.1211723654417174E-3</v>
      </c>
      <c r="FQ9" s="139">
        <v>4.333317268557956E-3</v>
      </c>
      <c r="FR9" s="139">
        <v>1.6686521294826096E-3</v>
      </c>
      <c r="FS9" s="139">
        <v>2.1841635454320415E-4</v>
      </c>
      <c r="FT9" s="139">
        <v>1.2172068736892455E-3</v>
      </c>
      <c r="FU9" s="139">
        <v>1.4843026364111296E-3</v>
      </c>
      <c r="FV9" s="139"/>
      <c r="FW9" s="139">
        <v>3.4781452773175897E-5</v>
      </c>
      <c r="FX9" s="139">
        <v>1.4246034088973036E-4</v>
      </c>
      <c r="FY9" s="139">
        <v>9.4603088341880268E-4</v>
      </c>
      <c r="FZ9" s="139">
        <v>8.4125390278562653E-5</v>
      </c>
      <c r="GA9" s="139">
        <v>6.3928549391793147E-4</v>
      </c>
      <c r="GB9" s="139">
        <v>4.7411415330011732E-6</v>
      </c>
      <c r="GC9" s="139">
        <v>1.155787261282222E-4</v>
      </c>
      <c r="GD9" s="139">
        <v>1.9224709553321585E-4</v>
      </c>
      <c r="GE9" s="139">
        <v>9.5033359268443184E-5</v>
      </c>
      <c r="GF9" s="139">
        <v>6.6963351346525154E-4</v>
      </c>
      <c r="GG9" s="139">
        <v>1.2535681257718533E-3</v>
      </c>
      <c r="GH9" s="139">
        <v>1.2095780058694161E-3</v>
      </c>
      <c r="GI9" s="139">
        <v>1.1432654406011167E-3</v>
      </c>
      <c r="GJ9" s="139">
        <v>8.0104134906193547E-5</v>
      </c>
      <c r="GK9" s="139">
        <v>7.4748607203572776E-4</v>
      </c>
      <c r="GL9" s="139">
        <v>4.7826564481580364E-3</v>
      </c>
      <c r="GM9" s="139">
        <v>1.0800399833148438E-2</v>
      </c>
      <c r="GN9" s="139">
        <v>5.8286355280719421E-4</v>
      </c>
      <c r="GO9" s="139">
        <v>1.7413641721294015E-2</v>
      </c>
      <c r="GP9" s="139">
        <v>3.0365492380390158E-2</v>
      </c>
      <c r="GQ9" s="139">
        <v>8.361779928117808E-3</v>
      </c>
      <c r="GR9" s="139">
        <v>2.1986083572591362E-3</v>
      </c>
      <c r="GS9" s="139">
        <v>4.3622047271639607E-3</v>
      </c>
      <c r="GT9" s="139">
        <v>1.8760209229209724E-3</v>
      </c>
      <c r="GU9" s="139">
        <v>1.8940811094544214E-4</v>
      </c>
      <c r="GV9" s="139">
        <v>1.1885451510005086E-3</v>
      </c>
      <c r="GW9" s="139">
        <v>9.0806086223465296E-4</v>
      </c>
      <c r="GX9" s="139"/>
      <c r="GY9" s="139">
        <v>1.0182848909009612E-4</v>
      </c>
      <c r="GZ9" s="139">
        <v>2.0471005886339038E-4</v>
      </c>
      <c r="HA9" s="139">
        <v>7.8493186290375073E-4</v>
      </c>
      <c r="HB9" s="139">
        <v>6.9473799460925619E-5</v>
      </c>
      <c r="HC9" s="139">
        <v>7.0786826300762442E-4</v>
      </c>
      <c r="HD9" s="139">
        <v>1.1619762738347966E-5</v>
      </c>
      <c r="HE9" s="139">
        <v>1.0752731600556467E-4</v>
      </c>
      <c r="HF9" s="139">
        <v>1.4367804877981003E-4</v>
      </c>
      <c r="HG9" s="139">
        <v>6.2748369682327085E-5</v>
      </c>
      <c r="HH9" s="139">
        <v>6.3443485477971122E-4</v>
      </c>
      <c r="HI9" s="139">
        <v>1.3708189679867957E-3</v>
      </c>
      <c r="HJ9" s="139">
        <v>2.589059656903856E-4</v>
      </c>
      <c r="HK9" s="139">
        <v>1.0586917586279988E-3</v>
      </c>
      <c r="HL9" s="139">
        <v>1.0475927263499302E-4</v>
      </c>
      <c r="HM9" s="139">
        <v>6.95420512804205E-4</v>
      </c>
      <c r="HN9" s="139">
        <v>4.4784509205274478E-3</v>
      </c>
      <c r="HO9" s="139">
        <v>6.3501144264580013E-3</v>
      </c>
      <c r="HP9" s="139">
        <v>5.4376686206793537E-4</v>
      </c>
      <c r="HQ9" s="139">
        <v>1.849298675555601E-2</v>
      </c>
      <c r="HR9" s="139">
        <v>2.2763798929041616E-2</v>
      </c>
      <c r="HS9" s="139">
        <v>8.4593611889824411E-3</v>
      </c>
      <c r="HT9" s="139">
        <v>1.8281898462884532E-3</v>
      </c>
      <c r="HU9" s="139">
        <v>3.7272020194753725E-3</v>
      </c>
      <c r="HV9" s="139">
        <v>2.2670404101843827E-3</v>
      </c>
      <c r="HW9" s="139">
        <v>3.2427322670685937E-4</v>
      </c>
      <c r="HX9" s="139">
        <v>1.4737733676390191E-3</v>
      </c>
      <c r="HY9" s="139">
        <v>5.5357222742783926E-4</v>
      </c>
      <c r="HZ9" s="99"/>
    </row>
    <row r="10" spans="1:234" s="100" customFormat="1" ht="36" x14ac:dyDescent="0.25">
      <c r="A10" s="97" t="s">
        <v>28</v>
      </c>
      <c r="B10" s="98">
        <v>9003</v>
      </c>
      <c r="C10" s="98"/>
      <c r="D10" s="98">
        <v>2</v>
      </c>
      <c r="E10" s="98"/>
      <c r="F10" s="98"/>
      <c r="G10" s="98" t="s">
        <v>807</v>
      </c>
      <c r="H10" s="98" t="s">
        <v>781</v>
      </c>
      <c r="I10" s="97" t="s">
        <v>14</v>
      </c>
      <c r="J10" s="97" t="s">
        <v>878</v>
      </c>
      <c r="K10" s="139">
        <v>0</v>
      </c>
      <c r="L10" s="139">
        <v>0</v>
      </c>
      <c r="M10" s="139">
        <v>4.6111031602007581E-3</v>
      </c>
      <c r="N10" s="139">
        <v>0</v>
      </c>
      <c r="O10" s="139">
        <v>7.156695013056461E-5</v>
      </c>
      <c r="P10" s="139">
        <v>0</v>
      </c>
      <c r="Q10" s="139">
        <v>6.3264246677773407E-6</v>
      </c>
      <c r="R10" s="139">
        <v>2.2561034863008879E-5</v>
      </c>
      <c r="S10" s="139">
        <v>3.8265595223913637E-4</v>
      </c>
      <c r="T10" s="139">
        <v>3.8609883704926824E-5</v>
      </c>
      <c r="U10" s="139">
        <v>1.9169817563956425E-4</v>
      </c>
      <c r="V10" s="139">
        <v>1.0642849197403876E-4</v>
      </c>
      <c r="W10" s="139">
        <v>9.8208411573965534E-5</v>
      </c>
      <c r="X10" s="139">
        <v>1.6630488903839236E-5</v>
      </c>
      <c r="Y10" s="139">
        <v>0</v>
      </c>
      <c r="Z10" s="139">
        <v>1.1301119330463249E-4</v>
      </c>
      <c r="AA10" s="139">
        <v>3.2452459948249576E-3</v>
      </c>
      <c r="AB10" s="139">
        <v>3.6112456735852407E-6</v>
      </c>
      <c r="AC10" s="139">
        <v>1.4450421342737769E-3</v>
      </c>
      <c r="AD10" s="139">
        <v>4.9296381902321782E-3</v>
      </c>
      <c r="AE10" s="139">
        <v>1.4230823179511965E-4</v>
      </c>
      <c r="AF10" s="139">
        <v>2.4227102492485324E-5</v>
      </c>
      <c r="AG10" s="139">
        <v>1.119400678612333E-4</v>
      </c>
      <c r="AH10" s="139">
        <v>4.0666441277568792E-4</v>
      </c>
      <c r="AI10" s="139">
        <v>6.9908704524812671E-5</v>
      </c>
      <c r="AJ10" s="139">
        <v>3.2700672666689279E-5</v>
      </c>
      <c r="AK10" s="139">
        <v>1.4010139066467371E-4</v>
      </c>
      <c r="AL10" s="139"/>
      <c r="AM10" s="139">
        <v>0</v>
      </c>
      <c r="AN10" s="139">
        <v>0</v>
      </c>
      <c r="AO10" s="139">
        <v>4.6990301250289714E-3</v>
      </c>
      <c r="AP10" s="139">
        <v>0</v>
      </c>
      <c r="AQ10" s="139">
        <v>3.9473130484743663E-5</v>
      </c>
      <c r="AR10" s="139">
        <v>0</v>
      </c>
      <c r="AS10" s="139">
        <v>3.6172227954138468E-6</v>
      </c>
      <c r="AT10" s="139">
        <v>4.2609390691660269E-5</v>
      </c>
      <c r="AU10" s="139">
        <v>0</v>
      </c>
      <c r="AV10" s="139">
        <v>3.611620901704135E-5</v>
      </c>
      <c r="AW10" s="139">
        <v>1.6956369402357116E-4</v>
      </c>
      <c r="AX10" s="139">
        <v>1.6266298791939897E-5</v>
      </c>
      <c r="AY10" s="139">
        <v>8.0662947958994052E-5</v>
      </c>
      <c r="AZ10" s="139">
        <v>0</v>
      </c>
      <c r="BA10" s="139">
        <v>0</v>
      </c>
      <c r="BB10" s="139">
        <v>1.0473223120192584E-4</v>
      </c>
      <c r="BC10" s="139">
        <v>2.7382501936996511E-4</v>
      </c>
      <c r="BD10" s="139">
        <v>1.1322707620175486E-5</v>
      </c>
      <c r="BE10" s="139">
        <v>1.5883616626952766E-3</v>
      </c>
      <c r="BF10" s="139">
        <v>2.181203325045779E-3</v>
      </c>
      <c r="BG10" s="139">
        <v>1.9411444669304329E-4</v>
      </c>
      <c r="BH10" s="139">
        <v>2.0506959005880878E-5</v>
      </c>
      <c r="BI10" s="139">
        <v>1.1037419178949056E-4</v>
      </c>
      <c r="BJ10" s="139">
        <v>1.3155407160834891E-5</v>
      </c>
      <c r="BK10" s="139">
        <v>1.7763444899387465E-5</v>
      </c>
      <c r="BL10" s="139">
        <v>5.2542268482439541E-5</v>
      </c>
      <c r="BM10" s="139">
        <v>2.1392351644541885E-4</v>
      </c>
      <c r="BN10" s="139"/>
      <c r="BO10" s="139">
        <v>0</v>
      </c>
      <c r="BP10" s="139">
        <v>0</v>
      </c>
      <c r="BQ10" s="139">
        <v>5.3752279134886578E-3</v>
      </c>
      <c r="BR10" s="139">
        <v>0</v>
      </c>
      <c r="BS10" s="139">
        <v>5.0901304097361759E-5</v>
      </c>
      <c r="BT10" s="139">
        <v>0</v>
      </c>
      <c r="BU10" s="139">
        <v>3.7981878157494093E-6</v>
      </c>
      <c r="BV10" s="139">
        <v>3.0899051714588371E-5</v>
      </c>
      <c r="BW10" s="139">
        <v>0</v>
      </c>
      <c r="BX10" s="139">
        <v>4.2802889862532932E-5</v>
      </c>
      <c r="BY10" s="139">
        <v>9.803812776923333E-5</v>
      </c>
      <c r="BZ10" s="139">
        <v>5.3540495052293686E-5</v>
      </c>
      <c r="CA10" s="139">
        <v>1.8975611986437276E-5</v>
      </c>
      <c r="CB10" s="139">
        <v>0</v>
      </c>
      <c r="CC10" s="139">
        <v>0</v>
      </c>
      <c r="CD10" s="139">
        <v>9.1832120921935657E-5</v>
      </c>
      <c r="CE10" s="139">
        <v>3.694161435759239E-4</v>
      </c>
      <c r="CF10" s="139">
        <v>0</v>
      </c>
      <c r="CG10" s="139">
        <v>1.0572672853028677E-3</v>
      </c>
      <c r="CH10" s="139">
        <v>2.0093545979285822E-3</v>
      </c>
      <c r="CI10" s="139">
        <v>1.3190544494258381E-4</v>
      </c>
      <c r="CJ10" s="139">
        <v>1.3309228703886959E-5</v>
      </c>
      <c r="CK10" s="139">
        <v>2.8242335359289782E-5</v>
      </c>
      <c r="CL10" s="139">
        <v>1.5571348762316709E-5</v>
      </c>
      <c r="CM10" s="139">
        <v>5.7442644520070503E-5</v>
      </c>
      <c r="CN10" s="139">
        <v>3.5120871812833435E-5</v>
      </c>
      <c r="CO10" s="139">
        <v>7.2050737435129877E-5</v>
      </c>
      <c r="CP10" s="139"/>
      <c r="CQ10" s="139">
        <v>1.3025593805219232E-5</v>
      </c>
      <c r="CR10" s="139">
        <v>2.0867951501638827E-6</v>
      </c>
      <c r="CS10" s="139">
        <v>1.4890485271311352E-4</v>
      </c>
      <c r="CT10" s="139">
        <v>0</v>
      </c>
      <c r="CU10" s="139">
        <v>2.2050681474635776E-5</v>
      </c>
      <c r="CV10" s="139">
        <v>0</v>
      </c>
      <c r="CW10" s="139">
        <v>5.7966531949033473E-6</v>
      </c>
      <c r="CX10" s="139">
        <v>8.7747502491656166E-6</v>
      </c>
      <c r="CY10" s="139">
        <v>0</v>
      </c>
      <c r="CZ10" s="139">
        <v>3.8644354632688985E-6</v>
      </c>
      <c r="DA10" s="139">
        <v>3.9438372033016675E-5</v>
      </c>
      <c r="DB10" s="139">
        <v>6.1235348001449915E-5</v>
      </c>
      <c r="DC10" s="139">
        <v>2.0811225843475626E-5</v>
      </c>
      <c r="DD10" s="139">
        <v>0</v>
      </c>
      <c r="DE10" s="139">
        <v>0</v>
      </c>
      <c r="DF10" s="139">
        <v>1.4930221594865284E-4</v>
      </c>
      <c r="DG10" s="139">
        <v>7.8759109232402375E-5</v>
      </c>
      <c r="DH10" s="139">
        <v>0</v>
      </c>
      <c r="DI10" s="139">
        <v>8.4915357010532824E-4</v>
      </c>
      <c r="DJ10" s="139">
        <v>1.345011338599599E-3</v>
      </c>
      <c r="DK10" s="139">
        <v>1.435638838210926E-4</v>
      </c>
      <c r="DL10" s="139">
        <v>5.3253338825285294E-6</v>
      </c>
      <c r="DM10" s="139">
        <v>1.1764851870839581E-4</v>
      </c>
      <c r="DN10" s="139">
        <v>1.5794550448498114E-5</v>
      </c>
      <c r="DO10" s="139">
        <v>1.1621279229997071E-5</v>
      </c>
      <c r="DP10" s="139">
        <v>4.1965890093670308E-5</v>
      </c>
      <c r="DQ10" s="139">
        <v>8.766166948012478E-5</v>
      </c>
      <c r="DR10" s="139"/>
      <c r="DS10" s="139">
        <v>0</v>
      </c>
      <c r="DT10" s="139">
        <v>0</v>
      </c>
      <c r="DU10" s="139">
        <v>4.9274297339637115E-6</v>
      </c>
      <c r="DV10" s="139">
        <v>0</v>
      </c>
      <c r="DW10" s="139">
        <v>0</v>
      </c>
      <c r="DX10" s="139">
        <v>0</v>
      </c>
      <c r="DY10" s="139">
        <v>7.0730647198623707E-6</v>
      </c>
      <c r="DZ10" s="139">
        <v>2.121919415958711E-6</v>
      </c>
      <c r="EA10" s="139">
        <v>0</v>
      </c>
      <c r="EB10" s="139">
        <v>0</v>
      </c>
      <c r="EC10" s="139">
        <v>8.9869528205310118E-6</v>
      </c>
      <c r="ED10" s="139">
        <v>5.8481763354344394E-5</v>
      </c>
      <c r="EE10" s="139">
        <v>1.2368293819260464E-5</v>
      </c>
      <c r="EF10" s="139">
        <v>0</v>
      </c>
      <c r="EG10" s="139">
        <v>0</v>
      </c>
      <c r="EH10" s="139">
        <v>4.7207423009674615E-5</v>
      </c>
      <c r="EI10" s="139">
        <v>3.8542353298726467E-3</v>
      </c>
      <c r="EJ10" s="139">
        <v>0</v>
      </c>
      <c r="EK10" s="139">
        <v>8.4703370055174418E-4</v>
      </c>
      <c r="EL10" s="139">
        <v>9.1974684457881914E-4</v>
      </c>
      <c r="EM10" s="139">
        <v>1.3605393641891885E-4</v>
      </c>
      <c r="EN10" s="139">
        <v>0</v>
      </c>
      <c r="EO10" s="139">
        <v>1.7426616856796741E-5</v>
      </c>
      <c r="EP10" s="139">
        <v>3.2859836044219604E-5</v>
      </c>
      <c r="EQ10" s="139">
        <v>2.3120267531233592E-5</v>
      </c>
      <c r="ER10" s="139">
        <v>5.6967836260448285E-5</v>
      </c>
      <c r="ES10" s="139">
        <v>1.4864199451965291E-4</v>
      </c>
      <c r="ET10" s="139"/>
      <c r="EU10" s="139">
        <v>0</v>
      </c>
      <c r="EV10" s="139">
        <v>0</v>
      </c>
      <c r="EW10" s="139">
        <v>0</v>
      </c>
      <c r="EX10" s="139">
        <v>2.2388398667453552E-6</v>
      </c>
      <c r="EY10" s="139">
        <v>0</v>
      </c>
      <c r="EZ10" s="139">
        <v>0</v>
      </c>
      <c r="FA10" s="139">
        <v>6.6442989593733122E-6</v>
      </c>
      <c r="FB10" s="139">
        <v>0</v>
      </c>
      <c r="FC10" s="139">
        <v>0</v>
      </c>
      <c r="FD10" s="139">
        <v>1.3433039200472133E-5</v>
      </c>
      <c r="FE10" s="139">
        <v>3.1969670355245502E-6</v>
      </c>
      <c r="FF10" s="139">
        <v>2.6817931307035758E-6</v>
      </c>
      <c r="FG10" s="139">
        <v>1.028527849492082E-5</v>
      </c>
      <c r="FH10" s="139">
        <v>0</v>
      </c>
      <c r="FI10" s="139">
        <v>0</v>
      </c>
      <c r="FJ10" s="139">
        <v>2.909384443606914E-6</v>
      </c>
      <c r="FK10" s="139">
        <v>3.4870517356162473E-3</v>
      </c>
      <c r="FL10" s="139">
        <v>0</v>
      </c>
      <c r="FM10" s="139">
        <v>5.8421857078118085E-4</v>
      </c>
      <c r="FN10" s="139">
        <v>9.3377152800175323E-4</v>
      </c>
      <c r="FO10" s="139">
        <v>8.0945924626788933E-4</v>
      </c>
      <c r="FP10" s="139">
        <v>1.3701699984485185E-5</v>
      </c>
      <c r="FQ10" s="139">
        <v>3.1160895471772789E-5</v>
      </c>
      <c r="FR10" s="139">
        <v>1.5724840870516839E-5</v>
      </c>
      <c r="FS10" s="139">
        <v>7.7200061461864602E-5</v>
      </c>
      <c r="FT10" s="139">
        <v>5.56712810090626E-5</v>
      </c>
      <c r="FU10" s="139">
        <v>6.5671673149317946E-5</v>
      </c>
      <c r="FV10" s="139"/>
      <c r="FW10" s="139">
        <v>0</v>
      </c>
      <c r="FX10" s="139">
        <v>0</v>
      </c>
      <c r="FY10" s="139">
        <v>4.3848707819664027E-6</v>
      </c>
      <c r="FZ10" s="139">
        <v>2.3642127038659186E-6</v>
      </c>
      <c r="GA10" s="139">
        <v>0</v>
      </c>
      <c r="GB10" s="139">
        <v>0</v>
      </c>
      <c r="GC10" s="139">
        <v>0</v>
      </c>
      <c r="GD10" s="139">
        <v>0</v>
      </c>
      <c r="GE10" s="139">
        <v>0</v>
      </c>
      <c r="GF10" s="139">
        <v>0</v>
      </c>
      <c r="GG10" s="139">
        <v>3.4311613868887101E-6</v>
      </c>
      <c r="GH10" s="139">
        <v>2.4264778689706584E-5</v>
      </c>
      <c r="GI10" s="139">
        <v>0</v>
      </c>
      <c r="GJ10" s="139">
        <v>0</v>
      </c>
      <c r="GK10" s="139">
        <v>0</v>
      </c>
      <c r="GL10" s="139">
        <v>7.0446237765366866E-5</v>
      </c>
      <c r="GM10" s="139">
        <v>6.3117200307719114E-5</v>
      </c>
      <c r="GN10" s="139">
        <v>0</v>
      </c>
      <c r="GO10" s="139">
        <v>3.279523237397884E-4</v>
      </c>
      <c r="GP10" s="139">
        <v>1.5888465271814928E-3</v>
      </c>
      <c r="GQ10" s="139">
        <v>8.7946174839875855E-4</v>
      </c>
      <c r="GR10" s="139">
        <v>0</v>
      </c>
      <c r="GS10" s="139">
        <v>1.1035914038204183E-4</v>
      </c>
      <c r="GT10" s="139">
        <v>1.1140805628395543E-5</v>
      </c>
      <c r="GU10" s="139">
        <v>4.4942184970916897E-5</v>
      </c>
      <c r="GV10" s="139">
        <v>4.106869974389629E-5</v>
      </c>
      <c r="GW10" s="139">
        <v>3.5636392953884595E-6</v>
      </c>
      <c r="GX10" s="139"/>
      <c r="GY10" s="139">
        <v>0</v>
      </c>
      <c r="GZ10" s="139">
        <v>0</v>
      </c>
      <c r="HA10" s="139">
        <v>0</v>
      </c>
      <c r="HB10" s="139">
        <v>3.1300973986314664E-6</v>
      </c>
      <c r="HC10" s="139">
        <v>0</v>
      </c>
      <c r="HD10" s="139">
        <v>0</v>
      </c>
      <c r="HE10" s="139">
        <v>0</v>
      </c>
      <c r="HF10" s="139">
        <v>4.8256938148330349E-6</v>
      </c>
      <c r="HG10" s="139">
        <v>0</v>
      </c>
      <c r="HH10" s="139">
        <v>0</v>
      </c>
      <c r="HI10" s="139">
        <v>2.7572046082856613E-5</v>
      </c>
      <c r="HJ10" s="139">
        <v>0</v>
      </c>
      <c r="HK10" s="139">
        <v>0</v>
      </c>
      <c r="HL10" s="139">
        <v>0</v>
      </c>
      <c r="HM10" s="139">
        <v>0</v>
      </c>
      <c r="HN10" s="139">
        <v>1.0332381921298186E-4</v>
      </c>
      <c r="HO10" s="139">
        <v>4.342308256135274E-3</v>
      </c>
      <c r="HP10" s="139">
        <v>0</v>
      </c>
      <c r="HQ10" s="139">
        <v>2.7188289131821524E-4</v>
      </c>
      <c r="HR10" s="139">
        <v>2.3257207834768575E-3</v>
      </c>
      <c r="HS10" s="139">
        <v>9.2553689716306175E-4</v>
      </c>
      <c r="HT10" s="139">
        <v>1.2191226479578196E-6</v>
      </c>
      <c r="HU10" s="139">
        <v>8.6101108475761598E-5</v>
      </c>
      <c r="HV10" s="139">
        <v>2.4443409091551931E-5</v>
      </c>
      <c r="HW10" s="139">
        <v>1.3740464682054737E-5</v>
      </c>
      <c r="HX10" s="139">
        <v>4.2524623457631605E-4</v>
      </c>
      <c r="HY10" s="139">
        <v>1.0233899669894813E-5</v>
      </c>
      <c r="HZ10" s="99"/>
    </row>
    <row r="11" spans="1:234" s="100" customFormat="1" ht="36" x14ac:dyDescent="0.25">
      <c r="A11" s="97" t="s">
        <v>28</v>
      </c>
      <c r="B11" s="98">
        <v>9002</v>
      </c>
      <c r="C11" s="98"/>
      <c r="D11" s="98">
        <v>2</v>
      </c>
      <c r="E11" s="98"/>
      <c r="F11" s="98"/>
      <c r="G11" s="98" t="s">
        <v>792</v>
      </c>
      <c r="H11" s="98" t="s">
        <v>790</v>
      </c>
      <c r="I11" s="97" t="s">
        <v>14</v>
      </c>
      <c r="J11" s="97" t="s">
        <v>877</v>
      </c>
      <c r="K11" s="139">
        <v>0</v>
      </c>
      <c r="L11" s="139">
        <v>0</v>
      </c>
      <c r="M11" s="139">
        <v>3.2756504117306042E-5</v>
      </c>
      <c r="N11" s="139">
        <v>0</v>
      </c>
      <c r="O11" s="139">
        <v>1.1363807932402117E-5</v>
      </c>
      <c r="P11" s="139">
        <v>0</v>
      </c>
      <c r="Q11" s="139">
        <v>0</v>
      </c>
      <c r="R11" s="139">
        <v>0</v>
      </c>
      <c r="S11" s="139">
        <v>0</v>
      </c>
      <c r="T11" s="139">
        <v>2.4836096218139739E-5</v>
      </c>
      <c r="U11" s="139">
        <v>0</v>
      </c>
      <c r="V11" s="139">
        <v>1.6955524433694644E-6</v>
      </c>
      <c r="W11" s="139">
        <v>3.6420911448993977E-5</v>
      </c>
      <c r="X11" s="139">
        <v>0</v>
      </c>
      <c r="Y11" s="139">
        <v>0</v>
      </c>
      <c r="Z11" s="139">
        <v>1.7272733255999824E-4</v>
      </c>
      <c r="AA11" s="139">
        <v>3.1675158520781118E-4</v>
      </c>
      <c r="AB11" s="139">
        <v>4.3781318657201816E-6</v>
      </c>
      <c r="AC11" s="139">
        <v>2.7462790325632618E-4</v>
      </c>
      <c r="AD11" s="139">
        <v>5.9779790387776578E-4</v>
      </c>
      <c r="AE11" s="139">
        <v>8.8918845076776289E-5</v>
      </c>
      <c r="AF11" s="139">
        <v>2.0182132630347051E-5</v>
      </c>
      <c r="AG11" s="139">
        <v>5.3007582968556894E-5</v>
      </c>
      <c r="AH11" s="139">
        <v>2.1637216392936565E-5</v>
      </c>
      <c r="AI11" s="139">
        <v>0</v>
      </c>
      <c r="AJ11" s="139">
        <v>4.5358018494906908E-5</v>
      </c>
      <c r="AK11" s="139">
        <v>5.335710798998536E-4</v>
      </c>
      <c r="AL11" s="139"/>
      <c r="AM11" s="139">
        <v>0</v>
      </c>
      <c r="AN11" s="139">
        <v>0</v>
      </c>
      <c r="AO11" s="139">
        <v>3.1783917827426038E-5</v>
      </c>
      <c r="AP11" s="139">
        <v>0</v>
      </c>
      <c r="AQ11" s="139">
        <v>2.3469907291683422E-5</v>
      </c>
      <c r="AR11" s="139">
        <v>0</v>
      </c>
      <c r="AS11" s="139">
        <v>0</v>
      </c>
      <c r="AT11" s="139">
        <v>0</v>
      </c>
      <c r="AU11" s="139">
        <v>0</v>
      </c>
      <c r="AV11" s="139">
        <v>3.0573001812859955E-5</v>
      </c>
      <c r="AW11" s="139">
        <v>0</v>
      </c>
      <c r="AX11" s="139">
        <v>3.6172227954138468E-6</v>
      </c>
      <c r="AY11" s="139">
        <v>4.6302052322358236E-5</v>
      </c>
      <c r="AZ11" s="139">
        <v>0</v>
      </c>
      <c r="BA11" s="139">
        <v>2.1450184528181714E-6</v>
      </c>
      <c r="BB11" s="139">
        <v>8.845969029985512E-5</v>
      </c>
      <c r="BC11" s="139">
        <v>2.5667266104727345E-4</v>
      </c>
      <c r="BD11" s="139">
        <v>5.9700181534927645E-6</v>
      </c>
      <c r="BE11" s="139">
        <v>1.2909649416221084E-4</v>
      </c>
      <c r="BF11" s="139">
        <v>3.2623665435869281E-3</v>
      </c>
      <c r="BG11" s="139">
        <v>5.0487387166986635E-5</v>
      </c>
      <c r="BH11" s="139">
        <v>1.3477702778933184E-5</v>
      </c>
      <c r="BI11" s="139">
        <v>9.7520753375320775E-5</v>
      </c>
      <c r="BJ11" s="139">
        <v>0</v>
      </c>
      <c r="BK11" s="139">
        <v>3.6503006439864651E-6</v>
      </c>
      <c r="BL11" s="139">
        <v>3.5953460666932592E-5</v>
      </c>
      <c r="BM11" s="139">
        <v>3.6454419348412815E-4</v>
      </c>
      <c r="BN11" s="139"/>
      <c r="BO11" s="139">
        <v>0</v>
      </c>
      <c r="BP11" s="139">
        <v>8.2040856820160067E-6</v>
      </c>
      <c r="BQ11" s="139">
        <v>4.041314580836541E-5</v>
      </c>
      <c r="BR11" s="139">
        <v>0</v>
      </c>
      <c r="BS11" s="139">
        <v>0</v>
      </c>
      <c r="BT11" s="139">
        <v>0</v>
      </c>
      <c r="BU11" s="139">
        <v>0</v>
      </c>
      <c r="BV11" s="139">
        <v>0</v>
      </c>
      <c r="BW11" s="139">
        <v>6.4789023673796187E-6</v>
      </c>
      <c r="BX11" s="139">
        <v>6.633089252182952E-6</v>
      </c>
      <c r="BY11" s="139">
        <v>0</v>
      </c>
      <c r="BZ11" s="139">
        <v>3.7981878157494093E-6</v>
      </c>
      <c r="CA11" s="139">
        <v>9.0621433289636414E-5</v>
      </c>
      <c r="CB11" s="139">
        <v>1.5943839850356442E-5</v>
      </c>
      <c r="CC11" s="139">
        <v>0</v>
      </c>
      <c r="CD11" s="139">
        <v>1.2171701985125065E-4</v>
      </c>
      <c r="CE11" s="139">
        <v>2.8731471115582368E-4</v>
      </c>
      <c r="CF11" s="139">
        <v>2.2837978184731174E-6</v>
      </c>
      <c r="CG11" s="139">
        <v>1.3072919746992355E-4</v>
      </c>
      <c r="CH11" s="139">
        <v>2.8238901113581826E-3</v>
      </c>
      <c r="CI11" s="139">
        <v>3.7677534619329965E-5</v>
      </c>
      <c r="CJ11" s="139">
        <v>1.1729805426486277E-5</v>
      </c>
      <c r="CK11" s="139">
        <v>6.0871974562483137E-5</v>
      </c>
      <c r="CL11" s="139">
        <v>1.2306708632099623E-5</v>
      </c>
      <c r="CM11" s="139">
        <v>1.7061539051691329E-4</v>
      </c>
      <c r="CN11" s="139">
        <v>1.7492792135471876E-5</v>
      </c>
      <c r="CO11" s="139">
        <v>4.3829130288928271E-4</v>
      </c>
      <c r="CP11" s="139"/>
      <c r="CQ11" s="139">
        <v>0</v>
      </c>
      <c r="CR11" s="139">
        <v>0</v>
      </c>
      <c r="CS11" s="139">
        <v>4.3027900775357997E-5</v>
      </c>
      <c r="CT11" s="139">
        <v>0</v>
      </c>
      <c r="CU11" s="139">
        <v>9.1824659173086653E-6</v>
      </c>
      <c r="CV11" s="139">
        <v>0</v>
      </c>
      <c r="CW11" s="139">
        <v>0</v>
      </c>
      <c r="CX11" s="139">
        <v>0</v>
      </c>
      <c r="CY11" s="139">
        <v>0</v>
      </c>
      <c r="CZ11" s="139">
        <v>1.5120933257653075E-5</v>
      </c>
      <c r="DA11" s="139">
        <v>0</v>
      </c>
      <c r="DB11" s="139">
        <v>4.6444132631947315E-6</v>
      </c>
      <c r="DC11" s="139">
        <v>4.7291649418648664E-5</v>
      </c>
      <c r="DD11" s="139">
        <v>3.5269177971191743E-5</v>
      </c>
      <c r="DE11" s="139">
        <v>0</v>
      </c>
      <c r="DF11" s="139">
        <v>3.842510996383746E-5</v>
      </c>
      <c r="DG11" s="139">
        <v>2.4870272858531941E-4</v>
      </c>
      <c r="DH11" s="139">
        <v>9.6321585725017382E-6</v>
      </c>
      <c r="DI11" s="139">
        <v>1.7886805443261594E-4</v>
      </c>
      <c r="DJ11" s="139">
        <v>2.9528808328863677E-3</v>
      </c>
      <c r="DK11" s="139">
        <v>3.1754668911799338E-5</v>
      </c>
      <c r="DL11" s="139">
        <v>5.5591145012895716E-6</v>
      </c>
      <c r="DM11" s="139">
        <v>6.082203067456017E-5</v>
      </c>
      <c r="DN11" s="139">
        <v>1.2782985255910297E-5</v>
      </c>
      <c r="DO11" s="139">
        <v>1.5897780510319251E-4</v>
      </c>
      <c r="DP11" s="139">
        <v>1.5883184289398775E-5</v>
      </c>
      <c r="DQ11" s="139">
        <v>6.9412213358779732E-4</v>
      </c>
      <c r="DR11" s="139"/>
      <c r="DS11" s="139">
        <v>0</v>
      </c>
      <c r="DT11" s="139">
        <v>0</v>
      </c>
      <c r="DU11" s="139">
        <v>4.6997394593756098E-5</v>
      </c>
      <c r="DV11" s="139">
        <v>0</v>
      </c>
      <c r="DW11" s="139">
        <v>0</v>
      </c>
      <c r="DX11" s="139">
        <v>0</v>
      </c>
      <c r="DY11" s="139">
        <v>0</v>
      </c>
      <c r="DZ11" s="139">
        <v>0</v>
      </c>
      <c r="EA11" s="139">
        <v>0</v>
      </c>
      <c r="EB11" s="139">
        <v>9.5486373718142008E-6</v>
      </c>
      <c r="EC11" s="139">
        <v>2.1718469316283276E-6</v>
      </c>
      <c r="ED11" s="139">
        <v>0</v>
      </c>
      <c r="EE11" s="139">
        <v>1.0972574279338806E-4</v>
      </c>
      <c r="EF11" s="139">
        <v>2.121919415958711E-6</v>
      </c>
      <c r="EG11" s="139">
        <v>0</v>
      </c>
      <c r="EH11" s="139">
        <v>4.4416350064938052E-5</v>
      </c>
      <c r="EI11" s="139">
        <v>2.1586506731742963E-4</v>
      </c>
      <c r="EJ11" s="139">
        <v>9.1159322360108546E-6</v>
      </c>
      <c r="EK11" s="139">
        <v>2.043137540795781E-4</v>
      </c>
      <c r="EL11" s="139">
        <v>4.2814830553632522E-3</v>
      </c>
      <c r="EM11" s="139">
        <v>2.4640643595903074E-5</v>
      </c>
      <c r="EN11" s="139">
        <v>5.6505049796459825E-5</v>
      </c>
      <c r="EO11" s="139">
        <v>2.9996867476940973E-5</v>
      </c>
      <c r="EP11" s="139">
        <v>2.121919415958711E-6</v>
      </c>
      <c r="EQ11" s="139">
        <v>1.7245483990573052E-4</v>
      </c>
      <c r="ER11" s="139">
        <v>1.1670556787772911E-5</v>
      </c>
      <c r="ES11" s="139">
        <v>3.7468828083244663E-4</v>
      </c>
      <c r="ET11" s="139"/>
      <c r="EU11" s="139">
        <v>1.1218272880681027E-5</v>
      </c>
      <c r="EV11" s="139">
        <v>0</v>
      </c>
      <c r="EW11" s="139">
        <v>4.0169120447863436E-5</v>
      </c>
      <c r="EX11" s="139">
        <v>0</v>
      </c>
      <c r="EY11" s="139">
        <v>0</v>
      </c>
      <c r="EZ11" s="139">
        <v>0</v>
      </c>
      <c r="FA11" s="139">
        <v>0</v>
      </c>
      <c r="FB11" s="139">
        <v>0</v>
      </c>
      <c r="FC11" s="139">
        <v>0</v>
      </c>
      <c r="FD11" s="139">
        <v>7.8359395336087431E-6</v>
      </c>
      <c r="FE11" s="139">
        <v>6.5335606433837568E-6</v>
      </c>
      <c r="FF11" s="139">
        <v>0</v>
      </c>
      <c r="FG11" s="139">
        <v>1.6568994238596403E-4</v>
      </c>
      <c r="FH11" s="139">
        <v>2.2388398667453552E-6</v>
      </c>
      <c r="FI11" s="139">
        <v>0</v>
      </c>
      <c r="FJ11" s="139">
        <v>6.6203746684102247E-5</v>
      </c>
      <c r="FK11" s="139">
        <v>1.6206730689318673E-4</v>
      </c>
      <c r="FL11" s="139">
        <v>2.454677511086369E-4</v>
      </c>
      <c r="FM11" s="139">
        <v>1.0042203076615991E-4</v>
      </c>
      <c r="FN11" s="139">
        <v>2.8579713878795119E-3</v>
      </c>
      <c r="FO11" s="139">
        <v>2.1152607208104361E-5</v>
      </c>
      <c r="FP11" s="139">
        <v>5.109908853022084E-5</v>
      </c>
      <c r="FQ11" s="139">
        <v>3.0220245698077381E-5</v>
      </c>
      <c r="FR11" s="139">
        <v>0</v>
      </c>
      <c r="FS11" s="139">
        <v>2.2808915385649688E-5</v>
      </c>
      <c r="FT11" s="139">
        <v>1.6025808354537831E-5</v>
      </c>
      <c r="FU11" s="139">
        <v>4.399629923967723E-4</v>
      </c>
      <c r="FV11" s="139"/>
      <c r="FW11" s="139">
        <v>0</v>
      </c>
      <c r="FX11" s="139">
        <v>0</v>
      </c>
      <c r="FY11" s="139">
        <v>0</v>
      </c>
      <c r="FZ11" s="139">
        <v>0</v>
      </c>
      <c r="GA11" s="139">
        <v>0</v>
      </c>
      <c r="GB11" s="139">
        <v>0</v>
      </c>
      <c r="GC11" s="139">
        <v>0</v>
      </c>
      <c r="GD11" s="139">
        <v>0</v>
      </c>
      <c r="GE11" s="139">
        <v>4.5493034362901426E-6</v>
      </c>
      <c r="GF11" s="139">
        <v>0</v>
      </c>
      <c r="GG11" s="139">
        <v>2.2746517181450713E-6</v>
      </c>
      <c r="GH11" s="139">
        <v>0</v>
      </c>
      <c r="GI11" s="139">
        <v>5.5304182737551258E-5</v>
      </c>
      <c r="GJ11" s="139">
        <v>8.6393464690589581E-6</v>
      </c>
      <c r="GK11" s="139">
        <v>0</v>
      </c>
      <c r="GL11" s="139">
        <v>8.2180700086766583E-5</v>
      </c>
      <c r="GM11" s="139">
        <v>2.0548847350971929E-4</v>
      </c>
      <c r="GN11" s="139">
        <v>3.9157224948266385E-5</v>
      </c>
      <c r="GO11" s="139">
        <v>2.0149215708991765E-4</v>
      </c>
      <c r="GP11" s="139">
        <v>2.5469812982849239E-3</v>
      </c>
      <c r="GQ11" s="139">
        <v>2.297836722404615E-5</v>
      </c>
      <c r="GR11" s="139">
        <v>7.5258085339739863E-5</v>
      </c>
      <c r="GS11" s="139">
        <v>1.1947347797855514E-5</v>
      </c>
      <c r="GT11" s="139">
        <v>0</v>
      </c>
      <c r="GU11" s="139">
        <v>0</v>
      </c>
      <c r="GV11" s="139">
        <v>1.9167914514516359E-5</v>
      </c>
      <c r="GW11" s="139">
        <v>4.3794445043735669E-4</v>
      </c>
      <c r="GX11" s="139"/>
      <c r="GY11" s="139">
        <v>0</v>
      </c>
      <c r="GZ11" s="139">
        <v>0</v>
      </c>
      <c r="HA11" s="139">
        <v>3.1017781954551807E-5</v>
      </c>
      <c r="HB11" s="139">
        <v>0</v>
      </c>
      <c r="HC11" s="139">
        <v>0</v>
      </c>
      <c r="HD11" s="139">
        <v>0</v>
      </c>
      <c r="HE11" s="139">
        <v>0</v>
      </c>
      <c r="HF11" s="139">
        <v>0</v>
      </c>
      <c r="HG11" s="139">
        <v>2.9284913403247765E-5</v>
      </c>
      <c r="HH11" s="139">
        <v>0</v>
      </c>
      <c r="HI11" s="139">
        <v>2.4128469074165175E-6</v>
      </c>
      <c r="HJ11" s="139">
        <v>0</v>
      </c>
      <c r="HK11" s="139">
        <v>1.8959731925068888E-4</v>
      </c>
      <c r="HL11" s="139">
        <v>1.1727642393493476E-5</v>
      </c>
      <c r="HM11" s="139">
        <v>0</v>
      </c>
      <c r="HN11" s="139">
        <v>9.6513876296660698E-6</v>
      </c>
      <c r="HO11" s="139">
        <v>5.450329082386313E-5</v>
      </c>
      <c r="HP11" s="139">
        <v>2.5508427017294124E-5</v>
      </c>
      <c r="HQ11" s="139">
        <v>2.8174426012478196E-4</v>
      </c>
      <c r="HR11" s="139">
        <v>2.2885621156550303E-3</v>
      </c>
      <c r="HS11" s="139">
        <v>3.2399962256672089E-5</v>
      </c>
      <c r="HT11" s="139">
        <v>6.1003119416610788E-5</v>
      </c>
      <c r="HU11" s="139">
        <v>1.7368814967066109E-5</v>
      </c>
      <c r="HV11" s="139">
        <v>0</v>
      </c>
      <c r="HW11" s="139">
        <v>2.4128469074165175E-6</v>
      </c>
      <c r="HX11" s="139">
        <v>7.2385407222495532E-6</v>
      </c>
      <c r="HY11" s="139">
        <v>5.9178245202952481E-6</v>
      </c>
      <c r="HZ11" s="99"/>
    </row>
    <row r="12" spans="1:234" s="100" customFormat="1" ht="36" x14ac:dyDescent="0.25">
      <c r="A12" s="97" t="s">
        <v>28</v>
      </c>
      <c r="B12" s="98">
        <v>93212</v>
      </c>
      <c r="C12" s="98"/>
      <c r="D12" s="98">
        <v>2</v>
      </c>
      <c r="E12" s="98"/>
      <c r="F12" s="98"/>
      <c r="G12" s="98" t="s">
        <v>824</v>
      </c>
      <c r="H12" s="98" t="s">
        <v>25</v>
      </c>
      <c r="I12" s="97" t="s">
        <v>14</v>
      </c>
      <c r="J12" s="97" t="s">
        <v>877</v>
      </c>
      <c r="K12" s="139">
        <v>1.6573650426215185E-5</v>
      </c>
      <c r="L12" s="139">
        <v>5.49358991651655E-6</v>
      </c>
      <c r="M12" s="139">
        <v>1.764319741333787E-4</v>
      </c>
      <c r="N12" s="139">
        <v>7.3909857002692756E-5</v>
      </c>
      <c r="O12" s="139">
        <v>3.2037180044750115E-4</v>
      </c>
      <c r="P12" s="139">
        <v>6.5214670629984097E-5</v>
      </c>
      <c r="Q12" s="139">
        <v>6.501858139508087E-6</v>
      </c>
      <c r="R12" s="139">
        <v>3.5296504909405148E-4</v>
      </c>
      <c r="S12" s="139">
        <v>9.775438291071438E-5</v>
      </c>
      <c r="T12" s="139">
        <v>7.3945873674763109E-3</v>
      </c>
      <c r="U12" s="139">
        <v>4.7432533935141589E-4</v>
      </c>
      <c r="V12" s="139">
        <v>3.1505287116805129E-4</v>
      </c>
      <c r="W12" s="139">
        <v>1.9887348191681992E-3</v>
      </c>
      <c r="X12" s="139">
        <v>9.9715884159979132E-4</v>
      </c>
      <c r="Y12" s="139">
        <v>4.7863302616531488E-4</v>
      </c>
      <c r="Z12" s="139">
        <v>6.855805414636405E-4</v>
      </c>
      <c r="AA12" s="139">
        <v>1.0182887505752313E-3</v>
      </c>
      <c r="AB12" s="139">
        <v>5.1175917945068053E-4</v>
      </c>
      <c r="AC12" s="139">
        <v>3.2906790719607211E-3</v>
      </c>
      <c r="AD12" s="139">
        <v>1.0729842606849935E-2</v>
      </c>
      <c r="AE12" s="139">
        <v>1.0993153376704532E-3</v>
      </c>
      <c r="AF12" s="139">
        <v>4.509608140356388E-3</v>
      </c>
      <c r="AG12" s="139">
        <v>3.3306049760246834E-3</v>
      </c>
      <c r="AH12" s="139">
        <v>2.4707648752860271E-4</v>
      </c>
      <c r="AI12" s="139">
        <v>6.9773294521681726E-5</v>
      </c>
      <c r="AJ12" s="139">
        <v>1.9427351136987873E-3</v>
      </c>
      <c r="AK12" s="139">
        <v>6.6306772680058774E-4</v>
      </c>
      <c r="AL12" s="139"/>
      <c r="AM12" s="139">
        <v>2.2364893743915703E-5</v>
      </c>
      <c r="AN12" s="139">
        <v>0</v>
      </c>
      <c r="AO12" s="139">
        <v>1.907768650964643E-4</v>
      </c>
      <c r="AP12" s="139">
        <v>4.3075254842825353E-5</v>
      </c>
      <c r="AQ12" s="139">
        <v>3.1172300404630482E-4</v>
      </c>
      <c r="AR12" s="139">
        <v>5.9615059426221435E-5</v>
      </c>
      <c r="AS12" s="139">
        <v>5.6018937097117097E-6</v>
      </c>
      <c r="AT12" s="139">
        <v>4.5530058017791819E-4</v>
      </c>
      <c r="AU12" s="139">
        <v>9.5613948783576411E-5</v>
      </c>
      <c r="AV12" s="139">
        <v>6.8862444687547777E-3</v>
      </c>
      <c r="AW12" s="139">
        <v>5.3758063479673152E-4</v>
      </c>
      <c r="AX12" s="139">
        <v>2.5077744151264002E-4</v>
      </c>
      <c r="AY12" s="139">
        <v>1.8588499007390737E-3</v>
      </c>
      <c r="AZ12" s="139">
        <v>6.6908677020042009E-4</v>
      </c>
      <c r="BA12" s="139">
        <v>4.9483557157457456E-4</v>
      </c>
      <c r="BB12" s="139">
        <v>6.7304570851209442E-4</v>
      </c>
      <c r="BC12" s="139">
        <v>1.1585770948242169E-3</v>
      </c>
      <c r="BD12" s="139">
        <v>3.0146486963644672E-4</v>
      </c>
      <c r="BE12" s="139">
        <v>3.7704670793579785E-3</v>
      </c>
      <c r="BF12" s="139">
        <v>1.0433842447629573E-2</v>
      </c>
      <c r="BG12" s="139">
        <v>1.1693917106849214E-3</v>
      </c>
      <c r="BH12" s="139">
        <v>6.2187848352717899E-3</v>
      </c>
      <c r="BI12" s="139">
        <v>3.2480559192404937E-3</v>
      </c>
      <c r="BJ12" s="139">
        <v>1.8408681687149579E-4</v>
      </c>
      <c r="BK12" s="139">
        <v>1.3475904837809878E-4</v>
      </c>
      <c r="BL12" s="139">
        <v>1.0177228393060561E-3</v>
      </c>
      <c r="BM12" s="139">
        <v>7.6081177766796401E-4</v>
      </c>
      <c r="BN12" s="139"/>
      <c r="BO12" s="139">
        <v>1.8032415700227814E-5</v>
      </c>
      <c r="BP12" s="139">
        <v>0</v>
      </c>
      <c r="BQ12" s="139">
        <v>1.709054145206518E-4</v>
      </c>
      <c r="BR12" s="139">
        <v>3.9465766630428555E-5</v>
      </c>
      <c r="BS12" s="139">
        <v>3.0656361557907007E-4</v>
      </c>
      <c r="BT12" s="139">
        <v>1.7062106947941284E-5</v>
      </c>
      <c r="BU12" s="139">
        <v>5.6972817236241146E-6</v>
      </c>
      <c r="BV12" s="139">
        <v>3.1483068889343215E-4</v>
      </c>
      <c r="BW12" s="139">
        <v>1.397431764799022E-4</v>
      </c>
      <c r="BX12" s="139">
        <v>6.7485145006404741E-3</v>
      </c>
      <c r="BY12" s="139">
        <v>6.4095671205078046E-4</v>
      </c>
      <c r="BZ12" s="139">
        <v>2.6697202634421579E-4</v>
      </c>
      <c r="CA12" s="139">
        <v>1.9042759306146391E-3</v>
      </c>
      <c r="CB12" s="139">
        <v>5.7043288275609441E-4</v>
      </c>
      <c r="CC12" s="139">
        <v>5.1404716643229634E-4</v>
      </c>
      <c r="CD12" s="139">
        <v>7.4701841998466262E-4</v>
      </c>
      <c r="CE12" s="139">
        <v>1.21193407296864E-3</v>
      </c>
      <c r="CF12" s="139">
        <v>3.4981096058655451E-4</v>
      </c>
      <c r="CG12" s="139">
        <v>3.1067190833202387E-3</v>
      </c>
      <c r="CH12" s="139">
        <v>1.2288267941741319E-2</v>
      </c>
      <c r="CI12" s="139">
        <v>1.1539055488183827E-3</v>
      </c>
      <c r="CJ12" s="139">
        <v>6.0387049176774477E-3</v>
      </c>
      <c r="CK12" s="139">
        <v>2.1474699578218018E-3</v>
      </c>
      <c r="CL12" s="139">
        <v>1.3107198086709237E-4</v>
      </c>
      <c r="CM12" s="139">
        <v>8.0455357663559673E-5</v>
      </c>
      <c r="CN12" s="139">
        <v>1.1972122176114946E-3</v>
      </c>
      <c r="CO12" s="139">
        <v>6.7161376668645656E-4</v>
      </c>
      <c r="CP12" s="139"/>
      <c r="CQ12" s="139">
        <v>2.1423437509343622E-5</v>
      </c>
      <c r="CR12" s="139">
        <v>3.2036169990478032E-6</v>
      </c>
      <c r="CS12" s="139">
        <v>1.180557025734938E-4</v>
      </c>
      <c r="CT12" s="139">
        <v>8.5594621949714733E-5</v>
      </c>
      <c r="CU12" s="139">
        <v>1.5372263376910142E-4</v>
      </c>
      <c r="CV12" s="139">
        <v>1.287186727156325E-5</v>
      </c>
      <c r="CW12" s="139">
        <v>0</v>
      </c>
      <c r="CX12" s="139">
        <v>2.1048410001724488E-4</v>
      </c>
      <c r="CY12" s="139">
        <v>1.2988434953765959E-4</v>
      </c>
      <c r="CZ12" s="139">
        <v>5.9149620357265582E-3</v>
      </c>
      <c r="DA12" s="139">
        <v>2.6476388962725066E-4</v>
      </c>
      <c r="DB12" s="139">
        <v>2.6556641587628633E-4</v>
      </c>
      <c r="DC12" s="139">
        <v>1.5637245943950491E-3</v>
      </c>
      <c r="DD12" s="139">
        <v>2.4661249444210461E-4</v>
      </c>
      <c r="DE12" s="139">
        <v>3.8991568841033943E-4</v>
      </c>
      <c r="DF12" s="139">
        <v>5.5014954139965134E-4</v>
      </c>
      <c r="DG12" s="139">
        <v>9.2302395575540172E-4</v>
      </c>
      <c r="DH12" s="139">
        <v>3.3495249643342314E-4</v>
      </c>
      <c r="DI12" s="139">
        <v>3.5497467546238438E-3</v>
      </c>
      <c r="DJ12" s="139">
        <v>1.3390634548001105E-2</v>
      </c>
      <c r="DK12" s="139">
        <v>2.443334843992462E-3</v>
      </c>
      <c r="DL12" s="139">
        <v>6.0852570350781272E-3</v>
      </c>
      <c r="DM12" s="139">
        <v>1.7536409280030705E-3</v>
      </c>
      <c r="DN12" s="139">
        <v>8.2445887024957596E-5</v>
      </c>
      <c r="DO12" s="139">
        <v>2.8059453177572949E-5</v>
      </c>
      <c r="DP12" s="139">
        <v>6.6225982773966219E-4</v>
      </c>
      <c r="DQ12" s="139">
        <v>5.3653779427774656E-4</v>
      </c>
      <c r="DR12" s="139"/>
      <c r="DS12" s="139">
        <v>2.0969556581239026E-5</v>
      </c>
      <c r="DT12" s="139">
        <v>9.1666918769385112E-6</v>
      </c>
      <c r="DU12" s="139">
        <v>2.2275672873035284E-4</v>
      </c>
      <c r="DV12" s="139">
        <v>3.2500274718884181E-5</v>
      </c>
      <c r="DW12" s="139">
        <v>1.7233771827522679E-4</v>
      </c>
      <c r="DX12" s="139">
        <v>1.3149076951803908E-5</v>
      </c>
      <c r="DY12" s="139">
        <v>9.1532114477145388E-6</v>
      </c>
      <c r="DZ12" s="139">
        <v>3.4821820984986553E-4</v>
      </c>
      <c r="EA12" s="139">
        <v>1.5128790321256217E-4</v>
      </c>
      <c r="EB12" s="139">
        <v>5.5227531153512364E-3</v>
      </c>
      <c r="EC12" s="139">
        <v>2.7704720196302458E-4</v>
      </c>
      <c r="ED12" s="139">
        <v>2.7556439635391627E-4</v>
      </c>
      <c r="EE12" s="139">
        <v>1.7526666189384829E-3</v>
      </c>
      <c r="EF12" s="139">
        <v>2.9318119543912761E-4</v>
      </c>
      <c r="EG12" s="139">
        <v>4.3636806799045893E-4</v>
      </c>
      <c r="EH12" s="139">
        <v>6.2150969765917058E-4</v>
      </c>
      <c r="EI12" s="139">
        <v>1.0216894285607462E-3</v>
      </c>
      <c r="EJ12" s="139">
        <v>3.5757470949888574E-4</v>
      </c>
      <c r="EK12" s="139">
        <v>3.8220387392676543E-3</v>
      </c>
      <c r="EL12" s="139">
        <v>1.3135036502270813E-2</v>
      </c>
      <c r="EM12" s="139">
        <v>2.4721146722164974E-3</v>
      </c>
      <c r="EN12" s="139">
        <v>5.5501859968671808E-3</v>
      </c>
      <c r="EO12" s="139">
        <v>1.5037765803187584E-3</v>
      </c>
      <c r="EP12" s="139">
        <v>3.5391161088674586E-5</v>
      </c>
      <c r="EQ12" s="139">
        <v>3.3689797779702734E-5</v>
      </c>
      <c r="ER12" s="139">
        <v>8.4655227448191656E-4</v>
      </c>
      <c r="ES12" s="139">
        <v>5.5157809874253861E-4</v>
      </c>
      <c r="ET12" s="139"/>
      <c r="EU12" s="139">
        <v>4.6572828378981696E-5</v>
      </c>
      <c r="EV12" s="139">
        <v>4.835894112171749E-6</v>
      </c>
      <c r="EW12" s="139">
        <v>1.3792548735976803E-4</v>
      </c>
      <c r="EX12" s="139">
        <v>5.2882360594403464E-5</v>
      </c>
      <c r="EY12" s="139">
        <v>1.6444066974031341E-4</v>
      </c>
      <c r="EZ12" s="139">
        <v>1.0140259448067881E-5</v>
      </c>
      <c r="FA12" s="139">
        <v>0</v>
      </c>
      <c r="FB12" s="139">
        <v>1.9374689100763588E-4</v>
      </c>
      <c r="FC12" s="139">
        <v>1.4346875857564992E-4</v>
      </c>
      <c r="FD12" s="139">
        <v>4.6316499991600098E-3</v>
      </c>
      <c r="FE12" s="139">
        <v>2.2255897865017013E-4</v>
      </c>
      <c r="FF12" s="139">
        <v>2.6261928666579366E-4</v>
      </c>
      <c r="FG12" s="139">
        <v>1.8089146286336193E-3</v>
      </c>
      <c r="FH12" s="139">
        <v>1.9145147830554375E-4</v>
      </c>
      <c r="FI12" s="139">
        <v>3.8101265355717514E-4</v>
      </c>
      <c r="FJ12" s="139">
        <v>4.2236975540010469E-4</v>
      </c>
      <c r="FK12" s="139">
        <v>1.1289118922012645E-3</v>
      </c>
      <c r="FL12" s="139">
        <v>2.4022559181802988E-4</v>
      </c>
      <c r="FM12" s="139">
        <v>4.1254170578247026E-3</v>
      </c>
      <c r="FN12" s="139">
        <v>1.2999733988220616E-2</v>
      </c>
      <c r="FO12" s="139">
        <v>2.48881678578691E-3</v>
      </c>
      <c r="FP12" s="139">
        <v>5.3259160714272799E-3</v>
      </c>
      <c r="FQ12" s="139">
        <v>1.5400826335582234E-3</v>
      </c>
      <c r="FR12" s="139">
        <v>3.0327854452965579E-5</v>
      </c>
      <c r="FS12" s="139">
        <v>7.3543241532452219E-6</v>
      </c>
      <c r="FT12" s="139">
        <v>9.0956085812404102E-4</v>
      </c>
      <c r="FU12" s="139">
        <v>6.0406157703488204E-4</v>
      </c>
      <c r="FV12" s="139"/>
      <c r="FW12" s="139">
        <v>2.1919530551977553E-5</v>
      </c>
      <c r="FX12" s="139">
        <v>7.4537322204971667E-6</v>
      </c>
      <c r="FY12" s="139">
        <v>9.0440152313439823E-5</v>
      </c>
      <c r="FZ12" s="139">
        <v>3.7665382286468411E-5</v>
      </c>
      <c r="GA12" s="139">
        <v>1.1682649592011772E-4</v>
      </c>
      <c r="GB12" s="139">
        <v>2.0354186493696044E-5</v>
      </c>
      <c r="GC12" s="139">
        <v>3.1074263770563172E-5</v>
      </c>
      <c r="GD12" s="139">
        <v>9.000528275364434E-5</v>
      </c>
      <c r="GE12" s="139">
        <v>1.3909681613465509E-4</v>
      </c>
      <c r="GF12" s="139">
        <v>4.5041295108984979E-3</v>
      </c>
      <c r="GG12" s="139">
        <v>5.267771091221489E-4</v>
      </c>
      <c r="GH12" s="139">
        <v>2.2860315540420138E-4</v>
      </c>
      <c r="GI12" s="139">
        <v>1.6155262734544222E-3</v>
      </c>
      <c r="GJ12" s="139">
        <v>2.0448598242720753E-4</v>
      </c>
      <c r="GK12" s="139">
        <v>4.2705824136875296E-4</v>
      </c>
      <c r="GL12" s="139">
        <v>5.467764499478058E-4</v>
      </c>
      <c r="GM12" s="139">
        <v>1.391358195602618E-3</v>
      </c>
      <c r="GN12" s="139">
        <v>2.1660867024543158E-4</v>
      </c>
      <c r="GO12" s="139">
        <v>4.4313589079425838E-3</v>
      </c>
      <c r="GP12" s="139">
        <v>1.3019107615909416E-2</v>
      </c>
      <c r="GQ12" s="139">
        <v>2.7787333390195245E-3</v>
      </c>
      <c r="GR12" s="139">
        <v>5.6448310079317112E-3</v>
      </c>
      <c r="GS12" s="139">
        <v>9.7314105956971349E-4</v>
      </c>
      <c r="GT12" s="139">
        <v>5.3833058590209691E-6</v>
      </c>
      <c r="GU12" s="139">
        <v>2.2746517181450713E-6</v>
      </c>
      <c r="GV12" s="139">
        <v>8.866117735067615E-4</v>
      </c>
      <c r="GW12" s="139">
        <v>6.5307339122653814E-4</v>
      </c>
      <c r="GX12" s="139"/>
      <c r="GY12" s="139">
        <v>0</v>
      </c>
      <c r="GZ12" s="139">
        <v>0</v>
      </c>
      <c r="HA12" s="139">
        <v>1.6609860321935752E-4</v>
      </c>
      <c r="HB12" s="139">
        <v>4.1337655169516405E-5</v>
      </c>
      <c r="HC12" s="139">
        <v>1.4606270347600141E-4</v>
      </c>
      <c r="HD12" s="139">
        <v>0</v>
      </c>
      <c r="HE12" s="139">
        <v>9.5243956871704636E-6</v>
      </c>
      <c r="HF12" s="139">
        <v>9.0828002559335588E-5</v>
      </c>
      <c r="HG12" s="139">
        <v>1.357508942493971E-4</v>
      </c>
      <c r="HH12" s="139">
        <v>2.8325486737835115E-3</v>
      </c>
      <c r="HI12" s="139">
        <v>4.8390901948468647E-4</v>
      </c>
      <c r="HJ12" s="139">
        <v>2.1424385195426677E-4</v>
      </c>
      <c r="HK12" s="139">
        <v>1.4914252476459907E-3</v>
      </c>
      <c r="HL12" s="139">
        <v>1.7587126815409289E-4</v>
      </c>
      <c r="HM12" s="139">
        <v>2.9409130571780861E-4</v>
      </c>
      <c r="HN12" s="139">
        <v>5.2789991730878359E-4</v>
      </c>
      <c r="HO12" s="139">
        <v>1.2609958281488763E-3</v>
      </c>
      <c r="HP12" s="139">
        <v>2.0755258300818427E-4</v>
      </c>
      <c r="HQ12" s="139">
        <v>5.1400687815740991E-3</v>
      </c>
      <c r="HR12" s="139">
        <v>1.4483316685379921E-2</v>
      </c>
      <c r="HS12" s="139">
        <v>2.5034395304104101E-3</v>
      </c>
      <c r="HT12" s="139">
        <v>5.6139245474269494E-3</v>
      </c>
      <c r="HU12" s="139">
        <v>1.0059909914360021E-3</v>
      </c>
      <c r="HV12" s="139">
        <v>4.8256938148330349E-6</v>
      </c>
      <c r="HW12" s="139">
        <v>0</v>
      </c>
      <c r="HX12" s="139">
        <v>7.0935667206972037E-4</v>
      </c>
      <c r="HY12" s="139">
        <v>6.3538621491691515E-4</v>
      </c>
      <c r="HZ12" s="99"/>
    </row>
    <row r="13" spans="1:234" s="100" customFormat="1" ht="36" x14ac:dyDescent="0.25">
      <c r="A13" s="97" t="s">
        <v>28</v>
      </c>
      <c r="B13" s="98">
        <v>93298</v>
      </c>
      <c r="C13" s="98"/>
      <c r="D13" s="98">
        <v>2</v>
      </c>
      <c r="E13" s="98"/>
      <c r="F13" s="98"/>
      <c r="G13" s="98" t="s">
        <v>825</v>
      </c>
      <c r="H13" s="98" t="s">
        <v>25</v>
      </c>
      <c r="I13" s="97" t="s">
        <v>14</v>
      </c>
      <c r="J13" s="97" t="s">
        <v>877</v>
      </c>
      <c r="K13" s="139">
        <v>2.4483245665673131E-4</v>
      </c>
      <c r="L13" s="139">
        <v>2.8082613104465004E-4</v>
      </c>
      <c r="M13" s="139">
        <v>5.959990023607629E-4</v>
      </c>
      <c r="N13" s="139">
        <v>4.4202600207452863E-4</v>
      </c>
      <c r="O13" s="139">
        <v>4.0464335641778454E-3</v>
      </c>
      <c r="P13" s="139">
        <v>1.1668353975619538E-4</v>
      </c>
      <c r="Q13" s="139">
        <v>2.8591976730607679E-4</v>
      </c>
      <c r="R13" s="139">
        <v>1.3761721898128895E-4</v>
      </c>
      <c r="S13" s="139">
        <v>2.2398962063504863E-4</v>
      </c>
      <c r="T13" s="139">
        <v>1.2602332645585213E-3</v>
      </c>
      <c r="U13" s="139">
        <v>8.6422514127787225E-4</v>
      </c>
      <c r="V13" s="139">
        <v>4.7412533910462865E-4</v>
      </c>
      <c r="W13" s="139">
        <v>2.0811324507387361E-3</v>
      </c>
      <c r="X13" s="139">
        <v>3.144961725889009E-4</v>
      </c>
      <c r="Y13" s="139">
        <v>1.8026076105897396E-4</v>
      </c>
      <c r="Z13" s="139">
        <v>2.9115098453350325E-3</v>
      </c>
      <c r="AA13" s="139">
        <v>9.5080710290923152E-3</v>
      </c>
      <c r="AB13" s="139">
        <v>3.4750320863123118E-3</v>
      </c>
      <c r="AC13" s="139">
        <v>1.434552378942092E-2</v>
      </c>
      <c r="AD13" s="139">
        <v>3.2289782112868204E-2</v>
      </c>
      <c r="AE13" s="139">
        <v>7.1348295528250172E-3</v>
      </c>
      <c r="AF13" s="139">
        <v>5.3517058772828141E-3</v>
      </c>
      <c r="AG13" s="139">
        <v>5.2085671292404004E-3</v>
      </c>
      <c r="AH13" s="139">
        <v>1.5383536311404824E-3</v>
      </c>
      <c r="AI13" s="139">
        <v>1.0743707635667099E-3</v>
      </c>
      <c r="AJ13" s="139">
        <v>2.1319293284033846E-3</v>
      </c>
      <c r="AK13" s="139">
        <v>2.3655935511396014E-3</v>
      </c>
      <c r="AL13" s="139"/>
      <c r="AM13" s="139">
        <v>2.7361604205895123E-4</v>
      </c>
      <c r="AN13" s="139">
        <v>2.8842806256815267E-4</v>
      </c>
      <c r="AO13" s="139">
        <v>5.0796120867173942E-4</v>
      </c>
      <c r="AP13" s="139">
        <v>3.7491708668800899E-4</v>
      </c>
      <c r="AQ13" s="139">
        <v>9.5205872167366059E-4</v>
      </c>
      <c r="AR13" s="139">
        <v>1.5231901115739162E-4</v>
      </c>
      <c r="AS13" s="139">
        <v>2.7710351432577176E-4</v>
      </c>
      <c r="AT13" s="139">
        <v>2.0502338777352022E-4</v>
      </c>
      <c r="AU13" s="139">
        <v>2.041404226221286E-4</v>
      </c>
      <c r="AV13" s="139">
        <v>1.2078716520906284E-3</v>
      </c>
      <c r="AW13" s="139">
        <v>9.3102075649546161E-4</v>
      </c>
      <c r="AX13" s="139">
        <v>4.4739841553255856E-4</v>
      </c>
      <c r="AY13" s="139">
        <v>1.9915034373528102E-3</v>
      </c>
      <c r="AZ13" s="139">
        <v>2.5410614010631965E-4</v>
      </c>
      <c r="BA13" s="139">
        <v>1.0795742814038999E-4</v>
      </c>
      <c r="BB13" s="139">
        <v>2.9529430902328047E-3</v>
      </c>
      <c r="BC13" s="139">
        <v>1.0584383764507668E-2</v>
      </c>
      <c r="BD13" s="139">
        <v>3.2634925242224465E-3</v>
      </c>
      <c r="BE13" s="139">
        <v>1.557843559440633E-2</v>
      </c>
      <c r="BF13" s="139">
        <v>3.7435956621922582E-2</v>
      </c>
      <c r="BG13" s="139">
        <v>7.8998376987210357E-3</v>
      </c>
      <c r="BH13" s="139">
        <v>5.7458938820344968E-3</v>
      </c>
      <c r="BI13" s="139">
        <v>5.63532629153348E-3</v>
      </c>
      <c r="BJ13" s="139">
        <v>1.7200535408887607E-3</v>
      </c>
      <c r="BK13" s="139">
        <v>9.6442818314705127E-4</v>
      </c>
      <c r="BL13" s="139">
        <v>2.9259475911214681E-3</v>
      </c>
      <c r="BM13" s="139">
        <v>3.1332844809699731E-3</v>
      </c>
      <c r="BN13" s="139"/>
      <c r="BO13" s="139">
        <v>3.2105800711610603E-4</v>
      </c>
      <c r="BP13" s="139">
        <v>3.1986469222387913E-4</v>
      </c>
      <c r="BQ13" s="139">
        <v>5.3543804727203118E-4</v>
      </c>
      <c r="BR13" s="139">
        <v>3.6113123954059872E-4</v>
      </c>
      <c r="BS13" s="139">
        <v>9.4811164196614351E-4</v>
      </c>
      <c r="BT13" s="139">
        <v>8.377764231625221E-5</v>
      </c>
      <c r="BU13" s="139">
        <v>2.7011081333798919E-4</v>
      </c>
      <c r="BV13" s="139">
        <v>2.3412838795775463E-4</v>
      </c>
      <c r="BW13" s="139">
        <v>1.5649962701127636E-4</v>
      </c>
      <c r="BX13" s="139">
        <v>1.2676932714952114E-3</v>
      </c>
      <c r="BY13" s="139">
        <v>9.0309908611803499E-4</v>
      </c>
      <c r="BZ13" s="139">
        <v>4.0572318577977099E-4</v>
      </c>
      <c r="CA13" s="139">
        <v>1.9710161053524662E-3</v>
      </c>
      <c r="CB13" s="139">
        <v>3.1372561164422219E-4</v>
      </c>
      <c r="CC13" s="139">
        <v>1.6898104007006016E-4</v>
      </c>
      <c r="CD13" s="139">
        <v>3.1217436029526129E-3</v>
      </c>
      <c r="CE13" s="139">
        <v>1.0618266433909888E-2</v>
      </c>
      <c r="CF13" s="139">
        <v>3.3079011535859138E-3</v>
      </c>
      <c r="CG13" s="139">
        <v>1.4455293834345422E-2</v>
      </c>
      <c r="CH13" s="139">
        <v>3.3800283066517632E-2</v>
      </c>
      <c r="CI13" s="139">
        <v>8.2265309874260759E-3</v>
      </c>
      <c r="CJ13" s="139">
        <v>6.114318318645221E-3</v>
      </c>
      <c r="CK13" s="139">
        <v>6.1689268555623587E-3</v>
      </c>
      <c r="CL13" s="139">
        <v>1.6029815678605403E-3</v>
      </c>
      <c r="CM13" s="139">
        <v>1.0196099018407912E-3</v>
      </c>
      <c r="CN13" s="139">
        <v>2.9089890894791466E-3</v>
      </c>
      <c r="CO13" s="139">
        <v>2.6634525818410677E-3</v>
      </c>
      <c r="CP13" s="139"/>
      <c r="CQ13" s="139">
        <v>2.3917221530157727E-4</v>
      </c>
      <c r="CR13" s="139">
        <v>3.3447670997546373E-4</v>
      </c>
      <c r="CS13" s="139">
        <v>7.6329598927637554E-4</v>
      </c>
      <c r="CT13" s="139">
        <v>3.4977367004118985E-4</v>
      </c>
      <c r="CU13" s="139">
        <v>1.2961293499005428E-3</v>
      </c>
      <c r="CV13" s="139">
        <v>1.1458802763561844E-4</v>
      </c>
      <c r="CW13" s="139">
        <v>2.7036930644702706E-4</v>
      </c>
      <c r="CX13" s="139">
        <v>3.7098520176369966E-4</v>
      </c>
      <c r="CY13" s="139">
        <v>1.4791853533157521E-4</v>
      </c>
      <c r="CZ13" s="139">
        <v>1.4227138260879757E-3</v>
      </c>
      <c r="DA13" s="139">
        <v>7.9253413072379671E-4</v>
      </c>
      <c r="DB13" s="139">
        <v>5.0680092793442338E-4</v>
      </c>
      <c r="DC13" s="139">
        <v>2.2788087731700725E-3</v>
      </c>
      <c r="DD13" s="139">
        <v>3.2069553040335141E-4</v>
      </c>
      <c r="DE13" s="139">
        <v>2.7283889342929004E-4</v>
      </c>
      <c r="DF13" s="139">
        <v>5.0425731751364538E-3</v>
      </c>
      <c r="DG13" s="139">
        <v>1.2339924432869126E-2</v>
      </c>
      <c r="DH13" s="139">
        <v>3.0656895184395468E-3</v>
      </c>
      <c r="DI13" s="139">
        <v>1.7947979775728241E-2</v>
      </c>
      <c r="DJ13" s="139">
        <v>4.083481517864699E-2</v>
      </c>
      <c r="DK13" s="139">
        <v>9.1875381129415852E-3</v>
      </c>
      <c r="DL13" s="139">
        <v>7.1709395820818223E-3</v>
      </c>
      <c r="DM13" s="139">
        <v>6.646241035375435E-3</v>
      </c>
      <c r="DN13" s="139">
        <v>1.5387963620953555E-3</v>
      </c>
      <c r="DO13" s="139">
        <v>1.2733515163951205E-3</v>
      </c>
      <c r="DP13" s="139">
        <v>3.3822052896271436E-3</v>
      </c>
      <c r="DQ13" s="139">
        <v>3.3138702291553197E-3</v>
      </c>
      <c r="DR13" s="139"/>
      <c r="DS13" s="139">
        <v>3.0911011164462809E-4</v>
      </c>
      <c r="DT13" s="139">
        <v>2.7112292777246746E-4</v>
      </c>
      <c r="DU13" s="139">
        <v>9.7816615693234682E-4</v>
      </c>
      <c r="DV13" s="139">
        <v>2.8515310055703743E-4</v>
      </c>
      <c r="DW13" s="139">
        <v>1.1128358945855822E-3</v>
      </c>
      <c r="DX13" s="139">
        <v>1.2622021293262243E-4</v>
      </c>
      <c r="DY13" s="139">
        <v>3.2480166411936762E-4</v>
      </c>
      <c r="DZ13" s="139">
        <v>3.5865264456217777E-4</v>
      </c>
      <c r="EA13" s="139">
        <v>2.4335340998205015E-4</v>
      </c>
      <c r="EB13" s="139">
        <v>1.4326517553838901E-3</v>
      </c>
      <c r="EC13" s="139">
        <v>1.2161883483974266E-3</v>
      </c>
      <c r="ED13" s="139">
        <v>5.272451750682408E-4</v>
      </c>
      <c r="EE13" s="139">
        <v>2.624752615452731E-3</v>
      </c>
      <c r="EF13" s="139">
        <v>2.710876456613834E-4</v>
      </c>
      <c r="EG13" s="139">
        <v>5.12777554033846E-4</v>
      </c>
      <c r="EH13" s="139">
        <v>5.5817799623578204E-3</v>
      </c>
      <c r="EI13" s="139">
        <v>1.4034368734605484E-2</v>
      </c>
      <c r="EJ13" s="139">
        <v>2.6447680156033945E-3</v>
      </c>
      <c r="EK13" s="139">
        <v>1.6668803585140082E-2</v>
      </c>
      <c r="EL13" s="139">
        <v>4.5140872626104576E-2</v>
      </c>
      <c r="EM13" s="139">
        <v>9.1401431701219754E-3</v>
      </c>
      <c r="EN13" s="139">
        <v>7.4313488577525521E-3</v>
      </c>
      <c r="EO13" s="139">
        <v>7.11712729187254E-3</v>
      </c>
      <c r="EP13" s="139">
        <v>1.8161152547642168E-3</v>
      </c>
      <c r="EQ13" s="139">
        <v>1.208749939081681E-3</v>
      </c>
      <c r="ER13" s="139">
        <v>3.2163416267026162E-3</v>
      </c>
      <c r="ES13" s="139">
        <v>3.0447184127830188E-3</v>
      </c>
      <c r="ET13" s="139"/>
      <c r="EU13" s="139">
        <v>3.9694582690299606E-4</v>
      </c>
      <c r="EV13" s="139">
        <v>3.0036039731496061E-4</v>
      </c>
      <c r="EW13" s="139">
        <v>8.2755075753941599E-4</v>
      </c>
      <c r="EX13" s="139">
        <v>2.6619204176929766E-4</v>
      </c>
      <c r="EY13" s="139">
        <v>9.380437159383847E-4</v>
      </c>
      <c r="EZ13" s="139">
        <v>1.1026002275866236E-4</v>
      </c>
      <c r="FA13" s="139">
        <v>3.7588479546751943E-4</v>
      </c>
      <c r="FB13" s="139">
        <v>5.8179422016155788E-4</v>
      </c>
      <c r="FC13" s="139">
        <v>2.2634887714717311E-4</v>
      </c>
      <c r="FD13" s="139">
        <v>1.7054236539546315E-3</v>
      </c>
      <c r="FE13" s="139">
        <v>9.028338906043931E-4</v>
      </c>
      <c r="FF13" s="139">
        <v>4.5662439053806043E-4</v>
      </c>
      <c r="FG13" s="139">
        <v>2.4265637007464054E-3</v>
      </c>
      <c r="FH13" s="139">
        <v>3.4125085752375353E-4</v>
      </c>
      <c r="FI13" s="139">
        <v>3.77718044215182E-4</v>
      </c>
      <c r="FJ13" s="139">
        <v>5.4278870423516146E-3</v>
      </c>
      <c r="FK13" s="139">
        <v>1.4650329705663519E-2</v>
      </c>
      <c r="FL13" s="139">
        <v>2.0917790460816214E-3</v>
      </c>
      <c r="FM13" s="139">
        <v>1.97162964875175E-2</v>
      </c>
      <c r="FN13" s="139">
        <v>4.7763490074644803E-2</v>
      </c>
      <c r="FO13" s="139">
        <v>9.7155895615521123E-3</v>
      </c>
      <c r="FP13" s="139">
        <v>8.2599313164555422E-3</v>
      </c>
      <c r="FQ13" s="139">
        <v>7.527538379022548E-3</v>
      </c>
      <c r="FR13" s="139">
        <v>2.0796746259375736E-3</v>
      </c>
      <c r="FS13" s="139">
        <v>1.2587741375970937E-3</v>
      </c>
      <c r="FT13" s="139">
        <v>2.6553745313933788E-3</v>
      </c>
      <c r="FU13" s="139">
        <v>3.051107966324676E-3</v>
      </c>
      <c r="FV13" s="139"/>
      <c r="FW13" s="139">
        <v>4.013789033648092E-4</v>
      </c>
      <c r="FX13" s="139">
        <v>3.0422677453451882E-4</v>
      </c>
      <c r="FY13" s="139">
        <v>1.158739265914543E-3</v>
      </c>
      <c r="FZ13" s="139">
        <v>2.2688329946172651E-4</v>
      </c>
      <c r="GA13" s="139">
        <v>1.4754039456655926E-3</v>
      </c>
      <c r="GB13" s="139">
        <v>2.1478544097429053E-4</v>
      </c>
      <c r="GC13" s="139">
        <v>4.9724138688722489E-4</v>
      </c>
      <c r="GD13" s="139">
        <v>3.4499116424612734E-4</v>
      </c>
      <c r="GE13" s="139">
        <v>1.3259777990517021E-4</v>
      </c>
      <c r="GF13" s="139">
        <v>1.873441906359822E-3</v>
      </c>
      <c r="GG13" s="139">
        <v>1.0336986463694183E-3</v>
      </c>
      <c r="GH13" s="139">
        <v>4.0824802268827677E-4</v>
      </c>
      <c r="GI13" s="139">
        <v>2.6030246058037203E-3</v>
      </c>
      <c r="GJ13" s="139">
        <v>3.8036364278982049E-4</v>
      </c>
      <c r="GK13" s="139">
        <v>3.8086039383855986E-4</v>
      </c>
      <c r="GL13" s="139">
        <v>5.3401652530211596E-3</v>
      </c>
      <c r="GM13" s="139">
        <v>1.3963994596162797E-2</v>
      </c>
      <c r="GN13" s="139">
        <v>1.6523377021559716E-3</v>
      </c>
      <c r="GO13" s="139">
        <v>2.0086067485723075E-2</v>
      </c>
      <c r="GP13" s="139">
        <v>4.9791230555150161E-2</v>
      </c>
      <c r="GQ13" s="139">
        <v>1.0037881985585138E-2</v>
      </c>
      <c r="GR13" s="139">
        <v>7.3277671605675434E-3</v>
      </c>
      <c r="GS13" s="139">
        <v>8.6148583908197476E-3</v>
      </c>
      <c r="GT13" s="139">
        <v>1.9589400352475264E-3</v>
      </c>
      <c r="GU13" s="139">
        <v>1.5460980382520462E-3</v>
      </c>
      <c r="GV13" s="139">
        <v>2.6710414059123817E-3</v>
      </c>
      <c r="GW13" s="139">
        <v>3.6249554100229978E-3</v>
      </c>
      <c r="GX13" s="139"/>
      <c r="GY13" s="139">
        <v>4.0830455700783852E-4</v>
      </c>
      <c r="GZ13" s="139">
        <v>3.3192023701209336E-4</v>
      </c>
      <c r="HA13" s="139">
        <v>1.1312295561814573E-3</v>
      </c>
      <c r="HB13" s="139">
        <v>2.535324286356278E-4</v>
      </c>
      <c r="HC13" s="139">
        <v>1.6916931283608683E-3</v>
      </c>
      <c r="HD13" s="139">
        <v>2.4113452276963484E-4</v>
      </c>
      <c r="HE13" s="139">
        <v>2.6109441783544031E-4</v>
      </c>
      <c r="HF13" s="139">
        <v>4.5507327658205149E-4</v>
      </c>
      <c r="HG13" s="139">
        <v>7.9864629423762425E-4</v>
      </c>
      <c r="HH13" s="139">
        <v>2.0127189171141981E-3</v>
      </c>
      <c r="HI13" s="139">
        <v>1.1200710916742563E-3</v>
      </c>
      <c r="HJ13" s="139">
        <v>8.9282072496963088E-4</v>
      </c>
      <c r="HK13" s="139">
        <v>3.525233272178541E-3</v>
      </c>
      <c r="HL13" s="139">
        <v>4.2309086383232776E-4</v>
      </c>
      <c r="HM13" s="139">
        <v>2.749359617541078E-3</v>
      </c>
      <c r="HN13" s="139">
        <v>5.9642143594087196E-3</v>
      </c>
      <c r="HO13" s="139">
        <v>1.5851372753169762E-2</v>
      </c>
      <c r="HP13" s="139">
        <v>1.6481120335351182E-3</v>
      </c>
      <c r="HQ13" s="139">
        <v>2.004446655630393E-2</v>
      </c>
      <c r="HR13" s="139">
        <v>5.1880006013007227E-2</v>
      </c>
      <c r="HS13" s="139">
        <v>1.0840188094034295E-2</v>
      </c>
      <c r="HT13" s="139">
        <v>7.1269466162773827E-3</v>
      </c>
      <c r="HU13" s="139">
        <v>1.0131941141054326E-2</v>
      </c>
      <c r="HV13" s="139">
        <v>1.8089791401874622E-3</v>
      </c>
      <c r="HW13" s="139">
        <v>1.2938505485515191E-3</v>
      </c>
      <c r="HX13" s="139">
        <v>3.4644472454876548E-3</v>
      </c>
      <c r="HY13" s="139">
        <v>3.7707446357422422E-3</v>
      </c>
      <c r="HZ13" s="99"/>
    </row>
    <row r="14" spans="1:234" s="100" customFormat="1" ht="24" x14ac:dyDescent="0.25">
      <c r="A14" s="97" t="s">
        <v>28</v>
      </c>
      <c r="B14" s="98">
        <v>5911</v>
      </c>
      <c r="C14" s="98"/>
      <c r="D14" s="98">
        <v>3</v>
      </c>
      <c r="E14" s="98"/>
      <c r="F14" s="98"/>
      <c r="G14" s="98" t="s">
        <v>808</v>
      </c>
      <c r="H14" s="98" t="s">
        <v>23</v>
      </c>
      <c r="I14" s="97" t="s">
        <v>10</v>
      </c>
      <c r="J14" s="97" t="s">
        <v>879</v>
      </c>
      <c r="K14" s="139">
        <v>2.3326128426556022E-4</v>
      </c>
      <c r="L14" s="139">
        <v>7.2056544449909421E-5</v>
      </c>
      <c r="M14" s="139">
        <v>3.5797364937739895E-4</v>
      </c>
      <c r="N14" s="139">
        <v>4.8478599000409108E-5</v>
      </c>
      <c r="O14" s="139">
        <v>2.5537462877560531E-4</v>
      </c>
      <c r="P14" s="139">
        <v>1.0938704054799746E-4</v>
      </c>
      <c r="Q14" s="139">
        <v>2.0905232622666254E-4</v>
      </c>
      <c r="R14" s="139">
        <v>4.1819214876030048E-4</v>
      </c>
      <c r="S14" s="139">
        <v>2.6490315194252175E-4</v>
      </c>
      <c r="T14" s="139">
        <v>6.7379740685333971E-4</v>
      </c>
      <c r="U14" s="139">
        <v>5.2450024729308858E-4</v>
      </c>
      <c r="V14" s="139">
        <v>7.2168536301704005E-4</v>
      </c>
      <c r="W14" s="139">
        <v>6.7407204091189958E-4</v>
      </c>
      <c r="X14" s="139">
        <v>1.2692019286825198E-4</v>
      </c>
      <c r="Y14" s="139">
        <v>1.3644418299088861E-4</v>
      </c>
      <c r="Z14" s="139">
        <v>8.3900732647181498E-4</v>
      </c>
      <c r="AA14" s="139">
        <v>2.1630231683795386E-3</v>
      </c>
      <c r="AB14" s="139">
        <v>3.0525776587911427E-4</v>
      </c>
      <c r="AC14" s="139">
        <v>1.0180541434353475E-2</v>
      </c>
      <c r="AD14" s="139">
        <v>3.1130351372734958E-2</v>
      </c>
      <c r="AE14" s="139">
        <v>2.0100837932908702E-3</v>
      </c>
      <c r="AF14" s="139">
        <v>1.8316736915720256E-3</v>
      </c>
      <c r="AG14" s="139">
        <v>2.0406077737670511E-3</v>
      </c>
      <c r="AH14" s="139">
        <v>6.5823225858980942E-4</v>
      </c>
      <c r="AI14" s="139">
        <v>5.3425788163531554E-4</v>
      </c>
      <c r="AJ14" s="139">
        <v>7.8353558727273925E-4</v>
      </c>
      <c r="AK14" s="139">
        <v>1.368868069652567E-3</v>
      </c>
      <c r="AL14" s="139"/>
      <c r="AM14" s="139">
        <v>5.1540180120116452E-4</v>
      </c>
      <c r="AN14" s="139">
        <v>7.458620513898217E-5</v>
      </c>
      <c r="AO14" s="139">
        <v>1.1504884525119431E-4</v>
      </c>
      <c r="AP14" s="139">
        <v>7.3899191721574358E-5</v>
      </c>
      <c r="AQ14" s="139">
        <v>2.6117529755230001E-4</v>
      </c>
      <c r="AR14" s="139">
        <v>1.0616794526597398E-4</v>
      </c>
      <c r="AS14" s="139">
        <v>1.6193847011050942E-4</v>
      </c>
      <c r="AT14" s="139">
        <v>4.0161127625284434E-4</v>
      </c>
      <c r="AU14" s="139">
        <v>2.3570206676895499E-4</v>
      </c>
      <c r="AV14" s="139">
        <v>6.3392796195773185E-4</v>
      </c>
      <c r="AW14" s="139">
        <v>6.1262343792775902E-4</v>
      </c>
      <c r="AX14" s="139">
        <v>5.7918582716583709E-4</v>
      </c>
      <c r="AY14" s="139">
        <v>7.8396428766564896E-4</v>
      </c>
      <c r="AZ14" s="139">
        <v>5.9854993665069233E-5</v>
      </c>
      <c r="BA14" s="139">
        <v>1.0070808448067281E-4</v>
      </c>
      <c r="BB14" s="139">
        <v>8.2060258682360601E-4</v>
      </c>
      <c r="BC14" s="139">
        <v>2.1763039171379651E-3</v>
      </c>
      <c r="BD14" s="139">
        <v>3.6111229543981445E-4</v>
      </c>
      <c r="BE14" s="139">
        <v>1.0966718546453617E-2</v>
      </c>
      <c r="BF14" s="139">
        <v>2.9819196648428699E-2</v>
      </c>
      <c r="BG14" s="139">
        <v>1.8848571453098746E-3</v>
      </c>
      <c r="BH14" s="139">
        <v>1.7123538168065777E-3</v>
      </c>
      <c r="BI14" s="139">
        <v>1.8853400247258664E-3</v>
      </c>
      <c r="BJ14" s="139">
        <v>6.1680770245523865E-4</v>
      </c>
      <c r="BK14" s="139">
        <v>8.3604950298067919E-4</v>
      </c>
      <c r="BL14" s="139">
        <v>1.2093516086556077E-3</v>
      </c>
      <c r="BM14" s="139">
        <v>1.2233599602824829E-3</v>
      </c>
      <c r="BN14" s="139"/>
      <c r="BO14" s="139">
        <v>4.8709872506108842E-4</v>
      </c>
      <c r="BP14" s="139">
        <v>3.7549565112034549E-5</v>
      </c>
      <c r="BQ14" s="139">
        <v>8.5798406414433107E-5</v>
      </c>
      <c r="BR14" s="139">
        <v>6.209462110481491E-5</v>
      </c>
      <c r="BS14" s="139">
        <v>2.6730977947019046E-4</v>
      </c>
      <c r="BT14" s="139">
        <v>8.8453401827838407E-5</v>
      </c>
      <c r="BU14" s="139">
        <v>1.5543062312838379E-4</v>
      </c>
      <c r="BV14" s="139">
        <v>2.2822972468836746E-4</v>
      </c>
      <c r="BW14" s="139">
        <v>1.7195144630015357E-4</v>
      </c>
      <c r="BX14" s="139">
        <v>6.343519100171619E-4</v>
      </c>
      <c r="BY14" s="139">
        <v>4.0073087466025771E-4</v>
      </c>
      <c r="BZ14" s="139">
        <v>2.472557219761767E-4</v>
      </c>
      <c r="CA14" s="139">
        <v>7.4518634225081949E-4</v>
      </c>
      <c r="CB14" s="139">
        <v>9.0005580207021482E-5</v>
      </c>
      <c r="CC14" s="139">
        <v>1.1287368364981376E-4</v>
      </c>
      <c r="CD14" s="139">
        <v>6.9957716557196982E-4</v>
      </c>
      <c r="CE14" s="139">
        <v>1.8138374038484532E-3</v>
      </c>
      <c r="CF14" s="139">
        <v>3.1759843619778757E-4</v>
      </c>
      <c r="CG14" s="139">
        <v>1.0558757888053343E-2</v>
      </c>
      <c r="CH14" s="139">
        <v>2.6344020428279446E-2</v>
      </c>
      <c r="CI14" s="139">
        <v>1.5079748410924156E-3</v>
      </c>
      <c r="CJ14" s="139">
        <v>1.3996789107788416E-3</v>
      </c>
      <c r="CK14" s="139">
        <v>1.7597011803333162E-3</v>
      </c>
      <c r="CL14" s="139">
        <v>6.5826212261744165E-4</v>
      </c>
      <c r="CM14" s="139">
        <v>3.7364923950534339E-4</v>
      </c>
      <c r="CN14" s="139">
        <v>9.8826073230083382E-4</v>
      </c>
      <c r="CO14" s="139">
        <v>1.2819854626622163E-3</v>
      </c>
      <c r="CP14" s="139"/>
      <c r="CQ14" s="139">
        <v>3.2136177396770757E-4</v>
      </c>
      <c r="CR14" s="139">
        <v>3.715910919284729E-5</v>
      </c>
      <c r="CS14" s="139">
        <v>8.1856915938138049E-5</v>
      </c>
      <c r="CT14" s="139">
        <v>5.2827345080541352E-5</v>
      </c>
      <c r="CU14" s="139">
        <v>2.5854333817717194E-4</v>
      </c>
      <c r="CV14" s="139">
        <v>6.6334994280286663E-5</v>
      </c>
      <c r="CW14" s="139">
        <v>1.5520444910207458E-4</v>
      </c>
      <c r="CX14" s="139">
        <v>1.492115463652107E-4</v>
      </c>
      <c r="CY14" s="139">
        <v>7.9173061718827391E-5</v>
      </c>
      <c r="CZ14" s="139">
        <v>4.6120388086056036E-4</v>
      </c>
      <c r="DA14" s="139">
        <v>4.3712254841303283E-4</v>
      </c>
      <c r="DB14" s="139">
        <v>1.9905875232826059E-4</v>
      </c>
      <c r="DC14" s="139">
        <v>5.5108667935352775E-4</v>
      </c>
      <c r="DD14" s="139">
        <v>8.9522370025997731E-5</v>
      </c>
      <c r="DE14" s="139">
        <v>8.688123094507041E-5</v>
      </c>
      <c r="DF14" s="139">
        <v>5.522914900186255E-4</v>
      </c>
      <c r="DG14" s="139">
        <v>1.8157000971405922E-3</v>
      </c>
      <c r="DH14" s="139">
        <v>3.160531354351143E-4</v>
      </c>
      <c r="DI14" s="139">
        <v>9.585122888520559E-3</v>
      </c>
      <c r="DJ14" s="139">
        <v>2.477062385790792E-2</v>
      </c>
      <c r="DK14" s="139">
        <v>1.5108911620824214E-3</v>
      </c>
      <c r="DL14" s="139">
        <v>1.3345487851982331E-3</v>
      </c>
      <c r="DM14" s="139">
        <v>5.126341432987353E-3</v>
      </c>
      <c r="DN14" s="139">
        <v>7.8824622968861008E-4</v>
      </c>
      <c r="DO14" s="139">
        <v>4.3842551602854232E-4</v>
      </c>
      <c r="DP14" s="139">
        <v>7.6802969606938685E-4</v>
      </c>
      <c r="DQ14" s="139">
        <v>1.0832587439574574E-3</v>
      </c>
      <c r="DR14" s="139"/>
      <c r="DS14" s="139">
        <v>3.5057941485587779E-4</v>
      </c>
      <c r="DT14" s="139">
        <v>1.3681706668013325E-5</v>
      </c>
      <c r="DU14" s="139">
        <v>4.753236695131801E-5</v>
      </c>
      <c r="DV14" s="139">
        <v>3.1128733559176148E-5</v>
      </c>
      <c r="DW14" s="139">
        <v>3.5751652574873719E-4</v>
      </c>
      <c r="DX14" s="139">
        <v>7.3882369176055796E-5</v>
      </c>
      <c r="DY14" s="139">
        <v>1.7311417448423791E-4</v>
      </c>
      <c r="DZ14" s="139">
        <v>1.9240207513569578E-4</v>
      </c>
      <c r="EA14" s="139">
        <v>6.5036828053133784E-5</v>
      </c>
      <c r="EB14" s="139">
        <v>1.9506752862313002E-4</v>
      </c>
      <c r="EC14" s="139">
        <v>3.6729837583850372E-4</v>
      </c>
      <c r="ED14" s="139">
        <v>2.1276197427787583E-4</v>
      </c>
      <c r="EE14" s="139">
        <v>3.4563904770051087E-4</v>
      </c>
      <c r="EF14" s="139">
        <v>1.0105317129699789E-4</v>
      </c>
      <c r="EG14" s="139">
        <v>4.3293670952897015E-5</v>
      </c>
      <c r="EH14" s="139">
        <v>4.2243976667917109E-4</v>
      </c>
      <c r="EI14" s="139">
        <v>1.3824791206901101E-3</v>
      </c>
      <c r="EJ14" s="139">
        <v>2.4850821977257968E-4</v>
      </c>
      <c r="EK14" s="139">
        <v>7.7823103344538862E-3</v>
      </c>
      <c r="EL14" s="139">
        <v>2.1360927174986319E-2</v>
      </c>
      <c r="EM14" s="139">
        <v>1.2225177007709337E-3</v>
      </c>
      <c r="EN14" s="139">
        <v>1.1373526643985901E-3</v>
      </c>
      <c r="EO14" s="139">
        <v>4.373498575377846E-3</v>
      </c>
      <c r="EP14" s="139">
        <v>7.5136907874720591E-4</v>
      </c>
      <c r="EQ14" s="139">
        <v>3.5203477789383879E-4</v>
      </c>
      <c r="ER14" s="139">
        <v>4.4794174141206595E-4</v>
      </c>
      <c r="ES14" s="139">
        <v>1.1171105486321214E-3</v>
      </c>
      <c r="ET14" s="139"/>
      <c r="EU14" s="139">
        <v>2.0364844302935391E-4</v>
      </c>
      <c r="EV14" s="139">
        <v>8.0971425754316115E-6</v>
      </c>
      <c r="EW14" s="139">
        <v>7.386760625827957E-5</v>
      </c>
      <c r="EX14" s="139">
        <v>3.4448303537026832E-5</v>
      </c>
      <c r="EY14" s="139">
        <v>3.7715583319181708E-4</v>
      </c>
      <c r="EZ14" s="139">
        <v>2.2804059006512585E-4</v>
      </c>
      <c r="FA14" s="139">
        <v>1.1284809905892873E-4</v>
      </c>
      <c r="FB14" s="139">
        <v>1.5781181471421276E-4</v>
      </c>
      <c r="FC14" s="139">
        <v>5.6384056453655303E-5</v>
      </c>
      <c r="FD14" s="139">
        <v>1.6736060173633673E-4</v>
      </c>
      <c r="FE14" s="139">
        <v>3.4160949873815834E-4</v>
      </c>
      <c r="FF14" s="139">
        <v>1.1239143059501047E-4</v>
      </c>
      <c r="FG14" s="139">
        <v>2.9679770646509141E-4</v>
      </c>
      <c r="FH14" s="139">
        <v>8.5253667277361694E-5</v>
      </c>
      <c r="FI14" s="139">
        <v>3.0133327340086997E-5</v>
      </c>
      <c r="FJ14" s="139">
        <v>4.1986268891477772E-4</v>
      </c>
      <c r="FK14" s="139">
        <v>1.042835046215253E-3</v>
      </c>
      <c r="FL14" s="139">
        <v>2.3507186147488817E-4</v>
      </c>
      <c r="FM14" s="139">
        <v>7.1289242959760978E-3</v>
      </c>
      <c r="FN14" s="139">
        <v>2.0053987467254904E-2</v>
      </c>
      <c r="FO14" s="139">
        <v>1.1270288071521611E-3</v>
      </c>
      <c r="FP14" s="139">
        <v>1.0308275653821667E-3</v>
      </c>
      <c r="FQ14" s="139">
        <v>3.9815307114991908E-3</v>
      </c>
      <c r="FR14" s="139">
        <v>7.5437354246316697E-4</v>
      </c>
      <c r="FS14" s="139">
        <v>1.6199473830239914E-4</v>
      </c>
      <c r="FT14" s="139">
        <v>3.9308019203056758E-4</v>
      </c>
      <c r="FU14" s="139">
        <v>1.0882554303343751E-3</v>
      </c>
      <c r="FV14" s="139"/>
      <c r="FW14" s="139">
        <v>2.8774734920766548E-4</v>
      </c>
      <c r="FX14" s="139">
        <v>3.9675918928142986E-5</v>
      </c>
      <c r="FY14" s="139">
        <v>2.5951525581818308E-5</v>
      </c>
      <c r="FZ14" s="139">
        <v>6.9587431084246617E-6</v>
      </c>
      <c r="GA14" s="139">
        <v>3.0534761841651882E-4</v>
      </c>
      <c r="GB14" s="139">
        <v>8.9339142125423619E-5</v>
      </c>
      <c r="GC14" s="139">
        <v>1.5084494387738743E-3</v>
      </c>
      <c r="GD14" s="139">
        <v>1.4346964719664243E-4</v>
      </c>
      <c r="GE14" s="139">
        <v>5.6717423330485432E-5</v>
      </c>
      <c r="GF14" s="139">
        <v>8.6676992877635667E-5</v>
      </c>
      <c r="GG14" s="139">
        <v>3.0115445688764326E-4</v>
      </c>
      <c r="GH14" s="139">
        <v>9.2539624594338343E-5</v>
      </c>
      <c r="GI14" s="139">
        <v>3.3946441950128325E-4</v>
      </c>
      <c r="GJ14" s="139">
        <v>4.0205413535849782E-5</v>
      </c>
      <c r="GK14" s="139">
        <v>1.6341157342024834E-5</v>
      </c>
      <c r="GL14" s="139">
        <v>3.8919099294628675E-4</v>
      </c>
      <c r="GM14" s="139">
        <v>6.4960865063819879E-4</v>
      </c>
      <c r="GN14" s="139">
        <v>1.5913142349152418E-4</v>
      </c>
      <c r="GO14" s="139">
        <v>5.5384920962202617E-3</v>
      </c>
      <c r="GP14" s="139">
        <v>1.9736074300758414E-2</v>
      </c>
      <c r="GQ14" s="139">
        <v>6.2171669998041339E-4</v>
      </c>
      <c r="GR14" s="139">
        <v>6.7366328645381164E-4</v>
      </c>
      <c r="GS14" s="139">
        <v>3.7555558593754248E-3</v>
      </c>
      <c r="GT14" s="139">
        <v>1.8240353369703956E-4</v>
      </c>
      <c r="GU14" s="139">
        <v>2.4935323477241316E-4</v>
      </c>
      <c r="GV14" s="139">
        <v>2.9931853299898194E-4</v>
      </c>
      <c r="GW14" s="139">
        <v>5.380691315699578E-4</v>
      </c>
      <c r="GX14" s="139"/>
      <c r="GY14" s="139">
        <v>5.1451428753986259E-5</v>
      </c>
      <c r="GZ14" s="139">
        <v>4.2699447711900267E-5</v>
      </c>
      <c r="HA14" s="139">
        <v>2.1686815179951975E-5</v>
      </c>
      <c r="HB14" s="139">
        <v>4.6583516300807598E-6</v>
      </c>
      <c r="HC14" s="139">
        <v>1.9833454233784839E-4</v>
      </c>
      <c r="HD14" s="139">
        <v>0</v>
      </c>
      <c r="HE14" s="139">
        <v>6.8212524587041656E-5</v>
      </c>
      <c r="HF14" s="139">
        <v>1.3928484373992056E-4</v>
      </c>
      <c r="HG14" s="139">
        <v>2.1916959417233198E-5</v>
      </c>
      <c r="HH14" s="139">
        <v>4.422712704555378E-5</v>
      </c>
      <c r="HI14" s="139">
        <v>1.9637868465577964E-4</v>
      </c>
      <c r="HJ14" s="139">
        <v>5.3064648423613914E-5</v>
      </c>
      <c r="HK14" s="139">
        <v>2.7519561089400568E-4</v>
      </c>
      <c r="HL14" s="139">
        <v>1.6466731343541292E-6</v>
      </c>
      <c r="HM14" s="139">
        <v>1.0283040389006182E-5</v>
      </c>
      <c r="HN14" s="139">
        <v>2.7431754411191427E-4</v>
      </c>
      <c r="HO14" s="139">
        <v>7.4168874981983394E-4</v>
      </c>
      <c r="HP14" s="139">
        <v>4.9536954567784505E-5</v>
      </c>
      <c r="HQ14" s="139">
        <v>4.3666454776712191E-3</v>
      </c>
      <c r="HR14" s="139">
        <v>1.4715672089186839E-2</v>
      </c>
      <c r="HS14" s="139">
        <v>3.8035549393366814E-4</v>
      </c>
      <c r="HT14" s="139">
        <v>3.729420848158261E-4</v>
      </c>
      <c r="HU14" s="139">
        <v>3.2655461361834541E-3</v>
      </c>
      <c r="HV14" s="139">
        <v>1.5058344811778919E-4</v>
      </c>
      <c r="HW14" s="139">
        <v>6.318588151041673E-5</v>
      </c>
      <c r="HX14" s="139">
        <v>2.3541844466008917E-4</v>
      </c>
      <c r="HY14" s="139">
        <v>4.2286882424792666E-4</v>
      </c>
      <c r="HZ14" s="99"/>
    </row>
    <row r="15" spans="1:234" s="100" customFormat="1" ht="24" x14ac:dyDescent="0.25">
      <c r="A15" s="97" t="s">
        <v>28</v>
      </c>
      <c r="B15" s="98">
        <v>5912</v>
      </c>
      <c r="C15" s="98"/>
      <c r="D15" s="98">
        <v>3</v>
      </c>
      <c r="E15" s="98"/>
      <c r="F15" s="98"/>
      <c r="G15" s="98" t="s">
        <v>809</v>
      </c>
      <c r="H15" s="98" t="s">
        <v>23</v>
      </c>
      <c r="I15" s="97" t="s">
        <v>10</v>
      </c>
      <c r="J15" s="97" t="s">
        <v>879</v>
      </c>
      <c r="K15" s="139">
        <v>2.3392646574503647E-6</v>
      </c>
      <c r="L15" s="139">
        <v>0</v>
      </c>
      <c r="M15" s="139">
        <v>1.1985986953259419E-4</v>
      </c>
      <c r="N15" s="139">
        <v>0</v>
      </c>
      <c r="O15" s="139">
        <v>7.4333159014610549E-6</v>
      </c>
      <c r="P15" s="139">
        <v>0</v>
      </c>
      <c r="Q15" s="139">
        <v>0</v>
      </c>
      <c r="R15" s="139">
        <v>4.9214256488752797E-5</v>
      </c>
      <c r="S15" s="139">
        <v>1.3919867022548159E-5</v>
      </c>
      <c r="T15" s="139">
        <v>3.4512995271928428E-5</v>
      </c>
      <c r="U15" s="139">
        <v>3.5090810876440838E-4</v>
      </c>
      <c r="V15" s="139">
        <v>2.0313170002182412E-6</v>
      </c>
      <c r="W15" s="139">
        <v>6.9338642303618271E-5</v>
      </c>
      <c r="X15" s="139">
        <v>0</v>
      </c>
      <c r="Y15" s="139">
        <v>2.4806165236975313E-5</v>
      </c>
      <c r="Z15" s="139">
        <v>3.9355997116993985E-5</v>
      </c>
      <c r="AA15" s="139">
        <v>2.9972719530288195E-4</v>
      </c>
      <c r="AB15" s="139">
        <v>6.414685263847078E-6</v>
      </c>
      <c r="AC15" s="139">
        <v>9.5788350401921859E-4</v>
      </c>
      <c r="AD15" s="139">
        <v>5.3519405790854874E-3</v>
      </c>
      <c r="AE15" s="139">
        <v>2.3862393976385642E-4</v>
      </c>
      <c r="AF15" s="139">
        <v>1.0098363179408495E-4</v>
      </c>
      <c r="AG15" s="139">
        <v>5.0828982445656659E-4</v>
      </c>
      <c r="AH15" s="139">
        <v>1.3870238740892271E-5</v>
      </c>
      <c r="AI15" s="139">
        <v>3.3482133967745272E-5</v>
      </c>
      <c r="AJ15" s="139">
        <v>2.0806159946996373E-5</v>
      </c>
      <c r="AK15" s="139">
        <v>1.183888325256112E-4</v>
      </c>
      <c r="AL15" s="139"/>
      <c r="AM15" s="139">
        <v>8.3950784788748306E-7</v>
      </c>
      <c r="AN15" s="139">
        <v>0</v>
      </c>
      <c r="AO15" s="139">
        <v>1.1526745433750735E-4</v>
      </c>
      <c r="AP15" s="139">
        <v>0</v>
      </c>
      <c r="AQ15" s="139">
        <v>4.7468251665764807E-5</v>
      </c>
      <c r="AR15" s="139">
        <v>0</v>
      </c>
      <c r="AS15" s="139">
        <v>0</v>
      </c>
      <c r="AT15" s="139">
        <v>4.8999244908493458E-5</v>
      </c>
      <c r="AU15" s="139">
        <v>1.7475546341235532E-5</v>
      </c>
      <c r="AV15" s="139">
        <v>3.8259014390044448E-5</v>
      </c>
      <c r="AW15" s="139">
        <v>3.0007752351760198E-4</v>
      </c>
      <c r="AX15" s="139">
        <v>0</v>
      </c>
      <c r="AY15" s="139">
        <v>3.5747928450959176E-5</v>
      </c>
      <c r="AZ15" s="139">
        <v>1.6664000120670015E-6</v>
      </c>
      <c r="BA15" s="139">
        <v>0</v>
      </c>
      <c r="BB15" s="139">
        <v>1.7736239088883305E-5</v>
      </c>
      <c r="BC15" s="139">
        <v>3.071852844504207E-4</v>
      </c>
      <c r="BD15" s="139">
        <v>3.0597740334563585E-6</v>
      </c>
      <c r="BE15" s="139">
        <v>9.3262997582696462E-4</v>
      </c>
      <c r="BF15" s="139">
        <v>6.2233853822975266E-3</v>
      </c>
      <c r="BG15" s="139">
        <v>4.2724876982830633E-4</v>
      </c>
      <c r="BH15" s="139">
        <v>1.0576984512749775E-4</v>
      </c>
      <c r="BI15" s="139">
        <v>7.6614235136708835E-4</v>
      </c>
      <c r="BJ15" s="139">
        <v>1.0341636108788188E-5</v>
      </c>
      <c r="BK15" s="139">
        <v>2.8246256916400528E-5</v>
      </c>
      <c r="BL15" s="139">
        <v>2.5426298557007503E-5</v>
      </c>
      <c r="BM15" s="139">
        <v>1.1963817678725075E-4</v>
      </c>
      <c r="BN15" s="139"/>
      <c r="BO15" s="139">
        <v>0</v>
      </c>
      <c r="BP15" s="139">
        <v>0</v>
      </c>
      <c r="BQ15" s="139">
        <v>1.4963591784761379E-4</v>
      </c>
      <c r="BR15" s="139">
        <v>0</v>
      </c>
      <c r="BS15" s="139">
        <v>4.3760688485347558E-5</v>
      </c>
      <c r="BT15" s="139">
        <v>0</v>
      </c>
      <c r="BU15" s="139">
        <v>0</v>
      </c>
      <c r="BV15" s="139">
        <v>7.0862294685909152E-5</v>
      </c>
      <c r="BW15" s="139">
        <v>9.0815702211856602E-6</v>
      </c>
      <c r="BX15" s="139">
        <v>4.4287011420760921E-5</v>
      </c>
      <c r="BY15" s="139">
        <v>2.7458885386741046E-4</v>
      </c>
      <c r="BZ15" s="139">
        <v>0</v>
      </c>
      <c r="CA15" s="139">
        <v>5.9966281904855228E-5</v>
      </c>
      <c r="CB15" s="139">
        <v>0</v>
      </c>
      <c r="CC15" s="139">
        <v>0</v>
      </c>
      <c r="CD15" s="139">
        <v>3.0426567384593772E-5</v>
      </c>
      <c r="CE15" s="139">
        <v>5.1601279979006799E-4</v>
      </c>
      <c r="CF15" s="139">
        <v>1.871484378236461E-6</v>
      </c>
      <c r="CG15" s="139">
        <v>8.6444194145104351E-4</v>
      </c>
      <c r="CH15" s="139">
        <v>7.7440388201719963E-3</v>
      </c>
      <c r="CI15" s="139">
        <v>8.6940557948401271E-4</v>
      </c>
      <c r="CJ15" s="139">
        <v>5.0821850317989354E-5</v>
      </c>
      <c r="CK15" s="139">
        <v>8.9496974844948079E-4</v>
      </c>
      <c r="CL15" s="139">
        <v>3.1780599150636823E-5</v>
      </c>
      <c r="CM15" s="139">
        <v>4.9266723709985615E-5</v>
      </c>
      <c r="CN15" s="139">
        <v>2.5647385928344702E-5</v>
      </c>
      <c r="CO15" s="139">
        <v>1.3310255829418322E-4</v>
      </c>
      <c r="CP15" s="139"/>
      <c r="CQ15" s="139">
        <v>0</v>
      </c>
      <c r="CR15" s="139">
        <v>0</v>
      </c>
      <c r="CS15" s="139">
        <v>9.9443846681654126E-5</v>
      </c>
      <c r="CT15" s="139">
        <v>0</v>
      </c>
      <c r="CU15" s="139">
        <v>5.6536532688054476E-5</v>
      </c>
      <c r="CV15" s="139">
        <v>0</v>
      </c>
      <c r="CW15" s="139">
        <v>0</v>
      </c>
      <c r="CX15" s="139">
        <v>2.5756945002861037E-5</v>
      </c>
      <c r="CY15" s="139">
        <v>4.9744570584073596E-6</v>
      </c>
      <c r="CZ15" s="139">
        <v>5.5771940214270174E-5</v>
      </c>
      <c r="DA15" s="139">
        <v>1.9436507573491869E-4</v>
      </c>
      <c r="DB15" s="139">
        <v>0</v>
      </c>
      <c r="DC15" s="139">
        <v>4.0306339047437088E-5</v>
      </c>
      <c r="DD15" s="139">
        <v>1.5447744141492942E-6</v>
      </c>
      <c r="DE15" s="139">
        <v>0</v>
      </c>
      <c r="DF15" s="139">
        <v>6.4608106552167794E-5</v>
      </c>
      <c r="DG15" s="139">
        <v>3.7243170431015474E-4</v>
      </c>
      <c r="DH15" s="139">
        <v>0</v>
      </c>
      <c r="DI15" s="139">
        <v>6.0515962281258804E-4</v>
      </c>
      <c r="DJ15" s="139">
        <v>5.2991831809821458E-3</v>
      </c>
      <c r="DK15" s="139">
        <v>1.1825497288333207E-3</v>
      </c>
      <c r="DL15" s="139">
        <v>7.1499472763873027E-5</v>
      </c>
      <c r="DM15" s="139">
        <v>9.358138526322235E-5</v>
      </c>
      <c r="DN15" s="139">
        <v>1.3540160323653537E-5</v>
      </c>
      <c r="DO15" s="139">
        <v>2.671342963782429E-5</v>
      </c>
      <c r="DP15" s="139">
        <v>5.1750027907450816E-5</v>
      </c>
      <c r="DQ15" s="139">
        <v>1.2088440852654306E-4</v>
      </c>
      <c r="DR15" s="139"/>
      <c r="DS15" s="139">
        <v>0</v>
      </c>
      <c r="DT15" s="139">
        <v>0</v>
      </c>
      <c r="DU15" s="139">
        <v>7.207407243317071E-5</v>
      </c>
      <c r="DV15" s="139">
        <v>0</v>
      </c>
      <c r="DW15" s="139">
        <v>6.7756160147548631E-5</v>
      </c>
      <c r="DX15" s="139">
        <v>0</v>
      </c>
      <c r="DY15" s="139">
        <v>0</v>
      </c>
      <c r="DZ15" s="139">
        <v>2.8342902066357382E-5</v>
      </c>
      <c r="EA15" s="139">
        <v>5.1316009744722713E-6</v>
      </c>
      <c r="EB15" s="139">
        <v>5.4446158209293898E-5</v>
      </c>
      <c r="EC15" s="139">
        <v>2.7579952802875316E-5</v>
      </c>
      <c r="ED15" s="139">
        <v>0</v>
      </c>
      <c r="EE15" s="139">
        <v>3.8758770745919274E-5</v>
      </c>
      <c r="EF15" s="139">
        <v>1.6336557409368655E-6</v>
      </c>
      <c r="EG15" s="139">
        <v>2.2903212838624681E-6</v>
      </c>
      <c r="EH15" s="139">
        <v>6.3051616003243291E-5</v>
      </c>
      <c r="EI15" s="139">
        <v>3.4121975266155263E-4</v>
      </c>
      <c r="EJ15" s="139">
        <v>0</v>
      </c>
      <c r="EK15" s="139">
        <v>9.326940710502672E-4</v>
      </c>
      <c r="EL15" s="139">
        <v>8.9530289118354579E-3</v>
      </c>
      <c r="EM15" s="139">
        <v>1.1336502239051392E-3</v>
      </c>
      <c r="EN15" s="139">
        <v>8.3236073331813712E-5</v>
      </c>
      <c r="EO15" s="139">
        <v>9.9014593159560827E-5</v>
      </c>
      <c r="EP15" s="139">
        <v>6.824439898682091E-5</v>
      </c>
      <c r="EQ15" s="139">
        <v>1.9699998320232887E-5</v>
      </c>
      <c r="ER15" s="139">
        <v>2.3104665014209974E-5</v>
      </c>
      <c r="ES15" s="139">
        <v>1.2700123014453547E-4</v>
      </c>
      <c r="ET15" s="139"/>
      <c r="EU15" s="139">
        <v>0</v>
      </c>
      <c r="EV15" s="139">
        <v>0</v>
      </c>
      <c r="EW15" s="139">
        <v>2.1942005203409959E-5</v>
      </c>
      <c r="EX15" s="139">
        <v>0</v>
      </c>
      <c r="EY15" s="139">
        <v>1.2125268166713744E-5</v>
      </c>
      <c r="EZ15" s="139">
        <v>0</v>
      </c>
      <c r="FA15" s="139">
        <v>0</v>
      </c>
      <c r="FB15" s="139">
        <v>3.5877597855078692E-5</v>
      </c>
      <c r="FC15" s="139">
        <v>3.4854702177884761E-6</v>
      </c>
      <c r="FD15" s="139">
        <v>4.1574113834858415E-5</v>
      </c>
      <c r="FE15" s="139">
        <v>1.0074769630859062E-5</v>
      </c>
      <c r="FF15" s="139">
        <v>0</v>
      </c>
      <c r="FG15" s="139">
        <v>4.6979215758259531E-5</v>
      </c>
      <c r="FH15" s="139">
        <v>0</v>
      </c>
      <c r="FI15" s="139">
        <v>1.8568213763321597E-6</v>
      </c>
      <c r="FJ15" s="139">
        <v>1.1263566503903318E-4</v>
      </c>
      <c r="FK15" s="139">
        <v>1.9700844260104062E-4</v>
      </c>
      <c r="FL15" s="139">
        <v>0</v>
      </c>
      <c r="FM15" s="139">
        <v>1.3743606484210439E-3</v>
      </c>
      <c r="FN15" s="139">
        <v>9.960879771464079E-3</v>
      </c>
      <c r="FO15" s="139">
        <v>7.6449811479213181E-4</v>
      </c>
      <c r="FP15" s="139">
        <v>9.4427604553987054E-5</v>
      </c>
      <c r="FQ15" s="139">
        <v>8.3126524329391635E-5</v>
      </c>
      <c r="FR15" s="139">
        <v>6.1450420977641286E-5</v>
      </c>
      <c r="FS15" s="139">
        <v>7.3983956284701202E-6</v>
      </c>
      <c r="FT15" s="139">
        <v>2.2749951572968366E-5</v>
      </c>
      <c r="FU15" s="139">
        <v>1.4667573736838757E-4</v>
      </c>
      <c r="FV15" s="139"/>
      <c r="FW15" s="139">
        <v>0</v>
      </c>
      <c r="FX15" s="139">
        <v>0</v>
      </c>
      <c r="FY15" s="139">
        <v>1.9732718299803572E-6</v>
      </c>
      <c r="FZ15" s="139">
        <v>0</v>
      </c>
      <c r="GA15" s="139">
        <v>3.1477508902363701E-5</v>
      </c>
      <c r="GB15" s="139">
        <v>0</v>
      </c>
      <c r="GC15" s="139">
        <v>0</v>
      </c>
      <c r="GD15" s="139">
        <v>3.7468937715774056E-5</v>
      </c>
      <c r="GE15" s="139">
        <v>3.5190014301316374E-6</v>
      </c>
      <c r="GF15" s="139">
        <v>5.2862513481140938E-5</v>
      </c>
      <c r="GG15" s="139">
        <v>3.8439746346307626E-6</v>
      </c>
      <c r="GH15" s="139">
        <v>0</v>
      </c>
      <c r="GI15" s="139">
        <v>8.3641484155672863E-5</v>
      </c>
      <c r="GJ15" s="139">
        <v>0</v>
      </c>
      <c r="GK15" s="139">
        <v>2.3967030768303091E-6</v>
      </c>
      <c r="GL15" s="139">
        <v>8.2233308046012564E-5</v>
      </c>
      <c r="GM15" s="139">
        <v>2.2765452108249856E-4</v>
      </c>
      <c r="GN15" s="139">
        <v>2.5590869045057758E-6</v>
      </c>
      <c r="GO15" s="139">
        <v>2.000675190311193E-3</v>
      </c>
      <c r="GP15" s="139">
        <v>7.3647014443197099E-3</v>
      </c>
      <c r="GQ15" s="139">
        <v>6.9217726273961954E-4</v>
      </c>
      <c r="GR15" s="139">
        <v>4.6860313892290383E-5</v>
      </c>
      <c r="GS15" s="139">
        <v>6.7828711455957924E-5</v>
      </c>
      <c r="GT15" s="139">
        <v>9.0521666379368715E-5</v>
      </c>
      <c r="GU15" s="139">
        <v>1.9655842918093141E-5</v>
      </c>
      <c r="GV15" s="139">
        <v>2.0240835796023888E-5</v>
      </c>
      <c r="GW15" s="139">
        <v>6.0109724265201242E-5</v>
      </c>
      <c r="GX15" s="139"/>
      <c r="GY15" s="139">
        <v>0</v>
      </c>
      <c r="GZ15" s="139">
        <v>0</v>
      </c>
      <c r="HA15" s="139">
        <v>8.3633661823775512E-6</v>
      </c>
      <c r="HB15" s="139">
        <v>0</v>
      </c>
      <c r="HC15" s="139">
        <v>4.813875574270328E-5</v>
      </c>
      <c r="HD15" s="139">
        <v>0</v>
      </c>
      <c r="HE15" s="139">
        <v>0</v>
      </c>
      <c r="HF15" s="139">
        <v>3.4635126037409048E-5</v>
      </c>
      <c r="HG15" s="139">
        <v>3.2933462687082585E-6</v>
      </c>
      <c r="HH15" s="139">
        <v>2.4069854539887886E-5</v>
      </c>
      <c r="HI15" s="139">
        <v>2.0358946631104748E-6</v>
      </c>
      <c r="HJ15" s="139">
        <v>0</v>
      </c>
      <c r="HK15" s="139">
        <v>7.5864657975897499E-5</v>
      </c>
      <c r="HL15" s="139">
        <v>0</v>
      </c>
      <c r="HM15" s="139">
        <v>3.2933462687082585E-6</v>
      </c>
      <c r="HN15" s="139">
        <v>1.1684294226086805E-4</v>
      </c>
      <c r="HO15" s="139">
        <v>1.7824400342766338E-4</v>
      </c>
      <c r="HP15" s="139">
        <v>0</v>
      </c>
      <c r="HQ15" s="139">
        <v>2.2132584764150954E-3</v>
      </c>
      <c r="HR15" s="139">
        <v>7.861765495559038E-3</v>
      </c>
      <c r="HS15" s="139">
        <v>2.4509017931471466E-4</v>
      </c>
      <c r="HT15" s="139">
        <v>5.5246490326629233E-5</v>
      </c>
      <c r="HU15" s="139">
        <v>7.5809364425374757E-5</v>
      </c>
      <c r="HV15" s="139">
        <v>9.1696423492123759E-5</v>
      </c>
      <c r="HW15" s="139">
        <v>1.0364464042149812E-5</v>
      </c>
      <c r="HX15" s="139">
        <v>4.2614904046497178E-5</v>
      </c>
      <c r="HY15" s="139">
        <v>1.3245626358578504E-4</v>
      </c>
      <c r="HZ15" s="99"/>
    </row>
    <row r="16" spans="1:234" s="100" customFormat="1" ht="24" x14ac:dyDescent="0.25">
      <c r="A16" s="97" t="s">
        <v>28</v>
      </c>
      <c r="B16" s="98">
        <v>5913</v>
      </c>
      <c r="C16" s="98"/>
      <c r="D16" s="98">
        <v>3</v>
      </c>
      <c r="E16" s="98"/>
      <c r="F16" s="98"/>
      <c r="G16" s="98" t="s">
        <v>810</v>
      </c>
      <c r="H16" s="98" t="s">
        <v>23</v>
      </c>
      <c r="I16" s="97" t="s">
        <v>10</v>
      </c>
      <c r="J16" s="97" t="s">
        <v>879</v>
      </c>
      <c r="K16" s="139">
        <v>8.7508473518596163E-5</v>
      </c>
      <c r="L16" s="139">
        <v>7.2246034252589772E-6</v>
      </c>
      <c r="M16" s="139">
        <v>0</v>
      </c>
      <c r="N16" s="139">
        <v>0</v>
      </c>
      <c r="O16" s="139">
        <v>6.273568602726958E-5</v>
      </c>
      <c r="P16" s="139">
        <v>0</v>
      </c>
      <c r="Q16" s="139">
        <v>0</v>
      </c>
      <c r="R16" s="139">
        <v>9.9450735838856933E-5</v>
      </c>
      <c r="S16" s="139">
        <v>3.3014246824599628E-6</v>
      </c>
      <c r="T16" s="139">
        <v>1.5897050493824216E-4</v>
      </c>
      <c r="U16" s="139">
        <v>0</v>
      </c>
      <c r="V16" s="139">
        <v>6.7753616339483453E-6</v>
      </c>
      <c r="W16" s="139">
        <v>4.6041638686399431E-5</v>
      </c>
      <c r="X16" s="139">
        <v>6.3668295735502508E-5</v>
      </c>
      <c r="Y16" s="139">
        <v>1.2952660778465618E-5</v>
      </c>
      <c r="Z16" s="139">
        <v>5.0192260786368483E-5</v>
      </c>
      <c r="AA16" s="139">
        <v>3.20774248063834E-5</v>
      </c>
      <c r="AB16" s="139">
        <v>7.0540155618105035E-6</v>
      </c>
      <c r="AC16" s="139">
        <v>1.1197633253120062E-3</v>
      </c>
      <c r="AD16" s="139">
        <v>1.1227857240148935E-2</v>
      </c>
      <c r="AE16" s="139">
        <v>1.2643366037326333E-5</v>
      </c>
      <c r="AF16" s="139">
        <v>2.4026182273455444E-5</v>
      </c>
      <c r="AG16" s="139">
        <v>2.6157375923229862E-5</v>
      </c>
      <c r="AH16" s="139">
        <v>1.2180225761277366E-5</v>
      </c>
      <c r="AI16" s="139">
        <v>4.8559167447322381E-6</v>
      </c>
      <c r="AJ16" s="139">
        <v>1.5815919692838538E-5</v>
      </c>
      <c r="AK16" s="139">
        <v>9.6598103919785038E-6</v>
      </c>
      <c r="AL16" s="139"/>
      <c r="AM16" s="139">
        <v>1.0427225049519336E-4</v>
      </c>
      <c r="AN16" s="139">
        <v>1.1447603201541854E-5</v>
      </c>
      <c r="AO16" s="139">
        <v>3.0025562590305832E-5</v>
      </c>
      <c r="AP16" s="139">
        <v>0</v>
      </c>
      <c r="AQ16" s="139">
        <v>5.4423353411051031E-5</v>
      </c>
      <c r="AR16" s="139">
        <v>0</v>
      </c>
      <c r="AS16" s="139">
        <v>0</v>
      </c>
      <c r="AT16" s="139">
        <v>1.3866738223578559E-4</v>
      </c>
      <c r="AU16" s="139">
        <v>1.1392244828258499E-5</v>
      </c>
      <c r="AV16" s="139">
        <v>1.6804584969144797E-4</v>
      </c>
      <c r="AW16" s="139">
        <v>0</v>
      </c>
      <c r="AX16" s="139">
        <v>6.5620384655971753E-6</v>
      </c>
      <c r="AY16" s="139">
        <v>4.5324432757603165E-5</v>
      </c>
      <c r="AZ16" s="139">
        <v>6.3836489321017912E-5</v>
      </c>
      <c r="BA16" s="139">
        <v>8.336071913470707E-6</v>
      </c>
      <c r="BB16" s="139">
        <v>5.0086617989814319E-5</v>
      </c>
      <c r="BC16" s="139">
        <v>4.663625203262395E-5</v>
      </c>
      <c r="BD16" s="139">
        <v>1.5957898420641624E-6</v>
      </c>
      <c r="BE16" s="139">
        <v>1.0892927835490082E-3</v>
      </c>
      <c r="BF16" s="139">
        <v>1.0490725293210476E-2</v>
      </c>
      <c r="BG16" s="139">
        <v>1.8827801706961618E-5</v>
      </c>
      <c r="BH16" s="139">
        <v>2.7309895451997113E-5</v>
      </c>
      <c r="BI16" s="139">
        <v>2.5829717994951172E-5</v>
      </c>
      <c r="BJ16" s="139">
        <v>1.2593323820004154E-5</v>
      </c>
      <c r="BK16" s="139">
        <v>4.4720009702359559E-6</v>
      </c>
      <c r="BL16" s="139">
        <v>2.6398930112067153E-5</v>
      </c>
      <c r="BM16" s="139">
        <v>3.3746647939276273E-5</v>
      </c>
      <c r="BN16" s="139"/>
      <c r="BO16" s="139">
        <v>1.0296668627075267E-4</v>
      </c>
      <c r="BP16" s="139">
        <v>6.6335661073610481E-6</v>
      </c>
      <c r="BQ16" s="139">
        <v>9.6519627681890888E-6</v>
      </c>
      <c r="BR16" s="139">
        <v>0</v>
      </c>
      <c r="BS16" s="139">
        <v>3.3880712264282711E-5</v>
      </c>
      <c r="BT16" s="139">
        <v>0</v>
      </c>
      <c r="BU16" s="139">
        <v>0</v>
      </c>
      <c r="BV16" s="139">
        <v>1.0036724574292632E-4</v>
      </c>
      <c r="BW16" s="139">
        <v>5.2407330864389443E-5</v>
      </c>
      <c r="BX16" s="139">
        <v>2.495294985854086E-4</v>
      </c>
      <c r="BY16" s="139">
        <v>0</v>
      </c>
      <c r="BZ16" s="139">
        <v>5.8144199586853339E-6</v>
      </c>
      <c r="CA16" s="139">
        <v>3.8724652207382194E-5</v>
      </c>
      <c r="CB16" s="139">
        <v>2.7332798613191746E-5</v>
      </c>
      <c r="CC16" s="139">
        <v>1.1434000447855638E-5</v>
      </c>
      <c r="CD16" s="139">
        <v>5.8816626487640669E-5</v>
      </c>
      <c r="CE16" s="139">
        <v>5.8892254965930812E-5</v>
      </c>
      <c r="CF16" s="139">
        <v>3.5122378057314407E-6</v>
      </c>
      <c r="CG16" s="139">
        <v>1.3962573502369594E-3</v>
      </c>
      <c r="CH16" s="139">
        <v>1.0838695598094366E-2</v>
      </c>
      <c r="CI16" s="139">
        <v>3.5433403378909828E-5</v>
      </c>
      <c r="CJ16" s="139">
        <v>5.9199357861366693E-5</v>
      </c>
      <c r="CK16" s="139">
        <v>5.1240268078772631E-5</v>
      </c>
      <c r="CL16" s="139">
        <v>9.9587580223605487E-6</v>
      </c>
      <c r="CM16" s="139">
        <v>1.6168881561566573E-5</v>
      </c>
      <c r="CN16" s="139">
        <v>2.6950605611676687E-5</v>
      </c>
      <c r="CO16" s="139">
        <v>3.5429327132128253E-5</v>
      </c>
      <c r="CP16" s="139"/>
      <c r="CQ16" s="139">
        <v>1.0556940160673907E-4</v>
      </c>
      <c r="CR16" s="139">
        <v>8.3417818364009169E-6</v>
      </c>
      <c r="CS16" s="139">
        <v>8.2340727946856874E-6</v>
      </c>
      <c r="CT16" s="139">
        <v>0</v>
      </c>
      <c r="CU16" s="139">
        <v>3.2855027541210547E-5</v>
      </c>
      <c r="CV16" s="139">
        <v>0</v>
      </c>
      <c r="CW16" s="139">
        <v>0</v>
      </c>
      <c r="CX16" s="139">
        <v>1.1212995933792716E-4</v>
      </c>
      <c r="CY16" s="139">
        <v>6.1976916385351337E-6</v>
      </c>
      <c r="CZ16" s="139">
        <v>2.0556233764528023E-4</v>
      </c>
      <c r="DA16" s="139">
        <v>1.5447744141492942E-6</v>
      </c>
      <c r="DB16" s="139">
        <v>3.5855773099061599E-6</v>
      </c>
      <c r="DC16" s="139">
        <v>1.7625110764356689E-5</v>
      </c>
      <c r="DD16" s="139">
        <v>3.0224659364460086E-5</v>
      </c>
      <c r="DE16" s="139">
        <v>8.50334539898694E-6</v>
      </c>
      <c r="DF16" s="139">
        <v>6.6852989737505727E-5</v>
      </c>
      <c r="DG16" s="139">
        <v>8.9156215973118199E-5</v>
      </c>
      <c r="DH16" s="139">
        <v>3.472199371253001E-6</v>
      </c>
      <c r="DI16" s="139">
        <v>1.8580446880801923E-3</v>
      </c>
      <c r="DJ16" s="139">
        <v>8.5895727226703456E-3</v>
      </c>
      <c r="DK16" s="139">
        <v>4.9276914931613409E-5</v>
      </c>
      <c r="DL16" s="139">
        <v>4.7807534012223415E-4</v>
      </c>
      <c r="DM16" s="139">
        <v>5.0132975057422031E-5</v>
      </c>
      <c r="DN16" s="139">
        <v>1.4086868743836123E-5</v>
      </c>
      <c r="DO16" s="139">
        <v>2.5176988502167166E-5</v>
      </c>
      <c r="DP16" s="139">
        <v>1.9418182864157989E-5</v>
      </c>
      <c r="DQ16" s="139">
        <v>3.1786950670125057E-5</v>
      </c>
      <c r="DR16" s="139"/>
      <c r="DS16" s="139">
        <v>8.8183743889353727E-5</v>
      </c>
      <c r="DT16" s="139">
        <v>3.528696400422444E-6</v>
      </c>
      <c r="DU16" s="139">
        <v>0</v>
      </c>
      <c r="DV16" s="139">
        <v>0</v>
      </c>
      <c r="DW16" s="139">
        <v>1.4991193858008882E-5</v>
      </c>
      <c r="DX16" s="139">
        <v>0</v>
      </c>
      <c r="DY16" s="139">
        <v>0</v>
      </c>
      <c r="DZ16" s="139">
        <v>1.3810272171583694E-4</v>
      </c>
      <c r="EA16" s="139">
        <v>6.8183024782900091E-6</v>
      </c>
      <c r="EB16" s="139">
        <v>1.95722656607701E-4</v>
      </c>
      <c r="EC16" s="139">
        <v>6.5986878947645941E-6</v>
      </c>
      <c r="ED16" s="139">
        <v>0</v>
      </c>
      <c r="EE16" s="139">
        <v>6.4525686001006864E-5</v>
      </c>
      <c r="EF16" s="139">
        <v>3.4392201145185203E-5</v>
      </c>
      <c r="EG16" s="139">
        <v>8.7448630838385151E-6</v>
      </c>
      <c r="EH16" s="139">
        <v>1.5057584346020816E-4</v>
      </c>
      <c r="EI16" s="139">
        <v>1.4994473982474655E-4</v>
      </c>
      <c r="EJ16" s="139">
        <v>3.9784322161638965E-6</v>
      </c>
      <c r="EK16" s="139">
        <v>1.9785606045278977E-3</v>
      </c>
      <c r="EL16" s="139">
        <v>9.5768039676314455E-3</v>
      </c>
      <c r="EM16" s="139">
        <v>9.6822547479880565E-5</v>
      </c>
      <c r="EN16" s="139">
        <v>5.1597488628882932E-4</v>
      </c>
      <c r="EO16" s="139">
        <v>9.1601351699390442E-5</v>
      </c>
      <c r="EP16" s="139">
        <v>1.5385193183764246E-5</v>
      </c>
      <c r="EQ16" s="139">
        <v>3.9136849936317513E-5</v>
      </c>
      <c r="ER16" s="139">
        <v>3.7964205438981213E-5</v>
      </c>
      <c r="ES16" s="139">
        <v>6.4083253587399034E-5</v>
      </c>
      <c r="ET16" s="139"/>
      <c r="EU16" s="139">
        <v>5.8030779434479048E-5</v>
      </c>
      <c r="EV16" s="139">
        <v>1.3942024601881335E-5</v>
      </c>
      <c r="EW16" s="139">
        <v>0</v>
      </c>
      <c r="EX16" s="139">
        <v>0</v>
      </c>
      <c r="EY16" s="139">
        <v>3.9042512610888873E-5</v>
      </c>
      <c r="EZ16" s="139">
        <v>0</v>
      </c>
      <c r="FA16" s="139">
        <v>0</v>
      </c>
      <c r="FB16" s="139">
        <v>6.4886340026051384E-5</v>
      </c>
      <c r="FC16" s="139">
        <v>7.2172949078760741E-6</v>
      </c>
      <c r="FD16" s="139">
        <v>1.790946348542766E-4</v>
      </c>
      <c r="FE16" s="139">
        <v>9.2706321256641935E-6</v>
      </c>
      <c r="FF16" s="139">
        <v>5.0126092307370346E-6</v>
      </c>
      <c r="FG16" s="139">
        <v>4.932561993581173E-5</v>
      </c>
      <c r="FH16" s="139">
        <v>5.0126092307370346E-6</v>
      </c>
      <c r="FI16" s="139">
        <v>5.4977004466148121E-6</v>
      </c>
      <c r="FJ16" s="139">
        <v>1.716444961627648E-4</v>
      </c>
      <c r="FK16" s="139">
        <v>1.5269647394376657E-4</v>
      </c>
      <c r="FL16" s="139">
        <v>1.404306730551828E-5</v>
      </c>
      <c r="FM16" s="139">
        <v>1.8662959982974185E-3</v>
      </c>
      <c r="FN16" s="139">
        <v>1.1925058876676079E-2</v>
      </c>
      <c r="FO16" s="139">
        <v>9.7875596983766519E-5</v>
      </c>
      <c r="FP16" s="139">
        <v>5.6574467332328056E-4</v>
      </c>
      <c r="FQ16" s="139">
        <v>1.0064014978938382E-4</v>
      </c>
      <c r="FR16" s="139">
        <v>1.2360842834218925E-5</v>
      </c>
      <c r="FS16" s="139">
        <v>2.9062713060306107E-5</v>
      </c>
      <c r="FT16" s="139">
        <v>5.2472352754183287E-5</v>
      </c>
      <c r="FU16" s="139">
        <v>9.3750237553212698E-5</v>
      </c>
      <c r="FV16" s="139"/>
      <c r="FW16" s="139">
        <v>1.3909099811575565E-5</v>
      </c>
      <c r="FX16" s="139">
        <v>1.0658134471679885E-5</v>
      </c>
      <c r="FY16" s="139">
        <v>0</v>
      </c>
      <c r="FZ16" s="139">
        <v>0</v>
      </c>
      <c r="GA16" s="139">
        <v>8.0102503348265134E-6</v>
      </c>
      <c r="GB16" s="139">
        <v>0</v>
      </c>
      <c r="GC16" s="139">
        <v>0</v>
      </c>
      <c r="GD16" s="139">
        <v>7.3243122698441986E-5</v>
      </c>
      <c r="GE16" s="139">
        <v>9.3150763324025449E-6</v>
      </c>
      <c r="GF16" s="139">
        <v>2.6878852345366914E-4</v>
      </c>
      <c r="GG16" s="139">
        <v>7.1239224045266326E-6</v>
      </c>
      <c r="GH16" s="139">
        <v>1.7060579363371839E-6</v>
      </c>
      <c r="GI16" s="139">
        <v>6.9224924605160041E-5</v>
      </c>
      <c r="GJ16" s="139">
        <v>2.3084690491491893E-5</v>
      </c>
      <c r="GK16" s="139">
        <v>1.7684215481302132E-6</v>
      </c>
      <c r="GL16" s="139">
        <v>2.4915833306934937E-4</v>
      </c>
      <c r="GM16" s="139">
        <v>1.8457733927673507E-4</v>
      </c>
      <c r="GN16" s="139">
        <v>1.024750071484543E-4</v>
      </c>
      <c r="GO16" s="139">
        <v>2.4277178123789118E-3</v>
      </c>
      <c r="GP16" s="139">
        <v>1.4683734554261392E-2</v>
      </c>
      <c r="GQ16" s="139">
        <v>1.7629843620425186E-4</v>
      </c>
      <c r="GR16" s="139">
        <v>6.7691980162068097E-4</v>
      </c>
      <c r="GS16" s="139">
        <v>1.1952493906591062E-4</v>
      </c>
      <c r="GT16" s="139">
        <v>2.7144820611167292E-5</v>
      </c>
      <c r="GU16" s="139">
        <v>4.1620043888794276E-5</v>
      </c>
      <c r="GV16" s="139">
        <v>5.801517843733667E-5</v>
      </c>
      <c r="GW16" s="139">
        <v>1.386116575003834E-5</v>
      </c>
      <c r="GX16" s="139"/>
      <c r="GY16" s="139">
        <v>1.4776724705651528E-5</v>
      </c>
      <c r="GZ16" s="139">
        <v>1.8751620317969378E-5</v>
      </c>
      <c r="HA16" s="139">
        <v>1.7983403967288517E-6</v>
      </c>
      <c r="HB16" s="139">
        <v>0</v>
      </c>
      <c r="HC16" s="139">
        <v>1.2553715974273455E-5</v>
      </c>
      <c r="HD16" s="139">
        <v>0</v>
      </c>
      <c r="HE16" s="139">
        <v>6.0970239474638411E-6</v>
      </c>
      <c r="HF16" s="139">
        <v>8.2108972501875938E-5</v>
      </c>
      <c r="HG16" s="139">
        <v>6.8689236459436308E-6</v>
      </c>
      <c r="HH16" s="139">
        <v>2.7381084545506038E-4</v>
      </c>
      <c r="HI16" s="139">
        <v>3.5100137863864335E-6</v>
      </c>
      <c r="HJ16" s="139">
        <v>3.6746810998218463E-6</v>
      </c>
      <c r="HK16" s="139">
        <v>5.744289228683773E-5</v>
      </c>
      <c r="HL16" s="139">
        <v>3.2393483899527632E-5</v>
      </c>
      <c r="HM16" s="139">
        <v>4.9400194030623877E-6</v>
      </c>
      <c r="HN16" s="139">
        <v>2.4502392238777838E-4</v>
      </c>
      <c r="HO16" s="139">
        <v>1.9952638701911803E-4</v>
      </c>
      <c r="HP16" s="139">
        <v>7.6508463837931626E-5</v>
      </c>
      <c r="HQ16" s="139">
        <v>2.238318544844178E-3</v>
      </c>
      <c r="HR16" s="139">
        <v>1.5227326712161558E-2</v>
      </c>
      <c r="HS16" s="139">
        <v>2.2000107743814904E-4</v>
      </c>
      <c r="HT16" s="139">
        <v>6.8225056636265027E-4</v>
      </c>
      <c r="HU16" s="139">
        <v>1.6251584831835787E-4</v>
      </c>
      <c r="HV16" s="139">
        <v>8.1669050773983901E-5</v>
      </c>
      <c r="HW16" s="139">
        <v>4.6268091728573445E-5</v>
      </c>
      <c r="HX16" s="139">
        <v>1.3697867801526587E-4</v>
      </c>
      <c r="HY16" s="139">
        <v>2.7783189124867248E-5</v>
      </c>
      <c r="HZ16" s="99"/>
    </row>
    <row r="17" spans="1:234" s="100" customFormat="1" ht="24" x14ac:dyDescent="0.25">
      <c r="A17" s="97" t="s">
        <v>28</v>
      </c>
      <c r="B17" s="98">
        <v>5914</v>
      </c>
      <c r="C17" s="98"/>
      <c r="D17" s="98">
        <v>3</v>
      </c>
      <c r="E17" s="98"/>
      <c r="F17" s="98"/>
      <c r="G17" s="98" t="s">
        <v>811</v>
      </c>
      <c r="H17" s="98" t="s">
        <v>23</v>
      </c>
      <c r="I17" s="97" t="s">
        <v>10</v>
      </c>
      <c r="J17" s="97" t="s">
        <v>879</v>
      </c>
      <c r="K17" s="139">
        <v>2.159963940830336E-4</v>
      </c>
      <c r="L17" s="139">
        <v>8.1742804727459424E-5</v>
      </c>
      <c r="M17" s="139">
        <v>6.6266397219808622E-4</v>
      </c>
      <c r="N17" s="139">
        <v>4.9794079889749795E-5</v>
      </c>
      <c r="O17" s="139">
        <v>6.0721060038114926E-4</v>
      </c>
      <c r="P17" s="139">
        <v>1.0319385436630782E-4</v>
      </c>
      <c r="Q17" s="139">
        <v>1.2080257167897793E-4</v>
      </c>
      <c r="R17" s="139">
        <v>3.1207698257799878E-4</v>
      </c>
      <c r="S17" s="139">
        <v>1.0006021646807614E-4</v>
      </c>
      <c r="T17" s="139">
        <v>9.0792552892094975E-4</v>
      </c>
      <c r="U17" s="139">
        <v>3.6771571741675102E-4</v>
      </c>
      <c r="V17" s="139">
        <v>2.3774164257036774E-4</v>
      </c>
      <c r="W17" s="139">
        <v>1.0728786473060013E-3</v>
      </c>
      <c r="X17" s="139">
        <v>3.0721353926920652E-4</v>
      </c>
      <c r="Y17" s="139">
        <v>2.070741442026954E-4</v>
      </c>
      <c r="Z17" s="139">
        <v>1.1463722950778338E-3</v>
      </c>
      <c r="AA17" s="139">
        <v>2.6297703578063276E-3</v>
      </c>
      <c r="AB17" s="139">
        <v>6.3618594754077788E-4</v>
      </c>
      <c r="AC17" s="139">
        <v>7.3342778650904239E-3</v>
      </c>
      <c r="AD17" s="139">
        <v>1.5713509670244485E-2</v>
      </c>
      <c r="AE17" s="139">
        <v>1.7038859766686707E-3</v>
      </c>
      <c r="AF17" s="139">
        <v>1.4134999101940073E-3</v>
      </c>
      <c r="AG17" s="139">
        <v>1.7733033057782111E-3</v>
      </c>
      <c r="AH17" s="139">
        <v>2.8228649997958104E-4</v>
      </c>
      <c r="AI17" s="139">
        <v>4.9304397784306442E-4</v>
      </c>
      <c r="AJ17" s="139">
        <v>1.0826200524945598E-3</v>
      </c>
      <c r="AK17" s="139">
        <v>1.0767467880491907E-3</v>
      </c>
      <c r="AL17" s="139"/>
      <c r="AM17" s="139">
        <v>1.978948868567714E-4</v>
      </c>
      <c r="AN17" s="139">
        <v>8.7265061411577293E-5</v>
      </c>
      <c r="AO17" s="139">
        <v>6.3801271321895425E-4</v>
      </c>
      <c r="AP17" s="139">
        <v>4.9483512991089685E-5</v>
      </c>
      <c r="AQ17" s="139">
        <v>6.2709012016811782E-4</v>
      </c>
      <c r="AR17" s="139">
        <v>5.4654060373170346E-5</v>
      </c>
      <c r="AS17" s="139">
        <v>1.8794351315758797E-4</v>
      </c>
      <c r="AT17" s="139">
        <v>3.4970211562836628E-4</v>
      </c>
      <c r="AU17" s="139">
        <v>1.0519352491992822E-4</v>
      </c>
      <c r="AV17" s="139">
        <v>5.2642393105496277E-4</v>
      </c>
      <c r="AW17" s="139">
        <v>4.2440176777378956E-4</v>
      </c>
      <c r="AX17" s="139">
        <v>2.4443885139717881E-4</v>
      </c>
      <c r="AY17" s="139">
        <v>1.0581714452671054E-3</v>
      </c>
      <c r="AZ17" s="139">
        <v>3.713827329604976E-4</v>
      </c>
      <c r="BA17" s="139">
        <v>2.0061074228887031E-4</v>
      </c>
      <c r="BB17" s="139">
        <v>1.259146771400439E-3</v>
      </c>
      <c r="BC17" s="139">
        <v>2.6251927975973941E-3</v>
      </c>
      <c r="BD17" s="139">
        <v>5.5154808869452537E-4</v>
      </c>
      <c r="BE17" s="139">
        <v>7.5172237775421227E-3</v>
      </c>
      <c r="BF17" s="139">
        <v>1.6873982456552035E-2</v>
      </c>
      <c r="BG17" s="139">
        <v>1.8868956844547162E-3</v>
      </c>
      <c r="BH17" s="139">
        <v>1.3539378177816949E-3</v>
      </c>
      <c r="BI17" s="139">
        <v>1.7332095190592276E-3</v>
      </c>
      <c r="BJ17" s="139">
        <v>3.292785240793535E-4</v>
      </c>
      <c r="BK17" s="139">
        <v>5.0636329931649272E-4</v>
      </c>
      <c r="BL17" s="139">
        <v>8.5199530352555531E-4</v>
      </c>
      <c r="BM17" s="139">
        <v>1.0990960877216524E-3</v>
      </c>
      <c r="BN17" s="139"/>
      <c r="BO17" s="139">
        <v>1.6971912435173202E-4</v>
      </c>
      <c r="BP17" s="139">
        <v>7.8279346191662536E-5</v>
      </c>
      <c r="BQ17" s="139">
        <v>4.9609625794266637E-4</v>
      </c>
      <c r="BR17" s="139">
        <v>3.8495664557159224E-5</v>
      </c>
      <c r="BS17" s="139">
        <v>6.5551198914198631E-4</v>
      </c>
      <c r="BT17" s="139">
        <v>4.4560581418030326E-5</v>
      </c>
      <c r="BU17" s="139">
        <v>1.420195148003949E-4</v>
      </c>
      <c r="BV17" s="139">
        <v>2.9049385613164275E-4</v>
      </c>
      <c r="BW17" s="139">
        <v>1.0280894321075575E-4</v>
      </c>
      <c r="BX17" s="139">
        <v>4.8843393943627511E-4</v>
      </c>
      <c r="BY17" s="139">
        <v>2.3770787014032113E-4</v>
      </c>
      <c r="BZ17" s="139">
        <v>2.6384461077842822E-4</v>
      </c>
      <c r="CA17" s="139">
        <v>1.0773313906955048E-3</v>
      </c>
      <c r="CB17" s="139">
        <v>1.8263787846758498E-4</v>
      </c>
      <c r="CC17" s="139">
        <v>1.7621791794706967E-4</v>
      </c>
      <c r="CD17" s="139">
        <v>1.1198474651590079E-3</v>
      </c>
      <c r="CE17" s="139">
        <v>2.5728723203098298E-3</v>
      </c>
      <c r="CF17" s="139">
        <v>4.4589973977473977E-4</v>
      </c>
      <c r="CG17" s="139">
        <v>7.6332511494108506E-3</v>
      </c>
      <c r="CH17" s="139">
        <v>1.6367798123891372E-2</v>
      </c>
      <c r="CI17" s="139">
        <v>1.8344552908758278E-3</v>
      </c>
      <c r="CJ17" s="139">
        <v>1.4753415372581607E-3</v>
      </c>
      <c r="CK17" s="139">
        <v>1.5208136853890758E-3</v>
      </c>
      <c r="CL17" s="139">
        <v>2.9361187728964619E-4</v>
      </c>
      <c r="CM17" s="139">
        <v>4.5011016943742268E-4</v>
      </c>
      <c r="CN17" s="139">
        <v>6.9866767543769399E-4</v>
      </c>
      <c r="CO17" s="139">
        <v>1.3266598969860672E-3</v>
      </c>
      <c r="CP17" s="139"/>
      <c r="CQ17" s="139">
        <v>1.754790605703232E-4</v>
      </c>
      <c r="CR17" s="139">
        <v>1.1051239628715148E-4</v>
      </c>
      <c r="CS17" s="139">
        <v>4.850402886160898E-4</v>
      </c>
      <c r="CT17" s="139">
        <v>3.7794620883488012E-5</v>
      </c>
      <c r="CU17" s="139">
        <v>5.2416602318832611E-4</v>
      </c>
      <c r="CV17" s="139">
        <v>5.6383954327117092E-5</v>
      </c>
      <c r="CW17" s="139">
        <v>1.3165256328358029E-4</v>
      </c>
      <c r="CX17" s="139">
        <v>2.1184608313924209E-4</v>
      </c>
      <c r="CY17" s="139">
        <v>8.2015560018810954E-5</v>
      </c>
      <c r="CZ17" s="139">
        <v>5.4200558832366032E-4</v>
      </c>
      <c r="DA17" s="139">
        <v>2.1701875317890979E-4</v>
      </c>
      <c r="DB17" s="139">
        <v>2.0750470014579893E-4</v>
      </c>
      <c r="DC17" s="139">
        <v>7.5993142170074565E-4</v>
      </c>
      <c r="DD17" s="139">
        <v>1.7813428686010889E-4</v>
      </c>
      <c r="DE17" s="139">
        <v>1.4900040829895982E-4</v>
      </c>
      <c r="DF17" s="139">
        <v>9.4192781466317216E-4</v>
      </c>
      <c r="DG17" s="139">
        <v>2.4454715477756463E-3</v>
      </c>
      <c r="DH17" s="139">
        <v>3.9163645320479179E-4</v>
      </c>
      <c r="DI17" s="139">
        <v>6.8460642706098668E-3</v>
      </c>
      <c r="DJ17" s="139">
        <v>1.4775641138381302E-2</v>
      </c>
      <c r="DK17" s="139">
        <v>1.5052168230086937E-3</v>
      </c>
      <c r="DL17" s="139">
        <v>1.2961258521232257E-3</v>
      </c>
      <c r="DM17" s="139">
        <v>1.4529908061703164E-3</v>
      </c>
      <c r="DN17" s="139">
        <v>3.2934516814004527E-4</v>
      </c>
      <c r="DO17" s="139">
        <v>3.023123245045407E-4</v>
      </c>
      <c r="DP17" s="139">
        <v>6.1539558152559919E-4</v>
      </c>
      <c r="DQ17" s="139">
        <v>1.1447655670646314E-3</v>
      </c>
      <c r="DR17" s="139"/>
      <c r="DS17" s="139">
        <v>1.6752137007136045E-4</v>
      </c>
      <c r="DT17" s="139">
        <v>2.9788142845171903E-5</v>
      </c>
      <c r="DU17" s="139">
        <v>4.8512198429017636E-4</v>
      </c>
      <c r="DV17" s="139">
        <v>2.5921311738863264E-5</v>
      </c>
      <c r="DW17" s="139">
        <v>4.1423596397026987E-4</v>
      </c>
      <c r="DX17" s="139">
        <v>4.701843807469121E-5</v>
      </c>
      <c r="DY17" s="139">
        <v>2.4963188663017549E-5</v>
      </c>
      <c r="DZ17" s="139">
        <v>2.5257688744409148E-4</v>
      </c>
      <c r="EA17" s="139">
        <v>8.755260822141089E-5</v>
      </c>
      <c r="EB17" s="139">
        <v>5.4784712540497272E-4</v>
      </c>
      <c r="EC17" s="139">
        <v>2.3655536933299089E-4</v>
      </c>
      <c r="ED17" s="139">
        <v>1.9110463215273363E-4</v>
      </c>
      <c r="EE17" s="139">
        <v>6.7616261557682672E-4</v>
      </c>
      <c r="EF17" s="139">
        <v>1.437197747050835E-4</v>
      </c>
      <c r="EG17" s="139">
        <v>2.2272352649912652E-4</v>
      </c>
      <c r="EH17" s="139">
        <v>1.0174215119112533E-3</v>
      </c>
      <c r="EI17" s="139">
        <v>2.6892627385588573E-3</v>
      </c>
      <c r="EJ17" s="139">
        <v>3.9004783284269685E-4</v>
      </c>
      <c r="EK17" s="139">
        <v>6.3422200237350946E-3</v>
      </c>
      <c r="EL17" s="139">
        <v>1.3681581068721478E-2</v>
      </c>
      <c r="EM17" s="139">
        <v>1.5150402579053521E-3</v>
      </c>
      <c r="EN17" s="139">
        <v>1.1682647303610726E-3</v>
      </c>
      <c r="EO17" s="139">
        <v>1.3334347893342148E-3</v>
      </c>
      <c r="EP17" s="139">
        <v>2.1627798582194747E-4</v>
      </c>
      <c r="EQ17" s="139">
        <v>3.2071814189196069E-4</v>
      </c>
      <c r="ER17" s="139">
        <v>4.8467929561686086E-4</v>
      </c>
      <c r="ES17" s="139">
        <v>1.2816236858026557E-3</v>
      </c>
      <c r="ET17" s="139"/>
      <c r="EU17" s="139">
        <v>1.3103061140656722E-4</v>
      </c>
      <c r="EV17" s="139">
        <v>2.400353507284829E-5</v>
      </c>
      <c r="EW17" s="139">
        <v>4.876693499257535E-4</v>
      </c>
      <c r="EX17" s="139">
        <v>2.6196650426167479E-5</v>
      </c>
      <c r="EY17" s="139">
        <v>2.3959876863412926E-4</v>
      </c>
      <c r="EZ17" s="139">
        <v>4.1085465283400049E-5</v>
      </c>
      <c r="FA17" s="139">
        <v>3.9254659169309489E-5</v>
      </c>
      <c r="FB17" s="139">
        <v>1.3156370868648849E-4</v>
      </c>
      <c r="FC17" s="139">
        <v>8.0429704630573885E-5</v>
      </c>
      <c r="FD17" s="139">
        <v>5.1649368556934286E-4</v>
      </c>
      <c r="FE17" s="139">
        <v>1.8214880508211822E-4</v>
      </c>
      <c r="FF17" s="139">
        <v>1.5619664062876994E-4</v>
      </c>
      <c r="FG17" s="139">
        <v>6.7057363966078608E-4</v>
      </c>
      <c r="FH17" s="139">
        <v>7.9952877931705209E-5</v>
      </c>
      <c r="FI17" s="139">
        <v>1.739008530375878E-4</v>
      </c>
      <c r="FJ17" s="139">
        <v>8.731988276861174E-4</v>
      </c>
      <c r="FK17" s="139">
        <v>2.5630227379728472E-3</v>
      </c>
      <c r="FL17" s="139">
        <v>4.1873203112227685E-4</v>
      </c>
      <c r="FM17" s="139">
        <v>6.281368863200909E-3</v>
      </c>
      <c r="FN17" s="139">
        <v>1.2201140888531655E-2</v>
      </c>
      <c r="FO17" s="139">
        <v>1.3060858923530409E-3</v>
      </c>
      <c r="FP17" s="139">
        <v>1.0687906602060452E-3</v>
      </c>
      <c r="FQ17" s="139">
        <v>1.1858548127865521E-3</v>
      </c>
      <c r="FR17" s="139">
        <v>2.2933032184374439E-4</v>
      </c>
      <c r="FS17" s="139">
        <v>3.1347273497723751E-4</v>
      </c>
      <c r="FT17" s="139">
        <v>5.1605523497554029E-4</v>
      </c>
      <c r="FU17" s="139">
        <v>1.1671810288015462E-3</v>
      </c>
      <c r="FV17" s="139"/>
      <c r="FW17" s="139">
        <v>1.19065331168853E-4</v>
      </c>
      <c r="FX17" s="139">
        <v>1.7041216633544147E-5</v>
      </c>
      <c r="FY17" s="139">
        <v>3.1830819112534678E-4</v>
      </c>
      <c r="FZ17" s="139">
        <v>2.3598810022861564E-5</v>
      </c>
      <c r="GA17" s="139">
        <v>2.4253093518903087E-4</v>
      </c>
      <c r="GB17" s="139">
        <v>3.7639173520957494E-5</v>
      </c>
      <c r="GC17" s="139">
        <v>3.8713126714427132E-5</v>
      </c>
      <c r="GD17" s="139">
        <v>9.9363650790558274E-5</v>
      </c>
      <c r="GE17" s="139">
        <v>8.013251352400988E-5</v>
      </c>
      <c r="GF17" s="139">
        <v>3.5934727089949727E-4</v>
      </c>
      <c r="GG17" s="139">
        <v>1.8866969950297321E-4</v>
      </c>
      <c r="GH17" s="139">
        <v>1.323960567850918E-4</v>
      </c>
      <c r="GI17" s="139">
        <v>6.3759705724034501E-4</v>
      </c>
      <c r="GJ17" s="139">
        <v>7.0899533521703216E-5</v>
      </c>
      <c r="GK17" s="139">
        <v>1.5837496151353361E-4</v>
      </c>
      <c r="GL17" s="139">
        <v>6.4370963672214854E-4</v>
      </c>
      <c r="GM17" s="139">
        <v>1.7062249655756055E-3</v>
      </c>
      <c r="GN17" s="139">
        <v>7.0130483713836322E-4</v>
      </c>
      <c r="GO17" s="139">
        <v>5.7383416550448804E-3</v>
      </c>
      <c r="GP17" s="139">
        <v>1.093438619696499E-2</v>
      </c>
      <c r="GQ17" s="139">
        <v>1.1113631385768334E-3</v>
      </c>
      <c r="GR17" s="139">
        <v>1.1072260508558681E-3</v>
      </c>
      <c r="GS17" s="139">
        <v>1.1838971989310918E-3</v>
      </c>
      <c r="GT17" s="139">
        <v>1.8310379853770137E-4</v>
      </c>
      <c r="GU17" s="139">
        <v>2.7419282167801678E-4</v>
      </c>
      <c r="GV17" s="139">
        <v>4.7033558936992998E-4</v>
      </c>
      <c r="GW17" s="139">
        <v>1.0092728372156105E-3</v>
      </c>
      <c r="GX17" s="139"/>
      <c r="GY17" s="139">
        <v>3.9376201325754852E-5</v>
      </c>
      <c r="GZ17" s="139">
        <v>1.4855331681061703E-5</v>
      </c>
      <c r="HA17" s="139">
        <v>3.6048638922653255E-4</v>
      </c>
      <c r="HB17" s="139">
        <v>2.1086949490511518E-5</v>
      </c>
      <c r="HC17" s="139">
        <v>1.5601833613121334E-4</v>
      </c>
      <c r="HD17" s="139">
        <v>3.9749216124187904E-5</v>
      </c>
      <c r="HE17" s="139">
        <v>4.1988734920411276E-5</v>
      </c>
      <c r="HF17" s="139">
        <v>9.2859234726006359E-5</v>
      </c>
      <c r="HG17" s="139">
        <v>1.0348647313360085E-4</v>
      </c>
      <c r="HH17" s="139">
        <v>3.6902087941439652E-4</v>
      </c>
      <c r="HI17" s="139">
        <v>1.5354139306913902E-4</v>
      </c>
      <c r="HJ17" s="139">
        <v>1.6394923394833606E-4</v>
      </c>
      <c r="HK17" s="139">
        <v>5.983340234277985E-4</v>
      </c>
      <c r="HL17" s="139">
        <v>7.2446901218530633E-5</v>
      </c>
      <c r="HM17" s="139">
        <v>1.6273676251939772E-4</v>
      </c>
      <c r="HN17" s="139">
        <v>5.5310038909563381E-4</v>
      </c>
      <c r="HO17" s="139">
        <v>1.8380424660012628E-3</v>
      </c>
      <c r="HP17" s="139">
        <v>4.2204007099277556E-4</v>
      </c>
      <c r="HQ17" s="139">
        <v>5.7247709520212089E-3</v>
      </c>
      <c r="HR17" s="139">
        <v>1.0441708568878529E-2</v>
      </c>
      <c r="HS17" s="139">
        <v>1.0450590247096914E-3</v>
      </c>
      <c r="HT17" s="139">
        <v>1.1130071715917224E-3</v>
      </c>
      <c r="HU17" s="139">
        <v>1.1280049404988528E-3</v>
      </c>
      <c r="HV17" s="139">
        <v>1.9253920624202176E-4</v>
      </c>
      <c r="HW17" s="139">
        <v>3.3980283132043762E-4</v>
      </c>
      <c r="HX17" s="139">
        <v>5.2263771611313738E-4</v>
      </c>
      <c r="HY17" s="139">
        <v>9.7155014931999686E-4</v>
      </c>
      <c r="HZ17" s="99"/>
    </row>
    <row r="18" spans="1:234" s="100" customFormat="1" ht="24" x14ac:dyDescent="0.25">
      <c r="A18" s="97" t="s">
        <v>28</v>
      </c>
      <c r="B18" s="98">
        <v>6010</v>
      </c>
      <c r="C18" s="98"/>
      <c r="D18" s="98">
        <v>3</v>
      </c>
      <c r="E18" s="98"/>
      <c r="F18" s="98"/>
      <c r="G18" s="98" t="s">
        <v>783</v>
      </c>
      <c r="H18" s="98" t="s">
        <v>23</v>
      </c>
      <c r="I18" s="97" t="s">
        <v>10</v>
      </c>
      <c r="J18" s="97" t="s">
        <v>879</v>
      </c>
      <c r="K18" s="139">
        <v>2.1190249276839615E-3</v>
      </c>
      <c r="L18" s="139">
        <v>6.4630028114825392E-5</v>
      </c>
      <c r="M18" s="139">
        <v>1.3602942654757039E-3</v>
      </c>
      <c r="N18" s="139">
        <v>7.5852770156651142E-4</v>
      </c>
      <c r="O18" s="139">
        <v>2.5227950464770032E-3</v>
      </c>
      <c r="P18" s="139">
        <v>2.3690764795692435E-4</v>
      </c>
      <c r="Q18" s="139">
        <v>9.052050395183109E-4</v>
      </c>
      <c r="R18" s="139">
        <v>1.9231521710359504E-3</v>
      </c>
      <c r="S18" s="139">
        <v>4.116392270290132E-4</v>
      </c>
      <c r="T18" s="139">
        <v>2.5857441490829227E-3</v>
      </c>
      <c r="U18" s="139">
        <v>1.6046681580517736E-3</v>
      </c>
      <c r="V18" s="139">
        <v>3.0253544401466913E-3</v>
      </c>
      <c r="W18" s="139">
        <v>6.606198750066003E-3</v>
      </c>
      <c r="X18" s="139">
        <v>1.187488781183162E-3</v>
      </c>
      <c r="Y18" s="139">
        <v>1.2631360526209766E-3</v>
      </c>
      <c r="Z18" s="139">
        <v>5.3740188138848705E-3</v>
      </c>
      <c r="AA18" s="139">
        <v>1.4521042665650671E-2</v>
      </c>
      <c r="AB18" s="139">
        <v>3.3213839115114846E-3</v>
      </c>
      <c r="AC18" s="139">
        <v>1.4719985319607793E-2</v>
      </c>
      <c r="AD18" s="139">
        <v>3.4942629273413066E-2</v>
      </c>
      <c r="AE18" s="139">
        <v>1.2291667532426576E-2</v>
      </c>
      <c r="AF18" s="139">
        <v>1.0125439544524502E-2</v>
      </c>
      <c r="AG18" s="139">
        <v>1.7238550159123091E-2</v>
      </c>
      <c r="AH18" s="139">
        <v>1.6866199746074014E-3</v>
      </c>
      <c r="AI18" s="139">
        <v>2.3219981422151659E-3</v>
      </c>
      <c r="AJ18" s="139">
        <v>4.6325156870086048E-3</v>
      </c>
      <c r="AK18" s="139">
        <v>4.0348932791965123E-2</v>
      </c>
      <c r="AL18" s="139"/>
      <c r="AM18" s="139">
        <v>2.0947204089087645E-3</v>
      </c>
      <c r="AN18" s="139">
        <v>6.3762207422176091E-5</v>
      </c>
      <c r="AO18" s="139">
        <v>1.4243833248681319E-3</v>
      </c>
      <c r="AP18" s="139">
        <v>6.2160949999288679E-4</v>
      </c>
      <c r="AQ18" s="139">
        <v>2.5251347503418352E-3</v>
      </c>
      <c r="AR18" s="139">
        <v>1.6861035446390959E-4</v>
      </c>
      <c r="AS18" s="139">
        <v>7.2192011982656721E-4</v>
      </c>
      <c r="AT18" s="139">
        <v>1.9996439562201618E-3</v>
      </c>
      <c r="AU18" s="139">
        <v>4.1639057325253137E-4</v>
      </c>
      <c r="AV18" s="139">
        <v>2.9522193750617211E-3</v>
      </c>
      <c r="AW18" s="139">
        <v>1.5430680054563937E-3</v>
      </c>
      <c r="AX18" s="139">
        <v>2.7416509276950874E-3</v>
      </c>
      <c r="AY18" s="139">
        <v>6.6366501139340046E-3</v>
      </c>
      <c r="AZ18" s="139">
        <v>8.1894268294722635E-4</v>
      </c>
      <c r="BA18" s="139">
        <v>1.3323607620322323E-3</v>
      </c>
      <c r="BB18" s="139">
        <v>5.1929867762934324E-3</v>
      </c>
      <c r="BC18" s="139">
        <v>1.4510368328871214E-2</v>
      </c>
      <c r="BD18" s="139">
        <v>3.3195338089305696E-3</v>
      </c>
      <c r="BE18" s="139">
        <v>1.5283593892368772E-2</v>
      </c>
      <c r="BF18" s="139">
        <v>3.5934184451658441E-2</v>
      </c>
      <c r="BG18" s="139">
        <v>1.2517800076566938E-2</v>
      </c>
      <c r="BH18" s="139">
        <v>1.0516564214063873E-2</v>
      </c>
      <c r="BI18" s="139">
        <v>1.7298881296386109E-2</v>
      </c>
      <c r="BJ18" s="139">
        <v>2.7050073798477706E-3</v>
      </c>
      <c r="BK18" s="139">
        <v>2.0122108718368058E-3</v>
      </c>
      <c r="BL18" s="139">
        <v>4.7428233822653923E-3</v>
      </c>
      <c r="BM18" s="139">
        <v>3.8781880651217251E-2</v>
      </c>
      <c r="BN18" s="139"/>
      <c r="BO18" s="139">
        <v>2.0689416698450353E-3</v>
      </c>
      <c r="BP18" s="139">
        <v>7.8434730668601769E-5</v>
      </c>
      <c r="BQ18" s="139">
        <v>1.5460729049479112E-3</v>
      </c>
      <c r="BR18" s="139">
        <v>6.1007537357747014E-4</v>
      </c>
      <c r="BS18" s="139">
        <v>2.7047029101460907E-3</v>
      </c>
      <c r="BT18" s="139">
        <v>2.7459805746867292E-4</v>
      </c>
      <c r="BU18" s="139">
        <v>9.6206392470524085E-4</v>
      </c>
      <c r="BV18" s="139">
        <v>2.0099985515228762E-3</v>
      </c>
      <c r="BW18" s="139">
        <v>9.1483642677470881E-4</v>
      </c>
      <c r="BX18" s="139">
        <v>2.7187500924318042E-3</v>
      </c>
      <c r="BY18" s="139">
        <v>1.8906715282750448E-3</v>
      </c>
      <c r="BZ18" s="139">
        <v>2.7321752240741909E-3</v>
      </c>
      <c r="CA18" s="139">
        <v>6.4015774934820047E-3</v>
      </c>
      <c r="CB18" s="139">
        <v>1.2233734176175426E-3</v>
      </c>
      <c r="CC18" s="139">
        <v>1.2090619202094455E-3</v>
      </c>
      <c r="CD18" s="139">
        <v>5.5770502119347606E-3</v>
      </c>
      <c r="CE18" s="139">
        <v>1.5412646283187774E-2</v>
      </c>
      <c r="CF18" s="139">
        <v>3.3613663492794684E-3</v>
      </c>
      <c r="CG18" s="139">
        <v>1.5382800568153257E-2</v>
      </c>
      <c r="CH18" s="139">
        <v>4.0861068374995833E-2</v>
      </c>
      <c r="CI18" s="139">
        <v>1.1977728957089954E-2</v>
      </c>
      <c r="CJ18" s="139">
        <v>1.015559733957141E-2</v>
      </c>
      <c r="CK18" s="139">
        <v>1.7173125590834254E-2</v>
      </c>
      <c r="CL18" s="139">
        <v>2.6618114107890304E-3</v>
      </c>
      <c r="CM18" s="139">
        <v>1.9582191933961166E-3</v>
      </c>
      <c r="CN18" s="139">
        <v>4.5736591437186072E-3</v>
      </c>
      <c r="CO18" s="139">
        <v>3.4115496234908768E-2</v>
      </c>
      <c r="CP18" s="139"/>
      <c r="CQ18" s="139">
        <v>2.1125366356864405E-3</v>
      </c>
      <c r="CR18" s="139">
        <v>6.7555451100916332E-5</v>
      </c>
      <c r="CS18" s="139">
        <v>1.4871872364481912E-3</v>
      </c>
      <c r="CT18" s="139">
        <v>5.5049325922262274E-4</v>
      </c>
      <c r="CU18" s="139">
        <v>2.7623969847263186E-3</v>
      </c>
      <c r="CV18" s="139">
        <v>2.5857443207684926E-4</v>
      </c>
      <c r="CW18" s="139">
        <v>2.9951319326607952E-4</v>
      </c>
      <c r="CX18" s="139">
        <v>1.9108572373398038E-3</v>
      </c>
      <c r="CY18" s="139">
        <v>3.3803388646871029E-4</v>
      </c>
      <c r="CZ18" s="139">
        <v>2.7040936552756791E-3</v>
      </c>
      <c r="DA18" s="139">
        <v>1.6833944769303966E-3</v>
      </c>
      <c r="DB18" s="139">
        <v>2.2518647436944859E-3</v>
      </c>
      <c r="DC18" s="139">
        <v>6.6602053180331187E-3</v>
      </c>
      <c r="DD18" s="139">
        <v>1.256554598941066E-3</v>
      </c>
      <c r="DE18" s="139">
        <v>1.3005088164756882E-3</v>
      </c>
      <c r="DF18" s="139">
        <v>5.8361694429278884E-3</v>
      </c>
      <c r="DG18" s="139">
        <v>1.6210227077014343E-2</v>
      </c>
      <c r="DH18" s="139">
        <v>3.6026569877520564E-3</v>
      </c>
      <c r="DI18" s="139">
        <v>1.5632665515205802E-2</v>
      </c>
      <c r="DJ18" s="139">
        <v>3.6274404102502544E-2</v>
      </c>
      <c r="DK18" s="139">
        <v>1.3259651682186967E-2</v>
      </c>
      <c r="DL18" s="139">
        <v>9.7181120076337488E-3</v>
      </c>
      <c r="DM18" s="139">
        <v>1.8540950173614151E-2</v>
      </c>
      <c r="DN18" s="139">
        <v>2.6606862878836885E-3</v>
      </c>
      <c r="DO18" s="139">
        <v>1.9854562645350072E-3</v>
      </c>
      <c r="DP18" s="139">
        <v>5.0040727081742597E-3</v>
      </c>
      <c r="DQ18" s="139">
        <v>3.3605994169304834E-2</v>
      </c>
      <c r="DR18" s="139"/>
      <c r="DS18" s="139">
        <v>1.6935355022054189E-3</v>
      </c>
      <c r="DT18" s="139">
        <v>8.8545678717132776E-5</v>
      </c>
      <c r="DU18" s="139">
        <v>1.3464612398878255E-3</v>
      </c>
      <c r="DV18" s="139">
        <v>3.703262446407105E-4</v>
      </c>
      <c r="DW18" s="139">
        <v>2.6772528703306519E-3</v>
      </c>
      <c r="DX18" s="139">
        <v>2.3103937877239474E-4</v>
      </c>
      <c r="DY18" s="139">
        <v>2.4768495337653795E-4</v>
      </c>
      <c r="DZ18" s="139">
        <v>1.6652565049076252E-3</v>
      </c>
      <c r="EA18" s="139">
        <v>3.4273293429970851E-4</v>
      </c>
      <c r="EB18" s="139">
        <v>2.9944865206245497E-3</v>
      </c>
      <c r="EC18" s="139">
        <v>1.6847300336968699E-3</v>
      </c>
      <c r="ED18" s="139">
        <v>2.291095028066853E-3</v>
      </c>
      <c r="EE18" s="139">
        <v>5.7846546967493598E-3</v>
      </c>
      <c r="EF18" s="139">
        <v>1.0954219107881691E-3</v>
      </c>
      <c r="EG18" s="139">
        <v>1.1602544678087612E-3</v>
      </c>
      <c r="EH18" s="139">
        <v>5.9076582111334628E-3</v>
      </c>
      <c r="EI18" s="139">
        <v>1.6286186133128985E-2</v>
      </c>
      <c r="EJ18" s="139">
        <v>3.370269239505029E-3</v>
      </c>
      <c r="EK18" s="139">
        <v>1.5478807647790849E-2</v>
      </c>
      <c r="EL18" s="139">
        <v>3.9064465469290363E-2</v>
      </c>
      <c r="EM18" s="139">
        <v>1.3108864513679796E-2</v>
      </c>
      <c r="EN18" s="139">
        <v>9.9009223237044568E-3</v>
      </c>
      <c r="EO18" s="139">
        <v>1.8796518081954417E-2</v>
      </c>
      <c r="EP18" s="139">
        <v>2.669106758092074E-3</v>
      </c>
      <c r="EQ18" s="139">
        <v>1.4081932784744599E-3</v>
      </c>
      <c r="ER18" s="139">
        <v>4.8366841827360407E-3</v>
      </c>
      <c r="ES18" s="139">
        <v>3.2452432849394586E-2</v>
      </c>
      <c r="ET18" s="139"/>
      <c r="EU18" s="139">
        <v>1.1640824098452102E-3</v>
      </c>
      <c r="EV18" s="139">
        <v>4.5796096249078911E-5</v>
      </c>
      <c r="EW18" s="139">
        <v>1.3120485617132021E-3</v>
      </c>
      <c r="EX18" s="139">
        <v>3.4594574708326635E-4</v>
      </c>
      <c r="EY18" s="139">
        <v>2.7451874971660714E-3</v>
      </c>
      <c r="EZ18" s="139">
        <v>3.2848796101205875E-4</v>
      </c>
      <c r="FA18" s="139">
        <v>3.2753132520167521E-4</v>
      </c>
      <c r="FB18" s="139">
        <v>1.8327348008297596E-3</v>
      </c>
      <c r="FC18" s="139">
        <v>4.2202680659319056E-4</v>
      </c>
      <c r="FD18" s="139">
        <v>2.8103630234220865E-3</v>
      </c>
      <c r="FE18" s="139">
        <v>1.7221536228543002E-3</v>
      </c>
      <c r="FF18" s="139">
        <v>2.2148905590153398E-3</v>
      </c>
      <c r="FG18" s="139">
        <v>5.4865398272469388E-3</v>
      </c>
      <c r="FH18" s="139">
        <v>1.2151603589161952E-3</v>
      </c>
      <c r="FI18" s="139">
        <v>1.2335599405998406E-3</v>
      </c>
      <c r="FJ18" s="139">
        <v>5.9130358331107189E-3</v>
      </c>
      <c r="FK18" s="139">
        <v>1.6313794953691042E-2</v>
      </c>
      <c r="FL18" s="139">
        <v>3.6226921741476935E-3</v>
      </c>
      <c r="FM18" s="139">
        <v>1.5960539708436139E-2</v>
      </c>
      <c r="FN18" s="139">
        <v>3.6861449187135228E-2</v>
      </c>
      <c r="FO18" s="139">
        <v>1.2946715810588523E-2</v>
      </c>
      <c r="FP18" s="139">
        <v>9.5584780306971397E-3</v>
      </c>
      <c r="FQ18" s="139">
        <v>1.9379929794682848E-2</v>
      </c>
      <c r="FR18" s="139">
        <v>2.9097464276355242E-3</v>
      </c>
      <c r="FS18" s="139">
        <v>1.3706584681941079E-3</v>
      </c>
      <c r="FT18" s="139">
        <v>5.1233649696848958E-3</v>
      </c>
      <c r="FU18" s="139">
        <v>3.3896431789757389E-2</v>
      </c>
      <c r="FV18" s="139"/>
      <c r="FW18" s="139">
        <v>8.5175998994259958E-4</v>
      </c>
      <c r="FX18" s="139">
        <v>5.2597601737960734E-5</v>
      </c>
      <c r="FY18" s="139">
        <v>1.8064457563172903E-3</v>
      </c>
      <c r="FZ18" s="139">
        <v>2.3317766782478296E-4</v>
      </c>
      <c r="GA18" s="139">
        <v>2.6587177280801306E-3</v>
      </c>
      <c r="GB18" s="139">
        <v>3.4043202156511503E-4</v>
      </c>
      <c r="GC18" s="139">
        <v>3.4809567492497228E-4</v>
      </c>
      <c r="GD18" s="139">
        <v>1.8134955988085377E-3</v>
      </c>
      <c r="GE18" s="139">
        <v>3.7497467937669165E-4</v>
      </c>
      <c r="GF18" s="139">
        <v>2.6366565490208885E-3</v>
      </c>
      <c r="GG18" s="139">
        <v>1.6733350051412799E-3</v>
      </c>
      <c r="GH18" s="139">
        <v>2.0682721245466966E-3</v>
      </c>
      <c r="GI18" s="139">
        <v>5.6677959538280667E-3</v>
      </c>
      <c r="GJ18" s="139">
        <v>1.1413552671092344E-3</v>
      </c>
      <c r="GK18" s="139">
        <v>1.1236031792988656E-3</v>
      </c>
      <c r="GL18" s="139">
        <v>6.3420767921449524E-3</v>
      </c>
      <c r="GM18" s="139">
        <v>1.6595860733375926E-2</v>
      </c>
      <c r="GN18" s="139">
        <v>4.4337581232463145E-3</v>
      </c>
      <c r="GO18" s="139">
        <v>1.7632731298197323E-2</v>
      </c>
      <c r="GP18" s="139">
        <v>4.082519178402589E-2</v>
      </c>
      <c r="GQ18" s="139">
        <v>1.360337673708175E-2</v>
      </c>
      <c r="GR18" s="139">
        <v>9.2390457988034119E-3</v>
      </c>
      <c r="GS18" s="139">
        <v>2.1479767381853528E-2</v>
      </c>
      <c r="GT18" s="139">
        <v>2.5563555674144654E-3</v>
      </c>
      <c r="GU18" s="139">
        <v>1.3179253981785209E-3</v>
      </c>
      <c r="GV18" s="139">
        <v>4.2038685429376891E-3</v>
      </c>
      <c r="GW18" s="139">
        <v>3.5231739956357944E-3</v>
      </c>
      <c r="GX18" s="139"/>
      <c r="GY18" s="139">
        <v>1.0385751625761302E-3</v>
      </c>
      <c r="GZ18" s="139">
        <v>5.7861797265520618E-5</v>
      </c>
      <c r="HA18" s="139">
        <v>9.9955624598704949E-4</v>
      </c>
      <c r="HB18" s="139">
        <v>1.4074804282030741E-4</v>
      </c>
      <c r="HC18" s="139">
        <v>2.6896156207505476E-3</v>
      </c>
      <c r="HD18" s="139">
        <v>3.1424191425738078E-4</v>
      </c>
      <c r="HE18" s="139">
        <v>3.1476988966446412E-4</v>
      </c>
      <c r="HF18" s="139">
        <v>1.6192510433141742E-3</v>
      </c>
      <c r="HG18" s="139">
        <v>3.3733589829766436E-4</v>
      </c>
      <c r="HH18" s="139">
        <v>2.6862265074390993E-3</v>
      </c>
      <c r="HI18" s="139">
        <v>1.6377713927237601E-3</v>
      </c>
      <c r="HJ18" s="139">
        <v>2.0380234648059549E-3</v>
      </c>
      <c r="HK18" s="139">
        <v>4.7749355679908611E-3</v>
      </c>
      <c r="HL18" s="139">
        <v>1.1072002654503733E-3</v>
      </c>
      <c r="HM18" s="139">
        <v>1.02917989567405E-3</v>
      </c>
      <c r="HN18" s="139">
        <v>5.4619340130020134E-3</v>
      </c>
      <c r="HO18" s="139">
        <v>1.5929035061615523E-2</v>
      </c>
      <c r="HP18" s="139">
        <v>3.643093402420488E-3</v>
      </c>
      <c r="HQ18" s="139">
        <v>1.694708483357335E-2</v>
      </c>
      <c r="HR18" s="139">
        <v>3.9562184996247272E-2</v>
      </c>
      <c r="HS18" s="139">
        <v>1.2426653171871827E-2</v>
      </c>
      <c r="HT18" s="139">
        <v>8.7204608149488074E-3</v>
      </c>
      <c r="HU18" s="139">
        <v>1.9805876142133635E-2</v>
      </c>
      <c r="HV18" s="139">
        <v>2.3289735342458414E-3</v>
      </c>
      <c r="HW18" s="139">
        <v>1.1560477839769078E-3</v>
      </c>
      <c r="HX18" s="139">
        <v>4.7013957091461937E-3</v>
      </c>
      <c r="HY18" s="139">
        <v>2.1651274167025177E-2</v>
      </c>
      <c r="HZ18" s="99"/>
    </row>
    <row r="19" spans="1:234" s="100" customFormat="1" ht="24" x14ac:dyDescent="0.25">
      <c r="A19" s="97" t="s">
        <v>28</v>
      </c>
      <c r="B19" s="98">
        <v>6021</v>
      </c>
      <c r="C19" s="98"/>
      <c r="D19" s="98">
        <v>3</v>
      </c>
      <c r="E19" s="98"/>
      <c r="F19" s="98"/>
      <c r="G19" s="98" t="s">
        <v>812</v>
      </c>
      <c r="H19" s="98" t="s">
        <v>23</v>
      </c>
      <c r="I19" s="97" t="s">
        <v>10</v>
      </c>
      <c r="J19" s="97" t="s">
        <v>879</v>
      </c>
      <c r="K19" s="139">
        <v>2.5375694137235272E-3</v>
      </c>
      <c r="L19" s="139">
        <v>1.3256406175381223E-3</v>
      </c>
      <c r="M19" s="139">
        <v>6.9260097048438702E-3</v>
      </c>
      <c r="N19" s="139">
        <v>7.6313485681668602E-4</v>
      </c>
      <c r="O19" s="139">
        <v>5.3857722492532166E-3</v>
      </c>
      <c r="P19" s="139">
        <v>1.0153941936938806E-3</v>
      </c>
      <c r="Q19" s="139">
        <v>1.2277747579875107E-3</v>
      </c>
      <c r="R19" s="139">
        <v>4.3497384636063188E-3</v>
      </c>
      <c r="S19" s="139">
        <v>2.9341995387898233E-3</v>
      </c>
      <c r="T19" s="139">
        <v>6.943861217993382E-3</v>
      </c>
      <c r="U19" s="139">
        <v>2.2793509839121096E-3</v>
      </c>
      <c r="V19" s="139">
        <v>4.0083004188437394E-3</v>
      </c>
      <c r="W19" s="139">
        <v>8.5991224691316457E-3</v>
      </c>
      <c r="X19" s="139">
        <v>2.7010869683108821E-3</v>
      </c>
      <c r="Y19" s="139">
        <v>2.8944935136801559E-3</v>
      </c>
      <c r="Z19" s="139">
        <v>1.4347107298695913E-2</v>
      </c>
      <c r="AA19" s="139">
        <v>2.2801510277346736E-2</v>
      </c>
      <c r="AB19" s="139">
        <v>6.8485648675368754E-3</v>
      </c>
      <c r="AC19" s="139">
        <v>0.24889113044601122</v>
      </c>
      <c r="AD19" s="139">
        <v>0.20216132834438638</v>
      </c>
      <c r="AE19" s="139">
        <v>2.21843425031477E-2</v>
      </c>
      <c r="AF19" s="139">
        <v>9.9223435101528298E-3</v>
      </c>
      <c r="AG19" s="139">
        <v>2.0961202440792234E-2</v>
      </c>
      <c r="AH19" s="139">
        <v>4.1063721042624473E-3</v>
      </c>
      <c r="AI19" s="139">
        <v>4.8777568664145838E-3</v>
      </c>
      <c r="AJ19" s="139">
        <v>8.9562596649328686E-3</v>
      </c>
      <c r="AK19" s="139">
        <v>1.5560595034458391E-2</v>
      </c>
      <c r="AL19" s="139"/>
      <c r="AM19" s="139">
        <v>2.2912002444219247E-3</v>
      </c>
      <c r="AN19" s="139">
        <v>1.3149107294991847E-3</v>
      </c>
      <c r="AO19" s="139">
        <v>6.9317492438788798E-3</v>
      </c>
      <c r="AP19" s="139">
        <v>8.5957191598717635E-4</v>
      </c>
      <c r="AQ19" s="139">
        <v>5.315623319803074E-3</v>
      </c>
      <c r="AR19" s="139">
        <v>1.0237895647017708E-3</v>
      </c>
      <c r="AS19" s="139">
        <v>1.3057416458734804E-3</v>
      </c>
      <c r="AT19" s="139">
        <v>4.5940554505777761E-3</v>
      </c>
      <c r="AU19" s="139">
        <v>3.0504243054791198E-3</v>
      </c>
      <c r="AV19" s="139">
        <v>7.1633198625275177E-3</v>
      </c>
      <c r="AW19" s="139">
        <v>2.4270258732925513E-3</v>
      </c>
      <c r="AX19" s="139">
        <v>3.9267856487855248E-3</v>
      </c>
      <c r="AY19" s="139">
        <v>7.0419384383265411E-3</v>
      </c>
      <c r="AZ19" s="139">
        <v>2.7950731230422482E-3</v>
      </c>
      <c r="BA19" s="139">
        <v>2.605921516949581E-3</v>
      </c>
      <c r="BB19" s="139">
        <v>1.3725877242264114E-2</v>
      </c>
      <c r="BC19" s="139">
        <v>2.4193434044176638E-2</v>
      </c>
      <c r="BD19" s="139">
        <v>7.1204950768614748E-3</v>
      </c>
      <c r="BE19" s="139">
        <v>0.2506238681074992</v>
      </c>
      <c r="BF19" s="139">
        <v>0.19604729003912863</v>
      </c>
      <c r="BG19" s="139">
        <v>2.3418899674104324E-2</v>
      </c>
      <c r="BH19" s="139">
        <v>1.0154505789419503E-2</v>
      </c>
      <c r="BI19" s="139">
        <v>1.794990885260293E-2</v>
      </c>
      <c r="BJ19" s="139">
        <v>4.1641881496686959E-3</v>
      </c>
      <c r="BK19" s="139">
        <v>4.9461780828341439E-3</v>
      </c>
      <c r="BL19" s="139">
        <v>9.2617830105706078E-3</v>
      </c>
      <c r="BM19" s="139">
        <v>1.6962580120165025E-2</v>
      </c>
      <c r="BN19" s="139"/>
      <c r="BO19" s="139">
        <v>2.1757408484811259E-3</v>
      </c>
      <c r="BP19" s="139">
        <v>1.2110290553851862E-3</v>
      </c>
      <c r="BQ19" s="139">
        <v>7.2193034418833613E-3</v>
      </c>
      <c r="BR19" s="139">
        <v>7.1932611983879314E-4</v>
      </c>
      <c r="BS19" s="139">
        <v>5.7344765552400723E-3</v>
      </c>
      <c r="BT19" s="139">
        <v>8.9397027324439782E-4</v>
      </c>
      <c r="BU19" s="139">
        <v>1.2601207312138453E-3</v>
      </c>
      <c r="BV19" s="139">
        <v>4.6104370932576553E-3</v>
      </c>
      <c r="BW19" s="139">
        <v>2.2335374390724319E-3</v>
      </c>
      <c r="BX19" s="139">
        <v>6.9198148729151471E-3</v>
      </c>
      <c r="BY19" s="139">
        <v>2.1647600805308771E-3</v>
      </c>
      <c r="BZ19" s="139">
        <v>3.7028739469695949E-3</v>
      </c>
      <c r="CA19" s="139">
        <v>7.4789700278794198E-3</v>
      </c>
      <c r="CB19" s="139">
        <v>2.6865375393044537E-3</v>
      </c>
      <c r="CC19" s="139">
        <v>2.4294305542924568E-3</v>
      </c>
      <c r="CD19" s="139">
        <v>1.3045469631266371E-2</v>
      </c>
      <c r="CE19" s="139">
        <v>2.4508150551581329E-2</v>
      </c>
      <c r="CF19" s="139">
        <v>6.6223071291589735E-3</v>
      </c>
      <c r="CG19" s="139">
        <v>0.25914060369631076</v>
      </c>
      <c r="CH19" s="139">
        <v>0.19701626313756421</v>
      </c>
      <c r="CI19" s="139">
        <v>2.2381673734949595E-2</v>
      </c>
      <c r="CJ19" s="139">
        <v>9.5187865298122024E-3</v>
      </c>
      <c r="CK19" s="139">
        <v>1.7714686844248151E-2</v>
      </c>
      <c r="CL19" s="139">
        <v>4.0107531238720183E-3</v>
      </c>
      <c r="CM19" s="139">
        <v>4.6982343218983577E-3</v>
      </c>
      <c r="CN19" s="139">
        <v>8.6311622806369108E-3</v>
      </c>
      <c r="CO19" s="139">
        <v>1.6334211209037386E-2</v>
      </c>
      <c r="CP19" s="139"/>
      <c r="CQ19" s="139">
        <v>2.3683823158803944E-3</v>
      </c>
      <c r="CR19" s="139">
        <v>9.7526118372758843E-4</v>
      </c>
      <c r="CS19" s="139">
        <v>7.1342260079688092E-3</v>
      </c>
      <c r="CT19" s="139">
        <v>7.4232813618957611E-4</v>
      </c>
      <c r="CU19" s="139">
        <v>5.8880992032128484E-3</v>
      </c>
      <c r="CV19" s="139">
        <v>9.4815433264261104E-4</v>
      </c>
      <c r="CW19" s="139">
        <v>1.350974867572387E-3</v>
      </c>
      <c r="CX19" s="139">
        <v>4.1498165387555477E-3</v>
      </c>
      <c r="CY19" s="139">
        <v>2.4360267119740548E-3</v>
      </c>
      <c r="CZ19" s="139">
        <v>6.3801637086402015E-3</v>
      </c>
      <c r="DA19" s="139">
        <v>2.3690892556722967E-3</v>
      </c>
      <c r="DB19" s="139">
        <v>3.8398528473720947E-3</v>
      </c>
      <c r="DC19" s="139">
        <v>7.8741268642140601E-3</v>
      </c>
      <c r="DD19" s="139">
        <v>2.7317830705538698E-3</v>
      </c>
      <c r="DE19" s="139">
        <v>2.5607929827089282E-3</v>
      </c>
      <c r="DF19" s="139">
        <v>1.3502704787839569E-2</v>
      </c>
      <c r="DG19" s="139">
        <v>2.4584061707012324E-2</v>
      </c>
      <c r="DH19" s="139">
        <v>7.2087944231206879E-3</v>
      </c>
      <c r="DI19" s="139">
        <v>0.25443631458241578</v>
      </c>
      <c r="DJ19" s="139">
        <v>0.20980396548457095</v>
      </c>
      <c r="DK19" s="139">
        <v>2.0745478267385504E-2</v>
      </c>
      <c r="DL19" s="139">
        <v>9.3055285834398004E-3</v>
      </c>
      <c r="DM19" s="139">
        <v>2.0583920600457734E-2</v>
      </c>
      <c r="DN19" s="139">
        <v>4.2327185725322203E-3</v>
      </c>
      <c r="DO19" s="139">
        <v>4.6647413812645972E-3</v>
      </c>
      <c r="DP19" s="139">
        <v>9.9391963519703634E-3</v>
      </c>
      <c r="DQ19" s="139">
        <v>1.5841899625738984E-2</v>
      </c>
      <c r="DR19" s="139"/>
      <c r="DS19" s="139">
        <v>2.47404871107863E-3</v>
      </c>
      <c r="DT19" s="139">
        <v>1.1621620331622236E-3</v>
      </c>
      <c r="DU19" s="139">
        <v>5.5441161864276528E-3</v>
      </c>
      <c r="DV19" s="139">
        <v>7.530189749482101E-4</v>
      </c>
      <c r="DW19" s="139">
        <v>6.2509474532617265E-3</v>
      </c>
      <c r="DX19" s="139">
        <v>9.7092722106967625E-4</v>
      </c>
      <c r="DY19" s="139">
        <v>7.9935060492984167E-4</v>
      </c>
      <c r="DZ19" s="139">
        <v>3.9249619910811922E-3</v>
      </c>
      <c r="EA19" s="139">
        <v>2.399947207806139E-3</v>
      </c>
      <c r="EB19" s="139">
        <v>6.6273923793014203E-3</v>
      </c>
      <c r="EC19" s="139">
        <v>2.0202118108118088E-3</v>
      </c>
      <c r="ED19" s="139">
        <v>3.8671179570607455E-3</v>
      </c>
      <c r="EE19" s="139">
        <v>7.4726065237942863E-3</v>
      </c>
      <c r="EF19" s="139">
        <v>2.9010246912959782E-3</v>
      </c>
      <c r="EG19" s="139">
        <v>2.5186945364655319E-3</v>
      </c>
      <c r="EH19" s="139">
        <v>1.2900057748080687E-2</v>
      </c>
      <c r="EI19" s="139">
        <v>2.4417643807003276E-2</v>
      </c>
      <c r="EJ19" s="139">
        <v>7.0160508359851425E-3</v>
      </c>
      <c r="EK19" s="139">
        <v>0.24225401253546061</v>
      </c>
      <c r="EL19" s="139">
        <v>0.22323246282770554</v>
      </c>
      <c r="EM19" s="139">
        <v>1.8413662690787157E-2</v>
      </c>
      <c r="EN19" s="139">
        <v>8.7261134247049576E-3</v>
      </c>
      <c r="EO19" s="139">
        <v>2.055604754228222E-2</v>
      </c>
      <c r="EP19" s="139">
        <v>3.8056554716713914E-3</v>
      </c>
      <c r="EQ19" s="139">
        <v>4.5834259006852498E-3</v>
      </c>
      <c r="ER19" s="139">
        <v>9.5341394143008823E-3</v>
      </c>
      <c r="ES19" s="139">
        <v>1.5731481913930648E-2</v>
      </c>
      <c r="ET19" s="139"/>
      <c r="EU19" s="139">
        <v>2.8455286870356935E-3</v>
      </c>
      <c r="EV19" s="139">
        <v>9.3567789357022627E-4</v>
      </c>
      <c r="EW19" s="139">
        <v>5.8027351815889321E-3</v>
      </c>
      <c r="EX19" s="139">
        <v>6.8979536112356572E-4</v>
      </c>
      <c r="EY19" s="139">
        <v>5.1703685118691762E-3</v>
      </c>
      <c r="EZ19" s="139">
        <v>9.9357026031102733E-4</v>
      </c>
      <c r="FA19" s="139">
        <v>5.2949427388557994E-4</v>
      </c>
      <c r="FB19" s="139">
        <v>3.9846796002783813E-3</v>
      </c>
      <c r="FC19" s="139">
        <v>2.3806789621546556E-3</v>
      </c>
      <c r="FD19" s="139">
        <v>6.8139620075714988E-3</v>
      </c>
      <c r="FE19" s="139">
        <v>2.1889818731079466E-3</v>
      </c>
      <c r="FF19" s="139">
        <v>3.532567041216992E-3</v>
      </c>
      <c r="FG19" s="139">
        <v>8.0297616089120196E-3</v>
      </c>
      <c r="FH19" s="139">
        <v>2.6188381237907126E-3</v>
      </c>
      <c r="FI19" s="139">
        <v>2.700612609069915E-3</v>
      </c>
      <c r="FJ19" s="139">
        <v>1.3626320698843033E-2</v>
      </c>
      <c r="FK19" s="139">
        <v>2.5344805421601994E-2</v>
      </c>
      <c r="FL19" s="139">
        <v>6.6633750336284412E-3</v>
      </c>
      <c r="FM19" s="139">
        <v>0.24430555325766995</v>
      </c>
      <c r="FN19" s="139">
        <v>0.23013031045361043</v>
      </c>
      <c r="FO19" s="139">
        <v>1.8032888010300223E-2</v>
      </c>
      <c r="FP19" s="139">
        <v>8.9698480833177736E-3</v>
      </c>
      <c r="FQ19" s="139">
        <v>1.950998864261996E-2</v>
      </c>
      <c r="FR19" s="139">
        <v>4.0458242700597271E-3</v>
      </c>
      <c r="FS19" s="139">
        <v>4.5356264762299774E-3</v>
      </c>
      <c r="FT19" s="139">
        <v>8.6842260520152269E-3</v>
      </c>
      <c r="FU19" s="139">
        <v>1.5194112655373767E-2</v>
      </c>
      <c r="FV19" s="139"/>
      <c r="FW19" s="139">
        <v>2.4274864873663352E-3</v>
      </c>
      <c r="FX19" s="139">
        <v>1.0406405417626775E-3</v>
      </c>
      <c r="FY19" s="139">
        <v>5.6899292395287829E-3</v>
      </c>
      <c r="FZ19" s="139">
        <v>6.3849904801579495E-4</v>
      </c>
      <c r="GA19" s="139">
        <v>5.2957589006686736E-3</v>
      </c>
      <c r="GB19" s="139">
        <v>1.1044237581982596E-3</v>
      </c>
      <c r="GC19" s="139">
        <v>1.2825196394904476E-3</v>
      </c>
      <c r="GD19" s="139">
        <v>4.4433095399901441E-3</v>
      </c>
      <c r="GE19" s="139">
        <v>2.6057910832645087E-3</v>
      </c>
      <c r="GF19" s="139">
        <v>6.4115418392663333E-3</v>
      </c>
      <c r="GG19" s="139">
        <v>2.2354790396729089E-3</v>
      </c>
      <c r="GH19" s="139">
        <v>2.5879096228198528E-3</v>
      </c>
      <c r="GI19" s="139">
        <v>9.4335254683313753E-3</v>
      </c>
      <c r="GJ19" s="139">
        <v>2.8920213564233854E-3</v>
      </c>
      <c r="GK19" s="139">
        <v>3.0595628644541615E-3</v>
      </c>
      <c r="GL19" s="139">
        <v>1.3567914287938368E-2</v>
      </c>
      <c r="GM19" s="139">
        <v>2.5548299775199537E-2</v>
      </c>
      <c r="GN19" s="139">
        <v>8.2926631903006264E-3</v>
      </c>
      <c r="GO19" s="139">
        <v>0.25412156849308276</v>
      </c>
      <c r="GP19" s="139">
        <v>0.23415119369171827</v>
      </c>
      <c r="GQ19" s="139">
        <v>1.6728105875975643E-2</v>
      </c>
      <c r="GR19" s="139">
        <v>9.306544233886745E-3</v>
      </c>
      <c r="GS19" s="139">
        <v>2.2269067727440028E-2</v>
      </c>
      <c r="GT19" s="139">
        <v>4.1891317789229691E-3</v>
      </c>
      <c r="GU19" s="139">
        <v>4.9109999173622965E-3</v>
      </c>
      <c r="GV19" s="139">
        <v>1.0899747465481051E-2</v>
      </c>
      <c r="GW19" s="139">
        <v>1.4681616986929543E-2</v>
      </c>
      <c r="GX19" s="139"/>
      <c r="GY19" s="139">
        <v>2.1399311250717029E-3</v>
      </c>
      <c r="GZ19" s="139">
        <v>1.2418313075780415E-3</v>
      </c>
      <c r="HA19" s="139">
        <v>5.9767080848953163E-3</v>
      </c>
      <c r="HB19" s="139">
        <v>6.2842528495149963E-4</v>
      </c>
      <c r="HC19" s="139">
        <v>4.6311328598393599E-3</v>
      </c>
      <c r="HD19" s="139">
        <v>1.0499899440769723E-3</v>
      </c>
      <c r="HE19" s="139">
        <v>9.6394121943415754E-4</v>
      </c>
      <c r="HF19" s="139">
        <v>2.9539216955402157E-3</v>
      </c>
      <c r="HG19" s="139">
        <v>2.5597699407518097E-3</v>
      </c>
      <c r="HH19" s="139">
        <v>6.210866694607328E-3</v>
      </c>
      <c r="HI19" s="139">
        <v>2.3065341894435171E-3</v>
      </c>
      <c r="HJ19" s="139">
        <v>3.6015364425294122E-3</v>
      </c>
      <c r="HK19" s="139">
        <v>7.6675775361741945E-3</v>
      </c>
      <c r="HL19" s="139">
        <v>2.397558250294854E-3</v>
      </c>
      <c r="HM19" s="139">
        <v>3.1866801997527182E-3</v>
      </c>
      <c r="HN19" s="139">
        <v>1.4168377869562918E-2</v>
      </c>
      <c r="HO19" s="139">
        <v>2.476253127720357E-2</v>
      </c>
      <c r="HP19" s="139">
        <v>3.2422627413992932E-3</v>
      </c>
      <c r="HQ19" s="139">
        <v>0.28296286138172261</v>
      </c>
      <c r="HR19" s="139">
        <v>0.22638789700720036</v>
      </c>
      <c r="HS19" s="139">
        <v>1.4602833249319505E-2</v>
      </c>
      <c r="HT19" s="139">
        <v>9.23228006190298E-3</v>
      </c>
      <c r="HU19" s="139">
        <v>1.8989926160636102E-2</v>
      </c>
      <c r="HV19" s="139">
        <v>4.3496769876901521E-3</v>
      </c>
      <c r="HW19" s="139">
        <v>4.296973437351477E-3</v>
      </c>
      <c r="HX19" s="139">
        <v>8.8565385894259965E-3</v>
      </c>
      <c r="HY19" s="139">
        <v>1.3200350257412091E-2</v>
      </c>
      <c r="HZ19" s="99"/>
    </row>
    <row r="20" spans="1:234" s="100" customFormat="1" ht="24" x14ac:dyDescent="0.25">
      <c r="A20" s="97" t="s">
        <v>28</v>
      </c>
      <c r="B20" s="98">
        <v>6022</v>
      </c>
      <c r="C20" s="98"/>
      <c r="D20" s="98">
        <v>3</v>
      </c>
      <c r="E20" s="98"/>
      <c r="F20" s="98"/>
      <c r="G20" s="98" t="s">
        <v>813</v>
      </c>
      <c r="H20" s="98" t="s">
        <v>23</v>
      </c>
      <c r="I20" s="97" t="s">
        <v>10</v>
      </c>
      <c r="J20" s="97" t="s">
        <v>879</v>
      </c>
      <c r="K20" s="139">
        <v>0</v>
      </c>
      <c r="L20" s="139">
        <v>0</v>
      </c>
      <c r="M20" s="139">
        <v>2.7672952228236293E-5</v>
      </c>
      <c r="N20" s="139">
        <v>0</v>
      </c>
      <c r="O20" s="139">
        <v>0</v>
      </c>
      <c r="P20" s="139">
        <v>0</v>
      </c>
      <c r="Q20" s="139">
        <v>0</v>
      </c>
      <c r="R20" s="139">
        <v>4.3435488910306854E-4</v>
      </c>
      <c r="S20" s="139">
        <v>1.3864615200142544E-5</v>
      </c>
      <c r="T20" s="139">
        <v>5.6620288595556874E-6</v>
      </c>
      <c r="U20" s="139">
        <v>2.2543263131129184E-4</v>
      </c>
      <c r="V20" s="139">
        <v>3.6777528846056581E-6</v>
      </c>
      <c r="W20" s="139">
        <v>1.7122886156604124E-4</v>
      </c>
      <c r="X20" s="139">
        <v>0</v>
      </c>
      <c r="Y20" s="139">
        <v>2.3128060051435154E-4</v>
      </c>
      <c r="Z20" s="139">
        <v>5.3616826043606885E-5</v>
      </c>
      <c r="AA20" s="139">
        <v>2.0836409464469518E-4</v>
      </c>
      <c r="AB20" s="139">
        <v>1.4558855203963859E-5</v>
      </c>
      <c r="AC20" s="139">
        <v>2.7217753696042225E-2</v>
      </c>
      <c r="AD20" s="139">
        <v>9.0875444310369626E-3</v>
      </c>
      <c r="AE20" s="139">
        <v>8.8525648022657678E-4</v>
      </c>
      <c r="AF20" s="139">
        <v>3.3593110161037396E-4</v>
      </c>
      <c r="AG20" s="139">
        <v>3.5089746038686608E-4</v>
      </c>
      <c r="AH20" s="139">
        <v>1.0954080055376739E-4</v>
      </c>
      <c r="AI20" s="139">
        <v>6.8480847069623564E-4</v>
      </c>
      <c r="AJ20" s="139">
        <v>5.5212094121864673E-5</v>
      </c>
      <c r="AK20" s="139">
        <v>2.1823105660612863E-4</v>
      </c>
      <c r="AL20" s="139"/>
      <c r="AM20" s="139">
        <v>0</v>
      </c>
      <c r="AN20" s="139">
        <v>0</v>
      </c>
      <c r="AO20" s="139">
        <v>2.2552629394955902E-5</v>
      </c>
      <c r="AP20" s="139">
        <v>0</v>
      </c>
      <c r="AQ20" s="139">
        <v>0</v>
      </c>
      <c r="AR20" s="139">
        <v>0</v>
      </c>
      <c r="AS20" s="139">
        <v>0</v>
      </c>
      <c r="AT20" s="139">
        <v>5.0010071858185392E-4</v>
      </c>
      <c r="AU20" s="139">
        <v>1.3406517611205708E-5</v>
      </c>
      <c r="AV20" s="139">
        <v>2.200356330080447E-3</v>
      </c>
      <c r="AW20" s="139">
        <v>4.6752688202961452E-5</v>
      </c>
      <c r="AX20" s="139">
        <v>5.5782034302242843E-6</v>
      </c>
      <c r="AY20" s="139">
        <v>1.8361977000762756E-4</v>
      </c>
      <c r="AZ20" s="139">
        <v>0</v>
      </c>
      <c r="BA20" s="139">
        <v>2.3355387003021858E-4</v>
      </c>
      <c r="BB20" s="139">
        <v>5.7379918912676461E-5</v>
      </c>
      <c r="BC20" s="139">
        <v>1.3738590179713188E-4</v>
      </c>
      <c r="BD20" s="139">
        <v>1.7537942194796377E-5</v>
      </c>
      <c r="BE20" s="139">
        <v>2.6740147286008136E-2</v>
      </c>
      <c r="BF20" s="139">
        <v>9.37259783466164E-3</v>
      </c>
      <c r="BG20" s="139">
        <v>9.4813053217650484E-4</v>
      </c>
      <c r="BH20" s="139">
        <v>4.0824816149863982E-4</v>
      </c>
      <c r="BI20" s="139">
        <v>3.5835958149895363E-4</v>
      </c>
      <c r="BJ20" s="139">
        <v>1.0755769463196091E-4</v>
      </c>
      <c r="BK20" s="139">
        <v>3.4752558067474034E-4</v>
      </c>
      <c r="BL20" s="139">
        <v>6.6074690489764613E-5</v>
      </c>
      <c r="BM20" s="139">
        <v>1.7969603347071719E-4</v>
      </c>
      <c r="BN20" s="139"/>
      <c r="BO20" s="139">
        <v>0</v>
      </c>
      <c r="BP20" s="139">
        <v>0</v>
      </c>
      <c r="BQ20" s="139">
        <v>2.0433071535761068E-5</v>
      </c>
      <c r="BR20" s="139">
        <v>0</v>
      </c>
      <c r="BS20" s="139">
        <v>2.7891782796545282E-6</v>
      </c>
      <c r="BT20" s="139">
        <v>0</v>
      </c>
      <c r="BU20" s="139">
        <v>0</v>
      </c>
      <c r="BV20" s="139">
        <v>4.7721933848582533E-4</v>
      </c>
      <c r="BW20" s="139">
        <v>1.1772405842276477E-5</v>
      </c>
      <c r="BX20" s="139">
        <v>2.3535569628137633E-3</v>
      </c>
      <c r="BY20" s="139">
        <v>0</v>
      </c>
      <c r="BZ20" s="139">
        <v>0</v>
      </c>
      <c r="CA20" s="139">
        <v>4.0974825040359682E-4</v>
      </c>
      <c r="CB20" s="139">
        <v>0</v>
      </c>
      <c r="CC20" s="139">
        <v>4.2987903875710959E-4</v>
      </c>
      <c r="CD20" s="139">
        <v>1.8518209738788748E-4</v>
      </c>
      <c r="CE20" s="139">
        <v>2.0684847712889735E-4</v>
      </c>
      <c r="CF20" s="139">
        <v>3.2286105026938334E-5</v>
      </c>
      <c r="CG20" s="139">
        <v>2.3408151921554453E-2</v>
      </c>
      <c r="CH20" s="139">
        <v>8.4751413195528723E-3</v>
      </c>
      <c r="CI20" s="139">
        <v>1.0484605139277994E-3</v>
      </c>
      <c r="CJ20" s="139">
        <v>4.0519095521164284E-4</v>
      </c>
      <c r="CK20" s="139">
        <v>3.3075433045748229E-4</v>
      </c>
      <c r="CL20" s="139">
        <v>3.6147848949498769E-6</v>
      </c>
      <c r="CM20" s="139">
        <v>4.3932798392542962E-4</v>
      </c>
      <c r="CN20" s="139">
        <v>3.1320880549669806E-5</v>
      </c>
      <c r="CO20" s="139">
        <v>2.7895858530583195E-3</v>
      </c>
      <c r="CP20" s="139"/>
      <c r="CQ20" s="139">
        <v>0</v>
      </c>
      <c r="CR20" s="139">
        <v>0</v>
      </c>
      <c r="CS20" s="139">
        <v>1.6238555263598728E-5</v>
      </c>
      <c r="CT20" s="139">
        <v>0</v>
      </c>
      <c r="CU20" s="139">
        <v>0</v>
      </c>
      <c r="CV20" s="139">
        <v>0</v>
      </c>
      <c r="CW20" s="139">
        <v>0</v>
      </c>
      <c r="CX20" s="139">
        <v>6.0372910501616179E-4</v>
      </c>
      <c r="CY20" s="139">
        <v>0</v>
      </c>
      <c r="CZ20" s="139">
        <v>2.4868639057529771E-3</v>
      </c>
      <c r="DA20" s="139">
        <v>0</v>
      </c>
      <c r="DB20" s="139">
        <v>0</v>
      </c>
      <c r="DC20" s="139">
        <v>4.8154354292112409E-4</v>
      </c>
      <c r="DD20" s="139">
        <v>0</v>
      </c>
      <c r="DE20" s="139">
        <v>5.2793229658796366E-4</v>
      </c>
      <c r="DF20" s="139">
        <v>1.7329741393026253E-4</v>
      </c>
      <c r="DG20" s="139">
        <v>2.4478781645905325E-4</v>
      </c>
      <c r="DH20" s="139">
        <v>2.8748053435925437E-5</v>
      </c>
      <c r="DI20" s="139">
        <v>2.4494232054427866E-2</v>
      </c>
      <c r="DJ20" s="139">
        <v>6.6757768708836478E-3</v>
      </c>
      <c r="DK20" s="139">
        <v>1.2217038929236204E-3</v>
      </c>
      <c r="DL20" s="139">
        <v>6.4568072802031638E-4</v>
      </c>
      <c r="DM20" s="139">
        <v>4.5971174215445352E-4</v>
      </c>
      <c r="DN20" s="139">
        <v>3.4580271289213562E-6</v>
      </c>
      <c r="DO20" s="139">
        <v>4.0017134601520895E-4</v>
      </c>
      <c r="DP20" s="139">
        <v>4.8660195634301339E-5</v>
      </c>
      <c r="DQ20" s="139">
        <v>3.3104196819767197E-3</v>
      </c>
      <c r="DR20" s="139"/>
      <c r="DS20" s="139">
        <v>0</v>
      </c>
      <c r="DT20" s="139">
        <v>0</v>
      </c>
      <c r="DU20" s="139">
        <v>1.0528719055546969E-5</v>
      </c>
      <c r="DV20" s="139">
        <v>0</v>
      </c>
      <c r="DW20" s="139">
        <v>0</v>
      </c>
      <c r="DX20" s="139">
        <v>0</v>
      </c>
      <c r="DY20" s="139">
        <v>0</v>
      </c>
      <c r="DZ20" s="139">
        <v>3.35995289569619E-4</v>
      </c>
      <c r="EA20" s="139">
        <v>0</v>
      </c>
      <c r="EB20" s="139">
        <v>3.2292589308948495E-3</v>
      </c>
      <c r="EC20" s="139">
        <v>1.6565973927341068E-4</v>
      </c>
      <c r="ED20" s="139">
        <v>0</v>
      </c>
      <c r="EE20" s="139">
        <v>7.3399012084519335E-4</v>
      </c>
      <c r="EF20" s="139">
        <v>0</v>
      </c>
      <c r="EG20" s="139">
        <v>2.4539837989112558E-4</v>
      </c>
      <c r="EH20" s="139">
        <v>1.947431678773941E-4</v>
      </c>
      <c r="EI20" s="139">
        <v>2.8169529550039043E-4</v>
      </c>
      <c r="EJ20" s="139">
        <v>2.4969771334675044E-4</v>
      </c>
      <c r="EK20" s="139">
        <v>2.3440829307065328E-2</v>
      </c>
      <c r="EL20" s="139">
        <v>1.6180741855362581E-2</v>
      </c>
      <c r="EM20" s="139">
        <v>5.0464801429022006E-4</v>
      </c>
      <c r="EN20" s="139">
        <v>8.06235342741553E-4</v>
      </c>
      <c r="EO20" s="139">
        <v>3.9857247272615117E-4</v>
      </c>
      <c r="EP20" s="139">
        <v>1.005819416968972E-5</v>
      </c>
      <c r="EQ20" s="139">
        <v>3.7745936219000078E-4</v>
      </c>
      <c r="ER20" s="139">
        <v>4.0802986597276227E-5</v>
      </c>
      <c r="ES20" s="139">
        <v>2.8575267172781206E-3</v>
      </c>
      <c r="ET20" s="139"/>
      <c r="EU20" s="139">
        <v>0</v>
      </c>
      <c r="EV20" s="139">
        <v>0</v>
      </c>
      <c r="EW20" s="139">
        <v>1.0829391899354146E-5</v>
      </c>
      <c r="EX20" s="139">
        <v>0</v>
      </c>
      <c r="EY20" s="139">
        <v>1.2391637143257576E-5</v>
      </c>
      <c r="EZ20" s="139">
        <v>0</v>
      </c>
      <c r="FA20" s="139">
        <v>0</v>
      </c>
      <c r="FB20" s="139">
        <v>2.5152877860329206E-6</v>
      </c>
      <c r="FC20" s="139">
        <v>0</v>
      </c>
      <c r="FD20" s="139">
        <v>2.4345206735123226E-3</v>
      </c>
      <c r="FE20" s="139">
        <v>1.3129802243091845E-5</v>
      </c>
      <c r="FF20" s="139">
        <v>0</v>
      </c>
      <c r="FG20" s="139">
        <v>3.8092466854504711E-4</v>
      </c>
      <c r="FH20" s="139">
        <v>0</v>
      </c>
      <c r="FI20" s="139">
        <v>4.6594869004756449E-4</v>
      </c>
      <c r="FJ20" s="139">
        <v>2.6344207987498094E-4</v>
      </c>
      <c r="FK20" s="139">
        <v>2.8273067206026082E-4</v>
      </c>
      <c r="FL20" s="139">
        <v>3.8690275302604685E-4</v>
      </c>
      <c r="FM20" s="139">
        <v>2.3958700499248697E-2</v>
      </c>
      <c r="FN20" s="139">
        <v>1.4819286230200771E-2</v>
      </c>
      <c r="FO20" s="139">
        <v>3.6234700448620454E-4</v>
      </c>
      <c r="FP20" s="139">
        <v>9.492679934781621E-4</v>
      </c>
      <c r="FQ20" s="139">
        <v>3.3102455687892488E-4</v>
      </c>
      <c r="FR20" s="139">
        <v>1.027045902061228E-5</v>
      </c>
      <c r="FS20" s="139">
        <v>2.0600839382827664E-4</v>
      </c>
      <c r="FT20" s="139">
        <v>5.3658634339442458E-5</v>
      </c>
      <c r="FU20" s="139">
        <v>4.1028655712118359E-5</v>
      </c>
      <c r="FV20" s="139"/>
      <c r="FW20" s="139">
        <v>0</v>
      </c>
      <c r="FX20" s="139">
        <v>0</v>
      </c>
      <c r="FY20" s="139">
        <v>4.0138610062438989E-5</v>
      </c>
      <c r="FZ20" s="139">
        <v>1.7060579363371839E-6</v>
      </c>
      <c r="GA20" s="139">
        <v>0</v>
      </c>
      <c r="GB20" s="139">
        <v>0</v>
      </c>
      <c r="GC20" s="139">
        <v>0</v>
      </c>
      <c r="GD20" s="139">
        <v>2.8674106279402065E-6</v>
      </c>
      <c r="GE20" s="139">
        <v>0</v>
      </c>
      <c r="GF20" s="139">
        <v>2.4722846088669564E-3</v>
      </c>
      <c r="GG20" s="139">
        <v>3.700732365903433E-4</v>
      </c>
      <c r="GH20" s="139">
        <v>6.1093412605393329E-4</v>
      </c>
      <c r="GI20" s="139">
        <v>8.1759410372101837E-4</v>
      </c>
      <c r="GJ20" s="139">
        <v>5.338353535292537E-4</v>
      </c>
      <c r="GK20" s="139">
        <v>5.6300244888745504E-4</v>
      </c>
      <c r="GL20" s="139">
        <v>5.3155745786050374E-4</v>
      </c>
      <c r="GM20" s="139">
        <v>9.0023855117479909E-4</v>
      </c>
      <c r="GN20" s="139">
        <v>2.6890124660696011E-4</v>
      </c>
      <c r="GO20" s="139">
        <v>2.399237012740961E-2</v>
      </c>
      <c r="GP20" s="139">
        <v>1.4406221168301595E-2</v>
      </c>
      <c r="GQ20" s="139">
        <v>4.452886855927113E-4</v>
      </c>
      <c r="GR20" s="139">
        <v>8.9831358339482353E-4</v>
      </c>
      <c r="GS20" s="139">
        <v>1.903029108208993E-4</v>
      </c>
      <c r="GT20" s="139">
        <v>1.5041285078939515E-4</v>
      </c>
      <c r="GU20" s="139">
        <v>3.2420169632421892E-4</v>
      </c>
      <c r="GV20" s="139">
        <v>3.2652345618131681E-5</v>
      </c>
      <c r="GW20" s="139">
        <v>7.132719908102661E-5</v>
      </c>
      <c r="GX20" s="139"/>
      <c r="GY20" s="139">
        <v>2.8166777298162739E-6</v>
      </c>
      <c r="GZ20" s="139">
        <v>0</v>
      </c>
      <c r="HA20" s="139">
        <v>1.0617826370622222E-4</v>
      </c>
      <c r="HB20" s="139">
        <v>0</v>
      </c>
      <c r="HC20" s="139">
        <v>0</v>
      </c>
      <c r="HD20" s="139">
        <v>0</v>
      </c>
      <c r="HE20" s="139">
        <v>0</v>
      </c>
      <c r="HF20" s="139">
        <v>5.4643144956862365E-4</v>
      </c>
      <c r="HG20" s="139">
        <v>0</v>
      </c>
      <c r="HH20" s="139">
        <v>1.948411296166877E-3</v>
      </c>
      <c r="HI20" s="139">
        <v>3.2948222078388036E-4</v>
      </c>
      <c r="HJ20" s="139">
        <v>4.2349486337353722E-4</v>
      </c>
      <c r="HK20" s="139">
        <v>1.1493154908675857E-3</v>
      </c>
      <c r="HL20" s="139">
        <v>5.1258620663353514E-4</v>
      </c>
      <c r="HM20" s="139">
        <v>1.4760623275742141E-3</v>
      </c>
      <c r="HN20" s="139">
        <v>5.3961417945878128E-4</v>
      </c>
      <c r="HO20" s="139">
        <v>9.9866244914316666E-4</v>
      </c>
      <c r="HP20" s="139">
        <v>2.6391208657541387E-4</v>
      </c>
      <c r="HQ20" s="139">
        <v>2.0816274170704759E-2</v>
      </c>
      <c r="HR20" s="139">
        <v>1.3160030772380938E-2</v>
      </c>
      <c r="HS20" s="139">
        <v>6.801065979417343E-4</v>
      </c>
      <c r="HT20" s="139">
        <v>8.6478059995804841E-4</v>
      </c>
      <c r="HU20" s="139">
        <v>1.9933476626646525E-4</v>
      </c>
      <c r="HV20" s="139">
        <v>7.7047874956581589E-4</v>
      </c>
      <c r="HW20" s="139">
        <v>2.68117213092018E-4</v>
      </c>
      <c r="HX20" s="139">
        <v>3.1270669489420388E-5</v>
      </c>
      <c r="HY20" s="139">
        <v>8.2549674232831172E-5</v>
      </c>
      <c r="HZ20" s="99"/>
    </row>
    <row r="21" spans="1:234" s="100" customFormat="1" ht="24" x14ac:dyDescent="0.25">
      <c r="A21" s="97" t="s">
        <v>28</v>
      </c>
      <c r="B21" s="98">
        <v>5920</v>
      </c>
      <c r="C21" s="98"/>
      <c r="D21" s="98">
        <v>3</v>
      </c>
      <c r="E21" s="98"/>
      <c r="F21" s="98"/>
      <c r="G21" s="98" t="s">
        <v>829</v>
      </c>
      <c r="H21" s="98" t="s">
        <v>24</v>
      </c>
      <c r="I21" s="97" t="s">
        <v>10</v>
      </c>
      <c r="J21" s="97" t="s">
        <v>879</v>
      </c>
      <c r="K21" s="139">
        <v>8.9994014382342694E-5</v>
      </c>
      <c r="L21" s="139">
        <v>3.3001481600935047E-5</v>
      </c>
      <c r="M21" s="139">
        <v>4.5081060950413991E-5</v>
      </c>
      <c r="N21" s="139">
        <v>4.7713968516955324E-5</v>
      </c>
      <c r="O21" s="139">
        <v>2.2278054383580048E-4</v>
      </c>
      <c r="P21" s="139">
        <v>0</v>
      </c>
      <c r="Q21" s="139">
        <v>1.5480773770084282E-6</v>
      </c>
      <c r="R21" s="139">
        <v>4.9551284052513614E-5</v>
      </c>
      <c r="S21" s="139">
        <v>1.526006583244206E-5</v>
      </c>
      <c r="T21" s="139">
        <v>4.8396681331358787E-4</v>
      </c>
      <c r="U21" s="139">
        <v>2.1073310205948293E-5</v>
      </c>
      <c r="V21" s="139">
        <v>2.2584460378126093E-5</v>
      </c>
      <c r="W21" s="139">
        <v>2.4736792554070524E-4</v>
      </c>
      <c r="X21" s="139">
        <v>3.4866594105958034E-5</v>
      </c>
      <c r="Y21" s="139">
        <v>0</v>
      </c>
      <c r="Z21" s="139">
        <v>3.5414153778306942E-4</v>
      </c>
      <c r="AA21" s="139">
        <v>3.4888692696689421E-4</v>
      </c>
      <c r="AB21" s="139">
        <v>8.2377003277214967E-5</v>
      </c>
      <c r="AC21" s="139">
        <v>6.3534738567143948E-3</v>
      </c>
      <c r="AD21" s="139">
        <v>4.1001760100901072E-3</v>
      </c>
      <c r="AE21" s="139">
        <v>9.1300097757773574E-4</v>
      </c>
      <c r="AF21" s="139">
        <v>1.4782445473519249E-4</v>
      </c>
      <c r="AG21" s="139">
        <v>7.6947778313476609E-4</v>
      </c>
      <c r="AH21" s="139">
        <v>8.1896885467494239E-5</v>
      </c>
      <c r="AI21" s="139">
        <v>4.534874149001407E-4</v>
      </c>
      <c r="AJ21" s="139">
        <v>2.6093947515344363E-4</v>
      </c>
      <c r="AK21" s="139">
        <v>1.0895020048152692E-4</v>
      </c>
      <c r="AL21" s="139"/>
      <c r="AM21" s="139">
        <v>1.1420783105301078E-4</v>
      </c>
      <c r="AN21" s="139">
        <v>3.3573511802441077E-5</v>
      </c>
      <c r="AO21" s="139">
        <v>3.7133031667763454E-4</v>
      </c>
      <c r="AP21" s="139">
        <v>4.4797727962814762E-5</v>
      </c>
      <c r="AQ21" s="139">
        <v>1.5633286993431815E-4</v>
      </c>
      <c r="AR21" s="139">
        <v>0</v>
      </c>
      <c r="AS21" s="139">
        <v>0</v>
      </c>
      <c r="AT21" s="139">
        <v>6.7933997486283596E-5</v>
      </c>
      <c r="AU21" s="139">
        <v>1.31820008073186E-5</v>
      </c>
      <c r="AV21" s="139">
        <v>5.5296871824158517E-4</v>
      </c>
      <c r="AW21" s="139">
        <v>1.1269383132453111E-5</v>
      </c>
      <c r="AX21" s="139">
        <v>3.9983361814960682E-5</v>
      </c>
      <c r="AY21" s="139">
        <v>2.840338572771373E-4</v>
      </c>
      <c r="AZ21" s="139">
        <v>5.0415637845304221E-5</v>
      </c>
      <c r="BA21" s="139">
        <v>0</v>
      </c>
      <c r="BB21" s="139">
        <v>3.5588241197820705E-4</v>
      </c>
      <c r="BC21" s="139">
        <v>3.6819169462100126E-4</v>
      </c>
      <c r="BD21" s="139">
        <v>2.3168425394889705E-4</v>
      </c>
      <c r="BE21" s="139">
        <v>5.7988698615397943E-3</v>
      </c>
      <c r="BF21" s="139">
        <v>4.6604487106180403E-3</v>
      </c>
      <c r="BG21" s="139">
        <v>9.8090405428952199E-4</v>
      </c>
      <c r="BH21" s="139">
        <v>1.5504477567639973E-4</v>
      </c>
      <c r="BI21" s="139">
        <v>7.0588231423019407E-4</v>
      </c>
      <c r="BJ21" s="139">
        <v>8.0589152278488142E-5</v>
      </c>
      <c r="BK21" s="139">
        <v>5.4277785838242464E-4</v>
      </c>
      <c r="BL21" s="139">
        <v>1.9078973850023031E-4</v>
      </c>
      <c r="BM21" s="139">
        <v>1.6845505916335114E-4</v>
      </c>
      <c r="BN21" s="139"/>
      <c r="BO21" s="139">
        <v>5.3914798712676868E-5</v>
      </c>
      <c r="BP21" s="139">
        <v>3.418245707431309E-5</v>
      </c>
      <c r="BQ21" s="139">
        <v>4.5126641350513287E-5</v>
      </c>
      <c r="BR21" s="139">
        <v>3.9338909271794992E-5</v>
      </c>
      <c r="BS21" s="139">
        <v>6.5498235906293769E-5</v>
      </c>
      <c r="BT21" s="139">
        <v>0</v>
      </c>
      <c r="BU21" s="139">
        <v>3.6455490217154078E-6</v>
      </c>
      <c r="BV21" s="139">
        <v>1.532957978250231E-4</v>
      </c>
      <c r="BW21" s="139">
        <v>8.2693460010302679E-6</v>
      </c>
      <c r="BX21" s="139">
        <v>5.5471763477248179E-4</v>
      </c>
      <c r="BY21" s="139">
        <v>1.7626690981897402E-5</v>
      </c>
      <c r="BZ21" s="139">
        <v>5.9732987276889185E-5</v>
      </c>
      <c r="CA21" s="139">
        <v>2.58635423740305E-4</v>
      </c>
      <c r="CB21" s="139">
        <v>3.6164025752826827E-5</v>
      </c>
      <c r="CC21" s="139">
        <v>0</v>
      </c>
      <c r="CD21" s="139">
        <v>3.3005219053758317E-4</v>
      </c>
      <c r="CE21" s="139">
        <v>3.8373246405724659E-4</v>
      </c>
      <c r="CF21" s="139">
        <v>1.9118581927325774E-4</v>
      </c>
      <c r="CG21" s="139">
        <v>6.2915252135346206E-3</v>
      </c>
      <c r="CH21" s="139">
        <v>4.9351153292217674E-3</v>
      </c>
      <c r="CI21" s="139">
        <v>1.0622984745147529E-3</v>
      </c>
      <c r="CJ21" s="139">
        <v>2.8357015867212977E-4</v>
      </c>
      <c r="CK21" s="139">
        <v>7.160623536302174E-4</v>
      </c>
      <c r="CL21" s="139">
        <v>8.2720199163816902E-5</v>
      </c>
      <c r="CM21" s="139">
        <v>5.1277131193659426E-4</v>
      </c>
      <c r="CN21" s="139">
        <v>1.9745795816468161E-4</v>
      </c>
      <c r="CO21" s="139">
        <v>2.0918365380781474E-4</v>
      </c>
      <c r="CP21" s="139"/>
      <c r="CQ21" s="139">
        <v>6.8644021034401477E-5</v>
      </c>
      <c r="CR21" s="139">
        <v>2.9776107894658141E-5</v>
      </c>
      <c r="CS21" s="139">
        <v>4.8705971977038788E-5</v>
      </c>
      <c r="CT21" s="139">
        <v>4.7149888113508278E-5</v>
      </c>
      <c r="CU21" s="139">
        <v>5.6948037916403216E-5</v>
      </c>
      <c r="CV21" s="139">
        <v>0</v>
      </c>
      <c r="CW21" s="139">
        <v>1.5447744141492942E-6</v>
      </c>
      <c r="CX21" s="139">
        <v>7.9353871186489414E-5</v>
      </c>
      <c r="CY21" s="139">
        <v>4.6343232424478823E-6</v>
      </c>
      <c r="CZ21" s="139">
        <v>4.2938269005295333E-4</v>
      </c>
      <c r="DA21" s="139">
        <v>9.920569632151432E-6</v>
      </c>
      <c r="DB21" s="139">
        <v>7.677834958756101E-5</v>
      </c>
      <c r="DC21" s="139">
        <v>2.0319659357732729E-4</v>
      </c>
      <c r="DD21" s="139">
        <v>3.4070070565274338E-5</v>
      </c>
      <c r="DE21" s="139">
        <v>0</v>
      </c>
      <c r="DF21" s="139">
        <v>2.784038367245052E-4</v>
      </c>
      <c r="DG21" s="139">
        <v>3.4492034908456732E-4</v>
      </c>
      <c r="DH21" s="139">
        <v>2.0741065314567908E-4</v>
      </c>
      <c r="DI21" s="139">
        <v>6.6249287077893501E-3</v>
      </c>
      <c r="DJ21" s="139">
        <v>4.5439467964099572E-3</v>
      </c>
      <c r="DK21" s="139">
        <v>1.0257295307275307E-3</v>
      </c>
      <c r="DL21" s="139">
        <v>6.0422473667495573E-4</v>
      </c>
      <c r="DM21" s="139">
        <v>7.1372651036143793E-4</v>
      </c>
      <c r="DN21" s="139">
        <v>5.7116829322571113E-5</v>
      </c>
      <c r="DO21" s="139">
        <v>5.0071750970543088E-4</v>
      </c>
      <c r="DP21" s="139">
        <v>1.4710322690700091E-4</v>
      </c>
      <c r="DQ21" s="139">
        <v>2.3800407425563123E-4</v>
      </c>
      <c r="DR21" s="139"/>
      <c r="DS21" s="139">
        <v>1.1502867973864899E-4</v>
      </c>
      <c r="DT21" s="139">
        <v>3.6642353717299922E-5</v>
      </c>
      <c r="DU21" s="139">
        <v>4.8838218456467527E-4</v>
      </c>
      <c r="DV21" s="139">
        <v>2.9582590514008174E-5</v>
      </c>
      <c r="DW21" s="139">
        <v>3.8436267883182877E-5</v>
      </c>
      <c r="DX21" s="139">
        <v>6.5986878947645941E-6</v>
      </c>
      <c r="DY21" s="139">
        <v>1.6336557409368655E-6</v>
      </c>
      <c r="DZ21" s="139">
        <v>1.132864019071809E-4</v>
      </c>
      <c r="EA21" s="139">
        <v>2.3319634890236038E-5</v>
      </c>
      <c r="EB21" s="139">
        <v>6.4053412142535101E-4</v>
      </c>
      <c r="EC21" s="139">
        <v>1.8835089719036801E-5</v>
      </c>
      <c r="ED21" s="139">
        <v>4.9466038764204266E-5</v>
      </c>
      <c r="EE21" s="139">
        <v>3.768217559640624E-4</v>
      </c>
      <c r="EF21" s="139">
        <v>3.4131456875944516E-5</v>
      </c>
      <c r="EG21" s="139">
        <v>0</v>
      </c>
      <c r="EH21" s="139">
        <v>3.1148279769626047E-4</v>
      </c>
      <c r="EI21" s="139">
        <v>5.1114865080808538E-4</v>
      </c>
      <c r="EJ21" s="139">
        <v>2.4773527637985256E-4</v>
      </c>
      <c r="EK21" s="139">
        <v>7.3706153137778523E-3</v>
      </c>
      <c r="EL21" s="139">
        <v>5.3590179939151435E-3</v>
      </c>
      <c r="EM21" s="139">
        <v>1.2843239585801161E-3</v>
      </c>
      <c r="EN21" s="139">
        <v>5.5365307384333778E-4</v>
      </c>
      <c r="EO21" s="139">
        <v>7.1925502654899913E-4</v>
      </c>
      <c r="EP21" s="139">
        <v>4.8001194116496575E-5</v>
      </c>
      <c r="EQ21" s="139">
        <v>3.92027311081245E-4</v>
      </c>
      <c r="ER21" s="139">
        <v>5.8265446730315889E-4</v>
      </c>
      <c r="ES21" s="139">
        <v>1.864129330271206E-4</v>
      </c>
      <c r="ET21" s="139"/>
      <c r="EU21" s="139">
        <v>1.8743055010597047E-4</v>
      </c>
      <c r="EV21" s="139">
        <v>4.171989272841149E-5</v>
      </c>
      <c r="EW21" s="139">
        <v>5.7076569080175942E-4</v>
      </c>
      <c r="EX21" s="139">
        <v>2.8452612041457315E-5</v>
      </c>
      <c r="EY21" s="139">
        <v>1.236705918832031E-5</v>
      </c>
      <c r="EZ21" s="139">
        <v>0</v>
      </c>
      <c r="FA21" s="139">
        <v>6.5178293072644486E-5</v>
      </c>
      <c r="FB21" s="139">
        <v>1.0169039023810844E-4</v>
      </c>
      <c r="FC21" s="139">
        <v>2.3715570554024679E-5</v>
      </c>
      <c r="FD21" s="139">
        <v>3.9005588186199623E-4</v>
      </c>
      <c r="FE21" s="139">
        <v>1.2720169660795055E-5</v>
      </c>
      <c r="FF21" s="139">
        <v>5.2481371857526407E-5</v>
      </c>
      <c r="FG21" s="139">
        <v>3.4944228456727496E-4</v>
      </c>
      <c r="FH21" s="139">
        <v>5.8921335041471801E-5</v>
      </c>
      <c r="FI21" s="139">
        <v>1.2289193064994829E-5</v>
      </c>
      <c r="FJ21" s="139">
        <v>3.5430185650256712E-4</v>
      </c>
      <c r="FK21" s="139">
        <v>7.2855785033844214E-4</v>
      </c>
      <c r="FL21" s="139">
        <v>2.3040197817132904E-4</v>
      </c>
      <c r="FM21" s="139">
        <v>7.9827103840584279E-3</v>
      </c>
      <c r="FN21" s="139">
        <v>5.3707244791191371E-3</v>
      </c>
      <c r="FO21" s="139">
        <v>1.321026342475239E-3</v>
      </c>
      <c r="FP21" s="139">
        <v>7.0208067345883124E-4</v>
      </c>
      <c r="FQ21" s="139">
        <v>6.7915274730868665E-4</v>
      </c>
      <c r="FR21" s="139">
        <v>9.5764515944949809E-5</v>
      </c>
      <c r="FS21" s="139">
        <v>3.1288218133776284E-4</v>
      </c>
      <c r="FT21" s="139">
        <v>5.0022563062092926E-4</v>
      </c>
      <c r="FU21" s="139">
        <v>1.8147801376229211E-4</v>
      </c>
      <c r="FV21" s="139"/>
      <c r="FW21" s="139">
        <v>1.4519913773595731E-4</v>
      </c>
      <c r="FX21" s="139">
        <v>3.8969158734366267E-5</v>
      </c>
      <c r="FY21" s="139">
        <v>7.6030661038077878E-4</v>
      </c>
      <c r="FZ21" s="139">
        <v>1.7269006200418119E-5</v>
      </c>
      <c r="GA21" s="139">
        <v>2.1756144122130046E-5</v>
      </c>
      <c r="GB21" s="139">
        <v>0</v>
      </c>
      <c r="GC21" s="139">
        <v>7.1105904867261921E-5</v>
      </c>
      <c r="GD21" s="139">
        <v>1.4217645528089923E-4</v>
      </c>
      <c r="GE21" s="139">
        <v>2.7296926981394942E-5</v>
      </c>
      <c r="GF21" s="139">
        <v>3.9738623751518336E-4</v>
      </c>
      <c r="GG21" s="139">
        <v>1.1469642511760826E-5</v>
      </c>
      <c r="GH21" s="139">
        <v>1.2215592706272418E-4</v>
      </c>
      <c r="GI21" s="139">
        <v>8.5144632194130462E-4</v>
      </c>
      <c r="GJ21" s="139">
        <v>4.1319531033025531E-5</v>
      </c>
      <c r="GK21" s="139">
        <v>1.3854259298626997E-5</v>
      </c>
      <c r="GL21" s="139">
        <v>2.8712461750597434E-4</v>
      </c>
      <c r="GM21" s="139">
        <v>5.6638628119727401E-4</v>
      </c>
      <c r="GN21" s="139">
        <v>3.4513449277529055E-4</v>
      </c>
      <c r="GO21" s="139">
        <v>9.6866489678128966E-3</v>
      </c>
      <c r="GP21" s="139">
        <v>6.5574735952788742E-3</v>
      </c>
      <c r="GQ21" s="139">
        <v>1.1589713224927087E-3</v>
      </c>
      <c r="GR21" s="139">
        <v>1.0461694438810636E-3</v>
      </c>
      <c r="GS21" s="139">
        <v>6.8883729461826173E-4</v>
      </c>
      <c r="GT21" s="139">
        <v>1.0182555405740997E-4</v>
      </c>
      <c r="GU21" s="139">
        <v>4.5863240191516618E-4</v>
      </c>
      <c r="GV21" s="139">
        <v>4.3704188929727822E-4</v>
      </c>
      <c r="GW21" s="139">
        <v>1.6078646412907643E-4</v>
      </c>
      <c r="GX21" s="139"/>
      <c r="GY21" s="139">
        <v>1.2784037878915013E-4</v>
      </c>
      <c r="GZ21" s="139">
        <v>3.3675158933603195E-5</v>
      </c>
      <c r="HA21" s="139">
        <v>6.0719667823792671E-4</v>
      </c>
      <c r="HB21" s="139">
        <v>2.1341750491300227E-5</v>
      </c>
      <c r="HC21" s="139">
        <v>2.6710771579365402E-5</v>
      </c>
      <c r="HD21" s="139">
        <v>9.8800388061247754E-6</v>
      </c>
      <c r="HE21" s="139">
        <v>7.7941979468384008E-5</v>
      </c>
      <c r="HF21" s="139">
        <v>7.9239774565769696E-5</v>
      </c>
      <c r="HG21" s="139">
        <v>4.3889429052493647E-5</v>
      </c>
      <c r="HH21" s="139">
        <v>3.5191549889572015E-4</v>
      </c>
      <c r="HI21" s="139">
        <v>1.3996808309015219E-5</v>
      </c>
      <c r="HJ21" s="139">
        <v>5.1874927084041763E-5</v>
      </c>
      <c r="HK21" s="139">
        <v>7.7311082657056615E-4</v>
      </c>
      <c r="HL21" s="139">
        <v>4.0351291822309766E-5</v>
      </c>
      <c r="HM21" s="139">
        <v>1.4367049763225462E-5</v>
      </c>
      <c r="HN21" s="139">
        <v>3.9383485687700232E-4</v>
      </c>
      <c r="HO21" s="139">
        <v>5.2437924628675266E-4</v>
      </c>
      <c r="HP21" s="139">
        <v>2.9562168112212477E-4</v>
      </c>
      <c r="HQ21" s="139">
        <v>9.2989988372902121E-3</v>
      </c>
      <c r="HR21" s="139">
        <v>7.7882138933344806E-3</v>
      </c>
      <c r="HS21" s="139">
        <v>1.8069968707291877E-3</v>
      </c>
      <c r="HT21" s="139">
        <v>1.0132537931206755E-3</v>
      </c>
      <c r="HU21" s="139">
        <v>6.7928287137300795E-4</v>
      </c>
      <c r="HV21" s="139">
        <v>8.4680772603211465E-5</v>
      </c>
      <c r="HW21" s="139">
        <v>3.9532873607789451E-4</v>
      </c>
      <c r="HX21" s="139">
        <v>4.4729449018532364E-4</v>
      </c>
      <c r="HY21" s="139">
        <v>2.0466821054812597E-4</v>
      </c>
      <c r="HZ21" s="99"/>
    </row>
    <row r="22" spans="1:234" s="100" customFormat="1" ht="36" x14ac:dyDescent="0.25">
      <c r="A22" s="97" t="s">
        <v>28</v>
      </c>
      <c r="B22" s="98">
        <v>6141</v>
      </c>
      <c r="C22" s="98"/>
      <c r="D22" s="98">
        <v>4</v>
      </c>
      <c r="E22" s="98"/>
      <c r="F22" s="98"/>
      <c r="G22" s="98" t="s">
        <v>784</v>
      </c>
      <c r="H22" s="98" t="s">
        <v>23</v>
      </c>
      <c r="I22" s="97" t="s">
        <v>11</v>
      </c>
      <c r="J22" s="97" t="s">
        <v>880</v>
      </c>
      <c r="K22" s="139">
        <v>5.0750801933802777E-5</v>
      </c>
      <c r="L22" s="139">
        <v>5.8093313849241911E-5</v>
      </c>
      <c r="M22" s="139">
        <v>1.1575686483740505E-3</v>
      </c>
      <c r="N22" s="139">
        <v>0</v>
      </c>
      <c r="O22" s="139">
        <v>5.017577944305021E-4</v>
      </c>
      <c r="P22" s="139">
        <v>0</v>
      </c>
      <c r="Q22" s="139">
        <v>5.5387559530003307E-5</v>
      </c>
      <c r="R22" s="139">
        <v>1.6469434404491301E-4</v>
      </c>
      <c r="S22" s="139">
        <v>8.440820157038668E-5</v>
      </c>
      <c r="T22" s="139">
        <v>1.5655180221370178E-3</v>
      </c>
      <c r="U22" s="139">
        <v>1.5104052903925651E-3</v>
      </c>
      <c r="V22" s="139">
        <v>4.9651768687228792E-4</v>
      </c>
      <c r="W22" s="139">
        <v>8.2112141094184692E-4</v>
      </c>
      <c r="X22" s="139">
        <v>4.5644690977399469E-4</v>
      </c>
      <c r="Y22" s="139">
        <v>1.8008042154368429E-4</v>
      </c>
      <c r="Z22" s="139">
        <v>7.2813331895357108E-4</v>
      </c>
      <c r="AA22" s="139">
        <v>4.2355210530883895E-3</v>
      </c>
      <c r="AB22" s="139">
        <v>1.0910409953894128E-3</v>
      </c>
      <c r="AC22" s="139">
        <v>1.6089008338023769E-3</v>
      </c>
      <c r="AD22" s="139">
        <v>3.2100274475587151E-2</v>
      </c>
      <c r="AE22" s="139">
        <v>2.5118843444182411E-3</v>
      </c>
      <c r="AF22" s="139">
        <v>2.9011962066257525E-3</v>
      </c>
      <c r="AG22" s="139">
        <v>5.1224568331872241E-3</v>
      </c>
      <c r="AH22" s="139">
        <v>4.4693734837119822E-4</v>
      </c>
      <c r="AI22" s="139">
        <v>2.205101930387788E-4</v>
      </c>
      <c r="AJ22" s="139">
        <v>7.556003867752345E-4</v>
      </c>
      <c r="AK22" s="139">
        <v>0</v>
      </c>
      <c r="AL22" s="139"/>
      <c r="AM22" s="139">
        <v>9.9317555433326592E-6</v>
      </c>
      <c r="AN22" s="139">
        <v>6.264021015113629E-5</v>
      </c>
      <c r="AO22" s="139">
        <v>9.4585439456491675E-4</v>
      </c>
      <c r="AP22" s="139">
        <v>0</v>
      </c>
      <c r="AQ22" s="139">
        <v>5.0562596289578513E-4</v>
      </c>
      <c r="AR22" s="139">
        <v>0</v>
      </c>
      <c r="AS22" s="139">
        <v>2.7130301173796571E-5</v>
      </c>
      <c r="AT22" s="139">
        <v>1.1894885030530457E-4</v>
      </c>
      <c r="AU22" s="139">
        <v>7.1422108657597644E-5</v>
      </c>
      <c r="AV22" s="139">
        <v>2.1700779688863284E-4</v>
      </c>
      <c r="AW22" s="139">
        <v>1.339944133878988E-3</v>
      </c>
      <c r="AX22" s="139">
        <v>3.1824059764260507E-4</v>
      </c>
      <c r="AY22" s="139">
        <v>8.1991827818427747E-4</v>
      </c>
      <c r="AZ22" s="139">
        <v>4.080225908535388E-4</v>
      </c>
      <c r="BA22" s="139">
        <v>4.3371284814400697E-5</v>
      </c>
      <c r="BB22" s="139">
        <v>6.5988549553051877E-4</v>
      </c>
      <c r="BC22" s="139">
        <v>4.1156528203132097E-3</v>
      </c>
      <c r="BD22" s="139">
        <v>1.0746891487077173E-3</v>
      </c>
      <c r="BE22" s="139">
        <v>1.4672914908385368E-3</v>
      </c>
      <c r="BF22" s="139">
        <v>3.0991091996546257E-2</v>
      </c>
      <c r="BG22" s="139">
        <v>2.6044661096698541E-3</v>
      </c>
      <c r="BH22" s="139">
        <v>2.6805379877954316E-3</v>
      </c>
      <c r="BI22" s="139">
        <v>4.5885857888739792E-3</v>
      </c>
      <c r="BJ22" s="139">
        <v>4.6542912378909828E-4</v>
      </c>
      <c r="BK22" s="139">
        <v>2.2019519574120852E-4</v>
      </c>
      <c r="BL22" s="139">
        <v>8.5658819133413043E-4</v>
      </c>
      <c r="BM22" s="139">
        <v>0</v>
      </c>
      <c r="BN22" s="139"/>
      <c r="BO22" s="139">
        <v>8.186398010166892E-6</v>
      </c>
      <c r="BP22" s="139">
        <v>0</v>
      </c>
      <c r="BQ22" s="139">
        <v>9.4402862915724016E-4</v>
      </c>
      <c r="BR22" s="139">
        <v>0</v>
      </c>
      <c r="BS22" s="139">
        <v>4.237752163769927E-4</v>
      </c>
      <c r="BT22" s="139">
        <v>0</v>
      </c>
      <c r="BU22" s="139">
        <v>0</v>
      </c>
      <c r="BV22" s="139">
        <v>1.0034356672789963E-4</v>
      </c>
      <c r="BW22" s="139">
        <v>5.4539547970899458E-5</v>
      </c>
      <c r="BX22" s="139">
        <v>7.7795479676986645E-5</v>
      </c>
      <c r="BY22" s="139">
        <v>1.3168914362265275E-3</v>
      </c>
      <c r="BZ22" s="139">
        <v>3.9911365837465019E-4</v>
      </c>
      <c r="CA22" s="139">
        <v>6.7923072938589951E-4</v>
      </c>
      <c r="CB22" s="139">
        <v>3.1952624824618429E-4</v>
      </c>
      <c r="CC22" s="139">
        <v>3.9133668225504125E-5</v>
      </c>
      <c r="CD22" s="139">
        <v>6.1291461611969595E-4</v>
      </c>
      <c r="CE22" s="139">
        <v>2.9809287289128809E-3</v>
      </c>
      <c r="CF22" s="139">
        <v>1.040130771401132E-3</v>
      </c>
      <c r="CG22" s="139">
        <v>7.6105277969532904E-3</v>
      </c>
      <c r="CH22" s="139">
        <v>3.3581654556861039E-2</v>
      </c>
      <c r="CI22" s="139">
        <v>2.3761553802246031E-3</v>
      </c>
      <c r="CJ22" s="139">
        <v>2.3131758360876013E-3</v>
      </c>
      <c r="CK22" s="139">
        <v>3.8670144885095815E-3</v>
      </c>
      <c r="CL22" s="139">
        <v>4.4148505041286825E-4</v>
      </c>
      <c r="CM22" s="139">
        <v>2.0060489551233023E-4</v>
      </c>
      <c r="CN22" s="139">
        <v>6.2483262455839748E-4</v>
      </c>
      <c r="CO22" s="139">
        <v>0</v>
      </c>
      <c r="CP22" s="139"/>
      <c r="CQ22" s="139">
        <v>4.2881241698065037E-6</v>
      </c>
      <c r="CR22" s="139">
        <v>0</v>
      </c>
      <c r="CS22" s="139">
        <v>8.4555129516448015E-4</v>
      </c>
      <c r="CT22" s="139">
        <v>0</v>
      </c>
      <c r="CU22" s="139">
        <v>2.9281061743907059E-4</v>
      </c>
      <c r="CV22" s="139">
        <v>0</v>
      </c>
      <c r="CW22" s="139">
        <v>0</v>
      </c>
      <c r="CX22" s="139">
        <v>0</v>
      </c>
      <c r="CY22" s="139">
        <v>0</v>
      </c>
      <c r="CZ22" s="139">
        <v>0</v>
      </c>
      <c r="DA22" s="139">
        <v>1.1998114587576908E-3</v>
      </c>
      <c r="DB22" s="139">
        <v>3.2963729243940134E-4</v>
      </c>
      <c r="DC22" s="139">
        <v>7.1358031370663652E-4</v>
      </c>
      <c r="DD22" s="139">
        <v>3.9422402725429505E-4</v>
      </c>
      <c r="DE22" s="139">
        <v>1.7594261057520603E-5</v>
      </c>
      <c r="DF22" s="139">
        <v>1.0837804467690633E-3</v>
      </c>
      <c r="DG22" s="139">
        <v>3.6776241553821377E-3</v>
      </c>
      <c r="DH22" s="139">
        <v>1.0992679362088384E-3</v>
      </c>
      <c r="DI22" s="139">
        <v>7.2265571386290889E-3</v>
      </c>
      <c r="DJ22" s="139">
        <v>3.7830748760339816E-2</v>
      </c>
      <c r="DK22" s="139">
        <v>2.9187694875170435E-3</v>
      </c>
      <c r="DL22" s="139">
        <v>2.3498568231734665E-3</v>
      </c>
      <c r="DM22" s="139">
        <v>4.4106121351813795E-3</v>
      </c>
      <c r="DN22" s="139">
        <v>5.1351911985265584E-4</v>
      </c>
      <c r="DO22" s="139">
        <v>7.0495810919921377E-5</v>
      </c>
      <c r="DP22" s="139">
        <v>9.4646831873289154E-4</v>
      </c>
      <c r="DQ22" s="139">
        <v>3.1600362933574501E-6</v>
      </c>
      <c r="DR22" s="139"/>
      <c r="DS22" s="139">
        <v>8.5480110194199924E-6</v>
      </c>
      <c r="DT22" s="139">
        <v>0</v>
      </c>
      <c r="DU22" s="139">
        <v>8.0257871519834551E-4</v>
      </c>
      <c r="DV22" s="139">
        <v>0</v>
      </c>
      <c r="DW22" s="139">
        <v>2.8623726519419143E-4</v>
      </c>
      <c r="DX22" s="139">
        <v>0</v>
      </c>
      <c r="DY22" s="139">
        <v>0</v>
      </c>
      <c r="DZ22" s="139">
        <v>0</v>
      </c>
      <c r="EA22" s="139">
        <v>0</v>
      </c>
      <c r="EB22" s="139">
        <v>0</v>
      </c>
      <c r="EC22" s="139">
        <v>1.0568536818131221E-4</v>
      </c>
      <c r="ED22" s="139">
        <v>4.1751690478208068E-4</v>
      </c>
      <c r="EE22" s="139">
        <v>3.1524276652928674E-4</v>
      </c>
      <c r="EF22" s="139">
        <v>4.1107553042133522E-4</v>
      </c>
      <c r="EG22" s="139">
        <v>5.5857622948027693E-6</v>
      </c>
      <c r="EH22" s="139">
        <v>1.4684465171547047E-4</v>
      </c>
      <c r="EI22" s="139">
        <v>3.7419384316523946E-3</v>
      </c>
      <c r="EJ22" s="139">
        <v>9.6915416591165254E-4</v>
      </c>
      <c r="EK22" s="139">
        <v>7.3260146575245683E-3</v>
      </c>
      <c r="EL22" s="139">
        <v>4.0164335892551313E-2</v>
      </c>
      <c r="EM22" s="139">
        <v>2.8248584938679959E-3</v>
      </c>
      <c r="EN22" s="139">
        <v>2.6184571421119874E-3</v>
      </c>
      <c r="EO22" s="139">
        <v>5.0602828800004026E-3</v>
      </c>
      <c r="EP22" s="139">
        <v>4.9300866432533549E-4</v>
      </c>
      <c r="EQ22" s="139">
        <v>8.5965787518730574E-5</v>
      </c>
      <c r="ER22" s="139">
        <v>9.9255599616375847E-4</v>
      </c>
      <c r="ES22" s="139">
        <v>2.00929169473622E-5</v>
      </c>
      <c r="ET22" s="139"/>
      <c r="EU22" s="139">
        <v>6.663828079432038E-6</v>
      </c>
      <c r="EV22" s="139">
        <v>0</v>
      </c>
      <c r="EW22" s="139">
        <v>6.6196196066602771E-4</v>
      </c>
      <c r="EX22" s="139">
        <v>0</v>
      </c>
      <c r="EY22" s="139">
        <v>2.5354341889855713E-4</v>
      </c>
      <c r="EZ22" s="139">
        <v>0</v>
      </c>
      <c r="FA22" s="139">
        <v>0</v>
      </c>
      <c r="FB22" s="139">
        <v>0</v>
      </c>
      <c r="FC22" s="139">
        <v>0</v>
      </c>
      <c r="FD22" s="139">
        <v>1.8225827087895064E-6</v>
      </c>
      <c r="FE22" s="139">
        <v>2.1519046096800504E-4</v>
      </c>
      <c r="FF22" s="139">
        <v>3.3183535849872045E-4</v>
      </c>
      <c r="FG22" s="139">
        <v>2.2371442629671938E-4</v>
      </c>
      <c r="FH22" s="139">
        <v>4.3317247611192929E-4</v>
      </c>
      <c r="FI22" s="139">
        <v>0</v>
      </c>
      <c r="FJ22" s="139">
        <v>1.5184527795912517E-5</v>
      </c>
      <c r="FK22" s="139">
        <v>3.5919443004059685E-3</v>
      </c>
      <c r="FL22" s="139">
        <v>1.3320976992296572E-3</v>
      </c>
      <c r="FM22" s="139">
        <v>6.3153741935391087E-3</v>
      </c>
      <c r="FN22" s="139">
        <v>4.6880573817901658E-2</v>
      </c>
      <c r="FO22" s="139">
        <v>2.6247919277139708E-3</v>
      </c>
      <c r="FP22" s="139">
        <v>2.0665887835141384E-3</v>
      </c>
      <c r="FQ22" s="139">
        <v>4.2754329541440164E-3</v>
      </c>
      <c r="FR22" s="139">
        <v>4.4633935034808206E-4</v>
      </c>
      <c r="FS22" s="139">
        <v>8.5049604551838269E-5</v>
      </c>
      <c r="FT22" s="139">
        <v>8.0473183014276339E-4</v>
      </c>
      <c r="FU22" s="139">
        <v>1.6193336763342617E-3</v>
      </c>
      <c r="FV22" s="139"/>
      <c r="FW22" s="139">
        <v>3.2294038115793632E-6</v>
      </c>
      <c r="FX22" s="139">
        <v>0</v>
      </c>
      <c r="FY22" s="139">
        <v>5.6081439103706869E-4</v>
      </c>
      <c r="FZ22" s="139">
        <v>0</v>
      </c>
      <c r="GA22" s="139">
        <v>2.2622439794426564E-4</v>
      </c>
      <c r="GB22" s="139">
        <v>0</v>
      </c>
      <c r="GC22" s="139">
        <v>0</v>
      </c>
      <c r="GD22" s="139">
        <v>2.3531772185520966E-4</v>
      </c>
      <c r="GE22" s="139">
        <v>0</v>
      </c>
      <c r="GF22" s="139">
        <v>1.4562298354593382E-6</v>
      </c>
      <c r="GG22" s="139">
        <v>0</v>
      </c>
      <c r="GH22" s="139">
        <v>5.9775967259705134E-6</v>
      </c>
      <c r="GI22" s="139">
        <v>2.2410533159076295E-4</v>
      </c>
      <c r="GJ22" s="139">
        <v>0</v>
      </c>
      <c r="GK22" s="139">
        <v>1.5575060855436135E-4</v>
      </c>
      <c r="GL22" s="139">
        <v>8.6038996759337264E-6</v>
      </c>
      <c r="GM22" s="139">
        <v>2.7743379590426664E-3</v>
      </c>
      <c r="GN22" s="139">
        <v>1.1529657647788365E-3</v>
      </c>
      <c r="GO22" s="139">
        <v>6.2940952048718994E-3</v>
      </c>
      <c r="GP22" s="139">
        <v>2.3631653075167312E-2</v>
      </c>
      <c r="GQ22" s="139">
        <v>2.7560941705761463E-3</v>
      </c>
      <c r="GR22" s="139">
        <v>1.9000386786460529E-3</v>
      </c>
      <c r="GS22" s="139">
        <v>4.1852156325967753E-3</v>
      </c>
      <c r="GT22" s="139">
        <v>4.3746038654419328E-4</v>
      </c>
      <c r="GU22" s="139">
        <v>6.1063697698283135E-5</v>
      </c>
      <c r="GV22" s="139">
        <v>6.7241432807766711E-4</v>
      </c>
      <c r="GW22" s="139">
        <v>1.438743261312853E-3</v>
      </c>
      <c r="GX22" s="139"/>
      <c r="GY22" s="139">
        <v>6.2500727330864208E-6</v>
      </c>
      <c r="GZ22" s="139">
        <v>0</v>
      </c>
      <c r="HA22" s="139">
        <v>4.130315839571879E-4</v>
      </c>
      <c r="HB22" s="139">
        <v>0</v>
      </c>
      <c r="HC22" s="139">
        <v>2.0240413285219146E-4</v>
      </c>
      <c r="HD22" s="139">
        <v>0</v>
      </c>
      <c r="HE22" s="139">
        <v>0</v>
      </c>
      <c r="HF22" s="139">
        <v>0</v>
      </c>
      <c r="HG22" s="139">
        <v>0</v>
      </c>
      <c r="HH22" s="139">
        <v>0</v>
      </c>
      <c r="HI22" s="139">
        <v>0</v>
      </c>
      <c r="HJ22" s="139">
        <v>2.7916316066223699E-6</v>
      </c>
      <c r="HK22" s="139">
        <v>2.3854790686734967E-4</v>
      </c>
      <c r="HL22" s="139">
        <v>0</v>
      </c>
      <c r="HM22" s="139">
        <v>1.6030417558235541E-4</v>
      </c>
      <c r="HN22" s="139">
        <v>4.7001473318373318E-6</v>
      </c>
      <c r="HO22" s="139">
        <v>2.9748911790296773E-3</v>
      </c>
      <c r="HP22" s="139">
        <v>9.3543451942635942E-4</v>
      </c>
      <c r="HQ22" s="139">
        <v>4.9965209753199454E-3</v>
      </c>
      <c r="HR22" s="139">
        <v>3.2839419617000189E-2</v>
      </c>
      <c r="HS22" s="139">
        <v>1.9618765245076656E-3</v>
      </c>
      <c r="HT22" s="139">
        <v>1.374000994098941E-3</v>
      </c>
      <c r="HU22" s="139">
        <v>3.4540168044820741E-3</v>
      </c>
      <c r="HV22" s="139">
        <v>3.9129852650705198E-4</v>
      </c>
      <c r="HW22" s="139">
        <v>4.995559523649126E-5</v>
      </c>
      <c r="HX22" s="139">
        <v>5.1821228920307457E-4</v>
      </c>
      <c r="HY22" s="139">
        <v>9.9281392152734548E-4</v>
      </c>
      <c r="HZ22" s="99"/>
    </row>
    <row r="23" spans="1:234" s="100" customFormat="1" ht="48" x14ac:dyDescent="0.25">
      <c r="A23" s="97" t="s">
        <v>28</v>
      </c>
      <c r="B23" s="98">
        <v>6142</v>
      </c>
      <c r="C23" s="98"/>
      <c r="D23" s="98">
        <v>4</v>
      </c>
      <c r="E23" s="98"/>
      <c r="F23" s="98"/>
      <c r="G23" s="98" t="s">
        <v>814</v>
      </c>
      <c r="H23" s="98" t="s">
        <v>23</v>
      </c>
      <c r="I23" s="97" t="s">
        <v>11</v>
      </c>
      <c r="J23" s="97" t="s">
        <v>880</v>
      </c>
      <c r="K23" s="139">
        <v>0</v>
      </c>
      <c r="L23" s="139">
        <v>0</v>
      </c>
      <c r="M23" s="139">
        <v>0</v>
      </c>
      <c r="N23" s="139">
        <v>0</v>
      </c>
      <c r="O23" s="139">
        <v>0</v>
      </c>
      <c r="P23" s="139">
        <v>0</v>
      </c>
      <c r="Q23" s="139">
        <v>0</v>
      </c>
      <c r="R23" s="139">
        <v>0</v>
      </c>
      <c r="S23" s="139">
        <v>0</v>
      </c>
      <c r="T23" s="139">
        <v>1.0516520393789532E-5</v>
      </c>
      <c r="U23" s="139">
        <v>0</v>
      </c>
      <c r="V23" s="139">
        <v>0</v>
      </c>
      <c r="W23" s="139">
        <v>0</v>
      </c>
      <c r="X23" s="139">
        <v>0</v>
      </c>
      <c r="Y23" s="139">
        <v>8.4356873419594089E-6</v>
      </c>
      <c r="Z23" s="139">
        <v>0</v>
      </c>
      <c r="AA23" s="139">
        <v>5.6829645318324616E-5</v>
      </c>
      <c r="AB23" s="139">
        <v>7.8660920705773092E-5</v>
      </c>
      <c r="AC23" s="139">
        <v>2.8728507684563622E-5</v>
      </c>
      <c r="AD23" s="139">
        <v>0</v>
      </c>
      <c r="AE23" s="139">
        <v>1.3069349565894321E-6</v>
      </c>
      <c r="AF23" s="139">
        <v>4.8719935068956556E-5</v>
      </c>
      <c r="AG23" s="139">
        <v>3.7454126853011209E-4</v>
      </c>
      <c r="AH23" s="139">
        <v>0</v>
      </c>
      <c r="AI23" s="139">
        <v>0</v>
      </c>
      <c r="AJ23" s="139">
        <v>0</v>
      </c>
      <c r="AK23" s="139">
        <v>9.0466863127736914E-6</v>
      </c>
      <c r="AL23" s="139"/>
      <c r="AM23" s="139">
        <v>0</v>
      </c>
      <c r="AN23" s="139">
        <v>0</v>
      </c>
      <c r="AO23" s="139">
        <v>1.0162303320147955E-5</v>
      </c>
      <c r="AP23" s="139">
        <v>0</v>
      </c>
      <c r="AQ23" s="139">
        <v>0</v>
      </c>
      <c r="AR23" s="139">
        <v>0</v>
      </c>
      <c r="AS23" s="139">
        <v>0</v>
      </c>
      <c r="AT23" s="139">
        <v>1.1012144894817584E-5</v>
      </c>
      <c r="AU23" s="139">
        <v>8.9247774576237055E-6</v>
      </c>
      <c r="AV23" s="139">
        <v>4.1695536164534598E-5</v>
      </c>
      <c r="AW23" s="139">
        <v>3.8376436894466832E-5</v>
      </c>
      <c r="AX23" s="139">
        <v>3.7919042239358044E-6</v>
      </c>
      <c r="AY23" s="139">
        <v>6.6130281832374124E-4</v>
      </c>
      <c r="AZ23" s="139">
        <v>1.3036642559976912E-5</v>
      </c>
      <c r="BA23" s="139">
        <v>1.5796329783691094E-5</v>
      </c>
      <c r="BB23" s="139">
        <v>0</v>
      </c>
      <c r="BC23" s="139">
        <v>7.0309973483961675E-5</v>
      </c>
      <c r="BD23" s="139">
        <v>7.9302747368117731E-5</v>
      </c>
      <c r="BE23" s="139">
        <v>1.1294814670333854E-4</v>
      </c>
      <c r="BF23" s="139">
        <v>2.5370721105332831E-6</v>
      </c>
      <c r="BG23" s="139">
        <v>0</v>
      </c>
      <c r="BH23" s="139">
        <v>5.3944069350603606E-5</v>
      </c>
      <c r="BI23" s="139">
        <v>4.6275351066591889E-4</v>
      </c>
      <c r="BJ23" s="139">
        <v>6.5158565422428899E-6</v>
      </c>
      <c r="BK23" s="139">
        <v>2.2300795445628796E-6</v>
      </c>
      <c r="BL23" s="139">
        <v>0</v>
      </c>
      <c r="BM23" s="139">
        <v>1.0630022572076904E-4</v>
      </c>
      <c r="BN23" s="139"/>
      <c r="BO23" s="139">
        <v>0</v>
      </c>
      <c r="BP23" s="139">
        <v>0</v>
      </c>
      <c r="BQ23" s="139">
        <v>2.4518262040462376E-5</v>
      </c>
      <c r="BR23" s="139">
        <v>0</v>
      </c>
      <c r="BS23" s="139">
        <v>0</v>
      </c>
      <c r="BT23" s="139">
        <v>0</v>
      </c>
      <c r="BU23" s="139">
        <v>0</v>
      </c>
      <c r="BV23" s="139">
        <v>2.1670259048320102E-5</v>
      </c>
      <c r="BW23" s="139">
        <v>2.4273808988580687E-5</v>
      </c>
      <c r="BX23" s="139">
        <v>1.2207949034329777E-4</v>
      </c>
      <c r="BY23" s="139">
        <v>4.5160949655992903E-4</v>
      </c>
      <c r="BZ23" s="139">
        <v>3.6882782736062608E-5</v>
      </c>
      <c r="CA23" s="139">
        <v>5.6571897769428978E-4</v>
      </c>
      <c r="CB23" s="139">
        <v>2.4496113210289485E-5</v>
      </c>
      <c r="CC23" s="139">
        <v>3.535106279275506E-5</v>
      </c>
      <c r="CD23" s="139">
        <v>0</v>
      </c>
      <c r="CE23" s="139">
        <v>9.8452332004855464E-5</v>
      </c>
      <c r="CF23" s="139">
        <v>7.2450268326733716E-5</v>
      </c>
      <c r="CG23" s="139">
        <v>4.7084326530183137E-4</v>
      </c>
      <c r="CH23" s="139">
        <v>3.0521718604981351E-4</v>
      </c>
      <c r="CI23" s="139">
        <v>0</v>
      </c>
      <c r="CJ23" s="139">
        <v>6.7547336648034274E-5</v>
      </c>
      <c r="CK23" s="139">
        <v>4.491542230936152E-4</v>
      </c>
      <c r="CL23" s="139">
        <v>1.0534445980967284E-5</v>
      </c>
      <c r="CM23" s="139">
        <v>1.2928508443907499E-5</v>
      </c>
      <c r="CN23" s="139">
        <v>0</v>
      </c>
      <c r="CO23" s="139">
        <v>1.8592271986844788E-4</v>
      </c>
      <c r="CP23" s="139"/>
      <c r="CQ23" s="139">
        <v>0</v>
      </c>
      <c r="CR23" s="139">
        <v>0</v>
      </c>
      <c r="CS23" s="139">
        <v>3.4984533383347576E-5</v>
      </c>
      <c r="CT23" s="139">
        <v>0</v>
      </c>
      <c r="CU23" s="139">
        <v>0</v>
      </c>
      <c r="CV23" s="139">
        <v>0</v>
      </c>
      <c r="CW23" s="139">
        <v>0</v>
      </c>
      <c r="CX23" s="139">
        <v>3.6822034657328115E-5</v>
      </c>
      <c r="CY23" s="139">
        <v>3.2177088612342257E-5</v>
      </c>
      <c r="CZ23" s="139">
        <v>1.5809262748441811E-4</v>
      </c>
      <c r="DA23" s="139">
        <v>6.6549532803559402E-4</v>
      </c>
      <c r="DB23" s="139">
        <v>6.0531895036059136E-5</v>
      </c>
      <c r="DC23" s="139">
        <v>4.1412351379447649E-4</v>
      </c>
      <c r="DD23" s="139">
        <v>3.7226303573527589E-5</v>
      </c>
      <c r="DE23" s="139">
        <v>5.4291938250339766E-5</v>
      </c>
      <c r="DF23" s="139">
        <v>0</v>
      </c>
      <c r="DG23" s="139">
        <v>9.7757900434935767E-5</v>
      </c>
      <c r="DH23" s="139">
        <v>7.193172684956098E-5</v>
      </c>
      <c r="DI23" s="139">
        <v>5.6211458052273444E-4</v>
      </c>
      <c r="DJ23" s="139">
        <v>4.583484050042192E-4</v>
      </c>
      <c r="DK23" s="139">
        <v>0</v>
      </c>
      <c r="DL23" s="139">
        <v>7.5530061240911705E-5</v>
      </c>
      <c r="DM23" s="139">
        <v>1.6203369499875437E-5</v>
      </c>
      <c r="DN23" s="139">
        <v>3.2087673489496092E-5</v>
      </c>
      <c r="DO23" s="139">
        <v>2.2764684013489202E-5</v>
      </c>
      <c r="DP23" s="139">
        <v>0</v>
      </c>
      <c r="DQ23" s="139">
        <v>1.5583770033782309E-4</v>
      </c>
      <c r="DR23" s="139"/>
      <c r="DS23" s="139">
        <v>0</v>
      </c>
      <c r="DT23" s="139">
        <v>0</v>
      </c>
      <c r="DU23" s="139">
        <v>4.3853891614386708E-5</v>
      </c>
      <c r="DV23" s="139">
        <v>0</v>
      </c>
      <c r="DW23" s="139">
        <v>0</v>
      </c>
      <c r="DX23" s="139">
        <v>0</v>
      </c>
      <c r="DY23" s="139">
        <v>0</v>
      </c>
      <c r="DZ23" s="139">
        <v>4.6246528241181595E-5</v>
      </c>
      <c r="EA23" s="139">
        <v>3.3450192238498849E-5</v>
      </c>
      <c r="EB23" s="139">
        <v>2.293785747774079E-4</v>
      </c>
      <c r="EC23" s="139">
        <v>6.1914899982323064E-4</v>
      </c>
      <c r="ED23" s="139">
        <v>5.1398582487291397E-5</v>
      </c>
      <c r="EE23" s="139">
        <v>0</v>
      </c>
      <c r="EF23" s="139">
        <v>5.3232780297956966E-5</v>
      </c>
      <c r="EG23" s="139">
        <v>6.407741881814312E-5</v>
      </c>
      <c r="EH23" s="139">
        <v>0</v>
      </c>
      <c r="EI23" s="139">
        <v>1.0512170315277803E-4</v>
      </c>
      <c r="EJ23" s="139">
        <v>7.8924097062340362E-5</v>
      </c>
      <c r="EK23" s="139">
        <v>7.3762293226892932E-4</v>
      </c>
      <c r="EL23" s="139">
        <v>5.7562267008155711E-4</v>
      </c>
      <c r="EM23" s="139">
        <v>0</v>
      </c>
      <c r="EN23" s="139">
        <v>9.9750733682178662E-5</v>
      </c>
      <c r="EO23" s="139">
        <v>5.8317794853997689E-5</v>
      </c>
      <c r="EP23" s="139">
        <v>3.6915666647412974E-5</v>
      </c>
      <c r="EQ23" s="139">
        <v>4.5191509140139155E-5</v>
      </c>
      <c r="ER23" s="139">
        <v>0</v>
      </c>
      <c r="ES23" s="139">
        <v>5.1631441787105482E-5</v>
      </c>
      <c r="ET23" s="139"/>
      <c r="EU23" s="139">
        <v>0</v>
      </c>
      <c r="EV23" s="139">
        <v>0</v>
      </c>
      <c r="EW23" s="139">
        <v>5.9282019227641329E-5</v>
      </c>
      <c r="EX23" s="139">
        <v>0</v>
      </c>
      <c r="EY23" s="139">
        <v>0</v>
      </c>
      <c r="EZ23" s="139">
        <v>0</v>
      </c>
      <c r="FA23" s="139">
        <v>0</v>
      </c>
      <c r="FB23" s="139">
        <v>5.9794547169149281E-5</v>
      </c>
      <c r="FC23" s="139">
        <v>5.0567856726852776E-5</v>
      </c>
      <c r="FD23" s="139">
        <v>3.5021726700684377E-4</v>
      </c>
      <c r="FE23" s="139">
        <v>3.1289757846881454E-4</v>
      </c>
      <c r="FF23" s="139">
        <v>9.4731278890067979E-5</v>
      </c>
      <c r="FG23" s="139">
        <v>3.1947499152195052E-4</v>
      </c>
      <c r="FH23" s="139">
        <v>8.8866140392287733E-5</v>
      </c>
      <c r="FI23" s="139">
        <v>1.1646066257489476E-4</v>
      </c>
      <c r="FJ23" s="139">
        <v>0</v>
      </c>
      <c r="FK23" s="139">
        <v>8.5450285274951655E-5</v>
      </c>
      <c r="FL23" s="139">
        <v>5.1747930232155714E-5</v>
      </c>
      <c r="FM23" s="139">
        <v>1.0412485201237115E-3</v>
      </c>
      <c r="FN23" s="139">
        <v>6.9420265736833326E-4</v>
      </c>
      <c r="FO23" s="139">
        <v>0</v>
      </c>
      <c r="FP23" s="139">
        <v>8.1339745377112112E-5</v>
      </c>
      <c r="FQ23" s="139">
        <v>3.6921209629262965E-5</v>
      </c>
      <c r="FR23" s="139">
        <v>5.0798948270108172E-5</v>
      </c>
      <c r="FS23" s="139">
        <v>1.5239006619094885E-4</v>
      </c>
      <c r="FT23" s="139">
        <v>0</v>
      </c>
      <c r="FU23" s="139">
        <v>1.0477677211654095E-4</v>
      </c>
      <c r="FV23" s="139"/>
      <c r="FW23" s="139">
        <v>0</v>
      </c>
      <c r="FX23" s="139">
        <v>0</v>
      </c>
      <c r="FY23" s="139">
        <v>7.3424897098309003E-5</v>
      </c>
      <c r="FZ23" s="139">
        <v>0</v>
      </c>
      <c r="GA23" s="139">
        <v>0</v>
      </c>
      <c r="GB23" s="139">
        <v>0</v>
      </c>
      <c r="GC23" s="139">
        <v>0</v>
      </c>
      <c r="GD23" s="139">
        <v>6.626999649721619E-5</v>
      </c>
      <c r="GE23" s="139">
        <v>4.3936948370303757E-5</v>
      </c>
      <c r="GF23" s="139">
        <v>3.0872546164344025E-4</v>
      </c>
      <c r="GG23" s="139">
        <v>1.6568275108368237E-4</v>
      </c>
      <c r="GH23" s="139">
        <v>9.7602141898657312E-5</v>
      </c>
      <c r="GI23" s="139">
        <v>0</v>
      </c>
      <c r="GJ23" s="139">
        <v>1.0736407181953824E-4</v>
      </c>
      <c r="GK23" s="139">
        <v>0</v>
      </c>
      <c r="GL23" s="139">
        <v>2.5310433477531158E-6</v>
      </c>
      <c r="GM23" s="139">
        <v>2.051107281530859E-5</v>
      </c>
      <c r="GN23" s="139">
        <v>5.4655555787916291E-5</v>
      </c>
      <c r="GO23" s="139">
        <v>9.4582825694858883E-4</v>
      </c>
      <c r="GP23" s="139">
        <v>6.1228241591976945E-4</v>
      </c>
      <c r="GQ23" s="139">
        <v>0</v>
      </c>
      <c r="GR23" s="139">
        <v>8.2969022401029529E-5</v>
      </c>
      <c r="GS23" s="139">
        <v>6.1699022053986045E-5</v>
      </c>
      <c r="GT23" s="139">
        <v>0</v>
      </c>
      <c r="GU23" s="139">
        <v>0</v>
      </c>
      <c r="GV23" s="139">
        <v>0</v>
      </c>
      <c r="GW23" s="139">
        <v>3.3566271547921626E-4</v>
      </c>
      <c r="GX23" s="139"/>
      <c r="GY23" s="139">
        <v>0</v>
      </c>
      <c r="GZ23" s="139">
        <v>0</v>
      </c>
      <c r="HA23" s="139">
        <v>9.5880226472779546E-5</v>
      </c>
      <c r="HB23" s="139">
        <v>0</v>
      </c>
      <c r="HC23" s="139">
        <v>0</v>
      </c>
      <c r="HD23" s="139">
        <v>0</v>
      </c>
      <c r="HE23" s="139">
        <v>0</v>
      </c>
      <c r="HF23" s="139">
        <v>7.2076886709006329E-5</v>
      </c>
      <c r="HG23" s="139">
        <v>0</v>
      </c>
      <c r="HH23" s="139">
        <v>3.745486500205581E-4</v>
      </c>
      <c r="HI23" s="139">
        <v>2.0090648920806456E-4</v>
      </c>
      <c r="HJ23" s="139">
        <v>1.0324888563665203E-4</v>
      </c>
      <c r="HK23" s="139">
        <v>0</v>
      </c>
      <c r="HL23" s="139">
        <v>1.259440316334253E-4</v>
      </c>
      <c r="HM23" s="139">
        <v>0</v>
      </c>
      <c r="HN23" s="139">
        <v>1.3895483612234748E-6</v>
      </c>
      <c r="HO23" s="139">
        <v>1.7400329864176873E-5</v>
      </c>
      <c r="HP23" s="139">
        <v>1.1625511619558252E-5</v>
      </c>
      <c r="HQ23" s="139">
        <v>1.1790042540712638E-3</v>
      </c>
      <c r="HR23" s="139">
        <v>7.2993018838458316E-4</v>
      </c>
      <c r="HS23" s="139">
        <v>0</v>
      </c>
      <c r="HT23" s="139">
        <v>9.2491291713300345E-5</v>
      </c>
      <c r="HU23" s="139">
        <v>0</v>
      </c>
      <c r="HV23" s="139">
        <v>0</v>
      </c>
      <c r="HW23" s="139">
        <v>0</v>
      </c>
      <c r="HX23" s="139">
        <v>0</v>
      </c>
      <c r="HY23" s="139">
        <v>4.7104042251692449E-4</v>
      </c>
      <c r="HZ23" s="99"/>
    </row>
    <row r="24" spans="1:234" s="100" customFormat="1" ht="36" x14ac:dyDescent="0.25">
      <c r="A24" s="97" t="s">
        <v>28</v>
      </c>
      <c r="B24" s="98">
        <v>6143</v>
      </c>
      <c r="C24" s="98"/>
      <c r="D24" s="98">
        <v>4</v>
      </c>
      <c r="E24" s="98"/>
      <c r="F24" s="98"/>
      <c r="G24" s="98" t="s">
        <v>785</v>
      </c>
      <c r="H24" s="98" t="s">
        <v>23</v>
      </c>
      <c r="I24" s="97" t="s">
        <v>11</v>
      </c>
      <c r="J24" s="97" t="s">
        <v>880</v>
      </c>
      <c r="K24" s="139">
        <v>2.8902123675632786E-5</v>
      </c>
      <c r="L24" s="139">
        <v>0</v>
      </c>
      <c r="M24" s="139">
        <v>0</v>
      </c>
      <c r="N24" s="139">
        <v>0</v>
      </c>
      <c r="O24" s="139">
        <v>0</v>
      </c>
      <c r="P24" s="139">
        <v>0</v>
      </c>
      <c r="Q24" s="139">
        <v>1.1009344930104909E-6</v>
      </c>
      <c r="R24" s="139">
        <v>2.7550120098859008E-5</v>
      </c>
      <c r="S24" s="139">
        <v>3.9840880360873637E-6</v>
      </c>
      <c r="T24" s="139">
        <v>1.5521473208845679E-4</v>
      </c>
      <c r="U24" s="139">
        <v>7.5103361210653138E-6</v>
      </c>
      <c r="V24" s="139">
        <v>8.9476894291133343E-6</v>
      </c>
      <c r="W24" s="139">
        <v>1.2139001726303516E-4</v>
      </c>
      <c r="X24" s="139">
        <v>0</v>
      </c>
      <c r="Y24" s="139">
        <v>0</v>
      </c>
      <c r="Z24" s="139">
        <v>2.7041323441649582E-4</v>
      </c>
      <c r="AA24" s="139">
        <v>0</v>
      </c>
      <c r="AB24" s="139">
        <v>0</v>
      </c>
      <c r="AC24" s="139">
        <v>6.597249040231905E-4</v>
      </c>
      <c r="AD24" s="139">
        <v>1.5409928415154048E-2</v>
      </c>
      <c r="AE24" s="139">
        <v>2.0922208576103807E-4</v>
      </c>
      <c r="AF24" s="139">
        <v>0</v>
      </c>
      <c r="AG24" s="139">
        <v>0</v>
      </c>
      <c r="AH24" s="139">
        <v>0</v>
      </c>
      <c r="AI24" s="139">
        <v>0</v>
      </c>
      <c r="AJ24" s="139">
        <v>7.3690220592347212E-5</v>
      </c>
      <c r="AK24" s="139">
        <v>6.9473910850280346E-6</v>
      </c>
      <c r="AL24" s="139"/>
      <c r="AM24" s="139">
        <v>1.1239204119745724E-6</v>
      </c>
      <c r="AN24" s="139">
        <v>0</v>
      </c>
      <c r="AO24" s="139">
        <v>0</v>
      </c>
      <c r="AP24" s="139">
        <v>4.1937702335873829E-6</v>
      </c>
      <c r="AQ24" s="139">
        <v>0</v>
      </c>
      <c r="AR24" s="139">
        <v>0</v>
      </c>
      <c r="AS24" s="139">
        <v>0</v>
      </c>
      <c r="AT24" s="139">
        <v>0</v>
      </c>
      <c r="AU24" s="139">
        <v>3.1559563827320989E-6</v>
      </c>
      <c r="AV24" s="139">
        <v>7.4008869881086569E-5</v>
      </c>
      <c r="AW24" s="139">
        <v>7.9478312533694454E-6</v>
      </c>
      <c r="AX24" s="139">
        <v>8.3421892926587698E-6</v>
      </c>
      <c r="AY24" s="139">
        <v>1.9365300374491449E-4</v>
      </c>
      <c r="AZ24" s="139">
        <v>0</v>
      </c>
      <c r="BA24" s="139">
        <v>0</v>
      </c>
      <c r="BB24" s="139">
        <v>1.6011932907575985E-4</v>
      </c>
      <c r="BC24" s="139">
        <v>1.2059468841468653E-6</v>
      </c>
      <c r="BD24" s="139">
        <v>0</v>
      </c>
      <c r="BE24" s="139">
        <v>8.0747159525109216E-4</v>
      </c>
      <c r="BF24" s="139">
        <v>1.6628320650703181E-2</v>
      </c>
      <c r="BG24" s="139">
        <v>1.0804036090436076E-4</v>
      </c>
      <c r="BH24" s="139">
        <v>0</v>
      </c>
      <c r="BI24" s="139">
        <v>1.3650855206168895E-6</v>
      </c>
      <c r="BJ24" s="139">
        <v>0</v>
      </c>
      <c r="BK24" s="139">
        <v>0</v>
      </c>
      <c r="BL24" s="139">
        <v>8.8593716600470488E-5</v>
      </c>
      <c r="BM24" s="139">
        <v>0</v>
      </c>
      <c r="BN24" s="139"/>
      <c r="BO24" s="139">
        <v>1.0226198178817078E-5</v>
      </c>
      <c r="BP24" s="139">
        <v>0</v>
      </c>
      <c r="BQ24" s="139">
        <v>0</v>
      </c>
      <c r="BR24" s="139">
        <v>0</v>
      </c>
      <c r="BS24" s="139">
        <v>0</v>
      </c>
      <c r="BT24" s="139">
        <v>2.4137635328989776E-6</v>
      </c>
      <c r="BU24" s="139">
        <v>0</v>
      </c>
      <c r="BV24" s="139">
        <v>0</v>
      </c>
      <c r="BW24" s="139">
        <v>0</v>
      </c>
      <c r="BX24" s="139">
        <v>2.1145928414974144E-6</v>
      </c>
      <c r="BY24" s="139">
        <v>1.379697036404238E-5</v>
      </c>
      <c r="BZ24" s="139">
        <v>7.3228826054428145E-6</v>
      </c>
      <c r="CA24" s="139">
        <v>0</v>
      </c>
      <c r="CB24" s="139">
        <v>0</v>
      </c>
      <c r="CC24" s="139">
        <v>0</v>
      </c>
      <c r="CD24" s="139">
        <v>3.0130219758611233E-4</v>
      </c>
      <c r="CE24" s="139">
        <v>3.6064702180266494E-4</v>
      </c>
      <c r="CF24" s="139">
        <v>0</v>
      </c>
      <c r="CG24" s="139">
        <v>9.6691238232428942E-4</v>
      </c>
      <c r="CH24" s="139">
        <v>1.7714896819902768E-2</v>
      </c>
      <c r="CI24" s="139">
        <v>1.0149608781985858E-4</v>
      </c>
      <c r="CJ24" s="139">
        <v>0</v>
      </c>
      <c r="CK24" s="139">
        <v>0</v>
      </c>
      <c r="CL24" s="139">
        <v>1.0701454619778422E-5</v>
      </c>
      <c r="CM24" s="139">
        <v>0</v>
      </c>
      <c r="CN24" s="139">
        <v>0</v>
      </c>
      <c r="CO24" s="139">
        <v>1.0880593270251888E-4</v>
      </c>
      <c r="CP24" s="139"/>
      <c r="CQ24" s="139">
        <v>0</v>
      </c>
      <c r="CR24" s="139">
        <v>0</v>
      </c>
      <c r="CS24" s="139">
        <v>3.2805547592683771E-5</v>
      </c>
      <c r="CT24" s="139">
        <v>0</v>
      </c>
      <c r="CU24" s="139">
        <v>0</v>
      </c>
      <c r="CV24" s="139">
        <v>6.0287186828874569E-6</v>
      </c>
      <c r="CW24" s="139">
        <v>0</v>
      </c>
      <c r="CX24" s="139">
        <v>0</v>
      </c>
      <c r="CY24" s="139">
        <v>0</v>
      </c>
      <c r="CZ24" s="139">
        <v>1.0529292290050737E-6</v>
      </c>
      <c r="DA24" s="139">
        <v>7.6314074208420826E-6</v>
      </c>
      <c r="DB24" s="139">
        <v>3.8105974695585346E-5</v>
      </c>
      <c r="DC24" s="139">
        <v>0</v>
      </c>
      <c r="DD24" s="139">
        <v>0</v>
      </c>
      <c r="DE24" s="139">
        <v>0</v>
      </c>
      <c r="DF24" s="139">
        <v>3.659019827701545E-4</v>
      </c>
      <c r="DG24" s="139">
        <v>4.3416800639361727E-4</v>
      </c>
      <c r="DH24" s="139">
        <v>0</v>
      </c>
      <c r="DI24" s="139">
        <v>9.8646093761178767E-4</v>
      </c>
      <c r="DJ24" s="139">
        <v>1.5596183659403554E-2</v>
      </c>
      <c r="DK24" s="139">
        <v>1.7761537035561662E-4</v>
      </c>
      <c r="DL24" s="139">
        <v>0</v>
      </c>
      <c r="DM24" s="139">
        <v>0</v>
      </c>
      <c r="DN24" s="139">
        <v>4.8453380449790993E-6</v>
      </c>
      <c r="DO24" s="139">
        <v>0</v>
      </c>
      <c r="DP24" s="139">
        <v>2.0313147957796993E-6</v>
      </c>
      <c r="DQ24" s="139">
        <v>1.3255395016831855E-4</v>
      </c>
      <c r="DR24" s="139"/>
      <c r="DS24" s="139">
        <v>0</v>
      </c>
      <c r="DT24" s="139">
        <v>0</v>
      </c>
      <c r="DU24" s="139">
        <v>8.5601529525312025E-6</v>
      </c>
      <c r="DV24" s="139">
        <v>0</v>
      </c>
      <c r="DW24" s="139">
        <v>0</v>
      </c>
      <c r="DX24" s="139">
        <v>0</v>
      </c>
      <c r="DY24" s="139">
        <v>0</v>
      </c>
      <c r="DZ24" s="139">
        <v>0</v>
      </c>
      <c r="EA24" s="139">
        <v>0</v>
      </c>
      <c r="EB24" s="139">
        <v>0</v>
      </c>
      <c r="EC24" s="139">
        <v>0</v>
      </c>
      <c r="ED24" s="139">
        <v>2.7234874090746622E-5</v>
      </c>
      <c r="EE24" s="139">
        <v>0</v>
      </c>
      <c r="EF24" s="139">
        <v>0</v>
      </c>
      <c r="EG24" s="139">
        <v>0</v>
      </c>
      <c r="EH24" s="139">
        <v>4.1494891971860292E-4</v>
      </c>
      <c r="EI24" s="139">
        <v>4.2725489282707216E-4</v>
      </c>
      <c r="EJ24" s="139">
        <v>0</v>
      </c>
      <c r="EK24" s="139">
        <v>7.4508875689362631E-4</v>
      </c>
      <c r="EL24" s="139">
        <v>7.3216009409405071E-3</v>
      </c>
      <c r="EM24" s="139">
        <v>0</v>
      </c>
      <c r="EN24" s="139">
        <v>0</v>
      </c>
      <c r="EO24" s="139">
        <v>2.3042133931149814E-4</v>
      </c>
      <c r="EP24" s="139">
        <v>1.2344079405336627E-4</v>
      </c>
      <c r="EQ24" s="139">
        <v>0</v>
      </c>
      <c r="ER24" s="139">
        <v>8.5101885598616197E-6</v>
      </c>
      <c r="ES24" s="139">
        <v>2.9048527480257346E-5</v>
      </c>
      <c r="ET24" s="139"/>
      <c r="EU24" s="139">
        <v>0</v>
      </c>
      <c r="EV24" s="139">
        <v>0</v>
      </c>
      <c r="EW24" s="139">
        <v>0</v>
      </c>
      <c r="EX24" s="139">
        <v>0</v>
      </c>
      <c r="EY24" s="139">
        <v>6.9014013681351293E-6</v>
      </c>
      <c r="EZ24" s="139">
        <v>0</v>
      </c>
      <c r="FA24" s="139">
        <v>0</v>
      </c>
      <c r="FB24" s="139">
        <v>0</v>
      </c>
      <c r="FC24" s="139">
        <v>0</v>
      </c>
      <c r="FD24" s="139">
        <v>0</v>
      </c>
      <c r="FE24" s="139">
        <v>0</v>
      </c>
      <c r="FF24" s="139">
        <v>0</v>
      </c>
      <c r="FG24" s="139">
        <v>0</v>
      </c>
      <c r="FH24" s="139">
        <v>0</v>
      </c>
      <c r="FI24" s="139">
        <v>0</v>
      </c>
      <c r="FJ24" s="139">
        <v>4.1885623007313763E-4</v>
      </c>
      <c r="FK24" s="139">
        <v>3.2972483290672204E-4</v>
      </c>
      <c r="FL24" s="139">
        <v>0</v>
      </c>
      <c r="FM24" s="139">
        <v>1.4250970903682731E-3</v>
      </c>
      <c r="FN24" s="139">
        <v>5.5619225688970913E-3</v>
      </c>
      <c r="FO24" s="139">
        <v>0</v>
      </c>
      <c r="FP24" s="139">
        <v>0</v>
      </c>
      <c r="FQ24" s="139">
        <v>1.4040576414826663E-4</v>
      </c>
      <c r="FR24" s="139">
        <v>1.1261283128404408E-4</v>
      </c>
      <c r="FS24" s="139">
        <v>2.0167827297941174E-5</v>
      </c>
      <c r="FT24" s="139">
        <v>2.2733608920219359E-5</v>
      </c>
      <c r="FU24" s="139">
        <v>1.4797604701247512E-4</v>
      </c>
      <c r="FV24" s="139"/>
      <c r="FW24" s="139">
        <v>0</v>
      </c>
      <c r="FX24" s="139">
        <v>0</v>
      </c>
      <c r="FY24" s="139">
        <v>0</v>
      </c>
      <c r="FZ24" s="139">
        <v>0</v>
      </c>
      <c r="GA24" s="139">
        <v>8.9122223313049332E-5</v>
      </c>
      <c r="GB24" s="139">
        <v>0</v>
      </c>
      <c r="GC24" s="139">
        <v>0</v>
      </c>
      <c r="GD24" s="139">
        <v>0</v>
      </c>
      <c r="GE24" s="139">
        <v>0</v>
      </c>
      <c r="GF24" s="139">
        <v>0</v>
      </c>
      <c r="GG24" s="139">
        <v>0</v>
      </c>
      <c r="GH24" s="139">
        <v>0</v>
      </c>
      <c r="GI24" s="139">
        <v>0</v>
      </c>
      <c r="GJ24" s="139">
        <v>0</v>
      </c>
      <c r="GK24" s="139">
        <v>0</v>
      </c>
      <c r="GL24" s="139">
        <v>1.9486836835796005E-4</v>
      </c>
      <c r="GM24" s="139">
        <v>2.9867289041843965E-4</v>
      </c>
      <c r="GN24" s="139">
        <v>0</v>
      </c>
      <c r="GO24" s="139">
        <v>3.2265732333420659E-4</v>
      </c>
      <c r="GP24" s="139">
        <v>5.0110889975866378E-3</v>
      </c>
      <c r="GQ24" s="139">
        <v>0</v>
      </c>
      <c r="GR24" s="139">
        <v>0</v>
      </c>
      <c r="GS24" s="139">
        <v>1.4243147194322898E-4</v>
      </c>
      <c r="GT24" s="139">
        <v>5.7065061891269921E-6</v>
      </c>
      <c r="GU24" s="139">
        <v>0</v>
      </c>
      <c r="GV24" s="139">
        <v>0</v>
      </c>
      <c r="GW24" s="139">
        <v>0</v>
      </c>
      <c r="GX24" s="139"/>
      <c r="GY24" s="139">
        <v>0</v>
      </c>
      <c r="GZ24" s="139">
        <v>0</v>
      </c>
      <c r="HA24" s="139">
        <v>0</v>
      </c>
      <c r="HB24" s="139">
        <v>0</v>
      </c>
      <c r="HC24" s="139">
        <v>9.4721748424472316E-5</v>
      </c>
      <c r="HD24" s="139">
        <v>0</v>
      </c>
      <c r="HE24" s="139">
        <v>0</v>
      </c>
      <c r="HF24" s="139">
        <v>0</v>
      </c>
      <c r="HG24" s="139">
        <v>0</v>
      </c>
      <c r="HH24" s="139">
        <v>0</v>
      </c>
      <c r="HI24" s="139">
        <v>0</v>
      </c>
      <c r="HJ24" s="139">
        <v>0</v>
      </c>
      <c r="HK24" s="139">
        <v>0</v>
      </c>
      <c r="HL24" s="139">
        <v>0</v>
      </c>
      <c r="HM24" s="139">
        <v>0</v>
      </c>
      <c r="HN24" s="139">
        <v>2.0386092956437669E-4</v>
      </c>
      <c r="HO24" s="139">
        <v>2.7063144951998197E-4</v>
      </c>
      <c r="HP24" s="139">
        <v>0</v>
      </c>
      <c r="HQ24" s="139">
        <v>3.3807830319155748E-4</v>
      </c>
      <c r="HR24" s="139">
        <v>4.1113363748423474E-3</v>
      </c>
      <c r="HS24" s="139">
        <v>0</v>
      </c>
      <c r="HT24" s="139">
        <v>0</v>
      </c>
      <c r="HU24" s="139">
        <v>2.0538943276169011E-4</v>
      </c>
      <c r="HV24" s="139">
        <v>4.8199958779939286E-6</v>
      </c>
      <c r="HW24" s="139">
        <v>0</v>
      </c>
      <c r="HX24" s="139">
        <v>0</v>
      </c>
      <c r="HY24" s="139">
        <v>0</v>
      </c>
      <c r="HZ24" s="99"/>
    </row>
    <row r="25" spans="1:234" s="100" customFormat="1" ht="48" x14ac:dyDescent="0.25">
      <c r="A25" s="97" t="s">
        <v>28</v>
      </c>
      <c r="B25" s="98">
        <v>7722</v>
      </c>
      <c r="C25" s="98"/>
      <c r="D25" s="98">
        <v>5</v>
      </c>
      <c r="E25" s="98"/>
      <c r="F25" s="98"/>
      <c r="G25" s="98" t="s">
        <v>815</v>
      </c>
      <c r="H25" s="98" t="s">
        <v>23</v>
      </c>
      <c r="I25" s="97" t="s">
        <v>845</v>
      </c>
      <c r="J25" s="97" t="s">
        <v>881</v>
      </c>
      <c r="K25" s="139">
        <v>3.4755248234384161E-5</v>
      </c>
      <c r="L25" s="139">
        <v>1.8305370620299446E-5</v>
      </c>
      <c r="M25" s="139">
        <v>1.0997994987667863E-5</v>
      </c>
      <c r="N25" s="139">
        <v>3.1160397428292776E-5</v>
      </c>
      <c r="O25" s="139">
        <v>1.2420615057827291E-4</v>
      </c>
      <c r="P25" s="139">
        <v>2.0824092509428919E-5</v>
      </c>
      <c r="Q25" s="139">
        <v>1.6800387787672516E-5</v>
      </c>
      <c r="R25" s="139">
        <v>7.4492022457697151E-5</v>
      </c>
      <c r="S25" s="139">
        <v>2.83022538790329E-5</v>
      </c>
      <c r="T25" s="139">
        <v>3.2777132109981436E-4</v>
      </c>
      <c r="U25" s="139">
        <v>4.8787648876158682E-5</v>
      </c>
      <c r="V25" s="139">
        <v>4.8238541163448412E-5</v>
      </c>
      <c r="W25" s="139">
        <v>1.4983371923185882E-4</v>
      </c>
      <c r="X25" s="139">
        <v>2.7286794971460716E-5</v>
      </c>
      <c r="Y25" s="139">
        <v>1.3172203552331364E-5</v>
      </c>
      <c r="Z25" s="139">
        <v>1.2824843421749418E-4</v>
      </c>
      <c r="AA25" s="139">
        <v>1.0285265622864399E-3</v>
      </c>
      <c r="AB25" s="139">
        <v>1.3325838300828845E-4</v>
      </c>
      <c r="AC25" s="139">
        <v>3.3508806765781148E-3</v>
      </c>
      <c r="AD25" s="139">
        <v>4.538408307399852E-3</v>
      </c>
      <c r="AE25" s="139">
        <v>7.0663613613602819E-4</v>
      </c>
      <c r="AF25" s="139">
        <v>8.8941276528008031E-4</v>
      </c>
      <c r="AG25" s="139">
        <v>8.4297221526016765E-4</v>
      </c>
      <c r="AH25" s="139">
        <v>6.1745663081655094E-5</v>
      </c>
      <c r="AI25" s="139">
        <v>9.6495502837020439E-5</v>
      </c>
      <c r="AJ25" s="139">
        <v>2.6889477693277982E-4</v>
      </c>
      <c r="AK25" s="139">
        <v>2.2251433118176934E-4</v>
      </c>
      <c r="AL25" s="139"/>
      <c r="AM25" s="139">
        <v>6.5060266641932862E-5</v>
      </c>
      <c r="AN25" s="139">
        <v>1.6500979133847275E-5</v>
      </c>
      <c r="AO25" s="139">
        <v>2.1347439716243743E-5</v>
      </c>
      <c r="AP25" s="139">
        <v>4.4240274534201385E-5</v>
      </c>
      <c r="AQ25" s="139">
        <v>1.3907769205438129E-4</v>
      </c>
      <c r="AR25" s="139">
        <v>2.3341083598058023E-5</v>
      </c>
      <c r="AS25" s="139">
        <v>4.6464125356522283E-5</v>
      </c>
      <c r="AT25" s="139">
        <v>1.2027120008820906E-4</v>
      </c>
      <c r="AU25" s="139">
        <v>4.3466031211229117E-5</v>
      </c>
      <c r="AV25" s="139">
        <v>3.9549298519408088E-4</v>
      </c>
      <c r="AW25" s="139">
        <v>5.8477036829101017E-5</v>
      </c>
      <c r="AX25" s="139">
        <v>6.0135260728268307E-5</v>
      </c>
      <c r="AY25" s="139">
        <v>1.8744698783156681E-4</v>
      </c>
      <c r="AZ25" s="139">
        <v>4.261505224141595E-5</v>
      </c>
      <c r="BA25" s="139">
        <v>2.1325271081946543E-5</v>
      </c>
      <c r="BB25" s="139">
        <v>1.7526032151897827E-4</v>
      </c>
      <c r="BC25" s="139">
        <v>1.2944399532608306E-3</v>
      </c>
      <c r="BD25" s="139">
        <v>1.6298136130034907E-4</v>
      </c>
      <c r="BE25" s="139">
        <v>3.722228764140665E-3</v>
      </c>
      <c r="BF25" s="139">
        <v>5.1920330706408556E-3</v>
      </c>
      <c r="BG25" s="139">
        <v>8.2767455745862888E-4</v>
      </c>
      <c r="BH25" s="139">
        <v>1.1406829305298308E-3</v>
      </c>
      <c r="BI25" s="139">
        <v>9.2445917029351581E-4</v>
      </c>
      <c r="BJ25" s="139">
        <v>6.5984185948169118E-5</v>
      </c>
      <c r="BK25" s="139">
        <v>1.3928980215055224E-4</v>
      </c>
      <c r="BL25" s="139">
        <v>3.3331195161854989E-4</v>
      </c>
      <c r="BM25" s="139">
        <v>2.5012126095295132E-4</v>
      </c>
      <c r="BN25" s="139"/>
      <c r="BO25" s="139">
        <v>5.5547867773252075E-5</v>
      </c>
      <c r="BP25" s="139">
        <v>1.9748713063672627E-5</v>
      </c>
      <c r="BQ25" s="139">
        <v>1.7935679345338996E-5</v>
      </c>
      <c r="BR25" s="139">
        <v>4.9603224998728869E-5</v>
      </c>
      <c r="BS25" s="139">
        <v>3.0188194429355702E-4</v>
      </c>
      <c r="BT25" s="139">
        <v>4.786592156857446E-5</v>
      </c>
      <c r="BU25" s="139">
        <v>2.8669729634772691E-5</v>
      </c>
      <c r="BV25" s="139">
        <v>1.75044063028325E-4</v>
      </c>
      <c r="BW25" s="139">
        <v>4.4423136785785164E-5</v>
      </c>
      <c r="BX25" s="139">
        <v>5.2216218539144542E-4</v>
      </c>
      <c r="BY25" s="139">
        <v>7.2795547546048971E-5</v>
      </c>
      <c r="BZ25" s="139">
        <v>4.4405277746739303E-5</v>
      </c>
      <c r="CA25" s="139">
        <v>2.9012640247164578E-4</v>
      </c>
      <c r="CB25" s="139">
        <v>1.5446891440156892E-4</v>
      </c>
      <c r="CC25" s="139">
        <v>3.0929353081005949E-5</v>
      </c>
      <c r="CD25" s="139">
        <v>2.9046942114827724E-4</v>
      </c>
      <c r="CE25" s="139">
        <v>1.6977377813681099E-3</v>
      </c>
      <c r="CF25" s="139">
        <v>2.3744948897630691E-4</v>
      </c>
      <c r="CG25" s="139">
        <v>3.872666668723625E-3</v>
      </c>
      <c r="CH25" s="139">
        <v>6.3833231378401922E-3</v>
      </c>
      <c r="CI25" s="139">
        <v>1.0884580375712281E-3</v>
      </c>
      <c r="CJ25" s="139">
        <v>1.3297955644740484E-3</v>
      </c>
      <c r="CK25" s="139">
        <v>1.1204425811676313E-3</v>
      </c>
      <c r="CL25" s="139">
        <v>1.0032858347133168E-4</v>
      </c>
      <c r="CM25" s="139">
        <v>1.4725505702275888E-4</v>
      </c>
      <c r="CN25" s="139">
        <v>3.8629064479451749E-4</v>
      </c>
      <c r="CO25" s="139">
        <v>3.4704281864440605E-4</v>
      </c>
      <c r="CP25" s="139"/>
      <c r="CQ25" s="139">
        <v>8.0662554745132407E-5</v>
      </c>
      <c r="CR25" s="139">
        <v>2.1307749167423614E-5</v>
      </c>
      <c r="CS25" s="139">
        <v>2.2936914789044193E-5</v>
      </c>
      <c r="CT25" s="139">
        <v>6.8155722849730146E-5</v>
      </c>
      <c r="CU25" s="139">
        <v>3.1107799178249461E-4</v>
      </c>
      <c r="CV25" s="139">
        <v>5.306776929600951E-5</v>
      </c>
      <c r="CW25" s="139">
        <v>3.5949539918513358E-5</v>
      </c>
      <c r="CX25" s="139">
        <v>1.6561004473515146E-4</v>
      </c>
      <c r="CY25" s="139">
        <v>8.620717017033931E-5</v>
      </c>
      <c r="CZ25" s="139">
        <v>6.6904772456337477E-4</v>
      </c>
      <c r="DA25" s="139">
        <v>8.3067288031407721E-5</v>
      </c>
      <c r="DB25" s="139">
        <v>4.4664985778045365E-5</v>
      </c>
      <c r="DC25" s="139">
        <v>3.8322408298690564E-4</v>
      </c>
      <c r="DD25" s="139">
        <v>5.0609899646834144E-5</v>
      </c>
      <c r="DE25" s="139">
        <v>5.9801441906186935E-5</v>
      </c>
      <c r="DF25" s="139">
        <v>4.41345015542102E-4</v>
      </c>
      <c r="DG25" s="139">
        <v>1.9780338158703554E-3</v>
      </c>
      <c r="DH25" s="139">
        <v>3.3373599985704724E-4</v>
      </c>
      <c r="DI25" s="139">
        <v>4.1938188294823927E-3</v>
      </c>
      <c r="DJ25" s="139">
        <v>7.752351582041175E-3</v>
      </c>
      <c r="DK25" s="139">
        <v>1.3129685788390722E-3</v>
      </c>
      <c r="DL25" s="139">
        <v>1.670297698817065E-3</v>
      </c>
      <c r="DM25" s="139">
        <v>1.6250049192569355E-3</v>
      </c>
      <c r="DN25" s="139">
        <v>1.4051665948837922E-4</v>
      </c>
      <c r="DO25" s="139">
        <v>1.6328794170639049E-4</v>
      </c>
      <c r="DP25" s="139">
        <v>4.4601069937839677E-4</v>
      </c>
      <c r="DQ25" s="139">
        <v>4.6174941271703932E-4</v>
      </c>
      <c r="DR25" s="139"/>
      <c r="DS25" s="139">
        <v>8.3177448803889784E-5</v>
      </c>
      <c r="DT25" s="139">
        <v>2.5630410647467206E-5</v>
      </c>
      <c r="DU25" s="139">
        <v>2.1820607213522235E-5</v>
      </c>
      <c r="DV25" s="139">
        <v>1.1821530776361996E-4</v>
      </c>
      <c r="DW25" s="139">
        <v>3.8097223438453748E-4</v>
      </c>
      <c r="DX25" s="139">
        <v>4.8197393638722691E-5</v>
      </c>
      <c r="DY25" s="139">
        <v>7.671422137273885E-5</v>
      </c>
      <c r="DZ25" s="139">
        <v>1.5537902810652517E-4</v>
      </c>
      <c r="EA25" s="139">
        <v>1.3377953233216887E-4</v>
      </c>
      <c r="EB25" s="139">
        <v>9.5786884760864827E-4</v>
      </c>
      <c r="EC25" s="139">
        <v>1.3058822516348273E-4</v>
      </c>
      <c r="ED25" s="139">
        <v>8.7420108559778408E-5</v>
      </c>
      <c r="EE25" s="139">
        <v>5.1258908956333172E-4</v>
      </c>
      <c r="EF25" s="139">
        <v>4.3758036199365896E-5</v>
      </c>
      <c r="EG25" s="139">
        <v>6.3063072576118796E-5</v>
      </c>
      <c r="EH25" s="139">
        <v>5.6159304777713228E-4</v>
      </c>
      <c r="EI25" s="139">
        <v>2.8988725684130673E-3</v>
      </c>
      <c r="EJ25" s="139">
        <v>4.6756639480122366E-4</v>
      </c>
      <c r="EK25" s="139">
        <v>5.0388293614000781E-3</v>
      </c>
      <c r="EL25" s="139">
        <v>8.7024146929857524E-3</v>
      </c>
      <c r="EM25" s="139">
        <v>1.6169449377480055E-3</v>
      </c>
      <c r="EN25" s="139">
        <v>2.2634529305329749E-3</v>
      </c>
      <c r="EO25" s="139">
        <v>2.0150959568528944E-3</v>
      </c>
      <c r="EP25" s="139">
        <v>1.6952773184585087E-4</v>
      </c>
      <c r="EQ25" s="139">
        <v>1.6300761125756028E-4</v>
      </c>
      <c r="ER25" s="139">
        <v>5.8788102537173895E-4</v>
      </c>
      <c r="ES25" s="139">
        <v>5.3076636653667721E-4</v>
      </c>
      <c r="ET25" s="139"/>
      <c r="EU25" s="139">
        <v>1.3803520326927124E-4</v>
      </c>
      <c r="EV25" s="139">
        <v>2.8639992445150324E-5</v>
      </c>
      <c r="EW25" s="139">
        <v>2.025956720658841E-5</v>
      </c>
      <c r="EX25" s="139">
        <v>1.1282474991200328E-4</v>
      </c>
      <c r="EY25" s="139">
        <v>4.7359546407816039E-4</v>
      </c>
      <c r="EZ25" s="139">
        <v>4.2416105409639434E-5</v>
      </c>
      <c r="FA25" s="139">
        <v>7.8019475491770699E-5</v>
      </c>
      <c r="FB25" s="139">
        <v>1.2850417375410899E-4</v>
      </c>
      <c r="FC25" s="139">
        <v>1.4239103827125987E-4</v>
      </c>
      <c r="FD25" s="139">
        <v>1.3556004071964601E-3</v>
      </c>
      <c r="FE25" s="139">
        <v>2.126323772366185E-4</v>
      </c>
      <c r="FF25" s="139">
        <v>1.0209963463429274E-4</v>
      </c>
      <c r="FG25" s="139">
        <v>6.4248277337838216E-4</v>
      </c>
      <c r="FH25" s="139">
        <v>2.4097159000913106E-5</v>
      </c>
      <c r="FI25" s="139">
        <v>1.1282665748686565E-4</v>
      </c>
      <c r="FJ25" s="139">
        <v>7.8178359646776351E-4</v>
      </c>
      <c r="FK25" s="139">
        <v>3.7104321242220984E-3</v>
      </c>
      <c r="FL25" s="139">
        <v>6.7684700526796321E-4</v>
      </c>
      <c r="FM25" s="139">
        <v>6.0990193884387055E-3</v>
      </c>
      <c r="FN25" s="139">
        <v>1.1431898809170522E-2</v>
      </c>
      <c r="FO25" s="139">
        <v>2.1893688412452702E-3</v>
      </c>
      <c r="FP25" s="139">
        <v>3.0302281799215128E-3</v>
      </c>
      <c r="FQ25" s="139">
        <v>2.7174623727936622E-3</v>
      </c>
      <c r="FR25" s="139">
        <v>2.1917345146079445E-4</v>
      </c>
      <c r="FS25" s="139">
        <v>2.4091986106711486E-4</v>
      </c>
      <c r="FT25" s="139">
        <v>7.5088638190171357E-4</v>
      </c>
      <c r="FU25" s="139">
        <v>8.3696446353071874E-4</v>
      </c>
      <c r="FV25" s="139"/>
      <c r="FW25" s="139">
        <v>1.2958938954548029E-4</v>
      </c>
      <c r="FX25" s="139">
        <v>4.2188934124426211E-5</v>
      </c>
      <c r="FY25" s="139">
        <v>2.6539983033791658E-5</v>
      </c>
      <c r="FZ25" s="139">
        <v>1.0338921072231222E-4</v>
      </c>
      <c r="GA25" s="139">
        <v>6.3383956032792238E-4</v>
      </c>
      <c r="GB25" s="139">
        <v>5.5099777612199399E-5</v>
      </c>
      <c r="GC25" s="139">
        <v>9.653436883575913E-5</v>
      </c>
      <c r="GD25" s="139">
        <v>2.863715664835344E-4</v>
      </c>
      <c r="GE25" s="139">
        <v>1.8477420073516082E-4</v>
      </c>
      <c r="GF25" s="139">
        <v>1.2874608488557514E-3</v>
      </c>
      <c r="GG25" s="139">
        <v>3.0995425598497723E-4</v>
      </c>
      <c r="GH25" s="139">
        <v>1.2659030544280022E-4</v>
      </c>
      <c r="GI25" s="139">
        <v>6.1490592322763638E-4</v>
      </c>
      <c r="GJ25" s="139">
        <v>6.0216118570337523E-5</v>
      </c>
      <c r="GK25" s="139">
        <v>1.3556286632383091E-4</v>
      </c>
      <c r="GL25" s="139">
        <v>1.1783854137584872E-3</v>
      </c>
      <c r="GM25" s="139">
        <v>4.2280512910650202E-3</v>
      </c>
      <c r="GN25" s="139">
        <v>1.0245144484917991E-3</v>
      </c>
      <c r="GO25" s="139">
        <v>3.0677948643738832E-3</v>
      </c>
      <c r="GP25" s="139">
        <v>9.8646999679748142E-3</v>
      </c>
      <c r="GQ25" s="139">
        <v>2.8543452022684627E-3</v>
      </c>
      <c r="GR25" s="139">
        <v>3.4748445259503795E-3</v>
      </c>
      <c r="GS25" s="139">
        <v>3.4004311669535432E-3</v>
      </c>
      <c r="GT25" s="139">
        <v>3.0940728145901298E-4</v>
      </c>
      <c r="GU25" s="139">
        <v>3.232849857715066E-4</v>
      </c>
      <c r="GV25" s="139">
        <v>9.3709227253724347E-4</v>
      </c>
      <c r="GW25" s="139">
        <v>6.6260678930106867E-4</v>
      </c>
      <c r="GX25" s="139"/>
      <c r="GY25" s="139">
        <v>1.9329478375709774E-4</v>
      </c>
      <c r="GZ25" s="139">
        <v>1.1703597510280378E-4</v>
      </c>
      <c r="HA25" s="139">
        <v>2.2896168546041005E-4</v>
      </c>
      <c r="HB25" s="139">
        <v>1.6533870829613695E-4</v>
      </c>
      <c r="HC25" s="139">
        <v>9.0555574603154855E-4</v>
      </c>
      <c r="HD25" s="139">
        <v>1.1248983458186545E-4</v>
      </c>
      <c r="HE25" s="139">
        <v>1.5066258160062365E-4</v>
      </c>
      <c r="HF25" s="139">
        <v>4.4841703135902079E-4</v>
      </c>
      <c r="HG25" s="139">
        <v>2.7795042205436217E-4</v>
      </c>
      <c r="HH25" s="139">
        <v>1.5583673056014042E-3</v>
      </c>
      <c r="HI25" s="139">
        <v>4.0067212372449406E-4</v>
      </c>
      <c r="HJ25" s="139">
        <v>2.2991813780881814E-4</v>
      </c>
      <c r="HK25" s="139">
        <v>8.816060154625768E-4</v>
      </c>
      <c r="HL25" s="139">
        <v>8.9166033891846543E-5</v>
      </c>
      <c r="HM25" s="139">
        <v>2.1375773060031421E-4</v>
      </c>
      <c r="HN25" s="139">
        <v>1.5704823949254346E-3</v>
      </c>
      <c r="HO25" s="139">
        <v>5.1688320985346587E-3</v>
      </c>
      <c r="HP25" s="139">
        <v>1.7320577293491988E-3</v>
      </c>
      <c r="HQ25" s="139">
        <v>5.0853798990046243E-3</v>
      </c>
      <c r="HR25" s="139">
        <v>1.8476083689126416E-2</v>
      </c>
      <c r="HS25" s="139">
        <v>3.5213614307625309E-3</v>
      </c>
      <c r="HT25" s="139">
        <v>4.0458287062162708E-3</v>
      </c>
      <c r="HU25" s="139">
        <v>3.6719439405787113E-3</v>
      </c>
      <c r="HV25" s="139">
        <v>4.1565121622807332E-4</v>
      </c>
      <c r="HW25" s="139">
        <v>5.5491463056622596E-4</v>
      </c>
      <c r="HX25" s="139">
        <v>1.2684081629357395E-3</v>
      </c>
      <c r="HY25" s="139">
        <v>1.3837001950424105E-3</v>
      </c>
      <c r="HZ25" s="99"/>
    </row>
    <row r="26" spans="1:234" s="100" customFormat="1" ht="48" x14ac:dyDescent="0.25">
      <c r="A26" s="97" t="s">
        <v>28</v>
      </c>
      <c r="B26" s="98">
        <v>6319</v>
      </c>
      <c r="C26" s="98"/>
      <c r="D26" s="98">
        <v>6</v>
      </c>
      <c r="E26" s="98"/>
      <c r="F26" s="98"/>
      <c r="G26" s="98" t="s">
        <v>816</v>
      </c>
      <c r="H26" s="98" t="s">
        <v>786</v>
      </c>
      <c r="I26" s="97" t="s">
        <v>837</v>
      </c>
      <c r="J26" s="97" t="s">
        <v>882</v>
      </c>
      <c r="K26" s="139">
        <v>1.0801602366273842E-5</v>
      </c>
      <c r="L26" s="139">
        <v>4.3951363093855108E-7</v>
      </c>
      <c r="M26" s="139">
        <v>2.2384407248020396E-5</v>
      </c>
      <c r="N26" s="139">
        <v>0</v>
      </c>
      <c r="O26" s="139">
        <v>4.367774937683019E-5</v>
      </c>
      <c r="P26" s="139">
        <v>4.0204509390103955E-6</v>
      </c>
      <c r="Q26" s="139">
        <v>1.2494207816460964E-5</v>
      </c>
      <c r="R26" s="139">
        <v>1.5553255651315379E-5</v>
      </c>
      <c r="S26" s="139">
        <v>7.1478629215892587E-5</v>
      </c>
      <c r="T26" s="139">
        <v>1.1167093111489667E-4</v>
      </c>
      <c r="U26" s="139">
        <v>9.3932210415499147E-5</v>
      </c>
      <c r="V26" s="139">
        <v>1.4623016810554344E-4</v>
      </c>
      <c r="W26" s="139">
        <v>1.1657719430746564E-4</v>
      </c>
      <c r="X26" s="139">
        <v>5.0705775610595338E-5</v>
      </c>
      <c r="Y26" s="139">
        <v>1.0587370786538162E-4</v>
      </c>
      <c r="Z26" s="139">
        <v>1.8167794782815682E-4</v>
      </c>
      <c r="AA26" s="139">
        <v>5.3925339317388511E-4</v>
      </c>
      <c r="AB26" s="139">
        <v>6.8324119020400284E-5</v>
      </c>
      <c r="AC26" s="139">
        <v>2.0739966668226664E-3</v>
      </c>
      <c r="AD26" s="139">
        <v>2.8476470014433153E-2</v>
      </c>
      <c r="AE26" s="139">
        <v>7.9818582211716393E-4</v>
      </c>
      <c r="AF26" s="139">
        <v>4.6483006658208219E-4</v>
      </c>
      <c r="AG26" s="139">
        <v>1.2034112915909061E-3</v>
      </c>
      <c r="AH26" s="139">
        <v>4.2978801837394937E-5</v>
      </c>
      <c r="AI26" s="139">
        <v>7.2373424029281258E-5</v>
      </c>
      <c r="AJ26" s="139">
        <v>1.9418322040028169E-4</v>
      </c>
      <c r="AK26" s="139">
        <v>1.6395206092679421E-4</v>
      </c>
      <c r="AL26" s="139"/>
      <c r="AM26" s="139">
        <v>9.5158494830290139E-6</v>
      </c>
      <c r="AN26" s="139">
        <v>0</v>
      </c>
      <c r="AO26" s="139">
        <v>2.8326755854902783E-5</v>
      </c>
      <c r="AP26" s="139">
        <v>1.033603232781772E-6</v>
      </c>
      <c r="AQ26" s="139">
        <v>4.6432377457017328E-5</v>
      </c>
      <c r="AR26" s="139">
        <v>0</v>
      </c>
      <c r="AS26" s="139">
        <v>4.0958084730352386E-6</v>
      </c>
      <c r="AT26" s="139">
        <v>1.05138681225853E-5</v>
      </c>
      <c r="AU26" s="139">
        <v>6.9859025860651778E-5</v>
      </c>
      <c r="AV26" s="139">
        <v>6.7076341803077832E-5</v>
      </c>
      <c r="AW26" s="139">
        <v>7.8800851957948773E-5</v>
      </c>
      <c r="AX26" s="139">
        <v>7.3324379947356175E-5</v>
      </c>
      <c r="AY26" s="139">
        <v>2.9690762814091695E-4</v>
      </c>
      <c r="AZ26" s="139">
        <v>7.78790210844051E-5</v>
      </c>
      <c r="BA26" s="139">
        <v>1.0934133687644942E-4</v>
      </c>
      <c r="BB26" s="139">
        <v>1.5797962288104087E-4</v>
      </c>
      <c r="BC26" s="139">
        <v>4.7246097790987841E-4</v>
      </c>
      <c r="BD26" s="139">
        <v>9.4404443912812243E-5</v>
      </c>
      <c r="BE26" s="139">
        <v>2.215650606726668E-3</v>
      </c>
      <c r="BF26" s="139">
        <v>2.2076420614606698E-2</v>
      </c>
      <c r="BG26" s="139">
        <v>1.1883292594817778E-3</v>
      </c>
      <c r="BH26" s="139">
        <v>4.3945336301959027E-4</v>
      </c>
      <c r="BI26" s="139">
        <v>3.5231331923472105E-4</v>
      </c>
      <c r="BJ26" s="139">
        <v>5.3341342603407005E-5</v>
      </c>
      <c r="BK26" s="139">
        <v>7.7778226089621186E-5</v>
      </c>
      <c r="BL26" s="139">
        <v>1.502814394011622E-4</v>
      </c>
      <c r="BM26" s="139">
        <v>7.5883463247740615E-5</v>
      </c>
      <c r="BN26" s="139"/>
      <c r="BO26" s="139">
        <v>1.0374799674704621E-5</v>
      </c>
      <c r="BP26" s="139">
        <v>4.4155984279695809E-6</v>
      </c>
      <c r="BQ26" s="139">
        <v>3.0366840509228735E-5</v>
      </c>
      <c r="BR26" s="139">
        <v>2.214707358382639E-6</v>
      </c>
      <c r="BS26" s="139">
        <v>5.02188973154658E-5</v>
      </c>
      <c r="BT26" s="139">
        <v>0</v>
      </c>
      <c r="BU26" s="139">
        <v>0</v>
      </c>
      <c r="BV26" s="139">
        <v>4.4312071776918355E-6</v>
      </c>
      <c r="BW26" s="139">
        <v>5.4007112910657271E-5</v>
      </c>
      <c r="BX26" s="139">
        <v>3.8467932181785867E-5</v>
      </c>
      <c r="BY26" s="139">
        <v>6.2742563673906938E-5</v>
      </c>
      <c r="BZ26" s="139">
        <v>8.0073058151336357E-5</v>
      </c>
      <c r="CA26" s="139">
        <v>1.1273258523897044E-4</v>
      </c>
      <c r="CB26" s="139">
        <v>3.6128498222499888E-5</v>
      </c>
      <c r="CC26" s="139">
        <v>1.495724825226357E-4</v>
      </c>
      <c r="CD26" s="139">
        <v>1.41924883463743E-4</v>
      </c>
      <c r="CE26" s="139">
        <v>4.3762204275274983E-4</v>
      </c>
      <c r="CF26" s="139">
        <v>4.7840423557261173E-5</v>
      </c>
      <c r="CG26" s="139">
        <v>2.3048677986858448E-3</v>
      </c>
      <c r="CH26" s="139">
        <v>1.6813279619826076E-2</v>
      </c>
      <c r="CI26" s="139">
        <v>9.7136509649423314E-4</v>
      </c>
      <c r="CJ26" s="139">
        <v>3.502755725150744E-4</v>
      </c>
      <c r="CK26" s="139">
        <v>2.3291859582990121E-4</v>
      </c>
      <c r="CL26" s="139">
        <v>7.4486710286233846E-5</v>
      </c>
      <c r="CM26" s="139">
        <v>3.0340538654618403E-4</v>
      </c>
      <c r="CN26" s="139">
        <v>1.2424964856180853E-4</v>
      </c>
      <c r="CO26" s="139">
        <v>5.5441339763871097E-5</v>
      </c>
      <c r="CP26" s="139"/>
      <c r="CQ26" s="139">
        <v>6.0190978051793949E-6</v>
      </c>
      <c r="CR26" s="139">
        <v>3.5120521161424199E-6</v>
      </c>
      <c r="CS26" s="139">
        <v>5.8469597725660512E-6</v>
      </c>
      <c r="CT26" s="139">
        <v>4.4019952264478778E-6</v>
      </c>
      <c r="CU26" s="139">
        <v>5.8385709963598041E-5</v>
      </c>
      <c r="CV26" s="139">
        <v>0</v>
      </c>
      <c r="CW26" s="139">
        <v>0</v>
      </c>
      <c r="CX26" s="139">
        <v>4.9866662011841752E-6</v>
      </c>
      <c r="CY26" s="139">
        <v>4.9952170626858737E-5</v>
      </c>
      <c r="CZ26" s="139">
        <v>3.6248229605961728E-5</v>
      </c>
      <c r="DA26" s="139">
        <v>3.1309766537121878E-5</v>
      </c>
      <c r="DB26" s="139">
        <v>7.6858088302501435E-5</v>
      </c>
      <c r="DC26" s="139">
        <v>8.2954331811176766E-5</v>
      </c>
      <c r="DD26" s="139">
        <v>4.1810583118166012E-5</v>
      </c>
      <c r="DE26" s="139">
        <v>1.0877690758118107E-4</v>
      </c>
      <c r="DF26" s="139">
        <v>1.1996591418722441E-4</v>
      </c>
      <c r="DG26" s="139">
        <v>5.4836140274446205E-4</v>
      </c>
      <c r="DH26" s="139">
        <v>3.2418912766686921E-5</v>
      </c>
      <c r="DI26" s="139">
        <v>1.7160346668577287E-3</v>
      </c>
      <c r="DJ26" s="139">
        <v>1.7156942618721974E-2</v>
      </c>
      <c r="DK26" s="139">
        <v>7.2384624668700957E-4</v>
      </c>
      <c r="DL26" s="139">
        <v>2.9694576220017457E-4</v>
      </c>
      <c r="DM26" s="139">
        <v>2.9162428640474572E-4</v>
      </c>
      <c r="DN26" s="139">
        <v>3.5403765215582488E-5</v>
      </c>
      <c r="DO26" s="139">
        <v>1.3127013929811247E-4</v>
      </c>
      <c r="DP26" s="139">
        <v>6.7428845200056257E-5</v>
      </c>
      <c r="DQ26" s="139">
        <v>3.1362064909648236E-5</v>
      </c>
      <c r="DR26" s="139"/>
      <c r="DS26" s="139">
        <v>4.1903865942922569E-6</v>
      </c>
      <c r="DT26" s="139">
        <v>0</v>
      </c>
      <c r="DU26" s="139">
        <v>0</v>
      </c>
      <c r="DV26" s="139">
        <v>4.4688957801059181E-6</v>
      </c>
      <c r="DW26" s="139">
        <v>5.9837027692111831E-5</v>
      </c>
      <c r="DX26" s="139">
        <v>0</v>
      </c>
      <c r="DY26" s="139">
        <v>7.7276580710202591E-6</v>
      </c>
      <c r="DZ26" s="139">
        <v>1.0925309686614849E-6</v>
      </c>
      <c r="EA26" s="139">
        <v>2.4628197795048629E-5</v>
      </c>
      <c r="EB26" s="139">
        <v>2.9597223007580682E-5</v>
      </c>
      <c r="EC26" s="139">
        <v>1.9801008286364852E-5</v>
      </c>
      <c r="ED26" s="139">
        <v>7.185241263453505E-5</v>
      </c>
      <c r="EE26" s="139">
        <v>7.2006840397860204E-5</v>
      </c>
      <c r="EF26" s="139">
        <v>3.5123841333041357E-5</v>
      </c>
      <c r="EG26" s="139">
        <v>1.0426253452949296E-4</v>
      </c>
      <c r="EH26" s="139">
        <v>9.4393379911961972E-5</v>
      </c>
      <c r="EI26" s="139">
        <v>4.0169974883828792E-4</v>
      </c>
      <c r="EJ26" s="139">
        <v>9.3083116037868014E-6</v>
      </c>
      <c r="EK26" s="139">
        <v>1.0352269826413405E-3</v>
      </c>
      <c r="EL26" s="139">
        <v>1.445118689610235E-2</v>
      </c>
      <c r="EM26" s="139">
        <v>7.7463688264034437E-4</v>
      </c>
      <c r="EN26" s="139">
        <v>1.9324938569889388E-4</v>
      </c>
      <c r="EO26" s="139">
        <v>2.3295382117191537E-4</v>
      </c>
      <c r="EP26" s="139">
        <v>2.6852781034365963E-5</v>
      </c>
      <c r="EQ26" s="139">
        <v>9.7483063761242408E-5</v>
      </c>
      <c r="ER26" s="139">
        <v>3.3166220204253941E-5</v>
      </c>
      <c r="ES26" s="139">
        <v>2.3454523804181486E-5</v>
      </c>
      <c r="ET26" s="139"/>
      <c r="EU26" s="139">
        <v>1.7886526000916175E-6</v>
      </c>
      <c r="EV26" s="139">
        <v>0</v>
      </c>
      <c r="EW26" s="139">
        <v>2.4974053171176102E-6</v>
      </c>
      <c r="EX26" s="139">
        <v>2.6416680411648615E-6</v>
      </c>
      <c r="EY26" s="139">
        <v>4.9066791336480238E-5</v>
      </c>
      <c r="EZ26" s="139">
        <v>0</v>
      </c>
      <c r="FA26" s="139">
        <v>1.9016506855658812E-6</v>
      </c>
      <c r="FB26" s="139">
        <v>4.4795133418872611E-6</v>
      </c>
      <c r="FC26" s="139">
        <v>8.949568473785137E-6</v>
      </c>
      <c r="FD26" s="139">
        <v>1.2887173924586891E-5</v>
      </c>
      <c r="FE26" s="139">
        <v>1.7358142349247629E-5</v>
      </c>
      <c r="FF26" s="139">
        <v>3.2426522121033851E-5</v>
      </c>
      <c r="FG26" s="139">
        <v>4.1912393620733048E-5</v>
      </c>
      <c r="FH26" s="139">
        <v>1.6702986155489737E-5</v>
      </c>
      <c r="FI26" s="139">
        <v>1.0561310010164683E-4</v>
      </c>
      <c r="FJ26" s="139">
        <v>4.6620517903260118E-5</v>
      </c>
      <c r="FK26" s="139">
        <v>2.8392213979619928E-4</v>
      </c>
      <c r="FL26" s="139">
        <v>1.3060949766840123E-5</v>
      </c>
      <c r="FM26" s="139">
        <v>5.4104175175445494E-4</v>
      </c>
      <c r="FN26" s="139">
        <v>1.129267907130567E-2</v>
      </c>
      <c r="FO26" s="139">
        <v>5.9622194969752393E-4</v>
      </c>
      <c r="FP26" s="139">
        <v>1.0702610162619605E-4</v>
      </c>
      <c r="FQ26" s="139">
        <v>1.5607639113863973E-4</v>
      </c>
      <c r="FR26" s="139">
        <v>4.9273520783379768E-6</v>
      </c>
      <c r="FS26" s="139">
        <v>1.1730362279975895E-4</v>
      </c>
      <c r="FT26" s="139">
        <v>3.358679176728854E-5</v>
      </c>
      <c r="FU26" s="139">
        <v>1.295065402707655E-5</v>
      </c>
      <c r="FV26" s="139"/>
      <c r="FW26" s="139">
        <v>3.339241026430652E-6</v>
      </c>
      <c r="FX26" s="139">
        <v>0</v>
      </c>
      <c r="FY26" s="139">
        <v>1.0911090705059096E-5</v>
      </c>
      <c r="FZ26" s="139">
        <v>3.2986936876384739E-6</v>
      </c>
      <c r="GA26" s="139">
        <v>4.6087721066423043E-5</v>
      </c>
      <c r="GB26" s="139">
        <v>0</v>
      </c>
      <c r="GC26" s="139">
        <v>7.4380587039767889E-6</v>
      </c>
      <c r="GD26" s="139">
        <v>0</v>
      </c>
      <c r="GE26" s="139">
        <v>5.9647269432500787E-6</v>
      </c>
      <c r="GF26" s="139">
        <v>1.0626715145550664E-4</v>
      </c>
      <c r="GG26" s="139">
        <v>7.4113218497525884E-6</v>
      </c>
      <c r="GH26" s="139">
        <v>1.0299770977657807E-5</v>
      </c>
      <c r="GI26" s="139">
        <v>3.2911451755449804E-5</v>
      </c>
      <c r="GJ26" s="139">
        <v>1.9940571483153256E-5</v>
      </c>
      <c r="GK26" s="139">
        <v>1.201418715422287E-4</v>
      </c>
      <c r="GL26" s="139">
        <v>3.8509652096736276E-5</v>
      </c>
      <c r="GM26" s="139">
        <v>2.2081080741309848E-4</v>
      </c>
      <c r="GN26" s="139">
        <v>1.500878037393316E-5</v>
      </c>
      <c r="GO26" s="139">
        <v>3.8313148412862975E-4</v>
      </c>
      <c r="GP26" s="139">
        <v>2.8823954864409468E-3</v>
      </c>
      <c r="GQ26" s="139">
        <v>4.3020293546158084E-4</v>
      </c>
      <c r="GR26" s="139">
        <v>1.3958825327965328E-4</v>
      </c>
      <c r="GS26" s="139">
        <v>1.2722626904044065E-4</v>
      </c>
      <c r="GT26" s="139">
        <v>4.8001342050330939E-6</v>
      </c>
      <c r="GU26" s="139">
        <v>1.1158077350060193E-4</v>
      </c>
      <c r="GV26" s="139">
        <v>7.9269590036224553E-5</v>
      </c>
      <c r="GW26" s="139">
        <v>1.6207975540367867E-5</v>
      </c>
      <c r="GX26" s="139"/>
      <c r="GY26" s="139">
        <v>0</v>
      </c>
      <c r="GZ26" s="139">
        <v>0</v>
      </c>
      <c r="HA26" s="139">
        <v>3.9121289329138068E-6</v>
      </c>
      <c r="HB26" s="139">
        <v>6.4916295874500698E-6</v>
      </c>
      <c r="HC26" s="139">
        <v>6.0843960162535092E-5</v>
      </c>
      <c r="HD26" s="139">
        <v>0</v>
      </c>
      <c r="HE26" s="139">
        <v>0</v>
      </c>
      <c r="HF26" s="139">
        <v>2.5487022982545448E-6</v>
      </c>
      <c r="HG26" s="139">
        <v>8.7600115171556338E-7</v>
      </c>
      <c r="HH26" s="139">
        <v>1.2608570429647921E-5</v>
      </c>
      <c r="HI26" s="139">
        <v>1.2688185102743318E-5</v>
      </c>
      <c r="HJ26" s="139">
        <v>6.1675644877043202E-6</v>
      </c>
      <c r="HK26" s="139">
        <v>4.0067444341513339E-5</v>
      </c>
      <c r="HL26" s="139">
        <v>3.5040046068622535E-6</v>
      </c>
      <c r="HM26" s="139">
        <v>1.2525641705882931E-4</v>
      </c>
      <c r="HN26" s="139">
        <v>2.0101294133278646E-5</v>
      </c>
      <c r="HO26" s="139">
        <v>2.2479932334258556E-4</v>
      </c>
      <c r="HP26" s="139">
        <v>0</v>
      </c>
      <c r="HQ26" s="139">
        <v>2.8007582591167479E-4</v>
      </c>
      <c r="HR26" s="139">
        <v>1.620212448477243E-4</v>
      </c>
      <c r="HS26" s="139">
        <v>1.6981813459335287E-4</v>
      </c>
      <c r="HT26" s="139">
        <v>5.6681719069208265E-5</v>
      </c>
      <c r="HU26" s="139">
        <v>3.4730328945637698E-5</v>
      </c>
      <c r="HV26" s="139">
        <v>6.4189971045885212E-5</v>
      </c>
      <c r="HW26" s="139">
        <v>7.1271029534602102E-5</v>
      </c>
      <c r="HX26" s="139">
        <v>4.0145177917400474E-5</v>
      </c>
      <c r="HY26" s="139">
        <v>4.0518188428860921E-5</v>
      </c>
      <c r="HZ26" s="99"/>
    </row>
    <row r="27" spans="1:234" s="100" customFormat="1" ht="24" x14ac:dyDescent="0.25">
      <c r="A27" s="97" t="s">
        <v>28</v>
      </c>
      <c r="B27" s="98">
        <v>5811</v>
      </c>
      <c r="C27" s="98"/>
      <c r="D27" s="98">
        <v>7</v>
      </c>
      <c r="E27" s="98"/>
      <c r="F27" s="98"/>
      <c r="G27" s="98" t="s">
        <v>75</v>
      </c>
      <c r="H27" s="98" t="s">
        <v>787</v>
      </c>
      <c r="I27" s="97" t="s">
        <v>9</v>
      </c>
      <c r="J27" s="97" t="s">
        <v>883</v>
      </c>
      <c r="K27" s="139">
        <v>3.464453287894342E-5</v>
      </c>
      <c r="L27" s="139">
        <v>0</v>
      </c>
      <c r="M27" s="139">
        <v>4.3036515592027148E-5</v>
      </c>
      <c r="N27" s="139">
        <v>0</v>
      </c>
      <c r="O27" s="139">
        <v>1.1437728871609199E-4</v>
      </c>
      <c r="P27" s="139">
        <v>0</v>
      </c>
      <c r="Q27" s="139">
        <v>1.3017530844858198E-5</v>
      </c>
      <c r="R27" s="139">
        <v>1.3345451557070589E-4</v>
      </c>
      <c r="S27" s="139">
        <v>8.1937962617695582E-5</v>
      </c>
      <c r="T27" s="139">
        <v>6.2347788789423285E-4</v>
      </c>
      <c r="U27" s="139">
        <v>4.2957040310097791E-5</v>
      </c>
      <c r="V27" s="139">
        <v>4.6257184801921244E-5</v>
      </c>
      <c r="W27" s="139">
        <v>1.7460865012799854E-3</v>
      </c>
      <c r="X27" s="139">
        <v>1.4663697466046162E-4</v>
      </c>
      <c r="Y27" s="139">
        <v>9.5673837271617696E-5</v>
      </c>
      <c r="Z27" s="139">
        <v>3.2885939396526051E-4</v>
      </c>
      <c r="AA27" s="139">
        <v>4.3843563850806434E-3</v>
      </c>
      <c r="AB27" s="139">
        <v>2.0288156355039458E-4</v>
      </c>
      <c r="AC27" s="139">
        <v>1.5318512773527011E-2</v>
      </c>
      <c r="AD27" s="139">
        <v>0.10570066639573844</v>
      </c>
      <c r="AE27" s="139">
        <v>2.222796243131582E-2</v>
      </c>
      <c r="AF27" s="139">
        <v>1.21092946942821E-3</v>
      </c>
      <c r="AG27" s="139">
        <v>3.2043796575313547E-3</v>
      </c>
      <c r="AH27" s="139">
        <v>1.2955904980290576E-4</v>
      </c>
      <c r="AI27" s="139">
        <v>1.5977071410150937E-4</v>
      </c>
      <c r="AJ27" s="139">
        <v>6.3363994557337868E-4</v>
      </c>
      <c r="AK27" s="139">
        <v>1.3732409147564643E-3</v>
      </c>
      <c r="AL27" s="139"/>
      <c r="AM27" s="139">
        <v>1.1429100218914575E-4</v>
      </c>
      <c r="AN27" s="139">
        <v>0</v>
      </c>
      <c r="AO27" s="139">
        <v>7.5612674193188182E-5</v>
      </c>
      <c r="AP27" s="139">
        <v>0</v>
      </c>
      <c r="AQ27" s="139">
        <v>2.5982832129625044E-4</v>
      </c>
      <c r="AR27" s="139">
        <v>0</v>
      </c>
      <c r="AS27" s="139">
        <v>8.9840959297115845E-5</v>
      </c>
      <c r="AT27" s="139">
        <v>1.5274094148363731E-4</v>
      </c>
      <c r="AU27" s="139">
        <v>7.6691570439987687E-5</v>
      </c>
      <c r="AV27" s="139">
        <v>5.4586504205870101E-4</v>
      </c>
      <c r="AW27" s="139">
        <v>5.656206174510403E-5</v>
      </c>
      <c r="AX27" s="139">
        <v>7.8956259563918706E-5</v>
      </c>
      <c r="AY27" s="139">
        <v>1.3752400282936619E-3</v>
      </c>
      <c r="AZ27" s="139">
        <v>1.2575312025842815E-4</v>
      </c>
      <c r="BA27" s="139">
        <v>7.0185219241909505E-5</v>
      </c>
      <c r="BB27" s="139">
        <v>2.9289090369717251E-4</v>
      </c>
      <c r="BC27" s="139">
        <v>4.6374695607160005E-3</v>
      </c>
      <c r="BD27" s="139">
        <v>2.1582539995465916E-4</v>
      </c>
      <c r="BE27" s="139">
        <v>1.3439492882759052E-2</v>
      </c>
      <c r="BF27" s="139">
        <v>9.2955004817954642E-2</v>
      </c>
      <c r="BG27" s="139">
        <v>2.2215433458525852E-2</v>
      </c>
      <c r="BH27" s="139">
        <v>1.1671702294819917E-3</v>
      </c>
      <c r="BI27" s="139">
        <v>2.5507997676002254E-3</v>
      </c>
      <c r="BJ27" s="139">
        <v>1.5222575079375827E-4</v>
      </c>
      <c r="BK27" s="139">
        <v>1.6643713923182994E-4</v>
      </c>
      <c r="BL27" s="139">
        <v>4.9296750776432481E-4</v>
      </c>
      <c r="BM27" s="139">
        <v>8.7452558838462706E-4</v>
      </c>
      <c r="BN27" s="139"/>
      <c r="BO27" s="139">
        <v>3.8071886147493385E-5</v>
      </c>
      <c r="BP27" s="139">
        <v>0</v>
      </c>
      <c r="BQ27" s="139">
        <v>5.8681308928132305E-5</v>
      </c>
      <c r="BR27" s="139">
        <v>0</v>
      </c>
      <c r="BS27" s="139">
        <v>1.9312451244343518E-4</v>
      </c>
      <c r="BT27" s="139">
        <v>0</v>
      </c>
      <c r="BU27" s="139">
        <v>8.0365046193179009E-5</v>
      </c>
      <c r="BV27" s="139">
        <v>1.089402976701851E-4</v>
      </c>
      <c r="BW27" s="139">
        <v>4.0702421619670272E-5</v>
      </c>
      <c r="BX27" s="139">
        <v>4.4260755164638306E-4</v>
      </c>
      <c r="BY27" s="139">
        <v>4.7907039664301026E-5</v>
      </c>
      <c r="BZ27" s="139">
        <v>3.692475226591786E-5</v>
      </c>
      <c r="CA27" s="139">
        <v>8.3384708687696491E-4</v>
      </c>
      <c r="CB27" s="139">
        <v>4.2321674451212595E-5</v>
      </c>
      <c r="CC27" s="139">
        <v>3.8785300913515116E-5</v>
      </c>
      <c r="CD27" s="139">
        <v>2.6171689367745056E-4</v>
      </c>
      <c r="CE27" s="139">
        <v>3.31313073336289E-3</v>
      </c>
      <c r="CF27" s="139">
        <v>1.5145087190164834E-4</v>
      </c>
      <c r="CG27" s="139">
        <v>1.4302729531997934E-2</v>
      </c>
      <c r="CH27" s="139">
        <v>9.5903350167490631E-2</v>
      </c>
      <c r="CI27" s="139">
        <v>1.8995317973796069E-2</v>
      </c>
      <c r="CJ27" s="139">
        <v>1.2769249304633429E-3</v>
      </c>
      <c r="CK27" s="139">
        <v>2.7085081466968601E-3</v>
      </c>
      <c r="CL27" s="139">
        <v>5.5380978552834149E-5</v>
      </c>
      <c r="CM27" s="139">
        <v>1.9358847509895629E-4</v>
      </c>
      <c r="CN27" s="139">
        <v>3.6710881174446678E-4</v>
      </c>
      <c r="CO27" s="139">
        <v>1.9793209993946058E-3</v>
      </c>
      <c r="CP27" s="139"/>
      <c r="CQ27" s="139">
        <v>3.4463714556077731E-5</v>
      </c>
      <c r="CR27" s="139">
        <v>0</v>
      </c>
      <c r="CS27" s="139">
        <v>1.5912483977997301E-4</v>
      </c>
      <c r="CT27" s="139">
        <v>0</v>
      </c>
      <c r="CU27" s="139">
        <v>3.3783111062046588E-4</v>
      </c>
      <c r="CV27" s="139">
        <v>0</v>
      </c>
      <c r="CW27" s="139">
        <v>8.7913291302050796E-5</v>
      </c>
      <c r="CX27" s="139">
        <v>1.2806383659388082E-4</v>
      </c>
      <c r="CY27" s="139">
        <v>4.2159514628262586E-5</v>
      </c>
      <c r="CZ27" s="139">
        <v>4.7366604792499023E-4</v>
      </c>
      <c r="DA27" s="139">
        <v>3.8432575170571883E-6</v>
      </c>
      <c r="DB27" s="139">
        <v>1.0091475939324654E-5</v>
      </c>
      <c r="DC27" s="139">
        <v>1.5557720359045501E-3</v>
      </c>
      <c r="DD27" s="139">
        <v>3.9344073413555354E-5</v>
      </c>
      <c r="DE27" s="139">
        <v>2.9946798617423492E-5</v>
      </c>
      <c r="DF27" s="139">
        <v>1.7560081673333072E-4</v>
      </c>
      <c r="DG27" s="139">
        <v>2.8343670132449325E-3</v>
      </c>
      <c r="DH27" s="139">
        <v>1.2753118831093272E-4</v>
      </c>
      <c r="DI27" s="139">
        <v>1.5559442002368803E-2</v>
      </c>
      <c r="DJ27" s="139">
        <v>9.5034834795013318E-2</v>
      </c>
      <c r="DK27" s="139">
        <v>1.6692471832671488E-2</v>
      </c>
      <c r="DL27" s="139">
        <v>1.2068543177368343E-3</v>
      </c>
      <c r="DM27" s="139">
        <v>2.7347506626922797E-3</v>
      </c>
      <c r="DN27" s="139">
        <v>5.0075876868571356E-5</v>
      </c>
      <c r="DO27" s="139">
        <v>1.3573681519886771E-4</v>
      </c>
      <c r="DP27" s="139">
        <v>3.2281948280333769E-4</v>
      </c>
      <c r="DQ27" s="139">
        <v>1.7685956179576989E-3</v>
      </c>
      <c r="DR27" s="139"/>
      <c r="DS27" s="139">
        <v>4.325388402402392E-5</v>
      </c>
      <c r="DT27" s="139">
        <v>0</v>
      </c>
      <c r="DU27" s="139">
        <v>1.4177010760180167E-4</v>
      </c>
      <c r="DV27" s="139">
        <v>0</v>
      </c>
      <c r="DW27" s="139">
        <v>3.8435821816833952E-4</v>
      </c>
      <c r="DX27" s="139">
        <v>0</v>
      </c>
      <c r="DY27" s="139">
        <v>1.225803007491199E-4</v>
      </c>
      <c r="DZ27" s="139">
        <v>6.334854896783704E-5</v>
      </c>
      <c r="EA27" s="139">
        <v>5.022382878954199E-5</v>
      </c>
      <c r="EB27" s="139">
        <v>5.0378910234254062E-4</v>
      </c>
      <c r="EC27" s="139">
        <v>2.8131477910468306E-5</v>
      </c>
      <c r="ED27" s="139">
        <v>1.565655319023044E-5</v>
      </c>
      <c r="EE27" s="139">
        <v>1.3496295173554362E-3</v>
      </c>
      <c r="EF27" s="139">
        <v>6.8897623752757657E-5</v>
      </c>
      <c r="EG27" s="139">
        <v>2.8774984553598336E-5</v>
      </c>
      <c r="EH27" s="139">
        <v>3.2897244234037512E-4</v>
      </c>
      <c r="EI27" s="139">
        <v>2.8367863494504807E-3</v>
      </c>
      <c r="EJ27" s="139">
        <v>1.2856663098547772E-4</v>
      </c>
      <c r="EK27" s="139">
        <v>1.4994707887472066E-2</v>
      </c>
      <c r="EL27" s="139">
        <v>0.10380916681387213</v>
      </c>
      <c r="EM27" s="139">
        <v>1.6574414137484412E-2</v>
      </c>
      <c r="EN27" s="139">
        <v>1.1206719743766722E-3</v>
      </c>
      <c r="EO27" s="139">
        <v>3.1406135137702967E-3</v>
      </c>
      <c r="EP27" s="139">
        <v>1.6053318911176515E-4</v>
      </c>
      <c r="EQ27" s="139">
        <v>1.4990194748693114E-4</v>
      </c>
      <c r="ER27" s="139">
        <v>5.2341890686245849E-4</v>
      </c>
      <c r="ES27" s="139">
        <v>1.5289355137024601E-3</v>
      </c>
      <c r="ET27" s="139"/>
      <c r="EU27" s="139">
        <v>4.23792157975848E-6</v>
      </c>
      <c r="EV27" s="139">
        <v>6.1400122042885768E-6</v>
      </c>
      <c r="EW27" s="139">
        <v>1.0884641972032506E-4</v>
      </c>
      <c r="EX27" s="139">
        <v>0</v>
      </c>
      <c r="EY27" s="139">
        <v>2.5395162103784938E-4</v>
      </c>
      <c r="EZ27" s="139">
        <v>0</v>
      </c>
      <c r="FA27" s="139">
        <v>1.5366138591992143E-4</v>
      </c>
      <c r="FB27" s="139">
        <v>0</v>
      </c>
      <c r="FC27" s="139">
        <v>2.2812314040582013E-5</v>
      </c>
      <c r="FD27" s="139">
        <v>4.6880564991029857E-4</v>
      </c>
      <c r="FE27" s="139">
        <v>1.1315485394830238E-4</v>
      </c>
      <c r="FF27" s="139">
        <v>1.5009803003614072E-5</v>
      </c>
      <c r="FG27" s="139">
        <v>1.0106626819633467E-3</v>
      </c>
      <c r="FH27" s="139">
        <v>6.2703730596432418E-5</v>
      </c>
      <c r="FI27" s="139">
        <v>5.8800465547055561E-6</v>
      </c>
      <c r="FJ27" s="139">
        <v>3.6904533405699396E-4</v>
      </c>
      <c r="FK27" s="139">
        <v>2.52507305529278E-3</v>
      </c>
      <c r="FL27" s="139">
        <v>1.239159913456241E-4</v>
      </c>
      <c r="FM27" s="139">
        <v>1.3260668558935923E-2</v>
      </c>
      <c r="FN27" s="139">
        <v>9.7861615804786459E-2</v>
      </c>
      <c r="FO27" s="139">
        <v>1.405901658259651E-2</v>
      </c>
      <c r="FP27" s="139">
        <v>1.0125213189694133E-3</v>
      </c>
      <c r="FQ27" s="139">
        <v>2.5305926994461446E-3</v>
      </c>
      <c r="FR27" s="139">
        <v>1.263920517435603E-4</v>
      </c>
      <c r="FS27" s="139">
        <v>1.6667574464620193E-4</v>
      </c>
      <c r="FT27" s="139">
        <v>5.4650497751976669E-4</v>
      </c>
      <c r="FU27" s="139">
        <v>1.7585143777745854E-3</v>
      </c>
      <c r="FV27" s="139"/>
      <c r="FW27" s="139">
        <v>2.275643802689576E-6</v>
      </c>
      <c r="FX27" s="139">
        <v>0</v>
      </c>
      <c r="FY27" s="139">
        <v>1.0886985438524639E-4</v>
      </c>
      <c r="FZ27" s="139">
        <v>0</v>
      </c>
      <c r="GA27" s="139">
        <v>1.7449721234778009E-4</v>
      </c>
      <c r="GB27" s="139">
        <v>0</v>
      </c>
      <c r="GC27" s="139">
        <v>2.1017052916779785E-4</v>
      </c>
      <c r="GD27" s="139">
        <v>8.3486471354512021E-6</v>
      </c>
      <c r="GE27" s="139">
        <v>1.5217321779198729E-5</v>
      </c>
      <c r="GF27" s="139">
        <v>3.0038411830182233E-4</v>
      </c>
      <c r="GG27" s="139">
        <v>1.3867423677441088E-4</v>
      </c>
      <c r="GH27" s="139">
        <v>1.7067431336020928E-6</v>
      </c>
      <c r="GI27" s="139">
        <v>5.5629935270517334E-4</v>
      </c>
      <c r="GJ27" s="139">
        <v>5.0319887244833379E-5</v>
      </c>
      <c r="GK27" s="139">
        <v>1.7700776980775469E-6</v>
      </c>
      <c r="GL27" s="139">
        <v>2.5548513513370589E-4</v>
      </c>
      <c r="GM27" s="139">
        <v>2.0480619437256444E-3</v>
      </c>
      <c r="GN27" s="139">
        <v>8.5026817314177162E-5</v>
      </c>
      <c r="GO27" s="139">
        <v>1.3012744539768206E-2</v>
      </c>
      <c r="GP27" s="139">
        <v>9.9673778398066015E-2</v>
      </c>
      <c r="GQ27" s="139">
        <v>1.1927193065748761E-2</v>
      </c>
      <c r="GR27" s="139">
        <v>1.4510528191553089E-3</v>
      </c>
      <c r="GS27" s="139">
        <v>1.5280375450766465E-3</v>
      </c>
      <c r="GT27" s="139">
        <v>1.0098507124504354E-4</v>
      </c>
      <c r="GU27" s="139">
        <v>1.3878815673778704E-4</v>
      </c>
      <c r="GV27" s="139">
        <v>4.1946062563673261E-4</v>
      </c>
      <c r="GW27" s="139">
        <v>8.6896671627110101E-4</v>
      </c>
      <c r="GX27" s="139"/>
      <c r="GY27" s="139">
        <v>7.5349244618952716E-6</v>
      </c>
      <c r="GZ27" s="139">
        <v>0</v>
      </c>
      <c r="HA27" s="139">
        <v>1.0789874313509898E-4</v>
      </c>
      <c r="HB27" s="139">
        <v>0</v>
      </c>
      <c r="HC27" s="139">
        <v>2.7103725514361301E-4</v>
      </c>
      <c r="HD27" s="139">
        <v>0</v>
      </c>
      <c r="HE27" s="139">
        <v>2.0119851085108841E-4</v>
      </c>
      <c r="HF27" s="139">
        <v>3.6038656960606708E-6</v>
      </c>
      <c r="HG27" s="139">
        <v>0</v>
      </c>
      <c r="HH27" s="139">
        <v>3.5918562878213463E-4</v>
      </c>
      <c r="HI27" s="139">
        <v>4.5652774832704795E-5</v>
      </c>
      <c r="HJ27" s="139">
        <v>0</v>
      </c>
      <c r="HK27" s="139">
        <v>5.2341668112801539E-4</v>
      </c>
      <c r="HL27" s="139">
        <v>4.8264154883783266E-5</v>
      </c>
      <c r="HM27" s="139">
        <v>6.3067175488206519E-6</v>
      </c>
      <c r="HN27" s="139">
        <v>2.6595888676571804E-4</v>
      </c>
      <c r="HO27" s="139">
        <v>2.0001334642344376E-3</v>
      </c>
      <c r="HP27" s="139">
        <v>1.4807530178474065E-4</v>
      </c>
      <c r="HQ27" s="139">
        <v>7.3164726337013337E-3</v>
      </c>
      <c r="HR27" s="139">
        <v>9.726364138612599E-2</v>
      </c>
      <c r="HS27" s="139">
        <v>6.0602083458620318E-3</v>
      </c>
      <c r="HT27" s="139">
        <v>1.1929714913906408E-3</v>
      </c>
      <c r="HU27" s="139">
        <v>1.0714306940173873E-3</v>
      </c>
      <c r="HV27" s="139">
        <v>8.5575972240092938E-5</v>
      </c>
      <c r="HW27" s="139">
        <v>1.0817277918582946E-4</v>
      </c>
      <c r="HX27" s="139">
        <v>3.5972047090300372E-4</v>
      </c>
      <c r="HY27" s="139">
        <v>1.3120609962205716E-3</v>
      </c>
      <c r="HZ27" s="99"/>
    </row>
    <row r="28" spans="1:234" s="100" customFormat="1" ht="24" x14ac:dyDescent="0.25">
      <c r="A28" s="97" t="s">
        <v>28</v>
      </c>
      <c r="B28" s="98">
        <v>5812</v>
      </c>
      <c r="C28" s="98"/>
      <c r="D28" s="98">
        <v>7</v>
      </c>
      <c r="E28" s="98"/>
      <c r="F28" s="98"/>
      <c r="G28" s="98" t="s">
        <v>788</v>
      </c>
      <c r="H28" s="98" t="s">
        <v>787</v>
      </c>
      <c r="I28" s="97" t="s">
        <v>9</v>
      </c>
      <c r="J28" s="97" t="s">
        <v>883</v>
      </c>
      <c r="K28" s="139">
        <v>8.8977069136241991E-5</v>
      </c>
      <c r="L28" s="139">
        <v>1.173337630097901E-4</v>
      </c>
      <c r="M28" s="139">
        <v>7.2983768167345843E-5</v>
      </c>
      <c r="N28" s="139">
        <v>0</v>
      </c>
      <c r="O28" s="139">
        <v>3.2538388971065191E-3</v>
      </c>
      <c r="P28" s="139">
        <v>0</v>
      </c>
      <c r="Q28" s="139">
        <v>3.6538156909558454E-5</v>
      </c>
      <c r="R28" s="139">
        <v>2.2424046814078754E-6</v>
      </c>
      <c r="S28" s="139">
        <v>5.7718009822305586E-5</v>
      </c>
      <c r="T28" s="139">
        <v>4.0224292032299417E-3</v>
      </c>
      <c r="U28" s="139">
        <v>4.8968304714895681E-4</v>
      </c>
      <c r="V28" s="139">
        <v>3.0043267140409383E-6</v>
      </c>
      <c r="W28" s="139">
        <v>1.0039190008270644E-4</v>
      </c>
      <c r="X28" s="139">
        <v>5.9189913105098848E-5</v>
      </c>
      <c r="Y28" s="139">
        <v>3.5186875795710368E-4</v>
      </c>
      <c r="Z28" s="139">
        <v>4.1337308666743004E-4</v>
      </c>
      <c r="AA28" s="139">
        <v>1.1976890299300823E-3</v>
      </c>
      <c r="AB28" s="139">
        <v>5.0545446155515848E-4</v>
      </c>
      <c r="AC28" s="139">
        <v>4.2299408028185728E-2</v>
      </c>
      <c r="AD28" s="139">
        <v>4.0655927213134775E-2</v>
      </c>
      <c r="AE28" s="139">
        <v>1.3818132190173949E-3</v>
      </c>
      <c r="AF28" s="139">
        <v>2.0511202835602795E-3</v>
      </c>
      <c r="AG28" s="139">
        <v>6.6896642964398576E-3</v>
      </c>
      <c r="AH28" s="139">
        <v>3.6383647793627799E-4</v>
      </c>
      <c r="AI28" s="139">
        <v>3.363008324839644E-4</v>
      </c>
      <c r="AJ28" s="139">
        <v>1.6696991716424559E-4</v>
      </c>
      <c r="AK28" s="139">
        <v>5.2107845333980241E-3</v>
      </c>
      <c r="AL28" s="139"/>
      <c r="AM28" s="139">
        <v>1.4184237135311852E-4</v>
      </c>
      <c r="AN28" s="139">
        <v>2.1373021339081539E-6</v>
      </c>
      <c r="AO28" s="139">
        <v>5.3199373054416829E-5</v>
      </c>
      <c r="AP28" s="139">
        <v>0</v>
      </c>
      <c r="AQ28" s="139">
        <v>3.1823890665524561E-3</v>
      </c>
      <c r="AR28" s="139">
        <v>0</v>
      </c>
      <c r="AS28" s="139">
        <v>5.8988876899634237E-5</v>
      </c>
      <c r="AT28" s="139">
        <v>0</v>
      </c>
      <c r="AU28" s="139">
        <v>6.0206035788911391E-5</v>
      </c>
      <c r="AV28" s="139">
        <v>5.1094927054660807E-3</v>
      </c>
      <c r="AW28" s="139">
        <v>4.5326920118656444E-4</v>
      </c>
      <c r="AX28" s="139">
        <v>3.6986675423516773E-5</v>
      </c>
      <c r="AY28" s="139">
        <v>7.8358098679099896E-5</v>
      </c>
      <c r="AZ28" s="139">
        <v>1.023997529406736E-4</v>
      </c>
      <c r="BA28" s="139">
        <v>3.3685665867864924E-4</v>
      </c>
      <c r="BB28" s="139">
        <v>2.7183917119806989E-4</v>
      </c>
      <c r="BC28" s="139">
        <v>1.7727498539332389E-3</v>
      </c>
      <c r="BD28" s="139">
        <v>2.1989166454986078E-4</v>
      </c>
      <c r="BE28" s="139">
        <v>4.3176648438203569E-2</v>
      </c>
      <c r="BF28" s="139">
        <v>4.2071449157999735E-2</v>
      </c>
      <c r="BG28" s="139">
        <v>1.4737908405463946E-3</v>
      </c>
      <c r="BH28" s="139">
        <v>1.9132251400114913E-3</v>
      </c>
      <c r="BI28" s="139">
        <v>6.7195383223723273E-3</v>
      </c>
      <c r="BJ28" s="139">
        <v>6.808640430822462E-4</v>
      </c>
      <c r="BK28" s="139">
        <v>3.9874072883171516E-4</v>
      </c>
      <c r="BL28" s="139">
        <v>2.1516914101919247E-4</v>
      </c>
      <c r="BM28" s="139">
        <v>4.7488073976954936E-3</v>
      </c>
      <c r="BN28" s="139"/>
      <c r="BO28" s="139">
        <v>1.3400436224683587E-4</v>
      </c>
      <c r="BP28" s="139">
        <v>2.0292860679085997E-6</v>
      </c>
      <c r="BQ28" s="139">
        <v>6.6413443474889721E-5</v>
      </c>
      <c r="BR28" s="139">
        <v>0</v>
      </c>
      <c r="BS28" s="139">
        <v>3.6054551987265695E-3</v>
      </c>
      <c r="BT28" s="139">
        <v>0</v>
      </c>
      <c r="BU28" s="139">
        <v>8.4434678264326226E-5</v>
      </c>
      <c r="BV28" s="139">
        <v>2.4792949347968208E-5</v>
      </c>
      <c r="BW28" s="139">
        <v>3.8691503526920726E-5</v>
      </c>
      <c r="BX28" s="139">
        <v>4.0958906413556175E-3</v>
      </c>
      <c r="BY28" s="139">
        <v>4.5336720483047239E-4</v>
      </c>
      <c r="BZ28" s="139">
        <v>2.0707200438932284E-5</v>
      </c>
      <c r="CA28" s="139">
        <v>7.7684528948398994E-5</v>
      </c>
      <c r="CB28" s="139">
        <v>9.4253649692881505E-5</v>
      </c>
      <c r="CC28" s="139">
        <v>6.0283727167869002E-5</v>
      </c>
      <c r="CD28" s="139">
        <v>2.5985089662514663E-4</v>
      </c>
      <c r="CE28" s="139">
        <v>9.4233500382982424E-4</v>
      </c>
      <c r="CF28" s="139">
        <v>2.2260286147101358E-4</v>
      </c>
      <c r="CG28" s="139">
        <v>4.5456974605175664E-2</v>
      </c>
      <c r="CH28" s="139">
        <v>6.3652573842483282E-2</v>
      </c>
      <c r="CI28" s="139">
        <v>1.3881860527915138E-3</v>
      </c>
      <c r="CJ28" s="139">
        <v>1.5962428155517775E-3</v>
      </c>
      <c r="CK28" s="139">
        <v>7.1723519067769257E-3</v>
      </c>
      <c r="CL28" s="139">
        <v>6.0775626763231322E-4</v>
      </c>
      <c r="CM28" s="139">
        <v>3.1407368136109054E-4</v>
      </c>
      <c r="CN28" s="139">
        <v>2.322599467666257E-4</v>
      </c>
      <c r="CO28" s="139">
        <v>5.1712900760558858E-3</v>
      </c>
      <c r="CP28" s="139"/>
      <c r="CQ28" s="139">
        <v>1.7216409423489293E-4</v>
      </c>
      <c r="CR28" s="139">
        <v>1.8536065015895289E-6</v>
      </c>
      <c r="CS28" s="139">
        <v>3.6000779485000303E-5</v>
      </c>
      <c r="CT28" s="139">
        <v>0</v>
      </c>
      <c r="CU28" s="139">
        <v>3.2336468459384406E-3</v>
      </c>
      <c r="CV28" s="139">
        <v>0</v>
      </c>
      <c r="CW28" s="139">
        <v>4.3874355725697102E-5</v>
      </c>
      <c r="CX28" s="139">
        <v>1.9148265328346876E-5</v>
      </c>
      <c r="CY28" s="139">
        <v>3.7098250578454162E-5</v>
      </c>
      <c r="CZ28" s="139">
        <v>3.7723625441629704E-3</v>
      </c>
      <c r="DA28" s="139">
        <v>4.6148727502032564E-4</v>
      </c>
      <c r="DB28" s="139">
        <v>9.2340213794781117E-6</v>
      </c>
      <c r="DC28" s="139">
        <v>7.2312522717609101E-5</v>
      </c>
      <c r="DD28" s="139">
        <v>1.1054589470873084E-4</v>
      </c>
      <c r="DE28" s="139">
        <v>2.8320209596141679E-4</v>
      </c>
      <c r="DF28" s="139">
        <v>1.7579022470778227E-4</v>
      </c>
      <c r="DG28" s="139">
        <v>7.1824177330582291E-4</v>
      </c>
      <c r="DH28" s="139">
        <v>1.9480911170343071E-4</v>
      </c>
      <c r="DI28" s="139">
        <v>4.5717920611661987E-2</v>
      </c>
      <c r="DJ28" s="139">
        <v>6.6670392705963449E-2</v>
      </c>
      <c r="DK28" s="139">
        <v>9.1591982572903133E-4</v>
      </c>
      <c r="DL28" s="139">
        <v>1.5775917733407393E-3</v>
      </c>
      <c r="DM28" s="139">
        <v>6.8166196116086139E-3</v>
      </c>
      <c r="DN28" s="139">
        <v>5.3120267395692926E-4</v>
      </c>
      <c r="DO28" s="139">
        <v>2.7440324697069996E-4</v>
      </c>
      <c r="DP28" s="139">
        <v>2.8799776710899071E-4</v>
      </c>
      <c r="DQ28" s="139">
        <v>4.9617843559692275E-3</v>
      </c>
      <c r="DR28" s="139"/>
      <c r="DS28" s="139">
        <v>2.4744362412913663E-4</v>
      </c>
      <c r="DT28" s="139">
        <v>4.6211199240858717E-5</v>
      </c>
      <c r="DU28" s="139">
        <v>1.510778096257539E-5</v>
      </c>
      <c r="DV28" s="139">
        <v>0</v>
      </c>
      <c r="DW28" s="139">
        <v>3.3085955847794984E-3</v>
      </c>
      <c r="DX28" s="139">
        <v>0</v>
      </c>
      <c r="DY28" s="139">
        <v>5.7357355868781221E-5</v>
      </c>
      <c r="DZ28" s="139">
        <v>5.5941202499371602E-6</v>
      </c>
      <c r="EA28" s="139">
        <v>3.7111320612328222E-5</v>
      </c>
      <c r="EB28" s="139">
        <v>3.6050679069225314E-3</v>
      </c>
      <c r="EC28" s="139">
        <v>5.4821266937910397E-4</v>
      </c>
      <c r="ED28" s="139">
        <v>1.7345429062550254E-5</v>
      </c>
      <c r="EE28" s="139">
        <v>1.6172528516813281E-5</v>
      </c>
      <c r="EF28" s="139">
        <v>8.6108135797517148E-5</v>
      </c>
      <c r="EG28" s="139">
        <v>3.1961790327039334E-4</v>
      </c>
      <c r="EH28" s="139">
        <v>1.3517953925269976E-4</v>
      </c>
      <c r="EI28" s="139">
        <v>7.0040012577260891E-4</v>
      </c>
      <c r="EJ28" s="139">
        <v>1.5300460014163559E-4</v>
      </c>
      <c r="EK28" s="139">
        <v>4.8344369540086765E-2</v>
      </c>
      <c r="EL28" s="139">
        <v>6.8666285271759636E-2</v>
      </c>
      <c r="EM28" s="139">
        <v>8.5843471752797219E-4</v>
      </c>
      <c r="EN28" s="139">
        <v>1.0741097715122373E-3</v>
      </c>
      <c r="EO28" s="139">
        <v>7.0734042170080523E-3</v>
      </c>
      <c r="EP28" s="139">
        <v>7.9480671848782772E-4</v>
      </c>
      <c r="EQ28" s="139">
        <v>2.2751469870883255E-4</v>
      </c>
      <c r="ER28" s="139">
        <v>3.3012516017772337E-4</v>
      </c>
      <c r="ES28" s="139">
        <v>4.6002613875063244E-3</v>
      </c>
      <c r="ET28" s="139"/>
      <c r="EU28" s="139">
        <v>2.4683406158913372E-4</v>
      </c>
      <c r="EV28" s="139">
        <v>1.8503601263734209E-6</v>
      </c>
      <c r="EW28" s="139">
        <v>2.9496968805082751E-5</v>
      </c>
      <c r="EX28" s="139">
        <v>0</v>
      </c>
      <c r="EY28" s="139">
        <v>3.0354078695378484E-3</v>
      </c>
      <c r="EZ28" s="139">
        <v>0</v>
      </c>
      <c r="FA28" s="139">
        <v>3.3629081619758586E-5</v>
      </c>
      <c r="FB28" s="139">
        <v>1.4564124865648862E-5</v>
      </c>
      <c r="FC28" s="139">
        <v>2.1888399384967667E-4</v>
      </c>
      <c r="FD28" s="139">
        <v>3.8462820751924099E-3</v>
      </c>
      <c r="FE28" s="139">
        <v>4.6490242465365751E-4</v>
      </c>
      <c r="FF28" s="139">
        <v>3.7007202527468418E-6</v>
      </c>
      <c r="FG28" s="139">
        <v>1.2867643074945829E-5</v>
      </c>
      <c r="FH28" s="139">
        <v>2.3746805593443729E-5</v>
      </c>
      <c r="FI28" s="139">
        <v>3.4212633473126918E-4</v>
      </c>
      <c r="FJ28" s="139">
        <v>6.5249822151051962E-4</v>
      </c>
      <c r="FK28" s="139">
        <v>4.1088317029508735E-4</v>
      </c>
      <c r="FL28" s="139">
        <v>1.203097389410563E-4</v>
      </c>
      <c r="FM28" s="139">
        <v>4.7348634834296521E-2</v>
      </c>
      <c r="FN28" s="139">
        <v>5.3431449064492466E-2</v>
      </c>
      <c r="FO28" s="139">
        <v>9.9470808109989369E-4</v>
      </c>
      <c r="FP28" s="139">
        <v>9.9189342469520867E-4</v>
      </c>
      <c r="FQ28" s="139">
        <v>6.690868114630078E-3</v>
      </c>
      <c r="FR28" s="139">
        <v>8.7977111149012595E-4</v>
      </c>
      <c r="FS28" s="139">
        <v>1.447050858106227E-4</v>
      </c>
      <c r="FT28" s="139">
        <v>2.9507883940193131E-4</v>
      </c>
      <c r="FU28" s="139">
        <v>4.8483642194262896E-3</v>
      </c>
      <c r="FV28" s="139"/>
      <c r="FW28" s="139">
        <v>1.5344200652485452E-4</v>
      </c>
      <c r="FX28" s="139">
        <v>4.1067858912433647E-5</v>
      </c>
      <c r="FY28" s="139">
        <v>4.805201632049844E-5</v>
      </c>
      <c r="FZ28" s="139">
        <v>0</v>
      </c>
      <c r="GA28" s="139">
        <v>3.1720750182025912E-3</v>
      </c>
      <c r="GB28" s="139">
        <v>1.5401814542987561E-5</v>
      </c>
      <c r="GC28" s="139">
        <v>5.8584472140148945E-5</v>
      </c>
      <c r="GD28" s="139">
        <v>1.2420154851754989E-5</v>
      </c>
      <c r="GE28" s="139">
        <v>2.3240959783034173E-4</v>
      </c>
      <c r="GF28" s="139">
        <v>3.518826700168311E-3</v>
      </c>
      <c r="GG28" s="139">
        <v>4.6803955263264275E-5</v>
      </c>
      <c r="GH28" s="139">
        <v>1.0866237199706895E-5</v>
      </c>
      <c r="GI28" s="139">
        <v>2.3095154567817311E-5</v>
      </c>
      <c r="GJ28" s="139">
        <v>9.5174207207063757E-5</v>
      </c>
      <c r="GK28" s="139">
        <v>3.3616950439993598E-4</v>
      </c>
      <c r="GL28" s="139">
        <v>5.3225191772159064E-4</v>
      </c>
      <c r="GM28" s="139">
        <v>5.5157290801536197E-4</v>
      </c>
      <c r="GN28" s="139">
        <v>7.2460417195353616E-5</v>
      </c>
      <c r="GO28" s="139">
        <v>1.0116894258983995E-2</v>
      </c>
      <c r="GP28" s="139">
        <v>4.8972690732376388E-2</v>
      </c>
      <c r="GQ28" s="139">
        <v>9.8489664728896968E-4</v>
      </c>
      <c r="GR28" s="139">
        <v>7.7408935899022291E-4</v>
      </c>
      <c r="GS28" s="139">
        <v>7.4800781520197937E-3</v>
      </c>
      <c r="GT28" s="139">
        <v>4.1977018360220568E-4</v>
      </c>
      <c r="GU28" s="139">
        <v>8.8685375444829559E-5</v>
      </c>
      <c r="GV28" s="139">
        <v>2.9768882131997882E-4</v>
      </c>
      <c r="GW28" s="139">
        <v>3.7037316732709182E-3</v>
      </c>
      <c r="GX28" s="139"/>
      <c r="GY28" s="139">
        <v>1.7801104928549691E-4</v>
      </c>
      <c r="GZ28" s="139">
        <v>4.8128298630899351E-5</v>
      </c>
      <c r="HA28" s="139">
        <v>3.5672580076742804E-5</v>
      </c>
      <c r="HB28" s="139">
        <v>0</v>
      </c>
      <c r="HC28" s="139">
        <v>3.2708159177570594E-3</v>
      </c>
      <c r="HD28" s="139">
        <v>1.9062552760741972E-5</v>
      </c>
      <c r="HE28" s="139">
        <v>9.9145806906469173E-5</v>
      </c>
      <c r="HF28" s="139">
        <v>1.4415462784242683E-5</v>
      </c>
      <c r="HG28" s="139">
        <v>2.3203693187014312E-4</v>
      </c>
      <c r="HH28" s="139">
        <v>3.801867246104262E-3</v>
      </c>
      <c r="HI28" s="139">
        <v>1.5541907910688114E-5</v>
      </c>
      <c r="HJ28" s="139">
        <v>1.1274646410842089E-5</v>
      </c>
      <c r="HK28" s="139">
        <v>1.9568374278897944E-5</v>
      </c>
      <c r="HL28" s="139">
        <v>1.4027941002717314E-3</v>
      </c>
      <c r="HM28" s="139">
        <v>1.8967714189793006E-6</v>
      </c>
      <c r="HN28" s="139">
        <v>4.1888091371881692E-4</v>
      </c>
      <c r="HO28" s="139">
        <v>3.4978186286041644E-4</v>
      </c>
      <c r="HP28" s="139">
        <v>1.0122030580740778E-3</v>
      </c>
      <c r="HQ28" s="139">
        <v>1.1379579030249587E-2</v>
      </c>
      <c r="HR28" s="139">
        <v>2.0316826766330863E-2</v>
      </c>
      <c r="HS28" s="139">
        <v>4.852793888501929E-4</v>
      </c>
      <c r="HT28" s="139">
        <v>4.9594123583484174E-4</v>
      </c>
      <c r="HU28" s="139">
        <v>7.1859369194855601E-3</v>
      </c>
      <c r="HV28" s="139">
        <v>8.0557636677616289E-5</v>
      </c>
      <c r="HW28" s="139">
        <v>5.0991427668563127E-5</v>
      </c>
      <c r="HX28" s="139">
        <v>8.2968433151145142E-5</v>
      </c>
      <c r="HY28" s="139">
        <v>1.9977123777761282E-4</v>
      </c>
      <c r="HZ28" s="99"/>
    </row>
    <row r="29" spans="1:234" s="100" customFormat="1" ht="24" x14ac:dyDescent="0.25">
      <c r="A29" s="97" t="s">
        <v>28</v>
      </c>
      <c r="B29" s="98">
        <v>5813</v>
      </c>
      <c r="C29" s="98"/>
      <c r="D29" s="98">
        <v>7</v>
      </c>
      <c r="E29" s="98"/>
      <c r="F29" s="98"/>
      <c r="G29" s="98" t="s">
        <v>789</v>
      </c>
      <c r="H29" s="98" t="s">
        <v>787</v>
      </c>
      <c r="I29" s="97" t="s">
        <v>9</v>
      </c>
      <c r="J29" s="97" t="s">
        <v>883</v>
      </c>
      <c r="K29" s="139">
        <v>1.3579990361627196E-5</v>
      </c>
      <c r="L29" s="139">
        <v>0</v>
      </c>
      <c r="M29" s="139">
        <v>1.1710369972287108E-5</v>
      </c>
      <c r="N29" s="139">
        <v>0</v>
      </c>
      <c r="O29" s="139">
        <v>5.879786395513359E-5</v>
      </c>
      <c r="P29" s="139">
        <v>0</v>
      </c>
      <c r="Q29" s="139">
        <v>0</v>
      </c>
      <c r="R29" s="139">
        <v>2.782040606886456E-5</v>
      </c>
      <c r="S29" s="139">
        <v>1.6813903387016005E-4</v>
      </c>
      <c r="T29" s="139">
        <v>2.058933236500993E-5</v>
      </c>
      <c r="U29" s="139">
        <v>2.976854159449889E-5</v>
      </c>
      <c r="V29" s="139">
        <v>5.1444046470174176E-5</v>
      </c>
      <c r="W29" s="139">
        <v>3.1447858018593221E-4</v>
      </c>
      <c r="X29" s="139">
        <v>1.7187102709784183E-5</v>
      </c>
      <c r="Y29" s="139">
        <v>8.9518684200670925E-5</v>
      </c>
      <c r="Z29" s="139">
        <v>6.4422521067746094E-5</v>
      </c>
      <c r="AA29" s="139">
        <v>2.0391645808879462E-3</v>
      </c>
      <c r="AB29" s="139">
        <v>1.8616189691037058E-4</v>
      </c>
      <c r="AC29" s="139">
        <v>1.5931143307527278E-3</v>
      </c>
      <c r="AD29" s="139">
        <v>3.3132909671412684E-2</v>
      </c>
      <c r="AE29" s="139">
        <v>3.7027447133247361E-3</v>
      </c>
      <c r="AF29" s="139">
        <v>1.2477281355334879E-3</v>
      </c>
      <c r="AG29" s="139">
        <v>6.43289626171839E-4</v>
      </c>
      <c r="AH29" s="139">
        <v>2.115498514038286E-4</v>
      </c>
      <c r="AI29" s="139">
        <v>3.5524181157352568E-5</v>
      </c>
      <c r="AJ29" s="139">
        <v>1.4685712676647641E-4</v>
      </c>
      <c r="AK29" s="139">
        <v>1.9474631139536862E-4</v>
      </c>
      <c r="AL29" s="139"/>
      <c r="AM29" s="139">
        <v>6.8960147921446927E-6</v>
      </c>
      <c r="AN29" s="139">
        <v>0</v>
      </c>
      <c r="AO29" s="139">
        <v>9.5118771575391597E-6</v>
      </c>
      <c r="AP29" s="139">
        <v>0</v>
      </c>
      <c r="AQ29" s="139">
        <v>5.9248284853317697E-5</v>
      </c>
      <c r="AR29" s="139">
        <v>0</v>
      </c>
      <c r="AS29" s="139">
        <v>0</v>
      </c>
      <c r="AT29" s="139">
        <v>3.0211490706290749E-5</v>
      </c>
      <c r="AU29" s="139">
        <v>1.3770391764453884E-4</v>
      </c>
      <c r="AV29" s="139">
        <v>2.221911557616375E-5</v>
      </c>
      <c r="AW29" s="139">
        <v>1.822696303577721E-5</v>
      </c>
      <c r="AX29" s="139">
        <v>3.7326500158084316E-5</v>
      </c>
      <c r="AY29" s="139">
        <v>3.0952872900625163E-4</v>
      </c>
      <c r="AZ29" s="139">
        <v>2.1812240079962916E-5</v>
      </c>
      <c r="BA29" s="139">
        <v>1.1465689696596486E-4</v>
      </c>
      <c r="BB29" s="139">
        <v>5.7549539464052003E-5</v>
      </c>
      <c r="BC29" s="139">
        <v>1.8254264075792126E-3</v>
      </c>
      <c r="BD29" s="139">
        <v>2.4835394053478188E-4</v>
      </c>
      <c r="BE29" s="139">
        <v>1.6036714442899818E-3</v>
      </c>
      <c r="BF29" s="139">
        <v>3.1424959470918258E-2</v>
      </c>
      <c r="BG29" s="139">
        <v>1.8534716574590525E-3</v>
      </c>
      <c r="BH29" s="139">
        <v>1.2152060634178907E-3</v>
      </c>
      <c r="BI29" s="139">
        <v>5.8498167461027686E-4</v>
      </c>
      <c r="BJ29" s="139">
        <v>1.258655335240852E-4</v>
      </c>
      <c r="BK29" s="139">
        <v>6.2632409612577778E-6</v>
      </c>
      <c r="BL29" s="139">
        <v>1.4234479497273809E-4</v>
      </c>
      <c r="BM29" s="139">
        <v>2.1936812009793938E-4</v>
      </c>
      <c r="BN29" s="139"/>
      <c r="BO29" s="139">
        <v>1.0146397714365775E-5</v>
      </c>
      <c r="BP29" s="139">
        <v>0</v>
      </c>
      <c r="BQ29" s="139">
        <v>0</v>
      </c>
      <c r="BR29" s="139">
        <v>0</v>
      </c>
      <c r="BS29" s="139">
        <v>1.4461077497017099E-5</v>
      </c>
      <c r="BT29" s="139">
        <v>0</v>
      </c>
      <c r="BU29" s="139">
        <v>0</v>
      </c>
      <c r="BV29" s="139">
        <v>5.2254214124165906E-5</v>
      </c>
      <c r="BW29" s="139">
        <v>1.0448751550928653E-4</v>
      </c>
      <c r="BX29" s="139">
        <v>2.1718580955092519E-5</v>
      </c>
      <c r="BY29" s="139">
        <v>1.5415396576958414E-5</v>
      </c>
      <c r="BZ29" s="139">
        <v>4.1998554688891302E-5</v>
      </c>
      <c r="CA29" s="139">
        <v>2.5191818248441306E-4</v>
      </c>
      <c r="CB29" s="139">
        <v>1.6591077489228881E-5</v>
      </c>
      <c r="CC29" s="139">
        <v>1.1752068684339982E-4</v>
      </c>
      <c r="CD29" s="139">
        <v>7.1974763931832302E-5</v>
      </c>
      <c r="CE29" s="139">
        <v>1.6977791879653275E-3</v>
      </c>
      <c r="CF29" s="139">
        <v>1.1922815815609661E-4</v>
      </c>
      <c r="CG29" s="139">
        <v>1.1028093474463728E-3</v>
      </c>
      <c r="CH29" s="139">
        <v>2.3912918189705246E-2</v>
      </c>
      <c r="CI29" s="139">
        <v>1.7700380519467408E-3</v>
      </c>
      <c r="CJ29" s="139">
        <v>1.0869857772680977E-3</v>
      </c>
      <c r="CK29" s="139">
        <v>5.166804081463965E-4</v>
      </c>
      <c r="CL29" s="139">
        <v>5.1301722054203228E-5</v>
      </c>
      <c r="CM29" s="139">
        <v>1.6357611715883845E-5</v>
      </c>
      <c r="CN29" s="139">
        <v>1.0303742422537139E-4</v>
      </c>
      <c r="CO29" s="139">
        <v>1.44434044381273E-4</v>
      </c>
      <c r="CP29" s="139"/>
      <c r="CQ29" s="139">
        <v>5.0812625933481764E-6</v>
      </c>
      <c r="CR29" s="139">
        <v>1.5305007811289687E-5</v>
      </c>
      <c r="CS29" s="139">
        <v>0</v>
      </c>
      <c r="CT29" s="139">
        <v>0</v>
      </c>
      <c r="CU29" s="139">
        <v>9.0912732721773785E-5</v>
      </c>
      <c r="CV29" s="139">
        <v>0</v>
      </c>
      <c r="CW29" s="139">
        <v>0</v>
      </c>
      <c r="CX29" s="139">
        <v>4.942558409223627E-5</v>
      </c>
      <c r="CY29" s="139">
        <v>1.0964259314768065E-4</v>
      </c>
      <c r="CZ29" s="139">
        <v>8.9551301260279439E-6</v>
      </c>
      <c r="DA29" s="139">
        <v>4.4230792352060186E-5</v>
      </c>
      <c r="DB29" s="139">
        <v>5.4227513287467571E-5</v>
      </c>
      <c r="DC29" s="139">
        <v>1.3629197884887419E-4</v>
      </c>
      <c r="DD29" s="139">
        <v>1.5997440375800394E-5</v>
      </c>
      <c r="DE29" s="139">
        <v>1.1119890837533636E-4</v>
      </c>
      <c r="DF29" s="139">
        <v>1.3536429130873991E-5</v>
      </c>
      <c r="DG29" s="139">
        <v>1.3579502524524265E-3</v>
      </c>
      <c r="DH29" s="139">
        <v>9.4287691010945188E-5</v>
      </c>
      <c r="DI29" s="139">
        <v>9.9534965323473147E-4</v>
      </c>
      <c r="DJ29" s="139">
        <v>2.0764766206779063E-2</v>
      </c>
      <c r="DK29" s="139">
        <v>1.564654144137819E-3</v>
      </c>
      <c r="DL29" s="139">
        <v>7.9716639950913474E-4</v>
      </c>
      <c r="DM29" s="139">
        <v>4.3198976341002213E-4</v>
      </c>
      <c r="DN29" s="139">
        <v>7.3944002539162398E-5</v>
      </c>
      <c r="DO29" s="139">
        <v>7.3464037494190497E-6</v>
      </c>
      <c r="DP29" s="139">
        <v>8.2570891264325448E-5</v>
      </c>
      <c r="DQ29" s="139">
        <v>1.0499793141051184E-4</v>
      </c>
      <c r="DR29" s="139"/>
      <c r="DS29" s="139">
        <v>2.1133343166429269E-6</v>
      </c>
      <c r="DT29" s="139">
        <v>0</v>
      </c>
      <c r="DU29" s="139">
        <v>3.6562877450569676E-6</v>
      </c>
      <c r="DV29" s="139">
        <v>0</v>
      </c>
      <c r="DW29" s="139">
        <v>1.7717873157409886E-4</v>
      </c>
      <c r="DX29" s="139">
        <v>0</v>
      </c>
      <c r="DY29" s="139">
        <v>0</v>
      </c>
      <c r="DZ29" s="139">
        <v>8.1658799240555855E-5</v>
      </c>
      <c r="EA29" s="139">
        <v>5.3084033003883062E-5</v>
      </c>
      <c r="EB29" s="139">
        <v>2.7620621386733297E-5</v>
      </c>
      <c r="EC29" s="139">
        <v>3.9034454840471452E-5</v>
      </c>
      <c r="ED29" s="139">
        <v>8.5677242286760343E-5</v>
      </c>
      <c r="EE29" s="139">
        <v>9.8174250984947844E-5</v>
      </c>
      <c r="EF29" s="139">
        <v>0</v>
      </c>
      <c r="EG29" s="139">
        <v>2.5904798673728613E-6</v>
      </c>
      <c r="EH29" s="139">
        <v>1.6245727397471115E-5</v>
      </c>
      <c r="EI29" s="139">
        <v>1.2130439892132988E-3</v>
      </c>
      <c r="EJ29" s="139">
        <v>4.3355967577869207E-5</v>
      </c>
      <c r="EK29" s="139">
        <v>8.3894465632570331E-4</v>
      </c>
      <c r="EL29" s="139">
        <v>1.8921707725616251E-2</v>
      </c>
      <c r="EM29" s="139">
        <v>7.7202318297341457E-4</v>
      </c>
      <c r="EN29" s="139">
        <v>5.0687197448051103E-4</v>
      </c>
      <c r="EO29" s="139">
        <v>4.2365226943876671E-4</v>
      </c>
      <c r="EP29" s="139">
        <v>2.6452400889304148E-5</v>
      </c>
      <c r="EQ29" s="139">
        <v>1.5027342632184135E-5</v>
      </c>
      <c r="ER29" s="139">
        <v>8.6021116149175274E-5</v>
      </c>
      <c r="ES29" s="139">
        <v>6.1080188050802609E-5</v>
      </c>
      <c r="ET29" s="139"/>
      <c r="EU29" s="139">
        <v>3.7007202527468418E-6</v>
      </c>
      <c r="EV29" s="139">
        <v>0</v>
      </c>
      <c r="EW29" s="139">
        <v>0</v>
      </c>
      <c r="EX29" s="139">
        <v>0</v>
      </c>
      <c r="EY29" s="139">
        <v>3.1732124252364522E-5</v>
      </c>
      <c r="EZ29" s="139">
        <v>0</v>
      </c>
      <c r="FA29" s="139">
        <v>0</v>
      </c>
      <c r="FB29" s="139">
        <v>3.2303029988555007E-5</v>
      </c>
      <c r="FC29" s="139">
        <v>4.5790762565636227E-5</v>
      </c>
      <c r="FD29" s="139">
        <v>0</v>
      </c>
      <c r="FE29" s="139">
        <v>2.8346482526077833E-5</v>
      </c>
      <c r="FF29" s="139">
        <v>9.5337955151262959E-5</v>
      </c>
      <c r="FG29" s="139">
        <v>5.2516204838302377E-5</v>
      </c>
      <c r="FH29" s="139">
        <v>0</v>
      </c>
      <c r="FI29" s="139">
        <v>2.5865249078338141E-6</v>
      </c>
      <c r="FJ29" s="139">
        <v>4.1290686738296464E-5</v>
      </c>
      <c r="FK29" s="139">
        <v>9.7036657374122506E-4</v>
      </c>
      <c r="FL29" s="139">
        <v>1.8682588787358101E-5</v>
      </c>
      <c r="FM29" s="139">
        <v>4.5923232433604615E-4</v>
      </c>
      <c r="FN29" s="139">
        <v>1.441082105684946E-2</v>
      </c>
      <c r="FO29" s="139">
        <v>5.4580148253747498E-4</v>
      </c>
      <c r="FP29" s="139">
        <v>3.1916420120945224E-4</v>
      </c>
      <c r="FQ29" s="139">
        <v>4.1357996074934479E-4</v>
      </c>
      <c r="FR29" s="139">
        <v>8.2211182073247947E-5</v>
      </c>
      <c r="FS29" s="139">
        <v>0</v>
      </c>
      <c r="FT29" s="139">
        <v>7.0091800757789548E-5</v>
      </c>
      <c r="FU29" s="139">
        <v>1.3009806442421419E-4</v>
      </c>
      <c r="FV29" s="139"/>
      <c r="FW29" s="139">
        <v>0</v>
      </c>
      <c r="FX29" s="139">
        <v>0</v>
      </c>
      <c r="FY29" s="139">
        <v>0</v>
      </c>
      <c r="FZ29" s="139">
        <v>0</v>
      </c>
      <c r="GA29" s="139">
        <v>2.562582280837263E-5</v>
      </c>
      <c r="GB29" s="139">
        <v>0</v>
      </c>
      <c r="GC29" s="139">
        <v>0</v>
      </c>
      <c r="GD29" s="139">
        <v>1.7067431336020928E-6</v>
      </c>
      <c r="GE29" s="139">
        <v>2.8327823383737868E-5</v>
      </c>
      <c r="GF29" s="139">
        <v>9.3870872348115104E-6</v>
      </c>
      <c r="GG29" s="139">
        <v>0</v>
      </c>
      <c r="GH29" s="139">
        <v>0</v>
      </c>
      <c r="GI29" s="139">
        <v>0</v>
      </c>
      <c r="GJ29" s="139">
        <v>0</v>
      </c>
      <c r="GK29" s="139">
        <v>7.7934415377734131E-6</v>
      </c>
      <c r="GL29" s="139">
        <v>1.0000815615120448E-5</v>
      </c>
      <c r="GM29" s="139">
        <v>2.4316697360658151E-4</v>
      </c>
      <c r="GN29" s="139">
        <v>3.9346639306953214E-5</v>
      </c>
      <c r="GO29" s="139">
        <v>5.1638208542287756E-4</v>
      </c>
      <c r="GP29" s="139">
        <v>7.7865584730232668E-2</v>
      </c>
      <c r="GQ29" s="139">
        <v>3.2909988645615649E-4</v>
      </c>
      <c r="GR29" s="139">
        <v>1.9870553357577661E-4</v>
      </c>
      <c r="GS29" s="139">
        <v>2.296908588343716E-4</v>
      </c>
      <c r="GT29" s="139">
        <v>7.0682607745260271E-5</v>
      </c>
      <c r="GU29" s="139">
        <v>0</v>
      </c>
      <c r="GV29" s="139">
        <v>3.4134862672041856E-6</v>
      </c>
      <c r="GW29" s="139">
        <v>1.2149897217341627E-4</v>
      </c>
      <c r="GX29" s="139"/>
      <c r="GY29" s="139">
        <v>0</v>
      </c>
      <c r="GZ29" s="139">
        <v>0</v>
      </c>
      <c r="HA29" s="139">
        <v>0</v>
      </c>
      <c r="HB29" s="139">
        <v>0</v>
      </c>
      <c r="HC29" s="139">
        <v>2.8480639306689251E-5</v>
      </c>
      <c r="HD29" s="139">
        <v>0</v>
      </c>
      <c r="HE29" s="139">
        <v>5.6903142569379014E-6</v>
      </c>
      <c r="HF29" s="139">
        <v>5.119528317681034E-6</v>
      </c>
      <c r="HG29" s="139">
        <v>0</v>
      </c>
      <c r="HH29" s="139">
        <v>0</v>
      </c>
      <c r="HI29" s="139">
        <v>0</v>
      </c>
      <c r="HJ29" s="139">
        <v>6.7131956639121829E-6</v>
      </c>
      <c r="HK29" s="139">
        <v>0</v>
      </c>
      <c r="HL29" s="139">
        <v>0</v>
      </c>
      <c r="HM29" s="139">
        <v>8.7251485273047812E-6</v>
      </c>
      <c r="HN29" s="139">
        <v>2.9625672793038121E-5</v>
      </c>
      <c r="HO29" s="139">
        <v>4.2095422713767745E-4</v>
      </c>
      <c r="HP29" s="139">
        <v>2.0154950840213738E-5</v>
      </c>
      <c r="HQ29" s="139">
        <v>3.703725827083774E-3</v>
      </c>
      <c r="HR29" s="139">
        <v>7.6634524530477713E-2</v>
      </c>
      <c r="HS29" s="139">
        <v>3.9349604246435876E-4</v>
      </c>
      <c r="HT29" s="139">
        <v>1.0335388913804096E-4</v>
      </c>
      <c r="HU29" s="139">
        <v>3.6594799824511996E-4</v>
      </c>
      <c r="HV29" s="139">
        <v>6.5839970787040468E-5</v>
      </c>
      <c r="HW29" s="139">
        <v>0</v>
      </c>
      <c r="HX29" s="139">
        <v>6.5922290666625585E-5</v>
      </c>
      <c r="HY29" s="139">
        <v>8.1709470089510875E-4</v>
      </c>
      <c r="HZ29" s="99"/>
    </row>
    <row r="30" spans="1:234" s="100" customFormat="1" ht="24" x14ac:dyDescent="0.25">
      <c r="A30" s="97" t="s">
        <v>28</v>
      </c>
      <c r="B30" s="98">
        <v>5821</v>
      </c>
      <c r="C30" s="98"/>
      <c r="D30" s="98">
        <v>7</v>
      </c>
      <c r="E30" s="98"/>
      <c r="F30" s="98"/>
      <c r="G30" s="98" t="s">
        <v>819</v>
      </c>
      <c r="H30" s="98" t="s">
        <v>787</v>
      </c>
      <c r="I30" s="97" t="s">
        <v>9</v>
      </c>
      <c r="J30" s="97" t="s">
        <v>883</v>
      </c>
      <c r="K30" s="139">
        <v>4.8095290733212804E-4</v>
      </c>
      <c r="L30" s="139">
        <v>0</v>
      </c>
      <c r="M30" s="139">
        <v>1.2737989084467993E-4</v>
      </c>
      <c r="N30" s="139">
        <v>0</v>
      </c>
      <c r="O30" s="139">
        <v>1.3602501131277603E-4</v>
      </c>
      <c r="P30" s="139">
        <v>0</v>
      </c>
      <c r="Q30" s="139">
        <v>0</v>
      </c>
      <c r="R30" s="139">
        <v>0</v>
      </c>
      <c r="S30" s="139">
        <v>9.2917321052812524E-6</v>
      </c>
      <c r="T30" s="139">
        <v>9.0988846832313383E-4</v>
      </c>
      <c r="U30" s="139">
        <v>4.3689848248791067E-5</v>
      </c>
      <c r="V30" s="139">
        <v>6.5344942286284227E-5</v>
      </c>
      <c r="W30" s="139">
        <v>3.2404927176970678E-3</v>
      </c>
      <c r="X30" s="139">
        <v>0</v>
      </c>
      <c r="Y30" s="139">
        <v>0</v>
      </c>
      <c r="Z30" s="139">
        <v>4.8664929661648644E-4</v>
      </c>
      <c r="AA30" s="139">
        <v>1.9787959186479674E-3</v>
      </c>
      <c r="AB30" s="139">
        <v>3.6031138061021662E-5</v>
      </c>
      <c r="AC30" s="139">
        <v>2.2628503852752342E-2</v>
      </c>
      <c r="AD30" s="139">
        <v>9.0532360294512088E-2</v>
      </c>
      <c r="AE30" s="139">
        <v>1.481402666531967E-2</v>
      </c>
      <c r="AF30" s="139">
        <v>9.1815275166468122E-4</v>
      </c>
      <c r="AG30" s="139">
        <v>2.94110964035167E-3</v>
      </c>
      <c r="AH30" s="139">
        <v>1.2085003319037744E-4</v>
      </c>
      <c r="AI30" s="139">
        <v>4.9244476673771958E-5</v>
      </c>
      <c r="AJ30" s="139">
        <v>4.8274240201824392E-4</v>
      </c>
      <c r="AK30" s="139">
        <v>2.5208483139226071E-3</v>
      </c>
      <c r="AL30" s="139"/>
      <c r="AM30" s="139">
        <v>0</v>
      </c>
      <c r="AN30" s="139">
        <v>0</v>
      </c>
      <c r="AO30" s="139">
        <v>1.0628652198499526E-4</v>
      </c>
      <c r="AP30" s="139">
        <v>0</v>
      </c>
      <c r="AQ30" s="139">
        <v>1.6318812475200962E-4</v>
      </c>
      <c r="AR30" s="139">
        <v>0</v>
      </c>
      <c r="AS30" s="139">
        <v>0</v>
      </c>
      <c r="AT30" s="139">
        <v>4.0699434028608441E-5</v>
      </c>
      <c r="AU30" s="139">
        <v>1.7587096388075675E-5</v>
      </c>
      <c r="AV30" s="139">
        <v>9.6940723921300372E-4</v>
      </c>
      <c r="AW30" s="139">
        <v>3.4801047564368169E-5</v>
      </c>
      <c r="AX30" s="139">
        <v>3.4336546871995623E-5</v>
      </c>
      <c r="AY30" s="139">
        <v>2.809791893079336E-3</v>
      </c>
      <c r="AZ30" s="139">
        <v>4.2746042678163077E-6</v>
      </c>
      <c r="BA30" s="139">
        <v>1.5680326562507429E-5</v>
      </c>
      <c r="BB30" s="139">
        <v>5.401014821613076E-4</v>
      </c>
      <c r="BC30" s="139">
        <v>2.1108730375063401E-3</v>
      </c>
      <c r="BD30" s="139">
        <v>1.0610844499745706E-4</v>
      </c>
      <c r="BE30" s="139">
        <v>2.2913784794182806E-2</v>
      </c>
      <c r="BF30" s="139">
        <v>9.2857601528891234E-2</v>
      </c>
      <c r="BG30" s="139">
        <v>1.6552858691082414E-2</v>
      </c>
      <c r="BH30" s="139">
        <v>6.6705130247289687E-4</v>
      </c>
      <c r="BI30" s="139">
        <v>2.8952636772177254E-3</v>
      </c>
      <c r="BJ30" s="139">
        <v>1.9224090137956711E-4</v>
      </c>
      <c r="BK30" s="139">
        <v>4.2374063840698242E-5</v>
      </c>
      <c r="BL30" s="139">
        <v>4.1541808477312003E-4</v>
      </c>
      <c r="BM30" s="139">
        <v>2.8935177094302818E-3</v>
      </c>
      <c r="BN30" s="139"/>
      <c r="BO30" s="139">
        <v>0</v>
      </c>
      <c r="BP30" s="139">
        <v>0</v>
      </c>
      <c r="BQ30" s="139">
        <v>1.4868161417292978E-4</v>
      </c>
      <c r="BR30" s="139">
        <v>0</v>
      </c>
      <c r="BS30" s="139">
        <v>2.5618894877756402E-4</v>
      </c>
      <c r="BT30" s="139">
        <v>0</v>
      </c>
      <c r="BU30" s="139">
        <v>0</v>
      </c>
      <c r="BV30" s="139">
        <v>1.5279427885373862E-4</v>
      </c>
      <c r="BW30" s="139">
        <v>6.8662623242143763E-6</v>
      </c>
      <c r="BX30" s="139">
        <v>9.1880892276639196E-4</v>
      </c>
      <c r="BY30" s="139">
        <v>3.5187722542004879E-5</v>
      </c>
      <c r="BZ30" s="139">
        <v>4.5775734664970374E-5</v>
      </c>
      <c r="CA30" s="139">
        <v>2.3192147359556059E-3</v>
      </c>
      <c r="CB30" s="139">
        <v>4.0585721358171994E-6</v>
      </c>
      <c r="CC30" s="139">
        <v>1.0816877746223411E-5</v>
      </c>
      <c r="CD30" s="139">
        <v>5.4327116792482282E-4</v>
      </c>
      <c r="CE30" s="139">
        <v>2.1708623098280365E-3</v>
      </c>
      <c r="CF30" s="139">
        <v>8.4883763838659092E-5</v>
      </c>
      <c r="CG30" s="139">
        <v>2.2560528547400489E-2</v>
      </c>
      <c r="CH30" s="139">
        <v>9.7136210358120589E-2</v>
      </c>
      <c r="CI30" s="139">
        <v>1.4840647136598275E-2</v>
      </c>
      <c r="CJ30" s="139">
        <v>9.341070318287059E-4</v>
      </c>
      <c r="CK30" s="139">
        <v>3.2328260763739266E-3</v>
      </c>
      <c r="CL30" s="139">
        <v>2.2186941484573887E-4</v>
      </c>
      <c r="CM30" s="139">
        <v>5.1653290971696927E-5</v>
      </c>
      <c r="CN30" s="139">
        <v>3.2335231459262442E-4</v>
      </c>
      <c r="CO30" s="139">
        <v>1.1105273226658381E-3</v>
      </c>
      <c r="CP30" s="139"/>
      <c r="CQ30" s="139">
        <v>9.6285504697246903E-6</v>
      </c>
      <c r="CR30" s="139">
        <v>0</v>
      </c>
      <c r="CS30" s="139">
        <v>1.5247539207512574E-4</v>
      </c>
      <c r="CT30" s="139">
        <v>0</v>
      </c>
      <c r="CU30" s="139">
        <v>5.3116679221635644E-4</v>
      </c>
      <c r="CV30" s="139">
        <v>0</v>
      </c>
      <c r="CW30" s="139">
        <v>0</v>
      </c>
      <c r="CX30" s="139">
        <v>1.3412492578730877E-4</v>
      </c>
      <c r="CY30" s="139">
        <v>4.2581932843854863E-6</v>
      </c>
      <c r="CZ30" s="139">
        <v>8.7719699958813439E-4</v>
      </c>
      <c r="DA30" s="139">
        <v>3.3115377379030183E-5</v>
      </c>
      <c r="DB30" s="139">
        <v>4.4993423885731157E-5</v>
      </c>
      <c r="DC30" s="139">
        <v>1.9395230675613537E-3</v>
      </c>
      <c r="DD30" s="139">
        <v>0</v>
      </c>
      <c r="DE30" s="139">
        <v>9.699769772741285E-6</v>
      </c>
      <c r="DF30" s="139">
        <v>6.2653559496797084E-4</v>
      </c>
      <c r="DG30" s="139">
        <v>2.0876485043275898E-3</v>
      </c>
      <c r="DH30" s="139">
        <v>4.5602427152105246E-5</v>
      </c>
      <c r="DI30" s="139">
        <v>2.2553628478002925E-2</v>
      </c>
      <c r="DJ30" s="139">
        <v>9.3694216953741263E-2</v>
      </c>
      <c r="DK30" s="139">
        <v>5.9263123083180339E-3</v>
      </c>
      <c r="DL30" s="139">
        <v>1.0694392234037097E-3</v>
      </c>
      <c r="DM30" s="139">
        <v>3.2870082658394829E-3</v>
      </c>
      <c r="DN30" s="139">
        <v>1.535118812152919E-4</v>
      </c>
      <c r="DO30" s="139">
        <v>1.1298445860886245E-4</v>
      </c>
      <c r="DP30" s="139">
        <v>3.12033601654082E-4</v>
      </c>
      <c r="DQ30" s="139">
        <v>1.1185617003189518E-3</v>
      </c>
      <c r="DR30" s="139"/>
      <c r="DS30" s="139">
        <v>2.376587034287029E-6</v>
      </c>
      <c r="DT30" s="139">
        <v>0</v>
      </c>
      <c r="DU30" s="139">
        <v>4.680048313672918E-6</v>
      </c>
      <c r="DV30" s="139">
        <v>0</v>
      </c>
      <c r="DW30" s="139">
        <v>6.2293709953389204E-5</v>
      </c>
      <c r="DX30" s="139">
        <v>0</v>
      </c>
      <c r="DY30" s="139">
        <v>0</v>
      </c>
      <c r="DZ30" s="139">
        <v>1.5718245733352789E-4</v>
      </c>
      <c r="EA30" s="139">
        <v>7.5648593445228651E-6</v>
      </c>
      <c r="EB30" s="139">
        <v>4.917859118672254E-4</v>
      </c>
      <c r="EC30" s="139">
        <v>2.4416689561490432E-5</v>
      </c>
      <c r="ED30" s="139">
        <v>5.0115090792006553E-5</v>
      </c>
      <c r="EE30" s="139">
        <v>1.6971257006100113E-3</v>
      </c>
      <c r="EF30" s="139">
        <v>0</v>
      </c>
      <c r="EG30" s="139">
        <v>6.08771909551985E-6</v>
      </c>
      <c r="EH30" s="139">
        <v>3.6262092939223111E-4</v>
      </c>
      <c r="EI30" s="139">
        <v>1.4844730072014413E-3</v>
      </c>
      <c r="EJ30" s="139">
        <v>3.5785587238841759E-5</v>
      </c>
      <c r="EK30" s="139">
        <v>2.0552744526156352E-2</v>
      </c>
      <c r="EL30" s="139">
        <v>6.6966092896366403E-2</v>
      </c>
      <c r="EM30" s="139">
        <v>1.3171147939452803E-2</v>
      </c>
      <c r="EN30" s="139">
        <v>1.0009965576781256E-3</v>
      </c>
      <c r="EO30" s="139">
        <v>2.7677398782235173E-3</v>
      </c>
      <c r="EP30" s="139">
        <v>6.4363826948874957E-5</v>
      </c>
      <c r="EQ30" s="139">
        <v>5.1117864268971723E-5</v>
      </c>
      <c r="ER30" s="139">
        <v>2.1733350954257486E-4</v>
      </c>
      <c r="ES30" s="139">
        <v>1.2085882541527629E-3</v>
      </c>
      <c r="ET30" s="139"/>
      <c r="EU30" s="139">
        <v>4.2377902638792606E-5</v>
      </c>
      <c r="EV30" s="139">
        <v>0</v>
      </c>
      <c r="EW30" s="139">
        <v>3.7734147342460795E-4</v>
      </c>
      <c r="EX30" s="139">
        <v>0</v>
      </c>
      <c r="EY30" s="139">
        <v>2.6116193724893915E-4</v>
      </c>
      <c r="EZ30" s="139">
        <v>0</v>
      </c>
      <c r="FA30" s="139">
        <v>0</v>
      </c>
      <c r="FB30" s="139">
        <v>1.5583792673353006E-4</v>
      </c>
      <c r="FC30" s="139">
        <v>8.3860390147174482E-5</v>
      </c>
      <c r="FD30" s="139">
        <v>5.4522050925050062E-4</v>
      </c>
      <c r="FE30" s="139">
        <v>2.5686181969334265E-5</v>
      </c>
      <c r="FF30" s="139">
        <v>3.9258871941470906E-5</v>
      </c>
      <c r="FG30" s="139">
        <v>2.077963255894817E-3</v>
      </c>
      <c r="FH30" s="139">
        <v>2.3238851894230888E-5</v>
      </c>
      <c r="FI30" s="139">
        <v>1.1778676296056308E-5</v>
      </c>
      <c r="FJ30" s="139">
        <v>5.5826176783577478E-4</v>
      </c>
      <c r="FK30" s="139">
        <v>1.8652371013748929E-3</v>
      </c>
      <c r="FL30" s="139">
        <v>8.5725513361867999E-5</v>
      </c>
      <c r="FM30" s="139">
        <v>2.2724492248267343E-2</v>
      </c>
      <c r="FN30" s="139">
        <v>6.9403949675081789E-2</v>
      </c>
      <c r="FO30" s="139">
        <v>1.3897442181336364E-2</v>
      </c>
      <c r="FP30" s="139">
        <v>1.0147031522109262E-3</v>
      </c>
      <c r="FQ30" s="139">
        <v>3.0317155455429666E-3</v>
      </c>
      <c r="FR30" s="139">
        <v>2.4676760779534228E-5</v>
      </c>
      <c r="FS30" s="139">
        <v>3.5794361101839181E-4</v>
      </c>
      <c r="FT30" s="139">
        <v>2.3740605892198612E-4</v>
      </c>
      <c r="FU30" s="139">
        <v>1.162163603316933E-3</v>
      </c>
      <c r="FV30" s="139"/>
      <c r="FW30" s="139">
        <v>0</v>
      </c>
      <c r="FX30" s="139">
        <v>0</v>
      </c>
      <c r="FY30" s="139">
        <v>1.7854988420003222E-4</v>
      </c>
      <c r="FZ30" s="139">
        <v>0</v>
      </c>
      <c r="GA30" s="139">
        <v>1.4469167842104801E-4</v>
      </c>
      <c r="GB30" s="139">
        <v>0</v>
      </c>
      <c r="GC30" s="139">
        <v>0</v>
      </c>
      <c r="GD30" s="139">
        <v>1.369735392128658E-4</v>
      </c>
      <c r="GE30" s="139">
        <v>7.0983858189917548E-5</v>
      </c>
      <c r="GF30" s="139">
        <v>3.8408387085853282E-4</v>
      </c>
      <c r="GG30" s="139">
        <v>2.6427827575802432E-5</v>
      </c>
      <c r="GH30" s="139">
        <v>2.365290999860892E-5</v>
      </c>
      <c r="GI30" s="139">
        <v>2.0737566942806828E-3</v>
      </c>
      <c r="GJ30" s="139">
        <v>2.9586659542209185E-5</v>
      </c>
      <c r="GK30" s="139">
        <v>3.4134862672041856E-6</v>
      </c>
      <c r="GL30" s="139">
        <v>3.8707840309436091E-4</v>
      </c>
      <c r="GM30" s="139">
        <v>1.6421966169960283E-3</v>
      </c>
      <c r="GN30" s="139">
        <v>1.1500384808104503E-4</v>
      </c>
      <c r="GO30" s="139">
        <v>2.2458577503100575E-2</v>
      </c>
      <c r="GP30" s="139">
        <v>7.4994732149654936E-2</v>
      </c>
      <c r="GQ30" s="139">
        <v>1.3998427070298627E-2</v>
      </c>
      <c r="GR30" s="139">
        <v>6.4710454424830692E-4</v>
      </c>
      <c r="GS30" s="139">
        <v>3.3018778509268229E-3</v>
      </c>
      <c r="GT30" s="139">
        <v>4.8881287851724975E-5</v>
      </c>
      <c r="GU30" s="139">
        <v>3.4814516576277775E-5</v>
      </c>
      <c r="GV30" s="139">
        <v>1.5350571122637943E-4</v>
      </c>
      <c r="GW30" s="139">
        <v>2.009152724176753E-3</v>
      </c>
      <c r="GX30" s="139"/>
      <c r="GY30" s="139">
        <v>0</v>
      </c>
      <c r="GZ30" s="139">
        <v>0</v>
      </c>
      <c r="HA30" s="139">
        <v>9.8308240067111584E-5</v>
      </c>
      <c r="HB30" s="139">
        <v>0</v>
      </c>
      <c r="HC30" s="139">
        <v>1.3782083388158835E-4</v>
      </c>
      <c r="HD30" s="139">
        <v>0</v>
      </c>
      <c r="HE30" s="139">
        <v>0</v>
      </c>
      <c r="HF30" s="139">
        <v>7.381053622459027E-5</v>
      </c>
      <c r="HG30" s="139">
        <v>2.7897998546059353E-5</v>
      </c>
      <c r="HH30" s="139">
        <v>7.02240876320877E-4</v>
      </c>
      <c r="HI30" s="139">
        <v>8.2263924826855971E-6</v>
      </c>
      <c r="HJ30" s="139">
        <v>2.8703699625561413E-5</v>
      </c>
      <c r="HK30" s="139">
        <v>1.7842593958182923E-3</v>
      </c>
      <c r="HL30" s="139">
        <v>4.1205130370909241E-5</v>
      </c>
      <c r="HM30" s="139">
        <v>4.1446968726829103E-5</v>
      </c>
      <c r="HN30" s="139">
        <v>4.5358708875758741E-4</v>
      </c>
      <c r="HO30" s="139">
        <v>2.0621994289291034E-3</v>
      </c>
      <c r="HP30" s="139">
        <v>1.8388075069936959E-4</v>
      </c>
      <c r="HQ30" s="139">
        <v>2.6371606647231483E-2</v>
      </c>
      <c r="HR30" s="139">
        <v>7.4674419913818221E-2</v>
      </c>
      <c r="HS30" s="139">
        <v>8.1227386665655987E-3</v>
      </c>
      <c r="HT30" s="139">
        <v>5.4727801815952738E-4</v>
      </c>
      <c r="HU30" s="139">
        <v>2.4060003447318981E-3</v>
      </c>
      <c r="HV30" s="139">
        <v>2.142517124022363E-5</v>
      </c>
      <c r="HW30" s="139">
        <v>1.1997079225044076E-5</v>
      </c>
      <c r="HX30" s="139">
        <v>1.4322449855784297E-4</v>
      </c>
      <c r="HY30" s="139">
        <v>8.2346685705774684E-4</v>
      </c>
      <c r="HZ30" s="99"/>
    </row>
    <row r="31" spans="1:234" s="100" customFormat="1" ht="24" x14ac:dyDescent="0.25">
      <c r="A31" s="97" t="s">
        <v>28</v>
      </c>
      <c r="B31" s="98">
        <v>5822</v>
      </c>
      <c r="C31" s="98"/>
      <c r="D31" s="98">
        <v>7</v>
      </c>
      <c r="E31" s="98"/>
      <c r="F31" s="98"/>
      <c r="G31" s="98" t="s">
        <v>820</v>
      </c>
      <c r="H31" s="98" t="s">
        <v>787</v>
      </c>
      <c r="I31" s="97" t="s">
        <v>9</v>
      </c>
      <c r="J31" s="97" t="s">
        <v>883</v>
      </c>
      <c r="K31" s="139">
        <v>7.4127360485193099E-4</v>
      </c>
      <c r="L31" s="139">
        <v>2.8565342815204618E-4</v>
      </c>
      <c r="M31" s="139">
        <v>3.4868511629965104E-3</v>
      </c>
      <c r="N31" s="139">
        <v>3.880601783969325E-4</v>
      </c>
      <c r="O31" s="139">
        <v>3.4755612439017715E-3</v>
      </c>
      <c r="P31" s="139">
        <v>6.5213030662830199E-5</v>
      </c>
      <c r="Q31" s="139">
        <v>7.745980923230195E-4</v>
      </c>
      <c r="R31" s="139">
        <v>1.1134620181358101E-3</v>
      </c>
      <c r="S31" s="139">
        <v>8.9537608361720694E-4</v>
      </c>
      <c r="T31" s="139">
        <v>4.96038313157006E-3</v>
      </c>
      <c r="U31" s="139">
        <v>1.6491477495443082E-3</v>
      </c>
      <c r="V31" s="139">
        <v>2.7285119293459382E-3</v>
      </c>
      <c r="W31" s="139">
        <v>1.5560729026598863E-2</v>
      </c>
      <c r="X31" s="139">
        <v>1.4144283446871134E-3</v>
      </c>
      <c r="Y31" s="139">
        <v>1.7996927028385002E-3</v>
      </c>
      <c r="Z31" s="139">
        <v>8.0338780878789241E-3</v>
      </c>
      <c r="AA31" s="139">
        <v>3.4876963916019237E-2</v>
      </c>
      <c r="AB31" s="139">
        <v>1.2494265464670785E-2</v>
      </c>
      <c r="AC31" s="139">
        <v>1.2771657304083868E-2</v>
      </c>
      <c r="AD31" s="139">
        <v>0.10353222755663656</v>
      </c>
      <c r="AE31" s="139">
        <v>1.8861278514061882E-2</v>
      </c>
      <c r="AF31" s="139">
        <v>1.1849941513853525E-2</v>
      </c>
      <c r="AG31" s="139">
        <v>3.6138393980412048E-2</v>
      </c>
      <c r="AH31" s="139">
        <v>2.3851382303834278E-3</v>
      </c>
      <c r="AI31" s="139">
        <v>4.4656993671189746E-4</v>
      </c>
      <c r="AJ31" s="139">
        <v>6.2628376179397855E-3</v>
      </c>
      <c r="AK31" s="139">
        <v>1.5347976236584114E-2</v>
      </c>
      <c r="AL31" s="139"/>
      <c r="AM31" s="139">
        <v>7.5253556996889438E-4</v>
      </c>
      <c r="AN31" s="139">
        <v>1.8342698892036833E-4</v>
      </c>
      <c r="AO31" s="139">
        <v>3.2019906174870611E-3</v>
      </c>
      <c r="AP31" s="139">
        <v>4.5769732553394861E-4</v>
      </c>
      <c r="AQ31" s="139">
        <v>2.5873993013201505E-3</v>
      </c>
      <c r="AR31" s="139">
        <v>7.762069791927003E-5</v>
      </c>
      <c r="AS31" s="139">
        <v>7.2367379501726424E-4</v>
      </c>
      <c r="AT31" s="139">
        <v>1.1903734497487302E-3</v>
      </c>
      <c r="AU31" s="139">
        <v>8.8688436459394651E-4</v>
      </c>
      <c r="AV31" s="139">
        <v>4.2190702547024025E-3</v>
      </c>
      <c r="AW31" s="139">
        <v>1.7508663074016022E-3</v>
      </c>
      <c r="AX31" s="139">
        <v>2.5819249707304736E-3</v>
      </c>
      <c r="AY31" s="139">
        <v>1.5328274505269954E-2</v>
      </c>
      <c r="AZ31" s="139">
        <v>2.945984126556813E-5</v>
      </c>
      <c r="BA31" s="139">
        <v>2.0224081161951415E-3</v>
      </c>
      <c r="BB31" s="139">
        <v>6.8222516093400399E-3</v>
      </c>
      <c r="BC31" s="139">
        <v>3.7639402798191411E-2</v>
      </c>
      <c r="BD31" s="139">
        <v>1.2330017264487575E-2</v>
      </c>
      <c r="BE31" s="139">
        <v>1.1962335066308217E-2</v>
      </c>
      <c r="BF31" s="139">
        <v>8.6383343435480375E-2</v>
      </c>
      <c r="BG31" s="139">
        <v>1.9903997155148304E-2</v>
      </c>
      <c r="BH31" s="139">
        <v>1.3183642717511334E-2</v>
      </c>
      <c r="BI31" s="139">
        <v>3.3651061117948917E-2</v>
      </c>
      <c r="BJ31" s="139">
        <v>2.4057191628487616E-3</v>
      </c>
      <c r="BK31" s="139">
        <v>5.7348128685375216E-4</v>
      </c>
      <c r="BL31" s="139">
        <v>5.9371235838077451E-3</v>
      </c>
      <c r="BM31" s="139">
        <v>1.6297201986353996E-2</v>
      </c>
      <c r="BN31" s="139"/>
      <c r="BO31" s="139">
        <v>7.2710207218004133E-4</v>
      </c>
      <c r="BP31" s="139">
        <v>2.2114399401422941E-4</v>
      </c>
      <c r="BQ31" s="139">
        <v>4.0962276920690202E-3</v>
      </c>
      <c r="BR31" s="139">
        <v>2.821291951329906E-4</v>
      </c>
      <c r="BS31" s="139">
        <v>2.3926076837472682E-3</v>
      </c>
      <c r="BT31" s="139">
        <v>0</v>
      </c>
      <c r="BU31" s="139">
        <v>5.6043990681465801E-4</v>
      </c>
      <c r="BV31" s="139">
        <v>1.176576538654146E-3</v>
      </c>
      <c r="BW31" s="139">
        <v>8.289388246068678E-4</v>
      </c>
      <c r="BX31" s="139">
        <v>4.510704379787029E-3</v>
      </c>
      <c r="BY31" s="139">
        <v>1.9915636626673186E-3</v>
      </c>
      <c r="BZ31" s="139">
        <v>2.6920567702195613E-3</v>
      </c>
      <c r="CA31" s="139">
        <v>8.8461085563464499E-3</v>
      </c>
      <c r="CB31" s="139">
        <v>1.4466874664884753E-3</v>
      </c>
      <c r="CC31" s="139">
        <v>1.7458179028477143E-3</v>
      </c>
      <c r="CD31" s="139">
        <v>7.0415761973892576E-3</v>
      </c>
      <c r="CE31" s="139">
        <v>3.6891658753547538E-2</v>
      </c>
      <c r="CF31" s="139">
        <v>1.195300852553312E-2</v>
      </c>
      <c r="CG31" s="139">
        <v>1.2080331936466283E-2</v>
      </c>
      <c r="CH31" s="139">
        <v>6.8712320001168919E-2</v>
      </c>
      <c r="CI31" s="139">
        <v>1.9142932418398779E-2</v>
      </c>
      <c r="CJ31" s="139">
        <v>1.2016419734883065E-2</v>
      </c>
      <c r="CK31" s="139">
        <v>3.3108174320708395E-2</v>
      </c>
      <c r="CL31" s="139">
        <v>2.3233357200567102E-3</v>
      </c>
      <c r="CM31" s="139">
        <v>6.0476072166932324E-4</v>
      </c>
      <c r="CN31" s="139">
        <v>5.6895247150543131E-3</v>
      </c>
      <c r="CO31" s="139">
        <v>1.462087920733914E-2</v>
      </c>
      <c r="CP31" s="139"/>
      <c r="CQ31" s="139">
        <v>7.0769097707654226E-4</v>
      </c>
      <c r="CR31" s="139">
        <v>1.6391928652691518E-4</v>
      </c>
      <c r="CS31" s="139">
        <v>4.1492616598673808E-3</v>
      </c>
      <c r="CT31" s="139">
        <v>2.7029721947510038E-4</v>
      </c>
      <c r="CU31" s="139">
        <v>2.4010718006908138E-3</v>
      </c>
      <c r="CV31" s="139">
        <v>2.2015063347045039E-5</v>
      </c>
      <c r="CW31" s="139">
        <v>6.8026671583533481E-4</v>
      </c>
      <c r="CX31" s="139">
        <v>1.0813283575382701E-3</v>
      </c>
      <c r="CY31" s="139">
        <v>6.678963922552081E-4</v>
      </c>
      <c r="CZ31" s="139">
        <v>4.3352810035512668E-3</v>
      </c>
      <c r="DA31" s="139">
        <v>2.5563760003541468E-3</v>
      </c>
      <c r="DB31" s="139">
        <v>3.0735730276519146E-3</v>
      </c>
      <c r="DC31" s="139">
        <v>1.5178002162935808E-2</v>
      </c>
      <c r="DD31" s="139">
        <v>1.381268044053259E-3</v>
      </c>
      <c r="DE31" s="139">
        <v>1.5108408523839024E-3</v>
      </c>
      <c r="DF31" s="139">
        <v>9.0828614698298411E-3</v>
      </c>
      <c r="DG31" s="139">
        <v>3.5463835596512901E-2</v>
      </c>
      <c r="DH31" s="139">
        <v>1.1575460108177992E-2</v>
      </c>
      <c r="DI31" s="139">
        <v>1.2124038999647804E-2</v>
      </c>
      <c r="DJ31" s="139">
        <v>7.0569934457268238E-2</v>
      </c>
      <c r="DK31" s="139">
        <v>1.8991987560130822E-2</v>
      </c>
      <c r="DL31" s="139">
        <v>1.2352585348203372E-2</v>
      </c>
      <c r="DM31" s="139">
        <v>3.621114052530737E-2</v>
      </c>
      <c r="DN31" s="139">
        <v>2.2539846216435505E-3</v>
      </c>
      <c r="DO31" s="139">
        <v>7.2541053693130693E-4</v>
      </c>
      <c r="DP31" s="139">
        <v>6.3686874038172362E-3</v>
      </c>
      <c r="DQ31" s="139">
        <v>1.5403320515288539E-2</v>
      </c>
      <c r="DR31" s="139"/>
      <c r="DS31" s="139">
        <v>7.6367419615908691E-4</v>
      </c>
      <c r="DT31" s="139">
        <v>1.2952402993149237E-4</v>
      </c>
      <c r="DU31" s="139">
        <v>3.8708070099221239E-3</v>
      </c>
      <c r="DV31" s="139">
        <v>3.0552232900715552E-4</v>
      </c>
      <c r="DW31" s="139">
        <v>2.6585915720749921E-3</v>
      </c>
      <c r="DX31" s="139">
        <v>1.0406928371631599E-5</v>
      </c>
      <c r="DY31" s="139">
        <v>6.4375300379825896E-4</v>
      </c>
      <c r="DZ31" s="139">
        <v>1.2448627236259333E-3</v>
      </c>
      <c r="EA31" s="139">
        <v>7.9989305349576064E-4</v>
      </c>
      <c r="EB31" s="139">
        <v>4.3532304851378028E-3</v>
      </c>
      <c r="EC31" s="139">
        <v>2.5693048059633014E-3</v>
      </c>
      <c r="ED31" s="139">
        <v>2.9650634024465088E-3</v>
      </c>
      <c r="EE31" s="139">
        <v>7.7967921916542865E-3</v>
      </c>
      <c r="EF31" s="139">
        <v>1.4659435624784127E-3</v>
      </c>
      <c r="EG31" s="139">
        <v>1.3362214714398193E-3</v>
      </c>
      <c r="EH31" s="139">
        <v>1.0216500679222848E-2</v>
      </c>
      <c r="EI31" s="139">
        <v>3.8206653525433946E-2</v>
      </c>
      <c r="EJ31" s="139">
        <v>1.1450895268220887E-2</v>
      </c>
      <c r="EK31" s="139">
        <v>1.2565267568501156E-2</v>
      </c>
      <c r="EL31" s="139">
        <v>7.4776331232454515E-2</v>
      </c>
      <c r="EM31" s="139">
        <v>2.2963746149466904E-2</v>
      </c>
      <c r="EN31" s="139">
        <v>1.2722999492757125E-2</v>
      </c>
      <c r="EO31" s="139">
        <v>3.769868035020997E-2</v>
      </c>
      <c r="EP31" s="139">
        <v>1.8856811908800532E-3</v>
      </c>
      <c r="EQ31" s="139">
        <v>6.6035580425691796E-4</v>
      </c>
      <c r="ER31" s="139">
        <v>7.1764231589433857E-3</v>
      </c>
      <c r="ES31" s="139">
        <v>1.5159592424629888E-2</v>
      </c>
      <c r="ET31" s="139"/>
      <c r="EU31" s="139">
        <v>4.53697399789459E-4</v>
      </c>
      <c r="EV31" s="139">
        <v>1.2368949134908361E-4</v>
      </c>
      <c r="EW31" s="139">
        <v>3.3584655467947038E-3</v>
      </c>
      <c r="EX31" s="139">
        <v>2.7885476243583163E-4</v>
      </c>
      <c r="EY31" s="139">
        <v>2.0585133048562909E-3</v>
      </c>
      <c r="EZ31" s="139">
        <v>3.7325544054586429E-5</v>
      </c>
      <c r="FA31" s="139">
        <v>7.5451231579037425E-4</v>
      </c>
      <c r="FB31" s="139">
        <v>1.2325874740800973E-3</v>
      </c>
      <c r="FC31" s="139">
        <v>2.412912580897086E-4</v>
      </c>
      <c r="FD31" s="139">
        <v>5.0126114161477995E-3</v>
      </c>
      <c r="FE31" s="139">
        <v>2.6633690109305725E-3</v>
      </c>
      <c r="FF31" s="139">
        <v>2.873688583091053E-3</v>
      </c>
      <c r="FG31" s="139">
        <v>8.705233736920226E-3</v>
      </c>
      <c r="FH31" s="139">
        <v>1.4233660893178399E-3</v>
      </c>
      <c r="FI31" s="139">
        <v>6.6528417019104933E-4</v>
      </c>
      <c r="FJ31" s="139">
        <v>1.0173116387049099E-2</v>
      </c>
      <c r="FK31" s="139">
        <v>3.7586308661816899E-2</v>
      </c>
      <c r="FL31" s="139">
        <v>1.1381901624317474E-2</v>
      </c>
      <c r="FM31" s="139">
        <v>1.4555898522661224E-2</v>
      </c>
      <c r="FN31" s="139">
        <v>7.9972152011654321E-2</v>
      </c>
      <c r="FO31" s="139">
        <v>2.2822133205404091E-2</v>
      </c>
      <c r="FP31" s="139">
        <v>1.1994588969678135E-2</v>
      </c>
      <c r="FQ31" s="139">
        <v>3.4771770759745607E-2</v>
      </c>
      <c r="FR31" s="139">
        <v>1.7560920773021294E-3</v>
      </c>
      <c r="FS31" s="139">
        <v>7.159084315410064E-4</v>
      </c>
      <c r="FT31" s="139">
        <v>5.9888386176100601E-3</v>
      </c>
      <c r="FU31" s="139">
        <v>1.5972001092940134E-2</v>
      </c>
      <c r="FV31" s="139"/>
      <c r="FW31" s="139">
        <v>4.4869133670129567E-4</v>
      </c>
      <c r="FX31" s="139">
        <v>9.5892848882168263E-5</v>
      </c>
      <c r="FY31" s="139">
        <v>2.8241540732487761E-3</v>
      </c>
      <c r="FZ31" s="139">
        <v>2.7653330835240207E-4</v>
      </c>
      <c r="GA31" s="139">
        <v>1.9351361685071883E-3</v>
      </c>
      <c r="GB31" s="139">
        <v>3.2179058419957251E-5</v>
      </c>
      <c r="GC31" s="139">
        <v>7.0331857637068987E-4</v>
      </c>
      <c r="GD31" s="139">
        <v>1.2336899099169795E-3</v>
      </c>
      <c r="GE31" s="139">
        <v>8.6004044968230025E-4</v>
      </c>
      <c r="GF31" s="139">
        <v>4.5944767198111656E-3</v>
      </c>
      <c r="GG31" s="139">
        <v>3.2074240127012614E-3</v>
      </c>
      <c r="GH31" s="139">
        <v>2.9474206555397875E-3</v>
      </c>
      <c r="GI31" s="139">
        <v>1.4210042737947274E-2</v>
      </c>
      <c r="GJ31" s="139">
        <v>1.3097026147790903E-3</v>
      </c>
      <c r="GK31" s="139">
        <v>1.3246360003030576E-3</v>
      </c>
      <c r="GL31" s="139">
        <v>1.1393133727612042E-2</v>
      </c>
      <c r="GM31" s="139">
        <v>3.8227457425956707E-2</v>
      </c>
      <c r="GN31" s="139">
        <v>1.1220311262104741E-2</v>
      </c>
      <c r="GO31" s="139">
        <v>4.7383470311835756E-2</v>
      </c>
      <c r="GP31" s="139">
        <v>7.5714760275946508E-2</v>
      </c>
      <c r="GQ31" s="139">
        <v>2.369633139461395E-2</v>
      </c>
      <c r="GR31" s="139">
        <v>1.1438922972674242E-2</v>
      </c>
      <c r="GS31" s="139">
        <v>3.3215202312342491E-2</v>
      </c>
      <c r="GT31" s="139">
        <v>2.0362533786845156E-3</v>
      </c>
      <c r="GU31" s="139">
        <v>7.9931617404238522E-4</v>
      </c>
      <c r="GV31" s="139">
        <v>6.6475015435585967E-3</v>
      </c>
      <c r="GW31" s="139">
        <v>1.8117555140852636E-2</v>
      </c>
      <c r="GX31" s="139"/>
      <c r="GY31" s="139">
        <v>3.9251308809575111E-4</v>
      </c>
      <c r="GZ31" s="139">
        <v>9.9909873853329929E-5</v>
      </c>
      <c r="HA31" s="139">
        <v>3.5494031766953402E-3</v>
      </c>
      <c r="HB31" s="139">
        <v>2.300043990368485E-4</v>
      </c>
      <c r="HC31" s="139">
        <v>1.699064153021303E-3</v>
      </c>
      <c r="HD31" s="139">
        <v>3.9925331275240036E-5</v>
      </c>
      <c r="HE31" s="139">
        <v>7.74568848585175E-4</v>
      </c>
      <c r="HF31" s="139">
        <v>9.8309122065849837E-4</v>
      </c>
      <c r="HG31" s="139">
        <v>7.5706942515070953E-4</v>
      </c>
      <c r="HH31" s="139">
        <v>4.2689527560845512E-3</v>
      </c>
      <c r="HI31" s="139">
        <v>3.2967653156050457E-3</v>
      </c>
      <c r="HJ31" s="139">
        <v>3.0466223253815435E-3</v>
      </c>
      <c r="HK31" s="139">
        <v>1.40568619775083E-2</v>
      </c>
      <c r="HL31" s="139">
        <v>8.1326398133738082E-5</v>
      </c>
      <c r="HM31" s="139">
        <v>1.5982346769646304E-3</v>
      </c>
      <c r="HN31" s="139">
        <v>1.0752155069649138E-2</v>
      </c>
      <c r="HO31" s="139">
        <v>3.8612702243395976E-2</v>
      </c>
      <c r="HP31" s="139">
        <v>1.0597752090991159E-2</v>
      </c>
      <c r="HQ31" s="139">
        <v>5.0230028009098593E-2</v>
      </c>
      <c r="HR31" s="139">
        <v>0.11096123958786874</v>
      </c>
      <c r="HS31" s="139">
        <v>2.1279149098660365E-2</v>
      </c>
      <c r="HT31" s="139">
        <v>1.2780458766547461E-2</v>
      </c>
      <c r="HU31" s="139">
        <v>3.8626763958310203E-2</v>
      </c>
      <c r="HV31" s="139">
        <v>2.1919117072524185E-3</v>
      </c>
      <c r="HW31" s="139">
        <v>1.0021869669189919E-3</v>
      </c>
      <c r="HX31" s="139">
        <v>6.8018520877710011E-3</v>
      </c>
      <c r="HY31" s="139">
        <v>2.2026144723384562E-2</v>
      </c>
      <c r="HZ31" s="99"/>
    </row>
    <row r="32" spans="1:234" s="100" customFormat="1" ht="24" x14ac:dyDescent="0.25">
      <c r="A32" s="97" t="s">
        <v>28</v>
      </c>
      <c r="B32" s="98">
        <v>5823</v>
      </c>
      <c r="C32" s="98"/>
      <c r="D32" s="98">
        <v>7</v>
      </c>
      <c r="E32" s="98"/>
      <c r="F32" s="98"/>
      <c r="G32" s="98" t="s">
        <v>821</v>
      </c>
      <c r="H32" s="98" t="s">
        <v>787</v>
      </c>
      <c r="I32" s="97" t="s">
        <v>9</v>
      </c>
      <c r="J32" s="97" t="s">
        <v>883</v>
      </c>
      <c r="K32" s="139">
        <v>2.2052492127895535E-4</v>
      </c>
      <c r="L32" s="139">
        <v>2.7442201599735325E-5</v>
      </c>
      <c r="M32" s="139">
        <v>0</v>
      </c>
      <c r="N32" s="139">
        <v>0</v>
      </c>
      <c r="O32" s="139">
        <v>7.4081338536070986E-5</v>
      </c>
      <c r="P32" s="139">
        <v>0</v>
      </c>
      <c r="Q32" s="139">
        <v>0</v>
      </c>
      <c r="R32" s="139">
        <v>7.6551018984765074E-5</v>
      </c>
      <c r="S32" s="139">
        <v>0</v>
      </c>
      <c r="T32" s="139">
        <v>1.338210744022896E-5</v>
      </c>
      <c r="U32" s="139">
        <v>1.1907912196843312E-5</v>
      </c>
      <c r="V32" s="139">
        <v>0</v>
      </c>
      <c r="W32" s="139">
        <v>5.5750206797037976E-5</v>
      </c>
      <c r="X32" s="139">
        <v>4.819311718605876E-6</v>
      </c>
      <c r="Y32" s="139">
        <v>0</v>
      </c>
      <c r="Z32" s="139">
        <v>9.4098578955352903E-5</v>
      </c>
      <c r="AA32" s="139">
        <v>7.0181273360855813E-4</v>
      </c>
      <c r="AB32" s="139">
        <v>1.2354977692600756E-4</v>
      </c>
      <c r="AC32" s="139">
        <v>1.0540548643341327E-3</v>
      </c>
      <c r="AD32" s="139">
        <v>6.4137687046476863E-2</v>
      </c>
      <c r="AE32" s="139">
        <v>3.3709778434669324E-4</v>
      </c>
      <c r="AF32" s="139">
        <v>1.0347039340241236E-3</v>
      </c>
      <c r="AG32" s="139">
        <v>5.1527201278026827E-4</v>
      </c>
      <c r="AH32" s="139">
        <v>8.6427170067040858E-5</v>
      </c>
      <c r="AI32" s="139">
        <v>3.1986818744870446E-5</v>
      </c>
      <c r="AJ32" s="139">
        <v>5.3058887565179582E-5</v>
      </c>
      <c r="AK32" s="139">
        <v>0</v>
      </c>
      <c r="AL32" s="139"/>
      <c r="AM32" s="139">
        <v>2.0359035399419398E-4</v>
      </c>
      <c r="AN32" s="139">
        <v>0</v>
      </c>
      <c r="AO32" s="139">
        <v>1.8945531578867643E-4</v>
      </c>
      <c r="AP32" s="139">
        <v>0</v>
      </c>
      <c r="AQ32" s="139">
        <v>5.4512773586975371E-5</v>
      </c>
      <c r="AR32" s="139">
        <v>0</v>
      </c>
      <c r="AS32" s="139">
        <v>0</v>
      </c>
      <c r="AT32" s="139">
        <v>7.8275033913268629E-5</v>
      </c>
      <c r="AU32" s="139">
        <v>4.2872137199337603E-6</v>
      </c>
      <c r="AV32" s="139">
        <v>8.5492085356326154E-6</v>
      </c>
      <c r="AW32" s="139">
        <v>5.2896651632712135E-6</v>
      </c>
      <c r="AX32" s="139">
        <v>4.8451189288718532E-6</v>
      </c>
      <c r="AY32" s="139">
        <v>1.0402797996898095E-5</v>
      </c>
      <c r="AZ32" s="139">
        <v>0</v>
      </c>
      <c r="BA32" s="139">
        <v>0</v>
      </c>
      <c r="BB32" s="139">
        <v>4.5871988905343228E-5</v>
      </c>
      <c r="BC32" s="139">
        <v>4.4541556155339873E-4</v>
      </c>
      <c r="BD32" s="139">
        <v>1.4953946463828528E-4</v>
      </c>
      <c r="BE32" s="139">
        <v>9.083860023446765E-4</v>
      </c>
      <c r="BF32" s="139">
        <v>7.850593961900991E-2</v>
      </c>
      <c r="BG32" s="139">
        <v>2.6969701442505517E-4</v>
      </c>
      <c r="BH32" s="139">
        <v>4.0349972520263913E-4</v>
      </c>
      <c r="BI32" s="139">
        <v>5.7133894093908523E-4</v>
      </c>
      <c r="BJ32" s="139">
        <v>6.3018132752872075E-5</v>
      </c>
      <c r="BK32" s="139">
        <v>4.4001849538167923E-5</v>
      </c>
      <c r="BL32" s="139">
        <v>5.6957809399813419E-5</v>
      </c>
      <c r="BM32" s="139">
        <v>2.2066541205541417E-6</v>
      </c>
      <c r="BN32" s="139"/>
      <c r="BO32" s="139">
        <v>1.7753372290988051E-4</v>
      </c>
      <c r="BP32" s="139">
        <v>0</v>
      </c>
      <c r="BQ32" s="139">
        <v>1.1759419136927955E-4</v>
      </c>
      <c r="BR32" s="139">
        <v>0</v>
      </c>
      <c r="BS32" s="139">
        <v>4.6144203424633411E-5</v>
      </c>
      <c r="BT32" s="139">
        <v>0</v>
      </c>
      <c r="BU32" s="139">
        <v>0</v>
      </c>
      <c r="BV32" s="139">
        <v>7.9084475333846425E-5</v>
      </c>
      <c r="BW32" s="139">
        <v>1.0293243640275934E-5</v>
      </c>
      <c r="BX32" s="139">
        <v>1.4483947746752777E-5</v>
      </c>
      <c r="BY32" s="139">
        <v>8.5044051337875002E-6</v>
      </c>
      <c r="BZ32" s="139">
        <v>2.6100142352522181E-6</v>
      </c>
      <c r="CA32" s="139">
        <v>3.6583688655720067E-5</v>
      </c>
      <c r="CB32" s="139">
        <v>0</v>
      </c>
      <c r="CC32" s="139">
        <v>4.0585721358171994E-6</v>
      </c>
      <c r="CD32" s="139">
        <v>3.7414717188229599E-5</v>
      </c>
      <c r="CE32" s="139">
        <v>4.3432069119907853E-4</v>
      </c>
      <c r="CF32" s="139">
        <v>1.1945699115417135E-4</v>
      </c>
      <c r="CG32" s="139">
        <v>2.8856971519766496E-3</v>
      </c>
      <c r="CH32" s="139">
        <v>8.6005745861316832E-2</v>
      </c>
      <c r="CI32" s="139">
        <v>1.1811274573502982E-3</v>
      </c>
      <c r="CJ32" s="139">
        <v>8.3696556451038294E-4</v>
      </c>
      <c r="CK32" s="139">
        <v>5.7827570009266456E-4</v>
      </c>
      <c r="CL32" s="139">
        <v>2.6675063238188481E-5</v>
      </c>
      <c r="CM32" s="139">
        <v>5.4419123056780987E-5</v>
      </c>
      <c r="CN32" s="139">
        <v>2.7764711556232088E-5</v>
      </c>
      <c r="CO32" s="139">
        <v>4.3618231647731192E-6</v>
      </c>
      <c r="CP32" s="139"/>
      <c r="CQ32" s="139">
        <v>1.4365147688276219E-4</v>
      </c>
      <c r="CR32" s="139">
        <v>0</v>
      </c>
      <c r="CS32" s="139">
        <v>6.6151644873240979E-6</v>
      </c>
      <c r="CT32" s="139">
        <v>0</v>
      </c>
      <c r="CU32" s="139">
        <v>3.8422371832031019E-5</v>
      </c>
      <c r="CV32" s="139">
        <v>0</v>
      </c>
      <c r="CW32" s="139">
        <v>0</v>
      </c>
      <c r="CX32" s="139">
        <v>5.4972118923043906E-5</v>
      </c>
      <c r="CY32" s="139">
        <v>9.9305692905366915E-6</v>
      </c>
      <c r="CZ32" s="139">
        <v>3.7072130031790578E-6</v>
      </c>
      <c r="DA32" s="139">
        <v>1.0587426214662041E-5</v>
      </c>
      <c r="DB32" s="139">
        <v>0</v>
      </c>
      <c r="DC32" s="139">
        <v>0</v>
      </c>
      <c r="DD32" s="139">
        <v>0</v>
      </c>
      <c r="DE32" s="139">
        <v>3.7072130031790578E-6</v>
      </c>
      <c r="DF32" s="139">
        <v>2.17962697576003E-5</v>
      </c>
      <c r="DG32" s="139">
        <v>3.9718610762489245E-4</v>
      </c>
      <c r="DH32" s="139">
        <v>1.1212197040200389E-4</v>
      </c>
      <c r="DI32" s="139">
        <v>3.034005569146442E-3</v>
      </c>
      <c r="DJ32" s="139">
        <v>8.1100868051502725E-2</v>
      </c>
      <c r="DK32" s="139">
        <v>2.4650378224265056E-4</v>
      </c>
      <c r="DL32" s="139">
        <v>9.9986000502546766E-4</v>
      </c>
      <c r="DM32" s="139">
        <v>4.1541409983911415E-4</v>
      </c>
      <c r="DN32" s="139">
        <v>1.391055154403885E-5</v>
      </c>
      <c r="DO32" s="139">
        <v>4.72972016837475E-5</v>
      </c>
      <c r="DP32" s="139">
        <v>3.4083334095274821E-5</v>
      </c>
      <c r="DQ32" s="139">
        <v>3.0028425325763051E-6</v>
      </c>
      <c r="DR32" s="139"/>
      <c r="DS32" s="139">
        <v>1.62846485805156E-4</v>
      </c>
      <c r="DT32" s="139">
        <v>1.497045079487595E-5</v>
      </c>
      <c r="DU32" s="139">
        <v>2.7500040673181242E-4</v>
      </c>
      <c r="DV32" s="139">
        <v>9.7929718460619845E-5</v>
      </c>
      <c r="DW32" s="139">
        <v>4.7383529405704383E-4</v>
      </c>
      <c r="DX32" s="139">
        <v>1.798447503462206E-5</v>
      </c>
      <c r="DY32" s="139">
        <v>5.5403399134958481E-5</v>
      </c>
      <c r="DZ32" s="139">
        <v>9.9341630536221051E-5</v>
      </c>
      <c r="EA32" s="139">
        <v>6.4524228292252799E-5</v>
      </c>
      <c r="EB32" s="139">
        <v>8.0839582377255034E-4</v>
      </c>
      <c r="EC32" s="139">
        <v>1.4713391828666015E-4</v>
      </c>
      <c r="ED32" s="139">
        <v>1.0591739091992883E-4</v>
      </c>
      <c r="EE32" s="139">
        <v>4.5202670766986852E-4</v>
      </c>
      <c r="EF32" s="139">
        <v>1.3611712111916727E-4</v>
      </c>
      <c r="EG32" s="139">
        <v>2.1353203061118546E-4</v>
      </c>
      <c r="EH32" s="139">
        <v>9.0476847553404868E-4</v>
      </c>
      <c r="EI32" s="139">
        <v>8.1587472379221991E-4</v>
      </c>
      <c r="EJ32" s="139">
        <v>3.6366834614257699E-4</v>
      </c>
      <c r="EK32" s="139">
        <v>1.7255245262802409E-3</v>
      </c>
      <c r="EL32" s="139">
        <v>9.224187475873942E-2</v>
      </c>
      <c r="EM32" s="139">
        <v>4.8313529959532163E-3</v>
      </c>
      <c r="EN32" s="139">
        <v>1.640210609306775E-3</v>
      </c>
      <c r="EO32" s="139">
        <v>2.02742734979718E-3</v>
      </c>
      <c r="EP32" s="139">
        <v>1.8758105302315198E-4</v>
      </c>
      <c r="EQ32" s="139">
        <v>2.1536277044798222E-4</v>
      </c>
      <c r="ER32" s="139">
        <v>1.7068977146147081E-3</v>
      </c>
      <c r="ES32" s="139">
        <v>5.673469372209014E-4</v>
      </c>
      <c r="ET32" s="139"/>
      <c r="EU32" s="139">
        <v>1.4592119023688926E-4</v>
      </c>
      <c r="EV32" s="139">
        <v>0</v>
      </c>
      <c r="EW32" s="139">
        <v>3.6064505721752199E-4</v>
      </c>
      <c r="EX32" s="139">
        <v>1.0153701970883312E-4</v>
      </c>
      <c r="EY32" s="139">
        <v>5.8739176844560688E-4</v>
      </c>
      <c r="EZ32" s="139">
        <v>0</v>
      </c>
      <c r="FA32" s="139">
        <v>8.2224433039307474E-5</v>
      </c>
      <c r="FB32" s="139">
        <v>8.2117032566583707E-5</v>
      </c>
      <c r="FC32" s="139">
        <v>8.3133377684614356E-5</v>
      </c>
      <c r="FD32" s="139">
        <v>7.9984530324014966E-4</v>
      </c>
      <c r="FE32" s="139">
        <v>2.1345018253062604E-4</v>
      </c>
      <c r="FF32" s="139">
        <v>5.5959665344412358E-6</v>
      </c>
      <c r="FG32" s="139">
        <v>4.4377405770610462E-4</v>
      </c>
      <c r="FH32" s="139">
        <v>1.3411633035026241E-4</v>
      </c>
      <c r="FI32" s="139">
        <v>2.1342097469547472E-4</v>
      </c>
      <c r="FJ32" s="139">
        <v>8.6402836691309721E-4</v>
      </c>
      <c r="FK32" s="139">
        <v>6.245175133991563E-4</v>
      </c>
      <c r="FL32" s="139">
        <v>2.8286005594464346E-4</v>
      </c>
      <c r="FM32" s="139">
        <v>1.8454955892902058E-3</v>
      </c>
      <c r="FN32" s="139">
        <v>9.8347393514873968E-2</v>
      </c>
      <c r="FO32" s="139">
        <v>5.7585490437344509E-3</v>
      </c>
      <c r="FP32" s="139">
        <v>1.6628484114723213E-3</v>
      </c>
      <c r="FQ32" s="139">
        <v>3.0185744470961947E-3</v>
      </c>
      <c r="FR32" s="139">
        <v>2.5851281843837113E-4</v>
      </c>
      <c r="FS32" s="139">
        <v>1.9494272137585085E-4</v>
      </c>
      <c r="FT32" s="139">
        <v>1.6073932776557408E-3</v>
      </c>
      <c r="FU32" s="139">
        <v>6.713293962057657E-4</v>
      </c>
      <c r="FV32" s="139"/>
      <c r="FW32" s="139">
        <v>1.3815328941842932E-4</v>
      </c>
      <c r="FX32" s="139">
        <v>0</v>
      </c>
      <c r="FY32" s="139">
        <v>3.3885830341993836E-4</v>
      </c>
      <c r="FZ32" s="139">
        <v>2.6265008393499112E-5</v>
      </c>
      <c r="GA32" s="139">
        <v>5.1885530016566709E-4</v>
      </c>
      <c r="GB32" s="139">
        <v>0</v>
      </c>
      <c r="GC32" s="139">
        <v>4.6870415429639369E-5</v>
      </c>
      <c r="GD32" s="139">
        <v>5.7016900543034713E-5</v>
      </c>
      <c r="GE32" s="139">
        <v>4.8885318233098656E-5</v>
      </c>
      <c r="GF32" s="139">
        <v>8.8366847824483306E-4</v>
      </c>
      <c r="GG32" s="139">
        <v>9.3966244331899332E-5</v>
      </c>
      <c r="GH32" s="139">
        <v>0</v>
      </c>
      <c r="GI32" s="139">
        <v>3.2377567040606974E-4</v>
      </c>
      <c r="GJ32" s="139">
        <v>1.256194202349697E-4</v>
      </c>
      <c r="GK32" s="139">
        <v>1.5407872452952756E-4</v>
      </c>
      <c r="GL32" s="139">
        <v>8.8300724894128013E-4</v>
      </c>
      <c r="GM32" s="139">
        <v>6.0798085083360457E-4</v>
      </c>
      <c r="GN32" s="139">
        <v>2.6526481441559022E-4</v>
      </c>
      <c r="GO32" s="139">
        <v>1.754779645292061E-3</v>
      </c>
      <c r="GP32" s="139">
        <v>3.2860756796836421E-2</v>
      </c>
      <c r="GQ32" s="139">
        <v>4.402097239941929E-3</v>
      </c>
      <c r="GR32" s="139">
        <v>1.4360733310036051E-3</v>
      </c>
      <c r="GS32" s="139">
        <v>2.1276845131310475E-3</v>
      </c>
      <c r="GT32" s="139">
        <v>3.1561443600463168E-4</v>
      </c>
      <c r="GU32" s="139">
        <v>2.1100601077647042E-4</v>
      </c>
      <c r="GV32" s="139">
        <v>1.1169349022546618E-3</v>
      </c>
      <c r="GW32" s="139">
        <v>5.3635402343523645E-4</v>
      </c>
      <c r="GX32" s="139"/>
      <c r="GY32" s="139">
        <v>1.2302326649500748E-4</v>
      </c>
      <c r="GZ32" s="139">
        <v>0</v>
      </c>
      <c r="HA32" s="139">
        <v>3.9011073225501394E-4</v>
      </c>
      <c r="HB32" s="139">
        <v>3.916870915621555E-5</v>
      </c>
      <c r="HC32" s="139">
        <v>5.1015089892009202E-4</v>
      </c>
      <c r="HD32" s="139">
        <v>0</v>
      </c>
      <c r="HE32" s="139">
        <v>5.1818230330084816E-5</v>
      </c>
      <c r="HF32" s="139">
        <v>8.7486021059008889E-5</v>
      </c>
      <c r="HG32" s="139">
        <v>1.4699509046165276E-4</v>
      </c>
      <c r="HH32" s="139">
        <v>8.7694518915307847E-4</v>
      </c>
      <c r="HI32" s="139">
        <v>1.2598640280574072E-4</v>
      </c>
      <c r="HJ32" s="139">
        <v>0</v>
      </c>
      <c r="HK32" s="139">
        <v>3.5127746712430765E-4</v>
      </c>
      <c r="HL32" s="139">
        <v>2.1107035253973853E-4</v>
      </c>
      <c r="HM32" s="139">
        <v>2.1856530254402436E-4</v>
      </c>
      <c r="HN32" s="139">
        <v>1.1463918117847315E-3</v>
      </c>
      <c r="HO32" s="139">
        <v>5.3120226393297144E-4</v>
      </c>
      <c r="HP32" s="139">
        <v>3.4119389832599356E-4</v>
      </c>
      <c r="HQ32" s="139">
        <v>3.2007373741379328E-3</v>
      </c>
      <c r="HR32" s="139">
        <v>4.0880171792703771E-2</v>
      </c>
      <c r="HS32" s="139">
        <v>2.8706864388669895E-3</v>
      </c>
      <c r="HT32" s="139">
        <v>9.7756687390057433E-4</v>
      </c>
      <c r="HU32" s="139">
        <v>1.9345894846272563E-3</v>
      </c>
      <c r="HV32" s="139">
        <v>5.5638493935418725E-4</v>
      </c>
      <c r="HW32" s="139">
        <v>2.2096547709758797E-4</v>
      </c>
      <c r="HX32" s="139">
        <v>1.3962270034262091E-3</v>
      </c>
      <c r="HY32" s="139">
        <v>7.9274257425887898E-4</v>
      </c>
      <c r="HZ32" s="99"/>
    </row>
    <row r="33" spans="1:234" s="100" customFormat="1" ht="36" x14ac:dyDescent="0.25">
      <c r="A33" s="97" t="s">
        <v>28</v>
      </c>
      <c r="B33" s="98">
        <v>6391</v>
      </c>
      <c r="C33" s="98"/>
      <c r="D33" s="98">
        <v>8</v>
      </c>
      <c r="E33" s="98"/>
      <c r="F33" s="98"/>
      <c r="G33" s="98" t="s">
        <v>822</v>
      </c>
      <c r="H33" s="98" t="s">
        <v>787</v>
      </c>
      <c r="I33" s="97" t="s">
        <v>838</v>
      </c>
      <c r="J33" s="97" t="s">
        <v>884</v>
      </c>
      <c r="K33" s="139">
        <v>8.9255266114614852E-3</v>
      </c>
      <c r="L33" s="139">
        <v>0</v>
      </c>
      <c r="M33" s="139">
        <v>9.9894198468540474E-5</v>
      </c>
      <c r="N33" s="139">
        <v>0</v>
      </c>
      <c r="O33" s="139">
        <v>1.1380178100510265E-3</v>
      </c>
      <c r="P33" s="139">
        <v>0</v>
      </c>
      <c r="Q33" s="139">
        <v>0</v>
      </c>
      <c r="R33" s="139">
        <v>5.5577850724557003E-4</v>
      </c>
      <c r="S33" s="139">
        <v>2.504122861338815E-4</v>
      </c>
      <c r="T33" s="139">
        <v>9.8611681489555228E-4</v>
      </c>
      <c r="U33" s="139">
        <v>4.0634441150369586E-4</v>
      </c>
      <c r="V33" s="139">
        <v>2.7700900367791316E-4</v>
      </c>
      <c r="W33" s="139">
        <v>1.0587417357948807E-3</v>
      </c>
      <c r="X33" s="139">
        <v>7.8350366585244085E-4</v>
      </c>
      <c r="Y33" s="139">
        <v>2.2281420144124319E-4</v>
      </c>
      <c r="Z33" s="139">
        <v>6.8736198573027577E-4</v>
      </c>
      <c r="AA33" s="139">
        <v>9.1894721588826698E-3</v>
      </c>
      <c r="AB33" s="139">
        <v>1.5991356792090204E-3</v>
      </c>
      <c r="AC33" s="139">
        <v>1.5792900261400938E-2</v>
      </c>
      <c r="AD33" s="139">
        <v>4.2068550057084174E-2</v>
      </c>
      <c r="AE33" s="139">
        <v>3.3605901250676022E-3</v>
      </c>
      <c r="AF33" s="139">
        <v>2.3871535341116828E-3</v>
      </c>
      <c r="AG33" s="139">
        <v>2.6990916677555026E-3</v>
      </c>
      <c r="AH33" s="139">
        <v>7.0027372823619873E-4</v>
      </c>
      <c r="AI33" s="139">
        <v>1.8832664872635238E-3</v>
      </c>
      <c r="AJ33" s="139">
        <v>1.0420030280468319E-3</v>
      </c>
      <c r="AK33" s="139">
        <v>3.7888566658440224E-2</v>
      </c>
      <c r="AL33" s="139"/>
      <c r="AM33" s="139">
        <v>7.9644851493903163E-5</v>
      </c>
      <c r="AN33" s="139">
        <v>0</v>
      </c>
      <c r="AO33" s="139">
        <v>1.3294911152907519E-4</v>
      </c>
      <c r="AP33" s="139">
        <v>0</v>
      </c>
      <c r="AQ33" s="139">
        <v>7.4252723442887929E-4</v>
      </c>
      <c r="AR33" s="139">
        <v>0</v>
      </c>
      <c r="AS33" s="139">
        <v>0</v>
      </c>
      <c r="AT33" s="139">
        <v>4.2690170356968524E-4</v>
      </c>
      <c r="AU33" s="139">
        <v>2.6137895816412751E-4</v>
      </c>
      <c r="AV33" s="139">
        <v>6.3709521720287164E-4</v>
      </c>
      <c r="AW33" s="139">
        <v>3.2632585198785606E-4</v>
      </c>
      <c r="AX33" s="139">
        <v>2.1277944770558348E-4</v>
      </c>
      <c r="AY33" s="139">
        <v>7.1476484609652498E-4</v>
      </c>
      <c r="AZ33" s="139">
        <v>5.0200811080095508E-4</v>
      </c>
      <c r="BA33" s="139">
        <v>6.0566426991561347E-5</v>
      </c>
      <c r="BB33" s="139">
        <v>4.3738625680214943E-4</v>
      </c>
      <c r="BC33" s="139">
        <v>4.620546596836749E-3</v>
      </c>
      <c r="BD33" s="139">
        <v>1.2186114003167512E-3</v>
      </c>
      <c r="BE33" s="139">
        <v>1.3784223278808879E-2</v>
      </c>
      <c r="BF33" s="139">
        <v>3.5294530894164781E-2</v>
      </c>
      <c r="BG33" s="139">
        <v>2.3614345163785544E-3</v>
      </c>
      <c r="BH33" s="139">
        <v>2.0209830594554931E-3</v>
      </c>
      <c r="BI33" s="139">
        <v>2.4624252479853339E-3</v>
      </c>
      <c r="BJ33" s="139">
        <v>7.8815545692323223E-4</v>
      </c>
      <c r="BK33" s="139">
        <v>1.604568937439609E-3</v>
      </c>
      <c r="BL33" s="139">
        <v>5.2103682036121711E-4</v>
      </c>
      <c r="BM33" s="139">
        <v>3.651403539691838E-2</v>
      </c>
      <c r="BN33" s="139"/>
      <c r="BO33" s="139">
        <v>1.0281765106545504E-4</v>
      </c>
      <c r="BP33" s="139">
        <v>0</v>
      </c>
      <c r="BQ33" s="139">
        <v>5.9317875614685598E-5</v>
      </c>
      <c r="BR33" s="139">
        <v>0</v>
      </c>
      <c r="BS33" s="139">
        <v>2.394066769655651E-4</v>
      </c>
      <c r="BT33" s="139">
        <v>0</v>
      </c>
      <c r="BU33" s="139">
        <v>0</v>
      </c>
      <c r="BV33" s="139">
        <v>7.0039776668143542E-4</v>
      </c>
      <c r="BW33" s="139">
        <v>1.392154223609968E-4</v>
      </c>
      <c r="BX33" s="139">
        <v>3.7506894512654917E-4</v>
      </c>
      <c r="BY33" s="139">
        <v>2.1991248260538193E-4</v>
      </c>
      <c r="BZ33" s="139">
        <v>8.6676732530846699E-5</v>
      </c>
      <c r="CA33" s="139">
        <v>4.5753827822598208E-4</v>
      </c>
      <c r="CB33" s="139">
        <v>3.6721934742793555E-4</v>
      </c>
      <c r="CC33" s="139">
        <v>1.673275221421063E-5</v>
      </c>
      <c r="CD33" s="139">
        <v>4.7574415827172814E-4</v>
      </c>
      <c r="CE33" s="139">
        <v>4.1626958123963734E-3</v>
      </c>
      <c r="CF33" s="139">
        <v>8.7021959876781309E-4</v>
      </c>
      <c r="CG33" s="139">
        <v>1.4661737858565576E-2</v>
      </c>
      <c r="CH33" s="139">
        <v>8.7640891468437232E-2</v>
      </c>
      <c r="CI33" s="139">
        <v>2.136166366263965E-3</v>
      </c>
      <c r="CJ33" s="139">
        <v>1.1676501877120658E-3</v>
      </c>
      <c r="CK33" s="139">
        <v>2.8327155999354138E-3</v>
      </c>
      <c r="CL33" s="139">
        <v>7.465731683945875E-4</v>
      </c>
      <c r="CM33" s="139">
        <v>1.3882072309975952E-3</v>
      </c>
      <c r="CN33" s="139">
        <v>3.3231891534163963E-4</v>
      </c>
      <c r="CO33" s="139">
        <v>2.0778429595415069E-2</v>
      </c>
      <c r="CP33" s="139"/>
      <c r="CQ33" s="139">
        <v>2.4656135887013307E-5</v>
      </c>
      <c r="CR33" s="139">
        <v>0</v>
      </c>
      <c r="CS33" s="139">
        <v>0</v>
      </c>
      <c r="CT33" s="139">
        <v>0</v>
      </c>
      <c r="CU33" s="139">
        <v>9.6661032939430579E-4</v>
      </c>
      <c r="CV33" s="139">
        <v>0</v>
      </c>
      <c r="CW33" s="139">
        <v>0</v>
      </c>
      <c r="CX33" s="139">
        <v>4.8109255925505152E-4</v>
      </c>
      <c r="CY33" s="139">
        <v>6.2884456665960543E-5</v>
      </c>
      <c r="CZ33" s="139">
        <v>2.9880929423622846E-4</v>
      </c>
      <c r="DA33" s="139">
        <v>8.6296475604546579E-5</v>
      </c>
      <c r="DB33" s="139">
        <v>2.714436978386786E-5</v>
      </c>
      <c r="DC33" s="139">
        <v>2.5702822785878573E-4</v>
      </c>
      <c r="DD33" s="139">
        <v>1.44260110434833E-4</v>
      </c>
      <c r="DE33" s="139">
        <v>0</v>
      </c>
      <c r="DF33" s="139">
        <v>5.556839302027376E-4</v>
      </c>
      <c r="DG33" s="139">
        <v>4.0386562834371026E-3</v>
      </c>
      <c r="DH33" s="139">
        <v>5.5399577660532806E-4</v>
      </c>
      <c r="DI33" s="139">
        <v>1.5892224808905838E-2</v>
      </c>
      <c r="DJ33" s="139">
        <v>7.0435595304243967E-2</v>
      </c>
      <c r="DK33" s="139">
        <v>1.0976031766908878E-3</v>
      </c>
      <c r="DL33" s="139">
        <v>9.7368754520610063E-4</v>
      </c>
      <c r="DM33" s="139">
        <v>1.0018602341986143E-3</v>
      </c>
      <c r="DN33" s="139">
        <v>6.0938295833686896E-4</v>
      </c>
      <c r="DO33" s="139">
        <v>5.8083590324445821E-4</v>
      </c>
      <c r="DP33" s="139">
        <v>1.9682721834906155E-4</v>
      </c>
      <c r="DQ33" s="139">
        <v>1.8237078072905449E-2</v>
      </c>
      <c r="DR33" s="139"/>
      <c r="DS33" s="139">
        <v>0</v>
      </c>
      <c r="DT33" s="139">
        <v>0</v>
      </c>
      <c r="DU33" s="139">
        <v>0</v>
      </c>
      <c r="DV33" s="139">
        <v>0</v>
      </c>
      <c r="DW33" s="139">
        <v>1.3697318700546087E-4</v>
      </c>
      <c r="DX33" s="139">
        <v>0</v>
      </c>
      <c r="DY33" s="139">
        <v>0</v>
      </c>
      <c r="DZ33" s="139">
        <v>1.3195274963890728E-4</v>
      </c>
      <c r="EA33" s="139">
        <v>1.9714518243880655E-5</v>
      </c>
      <c r="EB33" s="139">
        <v>7.1552104449849196E-5</v>
      </c>
      <c r="EC33" s="139">
        <v>5.991667309414709E-5</v>
      </c>
      <c r="ED33" s="139">
        <v>2.3604753204207448E-4</v>
      </c>
      <c r="EE33" s="139">
        <v>9.924377392580455E-4</v>
      </c>
      <c r="EF33" s="139">
        <v>9.6559197723814706E-5</v>
      </c>
      <c r="EG33" s="139">
        <v>0</v>
      </c>
      <c r="EH33" s="139">
        <v>5.2539075152197425E-4</v>
      </c>
      <c r="EI33" s="139">
        <v>2.6179793996576706E-3</v>
      </c>
      <c r="EJ33" s="139">
        <v>3.0242766792639369E-4</v>
      </c>
      <c r="EK33" s="139">
        <v>1.0937967650237567E-2</v>
      </c>
      <c r="EL33" s="139">
        <v>5.5926948237661651E-2</v>
      </c>
      <c r="EM33" s="139">
        <v>1.2543812574114432E-3</v>
      </c>
      <c r="EN33" s="139">
        <v>5.9196919226627205E-4</v>
      </c>
      <c r="EO33" s="139">
        <v>1.4343013627338213E-3</v>
      </c>
      <c r="EP33" s="139">
        <v>4.8611769166373626E-4</v>
      </c>
      <c r="EQ33" s="139">
        <v>4.0720434072532348E-4</v>
      </c>
      <c r="ER33" s="139">
        <v>1.0731733301768868E-4</v>
      </c>
      <c r="ES33" s="139">
        <v>1.3710201751658026E-2</v>
      </c>
      <c r="ET33" s="139"/>
      <c r="EU33" s="139">
        <v>9.9086495435739336E-6</v>
      </c>
      <c r="EV33" s="139">
        <v>0</v>
      </c>
      <c r="EW33" s="139">
        <v>0</v>
      </c>
      <c r="EX33" s="139">
        <v>0</v>
      </c>
      <c r="EY33" s="139">
        <v>1.5867411116974301E-4</v>
      </c>
      <c r="EZ33" s="139">
        <v>0</v>
      </c>
      <c r="FA33" s="139">
        <v>1.2911270617384217E-5</v>
      </c>
      <c r="FB33" s="139">
        <v>2.7180458599672694E-3</v>
      </c>
      <c r="FC33" s="139">
        <v>2.7924375986435632E-5</v>
      </c>
      <c r="FD33" s="139">
        <v>7.6827064541892435E-5</v>
      </c>
      <c r="FE33" s="139">
        <v>8.5694805446545475E-5</v>
      </c>
      <c r="FF33" s="139">
        <v>2.054978449460892E-3</v>
      </c>
      <c r="FG33" s="139">
        <v>7.2791481766260133E-4</v>
      </c>
      <c r="FH33" s="139">
        <v>1.0423458935418743E-4</v>
      </c>
      <c r="FI33" s="139">
        <v>3.2065376784465244E-3</v>
      </c>
      <c r="FJ33" s="139">
        <v>4.3175429066849802E-4</v>
      </c>
      <c r="FK33" s="139">
        <v>2.434577011902465E-3</v>
      </c>
      <c r="FL33" s="139">
        <v>2.7192717300643767E-4</v>
      </c>
      <c r="FM33" s="139">
        <v>1.0305767799457617E-2</v>
      </c>
      <c r="FN33" s="139">
        <v>5.4591559533634752E-2</v>
      </c>
      <c r="FO33" s="139">
        <v>1.1474230183688592E-3</v>
      </c>
      <c r="FP33" s="139">
        <v>4.6522010393400357E-4</v>
      </c>
      <c r="FQ33" s="139">
        <v>6.3100322075803597E-4</v>
      </c>
      <c r="FR33" s="139">
        <v>3.6412965919364133E-4</v>
      </c>
      <c r="FS33" s="139">
        <v>3.7011188124632863E-4</v>
      </c>
      <c r="FT33" s="139">
        <v>6.4556152912187236E-5</v>
      </c>
      <c r="FU33" s="139">
        <v>1.2717021651905792E-2</v>
      </c>
      <c r="FV33" s="139"/>
      <c r="FW33" s="139">
        <v>8.9986745384341532E-6</v>
      </c>
      <c r="FX33" s="139">
        <v>0</v>
      </c>
      <c r="FY33" s="139">
        <v>1.9997054529853674E-5</v>
      </c>
      <c r="FZ33" s="139">
        <v>0</v>
      </c>
      <c r="GA33" s="139">
        <v>2.2094905526473565E-4</v>
      </c>
      <c r="GB33" s="139">
        <v>0</v>
      </c>
      <c r="GC33" s="139">
        <v>0</v>
      </c>
      <c r="GD33" s="139">
        <v>1.4229504062354776E-4</v>
      </c>
      <c r="GE33" s="139">
        <v>1.6595555554323702E-5</v>
      </c>
      <c r="GF33" s="139">
        <v>8.9785774986301514E-5</v>
      </c>
      <c r="GG33" s="139">
        <v>1.1998232717912204E-5</v>
      </c>
      <c r="GH33" s="139">
        <v>1.8258994537748178E-3</v>
      </c>
      <c r="GI33" s="139">
        <v>7.2601246184930159E-4</v>
      </c>
      <c r="GJ33" s="139">
        <v>0</v>
      </c>
      <c r="GK33" s="139">
        <v>0</v>
      </c>
      <c r="GL33" s="139">
        <v>4.5666173591831692E-4</v>
      </c>
      <c r="GM33" s="139">
        <v>1.6733999162246987E-3</v>
      </c>
      <c r="GN33" s="139">
        <v>1.0114470187091828E-4</v>
      </c>
      <c r="GO33" s="139">
        <v>8.0215646620283368E-3</v>
      </c>
      <c r="GP33" s="139">
        <v>4.9056079674931211E-2</v>
      </c>
      <c r="GQ33" s="139">
        <v>6.1191586772980336E-4</v>
      </c>
      <c r="GR33" s="139">
        <v>3.5925948280264976E-4</v>
      </c>
      <c r="GS33" s="139">
        <v>7.2715329380984377E-4</v>
      </c>
      <c r="GT33" s="139">
        <v>4.0547527543822846E-4</v>
      </c>
      <c r="GU33" s="139">
        <v>2.7274322623193833E-4</v>
      </c>
      <c r="GV33" s="139">
        <v>1.9797083984555137E-5</v>
      </c>
      <c r="GW33" s="139">
        <v>1.1738021245812949E-2</v>
      </c>
      <c r="GX33" s="139"/>
      <c r="GY33" s="139">
        <v>2.2726181907434302E-5</v>
      </c>
      <c r="GZ33" s="139">
        <v>0</v>
      </c>
      <c r="HA33" s="139">
        <v>3.7816907793538642E-5</v>
      </c>
      <c r="HB33" s="139">
        <v>0</v>
      </c>
      <c r="HC33" s="139">
        <v>1.6323170338276226E-5</v>
      </c>
      <c r="HD33" s="139">
        <v>0</v>
      </c>
      <c r="HE33" s="139">
        <v>1.10023579075674E-4</v>
      </c>
      <c r="HF33" s="139">
        <v>5.0141893414815361E-5</v>
      </c>
      <c r="HG33" s="139">
        <v>2.5318409577078498E-5</v>
      </c>
      <c r="HH33" s="139">
        <v>1.3634176029015112E-4</v>
      </c>
      <c r="HI33" s="139">
        <v>0</v>
      </c>
      <c r="HJ33" s="139">
        <v>1.4721558901336904E-3</v>
      </c>
      <c r="HK33" s="139">
        <v>5.6596489809581328E-4</v>
      </c>
      <c r="HL33" s="139">
        <v>0</v>
      </c>
      <c r="HM33" s="139">
        <v>0</v>
      </c>
      <c r="HN33" s="139">
        <v>3.0265755085090809E-4</v>
      </c>
      <c r="HO33" s="139">
        <v>1.1251649693770505E-3</v>
      </c>
      <c r="HP33" s="139">
        <v>7.2750115616141206E-5</v>
      </c>
      <c r="HQ33" s="139">
        <v>6.52608304287989E-3</v>
      </c>
      <c r="HR33" s="139">
        <v>4.2516242658779325E-2</v>
      </c>
      <c r="HS33" s="139">
        <v>8.3390802571638872E-4</v>
      </c>
      <c r="HT33" s="139">
        <v>3.266008460561761E-4</v>
      </c>
      <c r="HU33" s="139">
        <v>6.9919677879507554E-4</v>
      </c>
      <c r="HV33" s="139">
        <v>1.2405411053913938E-4</v>
      </c>
      <c r="HW33" s="139">
        <v>2.1506723844923989E-4</v>
      </c>
      <c r="HX33" s="139">
        <v>6.4313651865849784E-5</v>
      </c>
      <c r="HY33" s="139">
        <v>1.0209668321903226E-2</v>
      </c>
      <c r="HZ33" s="99"/>
    </row>
    <row r="34" spans="1:234" s="100" customFormat="1" ht="24" x14ac:dyDescent="0.25">
      <c r="A34" s="97" t="s">
        <v>28</v>
      </c>
      <c r="B34" s="98">
        <v>8592</v>
      </c>
      <c r="C34" s="98"/>
      <c r="D34" s="98">
        <v>9</v>
      </c>
      <c r="E34" s="98"/>
      <c r="F34" s="98"/>
      <c r="G34" s="98" t="s">
        <v>823</v>
      </c>
      <c r="H34" s="98" t="s">
        <v>790</v>
      </c>
      <c r="I34" s="97" t="s">
        <v>13</v>
      </c>
      <c r="J34" s="97" t="s">
        <v>885</v>
      </c>
      <c r="K34" s="139">
        <v>2.0641856898778386E-5</v>
      </c>
      <c r="L34" s="139">
        <v>1.4980816720405566E-5</v>
      </c>
      <c r="M34" s="139">
        <v>3.4316728429024512E-5</v>
      </c>
      <c r="N34" s="139">
        <v>1.5191142707281384E-6</v>
      </c>
      <c r="O34" s="139">
        <v>4.2440268576923485E-4</v>
      </c>
      <c r="P34" s="139">
        <v>1.3004488920451045E-5</v>
      </c>
      <c r="Q34" s="139">
        <v>8.0438674303139002E-6</v>
      </c>
      <c r="R34" s="139">
        <v>9.5852721850978422E-5</v>
      </c>
      <c r="S34" s="139">
        <v>1.4785136337963849E-5</v>
      </c>
      <c r="T34" s="139">
        <v>1.1175183685335564E-4</v>
      </c>
      <c r="U34" s="139">
        <v>2.6622299245457827E-5</v>
      </c>
      <c r="V34" s="139">
        <v>3.6367071085199765E-5</v>
      </c>
      <c r="W34" s="139">
        <v>8.2761146137978132E-5</v>
      </c>
      <c r="X34" s="139">
        <v>1.9853113465749611E-5</v>
      </c>
      <c r="Y34" s="139">
        <v>4.8593444077847784E-5</v>
      </c>
      <c r="Z34" s="139">
        <v>3.2134603658975767E-4</v>
      </c>
      <c r="AA34" s="139">
        <v>7.6578188443743311E-4</v>
      </c>
      <c r="AB34" s="139">
        <v>1.1145783368814758E-4</v>
      </c>
      <c r="AC34" s="139">
        <v>1.1039737757396631E-3</v>
      </c>
      <c r="AD34" s="139">
        <v>1.3345208773164476E-2</v>
      </c>
      <c r="AE34" s="139">
        <v>5.6043157381028413E-4</v>
      </c>
      <c r="AF34" s="139">
        <v>2.2301734731767882E-4</v>
      </c>
      <c r="AG34" s="139">
        <v>5.0978812279215964E-4</v>
      </c>
      <c r="AH34" s="139">
        <v>1.0349679365539466E-4</v>
      </c>
      <c r="AI34" s="139">
        <v>6.8721005259912414E-5</v>
      </c>
      <c r="AJ34" s="139">
        <v>1.7352873787890012E-4</v>
      </c>
      <c r="AK34" s="139">
        <v>2.578603733054348E-4</v>
      </c>
      <c r="AL34" s="139"/>
      <c r="AM34" s="139">
        <v>1.6055396444787031E-5</v>
      </c>
      <c r="AN34" s="139">
        <v>2.7726167876555374E-6</v>
      </c>
      <c r="AO34" s="139">
        <v>2.7965133032053635E-5</v>
      </c>
      <c r="AP34" s="139">
        <v>3.2495121257264034E-6</v>
      </c>
      <c r="AQ34" s="139">
        <v>4.6617116299135515E-4</v>
      </c>
      <c r="AR34" s="139">
        <v>1.30240111778563E-5</v>
      </c>
      <c r="AS34" s="139">
        <v>1.3636197674323526E-5</v>
      </c>
      <c r="AT34" s="139">
        <v>8.4507522484526831E-5</v>
      </c>
      <c r="AU34" s="139">
        <v>1.3570767189656962E-5</v>
      </c>
      <c r="AV34" s="139">
        <v>1.433252873330824E-4</v>
      </c>
      <c r="AW34" s="139">
        <v>4.0462633278626709E-5</v>
      </c>
      <c r="AX34" s="139">
        <v>2.4908062765835135E-5</v>
      </c>
      <c r="AY34" s="139">
        <v>1.2236499002488832E-4</v>
      </c>
      <c r="AZ34" s="139">
        <v>2.3816204174618307E-5</v>
      </c>
      <c r="BA34" s="139">
        <v>4.3443481573997081E-5</v>
      </c>
      <c r="BB34" s="139">
        <v>3.3782218659251595E-4</v>
      </c>
      <c r="BC34" s="139">
        <v>6.9087118543673088E-4</v>
      </c>
      <c r="BD34" s="139">
        <v>1.40800483457452E-4</v>
      </c>
      <c r="BE34" s="139">
        <v>1.3180233023235531E-3</v>
      </c>
      <c r="BF34" s="139">
        <v>1.564197802946599E-2</v>
      </c>
      <c r="BG34" s="139">
        <v>5.2462484455271835E-4</v>
      </c>
      <c r="BH34" s="139">
        <v>2.8273847791025937E-4</v>
      </c>
      <c r="BI34" s="139">
        <v>4.5062119937028434E-4</v>
      </c>
      <c r="BJ34" s="139">
        <v>1.134241616792699E-4</v>
      </c>
      <c r="BK34" s="139">
        <v>5.3400539756177332E-5</v>
      </c>
      <c r="BL34" s="139">
        <v>1.7803015155584014E-4</v>
      </c>
      <c r="BM34" s="139">
        <v>3.2050816207469432E-4</v>
      </c>
      <c r="BN34" s="139"/>
      <c r="BO34" s="139">
        <v>2.2837212058469439E-5</v>
      </c>
      <c r="BP34" s="139">
        <v>4.4636792922348441E-6</v>
      </c>
      <c r="BQ34" s="139">
        <v>1.0108289404356774E-5</v>
      </c>
      <c r="BR34" s="139">
        <v>2.3807527007900383E-6</v>
      </c>
      <c r="BS34" s="139">
        <v>5.3578232981544953E-4</v>
      </c>
      <c r="BT34" s="139">
        <v>9.1940488721719754E-6</v>
      </c>
      <c r="BU34" s="139">
        <v>6.1980643109991248E-6</v>
      </c>
      <c r="BV34" s="139">
        <v>6.7185594463703755E-5</v>
      </c>
      <c r="BW34" s="139">
        <v>1.908565990234332E-6</v>
      </c>
      <c r="BX34" s="139">
        <v>1.1484845992871471E-4</v>
      </c>
      <c r="BY34" s="139">
        <v>4.0894207284086277E-5</v>
      </c>
      <c r="BZ34" s="139">
        <v>1.8253764636921498E-5</v>
      </c>
      <c r="CA34" s="139">
        <v>1.1028140372094353E-4</v>
      </c>
      <c r="CB34" s="139">
        <v>1.8241699506034511E-5</v>
      </c>
      <c r="CC34" s="139">
        <v>5.8318816009125023E-5</v>
      </c>
      <c r="CD34" s="139">
        <v>3.4071112310374828E-4</v>
      </c>
      <c r="CE34" s="139">
        <v>7.979002772015467E-4</v>
      </c>
      <c r="CF34" s="139">
        <v>1.172059206398478E-4</v>
      </c>
      <c r="CG34" s="139">
        <v>1.165462887984157E-3</v>
      </c>
      <c r="CH34" s="139">
        <v>1.6135564138413733E-2</v>
      </c>
      <c r="CI34" s="139">
        <v>4.9763389783349162E-4</v>
      </c>
      <c r="CJ34" s="139">
        <v>2.607326128909845E-4</v>
      </c>
      <c r="CK34" s="139">
        <v>3.9799304140637943E-4</v>
      </c>
      <c r="CL34" s="139">
        <v>1.2003745417381309E-4</v>
      </c>
      <c r="CM34" s="139">
        <v>4.8320340252648117E-5</v>
      </c>
      <c r="CN34" s="139">
        <v>1.3046864300542986E-4</v>
      </c>
      <c r="CO34" s="139">
        <v>3.3548341864962172E-4</v>
      </c>
      <c r="CP34" s="139"/>
      <c r="CQ34" s="139">
        <v>7.121828793475874E-6</v>
      </c>
      <c r="CR34" s="139">
        <v>2.0332452168488443E-6</v>
      </c>
      <c r="CS34" s="139">
        <v>4.6963014123901161E-6</v>
      </c>
      <c r="CT34" s="139">
        <v>1.9550434777399116E-6</v>
      </c>
      <c r="CU34" s="139">
        <v>6.0004355844402688E-5</v>
      </c>
      <c r="CV34" s="139">
        <v>1.8945985555382282E-5</v>
      </c>
      <c r="CW34" s="139">
        <v>8.8694403646090485E-6</v>
      </c>
      <c r="CX34" s="139">
        <v>2.9724660397344562E-5</v>
      </c>
      <c r="CY34" s="139">
        <v>3.4297560900300848E-6</v>
      </c>
      <c r="CZ34" s="139">
        <v>1.162769641580787E-4</v>
      </c>
      <c r="DA34" s="139">
        <v>2.7004172557626328E-5</v>
      </c>
      <c r="DB34" s="139">
        <v>2.4158884786541889E-5</v>
      </c>
      <c r="DC34" s="139">
        <v>9.861719991308257E-5</v>
      </c>
      <c r="DD34" s="139">
        <v>1.9684220734284627E-5</v>
      </c>
      <c r="DE34" s="139">
        <v>6.06905940412724E-5</v>
      </c>
      <c r="DF34" s="139">
        <v>3.68817068776857E-4</v>
      </c>
      <c r="DG34" s="139">
        <v>6.9081760820123442E-4</v>
      </c>
      <c r="DH34" s="139">
        <v>9.0836360041999492E-5</v>
      </c>
      <c r="DI34" s="139">
        <v>1.0309372215346322E-3</v>
      </c>
      <c r="DJ34" s="139">
        <v>1.7603133056597144E-2</v>
      </c>
      <c r="DK34" s="139">
        <v>4.4956739538958343E-4</v>
      </c>
      <c r="DL34" s="139">
        <v>2.6314614374081988E-4</v>
      </c>
      <c r="DM34" s="139">
        <v>2.6371450537128292E-4</v>
      </c>
      <c r="DN34" s="139">
        <v>1.4424780706645258E-4</v>
      </c>
      <c r="DO34" s="139">
        <v>5.789075654700451E-5</v>
      </c>
      <c r="DP34" s="139">
        <v>1.0833138048570074E-4</v>
      </c>
      <c r="DQ34" s="139">
        <v>2.8623490229788507E-4</v>
      </c>
      <c r="DR34" s="139"/>
      <c r="DS34" s="139">
        <v>4.2454083699246011E-6</v>
      </c>
      <c r="DT34" s="139">
        <v>0</v>
      </c>
      <c r="DU34" s="139">
        <v>2.9156179733238605E-6</v>
      </c>
      <c r="DV34" s="139">
        <v>3.2276280869031216E-6</v>
      </c>
      <c r="DW34" s="139">
        <v>6.5548507378308614E-5</v>
      </c>
      <c r="DX34" s="139">
        <v>2.5163277743069686E-5</v>
      </c>
      <c r="DY34" s="139">
        <v>1.1047289497735281E-6</v>
      </c>
      <c r="DZ34" s="139">
        <v>2.6933530070348401E-5</v>
      </c>
      <c r="EA34" s="139">
        <v>9.1657844668080692E-6</v>
      </c>
      <c r="EB34" s="139">
        <v>8.7692062690548133E-5</v>
      </c>
      <c r="EC34" s="139">
        <v>1.1548273245778133E-5</v>
      </c>
      <c r="ED34" s="139">
        <v>1.4292658231890519E-5</v>
      </c>
      <c r="EE34" s="139">
        <v>9.2829333904567206E-5</v>
      </c>
      <c r="EF34" s="139">
        <v>9.8032130708264422E-6</v>
      </c>
      <c r="EG34" s="139">
        <v>5.1409254840974598E-5</v>
      </c>
      <c r="EH34" s="139">
        <v>5.8094396444688628E-4</v>
      </c>
      <c r="EI34" s="139">
        <v>6.9660982197413464E-4</v>
      </c>
      <c r="EJ34" s="139">
        <v>7.177833386230956E-5</v>
      </c>
      <c r="EK34" s="139">
        <v>8.4140421934951449E-4</v>
      </c>
      <c r="EL34" s="139">
        <v>1.2479193002090643E-2</v>
      </c>
      <c r="EM34" s="139">
        <v>3.3461943128119877E-4</v>
      </c>
      <c r="EN34" s="139">
        <v>1.5685834076584483E-4</v>
      </c>
      <c r="EO34" s="139">
        <v>2.6065940937254525E-4</v>
      </c>
      <c r="EP34" s="139">
        <v>1.4136319590280869E-4</v>
      </c>
      <c r="EQ34" s="139">
        <v>5.2766598477261715E-5</v>
      </c>
      <c r="ER34" s="139">
        <v>1.1960339310181886E-4</v>
      </c>
      <c r="ES34" s="139">
        <v>2.6580850768473797E-4</v>
      </c>
      <c r="ET34" s="139"/>
      <c r="EU34" s="139">
        <v>6.7774490886783598E-6</v>
      </c>
      <c r="EV34" s="139">
        <v>0</v>
      </c>
      <c r="EW34" s="139">
        <v>0</v>
      </c>
      <c r="EX34" s="139">
        <v>0</v>
      </c>
      <c r="EY34" s="139">
        <v>4.6592125660590546E-5</v>
      </c>
      <c r="EZ34" s="139">
        <v>1.823130577291935E-5</v>
      </c>
      <c r="FA34" s="139">
        <v>1.1935627559676011E-6</v>
      </c>
      <c r="FB34" s="139">
        <v>2.3391517354119848E-5</v>
      </c>
      <c r="FC34" s="139">
        <v>6.7235005095589413E-5</v>
      </c>
      <c r="FD34" s="139">
        <v>6.264912173161058E-5</v>
      </c>
      <c r="FE34" s="139">
        <v>6.1797909319203021E-6</v>
      </c>
      <c r="FF34" s="139">
        <v>1.2226362318080851E-5</v>
      </c>
      <c r="FG34" s="139">
        <v>7.3172830500001991E-5</v>
      </c>
      <c r="FH34" s="139">
        <v>8.4371023576756571E-6</v>
      </c>
      <c r="FI34" s="139">
        <v>3.9177296524645503E-5</v>
      </c>
      <c r="FJ34" s="139">
        <v>4.7856987049831853E-4</v>
      </c>
      <c r="FK34" s="139">
        <v>6.6853585998158437E-4</v>
      </c>
      <c r="FL34" s="139">
        <v>3.296573824587095E-5</v>
      </c>
      <c r="FM34" s="139">
        <v>4.5829800826070266E-4</v>
      </c>
      <c r="FN34" s="139">
        <v>1.0240879301537548E-2</v>
      </c>
      <c r="FO34" s="139">
        <v>4.0566980714535933E-4</v>
      </c>
      <c r="FP34" s="139">
        <v>1.3097054467569352E-4</v>
      </c>
      <c r="FQ34" s="139">
        <v>2.9141104709404784E-4</v>
      </c>
      <c r="FR34" s="139">
        <v>1.0410683089664024E-4</v>
      </c>
      <c r="FS34" s="139">
        <v>4.765379039241913E-5</v>
      </c>
      <c r="FT34" s="139">
        <v>7.9870124219086236E-5</v>
      </c>
      <c r="FU34" s="139">
        <v>1.7161465396700506E-4</v>
      </c>
      <c r="FV34" s="139"/>
      <c r="FW34" s="139">
        <v>5.8818698829189886E-6</v>
      </c>
      <c r="FX34" s="139">
        <v>7.5697108058435854E-6</v>
      </c>
      <c r="FY34" s="139">
        <v>1.4773741950918681E-6</v>
      </c>
      <c r="FZ34" s="139">
        <v>0</v>
      </c>
      <c r="GA34" s="139">
        <v>8.928475491057556E-5</v>
      </c>
      <c r="GB34" s="139">
        <v>3.801283803971377E-5</v>
      </c>
      <c r="GC34" s="139">
        <v>2.4524116163692613E-6</v>
      </c>
      <c r="GD34" s="139">
        <v>3.7923663733295365E-5</v>
      </c>
      <c r="GE34" s="139">
        <v>4.3005890059385399E-5</v>
      </c>
      <c r="GF34" s="139">
        <v>6.4457437240827303E-4</v>
      </c>
      <c r="GG34" s="139">
        <v>2.5688582504268424E-6</v>
      </c>
      <c r="GH34" s="139">
        <v>3.8619743359058689E-6</v>
      </c>
      <c r="GI34" s="139">
        <v>4.8244008910533546E-5</v>
      </c>
      <c r="GJ34" s="139">
        <v>5.15603594087062E-6</v>
      </c>
      <c r="GK34" s="139">
        <v>1.164909552829938E-5</v>
      </c>
      <c r="GL34" s="139">
        <v>3.2812610881923101E-4</v>
      </c>
      <c r="GM34" s="139">
        <v>6.5076915014573346E-4</v>
      </c>
      <c r="GN34" s="139">
        <v>3.1064658557744117E-5</v>
      </c>
      <c r="GO34" s="139">
        <v>6.5121333747116775E-4</v>
      </c>
      <c r="GP34" s="139">
        <v>9.8901505354988609E-3</v>
      </c>
      <c r="GQ34" s="139">
        <v>2.7004804722148735E-4</v>
      </c>
      <c r="GR34" s="139">
        <v>8.2753992733678884E-5</v>
      </c>
      <c r="GS34" s="139">
        <v>1.57745004569327E-4</v>
      </c>
      <c r="GT34" s="139">
        <v>1.3505546213360713E-4</v>
      </c>
      <c r="GU34" s="139">
        <v>4.011623477623563E-5</v>
      </c>
      <c r="GV34" s="139">
        <v>7.3802346105749281E-5</v>
      </c>
      <c r="GW34" s="139">
        <v>1.2793747326165567E-4</v>
      </c>
      <c r="GX34" s="139"/>
      <c r="GY34" s="139">
        <v>2.8268187165069406E-6</v>
      </c>
      <c r="GZ34" s="139">
        <v>0</v>
      </c>
      <c r="HA34" s="139">
        <v>9.4227290550231355E-7</v>
      </c>
      <c r="HB34" s="139">
        <v>0</v>
      </c>
      <c r="HC34" s="139">
        <v>8.1998571969234559E-5</v>
      </c>
      <c r="HD34" s="139">
        <v>2.8268187165069406E-6</v>
      </c>
      <c r="HE34" s="139">
        <v>0</v>
      </c>
      <c r="HF34" s="139">
        <v>3.2743413143130521E-5</v>
      </c>
      <c r="HG34" s="139">
        <v>9.6747374639350565E-6</v>
      </c>
      <c r="HH34" s="139">
        <v>4.2961643700292319E-5</v>
      </c>
      <c r="HI34" s="139">
        <v>2.0845804301804191E-6</v>
      </c>
      <c r="HJ34" s="139">
        <v>0</v>
      </c>
      <c r="HK34" s="139">
        <v>3.470644036850455E-5</v>
      </c>
      <c r="HL34" s="139">
        <v>2.8268187165069406E-6</v>
      </c>
      <c r="HM34" s="139">
        <v>8.7736270064090314E-6</v>
      </c>
      <c r="HN34" s="139">
        <v>3.8851461684822643E-4</v>
      </c>
      <c r="HO34" s="139">
        <v>4.1730333540361715E-4</v>
      </c>
      <c r="HP34" s="139">
        <v>1.8502148415922655E-5</v>
      </c>
      <c r="HQ34" s="139">
        <v>2.3261878819808089E-4</v>
      </c>
      <c r="HR34" s="139">
        <v>5.5764810279295496E-3</v>
      </c>
      <c r="HS34" s="139">
        <v>1.8464430223382976E-4</v>
      </c>
      <c r="HT34" s="139">
        <v>3.4637828022984536E-5</v>
      </c>
      <c r="HU34" s="139">
        <v>6.6142648228496344E-5</v>
      </c>
      <c r="HV34" s="139">
        <v>9.9287420036048139E-5</v>
      </c>
      <c r="HW34" s="139">
        <v>1.7300576884820936E-5</v>
      </c>
      <c r="HX34" s="139">
        <v>4.7278667016856371E-5</v>
      </c>
      <c r="HY34" s="139">
        <v>1.6039728948963623E-4</v>
      </c>
      <c r="HZ34" s="99"/>
    </row>
    <row r="35" spans="1:234" s="100" customFormat="1" ht="24" x14ac:dyDescent="0.25">
      <c r="A35" s="97" t="s">
        <v>28</v>
      </c>
      <c r="B35" s="98">
        <v>8593</v>
      </c>
      <c r="C35" s="98"/>
      <c r="D35" s="98">
        <v>9</v>
      </c>
      <c r="E35" s="98"/>
      <c r="F35" s="98"/>
      <c r="G35" s="98" t="s">
        <v>62</v>
      </c>
      <c r="H35" s="98" t="s">
        <v>790</v>
      </c>
      <c r="I35" s="97" t="s">
        <v>13</v>
      </c>
      <c r="J35" s="97" t="s">
        <v>885</v>
      </c>
      <c r="K35" s="139">
        <v>3.3205732390202648E-4</v>
      </c>
      <c r="L35" s="139">
        <v>7.9822866502988538E-5</v>
      </c>
      <c r="M35" s="139">
        <v>1.119177602211826E-3</v>
      </c>
      <c r="N35" s="139">
        <v>1.1823264270852865E-4</v>
      </c>
      <c r="O35" s="139">
        <v>1.5687765921427262E-3</v>
      </c>
      <c r="P35" s="139">
        <v>1.6476353246576295E-4</v>
      </c>
      <c r="Q35" s="139">
        <v>2.0620724634440538E-4</v>
      </c>
      <c r="R35" s="139">
        <v>8.723403123244934E-4</v>
      </c>
      <c r="S35" s="139">
        <v>3.155487797008111E-4</v>
      </c>
      <c r="T35" s="139">
        <v>1.4755320468153512E-3</v>
      </c>
      <c r="U35" s="139">
        <v>6.0405081039675715E-4</v>
      </c>
      <c r="V35" s="139">
        <v>8.7979958303856633E-4</v>
      </c>
      <c r="W35" s="139">
        <v>2.6004082054529734E-3</v>
      </c>
      <c r="X35" s="139">
        <v>4.3245351930367923E-4</v>
      </c>
      <c r="Y35" s="139">
        <v>5.3550322336129701E-4</v>
      </c>
      <c r="Z35" s="139">
        <v>2.5537553878915748E-3</v>
      </c>
      <c r="AA35" s="139">
        <v>8.7729241922108233E-3</v>
      </c>
      <c r="AB35" s="139">
        <v>1.7303323700483982E-3</v>
      </c>
      <c r="AC35" s="139">
        <v>2.1968082778508771E-2</v>
      </c>
      <c r="AD35" s="139">
        <v>3.8598941885312897E-2</v>
      </c>
      <c r="AE35" s="139">
        <v>5.4870094193837527E-3</v>
      </c>
      <c r="AF35" s="139">
        <v>3.8806769967833789E-3</v>
      </c>
      <c r="AG35" s="139">
        <v>4.743962853007223E-3</v>
      </c>
      <c r="AH35" s="139">
        <v>8.5620265022064526E-4</v>
      </c>
      <c r="AI35" s="139">
        <v>8.1350818493758803E-4</v>
      </c>
      <c r="AJ35" s="139">
        <v>1.5046484211561856E-3</v>
      </c>
      <c r="AK35" s="139">
        <v>5.2755528044353666E-3</v>
      </c>
      <c r="AL35" s="139"/>
      <c r="AM35" s="139">
        <v>3.6923757863661303E-4</v>
      </c>
      <c r="AN35" s="139">
        <v>9.1320168781296027E-5</v>
      </c>
      <c r="AO35" s="139">
        <v>1.2760865898967617E-3</v>
      </c>
      <c r="AP35" s="139">
        <v>1.2957766598618948E-4</v>
      </c>
      <c r="AQ35" s="139">
        <v>1.4014595268378206E-3</v>
      </c>
      <c r="AR35" s="139">
        <v>1.4935591059758271E-4</v>
      </c>
      <c r="AS35" s="139">
        <v>1.9814521675243576E-4</v>
      </c>
      <c r="AT35" s="139">
        <v>8.5744461563592392E-4</v>
      </c>
      <c r="AU35" s="139">
        <v>3.374696647104371E-4</v>
      </c>
      <c r="AV35" s="139">
        <v>1.6690884726012784E-3</v>
      </c>
      <c r="AW35" s="139">
        <v>7.7649357572803172E-4</v>
      </c>
      <c r="AX35" s="139">
        <v>8.2901657202215568E-4</v>
      </c>
      <c r="AY35" s="139">
        <v>2.4444815944140255E-3</v>
      </c>
      <c r="AZ35" s="139">
        <v>4.1132149703223002E-4</v>
      </c>
      <c r="BA35" s="139">
        <v>6.0574760161801995E-4</v>
      </c>
      <c r="BB35" s="139">
        <v>2.6607995476874554E-3</v>
      </c>
      <c r="BC35" s="139">
        <v>1.0008735958985462E-2</v>
      </c>
      <c r="BD35" s="139">
        <v>1.7316285807516413E-3</v>
      </c>
      <c r="BE35" s="139">
        <v>2.3914911601626444E-2</v>
      </c>
      <c r="BF35" s="139">
        <v>4.2818226524650546E-2</v>
      </c>
      <c r="BG35" s="139">
        <v>5.6505876238079275E-3</v>
      </c>
      <c r="BH35" s="139">
        <v>3.91668039866037E-3</v>
      </c>
      <c r="BI35" s="139">
        <v>5.2048010354922083E-3</v>
      </c>
      <c r="BJ35" s="139">
        <v>7.7692284968904925E-4</v>
      </c>
      <c r="BK35" s="139">
        <v>8.171798262706782E-4</v>
      </c>
      <c r="BL35" s="139">
        <v>1.5625908799723905E-3</v>
      </c>
      <c r="BM35" s="139">
        <v>5.8690951633176801E-3</v>
      </c>
      <c r="BN35" s="139"/>
      <c r="BO35" s="139">
        <v>2.680702333050423E-4</v>
      </c>
      <c r="BP35" s="139">
        <v>9.0648576660645535E-5</v>
      </c>
      <c r="BQ35" s="139">
        <v>1.5473229782510876E-3</v>
      </c>
      <c r="BR35" s="139">
        <v>1.0403798290054856E-4</v>
      </c>
      <c r="BS35" s="139">
        <v>1.5528603344391757E-3</v>
      </c>
      <c r="BT35" s="139">
        <v>1.3363329989269943E-4</v>
      </c>
      <c r="BU35" s="139">
        <v>1.5921702074142536E-4</v>
      </c>
      <c r="BV35" s="139">
        <v>8.4280358078185516E-4</v>
      </c>
      <c r="BW35" s="139">
        <v>3.332400527618602E-4</v>
      </c>
      <c r="BX35" s="139">
        <v>1.6417002641526037E-3</v>
      </c>
      <c r="BY35" s="139">
        <v>8.1916465125432656E-4</v>
      </c>
      <c r="BZ35" s="139">
        <v>7.2200192181642202E-4</v>
      </c>
      <c r="CA35" s="139">
        <v>2.5270719768606129E-3</v>
      </c>
      <c r="CB35" s="139">
        <v>3.494889399294689E-4</v>
      </c>
      <c r="CC35" s="139">
        <v>5.9396685762454346E-4</v>
      </c>
      <c r="CD35" s="139">
        <v>2.741171781093686E-3</v>
      </c>
      <c r="CE35" s="139">
        <v>9.7666431737326899E-3</v>
      </c>
      <c r="CF35" s="139">
        <v>1.5402439198790108E-3</v>
      </c>
      <c r="CG35" s="139">
        <v>2.4713259976211328E-2</v>
      </c>
      <c r="CH35" s="139">
        <v>4.3771207470438306E-2</v>
      </c>
      <c r="CI35" s="139">
        <v>6.3784993014444165E-3</v>
      </c>
      <c r="CJ35" s="139">
        <v>3.9484284171937929E-3</v>
      </c>
      <c r="CK35" s="139">
        <v>5.2631067365806498E-3</v>
      </c>
      <c r="CL35" s="139">
        <v>7.7856541097288349E-4</v>
      </c>
      <c r="CM35" s="139">
        <v>7.622777986271102E-4</v>
      </c>
      <c r="CN35" s="139">
        <v>1.6593672383046992E-3</v>
      </c>
      <c r="CO35" s="139">
        <v>6.3440652831697232E-3</v>
      </c>
      <c r="CP35" s="139"/>
      <c r="CQ35" s="139">
        <v>4.0563557752893613E-4</v>
      </c>
      <c r="CR35" s="139">
        <v>1.1464706772772893E-4</v>
      </c>
      <c r="CS35" s="139">
        <v>1.4280233580629769E-3</v>
      </c>
      <c r="CT35" s="139">
        <v>1.1742414421122982E-4</v>
      </c>
      <c r="CU35" s="139">
        <v>1.4730123881045738E-3</v>
      </c>
      <c r="CV35" s="139">
        <v>1.2179479636323342E-4</v>
      </c>
      <c r="CW35" s="139">
        <v>1.6527370777566744E-4</v>
      </c>
      <c r="CX35" s="139">
        <v>6.7140416995668329E-4</v>
      </c>
      <c r="CY35" s="139">
        <v>3.329850498530401E-4</v>
      </c>
      <c r="CZ35" s="139">
        <v>1.4652356376821214E-3</v>
      </c>
      <c r="DA35" s="139">
        <v>7.4691015521698536E-4</v>
      </c>
      <c r="DB35" s="139">
        <v>6.4174743386807235E-4</v>
      </c>
      <c r="DC35" s="139">
        <v>1.8651998851886807E-3</v>
      </c>
      <c r="DD35" s="139">
        <v>3.0404940195647535E-4</v>
      </c>
      <c r="DE35" s="139">
        <v>5.7217920262854342E-4</v>
      </c>
      <c r="DF35" s="139">
        <v>2.7407498565165662E-3</v>
      </c>
      <c r="DG35" s="139">
        <v>9.484361301705482E-3</v>
      </c>
      <c r="DH35" s="139">
        <v>1.4433025250545305E-3</v>
      </c>
      <c r="DI35" s="139">
        <v>2.5699590052850125E-2</v>
      </c>
      <c r="DJ35" s="139">
        <v>4.5323874122428387E-2</v>
      </c>
      <c r="DK35" s="139">
        <v>6.0238685920749047E-3</v>
      </c>
      <c r="DL35" s="139">
        <v>4.2479915762977296E-3</v>
      </c>
      <c r="DM35" s="139">
        <v>4.9631937781581181E-3</v>
      </c>
      <c r="DN35" s="139">
        <v>7.2885453950817677E-4</v>
      </c>
      <c r="DO35" s="139">
        <v>8.5190163986797573E-4</v>
      </c>
      <c r="DP35" s="139">
        <v>1.7543436826366614E-3</v>
      </c>
      <c r="DQ35" s="139">
        <v>7.1342450952406574E-3</v>
      </c>
      <c r="DR35" s="139"/>
      <c r="DS35" s="139">
        <v>2.8331675029184377E-4</v>
      </c>
      <c r="DT35" s="139">
        <v>1.128706983321737E-4</v>
      </c>
      <c r="DU35" s="139">
        <v>1.3997065690185705E-3</v>
      </c>
      <c r="DV35" s="139">
        <v>1.3543385569315654E-4</v>
      </c>
      <c r="DW35" s="139">
        <v>1.4336149461121122E-3</v>
      </c>
      <c r="DX35" s="139">
        <v>5.483276653361625E-5</v>
      </c>
      <c r="DY35" s="139">
        <v>1.1482433566510313E-4</v>
      </c>
      <c r="DZ35" s="139">
        <v>5.6197065630022604E-4</v>
      </c>
      <c r="EA35" s="139">
        <v>3.3772051374995334E-4</v>
      </c>
      <c r="EB35" s="139">
        <v>1.2150929747959374E-3</v>
      </c>
      <c r="EC35" s="139">
        <v>7.9325174877516625E-4</v>
      </c>
      <c r="ED35" s="139">
        <v>5.2965443189818384E-4</v>
      </c>
      <c r="EE35" s="139">
        <v>2.0406638505943708E-3</v>
      </c>
      <c r="EF35" s="139">
        <v>2.3382266222274475E-4</v>
      </c>
      <c r="EG35" s="139">
        <v>5.2952455043185154E-4</v>
      </c>
      <c r="EH35" s="139">
        <v>2.5775938324035744E-3</v>
      </c>
      <c r="EI35" s="139">
        <v>8.8298895718002569E-3</v>
      </c>
      <c r="EJ35" s="139">
        <v>1.264787452031989E-3</v>
      </c>
      <c r="EK35" s="139">
        <v>2.6407497914709959E-2</v>
      </c>
      <c r="EL35" s="139">
        <v>4.4277484991180012E-2</v>
      </c>
      <c r="EM35" s="139">
        <v>5.4544962547623628E-3</v>
      </c>
      <c r="EN35" s="139">
        <v>3.71292271267954E-3</v>
      </c>
      <c r="EO35" s="139">
        <v>4.5041426049798449E-3</v>
      </c>
      <c r="EP35" s="139">
        <v>5.4026871097029446E-4</v>
      </c>
      <c r="EQ35" s="139">
        <v>7.186070115312225E-4</v>
      </c>
      <c r="ER35" s="139">
        <v>1.4359950088197195E-3</v>
      </c>
      <c r="ES35" s="139">
        <v>6.9016399931911424E-3</v>
      </c>
      <c r="ET35" s="139"/>
      <c r="EU35" s="139">
        <v>1.8648289050490324E-4</v>
      </c>
      <c r="EV35" s="139">
        <v>1.0409956252769014E-4</v>
      </c>
      <c r="EW35" s="139">
        <v>1.2926544376959653E-3</v>
      </c>
      <c r="EX35" s="139">
        <v>1.6644572542583253E-4</v>
      </c>
      <c r="EY35" s="139">
        <v>1.5569951053592379E-3</v>
      </c>
      <c r="EZ35" s="139">
        <v>4.2526464368684536E-5</v>
      </c>
      <c r="FA35" s="139">
        <v>7.3076308593318193E-5</v>
      </c>
      <c r="FB35" s="139">
        <v>5.8176378408804678E-4</v>
      </c>
      <c r="FC35" s="139">
        <v>4.0998089025210619E-4</v>
      </c>
      <c r="FD35" s="139">
        <v>1.2116160375289895E-3</v>
      </c>
      <c r="FE35" s="139">
        <v>7.086563417412398E-4</v>
      </c>
      <c r="FF35" s="139">
        <v>6.9855041170482793E-4</v>
      </c>
      <c r="FG35" s="139">
        <v>1.8905877759184282E-3</v>
      </c>
      <c r="FH35" s="139">
        <v>2.0188519967811289E-4</v>
      </c>
      <c r="FI35" s="139">
        <v>4.9998103686349482E-4</v>
      </c>
      <c r="FJ35" s="139">
        <v>2.784749565022717E-3</v>
      </c>
      <c r="FK35" s="139">
        <v>8.6457249795856804E-3</v>
      </c>
      <c r="FL35" s="139">
        <v>1.2558234265821664E-3</v>
      </c>
      <c r="FM35" s="139">
        <v>2.6866086266167977E-2</v>
      </c>
      <c r="FN35" s="139">
        <v>4.2225734865963253E-2</v>
      </c>
      <c r="FO35" s="139">
        <v>4.7601791565981925E-3</v>
      </c>
      <c r="FP35" s="139">
        <v>3.3935070294592415E-3</v>
      </c>
      <c r="FQ35" s="139">
        <v>3.9921383344128439E-3</v>
      </c>
      <c r="FR35" s="139">
        <v>4.9208992624967171E-4</v>
      </c>
      <c r="FS35" s="139">
        <v>7.4220484561166825E-4</v>
      </c>
      <c r="FT35" s="139">
        <v>1.1337088049650163E-3</v>
      </c>
      <c r="FU35" s="139">
        <v>6.7914089824070243E-3</v>
      </c>
      <c r="FV35" s="139"/>
      <c r="FW35" s="139">
        <v>1.5012562444304028E-4</v>
      </c>
      <c r="FX35" s="139">
        <v>9.6505214456698858E-5</v>
      </c>
      <c r="FY35" s="139">
        <v>1.3361827842612384E-3</v>
      </c>
      <c r="FZ35" s="139">
        <v>1.3705889973208936E-4</v>
      </c>
      <c r="GA35" s="139">
        <v>1.2614293341962199E-3</v>
      </c>
      <c r="GB35" s="139">
        <v>2.4100139317178971E-5</v>
      </c>
      <c r="GC35" s="139">
        <v>1.0480912114253297E-4</v>
      </c>
      <c r="GD35" s="139">
        <v>3.8255428792045219E-4</v>
      </c>
      <c r="GE35" s="139">
        <v>3.6125841165792768E-4</v>
      </c>
      <c r="GF35" s="139">
        <v>1.1740524603211912E-3</v>
      </c>
      <c r="GG35" s="139">
        <v>5.8515913942655973E-4</v>
      </c>
      <c r="GH35" s="139">
        <v>4.7682665811365859E-4</v>
      </c>
      <c r="GI35" s="139">
        <v>1.7343696412997448E-3</v>
      </c>
      <c r="GJ35" s="139">
        <v>1.4652745004341484E-4</v>
      </c>
      <c r="GK35" s="139">
        <v>4.5894602777796917E-4</v>
      </c>
      <c r="GL35" s="139">
        <v>2.9178004730113253E-3</v>
      </c>
      <c r="GM35" s="139">
        <v>9.5156855508885252E-3</v>
      </c>
      <c r="GN35" s="139">
        <v>1.0592755250318413E-3</v>
      </c>
      <c r="GO35" s="139">
        <v>2.6966558458986319E-2</v>
      </c>
      <c r="GP35" s="139">
        <v>4.0299109354460093E-2</v>
      </c>
      <c r="GQ35" s="139">
        <v>4.3736377434669595E-3</v>
      </c>
      <c r="GR35" s="139">
        <v>3.1589923292643157E-3</v>
      </c>
      <c r="GS35" s="139">
        <v>4.0563118014161981E-3</v>
      </c>
      <c r="GT35" s="139">
        <v>3.6933495045516636E-4</v>
      </c>
      <c r="GU35" s="139">
        <v>5.2795559470992289E-4</v>
      </c>
      <c r="GV35" s="139">
        <v>1.2312644260707578E-3</v>
      </c>
      <c r="GW35" s="139">
        <v>6.975737592874248E-3</v>
      </c>
      <c r="GX35" s="139"/>
      <c r="GY35" s="139">
        <v>9.4184640302928685E-5</v>
      </c>
      <c r="GZ35" s="139">
        <v>5.935694428948394E-5</v>
      </c>
      <c r="HA35" s="139">
        <v>8.1872156140309156E-4</v>
      </c>
      <c r="HB35" s="139">
        <v>1.22508272789494E-4</v>
      </c>
      <c r="HC35" s="139">
        <v>9.3796106468671265E-4</v>
      </c>
      <c r="HD35" s="139">
        <v>1.4212029470481164E-5</v>
      </c>
      <c r="HE35" s="139">
        <v>6.0080138744454491E-5</v>
      </c>
      <c r="HF35" s="139">
        <v>3.2114917115161714E-4</v>
      </c>
      <c r="HG35" s="139">
        <v>2.3093132620425347E-4</v>
      </c>
      <c r="HH35" s="139">
        <v>8.3859994899079923E-4</v>
      </c>
      <c r="HI35" s="139">
        <v>4.0890116229520438E-4</v>
      </c>
      <c r="HJ35" s="139">
        <v>5.5735866383268087E-4</v>
      </c>
      <c r="HK35" s="139">
        <v>1.1171355718907019E-3</v>
      </c>
      <c r="HL35" s="139">
        <v>1.0404879941752425E-4</v>
      </c>
      <c r="HM35" s="139">
        <v>3.1539971944207466E-4</v>
      </c>
      <c r="HN35" s="139">
        <v>2.9611582670845409E-3</v>
      </c>
      <c r="HO35" s="139">
        <v>5.5907695550818908E-3</v>
      </c>
      <c r="HP35" s="139">
        <v>6.3250158049802763E-4</v>
      </c>
      <c r="HQ35" s="139">
        <v>2.0515859360234728E-2</v>
      </c>
      <c r="HR35" s="139">
        <v>2.8159872274665779E-2</v>
      </c>
      <c r="HS35" s="139">
        <v>2.8790433492081225E-3</v>
      </c>
      <c r="HT35" s="139">
        <v>2.1808456090589507E-3</v>
      </c>
      <c r="HU35" s="139">
        <v>2.385791429008331E-3</v>
      </c>
      <c r="HV35" s="139">
        <v>2.6253253100933378E-4</v>
      </c>
      <c r="HW35" s="139">
        <v>3.8716858000272875E-4</v>
      </c>
      <c r="HX35" s="139">
        <v>7.8615098094812178E-4</v>
      </c>
      <c r="HY35" s="139">
        <v>4.9557408482446465E-3</v>
      </c>
      <c r="HZ35" s="99"/>
    </row>
    <row r="36" spans="1:234" s="92" customFormat="1" ht="24" x14ac:dyDescent="0.25">
      <c r="A36" s="90" t="s">
        <v>29</v>
      </c>
      <c r="B36" s="91">
        <v>4783</v>
      </c>
      <c r="C36" s="91"/>
      <c r="D36" s="91"/>
      <c r="E36" s="91">
        <v>1</v>
      </c>
      <c r="F36" s="91"/>
      <c r="G36" s="91" t="s">
        <v>780</v>
      </c>
      <c r="H36" s="91" t="s">
        <v>779</v>
      </c>
      <c r="I36" s="90" t="s">
        <v>20</v>
      </c>
      <c r="J36" s="90" t="s">
        <v>875</v>
      </c>
      <c r="K36" s="140">
        <v>8.2351834872205251E-4</v>
      </c>
      <c r="L36" s="140">
        <v>2.0937633819343677E-4</v>
      </c>
      <c r="M36" s="140">
        <v>1.2974125385421043E-3</v>
      </c>
      <c r="N36" s="140">
        <v>6.9559537068439556E-5</v>
      </c>
      <c r="O36" s="140">
        <v>1.0575420497333605E-3</v>
      </c>
      <c r="P36" s="140">
        <v>9.8418248087805296E-5</v>
      </c>
      <c r="Q36" s="140">
        <v>1.6493425807540167E-4</v>
      </c>
      <c r="R36" s="140">
        <v>1.1026271371576647E-3</v>
      </c>
      <c r="S36" s="140">
        <v>6.8893478075273567E-4</v>
      </c>
      <c r="T36" s="140">
        <v>1.5487090660682217E-3</v>
      </c>
      <c r="U36" s="140">
        <v>5.146780779981267E-4</v>
      </c>
      <c r="V36" s="140">
        <v>8.1330082633638808E-4</v>
      </c>
      <c r="W36" s="140">
        <v>1.9943724430093639E-3</v>
      </c>
      <c r="X36" s="140">
        <v>3.4423987237082573E-4</v>
      </c>
      <c r="Y36" s="140">
        <v>7.8343253208233308E-4</v>
      </c>
      <c r="Z36" s="140">
        <v>2.3956045102174906E-3</v>
      </c>
      <c r="AA36" s="140">
        <v>7.0544441063025284E-3</v>
      </c>
      <c r="AB36" s="140">
        <v>1.9410361941548792E-3</v>
      </c>
      <c r="AC36" s="140">
        <v>1.1569498358888127E-2</v>
      </c>
      <c r="AD36" s="140">
        <v>3.8565576764226797E-2</v>
      </c>
      <c r="AE36" s="140">
        <v>9.9080725672674192E-3</v>
      </c>
      <c r="AF36" s="140">
        <v>5.8599635260231384E-3</v>
      </c>
      <c r="AG36" s="140">
        <v>7.4812776342141514E-3</v>
      </c>
      <c r="AH36" s="140">
        <v>1.0309851257043572E-3</v>
      </c>
      <c r="AI36" s="140">
        <v>8.9109505022924422E-4</v>
      </c>
      <c r="AJ36" s="140">
        <v>2.4655072448427858E-3</v>
      </c>
      <c r="AK36" s="140">
        <v>2.6122901498692994E-3</v>
      </c>
      <c r="AL36" s="140"/>
      <c r="AM36" s="140">
        <v>8.935965291620773E-4</v>
      </c>
      <c r="AN36" s="140">
        <v>1.6705804024651804E-4</v>
      </c>
      <c r="AO36" s="140">
        <v>1.1741100329985827E-3</v>
      </c>
      <c r="AP36" s="140">
        <v>4.5779555737170756E-5</v>
      </c>
      <c r="AQ36" s="140">
        <v>8.2582383002962776E-4</v>
      </c>
      <c r="AR36" s="140">
        <v>6.8725462109285533E-5</v>
      </c>
      <c r="AS36" s="140">
        <v>1.5637280215696539E-4</v>
      </c>
      <c r="AT36" s="140">
        <v>1.0012026513735116E-3</v>
      </c>
      <c r="AU36" s="140">
        <v>5.3427904588702912E-4</v>
      </c>
      <c r="AV36" s="140">
        <v>1.4099650265719842E-3</v>
      </c>
      <c r="AW36" s="140">
        <v>4.4938516845401404E-4</v>
      </c>
      <c r="AX36" s="140">
        <v>7.1092160670321761E-4</v>
      </c>
      <c r="AY36" s="140">
        <v>1.891494802889258E-3</v>
      </c>
      <c r="AZ36" s="140">
        <v>2.7275002459409243E-4</v>
      </c>
      <c r="BA36" s="140">
        <v>6.6886317914566348E-4</v>
      </c>
      <c r="BB36" s="140">
        <v>2.2760379176704503E-3</v>
      </c>
      <c r="BC36" s="140">
        <v>6.618182408942022E-3</v>
      </c>
      <c r="BD36" s="140">
        <v>1.9091763459732182E-3</v>
      </c>
      <c r="BE36" s="140">
        <v>1.0797915816584295E-2</v>
      </c>
      <c r="BF36" s="140">
        <v>3.7238943142316704E-2</v>
      </c>
      <c r="BG36" s="140">
        <v>9.8744036672176669E-3</v>
      </c>
      <c r="BH36" s="140">
        <v>5.486415477271963E-3</v>
      </c>
      <c r="BI36" s="140">
        <v>7.0455616740889354E-3</v>
      </c>
      <c r="BJ36" s="140">
        <v>9.4272981277518841E-4</v>
      </c>
      <c r="BK36" s="140">
        <v>8.3361583708353943E-4</v>
      </c>
      <c r="BL36" s="140">
        <v>2.2748020467247892E-3</v>
      </c>
      <c r="BM36" s="140">
        <v>2.6373442440414947E-3</v>
      </c>
      <c r="BN36" s="140"/>
      <c r="BO36" s="140">
        <v>8.160509135091118E-4</v>
      </c>
      <c r="BP36" s="140">
        <v>1.9070522650600218E-4</v>
      </c>
      <c r="BQ36" s="140">
        <v>1.2112863159256008E-3</v>
      </c>
      <c r="BR36" s="140">
        <v>5.7207380914487604E-5</v>
      </c>
      <c r="BS36" s="140">
        <v>6.2368840473782015E-4</v>
      </c>
      <c r="BT36" s="140">
        <v>5.6680346135644248E-5</v>
      </c>
      <c r="BU36" s="140">
        <v>1.5949334462356631E-4</v>
      </c>
      <c r="BV36" s="140">
        <v>9.2909371485282979E-4</v>
      </c>
      <c r="BW36" s="140">
        <v>5.0845565509685187E-4</v>
      </c>
      <c r="BX36" s="140">
        <v>1.1657495660525854E-3</v>
      </c>
      <c r="BY36" s="140">
        <v>4.1806313581319314E-4</v>
      </c>
      <c r="BZ36" s="140">
        <v>6.5389351067431957E-4</v>
      </c>
      <c r="CA36" s="140">
        <v>1.4950066210081513E-3</v>
      </c>
      <c r="CB36" s="140">
        <v>2.6136862802230386E-4</v>
      </c>
      <c r="CC36" s="140">
        <v>6.1174028218137586E-4</v>
      </c>
      <c r="CD36" s="140">
        <v>2.1077506034905911E-3</v>
      </c>
      <c r="CE36" s="140">
        <v>6.1507405983459006E-3</v>
      </c>
      <c r="CF36" s="140">
        <v>1.7161729748842623E-3</v>
      </c>
      <c r="CG36" s="140">
        <v>9.444378515536752E-3</v>
      </c>
      <c r="CH36" s="140">
        <v>3.0471560908494781E-2</v>
      </c>
      <c r="CI36" s="140">
        <v>9.3394489533408908E-3</v>
      </c>
      <c r="CJ36" s="140">
        <v>4.9787216348165589E-3</v>
      </c>
      <c r="CK36" s="140">
        <v>6.1140376354373339E-3</v>
      </c>
      <c r="CL36" s="140">
        <v>8.5778520053943089E-4</v>
      </c>
      <c r="CM36" s="140">
        <v>7.8799030467354618E-4</v>
      </c>
      <c r="CN36" s="140">
        <v>2.1806006696446665E-3</v>
      </c>
      <c r="CO36" s="140">
        <v>2.2864333719268552E-3</v>
      </c>
      <c r="CP36" s="140"/>
      <c r="CQ36" s="140">
        <v>8.6769163575665031E-4</v>
      </c>
      <c r="CR36" s="140">
        <v>1.3261931454532053E-4</v>
      </c>
      <c r="CS36" s="140">
        <v>1.142071990156251E-3</v>
      </c>
      <c r="CT36" s="140">
        <v>3.3807875267854908E-5</v>
      </c>
      <c r="CU36" s="140">
        <v>6.3151377110421357E-4</v>
      </c>
      <c r="CV36" s="140">
        <v>3.4147590391912317E-5</v>
      </c>
      <c r="CW36" s="140">
        <v>1.1858945944402998E-4</v>
      </c>
      <c r="CX36" s="140">
        <v>6.8344280434798094E-4</v>
      </c>
      <c r="CY36" s="140">
        <v>5.2772347404841089E-4</v>
      </c>
      <c r="CZ36" s="140">
        <v>1.0178804051980766E-3</v>
      </c>
      <c r="DA36" s="140">
        <v>3.6113028146376325E-4</v>
      </c>
      <c r="DB36" s="140">
        <v>5.2761582923301759E-4</v>
      </c>
      <c r="DC36" s="140">
        <v>1.3360018942008872E-3</v>
      </c>
      <c r="DD36" s="140">
        <v>2.6858662962351106E-4</v>
      </c>
      <c r="DE36" s="140">
        <v>5.9564876512195174E-4</v>
      </c>
      <c r="DF36" s="140">
        <v>1.9906769152167681E-3</v>
      </c>
      <c r="DG36" s="140">
        <v>5.6303018551414749E-3</v>
      </c>
      <c r="DH36" s="140">
        <v>1.6117282087377885E-3</v>
      </c>
      <c r="DI36" s="140">
        <v>9.2587059165303194E-3</v>
      </c>
      <c r="DJ36" s="140">
        <v>3.0152963096289846E-2</v>
      </c>
      <c r="DK36" s="140">
        <v>9.7696527631489644E-3</v>
      </c>
      <c r="DL36" s="140">
        <v>5.0176084312541711E-3</v>
      </c>
      <c r="DM36" s="140">
        <v>6.1733252059041769E-3</v>
      </c>
      <c r="DN36" s="140">
        <v>8.8927461695708667E-4</v>
      </c>
      <c r="DO36" s="140">
        <v>1.0089544120124988E-3</v>
      </c>
      <c r="DP36" s="140">
        <v>2.0274236896622253E-3</v>
      </c>
      <c r="DQ36" s="140">
        <v>2.0942732133397506E-3</v>
      </c>
      <c r="DR36" s="140"/>
      <c r="DS36" s="140">
        <v>7.2451580137548139E-4</v>
      </c>
      <c r="DT36" s="140">
        <v>1.1444503677261504E-4</v>
      </c>
      <c r="DU36" s="140">
        <v>1.02399467020142E-3</v>
      </c>
      <c r="DV36" s="140">
        <v>3.030263461702298E-5</v>
      </c>
      <c r="DW36" s="140">
        <v>6.1370779021776341E-4</v>
      </c>
      <c r="DX36" s="140">
        <v>6.1194287171363428E-5</v>
      </c>
      <c r="DY36" s="140">
        <v>1.0013066395606887E-4</v>
      </c>
      <c r="DZ36" s="140">
        <v>7.0170865518333467E-4</v>
      </c>
      <c r="EA36" s="140">
        <v>4.6076488424987656E-4</v>
      </c>
      <c r="EB36" s="140">
        <v>9.1903192000401856E-4</v>
      </c>
      <c r="EC36" s="140">
        <v>3.6017462894396982E-4</v>
      </c>
      <c r="ED36" s="140">
        <v>4.5653060725840255E-4</v>
      </c>
      <c r="EE36" s="140">
        <v>1.2715141889868976E-3</v>
      </c>
      <c r="EF36" s="140">
        <v>2.3843926643311967E-4</v>
      </c>
      <c r="EG36" s="140">
        <v>5.5319533954567568E-4</v>
      </c>
      <c r="EH36" s="140">
        <v>1.8981903001216256E-3</v>
      </c>
      <c r="EI36" s="140">
        <v>5.4068339355072218E-3</v>
      </c>
      <c r="EJ36" s="140">
        <v>1.518184105329299E-3</v>
      </c>
      <c r="EK36" s="140">
        <v>9.607248464870783E-3</v>
      </c>
      <c r="EL36" s="140">
        <v>2.9669985087979727E-2</v>
      </c>
      <c r="EM36" s="140">
        <v>9.597410832290109E-3</v>
      </c>
      <c r="EN36" s="140">
        <v>5.0823312785712796E-3</v>
      </c>
      <c r="EO36" s="140">
        <v>5.6692287013043506E-3</v>
      </c>
      <c r="EP36" s="140">
        <v>6.9593260897652417E-4</v>
      </c>
      <c r="EQ36" s="140">
        <v>9.3534503715275719E-4</v>
      </c>
      <c r="ER36" s="140">
        <v>1.7366118052334137E-3</v>
      </c>
      <c r="ES36" s="140">
        <v>2.1433819486110315E-3</v>
      </c>
      <c r="ET36" s="140"/>
      <c r="EU36" s="140">
        <v>5.9723091174955414E-4</v>
      </c>
      <c r="EV36" s="140">
        <v>9.1175987660983211E-5</v>
      </c>
      <c r="EW36" s="140">
        <v>9.5547532119850671E-4</v>
      </c>
      <c r="EX36" s="140">
        <v>1.626453928709062E-5</v>
      </c>
      <c r="EY36" s="140">
        <v>5.9000530673888353E-4</v>
      </c>
      <c r="EZ36" s="140">
        <v>2.1928176293148012E-5</v>
      </c>
      <c r="FA36" s="140">
        <v>9.4753958113036804E-5</v>
      </c>
      <c r="FB36" s="140">
        <v>6.3010855221228186E-4</v>
      </c>
      <c r="FC36" s="140">
        <v>4.1247266139349774E-4</v>
      </c>
      <c r="FD36" s="140">
        <v>7.8890416393773046E-4</v>
      </c>
      <c r="FE36" s="140">
        <v>3.6639238917128927E-4</v>
      </c>
      <c r="FF36" s="140">
        <v>4.4303574208676637E-4</v>
      </c>
      <c r="FG36" s="140">
        <v>1.2633447265975838E-3</v>
      </c>
      <c r="FH36" s="140">
        <v>2.3650255453043847E-4</v>
      </c>
      <c r="FI36" s="140">
        <v>5.0003781030901796E-4</v>
      </c>
      <c r="FJ36" s="140">
        <v>1.8388166745230367E-3</v>
      </c>
      <c r="FK36" s="140">
        <v>4.989888465906314E-3</v>
      </c>
      <c r="FL36" s="140">
        <v>1.5915822930742023E-3</v>
      </c>
      <c r="FM36" s="140">
        <v>9.606974654949885E-3</v>
      </c>
      <c r="FN36" s="140">
        <v>2.7300110640049117E-2</v>
      </c>
      <c r="FO36" s="140">
        <v>8.5052990583081821E-3</v>
      </c>
      <c r="FP36" s="140">
        <v>4.996397726429091E-3</v>
      </c>
      <c r="FQ36" s="140">
        <v>5.3867886871975567E-3</v>
      </c>
      <c r="FR36" s="140">
        <v>1.0834429092114268E-3</v>
      </c>
      <c r="FS36" s="140">
        <v>9.3259218713906465E-4</v>
      </c>
      <c r="FT36" s="140">
        <v>1.758885109955699E-3</v>
      </c>
      <c r="FU36" s="140">
        <v>1.7073484157894179E-3</v>
      </c>
      <c r="FV36" s="140"/>
      <c r="FW36" s="140">
        <v>5.5668674537607968E-4</v>
      </c>
      <c r="FX36" s="140">
        <v>6.764488746660909E-5</v>
      </c>
      <c r="FY36" s="140">
        <v>8.3202170365790121E-4</v>
      </c>
      <c r="FZ36" s="140">
        <v>3.353894232063617E-5</v>
      </c>
      <c r="GA36" s="140">
        <v>5.745512725604837E-4</v>
      </c>
      <c r="GB36" s="140">
        <v>1.0275161229019394E-5</v>
      </c>
      <c r="GC36" s="140">
        <v>8.0428289383022221E-5</v>
      </c>
      <c r="GD36" s="140">
        <v>5.7449841921389645E-4</v>
      </c>
      <c r="GE36" s="140">
        <v>3.2595700990869331E-4</v>
      </c>
      <c r="GF36" s="140">
        <v>7.1783513416807585E-4</v>
      </c>
      <c r="GG36" s="140">
        <v>3.8476700784955461E-4</v>
      </c>
      <c r="GH36" s="140">
        <v>4.482668578059516E-4</v>
      </c>
      <c r="GI36" s="140">
        <v>1.0580531104030504E-3</v>
      </c>
      <c r="GJ36" s="140">
        <v>1.91520908973482E-4</v>
      </c>
      <c r="GK36" s="140">
        <v>4.0721051748973501E-4</v>
      </c>
      <c r="GL36" s="140">
        <v>1.6981562202750321E-3</v>
      </c>
      <c r="GM36" s="140">
        <v>4.4896642623761997E-3</v>
      </c>
      <c r="GN36" s="140">
        <v>1.2286345848660416E-3</v>
      </c>
      <c r="GO36" s="140">
        <v>9.1865333101155758E-3</v>
      </c>
      <c r="GP36" s="140">
        <v>2.5989466690155512E-2</v>
      </c>
      <c r="GQ36" s="140">
        <v>7.7208015903171261E-3</v>
      </c>
      <c r="GR36" s="140">
        <v>4.7753515607402586E-3</v>
      </c>
      <c r="GS36" s="140">
        <v>4.9471977694402671E-3</v>
      </c>
      <c r="GT36" s="140">
        <v>5.9717980493355957E-4</v>
      </c>
      <c r="GU36" s="140">
        <v>8.4772243740741094E-4</v>
      </c>
      <c r="GV36" s="140">
        <v>1.3035995047419975E-3</v>
      </c>
      <c r="GW36" s="140">
        <v>1.3800995730009224E-3</v>
      </c>
      <c r="GX36" s="140"/>
      <c r="GY36" s="140">
        <v>5.0607838589897204E-4</v>
      </c>
      <c r="GZ36" s="140">
        <v>4.7308324253536011E-5</v>
      </c>
      <c r="HA36" s="140">
        <v>7.8571072855668027E-4</v>
      </c>
      <c r="HB36" s="140">
        <v>2.5790865043220762E-5</v>
      </c>
      <c r="HC36" s="140">
        <v>7.5067234623423472E-4</v>
      </c>
      <c r="HD36" s="140">
        <v>1.2200101319689477E-5</v>
      </c>
      <c r="HE36" s="140">
        <v>8.211587426427615E-5</v>
      </c>
      <c r="HF36" s="140">
        <v>5.7404383570570504E-4</v>
      </c>
      <c r="HG36" s="140">
        <v>2.7864155251398594E-4</v>
      </c>
      <c r="HH36" s="140">
        <v>7.3820518211720448E-4</v>
      </c>
      <c r="HI36" s="140">
        <v>4.2251986984776386E-4</v>
      </c>
      <c r="HJ36" s="140">
        <v>4.4498258376491343E-4</v>
      </c>
      <c r="HK36" s="140">
        <v>1.1069959102466217E-3</v>
      </c>
      <c r="HL36" s="140">
        <v>2.1303899882895209E-4</v>
      </c>
      <c r="HM36" s="140">
        <v>4.2006256055651203E-4</v>
      </c>
      <c r="HN36" s="140">
        <v>1.9542922343216041E-3</v>
      </c>
      <c r="HO36" s="140">
        <v>4.7699134881512336E-3</v>
      </c>
      <c r="HP36" s="140">
        <v>1.1926412755312924E-3</v>
      </c>
      <c r="HQ36" s="140">
        <v>8.8487679769886935E-3</v>
      </c>
      <c r="HR36" s="140">
        <v>2.7429853093937077E-2</v>
      </c>
      <c r="HS36" s="140">
        <v>7.9085363395849182E-3</v>
      </c>
      <c r="HT36" s="140">
        <v>4.7470967582712827E-3</v>
      </c>
      <c r="HU36" s="140">
        <v>5.3160304377256841E-3</v>
      </c>
      <c r="HV36" s="140">
        <v>5.8733221525069756E-4</v>
      </c>
      <c r="HW36" s="140">
        <v>1.0326718631522391E-3</v>
      </c>
      <c r="HX36" s="140">
        <v>1.3408145498207185E-3</v>
      </c>
      <c r="HY36" s="140">
        <v>1.4927208743092664E-3</v>
      </c>
      <c r="HZ36" s="124"/>
    </row>
    <row r="37" spans="1:234" s="92" customFormat="1" ht="36" x14ac:dyDescent="0.25">
      <c r="A37" s="90" t="s">
        <v>29</v>
      </c>
      <c r="B37" s="91">
        <v>4761</v>
      </c>
      <c r="C37" s="91"/>
      <c r="D37" s="91"/>
      <c r="E37" s="91">
        <v>2</v>
      </c>
      <c r="F37" s="91"/>
      <c r="G37" s="91" t="s">
        <v>817</v>
      </c>
      <c r="H37" s="91" t="s">
        <v>787</v>
      </c>
      <c r="I37" s="90" t="s">
        <v>19</v>
      </c>
      <c r="J37" s="90" t="s">
        <v>874</v>
      </c>
      <c r="K37" s="140">
        <v>2.9379479785290163E-3</v>
      </c>
      <c r="L37" s="140">
        <v>9.4919456769023303E-4</v>
      </c>
      <c r="M37" s="140">
        <v>5.7110958152817009E-3</v>
      </c>
      <c r="N37" s="140">
        <v>8.4845953651753838E-4</v>
      </c>
      <c r="O37" s="140">
        <v>8.3847767368193157E-3</v>
      </c>
      <c r="P37" s="140">
        <v>1.0108149013588505E-3</v>
      </c>
      <c r="Q37" s="140">
        <v>1.3565457514014877E-3</v>
      </c>
      <c r="R37" s="140">
        <v>5.7183896787528291E-3</v>
      </c>
      <c r="S37" s="140">
        <v>2.6308125649333485E-3</v>
      </c>
      <c r="T37" s="140">
        <v>8.4515046817242555E-3</v>
      </c>
      <c r="U37" s="140">
        <v>4.3357707997579127E-3</v>
      </c>
      <c r="V37" s="140">
        <v>4.2988310571087747E-3</v>
      </c>
      <c r="W37" s="140">
        <v>1.2083650956369393E-2</v>
      </c>
      <c r="X37" s="140">
        <v>2.8863291436184149E-3</v>
      </c>
      <c r="Y37" s="140">
        <v>2.8835960742832401E-3</v>
      </c>
      <c r="Z37" s="140">
        <v>1.6161444470603459E-2</v>
      </c>
      <c r="AA37" s="140">
        <v>4.3401268931395662E-2</v>
      </c>
      <c r="AB37" s="140">
        <v>8.7438276760423723E-3</v>
      </c>
      <c r="AC37" s="140">
        <v>5.8069644462351022E-2</v>
      </c>
      <c r="AD37" s="140">
        <v>0.21201275635243055</v>
      </c>
      <c r="AE37" s="140">
        <v>4.5896378204974206E-2</v>
      </c>
      <c r="AF37" s="140">
        <v>1.6107337402697878E-2</v>
      </c>
      <c r="AG37" s="140">
        <v>3.1473581294235317E-2</v>
      </c>
      <c r="AH37" s="140">
        <v>5.1829228588111545E-3</v>
      </c>
      <c r="AI37" s="140">
        <v>5.9084706969368371E-3</v>
      </c>
      <c r="AJ37" s="140">
        <v>1.0750054367901383E-2</v>
      </c>
      <c r="AK37" s="140">
        <v>1.7484375286325862E-2</v>
      </c>
      <c r="AL37" s="140"/>
      <c r="AM37" s="140">
        <v>2.8783860873258654E-3</v>
      </c>
      <c r="AN37" s="140">
        <v>9.0560311653378202E-4</v>
      </c>
      <c r="AO37" s="140">
        <v>4.952816284381858E-3</v>
      </c>
      <c r="AP37" s="140">
        <v>8.542536753038259E-4</v>
      </c>
      <c r="AQ37" s="140">
        <v>8.4159423918849178E-3</v>
      </c>
      <c r="AR37" s="140">
        <v>1.0886060190379372E-3</v>
      </c>
      <c r="AS37" s="140">
        <v>1.5937769670923735E-3</v>
      </c>
      <c r="AT37" s="140">
        <v>5.9380147092268744E-3</v>
      </c>
      <c r="AU37" s="140">
        <v>2.7551978125645582E-3</v>
      </c>
      <c r="AV37" s="140">
        <v>9.2586564612022939E-3</v>
      </c>
      <c r="AW37" s="140">
        <v>4.3678782211391638E-3</v>
      </c>
      <c r="AX37" s="140">
        <v>3.6592768541877279E-3</v>
      </c>
      <c r="AY37" s="140">
        <v>1.369665732111836E-2</v>
      </c>
      <c r="AZ37" s="140">
        <v>3.2601763061294599E-3</v>
      </c>
      <c r="BA37" s="140">
        <v>3.0748947371165083E-3</v>
      </c>
      <c r="BB37" s="140">
        <v>1.62698720960745E-2</v>
      </c>
      <c r="BC37" s="140">
        <v>4.433463565456934E-2</v>
      </c>
      <c r="BD37" s="140">
        <v>8.829610349319103E-3</v>
      </c>
      <c r="BE37" s="140">
        <v>5.8813173690158885E-2</v>
      </c>
      <c r="BF37" s="140">
        <v>0.22798290127617987</v>
      </c>
      <c r="BG37" s="140">
        <v>4.4953721489103045E-2</v>
      </c>
      <c r="BH37" s="140">
        <v>1.6573835640233833E-2</v>
      </c>
      <c r="BI37" s="140">
        <v>3.2853889686472668E-2</v>
      </c>
      <c r="BJ37" s="140">
        <v>4.2769800014338033E-3</v>
      </c>
      <c r="BK37" s="140">
        <v>5.8583407592790911E-3</v>
      </c>
      <c r="BL37" s="140">
        <v>1.0603721054852352E-2</v>
      </c>
      <c r="BM37" s="140">
        <v>1.8570910008527269E-2</v>
      </c>
      <c r="BN37" s="140"/>
      <c r="BO37" s="140">
        <v>3.3251476921717284E-3</v>
      </c>
      <c r="BP37" s="140">
        <v>9.9459609397862712E-4</v>
      </c>
      <c r="BQ37" s="140">
        <v>5.2067045081771518E-3</v>
      </c>
      <c r="BR37" s="140">
        <v>1.2583609684838682E-3</v>
      </c>
      <c r="BS37" s="140">
        <v>8.1751303970596066E-3</v>
      </c>
      <c r="BT37" s="140">
        <v>9.5423913903214957E-4</v>
      </c>
      <c r="BU37" s="140">
        <v>1.3883768175832838E-3</v>
      </c>
      <c r="BV37" s="140">
        <v>6.1374324937804748E-3</v>
      </c>
      <c r="BW37" s="140">
        <v>2.8039491059648259E-3</v>
      </c>
      <c r="BX37" s="140">
        <v>9.4082392692868451E-3</v>
      </c>
      <c r="BY37" s="140">
        <v>3.9738632881375791E-3</v>
      </c>
      <c r="BZ37" s="140">
        <v>3.6597797271044731E-3</v>
      </c>
      <c r="CA37" s="140">
        <v>1.3787134264162053E-2</v>
      </c>
      <c r="CB37" s="140">
        <v>3.1274465315518475E-3</v>
      </c>
      <c r="CC37" s="140">
        <v>3.401998586614378E-3</v>
      </c>
      <c r="CD37" s="140">
        <v>1.7161666116968302E-2</v>
      </c>
      <c r="CE37" s="140">
        <v>4.9024470133689858E-2</v>
      </c>
      <c r="CF37" s="140">
        <v>8.8538347732286769E-3</v>
      </c>
      <c r="CG37" s="140">
        <v>6.2229688032709028E-2</v>
      </c>
      <c r="CH37" s="140">
        <v>0.23091493029064544</v>
      </c>
      <c r="CI37" s="140">
        <v>4.9179399263573072E-2</v>
      </c>
      <c r="CJ37" s="140">
        <v>1.6894745346339543E-2</v>
      </c>
      <c r="CK37" s="140">
        <v>3.294896502995405E-2</v>
      </c>
      <c r="CL37" s="140">
        <v>4.3907086644511982E-3</v>
      </c>
      <c r="CM37" s="140">
        <v>6.6997947151578021E-3</v>
      </c>
      <c r="CN37" s="140">
        <v>1.0566711771784882E-2</v>
      </c>
      <c r="CO37" s="140">
        <v>1.7990215472672159E-2</v>
      </c>
      <c r="CP37" s="140"/>
      <c r="CQ37" s="140">
        <v>3.2630716299927652E-3</v>
      </c>
      <c r="CR37" s="140">
        <v>9.7234836252038832E-4</v>
      </c>
      <c r="CS37" s="140">
        <v>5.0930852625087801E-3</v>
      </c>
      <c r="CT37" s="140">
        <v>7.8640947587943055E-4</v>
      </c>
      <c r="CU37" s="140">
        <v>7.6248788514084436E-3</v>
      </c>
      <c r="CV37" s="140">
        <v>9.2224524110809966E-4</v>
      </c>
      <c r="CW37" s="140">
        <v>1.6363485695191594E-3</v>
      </c>
      <c r="CX37" s="140">
        <v>5.6684220949805896E-3</v>
      </c>
      <c r="CY37" s="140">
        <v>2.9014136512923437E-3</v>
      </c>
      <c r="CZ37" s="140">
        <v>1.0128838963022102E-2</v>
      </c>
      <c r="DA37" s="140">
        <v>3.655869588200693E-3</v>
      </c>
      <c r="DB37" s="140">
        <v>3.4057070822412589E-3</v>
      </c>
      <c r="DC37" s="140">
        <v>1.1625332899236281E-2</v>
      </c>
      <c r="DD37" s="140">
        <v>3.109521283968401E-3</v>
      </c>
      <c r="DE37" s="140">
        <v>3.1395569148687393E-3</v>
      </c>
      <c r="DF37" s="140">
        <v>1.6280485067727515E-2</v>
      </c>
      <c r="DG37" s="140">
        <v>4.7660485134322576E-2</v>
      </c>
      <c r="DH37" s="140">
        <v>9.0248328183723317E-3</v>
      </c>
      <c r="DI37" s="140">
        <v>6.0917090838048242E-2</v>
      </c>
      <c r="DJ37" s="140">
        <v>0.22921676802201071</v>
      </c>
      <c r="DK37" s="140">
        <v>5.0122639409406346E-2</v>
      </c>
      <c r="DL37" s="140">
        <v>1.6991014746167901E-2</v>
      </c>
      <c r="DM37" s="140">
        <v>3.4332048052974108E-2</v>
      </c>
      <c r="DN37" s="140">
        <v>4.5204359921254137E-3</v>
      </c>
      <c r="DO37" s="140">
        <v>6.6201356157549992E-3</v>
      </c>
      <c r="DP37" s="140">
        <v>1.0980800282382536E-2</v>
      </c>
      <c r="DQ37" s="140">
        <v>1.9266879904248746E-2</v>
      </c>
      <c r="DR37" s="140"/>
      <c r="DS37" s="140">
        <v>4.0881497712280728E-3</v>
      </c>
      <c r="DT37" s="140">
        <v>1.1449918714580328E-3</v>
      </c>
      <c r="DU37" s="140">
        <v>4.9945908495112002E-3</v>
      </c>
      <c r="DV37" s="140">
        <v>8.2085108012373278E-4</v>
      </c>
      <c r="DW37" s="140">
        <v>7.9448092573147014E-3</v>
      </c>
      <c r="DX37" s="140">
        <v>1.0831666463677382E-3</v>
      </c>
      <c r="DY37" s="140">
        <v>2.4206351043421161E-3</v>
      </c>
      <c r="DZ37" s="140">
        <v>6.3870717740291657E-3</v>
      </c>
      <c r="EA37" s="140">
        <v>3.0159158637522985E-3</v>
      </c>
      <c r="EB37" s="140">
        <v>1.030438025399698E-2</v>
      </c>
      <c r="EC37" s="140">
        <v>3.9283006143075562E-3</v>
      </c>
      <c r="ED37" s="140">
        <v>2.7492425340305045E-3</v>
      </c>
      <c r="EE37" s="140">
        <v>1.3453165949489984E-2</v>
      </c>
      <c r="EF37" s="140">
        <v>2.9107916088045235E-3</v>
      </c>
      <c r="EG37" s="140">
        <v>3.1298441348058034E-3</v>
      </c>
      <c r="EH37" s="140">
        <v>1.7227854683935419E-2</v>
      </c>
      <c r="EI37" s="140">
        <v>5.0623909747854766E-2</v>
      </c>
      <c r="EJ37" s="140">
        <v>9.5547952047402122E-3</v>
      </c>
      <c r="EK37" s="140">
        <v>6.1795617768294835E-2</v>
      </c>
      <c r="EL37" s="140">
        <v>0.23951138619062065</v>
      </c>
      <c r="EM37" s="140">
        <v>5.1606933856965194E-2</v>
      </c>
      <c r="EN37" s="140">
        <v>1.7787881778584765E-2</v>
      </c>
      <c r="EO37" s="140">
        <v>3.6925676720531035E-2</v>
      </c>
      <c r="EP37" s="140">
        <v>4.5535978196911643E-3</v>
      </c>
      <c r="EQ37" s="140">
        <v>7.2035343359136894E-3</v>
      </c>
      <c r="ER37" s="140">
        <v>1.1461013029225616E-2</v>
      </c>
      <c r="ES37" s="140">
        <v>2.1992342132014009E-2</v>
      </c>
      <c r="ET37" s="140"/>
      <c r="EU37" s="140">
        <v>3.7733123485069017E-3</v>
      </c>
      <c r="EV37" s="140">
        <v>1.4333563997332897E-3</v>
      </c>
      <c r="EW37" s="140">
        <v>4.8335271508487552E-3</v>
      </c>
      <c r="EX37" s="140">
        <v>9.4430533470982419E-4</v>
      </c>
      <c r="EY37" s="140">
        <v>7.2166299729016356E-3</v>
      </c>
      <c r="EZ37" s="140">
        <v>9.7280074843308169E-4</v>
      </c>
      <c r="FA37" s="140">
        <v>3.0896945030811068E-3</v>
      </c>
      <c r="FB37" s="140">
        <v>5.335873510786804E-3</v>
      </c>
      <c r="FC37" s="140">
        <v>3.1770880502298513E-3</v>
      </c>
      <c r="FD37" s="140">
        <v>8.9217614002254971E-3</v>
      </c>
      <c r="FE37" s="140">
        <v>4.0816516975855218E-3</v>
      </c>
      <c r="FF37" s="140">
        <v>2.4671991540280423E-3</v>
      </c>
      <c r="FG37" s="140">
        <v>1.3682583990261175E-2</v>
      </c>
      <c r="FH37" s="140">
        <v>3.05315033376984E-3</v>
      </c>
      <c r="FI37" s="140">
        <v>3.4196856813560328E-3</v>
      </c>
      <c r="FJ37" s="140">
        <v>1.6856763744591378E-2</v>
      </c>
      <c r="FK37" s="140">
        <v>5.0704587405258419E-2</v>
      </c>
      <c r="FL37" s="140">
        <v>1.1050296907577903E-2</v>
      </c>
      <c r="FM37" s="140">
        <v>6.6267457029514254E-2</v>
      </c>
      <c r="FN37" s="140">
        <v>0.24851406401625908</v>
      </c>
      <c r="FO37" s="140">
        <v>5.1635911960837624E-2</v>
      </c>
      <c r="FP37" s="140">
        <v>1.7414549391690185E-2</v>
      </c>
      <c r="FQ37" s="140">
        <v>3.8508813610195376E-2</v>
      </c>
      <c r="FR37" s="140">
        <v>4.7795919488489939E-3</v>
      </c>
      <c r="FS37" s="140">
        <v>7.4364106126361233E-3</v>
      </c>
      <c r="FT37" s="140">
        <v>1.2406723644753913E-2</v>
      </c>
      <c r="FU37" s="140">
        <v>2.1513996170143872E-2</v>
      </c>
      <c r="FV37" s="140"/>
      <c r="FW37" s="140">
        <v>3.6542140179940917E-3</v>
      </c>
      <c r="FX37" s="140">
        <v>1.1871843987123168E-3</v>
      </c>
      <c r="FY37" s="140">
        <v>4.1950058295231896E-3</v>
      </c>
      <c r="FZ37" s="140">
        <v>9.798084548459326E-4</v>
      </c>
      <c r="GA37" s="140">
        <v>7.098996570513035E-3</v>
      </c>
      <c r="GB37" s="140">
        <v>1.3835223007873075E-3</v>
      </c>
      <c r="GC37" s="140">
        <v>4.3130930133783814E-3</v>
      </c>
      <c r="GD37" s="140">
        <v>4.9427184502579937E-3</v>
      </c>
      <c r="GE37" s="140">
        <v>3.1534244645341331E-3</v>
      </c>
      <c r="GF37" s="140">
        <v>8.3626762342510191E-3</v>
      </c>
      <c r="GG37" s="140">
        <v>3.8701763414150971E-3</v>
      </c>
      <c r="GH37" s="140">
        <v>2.4991048272915255E-3</v>
      </c>
      <c r="GI37" s="140">
        <v>1.3291527378943712E-2</v>
      </c>
      <c r="GJ37" s="140">
        <v>3.0672084924871184E-3</v>
      </c>
      <c r="GK37" s="140">
        <v>3.3989310791182371E-3</v>
      </c>
      <c r="GL37" s="140">
        <v>1.7497435054157483E-2</v>
      </c>
      <c r="GM37" s="140">
        <v>4.9441782513136003E-2</v>
      </c>
      <c r="GN37" s="140">
        <v>1.1847852749327519E-2</v>
      </c>
      <c r="GO37" s="140">
        <v>6.7675226526693569E-2</v>
      </c>
      <c r="GP37" s="140">
        <v>0.27412739402039121</v>
      </c>
      <c r="GQ37" s="140">
        <v>4.8170333050548589E-2</v>
      </c>
      <c r="GR37" s="140">
        <v>1.7343456655450597E-2</v>
      </c>
      <c r="GS37" s="140">
        <v>4.0588015781437482E-2</v>
      </c>
      <c r="GT37" s="140">
        <v>4.7863205016673085E-3</v>
      </c>
      <c r="GU37" s="140">
        <v>7.275703562560713E-3</v>
      </c>
      <c r="GV37" s="140">
        <v>1.2369299417659657E-2</v>
      </c>
      <c r="GW37" s="140">
        <v>2.2204323367880346E-2</v>
      </c>
      <c r="GX37" s="140"/>
      <c r="GY37" s="140">
        <v>3.4917055867250981E-3</v>
      </c>
      <c r="GZ37" s="140">
        <v>1.5147504588316719E-3</v>
      </c>
      <c r="HA37" s="140">
        <v>5.1021649057912434E-3</v>
      </c>
      <c r="HB37" s="140">
        <v>1.1442013478543498E-3</v>
      </c>
      <c r="HC37" s="140">
        <v>6.8337930580141303E-3</v>
      </c>
      <c r="HD37" s="140">
        <v>2.0418476506638699E-3</v>
      </c>
      <c r="HE37" s="140">
        <v>4.0338695646694412E-3</v>
      </c>
      <c r="HF37" s="140">
        <v>5.4111413049419384E-3</v>
      </c>
      <c r="HG37" s="140">
        <v>3.1644918720255192E-3</v>
      </c>
      <c r="HH37" s="140">
        <v>8.7491839284090482E-3</v>
      </c>
      <c r="HI37" s="140">
        <v>4.3430110580524161E-3</v>
      </c>
      <c r="HJ37" s="140">
        <v>2.6311012943354552E-3</v>
      </c>
      <c r="HK37" s="140">
        <v>1.3946900506564741E-2</v>
      </c>
      <c r="HL37" s="140">
        <v>3.6740313040363407E-3</v>
      </c>
      <c r="HM37" s="140">
        <v>4.0856043354831782E-3</v>
      </c>
      <c r="HN37" s="140">
        <v>1.8092432091211925E-2</v>
      </c>
      <c r="HO37" s="140">
        <v>5.1600826708622573E-2</v>
      </c>
      <c r="HP37" s="140">
        <v>1.1547502665113353E-2</v>
      </c>
      <c r="HQ37" s="140">
        <v>7.1217229094389337E-2</v>
      </c>
      <c r="HR37" s="140">
        <v>0.27364947536489587</v>
      </c>
      <c r="HS37" s="140">
        <v>4.5136364399032174E-2</v>
      </c>
      <c r="HT37" s="140">
        <v>1.8327737635647292E-2</v>
      </c>
      <c r="HU37" s="140">
        <v>4.2933821819792918E-2</v>
      </c>
      <c r="HV37" s="140">
        <v>4.9847926920028041E-3</v>
      </c>
      <c r="HW37" s="140">
        <v>7.2026399527407451E-3</v>
      </c>
      <c r="HX37" s="140">
        <v>1.3212900710335958E-2</v>
      </c>
      <c r="HY37" s="140">
        <v>2.1488605497494248E-2</v>
      </c>
      <c r="HZ37" s="124"/>
    </row>
    <row r="38" spans="1:234" s="92" customFormat="1" ht="36" x14ac:dyDescent="0.25">
      <c r="A38" s="90" t="s">
        <v>29</v>
      </c>
      <c r="B38" s="91">
        <v>4762</v>
      </c>
      <c r="C38" s="91"/>
      <c r="D38" s="91"/>
      <c r="E38" s="91">
        <v>2</v>
      </c>
      <c r="F38" s="91"/>
      <c r="G38" s="91" t="s">
        <v>828</v>
      </c>
      <c r="H38" s="91" t="s">
        <v>24</v>
      </c>
      <c r="I38" s="90" t="s">
        <v>19</v>
      </c>
      <c r="J38" s="90" t="s">
        <v>874</v>
      </c>
      <c r="K38" s="140">
        <v>1.10138456198948E-4</v>
      </c>
      <c r="L38" s="140">
        <v>4.4502322372561529E-5</v>
      </c>
      <c r="M38" s="140">
        <v>1.2145971608046271E-4</v>
      </c>
      <c r="N38" s="140">
        <v>4.6440121909881356E-5</v>
      </c>
      <c r="O38" s="140">
        <v>1.8621103791213714E-4</v>
      </c>
      <c r="P38" s="140">
        <v>4.7520725270174774E-6</v>
      </c>
      <c r="Q38" s="140">
        <v>3.2491474004147366E-5</v>
      </c>
      <c r="R38" s="140">
        <v>2.5984580641895855E-4</v>
      </c>
      <c r="S38" s="140">
        <v>4.3195711638375793E-5</v>
      </c>
      <c r="T38" s="140">
        <v>3.0482841687646162E-4</v>
      </c>
      <c r="U38" s="140">
        <v>1.8800029782393469E-4</v>
      </c>
      <c r="V38" s="140">
        <v>7.0793955640369367E-5</v>
      </c>
      <c r="W38" s="140">
        <v>6.6083393512930894E-4</v>
      </c>
      <c r="X38" s="140">
        <v>6.0802618546945636E-5</v>
      </c>
      <c r="Y38" s="140">
        <v>2.6622514997028763E-5</v>
      </c>
      <c r="Z38" s="140">
        <v>3.7543363454194074E-4</v>
      </c>
      <c r="AA38" s="140">
        <v>1.3263035618395573E-3</v>
      </c>
      <c r="AB38" s="140">
        <v>3.0099116314178282E-4</v>
      </c>
      <c r="AC38" s="140">
        <v>1.149871482232288E-3</v>
      </c>
      <c r="AD38" s="140">
        <v>6.3785345932528071E-3</v>
      </c>
      <c r="AE38" s="140">
        <v>1.0711519363471129E-3</v>
      </c>
      <c r="AF38" s="140">
        <v>6.0485724050066841E-4</v>
      </c>
      <c r="AG38" s="140">
        <v>1.1631145220859567E-3</v>
      </c>
      <c r="AH38" s="140">
        <v>1.489143219657142E-4</v>
      </c>
      <c r="AI38" s="140">
        <v>2.189509347266334E-4</v>
      </c>
      <c r="AJ38" s="140">
        <v>3.4862731296601758E-4</v>
      </c>
      <c r="AK38" s="140">
        <v>2.7626439632333377E-4</v>
      </c>
      <c r="AL38" s="140"/>
      <c r="AM38" s="140">
        <v>1.2751791514342031E-4</v>
      </c>
      <c r="AN38" s="140">
        <v>2.9745680210514163E-5</v>
      </c>
      <c r="AO38" s="140">
        <v>1.1762727367839885E-4</v>
      </c>
      <c r="AP38" s="140">
        <v>6.5033186330607545E-5</v>
      </c>
      <c r="AQ38" s="140">
        <v>1.8904211166465763E-4</v>
      </c>
      <c r="AR38" s="140">
        <v>1.9722853867541125E-5</v>
      </c>
      <c r="AS38" s="140">
        <v>4.6092498830727889E-5</v>
      </c>
      <c r="AT38" s="140">
        <v>3.710399071285868E-4</v>
      </c>
      <c r="AU38" s="140">
        <v>4.7259942286959814E-5</v>
      </c>
      <c r="AV38" s="140">
        <v>2.8253567268875826E-4</v>
      </c>
      <c r="AW38" s="140">
        <v>1.8131163882151934E-4</v>
      </c>
      <c r="AX38" s="140">
        <v>7.1674321921350246E-5</v>
      </c>
      <c r="AY38" s="140">
        <v>6.2456943216829838E-4</v>
      </c>
      <c r="AZ38" s="140">
        <v>6.063638264478798E-5</v>
      </c>
      <c r="BA38" s="140">
        <v>1.6886601425609541E-5</v>
      </c>
      <c r="BB38" s="140">
        <v>3.7746101346045204E-4</v>
      </c>
      <c r="BC38" s="140">
        <v>1.4531460778048127E-3</v>
      </c>
      <c r="BD38" s="140">
        <v>3.0816812760732574E-4</v>
      </c>
      <c r="BE38" s="140">
        <v>1.3546339422006433E-3</v>
      </c>
      <c r="BF38" s="140">
        <v>7.6205324714937305E-3</v>
      </c>
      <c r="BG38" s="140">
        <v>1.1224080348461317E-3</v>
      </c>
      <c r="BH38" s="140">
        <v>6.7992082914100508E-4</v>
      </c>
      <c r="BI38" s="140">
        <v>1.2087567187686094E-3</v>
      </c>
      <c r="BJ38" s="140">
        <v>1.5304043909385737E-4</v>
      </c>
      <c r="BK38" s="140">
        <v>2.3499205161434821E-4</v>
      </c>
      <c r="BL38" s="140">
        <v>2.4820150398714534E-4</v>
      </c>
      <c r="BM38" s="140">
        <v>4.8365787590058868E-4</v>
      </c>
      <c r="BN38" s="140"/>
      <c r="BO38" s="140">
        <v>1.4111671982639984E-4</v>
      </c>
      <c r="BP38" s="140">
        <v>3.1885326895663706E-5</v>
      </c>
      <c r="BQ38" s="140">
        <v>1.6615201630633091E-4</v>
      </c>
      <c r="BR38" s="140">
        <v>1.0557746664715613E-4</v>
      </c>
      <c r="BS38" s="140">
        <v>1.7099973303228068E-4</v>
      </c>
      <c r="BT38" s="140">
        <v>2.8450269088847362E-5</v>
      </c>
      <c r="BU38" s="140">
        <v>6.2844929276765032E-5</v>
      </c>
      <c r="BV38" s="140">
        <v>1.76483142510595E-4</v>
      </c>
      <c r="BW38" s="140">
        <v>5.6117478748610523E-5</v>
      </c>
      <c r="BX38" s="140">
        <v>2.9973253668077023E-4</v>
      </c>
      <c r="BY38" s="140">
        <v>1.6569182455288372E-4</v>
      </c>
      <c r="BZ38" s="140">
        <v>9.0897556582423766E-5</v>
      </c>
      <c r="CA38" s="140">
        <v>7.7356575031873817E-4</v>
      </c>
      <c r="CB38" s="140">
        <v>4.9921119970231244E-5</v>
      </c>
      <c r="CC38" s="140">
        <v>3.4312965338017848E-5</v>
      </c>
      <c r="CD38" s="140">
        <v>4.6923107042713929E-4</v>
      </c>
      <c r="CE38" s="140">
        <v>1.5890857177826602E-3</v>
      </c>
      <c r="CF38" s="140">
        <v>3.3135337085800061E-4</v>
      </c>
      <c r="CG38" s="140">
        <v>1.4060781958741089E-3</v>
      </c>
      <c r="CH38" s="140">
        <v>7.7429573442425806E-3</v>
      </c>
      <c r="CI38" s="140">
        <v>9.6102432510108558E-4</v>
      </c>
      <c r="CJ38" s="140">
        <v>7.8244521320264173E-4</v>
      </c>
      <c r="CK38" s="140">
        <v>1.3175962416604571E-3</v>
      </c>
      <c r="CL38" s="140">
        <v>1.4628147425482698E-4</v>
      </c>
      <c r="CM38" s="140">
        <v>3.23411706175E-4</v>
      </c>
      <c r="CN38" s="140">
        <v>3.3991737577414587E-4</v>
      </c>
      <c r="CO38" s="140">
        <v>2.8498845929841648E-4</v>
      </c>
      <c r="CP38" s="140"/>
      <c r="CQ38" s="140">
        <v>1.2612084105451308E-4</v>
      </c>
      <c r="CR38" s="140">
        <v>3.9011677085206373E-5</v>
      </c>
      <c r="CS38" s="140">
        <v>1.7600392863765548E-4</v>
      </c>
      <c r="CT38" s="140">
        <v>4.9969969705296159E-5</v>
      </c>
      <c r="CU38" s="140">
        <v>1.3837894594817324E-4</v>
      </c>
      <c r="CV38" s="140">
        <v>3.2770982377917389E-5</v>
      </c>
      <c r="CW38" s="140">
        <v>5.9275686683115783E-5</v>
      </c>
      <c r="CX38" s="140">
        <v>2.5575213356850097E-4</v>
      </c>
      <c r="CY38" s="140">
        <v>5.1607389525478322E-5</v>
      </c>
      <c r="CZ38" s="140">
        <v>2.7166844863279094E-4</v>
      </c>
      <c r="DA38" s="140">
        <v>1.9315453554132465E-4</v>
      </c>
      <c r="DB38" s="140">
        <v>1.0510372641425976E-4</v>
      </c>
      <c r="DC38" s="140">
        <v>8.7070886019755065E-4</v>
      </c>
      <c r="DD38" s="140">
        <v>3.3634104334899515E-5</v>
      </c>
      <c r="DE38" s="140">
        <v>4.0639978082083256E-5</v>
      </c>
      <c r="DF38" s="140">
        <v>4.9685382205949731E-4</v>
      </c>
      <c r="DG38" s="140">
        <v>1.5736578412872267E-3</v>
      </c>
      <c r="DH38" s="140">
        <v>3.7614580476211137E-4</v>
      </c>
      <c r="DI38" s="140">
        <v>1.5892885176544088E-3</v>
      </c>
      <c r="DJ38" s="140">
        <v>9.3692658042123875E-3</v>
      </c>
      <c r="DK38" s="140">
        <v>9.6758972990275091E-4</v>
      </c>
      <c r="DL38" s="140">
        <v>8.3721829289627508E-4</v>
      </c>
      <c r="DM38" s="140">
        <v>1.4430789088334308E-3</v>
      </c>
      <c r="DN38" s="140">
        <v>1.7263608544282685E-4</v>
      </c>
      <c r="DO38" s="140">
        <v>3.0957320188761811E-4</v>
      </c>
      <c r="DP38" s="140">
        <v>3.8034709152135929E-4</v>
      </c>
      <c r="DQ38" s="140">
        <v>2.2637635085536375E-4</v>
      </c>
      <c r="DR38" s="140"/>
      <c r="DS38" s="140">
        <v>1.7360957214960951E-4</v>
      </c>
      <c r="DT38" s="140">
        <v>4.9214766135118427E-5</v>
      </c>
      <c r="DU38" s="140">
        <v>2.508766573315944E-4</v>
      </c>
      <c r="DV38" s="140">
        <v>6.7493413221518728E-5</v>
      </c>
      <c r="DW38" s="140">
        <v>2.3674919836841525E-4</v>
      </c>
      <c r="DX38" s="140">
        <v>4.3278342120968939E-5</v>
      </c>
      <c r="DY38" s="140">
        <v>9.7556972872200578E-5</v>
      </c>
      <c r="DZ38" s="140">
        <v>2.5741705251488992E-4</v>
      </c>
      <c r="EA38" s="140">
        <v>3.6556488810770913E-5</v>
      </c>
      <c r="EB38" s="140">
        <v>3.6201309065724696E-4</v>
      </c>
      <c r="EC38" s="140">
        <v>1.5295072799053868E-4</v>
      </c>
      <c r="ED38" s="140">
        <v>1.0234208156409397E-4</v>
      </c>
      <c r="EE38" s="140">
        <v>9.7254156758056235E-4</v>
      </c>
      <c r="EF38" s="140">
        <v>9.7044661966328596E-5</v>
      </c>
      <c r="EG38" s="140">
        <v>3.6986854132553803E-5</v>
      </c>
      <c r="EH38" s="140">
        <v>6.3661239055803627E-4</v>
      </c>
      <c r="EI38" s="140">
        <v>1.7021179011572803E-3</v>
      </c>
      <c r="EJ38" s="140">
        <v>4.0021025287897841E-4</v>
      </c>
      <c r="EK38" s="140">
        <v>1.8135521170844161E-3</v>
      </c>
      <c r="EL38" s="140">
        <v>1.038914792721333E-2</v>
      </c>
      <c r="EM38" s="140">
        <v>1.2866319444354271E-3</v>
      </c>
      <c r="EN38" s="140">
        <v>9.5656479611184141E-4</v>
      </c>
      <c r="EO38" s="140">
        <v>1.6666622918731398E-3</v>
      </c>
      <c r="EP38" s="140">
        <v>1.8284108447488615E-4</v>
      </c>
      <c r="EQ38" s="140">
        <v>4.4567137771097585E-4</v>
      </c>
      <c r="ER38" s="140">
        <v>4.2022304570411178E-4</v>
      </c>
      <c r="ES38" s="140">
        <v>2.2170040527066069E-4</v>
      </c>
      <c r="ET38" s="140"/>
      <c r="EU38" s="140">
        <v>2.1247166403888081E-4</v>
      </c>
      <c r="EV38" s="140">
        <v>3.066345695165566E-5</v>
      </c>
      <c r="EW38" s="140">
        <v>1.6836321873337965E-4</v>
      </c>
      <c r="EX38" s="140">
        <v>6.1225384756853206E-5</v>
      </c>
      <c r="EY38" s="140">
        <v>2.1575924635376767E-4</v>
      </c>
      <c r="EZ38" s="140">
        <v>5.5672839655734859E-5</v>
      </c>
      <c r="FA38" s="140">
        <v>1.0090218328529562E-4</v>
      </c>
      <c r="FB38" s="140">
        <v>2.4974710323276829E-4</v>
      </c>
      <c r="FC38" s="140">
        <v>4.3850190142553485E-5</v>
      </c>
      <c r="FD38" s="140">
        <v>3.9379592340770827E-4</v>
      </c>
      <c r="FE38" s="140">
        <v>2.3623509855056214E-4</v>
      </c>
      <c r="FF38" s="140">
        <v>1.0444311568794065E-4</v>
      </c>
      <c r="FG38" s="140">
        <v>9.912215514222408E-4</v>
      </c>
      <c r="FH38" s="140">
        <v>1.0642754363241131E-4</v>
      </c>
      <c r="FI38" s="140">
        <v>1.3352235155175688E-4</v>
      </c>
      <c r="FJ38" s="140">
        <v>8.15119719685415E-4</v>
      </c>
      <c r="FK38" s="140">
        <v>1.6865828559908707E-3</v>
      </c>
      <c r="FL38" s="140">
        <v>3.6963192745563268E-4</v>
      </c>
      <c r="FM38" s="140">
        <v>2.480061915868117E-3</v>
      </c>
      <c r="FN38" s="140">
        <v>1.1268492912543842E-2</v>
      </c>
      <c r="FO38" s="140">
        <v>1.4260217758128493E-3</v>
      </c>
      <c r="FP38" s="140">
        <v>1.1351309019897993E-3</v>
      </c>
      <c r="FQ38" s="140">
        <v>1.9009933839626814E-3</v>
      </c>
      <c r="FR38" s="140">
        <v>1.941276284310683E-4</v>
      </c>
      <c r="FS38" s="140">
        <v>5.5484301567305851E-4</v>
      </c>
      <c r="FT38" s="140">
        <v>4.8663067636072681E-4</v>
      </c>
      <c r="FU38" s="140">
        <v>2.7653596447506503E-4</v>
      </c>
      <c r="FV38" s="140"/>
      <c r="FW38" s="140">
        <v>1.9742588181658361E-4</v>
      </c>
      <c r="FX38" s="140">
        <v>3.1815329693841394E-5</v>
      </c>
      <c r="FY38" s="140">
        <v>3.4693000356273996E-4</v>
      </c>
      <c r="FZ38" s="140">
        <v>6.8094077738276512E-5</v>
      </c>
      <c r="GA38" s="140">
        <v>2.1108515230717687E-4</v>
      </c>
      <c r="GB38" s="140">
        <v>2.6154815814563532E-5</v>
      </c>
      <c r="GC38" s="140">
        <v>7.4527936516625764E-5</v>
      </c>
      <c r="GD38" s="140">
        <v>4.0612041846235222E-4</v>
      </c>
      <c r="GE38" s="140">
        <v>4.5604969714065508E-5</v>
      </c>
      <c r="GF38" s="140">
        <v>5.2166072861145629E-4</v>
      </c>
      <c r="GG38" s="140">
        <v>2.5154261124795898E-4</v>
      </c>
      <c r="GH38" s="140">
        <v>1.3743186357450838E-4</v>
      </c>
      <c r="GI38" s="140">
        <v>1.1887445293506818E-3</v>
      </c>
      <c r="GJ38" s="140">
        <v>1.0222672747682939E-4</v>
      </c>
      <c r="GK38" s="140">
        <v>1.2675871080202131E-4</v>
      </c>
      <c r="GL38" s="140">
        <v>9.8558397729460088E-4</v>
      </c>
      <c r="GM38" s="140">
        <v>1.7993380012333081E-3</v>
      </c>
      <c r="GN38" s="140">
        <v>5.1407089135768194E-4</v>
      </c>
      <c r="GO38" s="140">
        <v>2.2855621199656625E-3</v>
      </c>
      <c r="GP38" s="140">
        <v>1.2381935264169136E-2</v>
      </c>
      <c r="GQ38" s="140">
        <v>1.2378508710640648E-3</v>
      </c>
      <c r="GR38" s="140">
        <v>1.301332489409971E-3</v>
      </c>
      <c r="GS38" s="140">
        <v>2.1249740721804851E-3</v>
      </c>
      <c r="GT38" s="140">
        <v>2.1010966511559936E-4</v>
      </c>
      <c r="GU38" s="140">
        <v>4.462931699488606E-4</v>
      </c>
      <c r="GV38" s="140">
        <v>9.3286363860990002E-4</v>
      </c>
      <c r="GW38" s="140">
        <v>3.7548847861278785E-4</v>
      </c>
      <c r="GX38" s="140"/>
      <c r="GY38" s="140">
        <v>1.6619728683059447E-4</v>
      </c>
      <c r="GZ38" s="140">
        <v>2.1167053207658388E-5</v>
      </c>
      <c r="HA38" s="140">
        <v>3.340382358648134E-4</v>
      </c>
      <c r="HB38" s="140">
        <v>1.4598972153214421E-4</v>
      </c>
      <c r="HC38" s="140">
        <v>2.7732590135722229E-4</v>
      </c>
      <c r="HD38" s="140">
        <v>1.8200288724370325E-5</v>
      </c>
      <c r="HE38" s="140">
        <v>6.0736985880422583E-5</v>
      </c>
      <c r="HF38" s="140">
        <v>2.8856475577634342E-4</v>
      </c>
      <c r="HG38" s="140">
        <v>4.119989573434129E-5</v>
      </c>
      <c r="HH38" s="140">
        <v>5.3449684212153513E-4</v>
      </c>
      <c r="HI38" s="140">
        <v>3.2423528637505E-4</v>
      </c>
      <c r="HJ38" s="140">
        <v>1.1215229270148553E-4</v>
      </c>
      <c r="HK38" s="140">
        <v>1.2306068467394422E-3</v>
      </c>
      <c r="HL38" s="140">
        <v>1.3683384123204108E-4</v>
      </c>
      <c r="HM38" s="140">
        <v>2.9154882031902065E-4</v>
      </c>
      <c r="HN38" s="140">
        <v>1.3241847467173279E-3</v>
      </c>
      <c r="HO38" s="140">
        <v>2.5541185350376997E-3</v>
      </c>
      <c r="HP38" s="140">
        <v>7.767462076794441E-4</v>
      </c>
      <c r="HQ38" s="140">
        <v>3.0330323999223732E-3</v>
      </c>
      <c r="HR38" s="140">
        <v>1.6301687365910953E-2</v>
      </c>
      <c r="HS38" s="140">
        <v>1.283111274493933E-3</v>
      </c>
      <c r="HT38" s="140">
        <v>1.3340237836613087E-3</v>
      </c>
      <c r="HU38" s="140">
        <v>2.4882579917494523E-3</v>
      </c>
      <c r="HV38" s="140">
        <v>2.6341383549875036E-4</v>
      </c>
      <c r="HW38" s="140">
        <v>6.284738176776032E-4</v>
      </c>
      <c r="HX38" s="140">
        <v>1.2015319442129318E-3</v>
      </c>
      <c r="HY38" s="140">
        <v>9.4753583832954099E-4</v>
      </c>
      <c r="HZ38" s="124"/>
    </row>
    <row r="39" spans="1:234" s="92" customFormat="1" ht="72" x14ac:dyDescent="0.25">
      <c r="A39" s="90" t="s">
        <v>29</v>
      </c>
      <c r="B39" s="91">
        <v>4647</v>
      </c>
      <c r="C39" s="91"/>
      <c r="D39" s="91"/>
      <c r="E39" s="91">
        <v>3</v>
      </c>
      <c r="F39" s="91"/>
      <c r="G39" s="91" t="s">
        <v>818</v>
      </c>
      <c r="H39" s="91" t="s">
        <v>787</v>
      </c>
      <c r="I39" s="90" t="s">
        <v>839</v>
      </c>
      <c r="J39" s="90" t="s">
        <v>15</v>
      </c>
      <c r="K39" s="140">
        <v>1.4312055106020021E-3</v>
      </c>
      <c r="L39" s="140">
        <v>2.0472731750641258E-4</v>
      </c>
      <c r="M39" s="140">
        <v>5.298261801081958E-3</v>
      </c>
      <c r="N39" s="140">
        <v>0</v>
      </c>
      <c r="O39" s="140">
        <v>2.9717714695293037E-3</v>
      </c>
      <c r="P39" s="140">
        <v>1.21183801959338E-4</v>
      </c>
      <c r="Q39" s="140">
        <v>1.2506082270112753E-3</v>
      </c>
      <c r="R39" s="140">
        <v>1.9234355197154844E-3</v>
      </c>
      <c r="S39" s="140">
        <v>5.0320687087388981E-3</v>
      </c>
      <c r="T39" s="140">
        <v>3.9396638214410751E-2</v>
      </c>
      <c r="U39" s="140">
        <v>3.2792729496143643E-3</v>
      </c>
      <c r="V39" s="140">
        <v>3.8484128951145062E-3</v>
      </c>
      <c r="W39" s="140">
        <v>6.8113965553894526E-2</v>
      </c>
      <c r="X39" s="140">
        <v>1.5510117789010254E-3</v>
      </c>
      <c r="Y39" s="140">
        <v>3.3448511428925722E-3</v>
      </c>
      <c r="Z39" s="140">
        <v>3.2338568577111995E-2</v>
      </c>
      <c r="AA39" s="140">
        <v>4.6394177100813609E-2</v>
      </c>
      <c r="AB39" s="140">
        <v>1.4665097734449047E-2</v>
      </c>
      <c r="AC39" s="140">
        <v>0.10650859819451655</v>
      </c>
      <c r="AD39" s="140">
        <v>0.53499409658974084</v>
      </c>
      <c r="AE39" s="140">
        <v>3.586920587437302E-2</v>
      </c>
      <c r="AF39" s="140">
        <v>2.0536633286939644E-2</v>
      </c>
      <c r="AG39" s="140">
        <v>3.695602977727621E-2</v>
      </c>
      <c r="AH39" s="140">
        <v>1.5051775318807897E-3</v>
      </c>
      <c r="AI39" s="140">
        <v>2.4960128228796656E-3</v>
      </c>
      <c r="AJ39" s="140">
        <v>1.9611991304841311E-2</v>
      </c>
      <c r="AK39" s="140">
        <v>1.0356996314204829E-2</v>
      </c>
      <c r="AL39" s="140"/>
      <c r="AM39" s="140">
        <v>1.638042759000784E-3</v>
      </c>
      <c r="AN39" s="140">
        <v>2.3941736070805253E-4</v>
      </c>
      <c r="AO39" s="140">
        <v>5.6196009337843543E-3</v>
      </c>
      <c r="AP39" s="140">
        <v>4.98584394044057E-5</v>
      </c>
      <c r="AQ39" s="140">
        <v>2.9382483805772803E-3</v>
      </c>
      <c r="AR39" s="140">
        <v>1.6809542619153375E-4</v>
      </c>
      <c r="AS39" s="140">
        <v>1.4408918627467609E-3</v>
      </c>
      <c r="AT39" s="140">
        <v>1.9519381124554695E-3</v>
      </c>
      <c r="AU39" s="140">
        <v>5.2974356763436517E-3</v>
      </c>
      <c r="AV39" s="140">
        <v>3.4123347088446061E-2</v>
      </c>
      <c r="AW39" s="140">
        <v>3.5933959030485488E-3</v>
      </c>
      <c r="AX39" s="140">
        <v>3.7911868882106866E-3</v>
      </c>
      <c r="AY39" s="140">
        <v>7.2781000816847172E-2</v>
      </c>
      <c r="AZ39" s="140">
        <v>1.6173877972462283E-3</v>
      </c>
      <c r="BA39" s="140">
        <v>3.5660363732159172E-3</v>
      </c>
      <c r="BB39" s="140">
        <v>3.0756003476932345E-2</v>
      </c>
      <c r="BC39" s="140">
        <v>5.0226821827209514E-2</v>
      </c>
      <c r="BD39" s="140">
        <v>1.2637589687338739E-2</v>
      </c>
      <c r="BE39" s="140">
        <v>0.10307138120540731</v>
      </c>
      <c r="BF39" s="140">
        <v>0.54100600685281042</v>
      </c>
      <c r="BG39" s="140">
        <v>3.2612245663200617E-2</v>
      </c>
      <c r="BH39" s="140">
        <v>2.20600044872485E-2</v>
      </c>
      <c r="BI39" s="140">
        <v>3.6993309685833739E-2</v>
      </c>
      <c r="BJ39" s="140">
        <v>9.2772305331182922E-4</v>
      </c>
      <c r="BK39" s="140">
        <v>3.5502907289329862E-3</v>
      </c>
      <c r="BL39" s="140">
        <v>1.82247427916119E-2</v>
      </c>
      <c r="BM39" s="140">
        <v>9.1179967219351728E-3</v>
      </c>
      <c r="BN39" s="140"/>
      <c r="BO39" s="140">
        <v>1.7493374982309239E-3</v>
      </c>
      <c r="BP39" s="140">
        <v>2.3894766073061669E-4</v>
      </c>
      <c r="BQ39" s="140">
        <v>7.258236312768643E-3</v>
      </c>
      <c r="BR39" s="140">
        <v>3.3750451873766318E-5</v>
      </c>
      <c r="BS39" s="140">
        <v>4.2047380843249485E-3</v>
      </c>
      <c r="BT39" s="140">
        <v>3.0837528258199714E-4</v>
      </c>
      <c r="BU39" s="140">
        <v>8.3847476452595521E-4</v>
      </c>
      <c r="BV39" s="140">
        <v>2.2335277116645423E-3</v>
      </c>
      <c r="BW39" s="140">
        <v>4.9949157791407371E-3</v>
      </c>
      <c r="BX39" s="140">
        <v>3.514028302022236E-2</v>
      </c>
      <c r="BY39" s="140">
        <v>3.3916106014734286E-3</v>
      </c>
      <c r="BZ39" s="140">
        <v>2.571664488867342E-3</v>
      </c>
      <c r="CA39" s="140">
        <v>6.9280821059033201E-2</v>
      </c>
      <c r="CB39" s="140">
        <v>1.7068972569355208E-3</v>
      </c>
      <c r="CC39" s="140">
        <v>2.8876131997706759E-3</v>
      </c>
      <c r="CD39" s="140">
        <v>3.3589745202885261E-2</v>
      </c>
      <c r="CE39" s="140">
        <v>4.4045702175044436E-2</v>
      </c>
      <c r="CF39" s="140">
        <v>1.1218869494237171E-2</v>
      </c>
      <c r="CG39" s="140">
        <v>0.10127912947392269</v>
      </c>
      <c r="CH39" s="140">
        <v>0.54292320550207673</v>
      </c>
      <c r="CI39" s="140">
        <v>3.3346326905376582E-2</v>
      </c>
      <c r="CJ39" s="140">
        <v>2.224099410432186E-2</v>
      </c>
      <c r="CK39" s="140">
        <v>3.8708443966241401E-2</v>
      </c>
      <c r="CL39" s="140">
        <v>1.0772093647117545E-3</v>
      </c>
      <c r="CM39" s="140">
        <v>4.5076406013264958E-3</v>
      </c>
      <c r="CN39" s="140">
        <v>1.9836155156719045E-2</v>
      </c>
      <c r="CO39" s="140">
        <v>1.0387384880992095E-2</v>
      </c>
      <c r="CP39" s="140"/>
      <c r="CQ39" s="140">
        <v>1.1725817279336836E-3</v>
      </c>
      <c r="CR39" s="140">
        <v>2.2379874109789647E-4</v>
      </c>
      <c r="CS39" s="140">
        <v>6.0584369502110031E-3</v>
      </c>
      <c r="CT39" s="140">
        <v>0</v>
      </c>
      <c r="CU39" s="140">
        <v>3.1985499859096089E-3</v>
      </c>
      <c r="CV39" s="140">
        <v>2.0348774189600153E-4</v>
      </c>
      <c r="CW39" s="140">
        <v>8.3879278704181723E-4</v>
      </c>
      <c r="CX39" s="140">
        <v>1.8239031137701168E-3</v>
      </c>
      <c r="CY39" s="140">
        <v>4.6043800106331384E-3</v>
      </c>
      <c r="CZ39" s="140">
        <v>3.2653041799280288E-2</v>
      </c>
      <c r="DA39" s="140">
        <v>3.6784542495909831E-3</v>
      </c>
      <c r="DB39" s="140">
        <v>3.2693411480370165E-3</v>
      </c>
      <c r="DC39" s="140">
        <v>4.7823013467246711E-2</v>
      </c>
      <c r="DD39" s="140">
        <v>1.9791497819981788E-3</v>
      </c>
      <c r="DE39" s="140">
        <v>3.0643734471046688E-3</v>
      </c>
      <c r="DF39" s="140">
        <v>3.4373372830713893E-2</v>
      </c>
      <c r="DG39" s="140">
        <v>4.3795953441692126E-2</v>
      </c>
      <c r="DH39" s="140">
        <v>1.0809538934326238E-2</v>
      </c>
      <c r="DI39" s="140">
        <v>9.7223954067454862E-2</v>
      </c>
      <c r="DJ39" s="140">
        <v>0.57468244884454711</v>
      </c>
      <c r="DK39" s="140">
        <v>3.6408249523580044E-2</v>
      </c>
      <c r="DL39" s="140">
        <v>1.8266433887135881E-2</v>
      </c>
      <c r="DM39" s="140">
        <v>3.7793233418569071E-2</v>
      </c>
      <c r="DN39" s="140">
        <v>9.9567933628709969E-4</v>
      </c>
      <c r="DO39" s="140">
        <v>3.9249492053617394E-3</v>
      </c>
      <c r="DP39" s="140">
        <v>1.8224788823709908E-2</v>
      </c>
      <c r="DQ39" s="140">
        <v>1.2910092734870897E-2</v>
      </c>
      <c r="DR39" s="140"/>
      <c r="DS39" s="140">
        <v>1.4308178877594918E-3</v>
      </c>
      <c r="DT39" s="140">
        <v>2.3854896382114214E-4</v>
      </c>
      <c r="DU39" s="140">
        <v>6.1123460918356444E-3</v>
      </c>
      <c r="DV39" s="140">
        <v>0</v>
      </c>
      <c r="DW39" s="140">
        <v>3.4839557718011867E-3</v>
      </c>
      <c r="DX39" s="140">
        <v>1.7692301485956391E-4</v>
      </c>
      <c r="DY39" s="140">
        <v>8.2237935102107661E-4</v>
      </c>
      <c r="DZ39" s="140">
        <v>1.7329622445877535E-3</v>
      </c>
      <c r="EA39" s="140">
        <v>4.504678801223524E-3</v>
      </c>
      <c r="EB39" s="140">
        <v>2.9934748584363187E-2</v>
      </c>
      <c r="EC39" s="140">
        <v>2.9234024913009412E-3</v>
      </c>
      <c r="ED39" s="140">
        <v>3.2061429813860496E-3</v>
      </c>
      <c r="EE39" s="140">
        <v>6.242993176815978E-2</v>
      </c>
      <c r="EF39" s="140">
        <v>2.3844911408428585E-3</v>
      </c>
      <c r="EG39" s="140">
        <v>3.011548349583908E-3</v>
      </c>
      <c r="EH39" s="140">
        <v>3.385151282343863E-2</v>
      </c>
      <c r="EI39" s="140">
        <v>4.2640994159254514E-2</v>
      </c>
      <c r="EJ39" s="140">
        <v>1.0859833021773128E-2</v>
      </c>
      <c r="EK39" s="140">
        <v>0.10027568718990558</v>
      </c>
      <c r="EL39" s="140">
        <v>0.55294325098963171</v>
      </c>
      <c r="EM39" s="140">
        <v>3.4312704530867405E-2</v>
      </c>
      <c r="EN39" s="140">
        <v>1.6063955893820665E-2</v>
      </c>
      <c r="EO39" s="140">
        <v>4.2653874538551226E-2</v>
      </c>
      <c r="EP39" s="140">
        <v>7.5369030846885625E-4</v>
      </c>
      <c r="EQ39" s="140">
        <v>3.3714034436594237E-3</v>
      </c>
      <c r="ER39" s="140">
        <v>1.8652260601756083E-2</v>
      </c>
      <c r="ES39" s="140">
        <v>2.122795505632671E-2</v>
      </c>
      <c r="ET39" s="140"/>
      <c r="EU39" s="140">
        <v>1.9638399925752045E-3</v>
      </c>
      <c r="EV39" s="140">
        <v>2.0535111816833283E-4</v>
      </c>
      <c r="EW39" s="140">
        <v>6.4919790673736624E-3</v>
      </c>
      <c r="EX39" s="140">
        <v>0</v>
      </c>
      <c r="EY39" s="140">
        <v>5.2777607191680275E-3</v>
      </c>
      <c r="EZ39" s="140">
        <v>1.6926953005480571E-4</v>
      </c>
      <c r="FA39" s="140">
        <v>6.9090347314893765E-4</v>
      </c>
      <c r="FB39" s="140">
        <v>2.1269396519354358E-3</v>
      </c>
      <c r="FC39" s="140">
        <v>3.2583651777630539E-3</v>
      </c>
      <c r="FD39" s="140">
        <v>2.6200326740726379E-2</v>
      </c>
      <c r="FE39" s="140">
        <v>2.4974470530290524E-3</v>
      </c>
      <c r="FF39" s="140">
        <v>2.7809273202626999E-3</v>
      </c>
      <c r="FG39" s="140">
        <v>4.7105635945682074E-2</v>
      </c>
      <c r="FH39" s="140">
        <v>1.6785489065232935E-3</v>
      </c>
      <c r="FI39" s="140">
        <v>2.4646937543140331E-3</v>
      </c>
      <c r="FJ39" s="140">
        <v>3.8375179707713723E-2</v>
      </c>
      <c r="FK39" s="140">
        <v>4.8716687064775527E-2</v>
      </c>
      <c r="FL39" s="140">
        <v>1.0701106467938495E-2</v>
      </c>
      <c r="FM39" s="140">
        <v>0.10960049662302573</v>
      </c>
      <c r="FN39" s="140">
        <v>0.5491170179582584</v>
      </c>
      <c r="FO39" s="140">
        <v>3.9351790149922995E-2</v>
      </c>
      <c r="FP39" s="140">
        <v>1.6862038986194677E-2</v>
      </c>
      <c r="FQ39" s="140">
        <v>4.240989994042571E-2</v>
      </c>
      <c r="FR39" s="140">
        <v>7.3182395929467477E-4</v>
      </c>
      <c r="FS39" s="140">
        <v>3.528852348218947E-3</v>
      </c>
      <c r="FT39" s="140">
        <v>2.0218009234296154E-2</v>
      </c>
      <c r="FU39" s="140">
        <v>1.7475109109210081E-2</v>
      </c>
      <c r="FV39" s="140"/>
      <c r="FW39" s="140">
        <v>2.4989143722059146E-3</v>
      </c>
      <c r="FX39" s="140">
        <v>7.9846496728100359E-4</v>
      </c>
      <c r="FY39" s="140">
        <v>6.8410634689390635E-3</v>
      </c>
      <c r="FZ39" s="140">
        <v>7.7715548569751402E-5</v>
      </c>
      <c r="GA39" s="140">
        <v>5.3704642877289346E-3</v>
      </c>
      <c r="GB39" s="140">
        <v>2.8338024474050386E-4</v>
      </c>
      <c r="GC39" s="140">
        <v>2.0714045137635432E-3</v>
      </c>
      <c r="GD39" s="140">
        <v>1.74335450190694E-3</v>
      </c>
      <c r="GE39" s="140">
        <v>2.8165384166150094E-3</v>
      </c>
      <c r="GF39" s="140">
        <v>2.343796364291147E-2</v>
      </c>
      <c r="GG39" s="140">
        <v>2.6497408542464512E-3</v>
      </c>
      <c r="GH39" s="140">
        <v>2.0788664557879776E-3</v>
      </c>
      <c r="GI39" s="140">
        <v>4.1492661852566025E-2</v>
      </c>
      <c r="GJ39" s="140">
        <v>2.0281204900380991E-3</v>
      </c>
      <c r="GK39" s="140">
        <v>2.3666651949404141E-3</v>
      </c>
      <c r="GL39" s="140">
        <v>3.9579751939668451E-2</v>
      </c>
      <c r="GM39" s="140">
        <v>5.0553835183273534E-2</v>
      </c>
      <c r="GN39" s="140">
        <v>1.0561935294626464E-2</v>
      </c>
      <c r="GO39" s="140">
        <v>0.11752614925990261</v>
      </c>
      <c r="GP39" s="140">
        <v>0.54684976583046241</v>
      </c>
      <c r="GQ39" s="140">
        <v>3.6538429472344494E-2</v>
      </c>
      <c r="GR39" s="140">
        <v>1.8652970856827249E-2</v>
      </c>
      <c r="GS39" s="140">
        <v>4.330113666690022E-2</v>
      </c>
      <c r="GT39" s="140">
        <v>6.5735393161705288E-4</v>
      </c>
      <c r="GU39" s="140">
        <v>3.4213662022907982E-3</v>
      </c>
      <c r="GV39" s="140">
        <v>2.1260612869654246E-2</v>
      </c>
      <c r="GW39" s="140">
        <v>1.4541373680191209E-2</v>
      </c>
      <c r="GX39" s="140"/>
      <c r="GY39" s="140">
        <v>2.2355431303298164E-3</v>
      </c>
      <c r="GZ39" s="140">
        <v>8.1097082539154357E-4</v>
      </c>
      <c r="HA39" s="140">
        <v>5.194522285546674E-3</v>
      </c>
      <c r="HB39" s="140">
        <v>1.2346087435994438E-4</v>
      </c>
      <c r="HC39" s="140">
        <v>5.154328530098006E-3</v>
      </c>
      <c r="HD39" s="140">
        <v>1.0450709755605435E-4</v>
      </c>
      <c r="HE39" s="140">
        <v>8.020348265585759E-4</v>
      </c>
      <c r="HF39" s="140">
        <v>2.6432924174482333E-3</v>
      </c>
      <c r="HG39" s="140">
        <v>2.9231876748122055E-3</v>
      </c>
      <c r="HH39" s="140">
        <v>1.983991052428663E-2</v>
      </c>
      <c r="HI39" s="140">
        <v>2.3451078598264643E-3</v>
      </c>
      <c r="HJ39" s="140">
        <v>2.1349222614328632E-3</v>
      </c>
      <c r="HK39" s="140">
        <v>4.5648664174153038E-2</v>
      </c>
      <c r="HL39" s="140">
        <v>2.7423311843563043E-3</v>
      </c>
      <c r="HM39" s="140">
        <v>2.559518057330918E-3</v>
      </c>
      <c r="HN39" s="140">
        <v>3.0484134215205697E-2</v>
      </c>
      <c r="HO39" s="140">
        <v>5.4603070862791508E-2</v>
      </c>
      <c r="HP39" s="140">
        <v>1.1981398304569249E-2</v>
      </c>
      <c r="HQ39" s="140">
        <v>0.12206453208791197</v>
      </c>
      <c r="HR39" s="140">
        <v>0.55522867034217582</v>
      </c>
      <c r="HS39" s="140">
        <v>3.5342503067740214E-2</v>
      </c>
      <c r="HT39" s="140">
        <v>1.4977402294195599E-2</v>
      </c>
      <c r="HU39" s="140">
        <v>4.3845957543879654E-2</v>
      </c>
      <c r="HV39" s="140">
        <v>8.3939928930261149E-4</v>
      </c>
      <c r="HW39" s="140">
        <v>3.2011096286613363E-3</v>
      </c>
      <c r="HX39" s="140">
        <v>1.7573309640693435E-2</v>
      </c>
      <c r="HY39" s="140">
        <v>1.4596210999385566E-2</v>
      </c>
      <c r="HZ39" s="124"/>
    </row>
    <row r="40" spans="1:234" s="92" customFormat="1" ht="60" x14ac:dyDescent="0.25">
      <c r="A40" s="90" t="s">
        <v>29</v>
      </c>
      <c r="B40" s="91">
        <v>4756</v>
      </c>
      <c r="C40" s="91"/>
      <c r="D40" s="91"/>
      <c r="E40" s="91">
        <v>4</v>
      </c>
      <c r="F40" s="91"/>
      <c r="G40" s="91" t="s">
        <v>793</v>
      </c>
      <c r="H40" s="91" t="s">
        <v>24</v>
      </c>
      <c r="I40" s="90" t="s">
        <v>18</v>
      </c>
      <c r="J40" s="90" t="s">
        <v>873</v>
      </c>
      <c r="K40" s="140">
        <v>1.0241885374012458E-4</v>
      </c>
      <c r="L40" s="140">
        <v>4.6653064806667508E-5</v>
      </c>
      <c r="M40" s="140">
        <v>3.2197746758132889E-4</v>
      </c>
      <c r="N40" s="140">
        <v>3.4318425119382302E-5</v>
      </c>
      <c r="O40" s="140">
        <v>4.0760109815239762E-4</v>
      </c>
      <c r="P40" s="140">
        <v>4.909096059904308E-6</v>
      </c>
      <c r="Q40" s="140">
        <v>7.9072642352363118E-5</v>
      </c>
      <c r="R40" s="140">
        <v>1.2767246967394845E-4</v>
      </c>
      <c r="S40" s="140">
        <v>2.087688872925394E-4</v>
      </c>
      <c r="T40" s="140">
        <v>2.5445203877541567E-4</v>
      </c>
      <c r="U40" s="140">
        <v>1.8636026972862699E-4</v>
      </c>
      <c r="V40" s="140">
        <v>1.4767803494450605E-4</v>
      </c>
      <c r="W40" s="140">
        <v>5.2671556944076058E-4</v>
      </c>
      <c r="X40" s="140">
        <v>8.3358680014039934E-5</v>
      </c>
      <c r="Y40" s="140">
        <v>5.0764536127951547E-5</v>
      </c>
      <c r="Z40" s="140">
        <v>8.6975911281793675E-4</v>
      </c>
      <c r="AA40" s="140">
        <v>1.9616700945927759E-3</v>
      </c>
      <c r="AB40" s="140">
        <v>7.5997529142746655E-4</v>
      </c>
      <c r="AC40" s="140">
        <v>1.3883654632154141E-3</v>
      </c>
      <c r="AD40" s="140">
        <v>6.8938272155526113E-3</v>
      </c>
      <c r="AE40" s="140">
        <v>1.4677457256463775E-3</v>
      </c>
      <c r="AF40" s="140">
        <v>6.0552339709663548E-4</v>
      </c>
      <c r="AG40" s="140">
        <v>1.150715090988724E-3</v>
      </c>
      <c r="AH40" s="140">
        <v>2.0965152770630928E-4</v>
      </c>
      <c r="AI40" s="140">
        <v>1.5708512302484146E-4</v>
      </c>
      <c r="AJ40" s="140">
        <v>8.6691713093466191E-4</v>
      </c>
      <c r="AK40" s="140">
        <v>5.0152470463766586E-4</v>
      </c>
      <c r="AL40" s="140"/>
      <c r="AM40" s="140">
        <v>9.6952776969582818E-5</v>
      </c>
      <c r="AN40" s="140">
        <v>4.468190574257802E-5</v>
      </c>
      <c r="AO40" s="140">
        <v>3.183402426450177E-4</v>
      </c>
      <c r="AP40" s="140">
        <v>3.8095001445836412E-5</v>
      </c>
      <c r="AQ40" s="140">
        <v>3.7823792260001826E-4</v>
      </c>
      <c r="AR40" s="140">
        <v>1.73302872477031E-6</v>
      </c>
      <c r="AS40" s="140">
        <v>7.1691954085396179E-5</v>
      </c>
      <c r="AT40" s="140">
        <v>2.2889041189759065E-4</v>
      </c>
      <c r="AU40" s="140">
        <v>1.9850468518818951E-4</v>
      </c>
      <c r="AV40" s="140">
        <v>2.2885435618046965E-4</v>
      </c>
      <c r="AW40" s="140">
        <v>2.1900406069900452E-4</v>
      </c>
      <c r="AX40" s="140">
        <v>1.5894630992730214E-4</v>
      </c>
      <c r="AY40" s="140">
        <v>6.0058496301046036E-4</v>
      </c>
      <c r="AZ40" s="140">
        <v>8.5010159940194187E-5</v>
      </c>
      <c r="BA40" s="140">
        <v>4.6702660833865366E-5</v>
      </c>
      <c r="BB40" s="140">
        <v>8.9869485288034579E-4</v>
      </c>
      <c r="BC40" s="140">
        <v>1.852501806734906E-3</v>
      </c>
      <c r="BD40" s="140">
        <v>6.5278304703098532E-4</v>
      </c>
      <c r="BE40" s="140">
        <v>1.4885963368761299E-3</v>
      </c>
      <c r="BF40" s="140">
        <v>7.3365026120043204E-3</v>
      </c>
      <c r="BG40" s="140">
        <v>1.6498638807368607E-3</v>
      </c>
      <c r="BH40" s="140">
        <v>6.5647306846949209E-4</v>
      </c>
      <c r="BI40" s="140">
        <v>1.1553649086692007E-3</v>
      </c>
      <c r="BJ40" s="140">
        <v>1.8437226102016797E-4</v>
      </c>
      <c r="BK40" s="140">
        <v>1.8924697653506064E-4</v>
      </c>
      <c r="BL40" s="140">
        <v>7.9127449521680204E-4</v>
      </c>
      <c r="BM40" s="140">
        <v>5.7228896375565038E-4</v>
      </c>
      <c r="BN40" s="140"/>
      <c r="BO40" s="140">
        <v>1.1940802319769663E-4</v>
      </c>
      <c r="BP40" s="140">
        <v>7.4289067001707994E-5</v>
      </c>
      <c r="BQ40" s="140">
        <v>3.2889366648702488E-4</v>
      </c>
      <c r="BR40" s="140">
        <v>4.8025079450296008E-5</v>
      </c>
      <c r="BS40" s="140">
        <v>3.882854658395008E-4</v>
      </c>
      <c r="BT40" s="140">
        <v>0</v>
      </c>
      <c r="BU40" s="140">
        <v>5.9788425515817288E-5</v>
      </c>
      <c r="BV40" s="140">
        <v>2.6648814594768959E-4</v>
      </c>
      <c r="BW40" s="140">
        <v>2.1220099736741902E-4</v>
      </c>
      <c r="BX40" s="140">
        <v>2.2044466593896817E-4</v>
      </c>
      <c r="BY40" s="140">
        <v>1.9810740041678558E-4</v>
      </c>
      <c r="BZ40" s="140">
        <v>1.5343327104452609E-4</v>
      </c>
      <c r="CA40" s="140">
        <v>7.3176949733339469E-4</v>
      </c>
      <c r="CB40" s="140">
        <v>8.1072406190290183E-5</v>
      </c>
      <c r="CC40" s="140">
        <v>5.1859768343554375E-5</v>
      </c>
      <c r="CD40" s="140">
        <v>1.0054124790178718E-3</v>
      </c>
      <c r="CE40" s="140">
        <v>2.0677076870738911E-3</v>
      </c>
      <c r="CF40" s="140">
        <v>7.1018898217943256E-4</v>
      </c>
      <c r="CG40" s="140">
        <v>1.7039837212934235E-3</v>
      </c>
      <c r="CH40" s="140">
        <v>6.7094448146939375E-3</v>
      </c>
      <c r="CI40" s="140">
        <v>1.796805088664592E-3</v>
      </c>
      <c r="CJ40" s="140">
        <v>8.0499737156657872E-4</v>
      </c>
      <c r="CK40" s="140">
        <v>1.2695244077215342E-3</v>
      </c>
      <c r="CL40" s="140">
        <v>2.113953183079532E-4</v>
      </c>
      <c r="CM40" s="140">
        <v>1.3257215074700994E-4</v>
      </c>
      <c r="CN40" s="140">
        <v>6.2295326800394834E-4</v>
      </c>
      <c r="CO40" s="140">
        <v>5.5430664060099333E-4</v>
      </c>
      <c r="CP40" s="140"/>
      <c r="CQ40" s="140">
        <v>7.9351303103919574E-5</v>
      </c>
      <c r="CR40" s="140">
        <v>6.7662306546950913E-5</v>
      </c>
      <c r="CS40" s="140">
        <v>3.2180251260924259E-4</v>
      </c>
      <c r="CT40" s="140">
        <v>4.7764127852548893E-5</v>
      </c>
      <c r="CU40" s="140">
        <v>3.5601133595942433E-4</v>
      </c>
      <c r="CV40" s="140">
        <v>1.4259130393727588E-5</v>
      </c>
      <c r="CW40" s="140">
        <v>6.3697327222692719E-5</v>
      </c>
      <c r="CX40" s="140">
        <v>2.3876773741113346E-4</v>
      </c>
      <c r="CY40" s="140">
        <v>2.1418444932389964E-4</v>
      </c>
      <c r="CZ40" s="140">
        <v>2.1093873282475902E-4</v>
      </c>
      <c r="DA40" s="140">
        <v>2.1074181074107401E-4</v>
      </c>
      <c r="DB40" s="140">
        <v>1.065811291775264E-4</v>
      </c>
      <c r="DC40" s="140">
        <v>7.140335493505313E-4</v>
      </c>
      <c r="DD40" s="140">
        <v>8.9245192404312389E-5</v>
      </c>
      <c r="DE40" s="140">
        <v>5.4089917348247579E-5</v>
      </c>
      <c r="DF40" s="140">
        <v>9.2229865728459687E-4</v>
      </c>
      <c r="DG40" s="140">
        <v>2.2847778380004412E-3</v>
      </c>
      <c r="DH40" s="140">
        <v>5.0747991749456375E-4</v>
      </c>
      <c r="DI40" s="140">
        <v>1.6307751128422862E-3</v>
      </c>
      <c r="DJ40" s="140">
        <v>8.0792570399830267E-3</v>
      </c>
      <c r="DK40" s="140">
        <v>2.0480445381352657E-3</v>
      </c>
      <c r="DL40" s="140">
        <v>7.6115895238812621E-4</v>
      </c>
      <c r="DM40" s="140">
        <v>1.3836022829940764E-3</v>
      </c>
      <c r="DN40" s="140">
        <v>2.6186020506695174E-4</v>
      </c>
      <c r="DO40" s="140">
        <v>1.3682852890168465E-4</v>
      </c>
      <c r="DP40" s="140">
        <v>7.3090262005624264E-4</v>
      </c>
      <c r="DQ40" s="140">
        <v>5.5269718254344271E-4</v>
      </c>
      <c r="DR40" s="140"/>
      <c r="DS40" s="140">
        <v>7.4257695168848881E-5</v>
      </c>
      <c r="DT40" s="140">
        <v>1.0579586375760105E-4</v>
      </c>
      <c r="DU40" s="140">
        <v>4.4035334830514535E-4</v>
      </c>
      <c r="DV40" s="140">
        <v>5.0379607319871422E-5</v>
      </c>
      <c r="DW40" s="140">
        <v>5.4217146258939727E-4</v>
      </c>
      <c r="DX40" s="140">
        <v>1.88248656222821E-5</v>
      </c>
      <c r="DY40" s="140">
        <v>9.2254922104117199E-5</v>
      </c>
      <c r="DZ40" s="140">
        <v>3.832235544236632E-4</v>
      </c>
      <c r="EA40" s="140">
        <v>3.3099787562704215E-4</v>
      </c>
      <c r="EB40" s="140">
        <v>3.4302039514882765E-4</v>
      </c>
      <c r="EC40" s="140">
        <v>3.0563258002930184E-4</v>
      </c>
      <c r="ED40" s="140">
        <v>1.3076177793485384E-4</v>
      </c>
      <c r="EE40" s="140">
        <v>1.181591080955964E-3</v>
      </c>
      <c r="EF40" s="140">
        <v>1.5851227942432244E-4</v>
      </c>
      <c r="EG40" s="140">
        <v>4.1963111590909091E-5</v>
      </c>
      <c r="EH40" s="140">
        <v>1.4357682758855568E-3</v>
      </c>
      <c r="EI40" s="140">
        <v>3.5033597382699731E-3</v>
      </c>
      <c r="EJ40" s="140">
        <v>7.0177105996441593E-4</v>
      </c>
      <c r="EK40" s="140">
        <v>2.8594085439031637E-3</v>
      </c>
      <c r="EL40" s="140">
        <v>1.2630947121594538E-2</v>
      </c>
      <c r="EM40" s="140">
        <v>2.9646243488513149E-3</v>
      </c>
      <c r="EN40" s="140">
        <v>1.1685262857363526E-3</v>
      </c>
      <c r="EO40" s="140">
        <v>2.174709565368665E-3</v>
      </c>
      <c r="EP40" s="140">
        <v>2.9773773052683169E-4</v>
      </c>
      <c r="EQ40" s="140">
        <v>1.7509016701668825E-4</v>
      </c>
      <c r="ER40" s="140">
        <v>9.7759349760953834E-4</v>
      </c>
      <c r="ES40" s="140">
        <v>1.011667301013532E-3</v>
      </c>
      <c r="ET40" s="140"/>
      <c r="EU40" s="140">
        <v>1.1761651648545498E-4</v>
      </c>
      <c r="EV40" s="140">
        <v>6.9493507097252691E-5</v>
      </c>
      <c r="EW40" s="140">
        <v>3.6815421441477834E-4</v>
      </c>
      <c r="EX40" s="140">
        <v>8.0481291485726375E-5</v>
      </c>
      <c r="EY40" s="140">
        <v>5.0276373426232925E-4</v>
      </c>
      <c r="EZ40" s="140">
        <v>6.370156579243487E-6</v>
      </c>
      <c r="FA40" s="140">
        <v>1.3644543962127719E-4</v>
      </c>
      <c r="FB40" s="140">
        <v>3.4515643130937905E-4</v>
      </c>
      <c r="FC40" s="140">
        <v>3.89937651323041E-4</v>
      </c>
      <c r="FD40" s="140">
        <v>2.3950366886831714E-4</v>
      </c>
      <c r="FE40" s="140">
        <v>1.6657751447815737E-4</v>
      </c>
      <c r="FF40" s="140">
        <v>1.3145252092146737E-4</v>
      </c>
      <c r="FG40" s="140">
        <v>9.5824483213375602E-4</v>
      </c>
      <c r="FH40" s="140">
        <v>1.5480030780339046E-4</v>
      </c>
      <c r="FI40" s="140">
        <v>6.4948728765301051E-5</v>
      </c>
      <c r="FJ40" s="140">
        <v>1.5839114701476117E-3</v>
      </c>
      <c r="FK40" s="140">
        <v>3.7018938158762081E-3</v>
      </c>
      <c r="FL40" s="140">
        <v>7.0618319341543372E-4</v>
      </c>
      <c r="FM40" s="140">
        <v>2.9118783805121454E-3</v>
      </c>
      <c r="FN40" s="140">
        <v>1.3192451839512405E-2</v>
      </c>
      <c r="FO40" s="140">
        <v>2.4434310168826713E-3</v>
      </c>
      <c r="FP40" s="140">
        <v>9.8758566503613036E-4</v>
      </c>
      <c r="FQ40" s="140">
        <v>2.3122544580639125E-3</v>
      </c>
      <c r="FR40" s="140">
        <v>2.6235136071634511E-4</v>
      </c>
      <c r="FS40" s="140">
        <v>1.8682295522887165E-4</v>
      </c>
      <c r="FT40" s="140">
        <v>9.9811759115341807E-4</v>
      </c>
      <c r="FU40" s="140">
        <v>8.5557237255649322E-4</v>
      </c>
      <c r="FV40" s="140"/>
      <c r="FW40" s="140">
        <v>1.2976019556659114E-4</v>
      </c>
      <c r="FX40" s="140">
        <v>6.4548549012566507E-5</v>
      </c>
      <c r="FY40" s="140">
        <v>2.4125088626755135E-4</v>
      </c>
      <c r="FZ40" s="140">
        <v>6.3933425333061875E-5</v>
      </c>
      <c r="GA40" s="140">
        <v>4.6301556587141553E-4</v>
      </c>
      <c r="GB40" s="140">
        <v>5.7682783874023411E-5</v>
      </c>
      <c r="GC40" s="140">
        <v>1.6739886498279876E-4</v>
      </c>
      <c r="GD40" s="140">
        <v>3.8209417273417286E-4</v>
      </c>
      <c r="GE40" s="140">
        <v>3.25989305618458E-4</v>
      </c>
      <c r="GF40" s="140">
        <v>2.9629708313034999E-4</v>
      </c>
      <c r="GG40" s="140">
        <v>2.0632549149187621E-4</v>
      </c>
      <c r="GH40" s="140">
        <v>5.0028130906094906E-5</v>
      </c>
      <c r="GI40" s="140">
        <v>6.4574948746592032E-4</v>
      </c>
      <c r="GJ40" s="140">
        <v>1.2867958432688043E-4</v>
      </c>
      <c r="GK40" s="140">
        <v>7.4242655510427418E-5</v>
      </c>
      <c r="GL40" s="140">
        <v>1.5056873823922217E-3</v>
      </c>
      <c r="GM40" s="140">
        <v>4.4715794691375229E-3</v>
      </c>
      <c r="GN40" s="140">
        <v>5.5591730222616983E-4</v>
      </c>
      <c r="GO40" s="140">
        <v>3.2736247275612072E-3</v>
      </c>
      <c r="GP40" s="140">
        <v>1.3627062536488923E-2</v>
      </c>
      <c r="GQ40" s="140">
        <v>2.0985022989674041E-3</v>
      </c>
      <c r="GR40" s="140">
        <v>1.0728387685924534E-3</v>
      </c>
      <c r="GS40" s="140">
        <v>2.3402092896721979E-3</v>
      </c>
      <c r="GT40" s="140">
        <v>1.9855160936709467E-4</v>
      </c>
      <c r="GU40" s="140">
        <v>1.8519998974652127E-4</v>
      </c>
      <c r="GV40" s="140">
        <v>9.0021075266057018E-4</v>
      </c>
      <c r="GW40" s="140">
        <v>8.5451106344611226E-4</v>
      </c>
      <c r="GX40" s="140"/>
      <c r="GY40" s="140">
        <v>1.7522415434211307E-4</v>
      </c>
      <c r="GZ40" s="140">
        <v>7.6773362182287611E-5</v>
      </c>
      <c r="HA40" s="140">
        <v>2.4113568645175767E-4</v>
      </c>
      <c r="HB40" s="140">
        <v>0</v>
      </c>
      <c r="HC40" s="140">
        <v>4.655769814866639E-4</v>
      </c>
      <c r="HD40" s="140">
        <v>4.217034225243841E-5</v>
      </c>
      <c r="HE40" s="140">
        <v>1.8594755460771655E-4</v>
      </c>
      <c r="HF40" s="140">
        <v>4.2854036033444689E-4</v>
      </c>
      <c r="HG40" s="140">
        <v>3.7225739036150004E-4</v>
      </c>
      <c r="HH40" s="140">
        <v>4.0384354424475758E-4</v>
      </c>
      <c r="HI40" s="140">
        <v>3.1712287508436064E-4</v>
      </c>
      <c r="HJ40" s="140">
        <v>9.9138161760557692E-5</v>
      </c>
      <c r="HK40" s="140">
        <v>4.9018272762168516E-4</v>
      </c>
      <c r="HL40" s="140">
        <v>1.5793311568401379E-4</v>
      </c>
      <c r="HM40" s="140">
        <v>6.6755493369085773E-5</v>
      </c>
      <c r="HN40" s="140">
        <v>1.7709909179377352E-3</v>
      </c>
      <c r="HO40" s="140">
        <v>4.3629334196828712E-3</v>
      </c>
      <c r="HP40" s="140">
        <v>6.7776571786605109E-4</v>
      </c>
      <c r="HQ40" s="140">
        <v>2.8084561050853809E-3</v>
      </c>
      <c r="HR40" s="140">
        <v>1.2536841079273477E-2</v>
      </c>
      <c r="HS40" s="140">
        <v>2.1886834389080981E-3</v>
      </c>
      <c r="HT40" s="140">
        <v>1.0446488512165209E-3</v>
      </c>
      <c r="HU40" s="140">
        <v>2.2742229794195145E-3</v>
      </c>
      <c r="HV40" s="140">
        <v>2.2754306122061533E-4</v>
      </c>
      <c r="HW40" s="140">
        <v>1.9904337933223561E-4</v>
      </c>
      <c r="HX40" s="140">
        <v>8.6798756432607629E-4</v>
      </c>
      <c r="HY40" s="140">
        <v>6.8403937757850568E-4</v>
      </c>
      <c r="HZ40" s="124"/>
    </row>
    <row r="41" spans="1:234" s="95" customFormat="1" ht="36" x14ac:dyDescent="0.25">
      <c r="A41" s="93" t="s">
        <v>30</v>
      </c>
      <c r="B41" s="94">
        <v>3211</v>
      </c>
      <c r="C41" s="94">
        <v>1</v>
      </c>
      <c r="D41" s="94"/>
      <c r="E41" s="94"/>
      <c r="F41" s="94"/>
      <c r="G41" s="94" t="s">
        <v>802</v>
      </c>
      <c r="H41" s="94" t="s">
        <v>779</v>
      </c>
      <c r="I41" s="93" t="s">
        <v>21</v>
      </c>
      <c r="J41" s="93" t="s">
        <v>886</v>
      </c>
      <c r="K41" s="141">
        <v>7.7340792434408266E-4</v>
      </c>
      <c r="L41" s="141">
        <v>2.3261811314772949E-5</v>
      </c>
      <c r="M41" s="141">
        <v>2.0080497713441999E-2</v>
      </c>
      <c r="N41" s="141">
        <v>0</v>
      </c>
      <c r="O41" s="141">
        <v>3.622477637067377E-3</v>
      </c>
      <c r="P41" s="141">
        <v>4.6787204131818272E-5</v>
      </c>
      <c r="Q41" s="141">
        <v>3.7970938374033339E-4</v>
      </c>
      <c r="R41" s="141">
        <v>8.6154856721389552E-5</v>
      </c>
      <c r="S41" s="141">
        <v>3.4211451012587738E-4</v>
      </c>
      <c r="T41" s="141">
        <v>1.4885252754563295E-2</v>
      </c>
      <c r="U41" s="141">
        <v>2.9725805537297113E-4</v>
      </c>
      <c r="V41" s="141">
        <v>5.6623316106190746E-5</v>
      </c>
      <c r="W41" s="141">
        <v>3.3437285960793554E-3</v>
      </c>
      <c r="X41" s="141">
        <v>1.4874802610737148E-4</v>
      </c>
      <c r="Y41" s="141">
        <v>2.5736175229865502E-4</v>
      </c>
      <c r="Z41" s="141">
        <v>1.0787572773450387E-3</v>
      </c>
      <c r="AA41" s="141">
        <v>5.0186388074497532E-2</v>
      </c>
      <c r="AB41" s="141">
        <v>1.4699247215365983E-3</v>
      </c>
      <c r="AC41" s="141">
        <v>2.3954244681155128E-2</v>
      </c>
      <c r="AD41" s="141">
        <v>0.35174934281627079</v>
      </c>
      <c r="AE41" s="141">
        <v>2.8340180189604908E-2</v>
      </c>
      <c r="AF41" s="141">
        <v>5.7380687505835916E-3</v>
      </c>
      <c r="AG41" s="141">
        <v>0.14313865117401614</v>
      </c>
      <c r="AH41" s="141">
        <v>3.982514201867217E-4</v>
      </c>
      <c r="AI41" s="141">
        <v>1.1940057604927453E-3</v>
      </c>
      <c r="AJ41" s="141">
        <v>9.3121732320652177E-3</v>
      </c>
      <c r="AK41" s="141">
        <v>1.2426353576759771E-3</v>
      </c>
      <c r="AL41" s="141"/>
      <c r="AM41" s="141">
        <v>1.3692110557263447E-3</v>
      </c>
      <c r="AN41" s="141">
        <v>6.9469924169426962E-5</v>
      </c>
      <c r="AO41" s="141">
        <v>1.6515134862229091E-2</v>
      </c>
      <c r="AP41" s="141">
        <v>0</v>
      </c>
      <c r="AQ41" s="141">
        <v>5.5998504399228264E-3</v>
      </c>
      <c r="AR41" s="141">
        <v>1.9085634006829255E-4</v>
      </c>
      <c r="AS41" s="141">
        <v>1.5744618681825277E-3</v>
      </c>
      <c r="AT41" s="141">
        <v>6.4324003860560895E-5</v>
      </c>
      <c r="AU41" s="141">
        <v>5.6107134169763862E-4</v>
      </c>
      <c r="AV41" s="141">
        <v>1.4618192158919401E-2</v>
      </c>
      <c r="AW41" s="141">
        <v>3.3390546129876141E-4</v>
      </c>
      <c r="AX41" s="141">
        <v>2.7046852150323486E-4</v>
      </c>
      <c r="AY41" s="141">
        <v>3.3833274902956611E-3</v>
      </c>
      <c r="AZ41" s="141">
        <v>0</v>
      </c>
      <c r="BA41" s="141">
        <v>1.4577814773649906E-3</v>
      </c>
      <c r="BB41" s="141">
        <v>1.2111030337294811E-3</v>
      </c>
      <c r="BC41" s="141">
        <v>5.4404769996915778E-2</v>
      </c>
      <c r="BD41" s="141">
        <v>2.1929083871094252E-3</v>
      </c>
      <c r="BE41" s="141">
        <v>2.2130244701533353E-2</v>
      </c>
      <c r="BF41" s="141">
        <v>0.3402550010463018</v>
      </c>
      <c r="BG41" s="141">
        <v>3.1836610070298324E-2</v>
      </c>
      <c r="BH41" s="141">
        <v>7.0267975071383994E-3</v>
      </c>
      <c r="BI41" s="141">
        <v>0.14539743122450949</v>
      </c>
      <c r="BJ41" s="141">
        <v>2.8861744115691028E-4</v>
      </c>
      <c r="BK41" s="141">
        <v>1.2219890965854353E-3</v>
      </c>
      <c r="BL41" s="141">
        <v>9.4224122084977605E-3</v>
      </c>
      <c r="BM41" s="141">
        <v>1.6851899168143327E-3</v>
      </c>
      <c r="BN41" s="141"/>
      <c r="BO41" s="141">
        <v>1.1637065760521526E-3</v>
      </c>
      <c r="BP41" s="141">
        <v>0</v>
      </c>
      <c r="BQ41" s="141">
        <v>1.1742195012236179E-2</v>
      </c>
      <c r="BR41" s="141">
        <v>0</v>
      </c>
      <c r="BS41" s="141">
        <v>2.5059786569102123E-3</v>
      </c>
      <c r="BT41" s="141">
        <v>8.2677676677412394E-5</v>
      </c>
      <c r="BU41" s="141">
        <v>1.377159867197557E-3</v>
      </c>
      <c r="BV41" s="141">
        <v>4.1338838338706197E-5</v>
      </c>
      <c r="BW41" s="141">
        <v>6.1768897658738596E-4</v>
      </c>
      <c r="BX41" s="141">
        <v>1.226781136329223E-2</v>
      </c>
      <c r="BY41" s="141">
        <v>2.991645872375433E-4</v>
      </c>
      <c r="BZ41" s="141">
        <v>2.7243690149453422E-4</v>
      </c>
      <c r="CA41" s="141">
        <v>3.4824558520056607E-3</v>
      </c>
      <c r="CB41" s="141">
        <v>0</v>
      </c>
      <c r="CC41" s="141">
        <v>1.4980111697121497E-4</v>
      </c>
      <c r="CD41" s="141">
        <v>1.1627239478772258E-3</v>
      </c>
      <c r="CE41" s="141">
        <v>5.5472493788785902E-2</v>
      </c>
      <c r="CF41" s="141">
        <v>1.7798430200614264E-3</v>
      </c>
      <c r="CG41" s="141">
        <v>4.2383967580658065E-2</v>
      </c>
      <c r="CH41" s="141">
        <v>0.37591187425256284</v>
      </c>
      <c r="CI41" s="141">
        <v>3.0615233964664541E-2</v>
      </c>
      <c r="CJ41" s="141">
        <v>6.5575795933626906E-3</v>
      </c>
      <c r="CK41" s="141">
        <v>0.13644945709406303</v>
      </c>
      <c r="CL41" s="141">
        <v>3.8123979354589275E-4</v>
      </c>
      <c r="CM41" s="141">
        <v>8.5441364111594554E-4</v>
      </c>
      <c r="CN41" s="141">
        <v>1.0383542250533126E-2</v>
      </c>
      <c r="CO41" s="141">
        <v>1.0209071417482125E-3</v>
      </c>
      <c r="CP41" s="141"/>
      <c r="CQ41" s="141">
        <v>1.0503060076188105E-3</v>
      </c>
      <c r="CR41" s="141">
        <v>2.4047233099687388E-5</v>
      </c>
      <c r="CS41" s="141">
        <v>8.2568928472544906E-3</v>
      </c>
      <c r="CT41" s="141">
        <v>0</v>
      </c>
      <c r="CU41" s="141">
        <v>2.5578068682859025E-3</v>
      </c>
      <c r="CV41" s="141">
        <v>7.3743213973773787E-5</v>
      </c>
      <c r="CW41" s="141">
        <v>1.3439375949737954E-3</v>
      </c>
      <c r="CX41" s="141">
        <v>2.2265956573798729E-5</v>
      </c>
      <c r="CY41" s="141">
        <v>5.0366002319594632E-4</v>
      </c>
      <c r="CZ41" s="141">
        <v>1.2550649290654792E-2</v>
      </c>
      <c r="DA41" s="141">
        <v>3.5144790130915157E-4</v>
      </c>
      <c r="DB41" s="141">
        <v>5.7303175578719007E-5</v>
      </c>
      <c r="DC41" s="141">
        <v>2.2316702527303894E-3</v>
      </c>
      <c r="DD41" s="141">
        <v>0</v>
      </c>
      <c r="DE41" s="141">
        <v>0</v>
      </c>
      <c r="DF41" s="141">
        <v>2.4062136991367558E-3</v>
      </c>
      <c r="DG41" s="141">
        <v>7.4063340823803489E-2</v>
      </c>
      <c r="DH41" s="141">
        <v>1.7125241545998813E-3</v>
      </c>
      <c r="DI41" s="141">
        <v>2.3736400345932517E-2</v>
      </c>
      <c r="DJ41" s="141">
        <v>0.37121114597931598</v>
      </c>
      <c r="DK41" s="141">
        <v>3.3831616325483108E-2</v>
      </c>
      <c r="DL41" s="141">
        <v>3.9558772934626127E-3</v>
      </c>
      <c r="DM41" s="141">
        <v>0.14528214032735748</v>
      </c>
      <c r="DN41" s="141">
        <v>4.9762860453725333E-4</v>
      </c>
      <c r="DO41" s="141">
        <v>9.4044373513533727E-4</v>
      </c>
      <c r="DP41" s="141">
        <v>1.0221595506314752E-2</v>
      </c>
      <c r="DQ41" s="141">
        <v>5.5140027683845175E-4</v>
      </c>
      <c r="DR41" s="141"/>
      <c r="DS41" s="141">
        <v>1.3709380659601164E-3</v>
      </c>
      <c r="DT41" s="141">
        <v>0</v>
      </c>
      <c r="DU41" s="141">
        <v>6.293426686769861E-3</v>
      </c>
      <c r="DV41" s="141">
        <v>0</v>
      </c>
      <c r="DW41" s="141">
        <v>2.497231082046514E-3</v>
      </c>
      <c r="DX41" s="141">
        <v>7.1166217970665567E-5</v>
      </c>
      <c r="DY41" s="141">
        <v>9.8123283980536507E-4</v>
      </c>
      <c r="DZ41" s="141">
        <v>0</v>
      </c>
      <c r="EA41" s="141">
        <v>6.4290989124002025E-4</v>
      </c>
      <c r="EB41" s="141">
        <v>1.0998060404960939E-2</v>
      </c>
      <c r="EC41" s="141">
        <v>1.9570709941933034E-4</v>
      </c>
      <c r="ED41" s="141">
        <v>5.149716275264243E-5</v>
      </c>
      <c r="EE41" s="141">
        <v>2.324175581854577E-3</v>
      </c>
      <c r="EF41" s="141">
        <v>0</v>
      </c>
      <c r="EG41" s="141">
        <v>0</v>
      </c>
      <c r="EH41" s="141">
        <v>2.161282724874558E-3</v>
      </c>
      <c r="EI41" s="141">
        <v>7.2853587326732874E-2</v>
      </c>
      <c r="EJ41" s="141">
        <v>1.7666682813468869E-3</v>
      </c>
      <c r="EK41" s="141">
        <v>4.1543191229627727E-2</v>
      </c>
      <c r="EL41" s="141">
        <v>0.38014574122626055</v>
      </c>
      <c r="EM41" s="141">
        <v>3.5482175887409914E-2</v>
      </c>
      <c r="EN41" s="141">
        <v>5.4544493947810127E-3</v>
      </c>
      <c r="EO41" s="141">
        <v>0.14140528182777665</v>
      </c>
      <c r="EP41" s="141">
        <v>3.0568393952697988E-4</v>
      </c>
      <c r="EQ41" s="141">
        <v>0</v>
      </c>
      <c r="ER41" s="141">
        <v>1.0931375155387857E-2</v>
      </c>
      <c r="ES41" s="141">
        <v>6.3232436334087505E-4</v>
      </c>
      <c r="ET41" s="141"/>
      <c r="EU41" s="141">
        <v>1.0050988850411413E-3</v>
      </c>
      <c r="EV41" s="141">
        <v>0</v>
      </c>
      <c r="EW41" s="141">
        <v>6.2097427009890089E-3</v>
      </c>
      <c r="EX41" s="141">
        <v>0</v>
      </c>
      <c r="EY41" s="141">
        <v>2.9466805074790919E-3</v>
      </c>
      <c r="EZ41" s="141">
        <v>1.1088320129836721E-4</v>
      </c>
      <c r="FA41" s="141">
        <v>7.5407121696219478E-4</v>
      </c>
      <c r="FB41" s="141">
        <v>0</v>
      </c>
      <c r="FC41" s="141">
        <v>8.0092829425637677E-4</v>
      </c>
      <c r="FD41" s="141">
        <v>8.9722375568129197E-3</v>
      </c>
      <c r="FE41" s="141">
        <v>1.6348511020698286E-4</v>
      </c>
      <c r="FF41" s="141">
        <v>2.8667364238114447E-5</v>
      </c>
      <c r="FG41" s="141">
        <v>1.9480793780340025E-3</v>
      </c>
      <c r="FH41" s="141">
        <v>0</v>
      </c>
      <c r="FI41" s="141">
        <v>0</v>
      </c>
      <c r="FJ41" s="141">
        <v>2.7660625904374517E-3</v>
      </c>
      <c r="FK41" s="141">
        <v>7.493479874394382E-2</v>
      </c>
      <c r="FL41" s="141">
        <v>1.8401380973788687E-3</v>
      </c>
      <c r="FM41" s="141">
        <v>4.3543043986012886E-2</v>
      </c>
      <c r="FN41" s="141">
        <v>0.38270969012260486</v>
      </c>
      <c r="FO41" s="141">
        <v>2.9627256853326983E-2</v>
      </c>
      <c r="FP41" s="141">
        <v>7.8368925590582561E-3</v>
      </c>
      <c r="FQ41" s="141">
        <v>0.15163128490900427</v>
      </c>
      <c r="FR41" s="141">
        <v>1.1377806419272753E-4</v>
      </c>
      <c r="FS41" s="141">
        <v>2.8126470573244364E-5</v>
      </c>
      <c r="FT41" s="141">
        <v>1.2349123790477871E-2</v>
      </c>
      <c r="FU41" s="141">
        <v>7.3142616278893324E-4</v>
      </c>
      <c r="FV41" s="141"/>
      <c r="FW41" s="141">
        <v>3.001425299785627E-4</v>
      </c>
      <c r="FX41" s="141">
        <v>0</v>
      </c>
      <c r="FY41" s="141">
        <v>8.0727497520418565E-3</v>
      </c>
      <c r="FZ41" s="141">
        <v>0</v>
      </c>
      <c r="GA41" s="141">
        <v>3.5155542885426409E-3</v>
      </c>
      <c r="GB41" s="141">
        <v>6.4135719563840243E-5</v>
      </c>
      <c r="GC41" s="141">
        <v>0</v>
      </c>
      <c r="GD41" s="141">
        <v>2.6222978934969163E-5</v>
      </c>
      <c r="GE41" s="141">
        <v>5.3994061445617229E-4</v>
      </c>
      <c r="GF41" s="141">
        <v>8.8667373226614839E-3</v>
      </c>
      <c r="GG41" s="141">
        <v>1.7044936307729957E-4</v>
      </c>
      <c r="GH41" s="141">
        <v>3.0962071513578045E-5</v>
      </c>
      <c r="GI41" s="141">
        <v>1.6733129291217658E-3</v>
      </c>
      <c r="GJ41" s="141">
        <v>0</v>
      </c>
      <c r="GK41" s="141">
        <v>0</v>
      </c>
      <c r="GL41" s="141">
        <v>2.8851734631954776E-3</v>
      </c>
      <c r="GM41" s="141">
        <v>8.4967760164866513E-2</v>
      </c>
      <c r="GN41" s="141">
        <v>1.6026625369597951E-3</v>
      </c>
      <c r="GO41" s="141">
        <v>4.7526727327383805E-2</v>
      </c>
      <c r="GP41" s="141">
        <v>0.41687895837328592</v>
      </c>
      <c r="GQ41" s="141">
        <v>3.1408425791550058E-2</v>
      </c>
      <c r="GR41" s="141">
        <v>7.3789162683404446E-3</v>
      </c>
      <c r="GS41" s="141">
        <v>0.15379755661472932</v>
      </c>
      <c r="GT41" s="141">
        <v>1.553771530403342E-4</v>
      </c>
      <c r="GU41" s="141">
        <v>5.4215850978281977E-5</v>
      </c>
      <c r="GV41" s="141">
        <v>1.3960942745767323E-2</v>
      </c>
      <c r="GW41" s="141">
        <v>6.0135609487984361E-4</v>
      </c>
      <c r="GX41" s="141"/>
      <c r="GY41" s="141">
        <v>1.7540732683634687E-4</v>
      </c>
      <c r="GZ41" s="141">
        <v>0</v>
      </c>
      <c r="HA41" s="141">
        <v>8.9802297225242429E-3</v>
      </c>
      <c r="HB41" s="141">
        <v>0</v>
      </c>
      <c r="HC41" s="141">
        <v>2.2490359090817568E-3</v>
      </c>
      <c r="HD41" s="141">
        <v>6.6411210763032581E-5</v>
      </c>
      <c r="HE41" s="141">
        <v>0</v>
      </c>
      <c r="HF41" s="141">
        <v>0</v>
      </c>
      <c r="HG41" s="141">
        <v>3.1565529274200785E-4</v>
      </c>
      <c r="HH41" s="141">
        <v>9.963476208396823E-3</v>
      </c>
      <c r="HI41" s="141">
        <v>1.4380719395607535E-4</v>
      </c>
      <c r="HJ41" s="141">
        <v>0</v>
      </c>
      <c r="HK41" s="141">
        <v>6.4204444432029381E-4</v>
      </c>
      <c r="HL41" s="141">
        <v>0</v>
      </c>
      <c r="HM41" s="141">
        <v>0</v>
      </c>
      <c r="HN41" s="141">
        <v>2.7138881695699143E-3</v>
      </c>
      <c r="HO41" s="141">
        <v>9.2965197892091234E-2</v>
      </c>
      <c r="HP41" s="141">
        <v>1.4534211105282787E-3</v>
      </c>
      <c r="HQ41" s="141">
        <v>5.9120514838622851E-2</v>
      </c>
      <c r="HR41" s="141">
        <v>0.40505507363135151</v>
      </c>
      <c r="HS41" s="141">
        <v>3.4642649698839102E-2</v>
      </c>
      <c r="HT41" s="141">
        <v>6.2992629144302294E-3</v>
      </c>
      <c r="HU41" s="141">
        <v>0.15890969364208199</v>
      </c>
      <c r="HV41" s="141">
        <v>1.1909460177093349E-3</v>
      </c>
      <c r="HW41" s="141">
        <v>1.4089434928268843E-4</v>
      </c>
      <c r="HX41" s="141">
        <v>1.5591133312199917E-2</v>
      </c>
      <c r="HY41" s="141">
        <v>5.5144965710698913E-4</v>
      </c>
      <c r="HZ41" s="125"/>
    </row>
    <row r="42" spans="1:234" s="95" customFormat="1" ht="36" x14ac:dyDescent="0.25">
      <c r="A42" s="93" t="s">
        <v>30</v>
      </c>
      <c r="B42" s="94">
        <v>3212</v>
      </c>
      <c r="C42" s="94">
        <v>1</v>
      </c>
      <c r="D42" s="94"/>
      <c r="E42" s="94"/>
      <c r="F42" s="94"/>
      <c r="G42" s="94" t="s">
        <v>803</v>
      </c>
      <c r="H42" s="94" t="s">
        <v>779</v>
      </c>
      <c r="I42" s="93" t="s">
        <v>21</v>
      </c>
      <c r="J42" s="93" t="s">
        <v>886</v>
      </c>
      <c r="K42" s="141">
        <v>0</v>
      </c>
      <c r="L42" s="141">
        <v>0</v>
      </c>
      <c r="M42" s="141">
        <v>0</v>
      </c>
      <c r="N42" s="141">
        <v>0</v>
      </c>
      <c r="O42" s="141">
        <v>9.0593497820439173E-5</v>
      </c>
      <c r="P42" s="141">
        <v>0</v>
      </c>
      <c r="Q42" s="141">
        <v>4.3077428360694776E-5</v>
      </c>
      <c r="R42" s="141">
        <v>0</v>
      </c>
      <c r="S42" s="141">
        <v>2.7173408407710057E-4</v>
      </c>
      <c r="T42" s="141">
        <v>2.8009690635213613E-3</v>
      </c>
      <c r="U42" s="141">
        <v>5.1497935120214868E-4</v>
      </c>
      <c r="V42" s="141">
        <v>2.3738489239240735E-4</v>
      </c>
      <c r="W42" s="141">
        <v>6.3198782099479036E-4</v>
      </c>
      <c r="X42" s="141">
        <v>4.0339453193744885E-4</v>
      </c>
      <c r="Y42" s="141">
        <v>9.9648513084996688E-3</v>
      </c>
      <c r="Z42" s="141">
        <v>3.1526522366709742E-3</v>
      </c>
      <c r="AA42" s="141">
        <v>2.263556338261144E-2</v>
      </c>
      <c r="AB42" s="141">
        <v>4.7718366775244764E-5</v>
      </c>
      <c r="AC42" s="141">
        <v>3.2777408479896367E-2</v>
      </c>
      <c r="AD42" s="141">
        <v>0.20591700025015508</v>
      </c>
      <c r="AE42" s="141">
        <v>1.4226962415104197E-2</v>
      </c>
      <c r="AF42" s="141">
        <v>8.306849880249656E-3</v>
      </c>
      <c r="AG42" s="141">
        <v>1.334464088854764E-2</v>
      </c>
      <c r="AH42" s="141">
        <v>3.4079065269335513E-5</v>
      </c>
      <c r="AI42" s="141">
        <v>1.4079506414351267E-4</v>
      </c>
      <c r="AJ42" s="141">
        <v>2.1922933604239869E-2</v>
      </c>
      <c r="AK42" s="141">
        <v>3.8841739068470817E-4</v>
      </c>
      <c r="AL42" s="141"/>
      <c r="AM42" s="141">
        <v>0</v>
      </c>
      <c r="AN42" s="141">
        <v>0</v>
      </c>
      <c r="AO42" s="141">
        <v>0</v>
      </c>
      <c r="AP42" s="141">
        <v>0</v>
      </c>
      <c r="AQ42" s="141">
        <v>1.1017936551140321E-4</v>
      </c>
      <c r="AR42" s="141">
        <v>0</v>
      </c>
      <c r="AS42" s="141">
        <v>1.0720667310093482E-4</v>
      </c>
      <c r="AT42" s="141">
        <v>0</v>
      </c>
      <c r="AU42" s="141">
        <v>2.6078450161033201E-4</v>
      </c>
      <c r="AV42" s="141">
        <v>2.2981113390280533E-3</v>
      </c>
      <c r="AW42" s="141">
        <v>4.542220241737606E-4</v>
      </c>
      <c r="AX42" s="141">
        <v>7.1407550382065894E-5</v>
      </c>
      <c r="AY42" s="141">
        <v>4.9389039068426822E-4</v>
      </c>
      <c r="AZ42" s="141">
        <v>4.0379535733211423E-4</v>
      </c>
      <c r="BA42" s="141">
        <v>1.1798364763270187E-2</v>
      </c>
      <c r="BB42" s="141">
        <v>3.5998128663561799E-3</v>
      </c>
      <c r="BC42" s="141">
        <v>2.5644721372345691E-2</v>
      </c>
      <c r="BD42" s="141">
        <v>1.5792175435514386E-4</v>
      </c>
      <c r="BE42" s="141">
        <v>4.0465756146624801E-2</v>
      </c>
      <c r="BF42" s="141">
        <v>0.19873537496764579</v>
      </c>
      <c r="BG42" s="141">
        <v>1.350544508100435E-2</v>
      </c>
      <c r="BH42" s="141">
        <v>7.7579270943226837E-3</v>
      </c>
      <c r="BI42" s="141">
        <v>1.3825445299187101E-2</v>
      </c>
      <c r="BJ42" s="141">
        <v>3.0336009804949478E-5</v>
      </c>
      <c r="BK42" s="141">
        <v>0</v>
      </c>
      <c r="BL42" s="141">
        <v>1.7113460997194595E-2</v>
      </c>
      <c r="BM42" s="141">
        <v>8.4706870236275834E-5</v>
      </c>
      <c r="BN42" s="141"/>
      <c r="BO42" s="141">
        <v>2.6584461954151891E-5</v>
      </c>
      <c r="BP42" s="141">
        <v>0</v>
      </c>
      <c r="BQ42" s="141">
        <v>0</v>
      </c>
      <c r="BR42" s="141">
        <v>0</v>
      </c>
      <c r="BS42" s="141">
        <v>7.8822929694060369E-5</v>
      </c>
      <c r="BT42" s="141">
        <v>0</v>
      </c>
      <c r="BU42" s="141">
        <v>1.1065881980148917E-4</v>
      </c>
      <c r="BV42" s="141">
        <v>0</v>
      </c>
      <c r="BW42" s="141">
        <v>2.3327865364768286E-5</v>
      </c>
      <c r="BX42" s="141">
        <v>2.7431084021775024E-3</v>
      </c>
      <c r="BY42" s="141">
        <v>2.417577677879337E-4</v>
      </c>
      <c r="BZ42" s="141">
        <v>2.4125399223392843E-5</v>
      </c>
      <c r="CA42" s="141">
        <v>9.4285017686419946E-4</v>
      </c>
      <c r="CB42" s="141">
        <v>3.8613033762816001E-4</v>
      </c>
      <c r="CC42" s="141">
        <v>6.0415057349273429E-3</v>
      </c>
      <c r="CD42" s="141">
        <v>2.8568250997151896E-3</v>
      </c>
      <c r="CE42" s="141">
        <v>2.8188536154805561E-2</v>
      </c>
      <c r="CF42" s="141">
        <v>2.023077554710959E-4</v>
      </c>
      <c r="CG42" s="141">
        <v>4.350169965281795E-2</v>
      </c>
      <c r="CH42" s="141">
        <v>0.17626421985963947</v>
      </c>
      <c r="CI42" s="141">
        <v>1.0530268209869199E-2</v>
      </c>
      <c r="CJ42" s="141">
        <v>7.3840858632367307E-3</v>
      </c>
      <c r="CK42" s="141">
        <v>1.0236823269621305E-2</v>
      </c>
      <c r="CL42" s="141">
        <v>2.4956495965227075E-5</v>
      </c>
      <c r="CM42" s="141">
        <v>2.0002481480068406E-5</v>
      </c>
      <c r="CN42" s="141">
        <v>1.3171785752216763E-2</v>
      </c>
      <c r="CO42" s="141">
        <v>2.3926015758736703E-5</v>
      </c>
      <c r="CP42" s="141"/>
      <c r="CQ42" s="141">
        <v>3.268397295236511E-5</v>
      </c>
      <c r="CR42" s="141">
        <v>0</v>
      </c>
      <c r="CS42" s="141">
        <v>0</v>
      </c>
      <c r="CT42" s="141">
        <v>0</v>
      </c>
      <c r="CU42" s="141">
        <v>7.7032038752105505E-5</v>
      </c>
      <c r="CV42" s="141">
        <v>0</v>
      </c>
      <c r="CW42" s="141">
        <v>0</v>
      </c>
      <c r="CX42" s="141">
        <v>2.5125804207130676E-5</v>
      </c>
      <c r="CY42" s="141">
        <v>1.2816202893946166E-4</v>
      </c>
      <c r="CZ42" s="141">
        <v>2.3105370880141126E-3</v>
      </c>
      <c r="DA42" s="141">
        <v>3.4904440364816412E-4</v>
      </c>
      <c r="DB42" s="141">
        <v>0</v>
      </c>
      <c r="DC42" s="141">
        <v>1.5993411904645497E-3</v>
      </c>
      <c r="DD42" s="141">
        <v>6.5778129765284028E-5</v>
      </c>
      <c r="DE42" s="141">
        <v>6.0934618274546158E-3</v>
      </c>
      <c r="DF42" s="141">
        <v>2.1101099777774478E-3</v>
      </c>
      <c r="DG42" s="141">
        <v>2.7696857481104838E-2</v>
      </c>
      <c r="DH42" s="141">
        <v>1.0857525933850559E-3</v>
      </c>
      <c r="DI42" s="141">
        <v>5.4356338734288495E-2</v>
      </c>
      <c r="DJ42" s="141">
        <v>0.16845092710311707</v>
      </c>
      <c r="DK42" s="141">
        <v>8.8522514335159889E-3</v>
      </c>
      <c r="DL42" s="141">
        <v>6.8623964145213051E-3</v>
      </c>
      <c r="DM42" s="141">
        <v>1.194335288327346E-2</v>
      </c>
      <c r="DN42" s="141">
        <v>9.192367392852687E-5</v>
      </c>
      <c r="DO42" s="141">
        <v>3.4734483705480865E-5</v>
      </c>
      <c r="DP42" s="141">
        <v>1.0400131300017714E-2</v>
      </c>
      <c r="DQ42" s="141">
        <v>0</v>
      </c>
      <c r="DR42" s="141"/>
      <c r="DS42" s="141">
        <v>0</v>
      </c>
      <c r="DT42" s="141">
        <v>0</v>
      </c>
      <c r="DU42" s="141">
        <v>0</v>
      </c>
      <c r="DV42" s="141">
        <v>0</v>
      </c>
      <c r="DW42" s="141">
        <v>4.1242074981150622E-4</v>
      </c>
      <c r="DX42" s="141">
        <v>0</v>
      </c>
      <c r="DY42" s="141">
        <v>0</v>
      </c>
      <c r="DZ42" s="141">
        <v>0</v>
      </c>
      <c r="EA42" s="141">
        <v>7.7782172907636988E-5</v>
      </c>
      <c r="EB42" s="141">
        <v>3.5239883971778371E-3</v>
      </c>
      <c r="EC42" s="141">
        <v>2.1318573712443727E-4</v>
      </c>
      <c r="ED42" s="141">
        <v>0</v>
      </c>
      <c r="EE42" s="141">
        <v>1.4955057688475718E-3</v>
      </c>
      <c r="EF42" s="141">
        <v>2.5480366986984533E-5</v>
      </c>
      <c r="EG42" s="141">
        <v>5.5994103317383347E-3</v>
      </c>
      <c r="EH42" s="141">
        <v>3.7113665457601604E-3</v>
      </c>
      <c r="EI42" s="141">
        <v>2.7502377155075402E-2</v>
      </c>
      <c r="EJ42" s="141">
        <v>5.0309464734259602E-4</v>
      </c>
      <c r="EK42" s="141">
        <v>4.9287918824713346E-2</v>
      </c>
      <c r="EL42" s="141">
        <v>0.15924460396211193</v>
      </c>
      <c r="EM42" s="141">
        <v>1.6571353360537438E-3</v>
      </c>
      <c r="EN42" s="141">
        <v>5.3018760864310928E-3</v>
      </c>
      <c r="EO42" s="141">
        <v>1.3029771440491115E-2</v>
      </c>
      <c r="EP42" s="141">
        <v>1.171202833436833E-4</v>
      </c>
      <c r="EQ42" s="141">
        <v>0</v>
      </c>
      <c r="ER42" s="141">
        <v>1.0162034365302939E-2</v>
      </c>
      <c r="ES42" s="141">
        <v>2.6821438933667929E-5</v>
      </c>
      <c r="ET42" s="141"/>
      <c r="EU42" s="141">
        <v>0</v>
      </c>
      <c r="EV42" s="141">
        <v>0</v>
      </c>
      <c r="EW42" s="141">
        <v>1.3522341621752097E-4</v>
      </c>
      <c r="EX42" s="141">
        <v>0</v>
      </c>
      <c r="EY42" s="141">
        <v>3.125916441207205E-4</v>
      </c>
      <c r="EZ42" s="141">
        <v>0</v>
      </c>
      <c r="FA42" s="141">
        <v>0</v>
      </c>
      <c r="FB42" s="141">
        <v>2.9208257902984534E-5</v>
      </c>
      <c r="FC42" s="141">
        <v>1.8869562303285418E-4</v>
      </c>
      <c r="FD42" s="141">
        <v>3.8853419645583598E-4</v>
      </c>
      <c r="FE42" s="141">
        <v>1.9546761171708823E-4</v>
      </c>
      <c r="FF42" s="141">
        <v>0</v>
      </c>
      <c r="FG42" s="141">
        <v>8.2517277099677282E-4</v>
      </c>
      <c r="FH42" s="141">
        <v>0</v>
      </c>
      <c r="FI42" s="141">
        <v>4.3054659737227592E-3</v>
      </c>
      <c r="FJ42" s="141">
        <v>1.8645480875808451E-3</v>
      </c>
      <c r="FK42" s="141">
        <v>2.2868559008286722E-2</v>
      </c>
      <c r="FL42" s="141">
        <v>1.0156549658047566E-3</v>
      </c>
      <c r="FM42" s="141">
        <v>5.3342082403753002E-2</v>
      </c>
      <c r="FN42" s="141">
        <v>0.14852334993679198</v>
      </c>
      <c r="FO42" s="141">
        <v>1.3129539233387335E-3</v>
      </c>
      <c r="FP42" s="141">
        <v>9.5300898607575662E-3</v>
      </c>
      <c r="FQ42" s="141">
        <v>1.7419486967865518E-2</v>
      </c>
      <c r="FR42" s="141">
        <v>1.1337185305039713E-4</v>
      </c>
      <c r="FS42" s="141">
        <v>0</v>
      </c>
      <c r="FT42" s="141">
        <v>6.5493417066910652E-3</v>
      </c>
      <c r="FU42" s="141">
        <v>2.8705226794665415E-5</v>
      </c>
      <c r="FV42" s="141"/>
      <c r="FW42" s="141">
        <v>0</v>
      </c>
      <c r="FX42" s="141">
        <v>0</v>
      </c>
      <c r="FY42" s="141">
        <v>0</v>
      </c>
      <c r="FZ42" s="141">
        <v>2.9377318955286499E-5</v>
      </c>
      <c r="GA42" s="141">
        <v>0</v>
      </c>
      <c r="GB42" s="141">
        <v>0</v>
      </c>
      <c r="GC42" s="141">
        <v>0</v>
      </c>
      <c r="GD42" s="141">
        <v>0</v>
      </c>
      <c r="GE42" s="141">
        <v>3.4517717893456471E-4</v>
      </c>
      <c r="GF42" s="141">
        <v>1.2846650017818758E-3</v>
      </c>
      <c r="GG42" s="141">
        <v>2.211639724584961E-4</v>
      </c>
      <c r="GH42" s="141">
        <v>0</v>
      </c>
      <c r="GI42" s="141">
        <v>3.561510217095573E-4</v>
      </c>
      <c r="GJ42" s="141">
        <v>0</v>
      </c>
      <c r="GK42" s="141">
        <v>5.3556289348365444E-3</v>
      </c>
      <c r="GL42" s="141">
        <v>6.0615458408552303E-4</v>
      </c>
      <c r="GM42" s="141">
        <v>1.9526743485794317E-2</v>
      </c>
      <c r="GN42" s="141">
        <v>1.1373019702318012E-3</v>
      </c>
      <c r="GO42" s="141">
        <v>3.4221105671508517E-2</v>
      </c>
      <c r="GP42" s="141">
        <v>0.11704872511746399</v>
      </c>
      <c r="GQ42" s="141">
        <v>7.129680438962224E-4</v>
      </c>
      <c r="GR42" s="141">
        <v>5.9901732109837735E-3</v>
      </c>
      <c r="GS42" s="141">
        <v>2.2375954186987301E-2</v>
      </c>
      <c r="GT42" s="141">
        <v>0</v>
      </c>
      <c r="GU42" s="141">
        <v>0</v>
      </c>
      <c r="GV42" s="141">
        <v>6.3104303455030165E-3</v>
      </c>
      <c r="GW42" s="141">
        <v>0</v>
      </c>
      <c r="GX42" s="141"/>
      <c r="GY42" s="141">
        <v>3.744979009272795E-5</v>
      </c>
      <c r="GZ42" s="141">
        <v>0</v>
      </c>
      <c r="HA42" s="141">
        <v>0</v>
      </c>
      <c r="HB42" s="141">
        <v>1.2827676600461432E-4</v>
      </c>
      <c r="HC42" s="141">
        <v>0</v>
      </c>
      <c r="HD42" s="141">
        <v>0</v>
      </c>
      <c r="HE42" s="141">
        <v>0</v>
      </c>
      <c r="HF42" s="141">
        <v>0</v>
      </c>
      <c r="HG42" s="141">
        <v>2.1152989636806873E-4</v>
      </c>
      <c r="HH42" s="141">
        <v>1.1353652862413231E-3</v>
      </c>
      <c r="HI42" s="141">
        <v>0</v>
      </c>
      <c r="HJ42" s="141">
        <v>0</v>
      </c>
      <c r="HK42" s="141">
        <v>4.9414773328615479E-4</v>
      </c>
      <c r="HL42" s="141">
        <v>0</v>
      </c>
      <c r="HM42" s="141">
        <v>3.3918499585724108E-3</v>
      </c>
      <c r="HN42" s="141">
        <v>6.1708266123191983E-4</v>
      </c>
      <c r="HO42" s="141">
        <v>2.4277984375120115E-2</v>
      </c>
      <c r="HP42" s="141">
        <v>1.1331430156971008E-3</v>
      </c>
      <c r="HQ42" s="141">
        <v>2.9217192250702118E-2</v>
      </c>
      <c r="HR42" s="141">
        <v>0.10029340577325001</v>
      </c>
      <c r="HS42" s="141">
        <v>2.0387456007656349E-3</v>
      </c>
      <c r="HT42" s="141">
        <v>4.7025177122374641E-3</v>
      </c>
      <c r="HU42" s="141">
        <v>2.5769755568696925E-2</v>
      </c>
      <c r="HV42" s="141">
        <v>3.1882429397962373E-4</v>
      </c>
      <c r="HW42" s="141">
        <v>3.6045497863832637E-4</v>
      </c>
      <c r="HX42" s="141">
        <v>4.7020817966807399E-3</v>
      </c>
      <c r="HY42" s="141">
        <v>0</v>
      </c>
      <c r="HZ42" s="125"/>
    </row>
    <row r="43" spans="1:234" s="95" customFormat="1" ht="36" x14ac:dyDescent="0.25">
      <c r="A43" s="93" t="s">
        <v>30</v>
      </c>
      <c r="B43" s="94">
        <v>3240</v>
      </c>
      <c r="C43" s="94">
        <v>2</v>
      </c>
      <c r="D43" s="94"/>
      <c r="E43" s="94"/>
      <c r="F43" s="94"/>
      <c r="G43" s="94" t="s">
        <v>826</v>
      </c>
      <c r="H43" s="94" t="s">
        <v>25</v>
      </c>
      <c r="I43" s="93" t="s">
        <v>826</v>
      </c>
      <c r="J43" s="93" t="s">
        <v>887</v>
      </c>
      <c r="K43" s="141">
        <v>1.6688993909684459E-3</v>
      </c>
      <c r="L43" s="141">
        <v>0</v>
      </c>
      <c r="M43" s="141">
        <v>2.0298386010025832E-2</v>
      </c>
      <c r="N43" s="141">
        <v>0</v>
      </c>
      <c r="O43" s="141">
        <v>2.3142322844207845E-3</v>
      </c>
      <c r="P43" s="141">
        <v>0</v>
      </c>
      <c r="Q43" s="141">
        <v>6.9334323016061454E-4</v>
      </c>
      <c r="R43" s="141">
        <v>1.8657326221943882E-3</v>
      </c>
      <c r="S43" s="141">
        <v>1.4299476361422051E-3</v>
      </c>
      <c r="T43" s="141">
        <v>1.3592761077389059E-3</v>
      </c>
      <c r="U43" s="141">
        <v>2.5926637818636126E-4</v>
      </c>
      <c r="V43" s="141">
        <v>5.8361919418623171E-5</v>
      </c>
      <c r="W43" s="141">
        <v>2.4223566072862448E-3</v>
      </c>
      <c r="X43" s="141">
        <v>0</v>
      </c>
      <c r="Y43" s="141">
        <v>7.5440334041733184E-3</v>
      </c>
      <c r="Z43" s="141">
        <v>1.7964379191829792E-3</v>
      </c>
      <c r="AA43" s="141">
        <v>4.9650613769714122E-2</v>
      </c>
      <c r="AB43" s="141">
        <v>3.5223232102823926E-3</v>
      </c>
      <c r="AC43" s="141">
        <v>8.3892631265687235E-3</v>
      </c>
      <c r="AD43" s="141">
        <v>0.73843018890262635</v>
      </c>
      <c r="AE43" s="141">
        <v>7.2516079437316805E-2</v>
      </c>
      <c r="AF43" s="141">
        <v>3.9868607118423931E-2</v>
      </c>
      <c r="AG43" s="141">
        <v>2.1473845448608558E-2</v>
      </c>
      <c r="AH43" s="141">
        <v>1.6516923382916028E-2</v>
      </c>
      <c r="AI43" s="141">
        <v>1.473291034556692E-3</v>
      </c>
      <c r="AJ43" s="141">
        <v>5.7592219209538012E-3</v>
      </c>
      <c r="AK43" s="141">
        <v>6.8936913813384389E-4</v>
      </c>
      <c r="AL43" s="141"/>
      <c r="AM43" s="141">
        <v>1.8580261374148734E-3</v>
      </c>
      <c r="AN43" s="141">
        <v>4.7142482051122051E-4</v>
      </c>
      <c r="AO43" s="141">
        <v>3.0658609216045775E-2</v>
      </c>
      <c r="AP43" s="141">
        <v>0</v>
      </c>
      <c r="AQ43" s="141">
        <v>1.8278991951086122E-3</v>
      </c>
      <c r="AR43" s="141">
        <v>0</v>
      </c>
      <c r="AS43" s="141">
        <v>6.6361210493101239E-4</v>
      </c>
      <c r="AT43" s="141">
        <v>1.6486772098666233E-3</v>
      </c>
      <c r="AU43" s="141">
        <v>1.283240643377172E-3</v>
      </c>
      <c r="AV43" s="141">
        <v>9.8458268068496533E-4</v>
      </c>
      <c r="AW43" s="141">
        <v>3.0969513756206647E-4</v>
      </c>
      <c r="AX43" s="141">
        <v>2.6657183534825175E-5</v>
      </c>
      <c r="AY43" s="141">
        <v>1.7298609152917165E-3</v>
      </c>
      <c r="AZ43" s="141">
        <v>0</v>
      </c>
      <c r="BA43" s="141">
        <v>6.7003176807728469E-3</v>
      </c>
      <c r="BB43" s="141">
        <v>1.8973789029015143E-3</v>
      </c>
      <c r="BC43" s="141">
        <v>4.2572310418581699E-2</v>
      </c>
      <c r="BD43" s="141">
        <v>4.6817413818042962E-3</v>
      </c>
      <c r="BE43" s="141">
        <v>8.16225109745909E-3</v>
      </c>
      <c r="BF43" s="141">
        <v>0.7477798799614378</v>
      </c>
      <c r="BG43" s="141">
        <v>6.3251947273149617E-2</v>
      </c>
      <c r="BH43" s="141">
        <v>3.8216764105964973E-2</v>
      </c>
      <c r="BI43" s="141">
        <v>2.1218264120229272E-2</v>
      </c>
      <c r="BJ43" s="141">
        <v>1.6189404532380922E-2</v>
      </c>
      <c r="BK43" s="141">
        <v>1.5781579505506583E-3</v>
      </c>
      <c r="BL43" s="141">
        <v>5.4874280183257384E-3</v>
      </c>
      <c r="BM43" s="141">
        <v>8.0186931211259464E-4</v>
      </c>
      <c r="BN43" s="141"/>
      <c r="BO43" s="141">
        <v>1.9452535098003776E-3</v>
      </c>
      <c r="BP43" s="141">
        <v>3.7547286091236468E-4</v>
      </c>
      <c r="BQ43" s="141">
        <v>1.9323687191796089E-2</v>
      </c>
      <c r="BR43" s="141">
        <v>0</v>
      </c>
      <c r="BS43" s="141">
        <v>2.4665286067826796E-3</v>
      </c>
      <c r="BT43" s="141">
        <v>0</v>
      </c>
      <c r="BU43" s="141">
        <v>1.2412576903705349E-4</v>
      </c>
      <c r="BV43" s="141">
        <v>1.7620251218874001E-3</v>
      </c>
      <c r="BW43" s="141">
        <v>9.942384800755088E-4</v>
      </c>
      <c r="BX43" s="141">
        <v>1.7124163383610183E-3</v>
      </c>
      <c r="BY43" s="141">
        <v>3.4581082057265442E-4</v>
      </c>
      <c r="BZ43" s="141">
        <v>2.978125465745132E-5</v>
      </c>
      <c r="CA43" s="141">
        <v>1.4928021332885754E-3</v>
      </c>
      <c r="CB43" s="141">
        <v>0</v>
      </c>
      <c r="CC43" s="141">
        <v>6.5609072905746836E-3</v>
      </c>
      <c r="CD43" s="141">
        <v>1.8089004595218377E-3</v>
      </c>
      <c r="CE43" s="141">
        <v>5.5502570174070794E-2</v>
      </c>
      <c r="CF43" s="141">
        <v>4.7444012254787464E-3</v>
      </c>
      <c r="CG43" s="141">
        <v>8.7982617755928937E-3</v>
      </c>
      <c r="CH43" s="141">
        <v>0.76867500101135777</v>
      </c>
      <c r="CI43" s="141">
        <v>5.6481029947124117E-2</v>
      </c>
      <c r="CJ43" s="141">
        <v>3.6581421511774438E-2</v>
      </c>
      <c r="CK43" s="141">
        <v>1.3666444522022762E-2</v>
      </c>
      <c r="CL43" s="141">
        <v>1.0345466715365367E-2</v>
      </c>
      <c r="CM43" s="141">
        <v>1.2028331744287971E-3</v>
      </c>
      <c r="CN43" s="141">
        <v>4.3924176036223509E-3</v>
      </c>
      <c r="CO43" s="141">
        <v>6.6820250189437351E-4</v>
      </c>
      <c r="CP43" s="141"/>
      <c r="CQ43" s="141">
        <v>1.9269273286696012E-3</v>
      </c>
      <c r="CR43" s="141">
        <v>5.8005962551704105E-5</v>
      </c>
      <c r="CS43" s="141">
        <v>2.2055350617906731E-2</v>
      </c>
      <c r="CT43" s="141">
        <v>0</v>
      </c>
      <c r="CU43" s="141">
        <v>2.4556897172564886E-3</v>
      </c>
      <c r="CV43" s="141">
        <v>0</v>
      </c>
      <c r="CW43" s="141">
        <v>7.8643116167009569E-4</v>
      </c>
      <c r="CX43" s="141">
        <v>4.8388463585736087E-4</v>
      </c>
      <c r="CY43" s="141">
        <v>7.9559622201234555E-4</v>
      </c>
      <c r="CZ43" s="141">
        <v>2.1642082771985444E-3</v>
      </c>
      <c r="DA43" s="141">
        <v>8.5915049528729987E-5</v>
      </c>
      <c r="DB43" s="141">
        <v>8.7119811492984033E-5</v>
      </c>
      <c r="DC43" s="141">
        <v>2.4136230757769946E-3</v>
      </c>
      <c r="DD43" s="141">
        <v>3.9419614374271871E-5</v>
      </c>
      <c r="DE43" s="141">
        <v>1.0794614969261663E-2</v>
      </c>
      <c r="DF43" s="141">
        <v>1.4062735547592552E-3</v>
      </c>
      <c r="DG43" s="141">
        <v>4.9499014149938333E-2</v>
      </c>
      <c r="DH43" s="141">
        <v>4.3730878468966686E-3</v>
      </c>
      <c r="DI43" s="141">
        <v>9.6581780370523455E-3</v>
      </c>
      <c r="DJ43" s="141">
        <v>0.77386298286033994</v>
      </c>
      <c r="DK43" s="141">
        <v>5.0036829252965889E-2</v>
      </c>
      <c r="DL43" s="141">
        <v>3.6480529809866831E-2</v>
      </c>
      <c r="DM43" s="141">
        <v>1.2628666237249146E-2</v>
      </c>
      <c r="DN43" s="141">
        <v>1.0098414812148626E-2</v>
      </c>
      <c r="DO43" s="141">
        <v>1.1941231031392429E-3</v>
      </c>
      <c r="DP43" s="141">
        <v>6.0823809628411047E-3</v>
      </c>
      <c r="DQ43" s="141">
        <v>5.3273292924489854E-4</v>
      </c>
      <c r="DR43" s="141"/>
      <c r="DS43" s="141">
        <v>2.0756616965580156E-3</v>
      </c>
      <c r="DT43" s="141">
        <v>0</v>
      </c>
      <c r="DU43" s="141">
        <v>1.5015407914208391E-2</v>
      </c>
      <c r="DV43" s="141">
        <v>0</v>
      </c>
      <c r="DW43" s="141">
        <v>2.668218623132307E-3</v>
      </c>
      <c r="DX43" s="141">
        <v>0</v>
      </c>
      <c r="DY43" s="141">
        <v>8.8201337999223252E-4</v>
      </c>
      <c r="DZ43" s="141">
        <v>3.2960179666443473E-4</v>
      </c>
      <c r="EA43" s="141">
        <v>9.3118137201187909E-4</v>
      </c>
      <c r="EB43" s="141">
        <v>3.1699367815415896E-3</v>
      </c>
      <c r="EC43" s="141">
        <v>3.5113814632444293E-4</v>
      </c>
      <c r="ED43" s="141">
        <v>1.6289235114630096E-4</v>
      </c>
      <c r="EE43" s="141">
        <v>2.3569389965239647E-3</v>
      </c>
      <c r="EF43" s="141">
        <v>4.0766989347362738E-5</v>
      </c>
      <c r="EG43" s="141">
        <v>4.6186057525963416E-3</v>
      </c>
      <c r="EH43" s="141">
        <v>8.2646268638820878E-4</v>
      </c>
      <c r="EI43" s="141">
        <v>4.6866303430068819E-2</v>
      </c>
      <c r="EJ43" s="141">
        <v>4.3989732682269012E-3</v>
      </c>
      <c r="EK43" s="141">
        <v>9.6934353541912061E-3</v>
      </c>
      <c r="EL43" s="141">
        <v>0.78038409812697762</v>
      </c>
      <c r="EM43" s="141">
        <v>5.5720919857250119E-2</v>
      </c>
      <c r="EN43" s="141">
        <v>3.9066414391205458E-2</v>
      </c>
      <c r="EO43" s="141">
        <v>1.0284740208252076E-2</v>
      </c>
      <c r="EP43" s="141">
        <v>1.1614922378867753E-2</v>
      </c>
      <c r="EQ43" s="141">
        <v>1.6328254821853772E-3</v>
      </c>
      <c r="ER43" s="141">
        <v>6.5055164933510226E-3</v>
      </c>
      <c r="ES43" s="141">
        <v>4.0302452298813759E-4</v>
      </c>
      <c r="ET43" s="141"/>
      <c r="EU43" s="141">
        <v>1.8638281648305026E-3</v>
      </c>
      <c r="EV43" s="141">
        <v>0</v>
      </c>
      <c r="EW43" s="141">
        <v>9.3469923404464906E-3</v>
      </c>
      <c r="EX43" s="141">
        <v>0</v>
      </c>
      <c r="EY43" s="141">
        <v>1.8781269660226158E-3</v>
      </c>
      <c r="EZ43" s="141">
        <v>0</v>
      </c>
      <c r="FA43" s="141">
        <v>7.0724576467588122E-4</v>
      </c>
      <c r="FB43" s="141">
        <v>2.9954357038790871E-4</v>
      </c>
      <c r="FC43" s="141">
        <v>0</v>
      </c>
      <c r="FD43" s="141">
        <v>3.1291211765203998E-3</v>
      </c>
      <c r="FE43" s="141">
        <v>3.5338299986096444E-4</v>
      </c>
      <c r="FF43" s="141">
        <v>0</v>
      </c>
      <c r="FG43" s="141">
        <v>5.278059337864748E-4</v>
      </c>
      <c r="FH43" s="141">
        <v>1.6959433180921546E-4</v>
      </c>
      <c r="FI43" s="141">
        <v>4.9645355198964106E-4</v>
      </c>
      <c r="FJ43" s="141">
        <v>1.3066212158157047E-2</v>
      </c>
      <c r="FK43" s="141">
        <v>3.8216006271120206E-2</v>
      </c>
      <c r="FL43" s="141">
        <v>5.4709977168438152E-3</v>
      </c>
      <c r="FM43" s="141">
        <v>9.5834126425964634E-3</v>
      </c>
      <c r="FN43" s="141">
        <v>0.79763001400524025</v>
      </c>
      <c r="FO43" s="141">
        <v>5.0231635710728223E-2</v>
      </c>
      <c r="FP43" s="141">
        <v>3.6332754074113294E-2</v>
      </c>
      <c r="FQ43" s="141">
        <v>1.3557367015756088E-2</v>
      </c>
      <c r="FR43" s="141">
        <v>9.269893983389968E-3</v>
      </c>
      <c r="FS43" s="141">
        <v>1.9066987745922142E-3</v>
      </c>
      <c r="FT43" s="141">
        <v>5.2971390226150593E-3</v>
      </c>
      <c r="FU43" s="141">
        <v>6.6577382451741499E-4</v>
      </c>
      <c r="FV43" s="141"/>
      <c r="FW43" s="141">
        <v>1.8079943245003704E-3</v>
      </c>
      <c r="FX43" s="141">
        <v>3.4056498769502032E-5</v>
      </c>
      <c r="FY43" s="141">
        <v>9.5818536774316503E-3</v>
      </c>
      <c r="FZ43" s="141">
        <v>0</v>
      </c>
      <c r="GA43" s="141">
        <v>1.5351380938861459E-3</v>
      </c>
      <c r="GB43" s="141">
        <v>0</v>
      </c>
      <c r="GC43" s="141">
        <v>6.1651684918775831E-4</v>
      </c>
      <c r="GD43" s="141">
        <v>6.3067590313866485E-5</v>
      </c>
      <c r="GE43" s="141">
        <v>0</v>
      </c>
      <c r="GF43" s="141">
        <v>2.5905415442177781E-3</v>
      </c>
      <c r="GG43" s="141">
        <v>3.1441397337869859E-4</v>
      </c>
      <c r="GH43" s="141">
        <v>0</v>
      </c>
      <c r="GI43" s="141">
        <v>7.9094888653785656E-4</v>
      </c>
      <c r="GJ43" s="141">
        <v>2.6998703518027386E-4</v>
      </c>
      <c r="GK43" s="141">
        <v>4.5523782374564569E-4</v>
      </c>
      <c r="GL43" s="141">
        <v>1.8792194416737185E-2</v>
      </c>
      <c r="GM43" s="141">
        <v>4.2117798163404573E-2</v>
      </c>
      <c r="GN43" s="141">
        <v>7.4177159105797506E-3</v>
      </c>
      <c r="GO43" s="141">
        <v>1.201757492533701E-2</v>
      </c>
      <c r="GP43" s="141">
        <v>0.78495580062562509</v>
      </c>
      <c r="GQ43" s="141">
        <v>5.1058629813486113E-2</v>
      </c>
      <c r="GR43" s="141">
        <v>3.6761436564180024E-2</v>
      </c>
      <c r="GS43" s="141">
        <v>9.8614490220041619E-3</v>
      </c>
      <c r="GT43" s="141">
        <v>9.3898394596939154E-3</v>
      </c>
      <c r="GU43" s="141">
        <v>1.6433126885831621E-3</v>
      </c>
      <c r="GV43" s="141">
        <v>6.0568601634974307E-3</v>
      </c>
      <c r="GW43" s="141">
        <v>1.8676319497219888E-3</v>
      </c>
      <c r="GX43" s="141"/>
      <c r="GY43" s="141">
        <v>1.4660923184201843E-3</v>
      </c>
      <c r="GZ43" s="141">
        <v>2.649527999603575E-4</v>
      </c>
      <c r="HA43" s="141">
        <v>6.3012890854832635E-3</v>
      </c>
      <c r="HB43" s="141">
        <v>0</v>
      </c>
      <c r="HC43" s="141">
        <v>1.3326112378672602E-3</v>
      </c>
      <c r="HD43" s="141">
        <v>0</v>
      </c>
      <c r="HE43" s="141">
        <v>3.3019607355811478E-4</v>
      </c>
      <c r="HF43" s="141">
        <v>0</v>
      </c>
      <c r="HG43" s="141">
        <v>0</v>
      </c>
      <c r="HH43" s="141">
        <v>2.4177670495669859E-3</v>
      </c>
      <c r="HI43" s="141">
        <v>0</v>
      </c>
      <c r="HJ43" s="141">
        <v>0</v>
      </c>
      <c r="HK43" s="141">
        <v>7.6960482703953312E-4</v>
      </c>
      <c r="HL43" s="141">
        <v>2.3759557556364124E-4</v>
      </c>
      <c r="HM43" s="141">
        <v>4.7977805442141999E-4</v>
      </c>
      <c r="HN43" s="141">
        <v>8.0685969948914166E-3</v>
      </c>
      <c r="HO43" s="141">
        <v>5.3740254098544646E-2</v>
      </c>
      <c r="HP43" s="141">
        <v>5.6246310298407815E-3</v>
      </c>
      <c r="HQ43" s="141">
        <v>1.1894498649129477E-2</v>
      </c>
      <c r="HR43" s="141">
        <v>0.79961778959732122</v>
      </c>
      <c r="HS43" s="141">
        <v>4.7778964850687569E-2</v>
      </c>
      <c r="HT43" s="141">
        <v>3.2749295446616609E-2</v>
      </c>
      <c r="HU43" s="141">
        <v>8.6275375382235345E-3</v>
      </c>
      <c r="HV43" s="141">
        <v>9.260197737849649E-3</v>
      </c>
      <c r="HW43" s="141">
        <v>1.475207599926731E-3</v>
      </c>
      <c r="HX43" s="141">
        <v>6.565663950260891E-3</v>
      </c>
      <c r="HY43" s="141">
        <v>9.9747548482664655E-4</v>
      </c>
      <c r="HZ43" s="125"/>
    </row>
    <row r="44" spans="1:234" s="95" customFormat="1" ht="24" x14ac:dyDescent="0.25">
      <c r="A44" s="93" t="s">
        <v>30</v>
      </c>
      <c r="B44" s="94">
        <v>3220</v>
      </c>
      <c r="C44" s="94">
        <v>3</v>
      </c>
      <c r="D44" s="94"/>
      <c r="E44" s="94"/>
      <c r="F44" s="94"/>
      <c r="G44" s="94" t="s">
        <v>827</v>
      </c>
      <c r="H44" s="94" t="s">
        <v>24</v>
      </c>
      <c r="I44" s="93" t="s">
        <v>22</v>
      </c>
      <c r="J44" s="93" t="s">
        <v>888</v>
      </c>
      <c r="K44" s="141">
        <v>0</v>
      </c>
      <c r="L44" s="141">
        <v>0</v>
      </c>
      <c r="M44" s="141">
        <v>0</v>
      </c>
      <c r="N44" s="141">
        <v>0</v>
      </c>
      <c r="O44" s="141">
        <v>0</v>
      </c>
      <c r="P44" s="141">
        <v>0</v>
      </c>
      <c r="Q44" s="141">
        <v>0</v>
      </c>
      <c r="R44" s="141">
        <v>0</v>
      </c>
      <c r="S44" s="141">
        <v>0</v>
      </c>
      <c r="T44" s="141">
        <v>8.5886801229903293E-4</v>
      </c>
      <c r="U44" s="141">
        <v>0</v>
      </c>
      <c r="V44" s="141">
        <v>8.1852119155666567E-3</v>
      </c>
      <c r="W44" s="141">
        <v>0</v>
      </c>
      <c r="X44" s="141">
        <v>0</v>
      </c>
      <c r="Y44" s="141">
        <v>0</v>
      </c>
      <c r="Z44" s="141">
        <v>3.0798654701456769E-3</v>
      </c>
      <c r="AA44" s="141">
        <v>1.5685012697315367E-2</v>
      </c>
      <c r="AB44" s="141">
        <v>1.963860203150394E-2</v>
      </c>
      <c r="AC44" s="141">
        <v>2.7635540708551877E-2</v>
      </c>
      <c r="AD44" s="141">
        <v>0.83705030422078042</v>
      </c>
      <c r="AE44" s="141">
        <v>4.0522463603110875E-2</v>
      </c>
      <c r="AF44" s="141">
        <v>2.1365128445934797E-2</v>
      </c>
      <c r="AG44" s="141">
        <v>2.5020504269586782E-2</v>
      </c>
      <c r="AH44" s="141">
        <v>0</v>
      </c>
      <c r="AI44" s="141">
        <v>0</v>
      </c>
      <c r="AJ44" s="141">
        <v>9.5849862520433059E-4</v>
      </c>
      <c r="AK44" s="141">
        <v>0</v>
      </c>
      <c r="AL44" s="141"/>
      <c r="AM44" s="141">
        <v>0</v>
      </c>
      <c r="AN44" s="141">
        <v>0</v>
      </c>
      <c r="AO44" s="141">
        <v>0</v>
      </c>
      <c r="AP44" s="141">
        <v>0</v>
      </c>
      <c r="AQ44" s="141">
        <v>0</v>
      </c>
      <c r="AR44" s="141">
        <v>0</v>
      </c>
      <c r="AS44" s="141">
        <v>0</v>
      </c>
      <c r="AT44" s="141">
        <v>0</v>
      </c>
      <c r="AU44" s="141">
        <v>0</v>
      </c>
      <c r="AV44" s="141">
        <v>1.9509774666131646E-3</v>
      </c>
      <c r="AW44" s="141">
        <v>0</v>
      </c>
      <c r="AX44" s="141">
        <v>8.0815722330430939E-3</v>
      </c>
      <c r="AY44" s="141">
        <v>0</v>
      </c>
      <c r="AZ44" s="141">
        <v>0</v>
      </c>
      <c r="BA44" s="141">
        <v>0</v>
      </c>
      <c r="BB44" s="141">
        <v>4.6801822215990479E-3</v>
      </c>
      <c r="BC44" s="141">
        <v>1.7736999242295257E-2</v>
      </c>
      <c r="BD44" s="141">
        <v>1.0495595824004094E-2</v>
      </c>
      <c r="BE44" s="141">
        <v>3.6853689810563965E-2</v>
      </c>
      <c r="BF44" s="141">
        <v>0.79375487555334523</v>
      </c>
      <c r="BG44" s="141">
        <v>5.9516087350736685E-2</v>
      </c>
      <c r="BH44" s="141">
        <v>2.8882016796505212E-2</v>
      </c>
      <c r="BI44" s="141">
        <v>3.0640884918059795E-2</v>
      </c>
      <c r="BJ44" s="141">
        <v>0</v>
      </c>
      <c r="BK44" s="141">
        <v>0</v>
      </c>
      <c r="BL44" s="141">
        <v>7.4071185832344953E-3</v>
      </c>
      <c r="BM44" s="141">
        <v>0</v>
      </c>
      <c r="BN44" s="141"/>
      <c r="BO44" s="141">
        <v>0</v>
      </c>
      <c r="BP44" s="141">
        <v>0</v>
      </c>
      <c r="BQ44" s="141">
        <v>0</v>
      </c>
      <c r="BR44" s="141">
        <v>0</v>
      </c>
      <c r="BS44" s="141">
        <v>0</v>
      </c>
      <c r="BT44" s="141">
        <v>0</v>
      </c>
      <c r="BU44" s="141">
        <v>0</v>
      </c>
      <c r="BV44" s="141">
        <v>8.2019727194875545E-4</v>
      </c>
      <c r="BW44" s="141">
        <v>0</v>
      </c>
      <c r="BX44" s="141">
        <v>3.1463130140184153E-3</v>
      </c>
      <c r="BY44" s="141">
        <v>2.0004811510951137E-4</v>
      </c>
      <c r="BZ44" s="141">
        <v>7.6008892415304358E-3</v>
      </c>
      <c r="CA44" s="141">
        <v>0</v>
      </c>
      <c r="CB44" s="141">
        <v>0</v>
      </c>
      <c r="CC44" s="141">
        <v>0</v>
      </c>
      <c r="CD44" s="141">
        <v>5.6682057474534003E-3</v>
      </c>
      <c r="CE44" s="141">
        <v>1.8588422612861189E-2</v>
      </c>
      <c r="CF44" s="141">
        <v>1.3129299307772966E-2</v>
      </c>
      <c r="CG44" s="141">
        <v>3.4736531599036953E-2</v>
      </c>
      <c r="CH44" s="141">
        <v>0.80650403957769878</v>
      </c>
      <c r="CI44" s="141">
        <v>5.4302169956961979E-2</v>
      </c>
      <c r="CJ44" s="141">
        <v>2.7793350387144151E-2</v>
      </c>
      <c r="CK44" s="141">
        <v>2.3416394114780636E-2</v>
      </c>
      <c r="CL44" s="141">
        <v>0</v>
      </c>
      <c r="CM44" s="141">
        <v>0</v>
      </c>
      <c r="CN44" s="141">
        <v>4.0941390536827936E-3</v>
      </c>
      <c r="CO44" s="141">
        <v>0</v>
      </c>
      <c r="CP44" s="141"/>
      <c r="CQ44" s="141">
        <v>0</v>
      </c>
      <c r="CR44" s="141">
        <v>0</v>
      </c>
      <c r="CS44" s="141">
        <v>0</v>
      </c>
      <c r="CT44" s="141">
        <v>0</v>
      </c>
      <c r="CU44" s="141">
        <v>0</v>
      </c>
      <c r="CV44" s="141">
        <v>0</v>
      </c>
      <c r="CW44" s="141">
        <v>0</v>
      </c>
      <c r="CX44" s="141">
        <v>0</v>
      </c>
      <c r="CY44" s="141">
        <v>0</v>
      </c>
      <c r="CZ44" s="141">
        <v>6.2660218838169238E-4</v>
      </c>
      <c r="DA44" s="141">
        <v>5.030063438843861E-4</v>
      </c>
      <c r="DB44" s="141">
        <v>6.6888288962322403E-3</v>
      </c>
      <c r="DC44" s="141">
        <v>0</v>
      </c>
      <c r="DD44" s="141">
        <v>0</v>
      </c>
      <c r="DE44" s="141">
        <v>0</v>
      </c>
      <c r="DF44" s="141">
        <v>1.9014818270835898E-3</v>
      </c>
      <c r="DG44" s="141">
        <v>1.5068834104333018E-2</v>
      </c>
      <c r="DH44" s="141">
        <v>1.1019552555048487E-2</v>
      </c>
      <c r="DI44" s="141">
        <v>0.18136562583472693</v>
      </c>
      <c r="DJ44" s="141">
        <v>0.69149088053666419</v>
      </c>
      <c r="DK44" s="141">
        <v>4.3304804911762494E-2</v>
      </c>
      <c r="DL44" s="141">
        <v>2.3804680371703184E-2</v>
      </c>
      <c r="DM44" s="141">
        <v>2.375575078889354E-2</v>
      </c>
      <c r="DN44" s="141">
        <v>0</v>
      </c>
      <c r="DO44" s="141">
        <v>0</v>
      </c>
      <c r="DP44" s="141">
        <v>4.6995164128626929E-4</v>
      </c>
      <c r="DQ44" s="141">
        <v>0</v>
      </c>
      <c r="DR44" s="141"/>
      <c r="DS44" s="141">
        <v>0</v>
      </c>
      <c r="DT44" s="141">
        <v>0</v>
      </c>
      <c r="DU44" s="141">
        <v>0</v>
      </c>
      <c r="DV44" s="141">
        <v>0</v>
      </c>
      <c r="DW44" s="141">
        <v>0</v>
      </c>
      <c r="DX44" s="141">
        <v>0</v>
      </c>
      <c r="DY44" s="141">
        <v>0</v>
      </c>
      <c r="DZ44" s="141">
        <v>0</v>
      </c>
      <c r="EA44" s="141">
        <v>0</v>
      </c>
      <c r="EB44" s="141">
        <v>7.0797025521274876E-4</v>
      </c>
      <c r="EC44" s="141">
        <v>7.600268916254509E-4</v>
      </c>
      <c r="ED44" s="141">
        <v>6.59514549862859E-3</v>
      </c>
      <c r="EE44" s="141">
        <v>0</v>
      </c>
      <c r="EF44" s="141">
        <v>0</v>
      </c>
      <c r="EG44" s="141">
        <v>0</v>
      </c>
      <c r="EH44" s="141">
        <v>3.4480893078378079E-3</v>
      </c>
      <c r="EI44" s="141">
        <v>1.1061802718056419E-2</v>
      </c>
      <c r="EJ44" s="141">
        <v>1.4869450684040348E-2</v>
      </c>
      <c r="EK44" s="141">
        <v>3.8354208755978655E-2</v>
      </c>
      <c r="EL44" s="141">
        <v>0.82059073461488485</v>
      </c>
      <c r="EM44" s="141">
        <v>4.6661229802148999E-2</v>
      </c>
      <c r="EN44" s="141">
        <v>3.0351975845558606E-2</v>
      </c>
      <c r="EO44" s="141">
        <v>2.2187131884747913E-2</v>
      </c>
      <c r="EP44" s="141">
        <v>0</v>
      </c>
      <c r="EQ44" s="141">
        <v>4.0582486136732567E-3</v>
      </c>
      <c r="ER44" s="141">
        <v>3.5398512760637438E-4</v>
      </c>
      <c r="ES44" s="141">
        <v>0</v>
      </c>
      <c r="ET44" s="141"/>
      <c r="EU44" s="141">
        <v>0</v>
      </c>
      <c r="EV44" s="141">
        <v>0</v>
      </c>
      <c r="EW44" s="141">
        <v>0</v>
      </c>
      <c r="EX44" s="141">
        <v>0</v>
      </c>
      <c r="EY44" s="141">
        <v>0</v>
      </c>
      <c r="EZ44" s="141">
        <v>0</v>
      </c>
      <c r="FA44" s="141">
        <v>0</v>
      </c>
      <c r="FB44" s="141">
        <v>0</v>
      </c>
      <c r="FC44" s="141">
        <v>0</v>
      </c>
      <c r="FD44" s="141">
        <v>1.4825723796120076E-3</v>
      </c>
      <c r="FE44" s="141">
        <v>7.7231260371789787E-4</v>
      </c>
      <c r="FF44" s="141">
        <v>5.128775818426177E-3</v>
      </c>
      <c r="FG44" s="141">
        <v>0</v>
      </c>
      <c r="FH44" s="141">
        <v>0</v>
      </c>
      <c r="FI44" s="141">
        <v>0</v>
      </c>
      <c r="FJ44" s="141">
        <v>3.3966968693894387E-3</v>
      </c>
      <c r="FK44" s="141">
        <v>1.1981787299750383E-2</v>
      </c>
      <c r="FL44" s="141">
        <v>1.4709588959716977E-2</v>
      </c>
      <c r="FM44" s="141">
        <v>3.1340233036542771E-2</v>
      </c>
      <c r="FN44" s="141">
        <v>0.8216081313547311</v>
      </c>
      <c r="FO44" s="141">
        <v>3.3535468394054961E-2</v>
      </c>
      <c r="FP44" s="141">
        <v>4.188293674648353E-2</v>
      </c>
      <c r="FQ44" s="141">
        <v>3.1417809034850801E-2</v>
      </c>
      <c r="FR44" s="141">
        <v>0</v>
      </c>
      <c r="FS44" s="141">
        <v>2.7436875027239405E-3</v>
      </c>
      <c r="FT44" s="141">
        <v>0</v>
      </c>
      <c r="FU44" s="141">
        <v>0</v>
      </c>
      <c r="FV44" s="141"/>
      <c r="FW44" s="141">
        <v>0</v>
      </c>
      <c r="FX44" s="141">
        <v>1.9973515884443737E-4</v>
      </c>
      <c r="FY44" s="141">
        <v>0</v>
      </c>
      <c r="FZ44" s="141">
        <v>0</v>
      </c>
      <c r="GA44" s="141">
        <v>0</v>
      </c>
      <c r="GB44" s="141">
        <v>0</v>
      </c>
      <c r="GC44" s="141">
        <v>0</v>
      </c>
      <c r="GD44" s="141">
        <v>0</v>
      </c>
      <c r="GE44" s="141">
        <v>0</v>
      </c>
      <c r="GF44" s="141">
        <v>5.60613185689866E-4</v>
      </c>
      <c r="GG44" s="141">
        <v>7.967347249884097E-4</v>
      </c>
      <c r="GH44" s="141">
        <v>4.2604061973196185E-3</v>
      </c>
      <c r="GI44" s="141">
        <v>0</v>
      </c>
      <c r="GJ44" s="141">
        <v>0</v>
      </c>
      <c r="GK44" s="141">
        <v>3.8097632149937545E-4</v>
      </c>
      <c r="GL44" s="141">
        <v>4.8904320299112403E-3</v>
      </c>
      <c r="GM44" s="141">
        <v>1.2194816308449241E-2</v>
      </c>
      <c r="GN44" s="141">
        <v>4.3352774697469579E-2</v>
      </c>
      <c r="GO44" s="141">
        <v>1.9301537646996617E-2</v>
      </c>
      <c r="GP44" s="141">
        <v>0.82836967250582649</v>
      </c>
      <c r="GQ44" s="141">
        <v>2.3496818239419442E-2</v>
      </c>
      <c r="GR44" s="141">
        <v>3.699796576736894E-2</v>
      </c>
      <c r="GS44" s="141">
        <v>2.2340840980741714E-2</v>
      </c>
      <c r="GT44" s="141">
        <v>0</v>
      </c>
      <c r="GU44" s="141">
        <v>2.6865314705334605E-3</v>
      </c>
      <c r="GV44" s="141">
        <v>1.7014476494140428E-4</v>
      </c>
      <c r="GW44" s="141">
        <v>0</v>
      </c>
      <c r="GX44" s="141"/>
      <c r="GY44" s="141">
        <v>0</v>
      </c>
      <c r="GZ44" s="141">
        <v>0</v>
      </c>
      <c r="HA44" s="141">
        <v>0</v>
      </c>
      <c r="HB44" s="141">
        <v>0</v>
      </c>
      <c r="HC44" s="141">
        <v>5.4344809200908891E-3</v>
      </c>
      <c r="HD44" s="141">
        <v>0</v>
      </c>
      <c r="HE44" s="141">
        <v>0</v>
      </c>
      <c r="HF44" s="141">
        <v>0</v>
      </c>
      <c r="HG44" s="141">
        <v>0</v>
      </c>
      <c r="HH44" s="141">
        <v>1.4885723946098377E-3</v>
      </c>
      <c r="HI44" s="141">
        <v>1.2547822892243243E-3</v>
      </c>
      <c r="HJ44" s="141">
        <v>3.1694007455962316E-3</v>
      </c>
      <c r="HK44" s="141">
        <v>0</v>
      </c>
      <c r="HL44" s="141">
        <v>0</v>
      </c>
      <c r="HM44" s="141">
        <v>1.1021188656901817E-3</v>
      </c>
      <c r="HN44" s="141">
        <v>4.6328091782970749E-3</v>
      </c>
      <c r="HO44" s="141">
        <v>1.5517190943695823E-2</v>
      </c>
      <c r="HP44" s="141">
        <v>3.672555165591132E-2</v>
      </c>
      <c r="HQ44" s="141">
        <v>2.5217032750775067E-2</v>
      </c>
      <c r="HR44" s="141">
        <v>0.81219137709255484</v>
      </c>
      <c r="HS44" s="141">
        <v>2.3427324934471958E-2</v>
      </c>
      <c r="HT44" s="141">
        <v>4.4629855661640828E-2</v>
      </c>
      <c r="HU44" s="141">
        <v>2.3390870834114192E-2</v>
      </c>
      <c r="HV44" s="141">
        <v>0</v>
      </c>
      <c r="HW44" s="141">
        <v>1.8186317333274034E-3</v>
      </c>
      <c r="HX44" s="141">
        <v>0</v>
      </c>
      <c r="HY44" s="141">
        <v>0</v>
      </c>
      <c r="HZ44" s="125"/>
    </row>
    <row r="45" spans="1:234" s="96" customFormat="1" ht="48" x14ac:dyDescent="0.25">
      <c r="A45" s="86" t="s">
        <v>840</v>
      </c>
      <c r="B45" s="87">
        <v>9493</v>
      </c>
      <c r="C45" s="87"/>
      <c r="D45" s="87"/>
      <c r="E45" s="87"/>
      <c r="F45" s="87" t="s">
        <v>82</v>
      </c>
      <c r="G45" s="87" t="s">
        <v>782</v>
      </c>
      <c r="H45" s="87" t="s">
        <v>781</v>
      </c>
      <c r="I45" s="86" t="s">
        <v>840</v>
      </c>
      <c r="J45" s="86" t="s">
        <v>840</v>
      </c>
      <c r="K45" s="142">
        <v>1.2128904164747173E-7</v>
      </c>
      <c r="L45" s="142">
        <v>1.1640060712414595E-6</v>
      </c>
      <c r="M45" s="142">
        <v>5.7621745769690461E-7</v>
      </c>
      <c r="N45" s="142">
        <v>1.8127438289703656E-8</v>
      </c>
      <c r="O45" s="142">
        <v>5.6324593252224753E-6</v>
      </c>
      <c r="P45" s="142">
        <v>6.3673418008068813E-7</v>
      </c>
      <c r="Q45" s="142">
        <v>8.8116735949231018E-8</v>
      </c>
      <c r="R45" s="142">
        <v>5.2903964598373725E-7</v>
      </c>
      <c r="S45" s="142">
        <v>5.4663119599886894E-6</v>
      </c>
      <c r="T45" s="142">
        <v>2.3551249234661801E-5</v>
      </c>
      <c r="U45" s="142">
        <v>8.230315937303614E-7</v>
      </c>
      <c r="V45" s="142">
        <v>6.8487645390839035E-7</v>
      </c>
      <c r="W45" s="142">
        <v>3.2924867813536202E-6</v>
      </c>
      <c r="X45" s="142">
        <v>6.0139993017408055E-7</v>
      </c>
      <c r="Y45" s="142">
        <v>4.9750054007790591E-7</v>
      </c>
      <c r="Z45" s="142">
        <v>7.445343477044923E-6</v>
      </c>
      <c r="AA45" s="142">
        <v>2.2666476904474336E-5</v>
      </c>
      <c r="AB45" s="142">
        <v>9.5337833950911523E-7</v>
      </c>
      <c r="AC45" s="142">
        <v>2.8093315296420852E-5</v>
      </c>
      <c r="AD45" s="142">
        <v>1.6694772517031472E-4</v>
      </c>
      <c r="AE45" s="142">
        <v>1.3128076615645117E-5</v>
      </c>
      <c r="AF45" s="142">
        <v>7.7553853762560866E-6</v>
      </c>
      <c r="AG45" s="142">
        <v>9.7645933102433951E-6</v>
      </c>
      <c r="AH45" s="142">
        <v>1.4021813293655803E-6</v>
      </c>
      <c r="AI45" s="142">
        <v>1.4896996950564043E-6</v>
      </c>
      <c r="AJ45" s="142">
        <v>3.3436139026906392E-6</v>
      </c>
      <c r="AK45" s="142">
        <v>1.0717726682143417E-5</v>
      </c>
      <c r="AL45" s="142"/>
      <c r="AM45" s="142">
        <v>1.831326605839452E-8</v>
      </c>
      <c r="AN45" s="142">
        <v>7.9999494979475689E-7</v>
      </c>
      <c r="AO45" s="142">
        <v>6.7922967439059755E-7</v>
      </c>
      <c r="AP45" s="142">
        <v>7.4483942602732176E-8</v>
      </c>
      <c r="AQ45" s="142">
        <v>5.1165193645169556E-6</v>
      </c>
      <c r="AR45" s="142">
        <v>6.6301126949941312E-7</v>
      </c>
      <c r="AS45" s="142">
        <v>9.5481983885287773E-8</v>
      </c>
      <c r="AT45" s="142">
        <v>5.2259290644284775E-7</v>
      </c>
      <c r="AU45" s="142">
        <v>6.7227542318892083E-6</v>
      </c>
      <c r="AV45" s="142">
        <v>2.8068985984153918E-5</v>
      </c>
      <c r="AW45" s="142">
        <v>1.0242076694979527E-6</v>
      </c>
      <c r="AX45" s="142">
        <v>6.096471865123261E-7</v>
      </c>
      <c r="AY45" s="142">
        <v>3.6796711337905374E-6</v>
      </c>
      <c r="AZ45" s="142">
        <v>6.4715642885740205E-7</v>
      </c>
      <c r="BA45" s="142">
        <v>8.6466733951917207E-7</v>
      </c>
      <c r="BB45" s="142">
        <v>1.0402739680388101E-5</v>
      </c>
      <c r="BC45" s="142">
        <v>1.9934112012933267E-5</v>
      </c>
      <c r="BD45" s="142">
        <v>8.9576454379365033E-6</v>
      </c>
      <c r="BE45" s="142">
        <v>2.5080751117899229E-5</v>
      </c>
      <c r="BF45" s="142">
        <v>1.5261843563517088E-4</v>
      </c>
      <c r="BG45" s="142">
        <v>1.5429391778741414E-5</v>
      </c>
      <c r="BH45" s="142">
        <v>7.466393031550286E-6</v>
      </c>
      <c r="BI45" s="142">
        <v>7.9092647074190228E-6</v>
      </c>
      <c r="BJ45" s="142">
        <v>1.2081836046635971E-6</v>
      </c>
      <c r="BK45" s="142">
        <v>1.29630985005114E-6</v>
      </c>
      <c r="BL45" s="142">
        <v>1.8970212611627777E-6</v>
      </c>
      <c r="BM45" s="142">
        <v>9.2806427418798551E-6</v>
      </c>
      <c r="BN45" s="142"/>
      <c r="BO45" s="142">
        <v>4.0799715396767305E-8</v>
      </c>
      <c r="BP45" s="142">
        <v>3.854241013446266E-7</v>
      </c>
      <c r="BQ45" s="142">
        <v>5.9657200660875403E-7</v>
      </c>
      <c r="BR45" s="142">
        <v>9.9809152508952742E-8</v>
      </c>
      <c r="BS45" s="142">
        <v>4.2398949283137885E-6</v>
      </c>
      <c r="BT45" s="142">
        <v>5.5058439462765578E-8</v>
      </c>
      <c r="BU45" s="142">
        <v>1.448281998178274E-7</v>
      </c>
      <c r="BV45" s="142">
        <v>2.9454076892549755E-7</v>
      </c>
      <c r="BW45" s="142">
        <v>7.3719504248286113E-6</v>
      </c>
      <c r="BX45" s="142">
        <v>2.5157192748327265E-5</v>
      </c>
      <c r="BY45" s="142">
        <v>1.1813714902961417E-6</v>
      </c>
      <c r="BZ45" s="142">
        <v>6.6130425422100697E-6</v>
      </c>
      <c r="CA45" s="142">
        <v>4.3322368051804038E-6</v>
      </c>
      <c r="CB45" s="142">
        <v>3.9024655509997883E-7</v>
      </c>
      <c r="CC45" s="142">
        <v>2.0125473057762754E-7</v>
      </c>
      <c r="CD45" s="142">
        <v>6.4741462337866453E-6</v>
      </c>
      <c r="CE45" s="142">
        <v>1.966594281789377E-5</v>
      </c>
      <c r="CF45" s="142">
        <v>5.5537132258043161E-6</v>
      </c>
      <c r="CG45" s="142">
        <v>2.7220178626630499E-5</v>
      </c>
      <c r="CH45" s="142">
        <v>1.6562222259859476E-4</v>
      </c>
      <c r="CI45" s="142">
        <v>2.1804789746853844E-5</v>
      </c>
      <c r="CJ45" s="142">
        <v>7.335465032278001E-6</v>
      </c>
      <c r="CK45" s="142">
        <v>8.9853417922755764E-6</v>
      </c>
      <c r="CL45" s="142">
        <v>1.5918917527139434E-6</v>
      </c>
      <c r="CM45" s="142">
        <v>1.2166842187580306E-6</v>
      </c>
      <c r="CN45" s="142">
        <v>4.1782719296007933E-6</v>
      </c>
      <c r="CO45" s="142">
        <v>6.9946876783184807E-6</v>
      </c>
      <c r="CP45" s="142"/>
      <c r="CQ45" s="142">
        <v>2.4098185044159067E-6</v>
      </c>
      <c r="CR45" s="142">
        <v>6.1560888907220751E-9</v>
      </c>
      <c r="CS45" s="142">
        <v>1.4037191941054603E-5</v>
      </c>
      <c r="CT45" s="142">
        <v>2.677433289735003E-7</v>
      </c>
      <c r="CU45" s="142">
        <v>9.4162941525192921E-6</v>
      </c>
      <c r="CV45" s="142">
        <v>3.0868391807928441E-7</v>
      </c>
      <c r="CW45" s="142">
        <v>1.3218546090950771E-7</v>
      </c>
      <c r="CX45" s="142">
        <v>4.2762091091709086E-7</v>
      </c>
      <c r="CY45" s="142">
        <v>1.1746489916178154E-5</v>
      </c>
      <c r="CZ45" s="142">
        <v>2.4782404616997978E-5</v>
      </c>
      <c r="DA45" s="142">
        <v>6.558257706270582E-7</v>
      </c>
      <c r="DB45" s="142">
        <v>2.1318651043444069E-6</v>
      </c>
      <c r="DC45" s="142">
        <v>3.9862616147376168E-6</v>
      </c>
      <c r="DD45" s="142">
        <v>1.7002405894889304E-7</v>
      </c>
      <c r="DE45" s="142">
        <v>2.3974950310583805E-7</v>
      </c>
      <c r="DF45" s="142">
        <v>1.0109680762972899E-5</v>
      </c>
      <c r="DG45" s="142">
        <v>1.923275091334345E-5</v>
      </c>
      <c r="DH45" s="142">
        <v>5.9817252974063044E-6</v>
      </c>
      <c r="DI45" s="142">
        <v>2.8258245812283061E-5</v>
      </c>
      <c r="DJ45" s="142">
        <v>1.4946131157531401E-4</v>
      </c>
      <c r="DK45" s="142">
        <v>1.8924475443290048E-5</v>
      </c>
      <c r="DL45" s="142">
        <v>8.2423005528088607E-6</v>
      </c>
      <c r="DM45" s="142">
        <v>9.6032092768709769E-6</v>
      </c>
      <c r="DN45" s="142">
        <v>1.4077518163785107E-6</v>
      </c>
      <c r="DO45" s="142">
        <v>5.433566019849223E-6</v>
      </c>
      <c r="DP45" s="142">
        <v>2.0422246561481806E-6</v>
      </c>
      <c r="DQ45" s="142">
        <v>5.3696610730215732E-6</v>
      </c>
      <c r="DR45" s="142"/>
      <c r="DS45" s="142">
        <v>2.0489537827269366E-7</v>
      </c>
      <c r="DT45" s="142">
        <v>0</v>
      </c>
      <c r="DU45" s="142">
        <v>1.0736409457230761E-5</v>
      </c>
      <c r="DV45" s="142">
        <v>1.8916206087991108E-7</v>
      </c>
      <c r="DW45" s="142">
        <v>1.0060259820941985E-5</v>
      </c>
      <c r="DX45" s="142">
        <v>0</v>
      </c>
      <c r="DY45" s="142">
        <v>1.049892928902512E-7</v>
      </c>
      <c r="DZ45" s="142">
        <v>9.4779802043948214E-8</v>
      </c>
      <c r="EA45" s="142">
        <v>6.2536665727744314E-6</v>
      </c>
      <c r="EB45" s="142">
        <v>2.1876134024299483E-5</v>
      </c>
      <c r="EC45" s="142">
        <v>9.3647673202477564E-7</v>
      </c>
      <c r="ED45" s="142">
        <v>6.5789495559245243E-7</v>
      </c>
      <c r="EE45" s="142">
        <v>1.9975355390111062E-5</v>
      </c>
      <c r="EF45" s="142">
        <v>6.4498012093722952E-7</v>
      </c>
      <c r="EG45" s="142">
        <v>4.1289948215382216E-7</v>
      </c>
      <c r="EH45" s="142">
        <v>7.5706279649074029E-6</v>
      </c>
      <c r="EI45" s="142">
        <v>2.0169024584136494E-5</v>
      </c>
      <c r="EJ45" s="142">
        <v>3.2089891453796986E-6</v>
      </c>
      <c r="EK45" s="142">
        <v>3.3343477270610351E-5</v>
      </c>
      <c r="EL45" s="142">
        <v>1.341394386021141E-4</v>
      </c>
      <c r="EM45" s="142">
        <v>2.3630010193149939E-5</v>
      </c>
      <c r="EN45" s="142">
        <v>9.2364003069846845E-6</v>
      </c>
      <c r="EO45" s="142">
        <v>8.7368862281290554E-6</v>
      </c>
      <c r="EP45" s="142">
        <v>1.7977908104654269E-6</v>
      </c>
      <c r="EQ45" s="142">
        <v>4.4527125431800157E-6</v>
      </c>
      <c r="ER45" s="142">
        <v>2.7554513796694441E-6</v>
      </c>
      <c r="ES45" s="142">
        <v>6.2745535500129328E-6</v>
      </c>
      <c r="ET45" s="142"/>
      <c r="EU45" s="142">
        <v>8.5474203130033543E-8</v>
      </c>
      <c r="EV45" s="142">
        <v>0</v>
      </c>
      <c r="EW45" s="142">
        <v>1.1053668439806171E-5</v>
      </c>
      <c r="EX45" s="142">
        <v>2.3969449573463612E-7</v>
      </c>
      <c r="EY45" s="142">
        <v>1.2588350750922629E-5</v>
      </c>
      <c r="EZ45" s="142">
        <v>3.5030411118866203E-8</v>
      </c>
      <c r="FA45" s="142">
        <v>5.2257433162827646E-7</v>
      </c>
      <c r="FB45" s="142">
        <v>1.9721744788834374E-7</v>
      </c>
      <c r="FC45" s="142">
        <v>6.7715142215364447E-6</v>
      </c>
      <c r="FD45" s="142">
        <v>1.0642532852027886E-5</v>
      </c>
      <c r="FE45" s="142">
        <v>1.0164526544786161E-6</v>
      </c>
      <c r="FF45" s="142">
        <v>8.2092661044068543E-7</v>
      </c>
      <c r="FG45" s="142">
        <v>3.236855097512622E-5</v>
      </c>
      <c r="FH45" s="142">
        <v>9.651903863283989E-6</v>
      </c>
      <c r="FI45" s="142">
        <v>1.648739069694048E-7</v>
      </c>
      <c r="FJ45" s="142">
        <v>8.9957783869591001E-6</v>
      </c>
      <c r="FK45" s="142">
        <v>2.8242726106215161E-5</v>
      </c>
      <c r="FL45" s="142">
        <v>3.2161239646105542E-6</v>
      </c>
      <c r="FM45" s="142">
        <v>2.6962141289199599E-5</v>
      </c>
      <c r="FN45" s="142">
        <v>1.1478827989367834E-4</v>
      </c>
      <c r="FO45" s="142">
        <v>1.8857262796559097E-5</v>
      </c>
      <c r="FP45" s="142">
        <v>1.8087592985004275E-5</v>
      </c>
      <c r="FQ45" s="142">
        <v>1.1611628308052766E-5</v>
      </c>
      <c r="FR45" s="142">
        <v>1.9345581454160721E-6</v>
      </c>
      <c r="FS45" s="142">
        <v>5.0445517164747617E-6</v>
      </c>
      <c r="FT45" s="142">
        <v>2.1732874591564982E-6</v>
      </c>
      <c r="FU45" s="142">
        <v>5.9372867523295815E-6</v>
      </c>
      <c r="FV45" s="142"/>
      <c r="FW45" s="142">
        <v>9.9183639084396481E-8</v>
      </c>
      <c r="FX45" s="142">
        <v>0</v>
      </c>
      <c r="FY45" s="142">
        <v>1.2200754636542347E-5</v>
      </c>
      <c r="FZ45" s="142">
        <v>0</v>
      </c>
      <c r="GA45" s="142">
        <v>1.5739123857656214E-5</v>
      </c>
      <c r="GB45" s="142">
        <v>1.2189925559691877E-6</v>
      </c>
      <c r="GC45" s="142">
        <v>4.7584842860585861E-7</v>
      </c>
      <c r="GD45" s="142">
        <v>5.1830851443623726E-7</v>
      </c>
      <c r="GE45" s="142">
        <v>7.802779981505479E-6</v>
      </c>
      <c r="GF45" s="142">
        <v>7.3443095992201192E-6</v>
      </c>
      <c r="GG45" s="142">
        <v>7.6049816279688835E-7</v>
      </c>
      <c r="GH45" s="142">
        <v>2.7869853576428763E-7</v>
      </c>
      <c r="GI45" s="142">
        <v>2.3434889149276494E-5</v>
      </c>
      <c r="GJ45" s="142">
        <v>2.1844754974801377E-7</v>
      </c>
      <c r="GK45" s="142">
        <v>1.1667740454175035E-7</v>
      </c>
      <c r="GL45" s="142">
        <v>6.3670569877040465E-6</v>
      </c>
      <c r="GM45" s="142">
        <v>2.2567836005039669E-5</v>
      </c>
      <c r="GN45" s="142">
        <v>2.3031651477593359E-6</v>
      </c>
      <c r="GO45" s="142">
        <v>2.5234564501789357E-5</v>
      </c>
      <c r="GP45" s="142">
        <v>7.8115580950618267E-5</v>
      </c>
      <c r="GQ45" s="142">
        <v>1.8481257044835817E-5</v>
      </c>
      <c r="GR45" s="142">
        <v>1.413777643213688E-5</v>
      </c>
      <c r="GS45" s="142">
        <v>1.6167121923008032E-5</v>
      </c>
      <c r="GT45" s="142">
        <v>2.036317318744142E-6</v>
      </c>
      <c r="GU45" s="142">
        <v>5.9414094881592516E-6</v>
      </c>
      <c r="GV45" s="142">
        <v>2.9294227757719498E-6</v>
      </c>
      <c r="GW45" s="142">
        <v>7.7315193367596736E-6</v>
      </c>
      <c r="GX45" s="142"/>
      <c r="GY45" s="142">
        <v>6.7231619284193103E-7</v>
      </c>
      <c r="GZ45" s="142">
        <v>1.6550872769637465E-8</v>
      </c>
      <c r="HA45" s="142">
        <v>6.0616875725128595E-7</v>
      </c>
      <c r="HB45" s="142">
        <v>0</v>
      </c>
      <c r="HC45" s="142">
        <v>1.0798241445176188E-5</v>
      </c>
      <c r="HD45" s="142">
        <v>2.8033035853595796E-8</v>
      </c>
      <c r="HE45" s="142">
        <v>2.7509367838514224E-7</v>
      </c>
      <c r="HF45" s="142">
        <v>1.6897760200013139E-6</v>
      </c>
      <c r="HG45" s="142">
        <v>7.9995661615250317E-6</v>
      </c>
      <c r="HH45" s="142">
        <v>7.4639557795603917E-6</v>
      </c>
      <c r="HI45" s="142">
        <v>8.959017378727113E-7</v>
      </c>
      <c r="HJ45" s="142">
        <v>5.9423913025588572E-7</v>
      </c>
      <c r="HK45" s="142">
        <v>4.7276377181328733E-6</v>
      </c>
      <c r="HL45" s="142">
        <v>1.3062575043270452E-7</v>
      </c>
      <c r="HM45" s="142">
        <v>3.1881637087762747E-7</v>
      </c>
      <c r="HN45" s="142">
        <v>3.0509490865479747E-6</v>
      </c>
      <c r="HO45" s="142">
        <v>1.6953390567701294E-5</v>
      </c>
      <c r="HP45" s="142">
        <v>2.5685698581941518E-6</v>
      </c>
      <c r="HQ45" s="142">
        <v>2.866502894289186E-5</v>
      </c>
      <c r="HR45" s="142">
        <v>5.0594121970081886E-5</v>
      </c>
      <c r="HS45" s="142">
        <v>1.9160603231726712E-5</v>
      </c>
      <c r="HT45" s="142">
        <v>1.6886177685846042E-5</v>
      </c>
      <c r="HU45" s="142">
        <v>1.6696303244786565E-5</v>
      </c>
      <c r="HV45" s="142">
        <v>3.8463456867665409E-6</v>
      </c>
      <c r="HW45" s="142">
        <v>6.3555606233039829E-6</v>
      </c>
      <c r="HX45" s="142">
        <v>5.2392320475392937E-6</v>
      </c>
      <c r="HY45" s="142">
        <v>1.0167603095510257E-5</v>
      </c>
      <c r="HZ45" s="123"/>
    </row>
    <row r="46" spans="1:234" s="96" customFormat="1" x14ac:dyDescent="0.25">
      <c r="A46" s="86" t="s">
        <v>840</v>
      </c>
      <c r="B46" s="87">
        <v>9101</v>
      </c>
      <c r="C46" s="87"/>
      <c r="D46" s="87"/>
      <c r="E46" s="87"/>
      <c r="F46" s="87" t="s">
        <v>79</v>
      </c>
      <c r="G46" s="87" t="s">
        <v>830</v>
      </c>
      <c r="H46" s="87" t="s">
        <v>35</v>
      </c>
      <c r="I46" s="86" t="s">
        <v>840</v>
      </c>
      <c r="J46" s="86" t="s">
        <v>840</v>
      </c>
      <c r="K46" s="142">
        <v>1.2126811269599922E-7</v>
      </c>
      <c r="L46" s="142">
        <v>0</v>
      </c>
      <c r="M46" s="142">
        <v>0</v>
      </c>
      <c r="N46" s="142">
        <v>0</v>
      </c>
      <c r="O46" s="142">
        <v>1.980241358768208E-8</v>
      </c>
      <c r="P46" s="142">
        <v>0</v>
      </c>
      <c r="Q46" s="142">
        <v>0</v>
      </c>
      <c r="R46" s="142">
        <v>7.2369677499287957E-9</v>
      </c>
      <c r="S46" s="142">
        <v>2.3861394213082183E-8</v>
      </c>
      <c r="T46" s="142">
        <v>2.366866658507898E-8</v>
      </c>
      <c r="U46" s="142">
        <v>9.3279249099754886E-7</v>
      </c>
      <c r="V46" s="142">
        <v>2.2659297862129572E-8</v>
      </c>
      <c r="W46" s="142">
        <v>2.3553417276278614E-7</v>
      </c>
      <c r="X46" s="142">
        <v>0</v>
      </c>
      <c r="Y46" s="142">
        <v>9.4039052435916549E-8</v>
      </c>
      <c r="Z46" s="142">
        <v>2.5767085657904252E-6</v>
      </c>
      <c r="AA46" s="142">
        <v>1.8102715759774866E-6</v>
      </c>
      <c r="AB46" s="142">
        <v>5.9655751462479308E-9</v>
      </c>
      <c r="AC46" s="142">
        <v>2.1158908911098698E-5</v>
      </c>
      <c r="AD46" s="142">
        <v>2.9702354756726911E-6</v>
      </c>
      <c r="AE46" s="142">
        <v>9.937903815114508E-6</v>
      </c>
      <c r="AF46" s="142">
        <v>1.3148465451859235E-7</v>
      </c>
      <c r="AG46" s="142">
        <v>1.6112228278499063E-6</v>
      </c>
      <c r="AH46" s="142">
        <v>1.0647826538522122E-7</v>
      </c>
      <c r="AI46" s="142">
        <v>1.3797452461867624E-8</v>
      </c>
      <c r="AJ46" s="142">
        <v>2.970889381809997E-7</v>
      </c>
      <c r="AK46" s="142">
        <v>3.0823968577565341E-6</v>
      </c>
      <c r="AL46" s="142"/>
      <c r="AM46" s="142">
        <v>9.3159962589089514E-8</v>
      </c>
      <c r="AN46" s="142">
        <v>0</v>
      </c>
      <c r="AO46" s="142">
        <v>0</v>
      </c>
      <c r="AP46" s="142">
        <v>0</v>
      </c>
      <c r="AQ46" s="142">
        <v>2.0556866239867416E-8</v>
      </c>
      <c r="AR46" s="142">
        <v>0</v>
      </c>
      <c r="AS46" s="142">
        <v>0</v>
      </c>
      <c r="AT46" s="142">
        <v>1.3808058550872845E-7</v>
      </c>
      <c r="AU46" s="142">
        <v>1.6688902768303175E-6</v>
      </c>
      <c r="AV46" s="142">
        <v>3.6992977509404637E-8</v>
      </c>
      <c r="AW46" s="142">
        <v>9.1867751885434291E-7</v>
      </c>
      <c r="AX46" s="142">
        <v>0</v>
      </c>
      <c r="AY46" s="142">
        <v>2.518977141331135E-7</v>
      </c>
      <c r="AZ46" s="142">
        <v>6.1044220194648396E-9</v>
      </c>
      <c r="BA46" s="142">
        <v>7.9342630358744412E-8</v>
      </c>
      <c r="BB46" s="142">
        <v>2.8626696964210977E-6</v>
      </c>
      <c r="BC46" s="142">
        <v>1.8777896307298185E-6</v>
      </c>
      <c r="BD46" s="142">
        <v>0</v>
      </c>
      <c r="BE46" s="142">
        <v>2.5735592725966612E-5</v>
      </c>
      <c r="BF46" s="142">
        <v>3.4840842818226018E-6</v>
      </c>
      <c r="BG46" s="142">
        <v>1.1167598369353701E-5</v>
      </c>
      <c r="BH46" s="142">
        <v>1.4987067339999507E-7</v>
      </c>
      <c r="BI46" s="142">
        <v>1.5467068487530746E-6</v>
      </c>
      <c r="BJ46" s="142">
        <v>1.3264764991137141E-7</v>
      </c>
      <c r="BK46" s="142">
        <v>0</v>
      </c>
      <c r="BL46" s="142">
        <v>3.1703351772382091E-7</v>
      </c>
      <c r="BM46" s="142">
        <v>3.2239047217445371E-6</v>
      </c>
      <c r="BN46" s="142"/>
      <c r="BO46" s="142">
        <v>7.85034523899021E-8</v>
      </c>
      <c r="BP46" s="142">
        <v>0</v>
      </c>
      <c r="BQ46" s="142">
        <v>0</v>
      </c>
      <c r="BR46" s="142">
        <v>0</v>
      </c>
      <c r="BS46" s="142">
        <v>2.1592084675985773E-8</v>
      </c>
      <c r="BT46" s="142">
        <v>0</v>
      </c>
      <c r="BU46" s="142">
        <v>0</v>
      </c>
      <c r="BV46" s="142">
        <v>1.893001921192201E-8</v>
      </c>
      <c r="BW46" s="142">
        <v>2.5088900619663141E-8</v>
      </c>
      <c r="BX46" s="142">
        <v>3.7633350929494711E-8</v>
      </c>
      <c r="BY46" s="142">
        <v>9.229342342321626E-7</v>
      </c>
      <c r="BZ46" s="142">
        <v>7.5725522187864568E-9</v>
      </c>
      <c r="CA46" s="142">
        <v>1.7099487443194066E-7</v>
      </c>
      <c r="CB46" s="142">
        <v>6.2722251549157851E-9</v>
      </c>
      <c r="CC46" s="142">
        <v>8.3263284733343464E-8</v>
      </c>
      <c r="CD46" s="142">
        <v>3.0160190286300223E-6</v>
      </c>
      <c r="CE46" s="142">
        <v>1.9885602798233977E-6</v>
      </c>
      <c r="CF46" s="142">
        <v>0</v>
      </c>
      <c r="CG46" s="142">
        <v>2.7983836257631725E-5</v>
      </c>
      <c r="CH46" s="142">
        <v>5.6289938435320642E-6</v>
      </c>
      <c r="CI46" s="142">
        <v>7.3558693269206893E-6</v>
      </c>
      <c r="CJ46" s="142">
        <v>1.5408679069561324E-7</v>
      </c>
      <c r="CK46" s="142">
        <v>1.2449607610073082E-6</v>
      </c>
      <c r="CL46" s="142">
        <v>1.0757319919026884E-7</v>
      </c>
      <c r="CM46" s="142">
        <v>1.1257030718951089E-8</v>
      </c>
      <c r="CN46" s="142">
        <v>6.2722251549157851E-9</v>
      </c>
      <c r="CO46" s="142">
        <v>7.4682416859104455E-7</v>
      </c>
      <c r="CP46" s="142"/>
      <c r="CQ46" s="142">
        <v>7.5392547564953271E-8</v>
      </c>
      <c r="CR46" s="142">
        <v>0</v>
      </c>
      <c r="CS46" s="142">
        <v>3.4054004023026463E-7</v>
      </c>
      <c r="CT46" s="142">
        <v>0</v>
      </c>
      <c r="CU46" s="142">
        <v>1.2947440972664351E-7</v>
      </c>
      <c r="CV46" s="142">
        <v>0</v>
      </c>
      <c r="CW46" s="142">
        <v>0</v>
      </c>
      <c r="CX46" s="142">
        <v>2.4064241838442198E-7</v>
      </c>
      <c r="CY46" s="142">
        <v>2.46243555628883E-8</v>
      </c>
      <c r="CZ46" s="142">
        <v>6.1560888907220751E-9</v>
      </c>
      <c r="DA46" s="142">
        <v>9.5430854111364543E-7</v>
      </c>
      <c r="DB46" s="142">
        <v>7.4987940034575293E-9</v>
      </c>
      <c r="DC46" s="142">
        <v>8.187688589267703E-7</v>
      </c>
      <c r="DD46" s="142">
        <v>6.1560888907220751E-9</v>
      </c>
      <c r="DE46" s="142">
        <v>9.4481619091137151E-8</v>
      </c>
      <c r="DF46" s="142">
        <v>3.1263962877565779E-6</v>
      </c>
      <c r="DG46" s="142">
        <v>1.8607476738801179E-6</v>
      </c>
      <c r="DH46" s="142">
        <v>0</v>
      </c>
      <c r="DI46" s="142">
        <v>3.1051290225473399E-5</v>
      </c>
      <c r="DJ46" s="142">
        <v>1.79456265856981E-5</v>
      </c>
      <c r="DK46" s="142">
        <v>1.2807387917195286E-5</v>
      </c>
      <c r="DL46" s="142">
        <v>1.7154704145374566E-7</v>
      </c>
      <c r="DM46" s="142">
        <v>1.7140171257362084E-6</v>
      </c>
      <c r="DN46" s="142">
        <v>8.9074426885651235E-8</v>
      </c>
      <c r="DO46" s="142">
        <v>0</v>
      </c>
      <c r="DP46" s="142">
        <v>1.2481611420638334E-8</v>
      </c>
      <c r="DQ46" s="142">
        <v>1.4107006394350236E-6</v>
      </c>
      <c r="DR46" s="142"/>
      <c r="DS46" s="142">
        <v>1.4012619604033413E-8</v>
      </c>
      <c r="DT46" s="142">
        <v>0</v>
      </c>
      <c r="DU46" s="142">
        <v>8.0442816245376986E-9</v>
      </c>
      <c r="DV46" s="142">
        <v>0</v>
      </c>
      <c r="DW46" s="142">
        <v>1.4605937272435489E-7</v>
      </c>
      <c r="DX46" s="142">
        <v>0</v>
      </c>
      <c r="DY46" s="142">
        <v>0</v>
      </c>
      <c r="DZ46" s="142">
        <v>0</v>
      </c>
      <c r="EA46" s="142">
        <v>2.6468281474285332E-8</v>
      </c>
      <c r="EB46" s="142">
        <v>6.6170703685713329E-9</v>
      </c>
      <c r="EC46" s="142">
        <v>1.0430629445639006E-6</v>
      </c>
      <c r="ED46" s="142">
        <v>8.0499904695668833E-9</v>
      </c>
      <c r="EE46" s="142">
        <v>2.1935263905621247E-7</v>
      </c>
      <c r="EF46" s="142">
        <v>6.6170703685713329E-9</v>
      </c>
      <c r="EG46" s="142">
        <v>2.9776816658571002E-8</v>
      </c>
      <c r="EH46" s="142">
        <v>6.7174707880351161E-7</v>
      </c>
      <c r="EI46" s="142">
        <v>1.9423691271453146E-6</v>
      </c>
      <c r="EJ46" s="142">
        <v>7.2787774054284666E-9</v>
      </c>
      <c r="EK46" s="142">
        <v>3.218554211419419E-5</v>
      </c>
      <c r="EL46" s="142">
        <v>1.7993167847402544E-5</v>
      </c>
      <c r="EM46" s="142">
        <v>1.483133454039767E-5</v>
      </c>
      <c r="EN46" s="142">
        <v>7.0802652943737397E-9</v>
      </c>
      <c r="EO46" s="142">
        <v>1.39109775107786E-6</v>
      </c>
      <c r="EP46" s="142">
        <v>9.6296797862549542E-8</v>
      </c>
      <c r="EQ46" s="142">
        <v>3.1337601913442199E-7</v>
      </c>
      <c r="ER46" s="142">
        <v>1.5876583453622343E-7</v>
      </c>
      <c r="ES46" s="142">
        <v>1.9338506221446868E-6</v>
      </c>
      <c r="ET46" s="142"/>
      <c r="EU46" s="142">
        <v>1.4012164447546482E-8</v>
      </c>
      <c r="EV46" s="142">
        <v>0</v>
      </c>
      <c r="EW46" s="142">
        <v>9.7934482697905511E-9</v>
      </c>
      <c r="EX46" s="142">
        <v>0</v>
      </c>
      <c r="EY46" s="142">
        <v>1.6267459982486916E-7</v>
      </c>
      <c r="EZ46" s="142">
        <v>0</v>
      </c>
      <c r="FA46" s="142">
        <v>0</v>
      </c>
      <c r="FB46" s="142">
        <v>2.6813361483103179E-7</v>
      </c>
      <c r="FC46" s="142">
        <v>2.8024328895092963E-8</v>
      </c>
      <c r="FD46" s="142">
        <v>1.4012164447546482E-8</v>
      </c>
      <c r="FE46" s="142">
        <v>1.0283907172510814E-6</v>
      </c>
      <c r="FF46" s="142">
        <v>9.3480723761736385E-9</v>
      </c>
      <c r="FG46" s="142">
        <v>2.4134371242330348E-7</v>
      </c>
      <c r="FH46" s="142">
        <v>7.0060822237732409E-9</v>
      </c>
      <c r="FI46" s="142">
        <v>3.1459569211265651E-8</v>
      </c>
      <c r="FJ46" s="142">
        <v>9.8666972361126194E-7</v>
      </c>
      <c r="FK46" s="142">
        <v>1.8014917010740287E-6</v>
      </c>
      <c r="FL46" s="142">
        <v>2.0822377705923913E-8</v>
      </c>
      <c r="FM46" s="142">
        <v>3.2238685331015447E-5</v>
      </c>
      <c r="FN46" s="142">
        <v>2.4315876383152867E-5</v>
      </c>
      <c r="FO46" s="142">
        <v>1.5963430366380279E-5</v>
      </c>
      <c r="FP46" s="142">
        <v>2.2315411494919627E-7</v>
      </c>
      <c r="FQ46" s="142">
        <v>1.8086962136269075E-7</v>
      </c>
      <c r="FR46" s="142">
        <v>1.0985762929532468E-7</v>
      </c>
      <c r="FS46" s="142">
        <v>7.5162154107249907E-8</v>
      </c>
      <c r="FT46" s="142">
        <v>2.427224792712581E-7</v>
      </c>
      <c r="FU46" s="142">
        <v>1.36200769659858E-6</v>
      </c>
      <c r="FV46" s="142"/>
      <c r="FW46" s="142">
        <v>0</v>
      </c>
      <c r="FX46" s="142">
        <v>0</v>
      </c>
      <c r="FY46" s="142">
        <v>0</v>
      </c>
      <c r="FZ46" s="142">
        <v>0</v>
      </c>
      <c r="GA46" s="142">
        <v>1.3347718866344681E-7</v>
      </c>
      <c r="GB46" s="142">
        <v>0</v>
      </c>
      <c r="GC46" s="142">
        <v>0</v>
      </c>
      <c r="GD46" s="142">
        <v>0</v>
      </c>
      <c r="GE46" s="142">
        <v>2.4219314994835287E-8</v>
      </c>
      <c r="GF46" s="142">
        <v>6.9198042842386539E-9</v>
      </c>
      <c r="GG46" s="142">
        <v>9.1621943750214888E-7</v>
      </c>
      <c r="GH46" s="142">
        <v>9.2328530801610145E-9</v>
      </c>
      <c r="GI46" s="142">
        <v>1.0404717767144385E-8</v>
      </c>
      <c r="GJ46" s="142">
        <v>2.0759246110447723E-8</v>
      </c>
      <c r="GK46" s="142">
        <v>6.9198042842386539E-9</v>
      </c>
      <c r="GL46" s="142">
        <v>1.0763472102271646E-6</v>
      </c>
      <c r="GM46" s="142">
        <v>4.0817877877623774E-6</v>
      </c>
      <c r="GN46" s="142">
        <v>8.0036290516495273E-9</v>
      </c>
      <c r="GO46" s="142">
        <v>3.8549996228313027E-6</v>
      </c>
      <c r="GP46" s="142">
        <v>2.3320242999093297E-5</v>
      </c>
      <c r="GQ46" s="142">
        <v>1.4848769981599086E-5</v>
      </c>
      <c r="GR46" s="142">
        <v>1.4001798776365913E-7</v>
      </c>
      <c r="GS46" s="142">
        <v>1.3288675427861325E-7</v>
      </c>
      <c r="GT46" s="142">
        <v>1.1049193322302457E-7</v>
      </c>
      <c r="GU46" s="142">
        <v>8.9880254023194796E-8</v>
      </c>
      <c r="GV46" s="142">
        <v>9.1663729363552195E-8</v>
      </c>
      <c r="GW46" s="142">
        <v>1.5782494523035756E-6</v>
      </c>
      <c r="GX46" s="142"/>
      <c r="GY46" s="142">
        <v>0</v>
      </c>
      <c r="GZ46" s="142">
        <v>0</v>
      </c>
      <c r="HA46" s="142">
        <v>0</v>
      </c>
      <c r="HB46" s="142">
        <v>0</v>
      </c>
      <c r="HC46" s="142">
        <v>1.0466304366186011E-7</v>
      </c>
      <c r="HD46" s="142">
        <v>0</v>
      </c>
      <c r="HE46" s="142">
        <v>0</v>
      </c>
      <c r="HF46" s="142">
        <v>3.2194313030746942E-7</v>
      </c>
      <c r="HG46" s="142">
        <v>3.3515693756887782E-8</v>
      </c>
      <c r="HH46" s="142">
        <v>0</v>
      </c>
      <c r="HI46" s="142">
        <v>1.4939195176018757E-6</v>
      </c>
      <c r="HJ46" s="142">
        <v>1.7385433143997218E-8</v>
      </c>
      <c r="HK46" s="142">
        <v>1.2132289143575168E-8</v>
      </c>
      <c r="HL46" s="142">
        <v>7.4479319459750638E-9</v>
      </c>
      <c r="HM46" s="142">
        <v>7.4479319459750638E-9</v>
      </c>
      <c r="HN46" s="142">
        <v>7.9020460765961934E-7</v>
      </c>
      <c r="HO46" s="142">
        <v>1.6592034353522666E-6</v>
      </c>
      <c r="HP46" s="142">
        <v>1.8980662567902161E-8</v>
      </c>
      <c r="HQ46" s="142">
        <v>5.7691600494256137E-6</v>
      </c>
      <c r="HR46" s="142">
        <v>2.1592747556482126E-5</v>
      </c>
      <c r="HS46" s="142">
        <v>1.4364669937632262E-5</v>
      </c>
      <c r="HT46" s="142">
        <v>2.6543743461720319E-7</v>
      </c>
      <c r="HU46" s="142">
        <v>1.6320143677868702E-6</v>
      </c>
      <c r="HV46" s="142">
        <v>0</v>
      </c>
      <c r="HW46" s="142">
        <v>3.714166062532302E-8</v>
      </c>
      <c r="HX46" s="142">
        <v>7.4479319459750638E-9</v>
      </c>
      <c r="HY46" s="142">
        <v>2.0145728842330934E-6</v>
      </c>
      <c r="HZ46" s="123"/>
    </row>
    <row r="47" spans="1:234" s="96" customFormat="1" ht="24" x14ac:dyDescent="0.25">
      <c r="A47" s="86" t="s">
        <v>840</v>
      </c>
      <c r="B47" s="87">
        <v>9102</v>
      </c>
      <c r="C47" s="87"/>
      <c r="D47" s="87"/>
      <c r="E47" s="87"/>
      <c r="F47" s="87" t="s">
        <v>80</v>
      </c>
      <c r="G47" s="87" t="s">
        <v>831</v>
      </c>
      <c r="H47" s="87" t="s">
        <v>35</v>
      </c>
      <c r="I47" s="86" t="s">
        <v>840</v>
      </c>
      <c r="J47" s="86" t="s">
        <v>840</v>
      </c>
      <c r="K47" s="142">
        <v>0</v>
      </c>
      <c r="L47" s="142">
        <v>0</v>
      </c>
      <c r="M47" s="142">
        <v>4.6135566408992768E-8</v>
      </c>
      <c r="N47" s="142">
        <v>0</v>
      </c>
      <c r="O47" s="142">
        <v>2.7095202064701076E-5</v>
      </c>
      <c r="P47" s="142">
        <v>0</v>
      </c>
      <c r="Q47" s="142">
        <v>0</v>
      </c>
      <c r="R47" s="142">
        <v>7.646178189830639E-7</v>
      </c>
      <c r="S47" s="142">
        <v>2.2319925850163762E-6</v>
      </c>
      <c r="T47" s="142">
        <v>8.6332666431725549E-8</v>
      </c>
      <c r="U47" s="142">
        <v>4.6558759695628699E-8</v>
      </c>
      <c r="V47" s="142">
        <v>0</v>
      </c>
      <c r="W47" s="142">
        <v>5.8524970101715644E-7</v>
      </c>
      <c r="X47" s="142">
        <v>3.5974725260384623E-8</v>
      </c>
      <c r="Y47" s="142">
        <v>0</v>
      </c>
      <c r="Z47" s="142">
        <v>6.533640447754184E-7</v>
      </c>
      <c r="AA47" s="142">
        <v>8.5430949149014247E-6</v>
      </c>
      <c r="AB47" s="142">
        <v>2.7806551005513292E-7</v>
      </c>
      <c r="AC47" s="142">
        <v>6.4672943532032278E-6</v>
      </c>
      <c r="AD47" s="142">
        <v>1.6256625189710865E-5</v>
      </c>
      <c r="AE47" s="142">
        <v>1.9669817968378753E-6</v>
      </c>
      <c r="AF47" s="142">
        <v>5.0045902040432289E-8</v>
      </c>
      <c r="AG47" s="142">
        <v>7.8499067009478631E-7</v>
      </c>
      <c r="AH47" s="142">
        <v>1.1319133368908646E-6</v>
      </c>
      <c r="AI47" s="142">
        <v>1.8222524943276592E-7</v>
      </c>
      <c r="AJ47" s="142">
        <v>3.6629422413449401E-7</v>
      </c>
      <c r="AK47" s="142">
        <v>1.5054837499595837E-8</v>
      </c>
      <c r="AL47" s="142"/>
      <c r="AM47" s="142">
        <v>0</v>
      </c>
      <c r="AN47" s="142">
        <v>0</v>
      </c>
      <c r="AO47" s="142">
        <v>1.8089707358182511E-7</v>
      </c>
      <c r="AP47" s="142">
        <v>0</v>
      </c>
      <c r="AQ47" s="142">
        <v>2.9204115143387945E-5</v>
      </c>
      <c r="AR47" s="142">
        <v>0</v>
      </c>
      <c r="AS47" s="142">
        <v>0</v>
      </c>
      <c r="AT47" s="142">
        <v>8.3890037609638442E-7</v>
      </c>
      <c r="AU47" s="142">
        <v>2.222530021564048E-6</v>
      </c>
      <c r="AV47" s="142">
        <v>2.8833490112451345E-8</v>
      </c>
      <c r="AW47" s="142">
        <v>0</v>
      </c>
      <c r="AX47" s="142">
        <v>0</v>
      </c>
      <c r="AY47" s="142">
        <v>7.3766483940423947E-7</v>
      </c>
      <c r="AZ47" s="142">
        <v>3.9323462163551669E-8</v>
      </c>
      <c r="BA47" s="142">
        <v>0</v>
      </c>
      <c r="BB47" s="142">
        <v>5.4716482571425727E-7</v>
      </c>
      <c r="BC47" s="142">
        <v>9.444426995697792E-6</v>
      </c>
      <c r="BD47" s="142">
        <v>2.8311309929751986E-7</v>
      </c>
      <c r="BE47" s="142">
        <v>1.4974640879616104E-5</v>
      </c>
      <c r="BF47" s="142">
        <v>1.3400229048502891E-5</v>
      </c>
      <c r="BG47" s="142">
        <v>1.8414680496068425E-6</v>
      </c>
      <c r="BH47" s="142">
        <v>7.4951318040823093E-8</v>
      </c>
      <c r="BI47" s="142">
        <v>9.3810623748497828E-7</v>
      </c>
      <c r="BJ47" s="142">
        <v>1.0122443528755836E-6</v>
      </c>
      <c r="BK47" s="142">
        <v>1.5431717761611043E-7</v>
      </c>
      <c r="BL47" s="142">
        <v>3.9972376629943577E-7</v>
      </c>
      <c r="BM47" s="142">
        <v>1.1614608267123368E-8</v>
      </c>
      <c r="BN47" s="142"/>
      <c r="BO47" s="142">
        <v>0</v>
      </c>
      <c r="BP47" s="142">
        <v>0</v>
      </c>
      <c r="BQ47" s="142">
        <v>7.5187946105833234E-8</v>
      </c>
      <c r="BR47" s="142">
        <v>0</v>
      </c>
      <c r="BS47" s="142">
        <v>2.5633279141614103E-5</v>
      </c>
      <c r="BT47" s="142">
        <v>0</v>
      </c>
      <c r="BU47" s="142">
        <v>0</v>
      </c>
      <c r="BV47" s="142">
        <v>9.7590962940196344E-7</v>
      </c>
      <c r="BW47" s="142">
        <v>2.1069305801679006E-6</v>
      </c>
      <c r="BX47" s="142">
        <v>7.0012956994483327E-9</v>
      </c>
      <c r="BY47" s="142">
        <v>0</v>
      </c>
      <c r="BZ47" s="142">
        <v>0</v>
      </c>
      <c r="CA47" s="142">
        <v>1.1247380366101812E-7</v>
      </c>
      <c r="CB47" s="142">
        <v>3.1996415460687761E-8</v>
      </c>
      <c r="CC47" s="142">
        <v>0</v>
      </c>
      <c r="CD47" s="142">
        <v>4.9268984049483713E-7</v>
      </c>
      <c r="CE47" s="142">
        <v>1.0097817326188293E-5</v>
      </c>
      <c r="CF47" s="142">
        <v>2.7224744544361547E-7</v>
      </c>
      <c r="CG47" s="142">
        <v>1.4129613739732138E-5</v>
      </c>
      <c r="CH47" s="142">
        <v>1.4169274068118649E-5</v>
      </c>
      <c r="CI47" s="142">
        <v>1.6407704369649937E-6</v>
      </c>
      <c r="CJ47" s="142">
        <v>6.7977105649608491E-8</v>
      </c>
      <c r="CK47" s="142">
        <v>7.0926483395206497E-7</v>
      </c>
      <c r="CL47" s="142">
        <v>7.778769267688162E-8</v>
      </c>
      <c r="CM47" s="142">
        <v>1.8486929865767056E-7</v>
      </c>
      <c r="CN47" s="142">
        <v>2.7658274293331823E-7</v>
      </c>
      <c r="CO47" s="142">
        <v>1.0689001067862914E-8</v>
      </c>
      <c r="CP47" s="142"/>
      <c r="CQ47" s="142">
        <v>0</v>
      </c>
      <c r="CR47" s="142">
        <v>0</v>
      </c>
      <c r="CS47" s="142">
        <v>4.8665238150267042E-7</v>
      </c>
      <c r="CT47" s="142">
        <v>0</v>
      </c>
      <c r="CU47" s="142">
        <v>2.9359122132289973E-5</v>
      </c>
      <c r="CV47" s="142">
        <v>0</v>
      </c>
      <c r="CW47" s="142">
        <v>0</v>
      </c>
      <c r="CX47" s="142">
        <v>1.2386600942680834E-6</v>
      </c>
      <c r="CY47" s="142">
        <v>2.0088801159550025E-6</v>
      </c>
      <c r="CZ47" s="142">
        <v>1.3007872303973783E-8</v>
      </c>
      <c r="DA47" s="142">
        <v>0</v>
      </c>
      <c r="DB47" s="142">
        <v>0</v>
      </c>
      <c r="DC47" s="142">
        <v>3.3202588690503686E-7</v>
      </c>
      <c r="DD47" s="142">
        <v>3.4361593851619134E-8</v>
      </c>
      <c r="DE47" s="142">
        <v>0</v>
      </c>
      <c r="DF47" s="142">
        <v>5.2556914226620824E-7</v>
      </c>
      <c r="DG47" s="142">
        <v>9.5886038712606136E-6</v>
      </c>
      <c r="DH47" s="142">
        <v>2.1816015584394985E-7</v>
      </c>
      <c r="DI47" s="142">
        <v>2.869506764753804E-6</v>
      </c>
      <c r="DJ47" s="142">
        <v>1.3340502843060984E-5</v>
      </c>
      <c r="DK47" s="142">
        <v>1.4963206532847359E-6</v>
      </c>
      <c r="DL47" s="142">
        <v>7.9811602786664127E-8</v>
      </c>
      <c r="DM47" s="142">
        <v>7.0327464468169819E-7</v>
      </c>
      <c r="DN47" s="142">
        <v>7.3534199410276526E-9</v>
      </c>
      <c r="DO47" s="142">
        <v>1.5318851130188848E-6</v>
      </c>
      <c r="DP47" s="142">
        <v>6.6693576026060656E-7</v>
      </c>
      <c r="DQ47" s="142">
        <v>9.8158554973164824E-9</v>
      </c>
      <c r="DR47" s="142"/>
      <c r="DS47" s="142">
        <v>0</v>
      </c>
      <c r="DT47" s="142">
        <v>0</v>
      </c>
      <c r="DU47" s="142">
        <v>0</v>
      </c>
      <c r="DV47" s="142">
        <v>0</v>
      </c>
      <c r="DW47" s="142">
        <v>3.3511688389238548E-5</v>
      </c>
      <c r="DX47" s="142">
        <v>0</v>
      </c>
      <c r="DY47" s="142">
        <v>0</v>
      </c>
      <c r="DZ47" s="142">
        <v>1.3254062011347049E-6</v>
      </c>
      <c r="EA47" s="142">
        <v>7.45004275614443E-7</v>
      </c>
      <c r="EB47" s="142">
        <v>0</v>
      </c>
      <c r="EC47" s="142">
        <v>0</v>
      </c>
      <c r="ED47" s="142">
        <v>9.8484582971481785E-8</v>
      </c>
      <c r="EE47" s="142">
        <v>1.336662486563891E-7</v>
      </c>
      <c r="EF47" s="142">
        <v>4.0999886989579242E-8</v>
      </c>
      <c r="EG47" s="142">
        <v>0</v>
      </c>
      <c r="EH47" s="142">
        <v>8.4886010327452131E-7</v>
      </c>
      <c r="EI47" s="142">
        <v>1.0191904359981261E-5</v>
      </c>
      <c r="EJ47" s="142">
        <v>2.0366992278971553E-7</v>
      </c>
      <c r="EK47" s="142">
        <v>1.1406024282417379E-5</v>
      </c>
      <c r="EL47" s="142">
        <v>2.5069228707159619E-5</v>
      </c>
      <c r="EM47" s="142">
        <v>2.0736202748637123E-6</v>
      </c>
      <c r="EN47" s="142">
        <v>2.0432669946042347E-7</v>
      </c>
      <c r="EO47" s="142">
        <v>5.6638424580350934E-7</v>
      </c>
      <c r="EP47" s="142">
        <v>7.2787774054284666E-9</v>
      </c>
      <c r="EQ47" s="142">
        <v>0</v>
      </c>
      <c r="ER47" s="142">
        <v>3.1266098629525157E-7</v>
      </c>
      <c r="ES47" s="142">
        <v>1.1274968922134291E-8</v>
      </c>
      <c r="ET47" s="142"/>
      <c r="EU47" s="142">
        <v>0</v>
      </c>
      <c r="EV47" s="142">
        <v>0</v>
      </c>
      <c r="EW47" s="142">
        <v>0</v>
      </c>
      <c r="EX47" s="142">
        <v>0</v>
      </c>
      <c r="EY47" s="142">
        <v>3.4438289141689674E-5</v>
      </c>
      <c r="EZ47" s="142">
        <v>0</v>
      </c>
      <c r="FA47" s="142">
        <v>0</v>
      </c>
      <c r="FB47" s="142">
        <v>0</v>
      </c>
      <c r="FC47" s="142">
        <v>1.7105663139687002E-6</v>
      </c>
      <c r="FD47" s="142">
        <v>0</v>
      </c>
      <c r="FE47" s="142">
        <v>0</v>
      </c>
      <c r="FF47" s="142">
        <v>1.1476414687845327E-7</v>
      </c>
      <c r="FG47" s="142">
        <v>5.0714859592430445E-7</v>
      </c>
      <c r="FH47" s="142">
        <v>5.1271263055753056E-8</v>
      </c>
      <c r="FI47" s="142">
        <v>0</v>
      </c>
      <c r="FJ47" s="142">
        <v>1.2566255224942128E-6</v>
      </c>
      <c r="FK47" s="142">
        <v>9.8584493446469873E-6</v>
      </c>
      <c r="FL47" s="142">
        <v>2.2835097060647594E-7</v>
      </c>
      <c r="FM47" s="142">
        <v>3.0023225927594695E-6</v>
      </c>
      <c r="FN47" s="142">
        <v>2.5473394017178414E-5</v>
      </c>
      <c r="FO47" s="142">
        <v>1.1829248522059384E-6</v>
      </c>
      <c r="FP47" s="142">
        <v>5.7540576632776641E-8</v>
      </c>
      <c r="FQ47" s="142">
        <v>5.079161009317499E-7</v>
      </c>
      <c r="FR47" s="142">
        <v>0</v>
      </c>
      <c r="FS47" s="142">
        <v>0</v>
      </c>
      <c r="FT47" s="142">
        <v>1.77223746574479E-7</v>
      </c>
      <c r="FU47" s="142">
        <v>2.1048380358303695E-8</v>
      </c>
      <c r="FV47" s="142"/>
      <c r="FW47" s="142">
        <v>0</v>
      </c>
      <c r="FX47" s="142">
        <v>0</v>
      </c>
      <c r="FY47" s="142">
        <v>0</v>
      </c>
      <c r="FZ47" s="142">
        <v>0</v>
      </c>
      <c r="GA47" s="142">
        <v>1.1382594494985532E-7</v>
      </c>
      <c r="GB47" s="142">
        <v>0</v>
      </c>
      <c r="GC47" s="142">
        <v>0</v>
      </c>
      <c r="GD47" s="142">
        <v>0</v>
      </c>
      <c r="GE47" s="142">
        <v>5.7836224434482392E-7</v>
      </c>
      <c r="GF47" s="142">
        <v>0</v>
      </c>
      <c r="GG47" s="142">
        <v>0</v>
      </c>
      <c r="GH47" s="142">
        <v>2.2994359568479329E-7</v>
      </c>
      <c r="GI47" s="142">
        <v>2.2374878679882488E-7</v>
      </c>
      <c r="GJ47" s="142">
        <v>5.6828600885332942E-8</v>
      </c>
      <c r="GK47" s="142">
        <v>0</v>
      </c>
      <c r="GL47" s="142">
        <v>3.7837906681894732E-7</v>
      </c>
      <c r="GM47" s="142">
        <v>8.3139687676740894E-6</v>
      </c>
      <c r="GN47" s="142">
        <v>2.704469609542755E-7</v>
      </c>
      <c r="GO47" s="142">
        <v>2.8234245467769607E-6</v>
      </c>
      <c r="GP47" s="142">
        <v>2.3853579327524453E-5</v>
      </c>
      <c r="GQ47" s="142">
        <v>1.3495552564619773E-7</v>
      </c>
      <c r="GR47" s="142">
        <v>3.9253131714729306E-8</v>
      </c>
      <c r="GS47" s="142">
        <v>5.4674924352897695E-7</v>
      </c>
      <c r="GT47" s="142">
        <v>0</v>
      </c>
      <c r="GU47" s="142">
        <v>0</v>
      </c>
      <c r="GV47" s="142">
        <v>1.8487549397950862E-7</v>
      </c>
      <c r="GW47" s="142">
        <v>8.4790356132346425E-5</v>
      </c>
      <c r="GX47" s="142"/>
      <c r="GY47" s="142">
        <v>0</v>
      </c>
      <c r="GZ47" s="142">
        <v>0</v>
      </c>
      <c r="HA47" s="142">
        <v>4.9007588202727958E-8</v>
      </c>
      <c r="HB47" s="142">
        <v>0</v>
      </c>
      <c r="HC47" s="142">
        <v>0</v>
      </c>
      <c r="HD47" s="142">
        <v>0</v>
      </c>
      <c r="HE47" s="142">
        <v>0</v>
      </c>
      <c r="HF47" s="142">
        <v>0</v>
      </c>
      <c r="HG47" s="142">
        <v>6.5470183378973735E-7</v>
      </c>
      <c r="HH47" s="142">
        <v>0</v>
      </c>
      <c r="HI47" s="142">
        <v>0</v>
      </c>
      <c r="HJ47" s="142">
        <v>1.0347451052183801E-7</v>
      </c>
      <c r="HK47" s="142">
        <v>2.5394096366401238E-7</v>
      </c>
      <c r="HL47" s="142">
        <v>6.4130614019027387E-8</v>
      </c>
      <c r="HM47" s="142">
        <v>0</v>
      </c>
      <c r="HN47" s="142">
        <v>2.0925072601232149E-6</v>
      </c>
      <c r="HO47" s="142">
        <v>6.8482426935187947E-6</v>
      </c>
      <c r="HP47" s="142">
        <v>2.0149909484134858E-7</v>
      </c>
      <c r="HQ47" s="142">
        <v>1.4369818418587784E-6</v>
      </c>
      <c r="HR47" s="142">
        <v>2.3291143773717881E-5</v>
      </c>
      <c r="HS47" s="142">
        <v>1.4085136899809575E-7</v>
      </c>
      <c r="HT47" s="142">
        <v>1.1450607372304231E-8</v>
      </c>
      <c r="HU47" s="142">
        <v>5.5782070302217639E-7</v>
      </c>
      <c r="HV47" s="142">
        <v>9.2511154697374468E-9</v>
      </c>
      <c r="HW47" s="142">
        <v>0</v>
      </c>
      <c r="HX47" s="142">
        <v>1.2066825741734408E-7</v>
      </c>
      <c r="HY47" s="142">
        <v>8.4501007964527322E-5</v>
      </c>
      <c r="HZ47" s="123"/>
    </row>
    <row r="48" spans="1:234" s="96" customFormat="1" ht="36" x14ac:dyDescent="0.25">
      <c r="A48" s="86" t="s">
        <v>840</v>
      </c>
      <c r="B48" s="87">
        <v>9103</v>
      </c>
      <c r="C48" s="87"/>
      <c r="D48" s="87"/>
      <c r="E48" s="87"/>
      <c r="F48" s="87" t="s">
        <v>81</v>
      </c>
      <c r="G48" s="87" t="s">
        <v>832</v>
      </c>
      <c r="H48" s="87" t="s">
        <v>35</v>
      </c>
      <c r="I48" s="86" t="s">
        <v>840</v>
      </c>
      <c r="J48" s="86" t="s">
        <v>840</v>
      </c>
      <c r="K48" s="142">
        <v>3.2318396238117609E-7</v>
      </c>
      <c r="L48" s="142">
        <v>3.6357486943843793E-6</v>
      </c>
      <c r="M48" s="142">
        <v>0</v>
      </c>
      <c r="N48" s="142">
        <v>1.3033957720084344E-7</v>
      </c>
      <c r="O48" s="142">
        <v>2.957755228795677E-8</v>
      </c>
      <c r="P48" s="142">
        <v>5.5076595755597141E-8</v>
      </c>
      <c r="Q48" s="142">
        <v>5.0460196402793269E-8</v>
      </c>
      <c r="R48" s="142">
        <v>0</v>
      </c>
      <c r="S48" s="142">
        <v>0</v>
      </c>
      <c r="T48" s="142">
        <v>5.9655751462479308E-9</v>
      </c>
      <c r="U48" s="142">
        <v>1.53983524551891E-8</v>
      </c>
      <c r="V48" s="142">
        <v>0</v>
      </c>
      <c r="W48" s="142">
        <v>1.2414479707690416E-6</v>
      </c>
      <c r="X48" s="142">
        <v>0</v>
      </c>
      <c r="Y48" s="142">
        <v>1.786475522938974E-8</v>
      </c>
      <c r="Z48" s="142">
        <v>7.5180583998459343E-8</v>
      </c>
      <c r="AA48" s="142">
        <v>7.6964650220062082E-6</v>
      </c>
      <c r="AB48" s="142">
        <v>1.0893601642751217E-8</v>
      </c>
      <c r="AC48" s="142">
        <v>1.9045807602028456E-5</v>
      </c>
      <c r="AD48" s="142">
        <v>2.472227894666314E-5</v>
      </c>
      <c r="AE48" s="142">
        <v>9.0646121683801828E-6</v>
      </c>
      <c r="AF48" s="142">
        <v>1.8221437296980531E-7</v>
      </c>
      <c r="AG48" s="142">
        <v>9.4813265437586057E-6</v>
      </c>
      <c r="AH48" s="142">
        <v>1.6622152293614206E-7</v>
      </c>
      <c r="AI48" s="142">
        <v>2.6400059548105276E-8</v>
      </c>
      <c r="AJ48" s="142">
        <v>1.4289521774241218E-7</v>
      </c>
      <c r="AK48" s="142">
        <v>3.722934091993031E-6</v>
      </c>
      <c r="AL48" s="142"/>
      <c r="AM48" s="142">
        <v>3.3466278239455471E-7</v>
      </c>
      <c r="AN48" s="142">
        <v>4.1396931743192166E-6</v>
      </c>
      <c r="AO48" s="142">
        <v>0</v>
      </c>
      <c r="AP48" s="142">
        <v>1.3214876197024745E-7</v>
      </c>
      <c r="AQ48" s="142">
        <v>3.0221570853956369E-8</v>
      </c>
      <c r="AR48" s="142">
        <v>6.4209876215375442E-8</v>
      </c>
      <c r="AS48" s="142">
        <v>3.0605123033937114E-8</v>
      </c>
      <c r="AT48" s="142">
        <v>0</v>
      </c>
      <c r="AU48" s="142">
        <v>0</v>
      </c>
      <c r="AV48" s="142">
        <v>6.1044220194648396E-9</v>
      </c>
      <c r="AW48" s="142">
        <v>8.3306813206770632E-8</v>
      </c>
      <c r="AX48" s="142">
        <v>0</v>
      </c>
      <c r="AY48" s="142">
        <v>1.2139996422622898E-6</v>
      </c>
      <c r="AZ48" s="142">
        <v>0</v>
      </c>
      <c r="BA48" s="142">
        <v>6.1044220194648396E-9</v>
      </c>
      <c r="BB48" s="142">
        <v>3.1808630543281802E-8</v>
      </c>
      <c r="BC48" s="142">
        <v>6.9868182031648917E-6</v>
      </c>
      <c r="BD48" s="142">
        <v>6.9181738875202503E-8</v>
      </c>
      <c r="BE48" s="142">
        <v>2.096585612262361E-5</v>
      </c>
      <c r="BF48" s="142">
        <v>2.6162344045844654E-5</v>
      </c>
      <c r="BG48" s="142">
        <v>7.1501902734425996E-6</v>
      </c>
      <c r="BH48" s="142">
        <v>1.2809436332778688E-7</v>
      </c>
      <c r="BI48" s="142">
        <v>9.4104413013724331E-6</v>
      </c>
      <c r="BJ48" s="142">
        <v>1.8144278009895374E-7</v>
      </c>
      <c r="BK48" s="142">
        <v>2.8647206201550303E-8</v>
      </c>
      <c r="BL48" s="142">
        <v>1.2474674511089191E-7</v>
      </c>
      <c r="BM48" s="142">
        <v>3.7881523853270394E-6</v>
      </c>
      <c r="BN48" s="142"/>
      <c r="BO48" s="142">
        <v>2.5885533718117075E-8</v>
      </c>
      <c r="BP48" s="142">
        <v>3.6651678113401399E-6</v>
      </c>
      <c r="BQ48" s="142">
        <v>0</v>
      </c>
      <c r="BR48" s="142">
        <v>1.5037992579700675E-7</v>
      </c>
      <c r="BS48" s="142">
        <v>4.9357672506467647E-8</v>
      </c>
      <c r="BT48" s="142">
        <v>6.5585189561590453E-8</v>
      </c>
      <c r="BU48" s="142">
        <v>0</v>
      </c>
      <c r="BV48" s="142">
        <v>0</v>
      </c>
      <c r="BW48" s="142">
        <v>1.4157884433282576E-8</v>
      </c>
      <c r="BX48" s="142">
        <v>7.7957415862717187E-7</v>
      </c>
      <c r="BY48" s="142">
        <v>2.9698582750003648E-8</v>
      </c>
      <c r="BZ48" s="142">
        <v>0</v>
      </c>
      <c r="CA48" s="142">
        <v>1.1451976922104425E-6</v>
      </c>
      <c r="CB48" s="142">
        <v>0</v>
      </c>
      <c r="CC48" s="142">
        <v>0</v>
      </c>
      <c r="CD48" s="142">
        <v>1.5728612972276976E-7</v>
      </c>
      <c r="CE48" s="142">
        <v>1.0007649450964041E-5</v>
      </c>
      <c r="CF48" s="142">
        <v>9.3778236595131943E-8</v>
      </c>
      <c r="CG48" s="142">
        <v>2.2692840930298698E-5</v>
      </c>
      <c r="CH48" s="142">
        <v>2.6381747298736141E-5</v>
      </c>
      <c r="CI48" s="142">
        <v>6.4338645315826754E-6</v>
      </c>
      <c r="CJ48" s="142">
        <v>1.6130942938886531E-7</v>
      </c>
      <c r="CK48" s="142">
        <v>7.1612506508924677E-6</v>
      </c>
      <c r="CL48" s="142">
        <v>1.841109846196002E-7</v>
      </c>
      <c r="CM48" s="142">
        <v>1.7568079132458682E-8</v>
      </c>
      <c r="CN48" s="142">
        <v>1.5677951140802226E-7</v>
      </c>
      <c r="CO48" s="142">
        <v>4.4759444749996623E-6</v>
      </c>
      <c r="CP48" s="142"/>
      <c r="CQ48" s="142">
        <v>1.0382012354896638E-7</v>
      </c>
      <c r="CR48" s="142">
        <v>3.8464936596067114E-6</v>
      </c>
      <c r="CS48" s="142">
        <v>0</v>
      </c>
      <c r="CT48" s="142">
        <v>1.4150645722462219E-7</v>
      </c>
      <c r="CU48" s="142">
        <v>1.40629920531174E-8</v>
      </c>
      <c r="CV48" s="142">
        <v>5.8995437698290101E-8</v>
      </c>
      <c r="CW48" s="142">
        <v>0</v>
      </c>
      <c r="CX48" s="142">
        <v>1.6886886039687161E-8</v>
      </c>
      <c r="CY48" s="142">
        <v>2.2545969588772955E-8</v>
      </c>
      <c r="CZ48" s="142">
        <v>7.1822930949991988E-7</v>
      </c>
      <c r="DA48" s="142">
        <v>4.6660262124232547E-7</v>
      </c>
      <c r="DB48" s="142">
        <v>0</v>
      </c>
      <c r="DC48" s="142">
        <v>4.4789884181166356E-7</v>
      </c>
      <c r="DD48" s="142">
        <v>0</v>
      </c>
      <c r="DE48" s="142">
        <v>0</v>
      </c>
      <c r="DF48" s="142">
        <v>9.064021962332568E-8</v>
      </c>
      <c r="DG48" s="142">
        <v>9.2584044789858545E-6</v>
      </c>
      <c r="DH48" s="142">
        <v>7.7697522792556842E-8</v>
      </c>
      <c r="DI48" s="142">
        <v>2.4845301207759598E-5</v>
      </c>
      <c r="DJ48" s="142">
        <v>9.5648524378073383E-6</v>
      </c>
      <c r="DK48" s="142">
        <v>1.0591783625352094E-6</v>
      </c>
      <c r="DL48" s="142">
        <v>1.6058705706880459E-7</v>
      </c>
      <c r="DM48" s="142">
        <v>7.3434898872578355E-6</v>
      </c>
      <c r="DN48" s="142">
        <v>1.5128853894982542E-7</v>
      </c>
      <c r="DO48" s="142">
        <v>2.8124515681363027E-8</v>
      </c>
      <c r="DP48" s="142">
        <v>1.0144906920208125E-7</v>
      </c>
      <c r="DQ48" s="142">
        <v>5.2555555368838329E-6</v>
      </c>
      <c r="DR48" s="142"/>
      <c r="DS48" s="142">
        <v>1.3630036164899824E-7</v>
      </c>
      <c r="DT48" s="142">
        <v>8.1897374166474397E-6</v>
      </c>
      <c r="DU48" s="142">
        <v>4.0682418117802601E-6</v>
      </c>
      <c r="DV48" s="142">
        <v>1.4631730872222543E-7</v>
      </c>
      <c r="DW48" s="142">
        <v>2.7301253861848697E-8</v>
      </c>
      <c r="DX48" s="142">
        <v>0</v>
      </c>
      <c r="DY48" s="142">
        <v>0</v>
      </c>
      <c r="DZ48" s="142">
        <v>1.9461971672268626E-8</v>
      </c>
      <c r="EA48" s="142">
        <v>2.2575887139831604E-8</v>
      </c>
      <c r="EB48" s="142">
        <v>6.2261027120409435E-7</v>
      </c>
      <c r="EC48" s="142">
        <v>3.8226296533319104E-8</v>
      </c>
      <c r="ED48" s="142">
        <v>0</v>
      </c>
      <c r="EE48" s="142">
        <v>1.9377714309578602E-7</v>
      </c>
      <c r="EF48" s="142">
        <v>0</v>
      </c>
      <c r="EG48" s="142">
        <v>0</v>
      </c>
      <c r="EH48" s="142">
        <v>1.5713492131007307E-7</v>
      </c>
      <c r="EI48" s="142">
        <v>8.7955538227487963E-6</v>
      </c>
      <c r="EJ48" s="142">
        <v>7.5540215834662493E-8</v>
      </c>
      <c r="EK48" s="142">
        <v>2.8439131380521639E-5</v>
      </c>
      <c r="EL48" s="142">
        <v>8.7097109580968709E-6</v>
      </c>
      <c r="EM48" s="142">
        <v>1.0821223432312313E-6</v>
      </c>
      <c r="EN48" s="142">
        <v>1.9590239040240681E-7</v>
      </c>
      <c r="EO48" s="142">
        <v>8.2379867583382535E-6</v>
      </c>
      <c r="EP48" s="142">
        <v>1.8728527807827511E-7</v>
      </c>
      <c r="EQ48" s="142">
        <v>5.2393703685394127E-8</v>
      </c>
      <c r="ER48" s="142">
        <v>2.2736357583591793E-7</v>
      </c>
      <c r="ES48" s="142">
        <v>2.2077462152909823E-5</v>
      </c>
      <c r="ET48" s="142"/>
      <c r="EU48" s="142">
        <v>1.6660794998693656E-7</v>
      </c>
      <c r="EV48" s="142">
        <v>8.6728793573977683E-6</v>
      </c>
      <c r="EW48" s="142">
        <v>4.8361582867576973E-6</v>
      </c>
      <c r="EX48" s="142">
        <v>7.8565211645724606E-7</v>
      </c>
      <c r="EY48" s="142">
        <v>3.5763363334167778E-6</v>
      </c>
      <c r="EZ48" s="142">
        <v>0</v>
      </c>
      <c r="FA48" s="142">
        <v>0</v>
      </c>
      <c r="FB48" s="142">
        <v>1.2053474793588372E-8</v>
      </c>
      <c r="FC48" s="142">
        <v>2.3504275847497325E-8</v>
      </c>
      <c r="FD48" s="142">
        <v>1.8159991126671565E-7</v>
      </c>
      <c r="FE48" s="142">
        <v>1.5400107003183938E-7</v>
      </c>
      <c r="FF48" s="142">
        <v>0</v>
      </c>
      <c r="FG48" s="142">
        <v>8.240550898233011E-7</v>
      </c>
      <c r="FH48" s="142">
        <v>0</v>
      </c>
      <c r="FI48" s="142">
        <v>9.6712998629164653E-7</v>
      </c>
      <c r="FJ48" s="142">
        <v>2.6962688968960983E-6</v>
      </c>
      <c r="FK48" s="142">
        <v>1.0525683454010231E-5</v>
      </c>
      <c r="FL48" s="142">
        <v>3.6052456886986802E-6</v>
      </c>
      <c r="FM48" s="142">
        <v>2.926630372031344E-5</v>
      </c>
      <c r="FN48" s="142">
        <v>9.7295201048591352E-6</v>
      </c>
      <c r="FO48" s="142">
        <v>1.1540938445100043E-6</v>
      </c>
      <c r="FP48" s="142">
        <v>6.3229003125783547E-7</v>
      </c>
      <c r="FQ48" s="142">
        <v>5.4878819847564634E-6</v>
      </c>
      <c r="FR48" s="142">
        <v>2.0428545483890218E-7</v>
      </c>
      <c r="FS48" s="142">
        <v>7.0248705776087557E-8</v>
      </c>
      <c r="FT48" s="142">
        <v>1.0762427108448688E-7</v>
      </c>
      <c r="FU48" s="142">
        <v>4.6653409620358449E-6</v>
      </c>
      <c r="FV48" s="142"/>
      <c r="FW48" s="142">
        <v>7.5099385329832641E-8</v>
      </c>
      <c r="FX48" s="142">
        <v>8.7996464864660501E-6</v>
      </c>
      <c r="FY48" s="142">
        <v>3.9673740763041228E-6</v>
      </c>
      <c r="FZ48" s="142">
        <v>1.0589401507510831E-7</v>
      </c>
      <c r="GA48" s="142">
        <v>5.0623095482614216E-6</v>
      </c>
      <c r="GB48" s="142">
        <v>0</v>
      </c>
      <c r="GC48" s="142">
        <v>0</v>
      </c>
      <c r="GD48" s="142">
        <v>0</v>
      </c>
      <c r="GE48" s="142">
        <v>2.2835354137987559E-8</v>
      </c>
      <c r="GF48" s="142">
        <v>1.8365343986865319E-7</v>
      </c>
      <c r="GG48" s="142">
        <v>2.7218541588126091E-7</v>
      </c>
      <c r="GH48" s="142">
        <v>0</v>
      </c>
      <c r="GI48" s="142">
        <v>6.0492834009714322E-6</v>
      </c>
      <c r="GJ48" s="142">
        <v>0</v>
      </c>
      <c r="GK48" s="142">
        <v>8.0407108654997849E-7</v>
      </c>
      <c r="GL48" s="142">
        <v>2.5040122169959718E-6</v>
      </c>
      <c r="GM48" s="142">
        <v>3.1215002019594836E-6</v>
      </c>
      <c r="GN48" s="142">
        <v>3.1413245241516319E-6</v>
      </c>
      <c r="GO48" s="142">
        <v>2.6892896765702718E-5</v>
      </c>
      <c r="GP48" s="142">
        <v>2.8458845974092852E-5</v>
      </c>
      <c r="GQ48" s="142">
        <v>1.0891418449775944E-6</v>
      </c>
      <c r="GR48" s="142">
        <v>6.0028318386370889E-7</v>
      </c>
      <c r="GS48" s="142">
        <v>1.6547292969023061E-6</v>
      </c>
      <c r="GT48" s="142">
        <v>2.4605806906895669E-7</v>
      </c>
      <c r="GU48" s="142">
        <v>3.5911950070211277E-8</v>
      </c>
      <c r="GV48" s="142">
        <v>7.7702732421120533E-8</v>
      </c>
      <c r="GW48" s="142">
        <v>5.1023680451493705E-6</v>
      </c>
      <c r="GX48" s="142"/>
      <c r="GY48" s="142">
        <v>7.4479319459750638E-9</v>
      </c>
      <c r="GZ48" s="142">
        <v>8.7827940169331494E-6</v>
      </c>
      <c r="HA48" s="142">
        <v>4.3123631806229125E-6</v>
      </c>
      <c r="HB48" s="142">
        <v>1.0344275881197012E-7</v>
      </c>
      <c r="HC48" s="142">
        <v>1.9478086422788272E-6</v>
      </c>
      <c r="HD48" s="142">
        <v>0</v>
      </c>
      <c r="HE48" s="142">
        <v>0</v>
      </c>
      <c r="HF48" s="142">
        <v>0</v>
      </c>
      <c r="HG48" s="142">
        <v>8.5686693054553133E-8</v>
      </c>
      <c r="HH48" s="142">
        <v>1.3538458694970596E-7</v>
      </c>
      <c r="HI48" s="142">
        <v>2.2495772849264907E-7</v>
      </c>
      <c r="HJ48" s="142">
        <v>0</v>
      </c>
      <c r="HK48" s="142">
        <v>6.317980710684297E-7</v>
      </c>
      <c r="HL48" s="142">
        <v>0</v>
      </c>
      <c r="HM48" s="142">
        <v>4.7416455141392133E-7</v>
      </c>
      <c r="HN48" s="142">
        <v>2.7666887679211332E-6</v>
      </c>
      <c r="HO48" s="142">
        <v>3.0612832881210285E-6</v>
      </c>
      <c r="HP48" s="142">
        <v>3.0416082038984487E-6</v>
      </c>
      <c r="HQ48" s="142">
        <v>2.2358681509910268E-5</v>
      </c>
      <c r="HR48" s="142">
        <v>3.6781300082047948E-5</v>
      </c>
      <c r="HS48" s="142">
        <v>9.6374788994171339E-7</v>
      </c>
      <c r="HT48" s="142">
        <v>5.8663635972481212E-7</v>
      </c>
      <c r="HU48" s="142">
        <v>9.0206868432339824E-6</v>
      </c>
      <c r="HV48" s="142">
        <v>3.1784088779091387E-7</v>
      </c>
      <c r="HW48" s="142">
        <v>7.2638112283432154E-8</v>
      </c>
      <c r="HX48" s="142">
        <v>2.2011304475999942E-7</v>
      </c>
      <c r="HY48" s="142">
        <v>6.2066055123531074E-6</v>
      </c>
      <c r="HZ48" s="123"/>
    </row>
    <row r="49" spans="1:234" s="11" customFormat="1" x14ac:dyDescent="0.25">
      <c r="B49" s="1"/>
      <c r="C49" s="1"/>
      <c r="D49" s="1"/>
      <c r="E49" s="1"/>
      <c r="F49" s="1"/>
      <c r="G49" s="3"/>
      <c r="H49" s="3"/>
      <c r="I49" s="3"/>
      <c r="J49" s="84"/>
      <c r="K49" s="122"/>
      <c r="L49" s="122"/>
      <c r="M49" s="122"/>
      <c r="N49" s="122"/>
      <c r="O49" s="122"/>
      <c r="P49" s="122"/>
      <c r="Q49" s="122"/>
      <c r="R49" s="122"/>
      <c r="S49" s="122"/>
      <c r="T49" s="122"/>
      <c r="U49" s="122"/>
      <c r="V49" s="122"/>
      <c r="W49" s="122"/>
      <c r="X49" s="122"/>
      <c r="Y49" s="122"/>
      <c r="Z49" s="122"/>
      <c r="AA49" s="122"/>
      <c r="AB49" s="122"/>
      <c r="AC49" s="122"/>
      <c r="AD49" s="122"/>
      <c r="AE49" s="122"/>
      <c r="AF49" s="122"/>
      <c r="AG49" s="122"/>
      <c r="AH49" s="122"/>
      <c r="AI49" s="122"/>
      <c r="AJ49" s="122"/>
      <c r="AK49" s="122"/>
      <c r="AL49" s="121"/>
      <c r="AM49" s="122"/>
      <c r="AN49" s="122"/>
      <c r="AO49" s="122"/>
      <c r="AP49" s="122"/>
      <c r="AQ49" s="122"/>
      <c r="AR49" s="122"/>
      <c r="AS49" s="122"/>
      <c r="AT49" s="122"/>
      <c r="AU49" s="122"/>
      <c r="AV49" s="122"/>
      <c r="AW49" s="122"/>
      <c r="AX49" s="122"/>
      <c r="AY49" s="122"/>
      <c r="AZ49" s="122"/>
      <c r="BA49" s="122"/>
      <c r="BB49" s="122"/>
      <c r="BC49" s="122"/>
      <c r="BD49" s="122"/>
      <c r="BE49" s="122"/>
      <c r="BF49" s="122"/>
      <c r="BG49" s="122"/>
      <c r="BH49" s="122"/>
      <c r="BI49" s="122"/>
      <c r="BJ49" s="122"/>
      <c r="BK49" s="122"/>
      <c r="BL49" s="122"/>
      <c r="BM49" s="122"/>
      <c r="BN49" s="121"/>
      <c r="BO49" s="122"/>
      <c r="BP49" s="122"/>
      <c r="BQ49" s="122"/>
      <c r="BR49" s="122"/>
      <c r="BS49" s="122"/>
      <c r="BT49" s="122"/>
      <c r="BU49" s="122"/>
      <c r="BV49" s="122"/>
      <c r="BW49" s="122"/>
      <c r="BX49" s="122"/>
      <c r="BY49" s="122"/>
      <c r="BZ49" s="122"/>
      <c r="CA49" s="122"/>
      <c r="CB49" s="122"/>
      <c r="CC49" s="122"/>
      <c r="CD49" s="122"/>
      <c r="CE49" s="122"/>
      <c r="CF49" s="122"/>
      <c r="CG49" s="122"/>
      <c r="CH49" s="122"/>
      <c r="CI49" s="122"/>
      <c r="CJ49" s="122"/>
      <c r="CK49" s="122"/>
      <c r="CL49" s="122"/>
      <c r="CM49" s="122"/>
      <c r="CN49" s="122"/>
      <c r="CO49" s="122"/>
      <c r="CP49" s="121"/>
      <c r="CQ49" s="122"/>
      <c r="CR49" s="122"/>
      <c r="CS49" s="122"/>
      <c r="CT49" s="122"/>
      <c r="CU49" s="122"/>
      <c r="CV49" s="122"/>
      <c r="CW49" s="122"/>
      <c r="CX49" s="122"/>
      <c r="CY49" s="122"/>
      <c r="CZ49" s="122"/>
      <c r="DA49" s="122"/>
      <c r="DB49" s="122"/>
      <c r="DC49" s="122"/>
      <c r="DD49" s="122"/>
      <c r="DE49" s="122"/>
      <c r="DF49" s="122"/>
      <c r="DG49" s="122"/>
      <c r="DH49" s="122"/>
      <c r="DI49" s="122"/>
      <c r="DJ49" s="122"/>
      <c r="DK49" s="122"/>
      <c r="DL49" s="122"/>
      <c r="DM49" s="122"/>
      <c r="DN49" s="122"/>
      <c r="DO49" s="122"/>
      <c r="DP49" s="122"/>
      <c r="DQ49" s="122"/>
      <c r="DR49" s="121"/>
      <c r="DS49" s="122"/>
      <c r="DT49" s="122"/>
      <c r="DU49" s="122"/>
      <c r="DV49" s="122"/>
      <c r="DW49" s="122"/>
      <c r="DX49" s="122"/>
      <c r="DY49" s="122"/>
      <c r="DZ49" s="122"/>
      <c r="EA49" s="122"/>
      <c r="EB49" s="122"/>
      <c r="EC49" s="122"/>
      <c r="ED49" s="122"/>
      <c r="EE49" s="122"/>
      <c r="EF49" s="122"/>
      <c r="EG49" s="122"/>
      <c r="EH49" s="122"/>
      <c r="EI49" s="122"/>
      <c r="EJ49" s="122"/>
      <c r="EK49" s="122"/>
      <c r="EL49" s="122"/>
      <c r="EM49" s="122"/>
      <c r="EN49" s="122"/>
      <c r="EO49" s="122"/>
      <c r="EP49" s="122"/>
      <c r="EQ49" s="122"/>
      <c r="ER49" s="122"/>
      <c r="ES49" s="122"/>
      <c r="ET49" s="121"/>
      <c r="EU49" s="122"/>
      <c r="EV49" s="122"/>
      <c r="EW49" s="122"/>
      <c r="EX49" s="122"/>
      <c r="EY49" s="122"/>
      <c r="EZ49" s="122"/>
      <c r="FA49" s="122"/>
      <c r="FB49" s="122"/>
      <c r="FC49" s="122"/>
      <c r="FD49" s="122"/>
      <c r="FE49" s="122"/>
      <c r="FF49" s="122"/>
      <c r="FG49" s="122"/>
      <c r="FH49" s="122"/>
      <c r="FI49" s="122"/>
      <c r="FJ49" s="122"/>
      <c r="FK49" s="122"/>
      <c r="FL49" s="122"/>
      <c r="FM49" s="122"/>
      <c r="FN49" s="122"/>
      <c r="FO49" s="122"/>
      <c r="FP49" s="122"/>
      <c r="FQ49" s="122"/>
      <c r="FR49" s="122"/>
      <c r="FS49" s="122"/>
      <c r="FT49" s="122"/>
      <c r="FU49" s="122"/>
      <c r="FV49" s="121"/>
      <c r="FW49" s="122"/>
      <c r="FX49" s="122"/>
      <c r="FY49" s="122"/>
      <c r="FZ49" s="122"/>
      <c r="GA49" s="122"/>
      <c r="GB49" s="122"/>
      <c r="GC49" s="122"/>
      <c r="GD49" s="122"/>
      <c r="GE49" s="122"/>
      <c r="GF49" s="122"/>
      <c r="GG49" s="122"/>
      <c r="GH49" s="122"/>
      <c r="GI49" s="122"/>
      <c r="GJ49" s="122"/>
      <c r="GK49" s="122"/>
      <c r="GL49" s="122"/>
      <c r="GM49" s="122"/>
      <c r="GN49" s="122"/>
      <c r="GO49" s="122"/>
      <c r="GP49" s="122"/>
      <c r="GQ49" s="122"/>
      <c r="GR49" s="122"/>
      <c r="GS49" s="122"/>
      <c r="GT49" s="122"/>
      <c r="GU49" s="122"/>
      <c r="GV49" s="122"/>
      <c r="GW49" s="122"/>
      <c r="GX49" s="121"/>
      <c r="GY49" s="122"/>
      <c r="GZ49" s="122"/>
      <c r="HA49" s="122"/>
      <c r="HB49" s="122"/>
      <c r="HC49" s="122"/>
      <c r="HD49" s="122"/>
      <c r="HE49" s="122"/>
      <c r="HF49" s="122"/>
      <c r="HG49" s="122"/>
      <c r="HH49" s="122"/>
      <c r="HI49" s="122"/>
      <c r="HJ49" s="122"/>
      <c r="HK49" s="122"/>
      <c r="HL49" s="122"/>
      <c r="HM49" s="122"/>
      <c r="HN49" s="122"/>
      <c r="HO49" s="122"/>
      <c r="HP49" s="122"/>
      <c r="HQ49" s="122"/>
      <c r="HR49" s="122"/>
      <c r="HS49" s="122"/>
      <c r="HT49" s="122"/>
      <c r="HU49" s="122"/>
      <c r="HV49" s="122"/>
      <c r="HW49" s="122"/>
      <c r="HX49" s="122"/>
      <c r="HY49" s="122"/>
      <c r="HZ49" s="121"/>
    </row>
    <row r="50" spans="1:234" s="11" customFormat="1" x14ac:dyDescent="0.25">
      <c r="B50" s="1"/>
      <c r="C50" s="1"/>
      <c r="D50" s="1"/>
      <c r="E50" s="1"/>
      <c r="F50" s="1"/>
      <c r="G50" s="3"/>
      <c r="H50" s="3"/>
      <c r="I50" s="3"/>
      <c r="J50" s="84"/>
      <c r="K50" s="122"/>
      <c r="L50" s="122"/>
      <c r="M50" s="122"/>
      <c r="N50" s="122"/>
      <c r="O50" s="122"/>
      <c r="P50" s="122"/>
      <c r="Q50" s="122"/>
      <c r="R50" s="122"/>
      <c r="S50" s="122"/>
      <c r="T50" s="122"/>
      <c r="U50" s="122"/>
      <c r="V50" s="122"/>
      <c r="W50" s="122"/>
      <c r="X50" s="122"/>
      <c r="Y50" s="122"/>
      <c r="Z50" s="122"/>
      <c r="AA50" s="122"/>
      <c r="AB50" s="122"/>
      <c r="AC50" s="122"/>
      <c r="AD50" s="122"/>
      <c r="AE50" s="122"/>
      <c r="AF50" s="122"/>
      <c r="AG50" s="122"/>
      <c r="AH50" s="122"/>
      <c r="AI50" s="122"/>
      <c r="AJ50" s="122"/>
      <c r="AK50" s="122"/>
      <c r="AL50" s="121"/>
      <c r="AM50" s="122"/>
      <c r="AN50" s="122"/>
      <c r="AO50" s="122"/>
      <c r="AP50" s="122"/>
      <c r="AQ50" s="122"/>
      <c r="AR50" s="122"/>
      <c r="AS50" s="122"/>
      <c r="AT50" s="122"/>
      <c r="AU50" s="122"/>
      <c r="AV50" s="122"/>
      <c r="AW50" s="122"/>
      <c r="AX50" s="122"/>
      <c r="AY50" s="122"/>
      <c r="AZ50" s="122"/>
      <c r="BA50" s="122"/>
      <c r="BB50" s="122"/>
      <c r="BC50" s="122"/>
      <c r="BD50" s="122"/>
      <c r="BE50" s="122"/>
      <c r="BF50" s="122"/>
      <c r="BG50" s="122"/>
      <c r="BH50" s="122"/>
      <c r="BI50" s="122"/>
      <c r="BJ50" s="122"/>
      <c r="BK50" s="122"/>
      <c r="BL50" s="122"/>
      <c r="BM50" s="122"/>
      <c r="BN50" s="121"/>
      <c r="BO50" s="122"/>
      <c r="BP50" s="122"/>
      <c r="BQ50" s="122"/>
      <c r="BR50" s="122"/>
      <c r="BS50" s="122"/>
      <c r="BT50" s="122"/>
      <c r="BU50" s="122"/>
      <c r="BV50" s="122"/>
      <c r="BW50" s="122"/>
      <c r="BX50" s="122"/>
      <c r="BY50" s="122"/>
      <c r="BZ50" s="122"/>
      <c r="CA50" s="122"/>
      <c r="CB50" s="122"/>
      <c r="CC50" s="122"/>
      <c r="CD50" s="122"/>
      <c r="CE50" s="122"/>
      <c r="CF50" s="122"/>
      <c r="CG50" s="122"/>
      <c r="CH50" s="122"/>
      <c r="CI50" s="122"/>
      <c r="CJ50" s="122"/>
      <c r="CK50" s="122"/>
      <c r="CL50" s="122"/>
      <c r="CM50" s="122"/>
      <c r="CN50" s="122"/>
      <c r="CO50" s="122"/>
      <c r="CP50" s="121"/>
      <c r="CQ50" s="122"/>
      <c r="CR50" s="122"/>
      <c r="CS50" s="122"/>
      <c r="CT50" s="122"/>
      <c r="CU50" s="122"/>
      <c r="CV50" s="122"/>
      <c r="CW50" s="122"/>
      <c r="CX50" s="122"/>
      <c r="CY50" s="122"/>
      <c r="CZ50" s="122"/>
      <c r="DA50" s="122"/>
      <c r="DB50" s="122"/>
      <c r="DC50" s="122"/>
      <c r="DD50" s="122"/>
      <c r="DE50" s="122"/>
      <c r="DF50" s="122"/>
      <c r="DG50" s="122"/>
      <c r="DH50" s="122"/>
      <c r="DI50" s="122"/>
      <c r="DJ50" s="122"/>
      <c r="DK50" s="122"/>
      <c r="DL50" s="122"/>
      <c r="DM50" s="122"/>
      <c r="DN50" s="122"/>
      <c r="DO50" s="122"/>
      <c r="DP50" s="122"/>
      <c r="DQ50" s="122"/>
      <c r="DR50" s="121"/>
      <c r="DS50" s="122"/>
      <c r="DT50" s="122"/>
      <c r="DU50" s="122"/>
      <c r="DV50" s="122"/>
      <c r="DW50" s="122"/>
      <c r="DX50" s="122"/>
      <c r="DY50" s="122"/>
      <c r="DZ50" s="122"/>
      <c r="EA50" s="122"/>
      <c r="EB50" s="122"/>
      <c r="EC50" s="122"/>
      <c r="ED50" s="122"/>
      <c r="EE50" s="122"/>
      <c r="EF50" s="122"/>
      <c r="EG50" s="122"/>
      <c r="EH50" s="122"/>
      <c r="EI50" s="122"/>
      <c r="EJ50" s="122"/>
      <c r="EK50" s="122"/>
      <c r="EL50" s="122"/>
      <c r="EM50" s="122"/>
      <c r="EN50" s="122"/>
      <c r="EO50" s="122"/>
      <c r="EP50" s="122"/>
      <c r="EQ50" s="122"/>
      <c r="ER50" s="122"/>
      <c r="ES50" s="122"/>
      <c r="ET50" s="121"/>
      <c r="EU50" s="122"/>
      <c r="EV50" s="122"/>
      <c r="EW50" s="122"/>
      <c r="EX50" s="122"/>
      <c r="EY50" s="122"/>
      <c r="EZ50" s="122"/>
      <c r="FA50" s="122"/>
      <c r="FB50" s="122"/>
      <c r="FC50" s="122"/>
      <c r="FD50" s="122"/>
      <c r="FE50" s="122"/>
      <c r="FF50" s="122"/>
      <c r="FG50" s="122"/>
      <c r="FH50" s="122"/>
      <c r="FI50" s="122"/>
      <c r="FJ50" s="122"/>
      <c r="FK50" s="122"/>
      <c r="FL50" s="122"/>
      <c r="FM50" s="122"/>
      <c r="FN50" s="122"/>
      <c r="FO50" s="122"/>
      <c r="FP50" s="122"/>
      <c r="FQ50" s="122"/>
      <c r="FR50" s="122"/>
      <c r="FS50" s="122"/>
      <c r="FT50" s="122"/>
      <c r="FU50" s="122"/>
      <c r="FV50" s="121"/>
      <c r="FW50" s="122"/>
      <c r="FX50" s="122"/>
      <c r="FY50" s="122"/>
      <c r="FZ50" s="122"/>
      <c r="GA50" s="122"/>
      <c r="GB50" s="122"/>
      <c r="GC50" s="122"/>
      <c r="GD50" s="122"/>
      <c r="GE50" s="122"/>
      <c r="GF50" s="122"/>
      <c r="GG50" s="122"/>
      <c r="GH50" s="122"/>
      <c r="GI50" s="122"/>
      <c r="GJ50" s="122"/>
      <c r="GK50" s="122"/>
      <c r="GL50" s="122"/>
      <c r="GM50" s="122"/>
      <c r="GN50" s="122"/>
      <c r="GO50" s="122"/>
      <c r="GP50" s="122"/>
      <c r="GQ50" s="122"/>
      <c r="GR50" s="122"/>
      <c r="GS50" s="122"/>
      <c r="GT50" s="122"/>
      <c r="GU50" s="122"/>
      <c r="GV50" s="122"/>
      <c r="GW50" s="122"/>
      <c r="GX50" s="121"/>
      <c r="GY50" s="122"/>
      <c r="GZ50" s="122"/>
      <c r="HA50" s="122"/>
      <c r="HB50" s="122"/>
      <c r="HC50" s="122"/>
      <c r="HD50" s="122"/>
      <c r="HE50" s="122"/>
      <c r="HF50" s="122"/>
      <c r="HG50" s="122"/>
      <c r="HH50" s="122"/>
      <c r="HI50" s="122"/>
      <c r="HJ50" s="122"/>
      <c r="HK50" s="122"/>
      <c r="HL50" s="122"/>
      <c r="HM50" s="122"/>
      <c r="HN50" s="122"/>
      <c r="HO50" s="122"/>
      <c r="HP50" s="122"/>
      <c r="HQ50" s="122"/>
      <c r="HR50" s="122"/>
      <c r="HS50" s="122"/>
      <c r="HT50" s="122"/>
      <c r="HU50" s="122"/>
      <c r="HV50" s="122"/>
      <c r="HW50" s="122"/>
      <c r="HX50" s="122"/>
      <c r="HY50" s="122"/>
      <c r="HZ50" s="121"/>
    </row>
    <row r="51" spans="1:234" s="11" customFormat="1" x14ac:dyDescent="0.25">
      <c r="B51" s="1"/>
      <c r="C51" s="1"/>
      <c r="D51" s="1"/>
      <c r="E51" s="1"/>
      <c r="F51" s="1"/>
      <c r="G51" s="3"/>
      <c r="H51" s="3"/>
      <c r="I51" s="3"/>
      <c r="J51" s="84"/>
      <c r="K51" s="122"/>
      <c r="L51" s="122"/>
      <c r="M51" s="122"/>
      <c r="N51" s="122"/>
      <c r="O51" s="122"/>
      <c r="P51" s="122"/>
      <c r="Q51" s="122"/>
      <c r="R51" s="122"/>
      <c r="S51" s="122"/>
      <c r="T51" s="122"/>
      <c r="U51" s="122"/>
      <c r="V51" s="122"/>
      <c r="W51" s="122"/>
      <c r="X51" s="122"/>
      <c r="Y51" s="122"/>
      <c r="Z51" s="122"/>
      <c r="AA51" s="122"/>
      <c r="AB51" s="122"/>
      <c r="AC51" s="122"/>
      <c r="AD51" s="122"/>
      <c r="AE51" s="122"/>
      <c r="AF51" s="122"/>
      <c r="AG51" s="122"/>
      <c r="AH51" s="122"/>
      <c r="AI51" s="122"/>
      <c r="AJ51" s="122"/>
      <c r="AK51" s="122"/>
      <c r="AL51" s="121"/>
      <c r="AM51" s="122"/>
      <c r="AN51" s="122"/>
      <c r="AO51" s="122"/>
      <c r="AP51" s="122"/>
      <c r="AQ51" s="122"/>
      <c r="AR51" s="122"/>
      <c r="AS51" s="122"/>
      <c r="AT51" s="122"/>
      <c r="AU51" s="122"/>
      <c r="AV51" s="122"/>
      <c r="AW51" s="122"/>
      <c r="AX51" s="122"/>
      <c r="AY51" s="122"/>
      <c r="AZ51" s="122"/>
      <c r="BA51" s="122"/>
      <c r="BB51" s="122"/>
      <c r="BC51" s="122"/>
      <c r="BD51" s="122"/>
      <c r="BE51" s="122"/>
      <c r="BF51" s="122"/>
      <c r="BG51" s="122"/>
      <c r="BH51" s="122"/>
      <c r="BI51" s="122"/>
      <c r="BJ51" s="122"/>
      <c r="BK51" s="122"/>
      <c r="BL51" s="122"/>
      <c r="BM51" s="122"/>
      <c r="BN51" s="121"/>
      <c r="BO51" s="122"/>
      <c r="BP51" s="122"/>
      <c r="BQ51" s="122"/>
      <c r="BR51" s="122"/>
      <c r="BS51" s="122"/>
      <c r="BT51" s="122"/>
      <c r="BU51" s="122"/>
      <c r="BV51" s="122"/>
      <c r="BW51" s="122"/>
      <c r="BX51" s="122"/>
      <c r="BY51" s="122"/>
      <c r="BZ51" s="122"/>
      <c r="CA51" s="122"/>
      <c r="CB51" s="122"/>
      <c r="CC51" s="122"/>
      <c r="CD51" s="122"/>
      <c r="CE51" s="122"/>
      <c r="CF51" s="122"/>
      <c r="CG51" s="122"/>
      <c r="CH51" s="122"/>
      <c r="CI51" s="122"/>
      <c r="CJ51" s="122"/>
      <c r="CK51" s="122"/>
      <c r="CL51" s="122"/>
      <c r="CM51" s="122"/>
      <c r="CN51" s="122"/>
      <c r="CO51" s="122"/>
      <c r="CP51" s="121"/>
      <c r="CQ51" s="122"/>
      <c r="CR51" s="122"/>
      <c r="CS51" s="122"/>
      <c r="CT51" s="122"/>
      <c r="CU51" s="122"/>
      <c r="CV51" s="122"/>
      <c r="CW51" s="122"/>
      <c r="CX51" s="122"/>
      <c r="CY51" s="122"/>
      <c r="CZ51" s="122"/>
      <c r="DA51" s="122"/>
      <c r="DB51" s="122"/>
      <c r="DC51" s="122"/>
      <c r="DD51" s="122"/>
      <c r="DE51" s="122"/>
      <c r="DF51" s="122"/>
      <c r="DG51" s="122"/>
      <c r="DH51" s="122"/>
      <c r="DI51" s="122"/>
      <c r="DJ51" s="122"/>
      <c r="DK51" s="122"/>
      <c r="DL51" s="122"/>
      <c r="DM51" s="122"/>
      <c r="DN51" s="122"/>
      <c r="DO51" s="122"/>
      <c r="DP51" s="122"/>
      <c r="DQ51" s="122"/>
      <c r="DR51" s="121"/>
      <c r="DS51" s="122"/>
      <c r="DT51" s="122"/>
      <c r="DU51" s="122"/>
      <c r="DV51" s="122"/>
      <c r="DW51" s="122"/>
      <c r="DX51" s="122"/>
      <c r="DY51" s="122"/>
      <c r="DZ51" s="122"/>
      <c r="EA51" s="122"/>
      <c r="EB51" s="122"/>
      <c r="EC51" s="122"/>
      <c r="ED51" s="122"/>
      <c r="EE51" s="122"/>
      <c r="EF51" s="122"/>
      <c r="EG51" s="122"/>
      <c r="EH51" s="122"/>
      <c r="EI51" s="122"/>
      <c r="EJ51" s="122"/>
      <c r="EK51" s="122"/>
      <c r="EL51" s="122"/>
      <c r="EM51" s="122"/>
      <c r="EN51" s="122"/>
      <c r="EO51" s="122"/>
      <c r="EP51" s="122"/>
      <c r="EQ51" s="122"/>
      <c r="ER51" s="122"/>
      <c r="ES51" s="122"/>
      <c r="ET51" s="121"/>
      <c r="EU51" s="122"/>
      <c r="EV51" s="122"/>
      <c r="EW51" s="122"/>
      <c r="EX51" s="122"/>
      <c r="EY51" s="122"/>
      <c r="EZ51" s="122"/>
      <c r="FA51" s="122"/>
      <c r="FB51" s="122"/>
      <c r="FC51" s="122"/>
      <c r="FD51" s="122"/>
      <c r="FE51" s="122"/>
      <c r="FF51" s="122"/>
      <c r="FG51" s="122"/>
      <c r="FH51" s="122"/>
      <c r="FI51" s="122"/>
      <c r="FJ51" s="122"/>
      <c r="FK51" s="122"/>
      <c r="FL51" s="122"/>
      <c r="FM51" s="122"/>
      <c r="FN51" s="122"/>
      <c r="FO51" s="122"/>
      <c r="FP51" s="122"/>
      <c r="FQ51" s="122"/>
      <c r="FR51" s="122"/>
      <c r="FS51" s="122"/>
      <c r="FT51" s="122"/>
      <c r="FU51" s="122"/>
      <c r="FV51" s="121"/>
      <c r="FW51" s="122"/>
      <c r="FX51" s="122"/>
      <c r="FY51" s="122"/>
      <c r="FZ51" s="122"/>
      <c r="GA51" s="122"/>
      <c r="GB51" s="122"/>
      <c r="GC51" s="122"/>
      <c r="GD51" s="122"/>
      <c r="GE51" s="122"/>
      <c r="GF51" s="122"/>
      <c r="GG51" s="122"/>
      <c r="GH51" s="122"/>
      <c r="GI51" s="122"/>
      <c r="GJ51" s="122"/>
      <c r="GK51" s="122"/>
      <c r="GL51" s="122"/>
      <c r="GM51" s="122"/>
      <c r="GN51" s="122"/>
      <c r="GO51" s="122"/>
      <c r="GP51" s="122"/>
      <c r="GQ51" s="122"/>
      <c r="GR51" s="122"/>
      <c r="GS51" s="122"/>
      <c r="GT51" s="122"/>
      <c r="GU51" s="122"/>
      <c r="GV51" s="122"/>
      <c r="GW51" s="122"/>
      <c r="GX51" s="121"/>
      <c r="GY51" s="122"/>
      <c r="GZ51" s="122"/>
      <c r="HA51" s="122"/>
      <c r="HB51" s="122"/>
      <c r="HC51" s="122"/>
      <c r="HD51" s="122"/>
      <c r="HE51" s="122"/>
      <c r="HF51" s="122"/>
      <c r="HG51" s="122"/>
      <c r="HH51" s="122"/>
      <c r="HI51" s="122"/>
      <c r="HJ51" s="122"/>
      <c r="HK51" s="122"/>
      <c r="HL51" s="122"/>
      <c r="HM51" s="122"/>
      <c r="HN51" s="122"/>
      <c r="HO51" s="122"/>
      <c r="HP51" s="122"/>
      <c r="HQ51" s="122"/>
      <c r="HR51" s="122"/>
      <c r="HS51" s="122"/>
      <c r="HT51" s="122"/>
      <c r="HU51" s="122"/>
      <c r="HV51" s="122"/>
      <c r="HW51" s="122"/>
      <c r="HX51" s="122"/>
      <c r="HY51" s="122"/>
      <c r="HZ51" s="121"/>
    </row>
    <row r="52" spans="1:234" s="11" customFormat="1" x14ac:dyDescent="0.25">
      <c r="B52" s="1"/>
      <c r="C52" s="1"/>
      <c r="D52" s="1"/>
      <c r="E52" s="1"/>
      <c r="F52" s="1"/>
      <c r="G52" s="3"/>
      <c r="H52" s="3"/>
      <c r="I52" s="3"/>
      <c r="J52" s="84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2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2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2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2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2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2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2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2"/>
    </row>
    <row r="53" spans="1:234" s="6" customFormat="1" x14ac:dyDescent="0.25">
      <c r="A53" s="8"/>
      <c r="J53" s="85"/>
    </row>
  </sheetData>
  <autoFilter ref="A2:HZ48" xr:uid="{00000000-0009-0000-0000-000001000000}"/>
  <sortState xmlns:xlrd2="http://schemas.microsoft.com/office/spreadsheetml/2017/richdata2" ref="A37:J41">
    <sortCondition ref="B5"/>
  </sortState>
  <mergeCells count="1">
    <mergeCell ref="A1:Y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S81"/>
  <sheetViews>
    <sheetView zoomScale="85" zoomScaleNormal="85" workbookViewId="0">
      <selection activeCell="K22" sqref="K22"/>
    </sheetView>
  </sheetViews>
  <sheetFormatPr defaultRowHeight="15" x14ac:dyDescent="0.25"/>
  <cols>
    <col min="1" max="1" width="9.140625" style="122"/>
    <col min="2" max="2" width="13.85546875" style="122" bestFit="1" customWidth="1"/>
    <col min="3" max="3" width="10.7109375" bestFit="1" customWidth="1"/>
    <col min="4" max="4" width="29.42578125" bestFit="1" customWidth="1"/>
    <col min="5" max="30" width="15" bestFit="1" customWidth="1"/>
    <col min="31" max="31" width="23.28515625" bestFit="1" customWidth="1"/>
    <col min="32" max="58" width="15" bestFit="1" customWidth="1"/>
    <col min="59" max="59" width="23.28515625" bestFit="1" customWidth="1"/>
    <col min="60" max="86" width="15" bestFit="1" customWidth="1"/>
    <col min="87" max="87" width="23.28515625" bestFit="1" customWidth="1"/>
    <col min="88" max="114" width="15" bestFit="1" customWidth="1"/>
    <col min="115" max="115" width="23.28515625" bestFit="1" customWidth="1"/>
    <col min="116" max="142" width="15" bestFit="1" customWidth="1"/>
    <col min="143" max="143" width="23.28515625" bestFit="1" customWidth="1"/>
    <col min="144" max="170" width="15" bestFit="1" customWidth="1"/>
    <col min="171" max="171" width="23.28515625" bestFit="1" customWidth="1"/>
    <col min="172" max="198" width="15" bestFit="1" customWidth="1"/>
    <col min="199" max="199" width="23.28515625" bestFit="1" customWidth="1"/>
    <col min="200" max="226" width="15" bestFit="1" customWidth="1"/>
  </cols>
  <sheetData>
    <row r="1" spans="1:227" x14ac:dyDescent="0.25">
      <c r="A1" s="122" t="s">
        <v>865</v>
      </c>
      <c r="B1" s="122" t="s">
        <v>799</v>
      </c>
      <c r="D1" t="s">
        <v>96</v>
      </c>
      <c r="E1" t="s">
        <v>97</v>
      </c>
      <c r="F1" t="s">
        <v>98</v>
      </c>
      <c r="G1" t="s">
        <v>99</v>
      </c>
      <c r="H1" t="s">
        <v>100</v>
      </c>
      <c r="I1" t="s">
        <v>101</v>
      </c>
      <c r="J1" t="s">
        <v>102</v>
      </c>
      <c r="K1" t="s">
        <v>103</v>
      </c>
      <c r="L1" t="s">
        <v>104</v>
      </c>
      <c r="M1" t="s">
        <v>105</v>
      </c>
      <c r="N1" t="s">
        <v>106</v>
      </c>
      <c r="O1" t="s">
        <v>107</v>
      </c>
      <c r="P1" t="s">
        <v>108</v>
      </c>
      <c r="Q1" t="s">
        <v>109</v>
      </c>
      <c r="R1" t="s">
        <v>110</v>
      </c>
      <c r="S1" t="s">
        <v>111</v>
      </c>
      <c r="T1" t="s">
        <v>112</v>
      </c>
      <c r="U1" t="s">
        <v>113</v>
      </c>
      <c r="V1" t="s">
        <v>114</v>
      </c>
      <c r="W1" t="s">
        <v>115</v>
      </c>
      <c r="X1" t="s">
        <v>116</v>
      </c>
      <c r="Y1" t="s">
        <v>117</v>
      </c>
      <c r="Z1" t="s">
        <v>118</v>
      </c>
      <c r="AA1" t="s">
        <v>119</v>
      </c>
      <c r="AB1" t="s">
        <v>120</v>
      </c>
      <c r="AC1" t="s">
        <v>121</v>
      </c>
      <c r="AD1" t="s">
        <v>122</v>
      </c>
      <c r="AE1" t="s">
        <v>0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</v>
      </c>
      <c r="BH1" t="s">
        <v>150</v>
      </c>
      <c r="BI1" t="s">
        <v>151</v>
      </c>
      <c r="BJ1" t="s">
        <v>152</v>
      </c>
      <c r="BK1" t="s">
        <v>153</v>
      </c>
      <c r="BL1" t="s">
        <v>154</v>
      </c>
      <c r="BM1" t="s">
        <v>155</v>
      </c>
      <c r="BN1" t="s">
        <v>156</v>
      </c>
      <c r="BO1" t="s">
        <v>157</v>
      </c>
      <c r="BP1" t="s">
        <v>158</v>
      </c>
      <c r="BQ1" t="s">
        <v>159</v>
      </c>
      <c r="BR1" t="s">
        <v>160</v>
      </c>
      <c r="BS1" t="s">
        <v>161</v>
      </c>
      <c r="BT1" t="s">
        <v>162</v>
      </c>
      <c r="BU1" t="s">
        <v>163</v>
      </c>
      <c r="BV1" t="s">
        <v>164</v>
      </c>
      <c r="BW1" t="s">
        <v>165</v>
      </c>
      <c r="BX1" t="s">
        <v>166</v>
      </c>
      <c r="BY1" t="s">
        <v>167</v>
      </c>
      <c r="BZ1" t="s">
        <v>168</v>
      </c>
      <c r="CA1" t="s">
        <v>169</v>
      </c>
      <c r="CB1" t="s">
        <v>170</v>
      </c>
      <c r="CC1" t="s">
        <v>171</v>
      </c>
      <c r="CD1" t="s">
        <v>172</v>
      </c>
      <c r="CE1" t="s">
        <v>173</v>
      </c>
      <c r="CF1" t="s">
        <v>174</v>
      </c>
      <c r="CG1" t="s">
        <v>175</v>
      </c>
      <c r="CH1" t="s">
        <v>176</v>
      </c>
      <c r="CI1" t="s">
        <v>2</v>
      </c>
      <c r="CJ1" t="s">
        <v>177</v>
      </c>
      <c r="CK1" t="s">
        <v>178</v>
      </c>
      <c r="CL1" t="s">
        <v>179</v>
      </c>
      <c r="CM1" t="s">
        <v>180</v>
      </c>
      <c r="CN1" t="s">
        <v>181</v>
      </c>
      <c r="CO1" t="s">
        <v>182</v>
      </c>
      <c r="CP1" t="s">
        <v>183</v>
      </c>
      <c r="CQ1" t="s">
        <v>184</v>
      </c>
      <c r="CR1" t="s">
        <v>185</v>
      </c>
      <c r="CS1" t="s">
        <v>186</v>
      </c>
      <c r="CT1" t="s">
        <v>187</v>
      </c>
      <c r="CU1" t="s">
        <v>188</v>
      </c>
      <c r="CV1" t="s">
        <v>189</v>
      </c>
      <c r="CW1" t="s">
        <v>190</v>
      </c>
      <c r="CX1" t="s">
        <v>191</v>
      </c>
      <c r="CY1" t="s">
        <v>192</v>
      </c>
      <c r="CZ1" t="s">
        <v>193</v>
      </c>
      <c r="DA1" t="s">
        <v>194</v>
      </c>
      <c r="DB1" t="s">
        <v>195</v>
      </c>
      <c r="DC1" t="s">
        <v>196</v>
      </c>
      <c r="DD1" t="s">
        <v>197</v>
      </c>
      <c r="DE1" t="s">
        <v>198</v>
      </c>
      <c r="DF1" t="s">
        <v>199</v>
      </c>
      <c r="DG1" t="s">
        <v>200</v>
      </c>
      <c r="DH1" t="s">
        <v>201</v>
      </c>
      <c r="DI1" t="s">
        <v>202</v>
      </c>
      <c r="DJ1" t="s">
        <v>203</v>
      </c>
      <c r="DK1" t="s">
        <v>3</v>
      </c>
      <c r="DL1" t="s">
        <v>204</v>
      </c>
      <c r="DM1" t="s">
        <v>205</v>
      </c>
      <c r="DN1" t="s">
        <v>206</v>
      </c>
      <c r="DO1" t="s">
        <v>207</v>
      </c>
      <c r="DP1" t="s">
        <v>208</v>
      </c>
      <c r="DQ1" t="s">
        <v>209</v>
      </c>
      <c r="DR1" t="s">
        <v>210</v>
      </c>
      <c r="DS1" t="s">
        <v>211</v>
      </c>
      <c r="DT1" t="s">
        <v>212</v>
      </c>
      <c r="DU1" t="s">
        <v>213</v>
      </c>
      <c r="DV1" t="s">
        <v>214</v>
      </c>
      <c r="DW1" t="s">
        <v>215</v>
      </c>
      <c r="DX1" t="s">
        <v>216</v>
      </c>
      <c r="DY1" t="s">
        <v>217</v>
      </c>
      <c r="DZ1" t="s">
        <v>218</v>
      </c>
      <c r="EA1" t="s">
        <v>219</v>
      </c>
      <c r="EB1" t="s">
        <v>220</v>
      </c>
      <c r="EC1" t="s">
        <v>221</v>
      </c>
      <c r="ED1" t="s">
        <v>222</v>
      </c>
      <c r="EE1" t="s">
        <v>223</v>
      </c>
      <c r="EF1" t="s">
        <v>224</v>
      </c>
      <c r="EG1" t="s">
        <v>225</v>
      </c>
      <c r="EH1" t="s">
        <v>226</v>
      </c>
      <c r="EI1" t="s">
        <v>227</v>
      </c>
      <c r="EJ1" t="s">
        <v>228</v>
      </c>
      <c r="EK1" t="s">
        <v>229</v>
      </c>
      <c r="EL1" t="s">
        <v>230</v>
      </c>
      <c r="EM1" t="s">
        <v>4</v>
      </c>
      <c r="EN1" t="s">
        <v>231</v>
      </c>
      <c r="EO1" t="s">
        <v>232</v>
      </c>
      <c r="EP1" t="s">
        <v>233</v>
      </c>
      <c r="EQ1" t="s">
        <v>234</v>
      </c>
      <c r="ER1" t="s">
        <v>235</v>
      </c>
      <c r="ES1" t="s">
        <v>236</v>
      </c>
      <c r="ET1" t="s">
        <v>237</v>
      </c>
      <c r="EU1" t="s">
        <v>238</v>
      </c>
      <c r="EV1" t="s">
        <v>239</v>
      </c>
      <c r="EW1" t="s">
        <v>240</v>
      </c>
      <c r="EX1" t="s">
        <v>241</v>
      </c>
      <c r="EY1" t="s">
        <v>242</v>
      </c>
      <c r="EZ1" t="s">
        <v>243</v>
      </c>
      <c r="FA1" t="s">
        <v>244</v>
      </c>
      <c r="FB1" t="s">
        <v>245</v>
      </c>
      <c r="FC1" t="s">
        <v>246</v>
      </c>
      <c r="FD1" t="s">
        <v>247</v>
      </c>
      <c r="FE1" t="s">
        <v>248</v>
      </c>
      <c r="FF1" t="s">
        <v>249</v>
      </c>
      <c r="FG1" t="s">
        <v>250</v>
      </c>
      <c r="FH1" t="s">
        <v>251</v>
      </c>
      <c r="FI1" t="s">
        <v>252</v>
      </c>
      <c r="FJ1" t="s">
        <v>253</v>
      </c>
      <c r="FK1" t="s">
        <v>254</v>
      </c>
      <c r="FL1" t="s">
        <v>255</v>
      </c>
      <c r="FM1" t="s">
        <v>256</v>
      </c>
      <c r="FN1" t="s">
        <v>257</v>
      </c>
      <c r="FO1" t="s">
        <v>5</v>
      </c>
      <c r="FP1" t="s">
        <v>258</v>
      </c>
      <c r="FQ1" t="s">
        <v>259</v>
      </c>
      <c r="FR1" t="s">
        <v>260</v>
      </c>
      <c r="FS1" t="s">
        <v>261</v>
      </c>
      <c r="FT1" t="s">
        <v>262</v>
      </c>
      <c r="FU1" t="s">
        <v>263</v>
      </c>
      <c r="FV1" t="s">
        <v>264</v>
      </c>
      <c r="FW1" t="s">
        <v>265</v>
      </c>
      <c r="FX1" t="s">
        <v>266</v>
      </c>
      <c r="FY1" t="s">
        <v>267</v>
      </c>
      <c r="FZ1" t="s">
        <v>268</v>
      </c>
      <c r="GA1" t="s">
        <v>269</v>
      </c>
      <c r="GB1" t="s">
        <v>270</v>
      </c>
      <c r="GC1" t="s">
        <v>271</v>
      </c>
      <c r="GD1" t="s">
        <v>272</v>
      </c>
      <c r="GE1" t="s">
        <v>273</v>
      </c>
      <c r="GF1" t="s">
        <v>274</v>
      </c>
      <c r="GG1" t="s">
        <v>275</v>
      </c>
      <c r="GH1" t="s">
        <v>276</v>
      </c>
      <c r="GI1" t="s">
        <v>277</v>
      </c>
      <c r="GJ1" t="s">
        <v>278</v>
      </c>
      <c r="GK1" t="s">
        <v>279</v>
      </c>
      <c r="GL1" t="s">
        <v>280</v>
      </c>
      <c r="GM1" t="s">
        <v>281</v>
      </c>
      <c r="GN1" t="s">
        <v>282</v>
      </c>
      <c r="GO1" t="s">
        <v>283</v>
      </c>
      <c r="GP1" t="s">
        <v>284</v>
      </c>
      <c r="GQ1" t="s">
        <v>6</v>
      </c>
      <c r="GR1" t="s">
        <v>285</v>
      </c>
      <c r="GS1" t="s">
        <v>286</v>
      </c>
      <c r="GT1" t="s">
        <v>287</v>
      </c>
      <c r="GU1" t="s">
        <v>288</v>
      </c>
      <c r="GV1" t="s">
        <v>289</v>
      </c>
      <c r="GW1" t="s">
        <v>290</v>
      </c>
      <c r="GX1" t="s">
        <v>291</v>
      </c>
      <c r="GY1" t="s">
        <v>292</v>
      </c>
      <c r="GZ1" t="s">
        <v>293</v>
      </c>
      <c r="HA1" t="s">
        <v>294</v>
      </c>
      <c r="HB1" t="s">
        <v>295</v>
      </c>
      <c r="HC1" t="s">
        <v>296</v>
      </c>
      <c r="HD1" t="s">
        <v>297</v>
      </c>
      <c r="HE1" t="s">
        <v>298</v>
      </c>
      <c r="HF1" t="s">
        <v>299</v>
      </c>
      <c r="HG1" t="s">
        <v>300</v>
      </c>
      <c r="HH1" t="s">
        <v>301</v>
      </c>
      <c r="HI1" t="s">
        <v>302</v>
      </c>
      <c r="HJ1" t="s">
        <v>303</v>
      </c>
      <c r="HK1" t="s">
        <v>304</v>
      </c>
      <c r="HL1" t="s">
        <v>305</v>
      </c>
      <c r="HM1" t="s">
        <v>306</v>
      </c>
      <c r="HN1" t="s">
        <v>307</v>
      </c>
      <c r="HO1" t="s">
        <v>308</v>
      </c>
      <c r="HP1" t="s">
        <v>309</v>
      </c>
      <c r="HQ1" t="s">
        <v>310</v>
      </c>
      <c r="HR1" t="s">
        <v>311</v>
      </c>
      <c r="HS1" t="s">
        <v>7</v>
      </c>
    </row>
    <row r="2" spans="1:227" x14ac:dyDescent="0.25">
      <c r="A2" s="122" t="s">
        <v>28</v>
      </c>
      <c r="B2" s="122">
        <v>7111</v>
      </c>
      <c r="C2" s="9" t="s">
        <v>891</v>
      </c>
      <c r="D2" s="133">
        <v>8.7789633197240113E-6</v>
      </c>
      <c r="E2" s="133">
        <v>1.0499195688727713E-5</v>
      </c>
      <c r="F2" s="133">
        <v>8.4312883441261391E-5</v>
      </c>
      <c r="G2" s="133">
        <v>9.4875567574373713E-7</v>
      </c>
      <c r="H2" s="133">
        <v>1.0004644388252799E-4</v>
      </c>
      <c r="I2" s="133">
        <v>7.8024103055407175E-6</v>
      </c>
      <c r="J2" s="133">
        <v>2.9970812144115975E-5</v>
      </c>
      <c r="K2" s="133">
        <v>1.0259118402669141E-4</v>
      </c>
      <c r="L2" s="133">
        <v>5.3382234275389552E-5</v>
      </c>
      <c r="M2" s="133">
        <v>1.6272990065385013E-4</v>
      </c>
      <c r="N2" s="133">
        <v>7.4782298133032926E-5</v>
      </c>
      <c r="O2" s="133">
        <v>1.5623051455090164E-5</v>
      </c>
      <c r="P2" s="133">
        <v>2.4922960578470014E-4</v>
      </c>
      <c r="Q2" s="133">
        <v>4.3833388051657361E-5</v>
      </c>
      <c r="R2" s="133">
        <v>3.5708288048259484E-5</v>
      </c>
      <c r="S2" s="133">
        <v>3.1746700460668899E-4</v>
      </c>
      <c r="T2" s="133">
        <v>5.0541123381918948E-4</v>
      </c>
      <c r="U2" s="133">
        <v>8.8459193834094854E-5</v>
      </c>
      <c r="V2" s="133">
        <v>1.4419442375426467E-3</v>
      </c>
      <c r="W2" s="133">
        <v>4.1476400528656478E-3</v>
      </c>
      <c r="X2" s="133">
        <v>2.5825535458930392E-4</v>
      </c>
      <c r="Y2" s="133">
        <v>3.0889895147799177E-4</v>
      </c>
      <c r="Z2" s="133">
        <v>4.3386120418562963E-4</v>
      </c>
      <c r="AA2" s="133">
        <v>7.7156183317886998E-5</v>
      </c>
      <c r="AB2" s="133">
        <v>4.9733573298832797E-5</v>
      </c>
      <c r="AC2" s="133">
        <v>1.4302028710809841E-4</v>
      </c>
      <c r="AD2" s="133">
        <v>1.1837408051488896E-4</v>
      </c>
      <c r="AE2" s="133"/>
      <c r="AF2" s="133">
        <v>3.421507453188478E-6</v>
      </c>
      <c r="AG2" s="133">
        <v>7.2973562824551576E-6</v>
      </c>
      <c r="AH2" s="133">
        <v>9.8656175899554591E-5</v>
      </c>
      <c r="AI2" s="133">
        <v>6.3034727881572862E-7</v>
      </c>
      <c r="AJ2" s="133">
        <v>6.6816208370446513E-5</v>
      </c>
      <c r="AK2" s="133">
        <v>6.9075835591954511E-6</v>
      </c>
      <c r="AL2" s="133">
        <v>6.6553967125151178E-6</v>
      </c>
      <c r="AM2" s="133">
        <v>7.1371605919808351E-5</v>
      </c>
      <c r="AN2" s="133">
        <v>6.0694825255019139E-5</v>
      </c>
      <c r="AO2" s="133">
        <v>1.49704518722959E-4</v>
      </c>
      <c r="AP2" s="133">
        <v>8.6525430129681197E-5</v>
      </c>
      <c r="AQ2" s="133">
        <v>5.4135047191507564E-6</v>
      </c>
      <c r="AR2" s="133">
        <v>1.83991919413464E-4</v>
      </c>
      <c r="AS2" s="133">
        <v>2.7670148377009587E-5</v>
      </c>
      <c r="AT2" s="133">
        <v>5.3477668480268654E-5</v>
      </c>
      <c r="AU2" s="133">
        <v>3.6593831796661084E-4</v>
      </c>
      <c r="AV2" s="133">
        <v>5.4652731678293744E-4</v>
      </c>
      <c r="AW2" s="133">
        <v>9.529867785571326E-5</v>
      </c>
      <c r="AX2" s="133">
        <v>1.5836654810295748E-3</v>
      </c>
      <c r="AY2" s="133">
        <v>3.843362843658449E-3</v>
      </c>
      <c r="AZ2" s="133">
        <v>3.0107068160693302E-4</v>
      </c>
      <c r="BA2" s="133">
        <v>2.1960839815377795E-4</v>
      </c>
      <c r="BB2" s="133">
        <v>3.9415141185779296E-4</v>
      </c>
      <c r="BC2" s="133">
        <v>6.2067568235784083E-5</v>
      </c>
      <c r="BD2" s="133">
        <v>3.476539007603046E-5</v>
      </c>
      <c r="BE2" s="133">
        <v>1.2815796646765355E-4</v>
      </c>
      <c r="BF2" s="133">
        <v>1.4146995028235164E-4</v>
      </c>
      <c r="BG2" s="133"/>
      <c r="BH2" s="133">
        <v>2.0043016179310695E-6</v>
      </c>
      <c r="BI2" s="133">
        <v>2.1249568446390507E-5</v>
      </c>
      <c r="BJ2" s="133">
        <v>1.1072027454596215E-4</v>
      </c>
      <c r="BK2" s="133">
        <v>9.350966251900222E-7</v>
      </c>
      <c r="BL2" s="133">
        <v>5.0669069937719812E-5</v>
      </c>
      <c r="BM2" s="133">
        <v>1.1704131180512249E-5</v>
      </c>
      <c r="BN2" s="133">
        <v>1.4803513792048415E-5</v>
      </c>
      <c r="BO2" s="133">
        <v>2.5127782549160707E-5</v>
      </c>
      <c r="BP2" s="133">
        <v>4.6503073458873097E-5</v>
      </c>
      <c r="BQ2" s="133">
        <v>1.1854229171552721E-4</v>
      </c>
      <c r="BR2" s="133">
        <v>9.0214081476538231E-5</v>
      </c>
      <c r="BS2" s="133">
        <v>7.5264526038606346E-6</v>
      </c>
      <c r="BT2" s="133">
        <v>2.3041768336684054E-3</v>
      </c>
      <c r="BU2" s="133">
        <v>1.9303487830403539E-5</v>
      </c>
      <c r="BV2" s="133">
        <v>4.4951685582885571E-5</v>
      </c>
      <c r="BW2" s="133">
        <v>3.2571259208565413E-4</v>
      </c>
      <c r="BX2" s="133">
        <v>6.872099527277406E-4</v>
      </c>
      <c r="BY2" s="133">
        <v>9.499532482399414E-5</v>
      </c>
      <c r="BZ2" s="133">
        <v>1.7067438862683982E-3</v>
      </c>
      <c r="CA2" s="133">
        <v>4.8068978731998328E-3</v>
      </c>
      <c r="CB2" s="133">
        <v>2.6668036958495855E-4</v>
      </c>
      <c r="CC2" s="133">
        <v>2.3194141538556443E-4</v>
      </c>
      <c r="CD2" s="133">
        <v>3.4054019717480384E-4</v>
      </c>
      <c r="CE2" s="133">
        <v>4.1677551832003725E-5</v>
      </c>
      <c r="CF2" s="133">
        <v>4.7825239274760023E-5</v>
      </c>
      <c r="CG2" s="133">
        <v>9.8735658444649643E-5</v>
      </c>
      <c r="CH2" s="133">
        <v>1.3750972203540777E-4</v>
      </c>
      <c r="CI2" s="133"/>
      <c r="CJ2" s="133">
        <v>4.8201590336911323E-6</v>
      </c>
      <c r="CK2" s="133">
        <v>2.3099154024605455E-5</v>
      </c>
      <c r="CL2" s="133">
        <v>9.3574697658453884E-5</v>
      </c>
      <c r="CM2" s="133">
        <v>0</v>
      </c>
      <c r="CN2" s="133">
        <v>4.669412184736172E-5</v>
      </c>
      <c r="CO2" s="133">
        <v>5.084450367572243E-6</v>
      </c>
      <c r="CP2" s="133">
        <v>1.4627878695347509E-5</v>
      </c>
      <c r="CQ2" s="133">
        <v>2.6292767259654145E-5</v>
      </c>
      <c r="CR2" s="133">
        <v>2.6830438992907986E-5</v>
      </c>
      <c r="CS2" s="133">
        <v>1.0792036313124851E-4</v>
      </c>
      <c r="CT2" s="133">
        <v>9.3760031190114209E-5</v>
      </c>
      <c r="CU2" s="133">
        <v>6.8330679932947151E-6</v>
      </c>
      <c r="CV2" s="133">
        <v>2.2897392949126783E-3</v>
      </c>
      <c r="CW2" s="133">
        <v>3.1508805590311057E-5</v>
      </c>
      <c r="CX2" s="133">
        <v>3.64798511501445E-5</v>
      </c>
      <c r="CY2" s="133">
        <v>3.6744998634800961E-4</v>
      </c>
      <c r="CZ2" s="133">
        <v>7.1471315823905105E-4</v>
      </c>
      <c r="DA2" s="133">
        <v>9.9444083540392274E-5</v>
      </c>
      <c r="DB2" s="133">
        <v>1.5701193727632602E-3</v>
      </c>
      <c r="DC2" s="133">
        <v>3.6317206317532181E-3</v>
      </c>
      <c r="DD2" s="133">
        <v>2.2184481018575734E-4</v>
      </c>
      <c r="DE2" s="133">
        <v>2.4868842304806398E-4</v>
      </c>
      <c r="DF2" s="133">
        <v>4.117037770127731E-4</v>
      </c>
      <c r="DG2" s="133">
        <v>3.6231361425422081E-5</v>
      </c>
      <c r="DH2" s="133">
        <v>4.2102520906100058E-5</v>
      </c>
      <c r="DI2" s="133">
        <v>9.4538937473648971E-5</v>
      </c>
      <c r="DJ2" s="133">
        <v>1.04382480815221E-4</v>
      </c>
      <c r="DK2" s="133"/>
      <c r="DL2" s="133">
        <v>5.4163474162398384E-6</v>
      </c>
      <c r="DM2" s="133">
        <v>1.6942358273979042E-5</v>
      </c>
      <c r="DN2" s="133">
        <v>2.8390725614052146E-4</v>
      </c>
      <c r="DO2" s="133">
        <v>6.4174956057180349E-7</v>
      </c>
      <c r="DP2" s="133">
        <v>7.9505113601761765E-5</v>
      </c>
      <c r="DQ2" s="133">
        <v>3.4654476270865687E-7</v>
      </c>
      <c r="DR2" s="133">
        <v>2.0551123677932123E-5</v>
      </c>
      <c r="DS2" s="133">
        <v>1.9281315214081156E-5</v>
      </c>
      <c r="DT2" s="133">
        <v>2.4138755388022348E-5</v>
      </c>
      <c r="DU2" s="133">
        <v>3.0213491924274E-4</v>
      </c>
      <c r="DV2" s="133">
        <v>1.3090926598688041E-4</v>
      </c>
      <c r="DW2" s="133">
        <v>1.0447569596185878E-5</v>
      </c>
      <c r="DX2" s="133">
        <v>2.6672773868725219E-3</v>
      </c>
      <c r="DY2" s="133">
        <v>1.9103858877257895E-5</v>
      </c>
      <c r="DZ2" s="133">
        <v>2.8227933254683734E-5</v>
      </c>
      <c r="EA2" s="133">
        <v>5.9524432929055943E-4</v>
      </c>
      <c r="EB2" s="133">
        <v>3.0920218502020077E-3</v>
      </c>
      <c r="EC2" s="133">
        <v>1.1580088324877728E-4</v>
      </c>
      <c r="ED2" s="133">
        <v>1.7148744618076385E-3</v>
      </c>
      <c r="EE2" s="133">
        <v>6.2246250673248594E-3</v>
      </c>
      <c r="EF2" s="133">
        <v>2.5604223226234147E-4</v>
      </c>
      <c r="EG2" s="133">
        <v>2.6629389207599556E-4</v>
      </c>
      <c r="EH2" s="133">
        <v>2.7793585197933971E-4</v>
      </c>
      <c r="EI2" s="133">
        <v>3.9537548677269496E-5</v>
      </c>
      <c r="EJ2" s="133">
        <v>2.9577155080830828E-5</v>
      </c>
      <c r="EK2" s="133">
        <v>9.3248312566307647E-5</v>
      </c>
      <c r="EL2" s="133">
        <v>2.5697490199868683E-4</v>
      </c>
      <c r="EM2" s="133"/>
      <c r="EN2" s="133">
        <v>7.1409140629350177E-6</v>
      </c>
      <c r="EO2" s="133">
        <v>4.2381108292955467E-5</v>
      </c>
      <c r="EP2" s="133">
        <v>1.1752246266658287E-4</v>
      </c>
      <c r="EQ2" s="133">
        <v>2.6823372912060467E-6</v>
      </c>
      <c r="ER2" s="133">
        <v>6.4331758266121744E-5</v>
      </c>
      <c r="ES2" s="133">
        <v>0</v>
      </c>
      <c r="ET2" s="133">
        <v>5.5872995770679512E-5</v>
      </c>
      <c r="EU2" s="133">
        <v>3.3284373036258908E-5</v>
      </c>
      <c r="EV2" s="133">
        <v>2.5719631129228376E-5</v>
      </c>
      <c r="EW2" s="133">
        <v>1.025398801227199E-4</v>
      </c>
      <c r="EX2" s="133">
        <v>4.0325056869201403E-5</v>
      </c>
      <c r="EY2" s="133">
        <v>8.5902878850529977E-6</v>
      </c>
      <c r="EZ2" s="133">
        <v>2.9118963640991278E-3</v>
      </c>
      <c r="FA2" s="133">
        <v>1.1526751975026441E-5</v>
      </c>
      <c r="FB2" s="133">
        <v>1.2872956623326787E-5</v>
      </c>
      <c r="FC2" s="133">
        <v>3.3525986363276634E-4</v>
      </c>
      <c r="FD2" s="133">
        <v>6.6720037390048692E-4</v>
      </c>
      <c r="FE2" s="133">
        <v>1.6860676326984437E-4</v>
      </c>
      <c r="FF2" s="133">
        <v>1.963110830623842E-3</v>
      </c>
      <c r="FG2" s="133">
        <v>2.8523114822789973E-3</v>
      </c>
      <c r="FH2" s="133">
        <v>2.7929256909423397E-4</v>
      </c>
      <c r="FI2" s="133">
        <v>2.9772349708438506E-4</v>
      </c>
      <c r="FJ2" s="133">
        <v>2.8361919188037122E-4</v>
      </c>
      <c r="FK2" s="133">
        <v>3.086062453405182E-5</v>
      </c>
      <c r="FL2" s="133">
        <v>2.2166761839709859E-5</v>
      </c>
      <c r="FM2" s="133">
        <v>7.3660570589399564E-5</v>
      </c>
      <c r="FN2" s="133">
        <v>1.0902939718620643E-4</v>
      </c>
      <c r="FO2" s="133"/>
      <c r="FP2" s="133">
        <v>7.4298548128251886E-6</v>
      </c>
      <c r="FQ2" s="133">
        <v>5.197351821488974E-5</v>
      </c>
      <c r="FR2" s="133">
        <v>1.3401774644576119E-4</v>
      </c>
      <c r="FS2" s="133">
        <v>2.2425078323824144E-6</v>
      </c>
      <c r="FT2" s="133">
        <v>4.7742617728275763E-5</v>
      </c>
      <c r="FU2" s="133">
        <v>4.4990461661961699E-6</v>
      </c>
      <c r="FV2" s="133">
        <v>7.3410419241108968E-5</v>
      </c>
      <c r="FW2" s="133">
        <v>2.7033013784481606E-5</v>
      </c>
      <c r="FX2" s="133">
        <v>2.7470053710157971E-5</v>
      </c>
      <c r="FY2" s="133">
        <v>2.3180413241175065E-4</v>
      </c>
      <c r="FZ2" s="133">
        <v>5.1619447297993141E-5</v>
      </c>
      <c r="GA2" s="133">
        <v>9.7981089291663581E-6</v>
      </c>
      <c r="GB2" s="133">
        <v>3.4141176074302172E-3</v>
      </c>
      <c r="GC2" s="133">
        <v>2.3503749575500599E-5</v>
      </c>
      <c r="GD2" s="133">
        <v>2.9305361917133528E-5</v>
      </c>
      <c r="GE2" s="133">
        <v>4.1447811020142765E-4</v>
      </c>
      <c r="GF2" s="133">
        <v>3.1109998651001466E-3</v>
      </c>
      <c r="GG2" s="133">
        <v>1.6694425660204222E-4</v>
      </c>
      <c r="GH2" s="133">
        <v>6.8524875296825357E-3</v>
      </c>
      <c r="GI2" s="133">
        <v>5.5829208526674582E-3</v>
      </c>
      <c r="GJ2" s="133">
        <v>2.5873640274772988E-4</v>
      </c>
      <c r="GK2" s="133">
        <v>2.3070243223271064E-4</v>
      </c>
      <c r="GL2" s="133">
        <v>2.6942677372362805E-4</v>
      </c>
      <c r="GM2" s="133">
        <v>3.1214835317601577E-5</v>
      </c>
      <c r="GN2" s="133">
        <v>2.9836324651267024E-5</v>
      </c>
      <c r="GO2" s="133">
        <v>7.0782165291121272E-5</v>
      </c>
      <c r="GP2" s="133">
        <v>2.1284877670399503E-4</v>
      </c>
      <c r="GQ2" s="133"/>
      <c r="GR2" s="133">
        <v>3.0703935608341304E-5</v>
      </c>
      <c r="GS2" s="133">
        <v>1.9552185730356732E-5</v>
      </c>
      <c r="GT2" s="133">
        <v>2.4555109435509873E-5</v>
      </c>
      <c r="GU2" s="133">
        <v>3.7821500049249963E-6</v>
      </c>
      <c r="GV2" s="133">
        <v>3.8348963807197307E-5</v>
      </c>
      <c r="GW2" s="133">
        <v>8.386591078578512E-6</v>
      </c>
      <c r="GX2" s="133">
        <v>1.6941105639768728E-4</v>
      </c>
      <c r="GY2" s="133">
        <v>1.7516852609676708E-5</v>
      </c>
      <c r="GZ2" s="133">
        <v>2.0719827636782661E-5</v>
      </c>
      <c r="HA2" s="133">
        <v>2.3097314139416242E-4</v>
      </c>
      <c r="HB2" s="133">
        <v>4.3339288651760507E-5</v>
      </c>
      <c r="HC2" s="133">
        <v>2.1418063011630555E-5</v>
      </c>
      <c r="HD2" s="133">
        <v>3.8730696591215614E-3</v>
      </c>
      <c r="HE2" s="133">
        <v>1.0841459270647417E-5</v>
      </c>
      <c r="HF2" s="133">
        <v>1.9567008604237779E-5</v>
      </c>
      <c r="HG2" s="133">
        <v>4.3388747912630654E-4</v>
      </c>
      <c r="HH2" s="133">
        <v>2.1138927337193574E-3</v>
      </c>
      <c r="HI2" s="133">
        <v>1.4905149562487535E-4</v>
      </c>
      <c r="HJ2" s="133">
        <v>5.2320730392154818E-3</v>
      </c>
      <c r="HK2" s="133">
        <v>4.8900203666418446E-3</v>
      </c>
      <c r="HL2" s="133">
        <v>2.934148760428049E-4</v>
      </c>
      <c r="HM2" s="133">
        <v>1.8659116312160095E-4</v>
      </c>
      <c r="HN2" s="133">
        <v>3.4047826911714693E-4</v>
      </c>
      <c r="HO2" s="133">
        <v>2.6362894558272644E-5</v>
      </c>
      <c r="HP2" s="133">
        <v>1.7451261683861954E-5</v>
      </c>
      <c r="HQ2" s="133">
        <v>6.5200407712966171E-5</v>
      </c>
      <c r="HR2" s="133">
        <v>2.4366385024465062E-4</v>
      </c>
    </row>
    <row r="3" spans="1:227" x14ac:dyDescent="0.25">
      <c r="A3" s="122" t="s">
        <v>28</v>
      </c>
      <c r="B3" s="122">
        <v>7420</v>
      </c>
      <c r="C3" s="9" t="s">
        <v>892</v>
      </c>
      <c r="D3" s="133">
        <v>3.603159421177128E-5</v>
      </c>
      <c r="E3" s="133">
        <v>5.8904195290809285E-6</v>
      </c>
      <c r="F3" s="133">
        <v>7.7255137332010277E-6</v>
      </c>
      <c r="G3" s="133">
        <v>1.6392573501154398E-5</v>
      </c>
      <c r="H3" s="133">
        <v>1.0461380407531029E-4</v>
      </c>
      <c r="I3" s="133">
        <v>5.5495478533939879E-6</v>
      </c>
      <c r="J3" s="133">
        <v>3.2658053586492351E-5</v>
      </c>
      <c r="K3" s="133">
        <v>3.3414757657698579E-5</v>
      </c>
      <c r="L3" s="133">
        <v>2.6474594853885656E-5</v>
      </c>
      <c r="M3" s="133">
        <v>1.2362952538561332E-4</v>
      </c>
      <c r="N3" s="133">
        <v>4.9331645210937161E-5</v>
      </c>
      <c r="O3" s="133">
        <v>3.2155036408311932E-5</v>
      </c>
      <c r="P3" s="133">
        <v>1.0733759366124726E-4</v>
      </c>
      <c r="Q3" s="133">
        <v>5.5994398470890215E-5</v>
      </c>
      <c r="R3" s="133">
        <v>5.1122692192362005E-5</v>
      </c>
      <c r="S3" s="133">
        <v>2.1752563428756969E-4</v>
      </c>
      <c r="T3" s="133">
        <v>7.4902719435834743E-4</v>
      </c>
      <c r="U3" s="133">
        <v>1.6416296903772016E-4</v>
      </c>
      <c r="V3" s="133">
        <v>8.2241374283314507E-4</v>
      </c>
      <c r="W3" s="133">
        <v>4.4858978953894423E-3</v>
      </c>
      <c r="X3" s="133">
        <v>7.4719272789669944E-4</v>
      </c>
      <c r="Y3" s="133">
        <v>6.8958842561402057E-4</v>
      </c>
      <c r="Z3" s="133">
        <v>8.2099624772488493E-4</v>
      </c>
      <c r="AA3" s="133">
        <v>6.1870594182710862E-5</v>
      </c>
      <c r="AB3" s="133">
        <v>9.9722724235955636E-5</v>
      </c>
      <c r="AC3" s="133">
        <v>1.7721761784080482E-4</v>
      </c>
      <c r="AD3" s="133">
        <v>2.3473155528021776E-4</v>
      </c>
      <c r="AE3" s="133"/>
      <c r="AF3" s="133">
        <v>3.3494273616939728E-5</v>
      </c>
      <c r="AG3" s="133">
        <v>7.3182839718978052E-6</v>
      </c>
      <c r="AH3" s="133">
        <v>9.6904669302632976E-6</v>
      </c>
      <c r="AI3" s="133">
        <v>9.0827370550758388E-6</v>
      </c>
      <c r="AJ3" s="133">
        <v>1.1428091506509096E-4</v>
      </c>
      <c r="AK3" s="133">
        <v>2.9941375905864077E-6</v>
      </c>
      <c r="AL3" s="133">
        <v>3.1992153654760303E-5</v>
      </c>
      <c r="AM3" s="133">
        <v>2.5137818062783313E-5</v>
      </c>
      <c r="AN3" s="133">
        <v>3.4929360260444676E-5</v>
      </c>
      <c r="AO3" s="133">
        <v>1.2536059469621215E-4</v>
      </c>
      <c r="AP3" s="133">
        <v>5.0130144943122279E-5</v>
      </c>
      <c r="AQ3" s="133">
        <v>3.2914434012350991E-5</v>
      </c>
      <c r="AR3" s="133">
        <v>2.0651997191483836E-4</v>
      </c>
      <c r="AS3" s="133">
        <v>5.9045927850430726E-5</v>
      </c>
      <c r="AT3" s="133">
        <v>4.2231306333925622E-5</v>
      </c>
      <c r="AU3" s="133">
        <v>2.0747356191740571E-4</v>
      </c>
      <c r="AV3" s="133">
        <v>8.1738614438140139E-4</v>
      </c>
      <c r="AW3" s="133">
        <v>1.7437866802755725E-4</v>
      </c>
      <c r="AX3" s="133">
        <v>8.1218783255361342E-4</v>
      </c>
      <c r="AY3" s="133">
        <v>4.4291626693771955E-3</v>
      </c>
      <c r="AZ3" s="133">
        <v>6.8926889483272435E-4</v>
      </c>
      <c r="BA3" s="133">
        <v>6.5057854636185243E-4</v>
      </c>
      <c r="BB3" s="133">
        <v>7.7632725602390883E-4</v>
      </c>
      <c r="BC3" s="133">
        <v>5.8542468919598731E-5</v>
      </c>
      <c r="BD3" s="133">
        <v>8.2046261459406812E-5</v>
      </c>
      <c r="BE3" s="133">
        <v>1.9473678397570563E-4</v>
      </c>
      <c r="BF3" s="133">
        <v>2.4662172706303107E-4</v>
      </c>
      <c r="BG3" s="133"/>
      <c r="BH3" s="133">
        <v>3.7459979618465057E-5</v>
      </c>
      <c r="BI3" s="133">
        <v>6.6903607660314365E-6</v>
      </c>
      <c r="BJ3" s="133">
        <v>1.1378028350835326E-5</v>
      </c>
      <c r="BK3" s="133">
        <v>1.30349473011888E-5</v>
      </c>
      <c r="BL3" s="133">
        <v>1.0379723247925164E-4</v>
      </c>
      <c r="BM3" s="133">
        <v>4.8072207018698028E-6</v>
      </c>
      <c r="BN3" s="133">
        <v>2.7531205616367656E-5</v>
      </c>
      <c r="BO3" s="133">
        <v>2.68626600027924E-5</v>
      </c>
      <c r="BP3" s="133">
        <v>3.0468501875088858E-5</v>
      </c>
      <c r="BQ3" s="133">
        <v>1.389886685663355E-4</v>
      </c>
      <c r="BR3" s="133">
        <v>4.5215605808985543E-5</v>
      </c>
      <c r="BS3" s="133">
        <v>2.4845574618085942E-5</v>
      </c>
      <c r="BT3" s="133">
        <v>8.4420051807836512E-5</v>
      </c>
      <c r="BU3" s="133">
        <v>6.1245528349701908E-5</v>
      </c>
      <c r="BV3" s="133">
        <v>4.8548793423550578E-5</v>
      </c>
      <c r="BW3" s="133">
        <v>1.8753415257628973E-4</v>
      </c>
      <c r="BX3" s="133">
        <v>8.2775054237784493E-4</v>
      </c>
      <c r="BY3" s="133">
        <v>1.6036563401289103E-4</v>
      </c>
      <c r="BZ3" s="133">
        <v>8.0405782908772008E-4</v>
      </c>
      <c r="CA3" s="133">
        <v>4.9787701576196634E-3</v>
      </c>
      <c r="CB3" s="133">
        <v>7.5456270201544314E-4</v>
      </c>
      <c r="CC3" s="133">
        <v>6.5056312379238883E-4</v>
      </c>
      <c r="CD3" s="133">
        <v>7.7069925729949889E-4</v>
      </c>
      <c r="CE3" s="133">
        <v>5.6965579638847649E-5</v>
      </c>
      <c r="CF3" s="133">
        <v>9.8058198125731508E-5</v>
      </c>
      <c r="CG3" s="133">
        <v>1.9678538693931161E-4</v>
      </c>
      <c r="CH3" s="133">
        <v>2.3167872902871546E-4</v>
      </c>
      <c r="CI3" s="133"/>
      <c r="CJ3" s="133">
        <v>4.9721941283015413E-5</v>
      </c>
      <c r="CK3" s="133">
        <v>7.6437181771972887E-6</v>
      </c>
      <c r="CL3" s="133">
        <v>1.496642503139036E-5</v>
      </c>
      <c r="CM3" s="133">
        <v>1.2558953156882947E-5</v>
      </c>
      <c r="CN3" s="133">
        <v>1.0235134850540471E-4</v>
      </c>
      <c r="CO3" s="133">
        <v>1.3529895467032372E-6</v>
      </c>
      <c r="CP3" s="133">
        <v>1.6696944915872192E-5</v>
      </c>
      <c r="CQ3" s="133">
        <v>1.8756520122179621E-5</v>
      </c>
      <c r="CR3" s="133">
        <v>4.1597185947587591E-5</v>
      </c>
      <c r="CS3" s="133">
        <v>9.5547708182966776E-5</v>
      </c>
      <c r="CT3" s="133">
        <v>4.6545174723806504E-5</v>
      </c>
      <c r="CU3" s="133">
        <v>3.1578181939847521E-5</v>
      </c>
      <c r="CV3" s="133">
        <v>8.7185240372944598E-5</v>
      </c>
      <c r="CW3" s="133">
        <v>3.7852244771430158E-5</v>
      </c>
      <c r="CX3" s="133">
        <v>4.559352595234483E-5</v>
      </c>
      <c r="CY3" s="133">
        <v>1.9878203754492477E-4</v>
      </c>
      <c r="CZ3" s="133">
        <v>8.0447598523466439E-4</v>
      </c>
      <c r="DA3" s="133">
        <v>1.593111452672522E-4</v>
      </c>
      <c r="DB3" s="133">
        <v>8.0226696549325896E-4</v>
      </c>
      <c r="DC3" s="133">
        <v>5.1597409554425327E-3</v>
      </c>
      <c r="DD3" s="133">
        <v>7.6744109816643917E-4</v>
      </c>
      <c r="DE3" s="133">
        <v>6.2639598504379672E-4</v>
      </c>
      <c r="DF3" s="133">
        <v>8.3619706496978054E-4</v>
      </c>
      <c r="DG3" s="133">
        <v>5.0386819738281956E-5</v>
      </c>
      <c r="DH3" s="133">
        <v>8.0522141421393624E-5</v>
      </c>
      <c r="DI3" s="133">
        <v>1.7075477613279634E-4</v>
      </c>
      <c r="DJ3" s="133">
        <v>3.0645432294888362E-4</v>
      </c>
      <c r="DK3" s="133"/>
      <c r="DL3" s="133">
        <v>4.8753808491574286E-5</v>
      </c>
      <c r="DM3" s="133">
        <v>7.5521843287552097E-6</v>
      </c>
      <c r="DN3" s="133">
        <v>2.510512955964631E-5</v>
      </c>
      <c r="DO3" s="133">
        <v>1.4333199602228461E-5</v>
      </c>
      <c r="DP3" s="133">
        <v>7.9464702254427783E-5</v>
      </c>
      <c r="DQ3" s="133">
        <v>1.6245953042496655E-6</v>
      </c>
      <c r="DR3" s="133">
        <v>2.1883571932225667E-5</v>
      </c>
      <c r="DS3" s="133">
        <v>2.0685897377313933E-5</v>
      </c>
      <c r="DT3" s="133">
        <v>1.6343656267264354E-5</v>
      </c>
      <c r="DU3" s="133">
        <v>1.1015613590560276E-4</v>
      </c>
      <c r="DV3" s="133">
        <v>5.957817945475364E-5</v>
      </c>
      <c r="DW3" s="133">
        <v>3.2251866582694479E-5</v>
      </c>
      <c r="DX3" s="133">
        <v>1.1118950369802564E-4</v>
      </c>
      <c r="DY3" s="133">
        <v>4.6207635651695119E-5</v>
      </c>
      <c r="DZ3" s="133">
        <v>4.2204125059704872E-5</v>
      </c>
      <c r="EA3" s="133">
        <v>2.8983587070598638E-4</v>
      </c>
      <c r="EB3" s="133">
        <v>7.789119524852805E-4</v>
      </c>
      <c r="EC3" s="133">
        <v>1.575377328367846E-4</v>
      </c>
      <c r="ED3" s="133">
        <v>8.8336906916821332E-4</v>
      </c>
      <c r="EE3" s="133">
        <v>6.2082673240255988E-3</v>
      </c>
      <c r="EF3" s="133">
        <v>8.8798056196890383E-4</v>
      </c>
      <c r="EG3" s="133">
        <v>6.8734404856001484E-4</v>
      </c>
      <c r="EH3" s="133">
        <v>8.1413506290845482E-4</v>
      </c>
      <c r="EI3" s="133">
        <v>4.7047704701470374E-5</v>
      </c>
      <c r="EJ3" s="133">
        <v>7.9572428097329575E-5</v>
      </c>
      <c r="EK3" s="133">
        <v>1.4831271502846943E-4</v>
      </c>
      <c r="EL3" s="133">
        <v>3.168526526649915E-4</v>
      </c>
      <c r="EM3" s="133"/>
      <c r="EN3" s="133">
        <v>4.8414071148306967E-5</v>
      </c>
      <c r="EO3" s="133">
        <v>1.1079412580342851E-5</v>
      </c>
      <c r="EP3" s="133">
        <v>2.8029304220775733E-5</v>
      </c>
      <c r="EQ3" s="133">
        <v>1.3917230714727053E-5</v>
      </c>
      <c r="ER3" s="133">
        <v>7.6184350330609033E-5</v>
      </c>
      <c r="ES3" s="133">
        <v>3.4139276588507745E-6</v>
      </c>
      <c r="ET3" s="133">
        <v>2.3045406547538588E-5</v>
      </c>
      <c r="EU3" s="133">
        <v>2.2348961049784208E-5</v>
      </c>
      <c r="EV3" s="133">
        <v>1.9071143226774524E-5</v>
      </c>
      <c r="EW3" s="133">
        <v>1.5164735067596153E-4</v>
      </c>
      <c r="EX3" s="133">
        <v>5.5639365043684727E-5</v>
      </c>
      <c r="EY3" s="133">
        <v>3.5782360484017559E-5</v>
      </c>
      <c r="EZ3" s="133">
        <v>9.4074627459676238E-5</v>
      </c>
      <c r="FA3" s="133">
        <v>3.4064662621486087E-5</v>
      </c>
      <c r="FB3" s="133">
        <v>4.3659036071847227E-5</v>
      </c>
      <c r="FC3" s="133">
        <v>2.9181349535266311E-4</v>
      </c>
      <c r="FD3" s="133">
        <v>8.770316256520921E-4</v>
      </c>
      <c r="FE3" s="133">
        <v>1.6854655318893227E-4</v>
      </c>
      <c r="FF3" s="133">
        <v>8.7738292128105655E-4</v>
      </c>
      <c r="FG3" s="133">
        <v>5.5702117770192773E-3</v>
      </c>
      <c r="FH3" s="133">
        <v>8.9170398889905356E-4</v>
      </c>
      <c r="FI3" s="133">
        <v>7.6120383912145961E-4</v>
      </c>
      <c r="FJ3" s="133">
        <v>8.4649198123529874E-4</v>
      </c>
      <c r="FK3" s="133">
        <v>3.503374873339267E-5</v>
      </c>
      <c r="FL3" s="133">
        <v>9.4814468299827821E-5</v>
      </c>
      <c r="FM3" s="133">
        <v>1.609916307218163E-4</v>
      </c>
      <c r="FN3" s="133">
        <v>1.8198982563756878E-4</v>
      </c>
      <c r="FO3" s="133"/>
      <c r="FP3" s="133">
        <v>5.3039502705363608E-5</v>
      </c>
      <c r="FQ3" s="133">
        <v>8.4274012233365904E-6</v>
      </c>
      <c r="FR3" s="133">
        <v>2.7773961414201759E-5</v>
      </c>
      <c r="FS3" s="133">
        <v>1.3870253458035336E-5</v>
      </c>
      <c r="FT3" s="133">
        <v>1.0535596196116479E-4</v>
      </c>
      <c r="FU3" s="133">
        <v>7.1926614943827319E-6</v>
      </c>
      <c r="FV3" s="133">
        <v>2.4688177816829269E-5</v>
      </c>
      <c r="FW3" s="133">
        <v>2.3313021867478313E-5</v>
      </c>
      <c r="FX3" s="133">
        <v>1.4347790934079893E-5</v>
      </c>
      <c r="FY3" s="133">
        <v>2.260780660725482E-4</v>
      </c>
      <c r="FZ3" s="133">
        <v>7.6121864612067284E-5</v>
      </c>
      <c r="GA3" s="133">
        <v>3.5912124869931606E-5</v>
      </c>
      <c r="GB3" s="133">
        <v>9.1401154807585521E-5</v>
      </c>
      <c r="GC3" s="133">
        <v>3.8768240094146535E-5</v>
      </c>
      <c r="GD3" s="133">
        <v>3.9392356461294894E-5</v>
      </c>
      <c r="GE3" s="133">
        <v>3.6491348266086502E-4</v>
      </c>
      <c r="GF3" s="133">
        <v>9.3323975718762487E-4</v>
      </c>
      <c r="GG3" s="133">
        <v>1.7754576464649207E-4</v>
      </c>
      <c r="GH3" s="133">
        <v>9.6618343941730865E-4</v>
      </c>
      <c r="GI3" s="133">
        <v>5.9809022254912478E-3</v>
      </c>
      <c r="GJ3" s="133">
        <v>8.5426454823636655E-4</v>
      </c>
      <c r="GK3" s="133">
        <v>7.2346765444895888E-4</v>
      </c>
      <c r="GL3" s="133">
        <v>9.3522593498725345E-4</v>
      </c>
      <c r="GM3" s="133">
        <v>9.7045707084325854E-5</v>
      </c>
      <c r="GN3" s="133">
        <v>9.6460281168615444E-5</v>
      </c>
      <c r="GO3" s="133">
        <v>1.6776564330206405E-4</v>
      </c>
      <c r="GP3" s="133">
        <v>2.1039909192973713E-4</v>
      </c>
      <c r="GQ3" s="133"/>
      <c r="GR3" s="133">
        <v>6.6421763615627063E-5</v>
      </c>
      <c r="GS3" s="133">
        <v>1.094562692950463E-5</v>
      </c>
      <c r="GT3" s="133">
        <v>2.3974611693770653E-4</v>
      </c>
      <c r="GU3" s="133">
        <v>3.0977687191141439E-5</v>
      </c>
      <c r="GV3" s="133">
        <v>9.1219569956299315E-5</v>
      </c>
      <c r="GW3" s="133">
        <v>5.7681589356980313E-6</v>
      </c>
      <c r="GX3" s="133">
        <v>2.7860493870137773E-5</v>
      </c>
      <c r="GY3" s="133">
        <v>2.4858157444609767E-5</v>
      </c>
      <c r="GZ3" s="133">
        <v>2.709122979877199E-5</v>
      </c>
      <c r="HA3" s="133">
        <v>1.3451315571727006E-4</v>
      </c>
      <c r="HB3" s="133">
        <v>7.7284706155961519E-5</v>
      </c>
      <c r="HC3" s="133">
        <v>2.5804376122689172E-5</v>
      </c>
      <c r="HD3" s="133">
        <v>9.2003132919354092E-5</v>
      </c>
      <c r="HE3" s="133">
        <v>3.4560747252950287E-5</v>
      </c>
      <c r="HF3" s="133">
        <v>2.9022383616549162E-5</v>
      </c>
      <c r="HG3" s="133">
        <v>4.0589784111304391E-4</v>
      </c>
      <c r="HH3" s="133">
        <v>1.1561597799569468E-3</v>
      </c>
      <c r="HI3" s="133">
        <v>1.6992051845648946E-4</v>
      </c>
      <c r="HJ3" s="133">
        <v>1.2021346990114304E-3</v>
      </c>
      <c r="HK3" s="133">
        <v>5.8220652916153356E-3</v>
      </c>
      <c r="HL3" s="133">
        <v>9.7248670856924381E-4</v>
      </c>
      <c r="HM3" s="133">
        <v>7.8407757178234607E-4</v>
      </c>
      <c r="HN3" s="133">
        <v>1.0159593797977981E-3</v>
      </c>
      <c r="HO3" s="133">
        <v>7.913797293258584E-5</v>
      </c>
      <c r="HP3" s="133">
        <v>1.0764134637048359E-4</v>
      </c>
      <c r="HQ3" s="133">
        <v>2.0183898655500322E-4</v>
      </c>
      <c r="HR3" s="133">
        <v>1.697776925562429E-4</v>
      </c>
    </row>
    <row r="4" spans="1:227" x14ac:dyDescent="0.25">
      <c r="A4" s="122" t="s">
        <v>28</v>
      </c>
      <c r="B4" s="122">
        <v>74102</v>
      </c>
      <c r="C4" s="137" t="s">
        <v>893</v>
      </c>
      <c r="D4" s="134">
        <v>5.1963844540156799E-6</v>
      </c>
      <c r="E4" s="133">
        <v>4.5099048421355814E-6</v>
      </c>
      <c r="F4" s="133">
        <v>1.266694077351444E-6</v>
      </c>
      <c r="G4" s="133">
        <v>8.3899471801110189E-7</v>
      </c>
      <c r="H4" s="133">
        <v>3.3439739552391708E-5</v>
      </c>
      <c r="I4" s="133">
        <v>1.6893301486755803E-6</v>
      </c>
      <c r="J4" s="133">
        <v>3.6876035629365729E-6</v>
      </c>
      <c r="K4" s="133">
        <v>2.0698950704371321E-5</v>
      </c>
      <c r="L4" s="133">
        <v>2.3247746741463563E-6</v>
      </c>
      <c r="M4" s="133">
        <v>5.6997824125031886E-5</v>
      </c>
      <c r="N4" s="133">
        <v>5.0455195211863729E-6</v>
      </c>
      <c r="O4" s="133">
        <v>3.1985170049411906E-6</v>
      </c>
      <c r="P4" s="133">
        <v>7.5782404645891407E-5</v>
      </c>
      <c r="Q4" s="133">
        <v>5.1687825802955614E-6</v>
      </c>
      <c r="R4" s="133">
        <v>7.9012853819862736E-7</v>
      </c>
      <c r="S4" s="133">
        <v>6.1924828124429652E-5</v>
      </c>
      <c r="T4" s="133">
        <v>9.6427061265542949E-5</v>
      </c>
      <c r="U4" s="133">
        <v>2.651819100415028E-5</v>
      </c>
      <c r="V4" s="133">
        <v>2.7507864211720473E-4</v>
      </c>
      <c r="W4" s="133">
        <v>1.9038600079793345E-3</v>
      </c>
      <c r="X4" s="133">
        <v>2.3923168688637112E-4</v>
      </c>
      <c r="Y4" s="133">
        <v>1.1659584023150585E-4</v>
      </c>
      <c r="Z4" s="133">
        <v>1.4932052097470989E-4</v>
      </c>
      <c r="AA4" s="133">
        <v>7.1559520949280134E-6</v>
      </c>
      <c r="AB4" s="133">
        <v>3.1182061902065485E-5</v>
      </c>
      <c r="AC4" s="133">
        <v>7.6308971563792473E-5</v>
      </c>
      <c r="AD4" s="133">
        <v>8.9586423834279799E-5</v>
      </c>
      <c r="AE4" s="133"/>
      <c r="AF4" s="133">
        <v>4.9353235930090797E-6</v>
      </c>
      <c r="AG4" s="133">
        <v>5.9149343951209947E-6</v>
      </c>
      <c r="AH4" s="133">
        <v>3.2256324290026138E-6</v>
      </c>
      <c r="AI4" s="133">
        <v>0</v>
      </c>
      <c r="AJ4" s="133">
        <v>2.3927339573858635E-5</v>
      </c>
      <c r="AK4" s="133">
        <v>2.7083362169649174E-7</v>
      </c>
      <c r="AL4" s="133">
        <v>3.1279126224003446E-6</v>
      </c>
      <c r="AM4" s="133">
        <v>1.9129486014139052E-5</v>
      </c>
      <c r="AN4" s="133">
        <v>1.8903068307486182E-6</v>
      </c>
      <c r="AO4" s="133">
        <v>6.4763680988406944E-5</v>
      </c>
      <c r="AP4" s="133">
        <v>1.1536673419070323E-5</v>
      </c>
      <c r="AQ4" s="133">
        <v>4.0663631053671634E-6</v>
      </c>
      <c r="AR4" s="133">
        <v>1.6208493474391793E-5</v>
      </c>
      <c r="AS4" s="133">
        <v>1.8541677190151152E-6</v>
      </c>
      <c r="AT4" s="133">
        <v>6.171930735614746E-7</v>
      </c>
      <c r="AU4" s="133">
        <v>8.0774913313746039E-5</v>
      </c>
      <c r="AV4" s="133">
        <v>1.0756642229653861E-4</v>
      </c>
      <c r="AW4" s="133">
        <v>2.5918677731451585E-5</v>
      </c>
      <c r="AX4" s="133">
        <v>3.1957838076191949E-4</v>
      </c>
      <c r="AY4" s="133">
        <v>1.483034001281529E-3</v>
      </c>
      <c r="AZ4" s="133">
        <v>2.4560013704955802E-4</v>
      </c>
      <c r="BA4" s="133">
        <v>1.7843269581988019E-4</v>
      </c>
      <c r="BB4" s="133">
        <v>7.6783396957180966E-5</v>
      </c>
      <c r="BC4" s="133">
        <v>5.302514864005428E-6</v>
      </c>
      <c r="BD4" s="133">
        <v>2.1029723411017428E-5</v>
      </c>
      <c r="BE4" s="133">
        <v>5.6562032015008745E-5</v>
      </c>
      <c r="BF4" s="133">
        <v>4.0592555203658357E-5</v>
      </c>
      <c r="BG4" s="133"/>
      <c r="BH4" s="133">
        <v>2.1976092694734406E-6</v>
      </c>
      <c r="BI4" s="133">
        <v>7.0387349356885838E-6</v>
      </c>
      <c r="BJ4" s="133">
        <v>2.8662342032154969E-6</v>
      </c>
      <c r="BK4" s="133">
        <v>0</v>
      </c>
      <c r="BL4" s="133">
        <v>1.7661273957514791E-5</v>
      </c>
      <c r="BM4" s="133">
        <v>6.6175933269603527E-7</v>
      </c>
      <c r="BN4" s="133">
        <v>2.8092558838767165E-6</v>
      </c>
      <c r="BO4" s="133">
        <v>1.732953498936649E-5</v>
      </c>
      <c r="BP4" s="133">
        <v>1.5797712754359793E-6</v>
      </c>
      <c r="BQ4" s="133">
        <v>1.1075197176568098E-5</v>
      </c>
      <c r="BR4" s="133">
        <v>4.0298346003315051E-6</v>
      </c>
      <c r="BS4" s="133">
        <v>4.2713909462614921E-6</v>
      </c>
      <c r="BT4" s="133">
        <v>2.296765646486043E-5</v>
      </c>
      <c r="BU4" s="133">
        <v>1.3678321982044436E-6</v>
      </c>
      <c r="BV4" s="133">
        <v>6.2662931245061813E-7</v>
      </c>
      <c r="BW4" s="133">
        <v>6.5849372145604913E-5</v>
      </c>
      <c r="BX4" s="133">
        <v>9.138783485491927E-5</v>
      </c>
      <c r="BY4" s="133">
        <v>1.8940523156851615E-5</v>
      </c>
      <c r="BZ4" s="133">
        <v>1.7087533128504101E-4</v>
      </c>
      <c r="CA4" s="133">
        <v>1.3454613995496883E-3</v>
      </c>
      <c r="CB4" s="133">
        <v>1.3510118722415281E-4</v>
      </c>
      <c r="CC4" s="133">
        <v>2.5191251902092804E-4</v>
      </c>
      <c r="CD4" s="133">
        <v>8.3688622929219752E-5</v>
      </c>
      <c r="CE4" s="133">
        <v>8.2218480936713385E-6</v>
      </c>
      <c r="CF4" s="133">
        <v>2.54100830204248E-5</v>
      </c>
      <c r="CG4" s="133">
        <v>5.7035033257647103E-5</v>
      </c>
      <c r="CH4" s="133">
        <v>2.3443595088358249E-5</v>
      </c>
      <c r="CI4" s="133"/>
      <c r="CJ4" s="133">
        <v>3.0146154201188449E-7</v>
      </c>
      <c r="CK4" s="133">
        <v>2.7901923751681326E-6</v>
      </c>
      <c r="CL4" s="133">
        <v>2.2839781538215351E-6</v>
      </c>
      <c r="CM4" s="133">
        <v>0</v>
      </c>
      <c r="CN4" s="133">
        <v>1.8308427686133706E-5</v>
      </c>
      <c r="CO4" s="133">
        <v>5.4765513465492349E-7</v>
      </c>
      <c r="CP4" s="133">
        <v>1.9694834244769316E-6</v>
      </c>
      <c r="CQ4" s="133">
        <v>1.3649103409462292E-5</v>
      </c>
      <c r="CR4" s="133">
        <v>1.751516680883654E-6</v>
      </c>
      <c r="CS4" s="133">
        <v>8.771485805867769E-6</v>
      </c>
      <c r="CT4" s="133">
        <v>8.0897656991192167E-6</v>
      </c>
      <c r="CU4" s="133">
        <v>6.229195305413307E-6</v>
      </c>
      <c r="CV4" s="133">
        <v>9.1040380815776891E-6</v>
      </c>
      <c r="CW4" s="133">
        <v>2.7633974684422745E-7</v>
      </c>
      <c r="CX4" s="133">
        <v>1.1406701826646991E-6</v>
      </c>
      <c r="CY4" s="133">
        <v>1.0032073872891834E-4</v>
      </c>
      <c r="CZ4" s="133">
        <v>1.3253872254810069E-4</v>
      </c>
      <c r="DA4" s="133">
        <v>2.2962752725563393E-5</v>
      </c>
      <c r="DB4" s="133">
        <v>1.4892094663847239E-4</v>
      </c>
      <c r="DC4" s="133">
        <v>1.143483788552873E-3</v>
      </c>
      <c r="DD4" s="133">
        <v>1.3700394578658557E-4</v>
      </c>
      <c r="DE4" s="133">
        <v>1.8044632758923849E-4</v>
      </c>
      <c r="DF4" s="133">
        <v>8.5138944547553559E-5</v>
      </c>
      <c r="DG4" s="133">
        <v>6.2660791250780588E-6</v>
      </c>
      <c r="DH4" s="133">
        <v>2.4185038596367089E-5</v>
      </c>
      <c r="DI4" s="133">
        <v>5.8259925027157234E-5</v>
      </c>
      <c r="DJ4" s="133">
        <v>6.4785381662986653E-5</v>
      </c>
      <c r="DK4" s="133"/>
      <c r="DL4" s="133">
        <v>3.7749974151282556E-7</v>
      </c>
      <c r="DM4" s="133">
        <v>2.8248305657397692E-6</v>
      </c>
      <c r="DN4" s="133">
        <v>1.7425583109763132E-5</v>
      </c>
      <c r="DO4" s="133">
        <v>0</v>
      </c>
      <c r="DP4" s="133">
        <v>1.5589134950578394E-5</v>
      </c>
      <c r="DQ4" s="133">
        <v>8.3112859756407105E-7</v>
      </c>
      <c r="DR4" s="133">
        <v>3.7435391033355205E-7</v>
      </c>
      <c r="DS4" s="133">
        <v>3.9032265273252761E-5</v>
      </c>
      <c r="DT4" s="133">
        <v>1.3457865784932232E-6</v>
      </c>
      <c r="DU4" s="133">
        <v>6.3688610556865922E-6</v>
      </c>
      <c r="DV4" s="133">
        <v>5.1618433821732186E-6</v>
      </c>
      <c r="DW4" s="133">
        <v>8.2640985079516068E-6</v>
      </c>
      <c r="DX4" s="133">
        <v>9.6241608683366262E-6</v>
      </c>
      <c r="DY4" s="133">
        <v>4.2531637543778349E-6</v>
      </c>
      <c r="DZ4" s="133">
        <v>8.5252024958313111E-7</v>
      </c>
      <c r="EA4" s="133">
        <v>7.8008729793048695E-5</v>
      </c>
      <c r="EB4" s="133">
        <v>1.0437368294838358E-4</v>
      </c>
      <c r="EC4" s="133">
        <v>2.298664505191234E-5</v>
      </c>
      <c r="ED4" s="133">
        <v>2.2024697064759375E-4</v>
      </c>
      <c r="EE4" s="133">
        <v>9.6699077970118636E-4</v>
      </c>
      <c r="EF4" s="133">
        <v>1.5660500647544589E-4</v>
      </c>
      <c r="EG4" s="133">
        <v>1.9299800118090124E-4</v>
      </c>
      <c r="EH4" s="133">
        <v>8.0631899996870494E-5</v>
      </c>
      <c r="EI4" s="133">
        <v>7.0725331571911537E-6</v>
      </c>
      <c r="EJ4" s="133">
        <v>1.8234980305543106E-5</v>
      </c>
      <c r="EK4" s="133">
        <v>3.5190821611955134E-5</v>
      </c>
      <c r="EL4" s="133">
        <v>5.3941642730952747E-5</v>
      </c>
      <c r="EM4" s="133"/>
      <c r="EN4" s="133">
        <v>0</v>
      </c>
      <c r="EO4" s="133">
        <v>2.3061524817579572E-6</v>
      </c>
      <c r="EP4" s="133">
        <v>1.8680508610194126E-6</v>
      </c>
      <c r="EQ4" s="133">
        <v>0</v>
      </c>
      <c r="ER4" s="133">
        <v>1.0826548608999698E-5</v>
      </c>
      <c r="ES4" s="133">
        <v>1.6443543764287566E-6</v>
      </c>
      <c r="ET4" s="133">
        <v>1.8683723080008015E-7</v>
      </c>
      <c r="EU4" s="133">
        <v>3.4428310998686096E-5</v>
      </c>
      <c r="EV4" s="133">
        <v>0</v>
      </c>
      <c r="EW4" s="133">
        <v>6.8169261203579347E-6</v>
      </c>
      <c r="EX4" s="133">
        <v>5.0080521177913797E-6</v>
      </c>
      <c r="EY4" s="133">
        <v>4.9969621969559921E-6</v>
      </c>
      <c r="EZ4" s="133">
        <v>1.1007263040166801E-5</v>
      </c>
      <c r="FA4" s="133">
        <v>3.6354122820742809E-7</v>
      </c>
      <c r="FB4" s="133">
        <v>2.5616262964426571E-6</v>
      </c>
      <c r="FC4" s="133">
        <v>6.3565344475558096E-5</v>
      </c>
      <c r="FD4" s="133">
        <v>1.2154676456734735E-4</v>
      </c>
      <c r="FE4" s="133">
        <v>2.5124655728397469E-5</v>
      </c>
      <c r="FF4" s="133">
        <v>3.1945100927843143E-4</v>
      </c>
      <c r="FG4" s="133">
        <v>1.2966355263093136E-3</v>
      </c>
      <c r="FH4" s="133">
        <v>7.7421132895969623E-5</v>
      </c>
      <c r="FI4" s="133">
        <v>4.5284111282931379E-5</v>
      </c>
      <c r="FJ4" s="133">
        <v>1.0125247731139128E-4</v>
      </c>
      <c r="FK4" s="133">
        <v>2.6251503426346915E-6</v>
      </c>
      <c r="FL4" s="133">
        <v>1.6680901745558316E-5</v>
      </c>
      <c r="FM4" s="133">
        <v>2.203157042381226E-5</v>
      </c>
      <c r="FN4" s="133">
        <v>3.2949670194321832E-5</v>
      </c>
      <c r="FO4" s="133"/>
      <c r="FP4" s="133">
        <v>1.0657250096039144E-6</v>
      </c>
      <c r="FQ4" s="133">
        <v>0</v>
      </c>
      <c r="FR4" s="133">
        <v>8.5060239275236667E-6</v>
      </c>
      <c r="FS4" s="133">
        <v>0</v>
      </c>
      <c r="FT4" s="133">
        <v>1.4248029806006601E-5</v>
      </c>
      <c r="FU4" s="133">
        <v>8.1666970844647792E-7</v>
      </c>
      <c r="FV4" s="133">
        <v>2.3001125859447085E-7</v>
      </c>
      <c r="FW4" s="133">
        <v>2.5599493173301181E-5</v>
      </c>
      <c r="FX4" s="133">
        <v>0</v>
      </c>
      <c r="FY4" s="133">
        <v>7.6491254167571382E-6</v>
      </c>
      <c r="FZ4" s="133">
        <v>5.5746499832796908E-6</v>
      </c>
      <c r="GA4" s="133">
        <v>6.3603580634043974E-6</v>
      </c>
      <c r="GB4" s="133">
        <v>5.8764169701302954E-6</v>
      </c>
      <c r="GC4" s="133">
        <v>1.5985967815796641E-6</v>
      </c>
      <c r="GD4" s="133">
        <v>9.9900135682871282E-7</v>
      </c>
      <c r="GE4" s="133">
        <v>9.8068654818758905E-5</v>
      </c>
      <c r="GF4" s="133">
        <v>1.0728679619769889E-4</v>
      </c>
      <c r="GG4" s="133">
        <v>2.0649219038038157E-5</v>
      </c>
      <c r="GH4" s="133">
        <v>1.6537177471679762E-4</v>
      </c>
      <c r="GI4" s="133">
        <v>1.1370085660770029E-3</v>
      </c>
      <c r="GJ4" s="133">
        <v>4.618972664885088E-5</v>
      </c>
      <c r="GK4" s="133">
        <v>2.7497577216927462E-5</v>
      </c>
      <c r="GL4" s="133">
        <v>1.1734847282249768E-4</v>
      </c>
      <c r="GM4" s="133">
        <v>3.1896593507002217E-6</v>
      </c>
      <c r="GN4" s="133">
        <v>1.8915599531329303E-5</v>
      </c>
      <c r="GO4" s="133">
        <v>1.6933110066941925E-5</v>
      </c>
      <c r="GP4" s="133">
        <v>5.2737476237646493E-5</v>
      </c>
      <c r="GQ4" s="133"/>
      <c r="GR4" s="133">
        <v>4.0008951020964757E-6</v>
      </c>
      <c r="GS4" s="133">
        <v>0</v>
      </c>
      <c r="GT4" s="133">
        <v>0</v>
      </c>
      <c r="GU4" s="133">
        <v>0</v>
      </c>
      <c r="GV4" s="133">
        <v>2.206792900855391E-5</v>
      </c>
      <c r="GW4" s="133">
        <v>0</v>
      </c>
      <c r="GX4" s="133">
        <v>1.347798626506598E-6</v>
      </c>
      <c r="GY4" s="133">
        <v>4.2256683232317602E-5</v>
      </c>
      <c r="GZ4" s="133">
        <v>3.4513588856096364E-5</v>
      </c>
      <c r="HA4" s="133">
        <v>7.2324096923448013E-6</v>
      </c>
      <c r="HB4" s="133">
        <v>2.0097627899355405E-6</v>
      </c>
      <c r="HC4" s="133">
        <v>5.0099683545636374E-6</v>
      </c>
      <c r="HD4" s="133">
        <v>6.9937998482466265E-6</v>
      </c>
      <c r="HE4" s="133">
        <v>0</v>
      </c>
      <c r="HF4" s="133">
        <v>4.2850098881592057E-6</v>
      </c>
      <c r="HG4" s="133">
        <v>6.3643365532953881E-5</v>
      </c>
      <c r="HH4" s="133">
        <v>8.5901930905335648E-5</v>
      </c>
      <c r="HI4" s="133">
        <v>1.7245057227043601E-5</v>
      </c>
      <c r="HJ4" s="133">
        <v>2.0391347861115107E-4</v>
      </c>
      <c r="HK4" s="133">
        <v>5.5231837559872258E-4</v>
      </c>
      <c r="HL4" s="133">
        <v>3.742284275702238E-5</v>
      </c>
      <c r="HM4" s="133">
        <v>5.9799339053718188E-5</v>
      </c>
      <c r="HN4" s="133">
        <v>8.6479720241370244E-5</v>
      </c>
      <c r="HO4" s="133">
        <v>2.4252224443090164E-6</v>
      </c>
      <c r="HP4" s="133">
        <v>1.6802408719166543E-5</v>
      </c>
      <c r="HQ4" s="133">
        <v>1.3464723693698438E-5</v>
      </c>
      <c r="HR4" s="133">
        <v>3.3423752482461251E-5</v>
      </c>
    </row>
    <row r="5" spans="1:227" x14ac:dyDescent="0.25">
      <c r="A5" s="122" t="s">
        <v>28</v>
      </c>
      <c r="B5" s="122">
        <v>7311</v>
      </c>
      <c r="C5" s="137" t="s">
        <v>894</v>
      </c>
      <c r="D5" s="134">
        <v>5.0504023802310867E-5</v>
      </c>
      <c r="E5" s="133">
        <v>1.3906390076152503E-5</v>
      </c>
      <c r="F5" s="133">
        <v>2.0320356593231447E-4</v>
      </c>
      <c r="G5" s="133">
        <v>1.5632599154837237E-5</v>
      </c>
      <c r="H5" s="133">
        <v>3.2628547811227069E-4</v>
      </c>
      <c r="I5" s="133">
        <v>2.5005166273303393E-5</v>
      </c>
      <c r="J5" s="133">
        <v>2.5572622906906288E-5</v>
      </c>
      <c r="K5" s="133">
        <v>1.6535592029079795E-4</v>
      </c>
      <c r="L5" s="133">
        <v>7.5174212413002425E-5</v>
      </c>
      <c r="M5" s="133">
        <v>3.3502341639455745E-4</v>
      </c>
      <c r="N5" s="133">
        <v>1.526664221369086E-4</v>
      </c>
      <c r="O5" s="133">
        <v>9.6540269168418952E-5</v>
      </c>
      <c r="P5" s="133">
        <v>8.1560417677433426E-4</v>
      </c>
      <c r="Q5" s="133">
        <v>8.1957650101346902E-5</v>
      </c>
      <c r="R5" s="133">
        <v>1.360302507293787E-4</v>
      </c>
      <c r="S5" s="133">
        <v>1.0762216548349077E-3</v>
      </c>
      <c r="T5" s="133">
        <v>1.3606765891771037E-3</v>
      </c>
      <c r="U5" s="133">
        <v>4.629670060093793E-4</v>
      </c>
      <c r="V5" s="133">
        <v>4.4605128359163672E-3</v>
      </c>
      <c r="W5" s="133">
        <v>3.4323536904095946E-2</v>
      </c>
      <c r="X5" s="133">
        <v>1.1500300161738466E-3</v>
      </c>
      <c r="Y5" s="133">
        <v>1.0112922558143042E-3</v>
      </c>
      <c r="Z5" s="133">
        <v>1.4557563083738856E-3</v>
      </c>
      <c r="AA5" s="133">
        <v>2.1191934904047776E-4</v>
      </c>
      <c r="AB5" s="133">
        <v>1.842150029411802E-4</v>
      </c>
      <c r="AC5" s="133">
        <v>2.9176800248197776E-4</v>
      </c>
      <c r="AD5" s="133">
        <v>1.8151136313654091E-3</v>
      </c>
      <c r="AE5" s="133"/>
      <c r="AF5" s="133">
        <v>3.8330511251451554E-5</v>
      </c>
      <c r="AG5" s="133">
        <v>1.4028071106139309E-5</v>
      </c>
      <c r="AH5" s="133">
        <v>2.7158162581149444E-4</v>
      </c>
      <c r="AI5" s="133">
        <v>1.1269239198732705E-5</v>
      </c>
      <c r="AJ5" s="133">
        <v>3.2104482099091044E-4</v>
      </c>
      <c r="AK5" s="133">
        <v>4.7608532130475503E-5</v>
      </c>
      <c r="AL5" s="133">
        <v>2.6016353597493011E-5</v>
      </c>
      <c r="AM5" s="133">
        <v>2.0855915734562257E-4</v>
      </c>
      <c r="AN5" s="133">
        <v>9.2862880953020445E-5</v>
      </c>
      <c r="AO5" s="133">
        <v>3.5739098862269133E-4</v>
      </c>
      <c r="AP5" s="133">
        <v>1.7098890563029353E-4</v>
      </c>
      <c r="AQ5" s="133">
        <v>1.0179380737448161E-4</v>
      </c>
      <c r="AR5" s="133">
        <v>8.1923346536257079E-4</v>
      </c>
      <c r="AS5" s="133">
        <v>7.4213249800824302E-5</v>
      </c>
      <c r="AT5" s="133">
        <v>1.2669676714885731E-4</v>
      </c>
      <c r="AU5" s="133">
        <v>8.7880590495843704E-4</v>
      </c>
      <c r="AV5" s="133">
        <v>1.3893610361941475E-3</v>
      </c>
      <c r="AW5" s="133">
        <v>4.2653662179387272E-4</v>
      </c>
      <c r="AX5" s="133">
        <v>4.4844212846284386E-3</v>
      </c>
      <c r="AY5" s="133">
        <v>3.3997306288407102E-2</v>
      </c>
      <c r="AZ5" s="133">
        <v>1.2312321617709758E-3</v>
      </c>
      <c r="BA5" s="133">
        <v>9.5901351371042011E-4</v>
      </c>
      <c r="BB5" s="133">
        <v>1.3936249520540935E-3</v>
      </c>
      <c r="BC5" s="133">
        <v>1.8499112370988749E-4</v>
      </c>
      <c r="BD5" s="133">
        <v>1.7756137452589463E-4</v>
      </c>
      <c r="BE5" s="133">
        <v>3.5509206256386728E-4</v>
      </c>
      <c r="BF5" s="133">
        <v>1.7115342347384594E-3</v>
      </c>
      <c r="BG5" s="133"/>
      <c r="BH5" s="133">
        <v>4.5292140955952971E-5</v>
      </c>
      <c r="BI5" s="133">
        <v>2.0592290703079693E-5</v>
      </c>
      <c r="BJ5" s="133">
        <v>3.2574231952123809E-4</v>
      </c>
      <c r="BK5" s="133">
        <v>2.4082673260217305E-5</v>
      </c>
      <c r="BL5" s="133">
        <v>3.3573279579923114E-4</v>
      </c>
      <c r="BM5" s="133">
        <v>4.4029266964247686E-5</v>
      </c>
      <c r="BN5" s="133">
        <v>5.476999744028958E-5</v>
      </c>
      <c r="BO5" s="133">
        <v>2.4048244782775749E-4</v>
      </c>
      <c r="BP5" s="133">
        <v>9.2111111383130556E-5</v>
      </c>
      <c r="BQ5" s="133">
        <v>4.0351155166585141E-4</v>
      </c>
      <c r="BR5" s="133">
        <v>1.9307790949413964E-4</v>
      </c>
      <c r="BS5" s="133">
        <v>9.6380224077945308E-5</v>
      </c>
      <c r="BT5" s="133">
        <v>9.0584833187060565E-4</v>
      </c>
      <c r="BU5" s="133">
        <v>9.2398250384537287E-5</v>
      </c>
      <c r="BV5" s="133">
        <v>1.3599921048505656E-4</v>
      </c>
      <c r="BW5" s="133">
        <v>9.6199961068394564E-4</v>
      </c>
      <c r="BX5" s="133">
        <v>1.485075066958408E-3</v>
      </c>
      <c r="BY5" s="133">
        <v>3.9966749811463361E-4</v>
      </c>
      <c r="BZ5" s="133">
        <v>4.6686339706181563E-3</v>
      </c>
      <c r="CA5" s="133">
        <v>3.5226962210209593E-2</v>
      </c>
      <c r="CB5" s="133">
        <v>1.2247168451149178E-3</v>
      </c>
      <c r="CC5" s="133">
        <v>8.9183239682144816E-4</v>
      </c>
      <c r="CD5" s="133">
        <v>1.4832823430702712E-3</v>
      </c>
      <c r="CE5" s="133">
        <v>1.8420051548078374E-4</v>
      </c>
      <c r="CF5" s="133">
        <v>2.0935516553288147E-4</v>
      </c>
      <c r="CG5" s="133">
        <v>3.7020273565516361E-4</v>
      </c>
      <c r="CH5" s="133">
        <v>1.9155251748060116E-3</v>
      </c>
      <c r="CI5" s="133"/>
      <c r="CJ5" s="133">
        <v>4.8162063704386348E-5</v>
      </c>
      <c r="CK5" s="133">
        <v>2.0526697272514121E-5</v>
      </c>
      <c r="CL5" s="133">
        <v>3.9167598854359694E-4</v>
      </c>
      <c r="CM5" s="133">
        <v>2.2912710109588668E-5</v>
      </c>
      <c r="CN5" s="133">
        <v>3.3476742517079975E-4</v>
      </c>
      <c r="CO5" s="133">
        <v>4.3206457999875099E-5</v>
      </c>
      <c r="CP5" s="133">
        <v>8.1305639969083012E-5</v>
      </c>
      <c r="CQ5" s="133">
        <v>2.680180215616017E-4</v>
      </c>
      <c r="CR5" s="133">
        <v>7.0592450419838665E-5</v>
      </c>
      <c r="CS5" s="133">
        <v>4.3343094438918876E-4</v>
      </c>
      <c r="CT5" s="133">
        <v>1.8638425577712083E-4</v>
      </c>
      <c r="CU5" s="133">
        <v>8.7293098288320441E-5</v>
      </c>
      <c r="CV5" s="133">
        <v>8.2919898195273783E-4</v>
      </c>
      <c r="CW5" s="133">
        <v>7.6086451365308359E-5</v>
      </c>
      <c r="CX5" s="133">
        <v>1.0101890858714278E-4</v>
      </c>
      <c r="CY5" s="133">
        <v>9.5313150503408993E-4</v>
      </c>
      <c r="CZ5" s="133">
        <v>1.6150321081153094E-3</v>
      </c>
      <c r="DA5" s="133">
        <v>3.8614286793867451E-4</v>
      </c>
      <c r="DB5" s="133">
        <v>4.6978733045747768E-3</v>
      </c>
      <c r="DC5" s="133">
        <v>3.5018769557957116E-2</v>
      </c>
      <c r="DD5" s="133">
        <v>1.2230292448217048E-3</v>
      </c>
      <c r="DE5" s="133">
        <v>8.4278667262174616E-4</v>
      </c>
      <c r="DF5" s="133">
        <v>1.6724398817529104E-3</v>
      </c>
      <c r="DG5" s="133">
        <v>2.004364434144059E-4</v>
      </c>
      <c r="DH5" s="133">
        <v>2.0264510140196199E-4</v>
      </c>
      <c r="DI5" s="133">
        <v>4.9277264406243266E-4</v>
      </c>
      <c r="DJ5" s="133">
        <v>1.7322056875721536E-3</v>
      </c>
      <c r="DK5" s="133"/>
      <c r="DL5" s="133">
        <v>3.3597244203134152E-5</v>
      </c>
      <c r="DM5" s="133">
        <v>3.6777975233511003E-5</v>
      </c>
      <c r="DN5" s="133">
        <v>4.1620870342411572E-4</v>
      </c>
      <c r="DO5" s="133">
        <v>2.4014935472806891E-5</v>
      </c>
      <c r="DP5" s="133">
        <v>3.8394399555855766E-4</v>
      </c>
      <c r="DQ5" s="133">
        <v>4.4504004484895541E-5</v>
      </c>
      <c r="DR5" s="133">
        <v>7.6064926999042329E-5</v>
      </c>
      <c r="DS5" s="133">
        <v>1.8900297174976992E-4</v>
      </c>
      <c r="DT5" s="133">
        <v>8.8054085997979253E-5</v>
      </c>
      <c r="DU5" s="133">
        <v>4.9210120741621322E-4</v>
      </c>
      <c r="DV5" s="133">
        <v>2.2919677856100753E-4</v>
      </c>
      <c r="DW5" s="133">
        <v>1.1253227657024408E-4</v>
      </c>
      <c r="DX5" s="133">
        <v>9.4916236032556531E-4</v>
      </c>
      <c r="DY5" s="133">
        <v>4.9594525582573224E-5</v>
      </c>
      <c r="DZ5" s="133">
        <v>9.8442413301395173E-5</v>
      </c>
      <c r="EA5" s="133">
        <v>1.2197860234368302E-3</v>
      </c>
      <c r="EB5" s="133">
        <v>1.6598727746358565E-3</v>
      </c>
      <c r="EC5" s="133">
        <v>5.2051808558320489E-4</v>
      </c>
      <c r="ED5" s="133">
        <v>4.4520814233803482E-3</v>
      </c>
      <c r="EE5" s="133">
        <v>3.6958731301865728E-2</v>
      </c>
      <c r="EF5" s="133">
        <v>1.3652144642735899E-3</v>
      </c>
      <c r="EG5" s="133">
        <v>9.4217687231711099E-4</v>
      </c>
      <c r="EH5" s="133">
        <v>1.8078298031161666E-3</v>
      </c>
      <c r="EI5" s="133">
        <v>2.3905366172832982E-4</v>
      </c>
      <c r="EJ5" s="133">
        <v>2.2666337779572122E-4</v>
      </c>
      <c r="EK5" s="133">
        <v>4.0910644216228173E-4</v>
      </c>
      <c r="EL5" s="133">
        <v>1.8137828607899141E-3</v>
      </c>
      <c r="EM5" s="133"/>
      <c r="EN5" s="133">
        <v>3.8574900515117262E-5</v>
      </c>
      <c r="EO5" s="133">
        <v>3.1069519150535241E-5</v>
      </c>
      <c r="EP5" s="133">
        <v>3.1120727185260052E-4</v>
      </c>
      <c r="EQ5" s="133">
        <v>2.3216753095265341E-5</v>
      </c>
      <c r="ER5" s="133">
        <v>4.2687546761083862E-4</v>
      </c>
      <c r="ES5" s="133">
        <v>7.0808524599365498E-5</v>
      </c>
      <c r="ET5" s="133">
        <v>1.0340895795612969E-4</v>
      </c>
      <c r="EU5" s="133">
        <v>1.0995637374364166E-4</v>
      </c>
      <c r="EV5" s="133">
        <v>9.5748639146829475E-5</v>
      </c>
      <c r="EW5" s="133">
        <v>5.0410835503208128E-4</v>
      </c>
      <c r="EX5" s="133">
        <v>2.2535264066318291E-4</v>
      </c>
      <c r="EY5" s="133">
        <v>9.9228953260692719E-5</v>
      </c>
      <c r="EZ5" s="133">
        <v>1.0185229431603664E-3</v>
      </c>
      <c r="FA5" s="133">
        <v>4.2721214505566873E-5</v>
      </c>
      <c r="FB5" s="133">
        <v>1.1427683546264437E-4</v>
      </c>
      <c r="FC5" s="133">
        <v>1.1843860110331778E-3</v>
      </c>
      <c r="FD5" s="133">
        <v>1.7624080531915293E-3</v>
      </c>
      <c r="FE5" s="133">
        <v>4.5513988733752688E-4</v>
      </c>
      <c r="FF5" s="133">
        <v>4.5219233715346318E-3</v>
      </c>
      <c r="FG5" s="133">
        <v>3.7167714856570333E-2</v>
      </c>
      <c r="FH5" s="133">
        <v>1.5781986284985105E-3</v>
      </c>
      <c r="FI5" s="133">
        <v>9.2687488834420956E-4</v>
      </c>
      <c r="FJ5" s="133">
        <v>2.1793087913853002E-3</v>
      </c>
      <c r="FK5" s="133">
        <v>2.3093641197695621E-4</v>
      </c>
      <c r="FL5" s="133">
        <v>2.5949428983653924E-4</v>
      </c>
      <c r="FM5" s="133">
        <v>4.0546987691451528E-4</v>
      </c>
      <c r="FN5" s="133">
        <v>1.9428744727058623E-3</v>
      </c>
      <c r="FO5" s="133"/>
      <c r="FP5" s="133">
        <v>5.1435151008731322E-5</v>
      </c>
      <c r="FQ5" s="133">
        <v>2.1068021165298195E-5</v>
      </c>
      <c r="FR5" s="133">
        <v>3.0572458910811516E-4</v>
      </c>
      <c r="FS5" s="133">
        <v>1.6168160456569393E-5</v>
      </c>
      <c r="FT5" s="133">
        <v>5.1438704043241701E-4</v>
      </c>
      <c r="FU5" s="133">
        <v>8.5209811463530231E-5</v>
      </c>
      <c r="FV5" s="133">
        <v>8.3576258901633219E-5</v>
      </c>
      <c r="FW5" s="133">
        <v>1.0610089447570764E-4</v>
      </c>
      <c r="FX5" s="133">
        <v>9.5609536061385465E-5</v>
      </c>
      <c r="FY5" s="133">
        <v>4.8665732050687493E-4</v>
      </c>
      <c r="FZ5" s="133">
        <v>2.4174280583609873E-4</v>
      </c>
      <c r="GA5" s="133">
        <v>1.2956431330997262E-4</v>
      </c>
      <c r="GB5" s="133">
        <v>9.7864997549574847E-4</v>
      </c>
      <c r="GC5" s="133">
        <v>5.0811748213982835E-5</v>
      </c>
      <c r="GD5" s="133">
        <v>1.3315538956951357E-4</v>
      </c>
      <c r="GE5" s="133">
        <v>1.371663188538306E-3</v>
      </c>
      <c r="GF5" s="133">
        <v>1.9886725136105099E-3</v>
      </c>
      <c r="GG5" s="133">
        <v>5.191838501663092E-4</v>
      </c>
      <c r="GH5" s="133">
        <v>5.5175436183350695E-3</v>
      </c>
      <c r="GI5" s="133">
        <v>4.5455862550386174E-2</v>
      </c>
      <c r="GJ5" s="133">
        <v>2.2549563160060297E-3</v>
      </c>
      <c r="GK5" s="133">
        <v>9.9997279761006633E-4</v>
      </c>
      <c r="GL5" s="133">
        <v>2.8164075614271391E-3</v>
      </c>
      <c r="GM5" s="133">
        <v>2.1351725503305054E-4</v>
      </c>
      <c r="GN5" s="133">
        <v>2.2430459771765799E-4</v>
      </c>
      <c r="GO5" s="133">
        <v>4.0503550860111238E-4</v>
      </c>
      <c r="GP5" s="133">
        <v>1.8568084954702722E-3</v>
      </c>
      <c r="GQ5" s="133"/>
      <c r="GR5" s="133">
        <v>5.4520311667945277E-5</v>
      </c>
      <c r="GS5" s="133">
        <v>1.4978927418881E-5</v>
      </c>
      <c r="GT5" s="133">
        <v>2.8549841342680806E-4</v>
      </c>
      <c r="GU5" s="133">
        <v>5.6187553123993997E-5</v>
      </c>
      <c r="GV5" s="133">
        <v>6.0668245906650572E-4</v>
      </c>
      <c r="GW5" s="133">
        <v>9.0967383151523419E-5</v>
      </c>
      <c r="GX5" s="133">
        <v>9.3938280645802002E-5</v>
      </c>
      <c r="GY5" s="133">
        <v>1.3484037677128144E-4</v>
      </c>
      <c r="GZ5" s="133">
        <v>8.2613756374556226E-5</v>
      </c>
      <c r="HA5" s="133">
        <v>4.2843625954970012E-4</v>
      </c>
      <c r="HB5" s="133">
        <v>2.5713048356233199E-4</v>
      </c>
      <c r="HC5" s="133">
        <v>1.4788188587423659E-4</v>
      </c>
      <c r="HD5" s="133">
        <v>9.285844185232049E-4</v>
      </c>
      <c r="HE5" s="133">
        <v>4.4927315645119937E-5</v>
      </c>
      <c r="HF5" s="133">
        <v>1.0110717205298505E-4</v>
      </c>
      <c r="HG5" s="133">
        <v>1.2393414980905598E-3</v>
      </c>
      <c r="HH5" s="133">
        <v>1.8181677832289514E-3</v>
      </c>
      <c r="HI5" s="133">
        <v>4.1533347946295907E-4</v>
      </c>
      <c r="HJ5" s="133">
        <v>6.1846232618741242E-3</v>
      </c>
      <c r="HK5" s="133">
        <v>4.3350642146422702E-2</v>
      </c>
      <c r="HL5" s="133">
        <v>7.9483182295094195E-3</v>
      </c>
      <c r="HM5" s="133">
        <v>1.0100819531099691E-3</v>
      </c>
      <c r="HN5" s="133">
        <v>2.0072326895454319E-3</v>
      </c>
      <c r="HO5" s="133">
        <v>2.373656891484234E-4</v>
      </c>
      <c r="HP5" s="133">
        <v>2.3462311980331865E-4</v>
      </c>
      <c r="HQ5" s="133">
        <v>4.492084504730807E-4</v>
      </c>
      <c r="HR5" s="133">
        <v>2.1303112265118438E-3</v>
      </c>
    </row>
    <row r="6" spans="1:227" x14ac:dyDescent="0.25">
      <c r="A6" s="122" t="s">
        <v>28</v>
      </c>
      <c r="B6" s="122">
        <v>7312</v>
      </c>
      <c r="C6" s="137" t="s">
        <v>895</v>
      </c>
      <c r="D6" s="134">
        <v>1.4305953792729629E-5</v>
      </c>
      <c r="E6" s="133">
        <v>6.7660864355734029E-7</v>
      </c>
      <c r="F6" s="133">
        <v>3.3559815033004318E-5</v>
      </c>
      <c r="G6" s="133">
        <v>1.6961616406134582E-5</v>
      </c>
      <c r="H6" s="133">
        <v>1.9264938827343317E-5</v>
      </c>
      <c r="I6" s="133">
        <v>1.2349348194101577E-6</v>
      </c>
      <c r="J6" s="133">
        <v>4.8851068886096533E-6</v>
      </c>
      <c r="K6" s="133">
        <v>2.25900605863043E-5</v>
      </c>
      <c r="L6" s="133">
        <v>1.6702667001433371E-5</v>
      </c>
      <c r="M6" s="133">
        <v>1.3037110355254344E-4</v>
      </c>
      <c r="N6" s="133">
        <v>3.1181610829637798E-5</v>
      </c>
      <c r="O6" s="133">
        <v>1.3773571799420504E-5</v>
      </c>
      <c r="P6" s="133">
        <v>5.7437905422553344E-5</v>
      </c>
      <c r="Q6" s="133">
        <v>8.432968213031293E-6</v>
      </c>
      <c r="R6" s="133">
        <v>6.4740828191669019E-5</v>
      </c>
      <c r="S6" s="133">
        <v>2.1045355535188889E-4</v>
      </c>
      <c r="T6" s="133">
        <v>2.3906369623699671E-4</v>
      </c>
      <c r="U6" s="133">
        <v>9.2022688577125813E-5</v>
      </c>
      <c r="V6" s="133">
        <v>4.9873248628267731E-4</v>
      </c>
      <c r="W6" s="133">
        <v>2.2238198944366039E-3</v>
      </c>
      <c r="X6" s="133">
        <v>5.9542351513370022E-4</v>
      </c>
      <c r="Y6" s="133">
        <v>2.6028085022466698E-4</v>
      </c>
      <c r="Z6" s="133">
        <v>3.061110005979366E-4</v>
      </c>
      <c r="AA6" s="133">
        <v>6.3242696368855363E-5</v>
      </c>
      <c r="AB6" s="133">
        <v>7.9017120213256307E-5</v>
      </c>
      <c r="AC6" s="133">
        <v>1.7425397424967307E-4</v>
      </c>
      <c r="AD6" s="133">
        <v>2.5125672152187528E-4</v>
      </c>
      <c r="AE6" s="133"/>
      <c r="AF6" s="133">
        <v>1.586309672021021E-5</v>
      </c>
      <c r="AG6" s="133">
        <v>0</v>
      </c>
      <c r="AH6" s="133">
        <v>1.8769105529646778E-5</v>
      </c>
      <c r="AI6" s="133">
        <v>9.0184200618162083E-6</v>
      </c>
      <c r="AJ6" s="133">
        <v>2.4278121043705905E-5</v>
      </c>
      <c r="AK6" s="133">
        <v>7.6008377388122294E-7</v>
      </c>
      <c r="AL6" s="133">
        <v>5.9817879569598128E-6</v>
      </c>
      <c r="AM6" s="133">
        <v>1.4363549277979835E-5</v>
      </c>
      <c r="AN6" s="133">
        <v>1.5322975385541365E-5</v>
      </c>
      <c r="AO6" s="133">
        <v>1.2760754306941722E-4</v>
      </c>
      <c r="AP6" s="133">
        <v>3.2028963858654761E-5</v>
      </c>
      <c r="AQ6" s="133">
        <v>1.3222401000533465E-5</v>
      </c>
      <c r="AR6" s="133">
        <v>7.4517881700888181E-5</v>
      </c>
      <c r="AS6" s="133">
        <v>8.2254008423473262E-6</v>
      </c>
      <c r="AT6" s="133">
        <v>4.0798764248189572E-5</v>
      </c>
      <c r="AU6" s="133">
        <v>2.1589471395145617E-4</v>
      </c>
      <c r="AV6" s="133">
        <v>2.4887502684417615E-4</v>
      </c>
      <c r="AW6" s="133">
        <v>8.717936150439036E-5</v>
      </c>
      <c r="AX6" s="133">
        <v>5.108607018658529E-4</v>
      </c>
      <c r="AY6" s="133">
        <v>2.3359783272664629E-3</v>
      </c>
      <c r="AZ6" s="133">
        <v>4.6016032831659043E-4</v>
      </c>
      <c r="BA6" s="133">
        <v>2.3513445481504201E-4</v>
      </c>
      <c r="BB6" s="133">
        <v>3.105691163145588E-4</v>
      </c>
      <c r="BC6" s="133">
        <v>8.5356719138509796E-5</v>
      </c>
      <c r="BD6" s="133">
        <v>6.1150692566840922E-5</v>
      </c>
      <c r="BE6" s="133">
        <v>1.6516599075302175E-4</v>
      </c>
      <c r="BF6" s="133">
        <v>2.0390993472095938E-4</v>
      </c>
      <c r="BG6" s="133"/>
      <c r="BH6" s="133">
        <v>1.3965297936437476E-5</v>
      </c>
      <c r="BI6" s="133">
        <v>1.3810301925134631E-6</v>
      </c>
      <c r="BJ6" s="133">
        <v>1.5781121619610132E-5</v>
      </c>
      <c r="BK6" s="133">
        <v>0</v>
      </c>
      <c r="BL6" s="133">
        <v>2.6216306409029342E-5</v>
      </c>
      <c r="BM6" s="133">
        <v>1.6203347270611272E-6</v>
      </c>
      <c r="BN6" s="133">
        <v>4.5110700482601853E-6</v>
      </c>
      <c r="BO6" s="133">
        <v>1.6190739770871449E-5</v>
      </c>
      <c r="BP6" s="133">
        <v>1.3946225843158695E-5</v>
      </c>
      <c r="BQ6" s="133">
        <v>1.4320601603940198E-4</v>
      </c>
      <c r="BR6" s="133">
        <v>3.8244301827864793E-5</v>
      </c>
      <c r="BS6" s="133">
        <v>8.4217745724109491E-6</v>
      </c>
      <c r="BT6" s="133">
        <v>6.6973052465781418E-5</v>
      </c>
      <c r="BU6" s="133">
        <v>2.2482111287904228E-6</v>
      </c>
      <c r="BV6" s="133">
        <v>5.1848781141910415E-5</v>
      </c>
      <c r="BW6" s="133">
        <v>1.9620204881086779E-4</v>
      </c>
      <c r="BX6" s="133">
        <v>2.6932020200064671E-4</v>
      </c>
      <c r="BY6" s="133">
        <v>8.6000378324430489E-5</v>
      </c>
      <c r="BZ6" s="133">
        <v>4.1808992838637148E-4</v>
      </c>
      <c r="CA6" s="133">
        <v>1.9173354020107466E-3</v>
      </c>
      <c r="CB6" s="133">
        <v>3.7608284092415347E-4</v>
      </c>
      <c r="CC6" s="133">
        <v>2.4381761844647501E-4</v>
      </c>
      <c r="CD6" s="133">
        <v>2.8758912571751484E-4</v>
      </c>
      <c r="CE6" s="133">
        <v>6.3436131004500265E-5</v>
      </c>
      <c r="CF6" s="133">
        <v>4.4107115300628369E-5</v>
      </c>
      <c r="CG6" s="133">
        <v>1.3673411182425492E-4</v>
      </c>
      <c r="CH6" s="133">
        <v>1.9922962904534523E-4</v>
      </c>
      <c r="CI6" s="133"/>
      <c r="CJ6" s="133">
        <v>1.1585046474899114E-5</v>
      </c>
      <c r="CK6" s="133">
        <v>8.9936026700212213E-7</v>
      </c>
      <c r="CL6" s="133">
        <v>1.4223674035460949E-5</v>
      </c>
      <c r="CM6" s="133">
        <v>0</v>
      </c>
      <c r="CN6" s="133">
        <v>2.1592172897885722E-5</v>
      </c>
      <c r="CO6" s="133">
        <v>8.0322920561353058E-7</v>
      </c>
      <c r="CP6" s="133">
        <v>2.7336733603998276E-6</v>
      </c>
      <c r="CQ6" s="133">
        <v>1.4080921946600203E-5</v>
      </c>
      <c r="CR6" s="133">
        <v>1.1857366734517671E-5</v>
      </c>
      <c r="CS6" s="133">
        <v>1.637004956599712E-4</v>
      </c>
      <c r="CT6" s="133">
        <v>3.4021753834010898E-5</v>
      </c>
      <c r="CU6" s="133">
        <v>8.6218905400028032E-6</v>
      </c>
      <c r="CV6" s="133">
        <v>5.1449119968740002E-5</v>
      </c>
      <c r="CW6" s="133">
        <v>3.4559852637788926E-6</v>
      </c>
      <c r="CX6" s="133">
        <v>5.1124219791838694E-5</v>
      </c>
      <c r="CY6" s="133">
        <v>2.9888126735712328E-4</v>
      </c>
      <c r="CZ6" s="133">
        <v>3.2754596417549389E-4</v>
      </c>
      <c r="DA6" s="133">
        <v>7.0141880974783648E-5</v>
      </c>
      <c r="DB6" s="133">
        <v>5.2876255489006554E-4</v>
      </c>
      <c r="DC6" s="133">
        <v>2.0119694496836694E-3</v>
      </c>
      <c r="DD6" s="133">
        <v>3.5487824117305184E-4</v>
      </c>
      <c r="DE6" s="133">
        <v>2.431271509594908E-4</v>
      </c>
      <c r="DF6" s="133">
        <v>2.9087145428329409E-4</v>
      </c>
      <c r="DG6" s="133">
        <v>5.8561969394811985E-5</v>
      </c>
      <c r="DH6" s="133">
        <v>2.5050755755280235E-5</v>
      </c>
      <c r="DI6" s="133">
        <v>1.0860109343926406E-4</v>
      </c>
      <c r="DJ6" s="133">
        <v>1.9308936841890473E-4</v>
      </c>
      <c r="DK6" s="133"/>
      <c r="DL6" s="133">
        <v>7.0359911822132774E-6</v>
      </c>
      <c r="DM6" s="133">
        <v>0</v>
      </c>
      <c r="DN6" s="133">
        <v>2.4327945675143417E-5</v>
      </c>
      <c r="DO6" s="133">
        <v>1.1324992245384767E-6</v>
      </c>
      <c r="DP6" s="133">
        <v>1.6603243964514389E-5</v>
      </c>
      <c r="DQ6" s="133">
        <v>9.1984103681958501E-7</v>
      </c>
      <c r="DR6" s="133">
        <v>4.0327353636452002E-6</v>
      </c>
      <c r="DS6" s="133">
        <v>2.0227153399764684E-5</v>
      </c>
      <c r="DT6" s="133">
        <v>1.4398060349481465E-5</v>
      </c>
      <c r="DU6" s="133">
        <v>1.0972527028397041E-4</v>
      </c>
      <c r="DV6" s="133">
        <v>1.4973810371913369E-5</v>
      </c>
      <c r="DW6" s="133">
        <v>8.1643567845808055E-6</v>
      </c>
      <c r="DX6" s="133">
        <v>4.8107484892469586E-5</v>
      </c>
      <c r="DY6" s="133">
        <v>2.8681234944292589E-6</v>
      </c>
      <c r="DZ6" s="133">
        <v>4.3690083583883599E-5</v>
      </c>
      <c r="EA6" s="133">
        <v>1.8515897996521782E-4</v>
      </c>
      <c r="EB6" s="133">
        <v>3.1045177963124991E-4</v>
      </c>
      <c r="EC6" s="133">
        <v>8.0673928301426226E-5</v>
      </c>
      <c r="ED6" s="133">
        <v>6.7166145725673762E-4</v>
      </c>
      <c r="EE6" s="133">
        <v>2.7297105024975013E-3</v>
      </c>
      <c r="EF6" s="133">
        <v>3.1896622967610036E-4</v>
      </c>
      <c r="EG6" s="133">
        <v>2.4197148306372523E-4</v>
      </c>
      <c r="EH6" s="133">
        <v>3.3815292457995544E-4</v>
      </c>
      <c r="EI6" s="133">
        <v>3.2033029982539559E-5</v>
      </c>
      <c r="EJ6" s="133">
        <v>1.7561665474917905E-5</v>
      </c>
      <c r="EK6" s="133">
        <v>1.3989550262536146E-4</v>
      </c>
      <c r="EL6" s="133">
        <v>1.6317499310175435E-4</v>
      </c>
      <c r="EM6" s="133"/>
      <c r="EN6" s="133">
        <v>3.5492415307399239E-6</v>
      </c>
      <c r="EO6" s="133">
        <v>2.9913243746846095E-6</v>
      </c>
      <c r="EP6" s="133">
        <v>2.0263765099781811E-5</v>
      </c>
      <c r="EQ6" s="133">
        <v>0</v>
      </c>
      <c r="ER6" s="133">
        <v>1.7534733807874675E-5</v>
      </c>
      <c r="ES6" s="133">
        <v>6.761866844658163E-7</v>
      </c>
      <c r="ET6" s="133">
        <v>5.7240523068702217E-6</v>
      </c>
      <c r="EU6" s="133">
        <v>3.8891533444634484E-5</v>
      </c>
      <c r="EV6" s="133">
        <v>3.2609342030228479E-5</v>
      </c>
      <c r="EW6" s="133">
        <v>1.1387207248590721E-4</v>
      </c>
      <c r="EX6" s="133">
        <v>7.0055389630510914E-6</v>
      </c>
      <c r="EY6" s="133">
        <v>5.4748314013120592E-6</v>
      </c>
      <c r="EZ6" s="133">
        <v>5.805709024175747E-5</v>
      </c>
      <c r="FA6" s="133">
        <v>3.7612740820303209E-6</v>
      </c>
      <c r="FB6" s="133">
        <v>5.0090654411302223E-5</v>
      </c>
      <c r="FC6" s="133">
        <v>1.491010160716015E-4</v>
      </c>
      <c r="FD6" s="133">
        <v>3.6680908117402589E-4</v>
      </c>
      <c r="FE6" s="133">
        <v>5.5068283868413356E-5</v>
      </c>
      <c r="FF6" s="133">
        <v>7.1715016565277985E-4</v>
      </c>
      <c r="FG6" s="133">
        <v>2.9709035597739186E-3</v>
      </c>
      <c r="FH6" s="133">
        <v>2.6613948673419969E-4</v>
      </c>
      <c r="FI6" s="133">
        <v>1.9863962356099466E-4</v>
      </c>
      <c r="FJ6" s="133">
        <v>3.3715121174638827E-4</v>
      </c>
      <c r="FK6" s="133">
        <v>3.7160518492905975E-5</v>
      </c>
      <c r="FL6" s="133">
        <v>2.578973718502983E-5</v>
      </c>
      <c r="FM6" s="133">
        <v>1.3024187478212441E-4</v>
      </c>
      <c r="FN6" s="133">
        <v>1.5096165069154383E-4</v>
      </c>
      <c r="FO6" s="133"/>
      <c r="FP6" s="133">
        <v>2.9006254609219584E-6</v>
      </c>
      <c r="FQ6" s="133">
        <v>9.5451892164524519E-7</v>
      </c>
      <c r="FR6" s="133">
        <v>2.4938391514738402E-5</v>
      </c>
      <c r="FS6" s="133">
        <v>7.691754417141295E-7</v>
      </c>
      <c r="FT6" s="133">
        <v>1.9094066768158497E-5</v>
      </c>
      <c r="FU6" s="133">
        <v>1.1321150441153605E-6</v>
      </c>
      <c r="FV6" s="133">
        <v>1.5689381179213375E-5</v>
      </c>
      <c r="FW6" s="133">
        <v>4.6556845746726477E-5</v>
      </c>
      <c r="FX6" s="133">
        <v>4.2809710277089414E-6</v>
      </c>
      <c r="FY6" s="133">
        <v>6.1540420420012792E-5</v>
      </c>
      <c r="FZ6" s="133">
        <v>1.1656390460479009E-5</v>
      </c>
      <c r="GA6" s="133">
        <v>3.0991283279279234E-6</v>
      </c>
      <c r="GB6" s="133">
        <v>6.6821718010424801E-5</v>
      </c>
      <c r="GC6" s="133">
        <v>3.1548240436481783E-6</v>
      </c>
      <c r="GD6" s="133">
        <v>3.1215419149561507E-5</v>
      </c>
      <c r="GE6" s="133">
        <v>1.3354657551824966E-4</v>
      </c>
      <c r="GF6" s="133">
        <v>3.3800265656550927E-4</v>
      </c>
      <c r="GG6" s="133">
        <v>5.2638234071312375E-5</v>
      </c>
      <c r="GH6" s="133">
        <v>1.043948095963691E-3</v>
      </c>
      <c r="GI6" s="133">
        <v>3.6789583069566732E-3</v>
      </c>
      <c r="GJ6" s="133">
        <v>2.3752744640029468E-4</v>
      </c>
      <c r="GK6" s="133">
        <v>2.2141261853007293E-4</v>
      </c>
      <c r="GL6" s="133">
        <v>3.9801903461877806E-4</v>
      </c>
      <c r="GM6" s="133">
        <v>3.4107898764542632E-5</v>
      </c>
      <c r="GN6" s="133">
        <v>2.2526433405829293E-5</v>
      </c>
      <c r="GO6" s="133">
        <v>1.2834341873897966E-4</v>
      </c>
      <c r="GP6" s="133">
        <v>1.4085368661148807E-4</v>
      </c>
      <c r="GQ6" s="133"/>
      <c r="GR6" s="133">
        <v>0</v>
      </c>
      <c r="GS6" s="133">
        <v>5.3096861657624938E-7</v>
      </c>
      <c r="GT6" s="133">
        <v>2.8409126508458842E-5</v>
      </c>
      <c r="GU6" s="133">
        <v>4.657619443651311E-7</v>
      </c>
      <c r="GV6" s="133">
        <v>2.3302605702820268E-5</v>
      </c>
      <c r="GW6" s="133">
        <v>0</v>
      </c>
      <c r="GX6" s="133">
        <v>2.7759528324645342E-6</v>
      </c>
      <c r="GY6" s="133">
        <v>2.4396028443417789E-5</v>
      </c>
      <c r="GZ6" s="133">
        <v>3.0856728814189935E-6</v>
      </c>
      <c r="HA6" s="133">
        <v>2.2622639840242663E-5</v>
      </c>
      <c r="HB6" s="133">
        <v>4.7147567901755699E-6</v>
      </c>
      <c r="HC6" s="133">
        <v>1.3972858330953934E-6</v>
      </c>
      <c r="HD6" s="133">
        <v>6.4195316725114578E-5</v>
      </c>
      <c r="HE6" s="133">
        <v>5.0568007180719612E-6</v>
      </c>
      <c r="HF6" s="133">
        <v>4.2554456487412933E-5</v>
      </c>
      <c r="HG6" s="133">
        <v>9.3112589514873453E-5</v>
      </c>
      <c r="HH6" s="133">
        <v>3.4934844917854644E-4</v>
      </c>
      <c r="HI6" s="133">
        <v>5.2789214249324796E-5</v>
      </c>
      <c r="HJ6" s="133">
        <v>9.9040550209284297E-4</v>
      </c>
      <c r="HK6" s="133">
        <v>3.1980454026881797E-3</v>
      </c>
      <c r="HL6" s="133">
        <v>2.2161322429233265E-4</v>
      </c>
      <c r="HM6" s="133">
        <v>1.6905269915769159E-4</v>
      </c>
      <c r="HN6" s="133">
        <v>4.9102077352236909E-4</v>
      </c>
      <c r="HO6" s="133">
        <v>5.875107193363851E-5</v>
      </c>
      <c r="HP6" s="133">
        <v>1.8129329566516857E-5</v>
      </c>
      <c r="HQ6" s="133">
        <v>1.165717028750602E-4</v>
      </c>
      <c r="HR6" s="133">
        <v>1.3871477092928136E-4</v>
      </c>
    </row>
    <row r="7" spans="1:227" x14ac:dyDescent="0.25">
      <c r="A7" s="122" t="s">
        <v>28</v>
      </c>
      <c r="B7" s="122">
        <v>7319</v>
      </c>
      <c r="C7" s="137" t="s">
        <v>896</v>
      </c>
      <c r="D7" s="134">
        <v>6.0947545876487287E-5</v>
      </c>
      <c r="E7" s="133">
        <v>3.0428744633010049E-6</v>
      </c>
      <c r="F7" s="133">
        <v>1.205983600107798E-4</v>
      </c>
      <c r="G7" s="133">
        <v>7.6958857924862067E-6</v>
      </c>
      <c r="H7" s="133">
        <v>1.9118635740345637E-4</v>
      </c>
      <c r="I7" s="133">
        <v>9.1377538476562252E-6</v>
      </c>
      <c r="J7" s="133">
        <v>1.4567575801572139E-5</v>
      </c>
      <c r="K7" s="133">
        <v>5.4023204438118223E-5</v>
      </c>
      <c r="L7" s="133">
        <v>7.4118421008782941E-5</v>
      </c>
      <c r="M7" s="133">
        <v>4.4355353654901704E-4</v>
      </c>
      <c r="N7" s="133">
        <v>2.3978890793478481E-4</v>
      </c>
      <c r="O7" s="133">
        <v>1.8398764364226114E-4</v>
      </c>
      <c r="P7" s="133">
        <v>7.8409338832173699E-4</v>
      </c>
      <c r="Q7" s="133">
        <v>7.8988804141524185E-5</v>
      </c>
      <c r="R7" s="133">
        <v>9.0098530121879002E-5</v>
      </c>
      <c r="S7" s="133">
        <v>7.2365520470893711E-4</v>
      </c>
      <c r="T7" s="133">
        <v>1.7303681506700426E-3</v>
      </c>
      <c r="U7" s="133">
        <v>1.6492276671400928E-4</v>
      </c>
      <c r="V7" s="133">
        <v>2.3692242684843776E-3</v>
      </c>
      <c r="W7" s="133">
        <v>2.1467427747181918E-2</v>
      </c>
      <c r="X7" s="133">
        <v>1.4248763146418218E-3</v>
      </c>
      <c r="Y7" s="133">
        <v>7.8682428605739033E-4</v>
      </c>
      <c r="Z7" s="133">
        <v>1.6844853714210969E-3</v>
      </c>
      <c r="AA7" s="133">
        <v>3.3913493030843277E-4</v>
      </c>
      <c r="AB7" s="133">
        <v>1.5151060918048079E-4</v>
      </c>
      <c r="AC7" s="133">
        <v>4.5885522145204169E-4</v>
      </c>
      <c r="AD7" s="133">
        <v>4.0712976869062818E-4</v>
      </c>
      <c r="AE7" s="133"/>
      <c r="AF7" s="133">
        <v>2.5279230762513508E-5</v>
      </c>
      <c r="AG7" s="133">
        <v>4.2436992086360711E-6</v>
      </c>
      <c r="AH7" s="133">
        <v>9.5923880094637585E-5</v>
      </c>
      <c r="AI7" s="133">
        <v>4.5925073479637376E-7</v>
      </c>
      <c r="AJ7" s="133">
        <v>1.133634681688866E-4</v>
      </c>
      <c r="AK7" s="133">
        <v>4.4435248884550434E-6</v>
      </c>
      <c r="AL7" s="133">
        <v>1.9534210510939409E-5</v>
      </c>
      <c r="AM7" s="133">
        <v>4.7708329127097204E-5</v>
      </c>
      <c r="AN7" s="133">
        <v>2.8749109180428207E-4</v>
      </c>
      <c r="AO7" s="133">
        <v>3.3756441761118836E-4</v>
      </c>
      <c r="AP7" s="133">
        <v>1.6524566696862213E-4</v>
      </c>
      <c r="AQ7" s="133">
        <v>1.6871840511794819E-4</v>
      </c>
      <c r="AR7" s="133">
        <v>7.1475287661215453E-4</v>
      </c>
      <c r="AS7" s="133">
        <v>5.8514870254519742E-5</v>
      </c>
      <c r="AT7" s="133">
        <v>1.0521327358901135E-4</v>
      </c>
      <c r="AU7" s="133">
        <v>4.584281915165899E-4</v>
      </c>
      <c r="AV7" s="133">
        <v>1.5835914811351509E-3</v>
      </c>
      <c r="AW7" s="133">
        <v>1.3676320147794721E-4</v>
      </c>
      <c r="AX7" s="133">
        <v>2.4799522462301115E-3</v>
      </c>
      <c r="AY7" s="133">
        <v>2.0173433482895155E-2</v>
      </c>
      <c r="AZ7" s="133">
        <v>1.2542122707394252E-3</v>
      </c>
      <c r="BA7" s="133">
        <v>6.7794975114378396E-4</v>
      </c>
      <c r="BB7" s="133">
        <v>1.600517471993449E-3</v>
      </c>
      <c r="BC7" s="133">
        <v>2.515545380550213E-4</v>
      </c>
      <c r="BD7" s="133">
        <v>1.3134628137904716E-4</v>
      </c>
      <c r="BE7" s="133">
        <v>3.5422612598553089E-4</v>
      </c>
      <c r="BF7" s="133">
        <v>3.2837403018339618E-4</v>
      </c>
      <c r="BG7" s="133"/>
      <c r="BH7" s="133">
        <v>1.5132454521002323E-5</v>
      </c>
      <c r="BI7" s="133">
        <v>3.5329642663226514E-6</v>
      </c>
      <c r="BJ7" s="133">
        <v>6.8956783720626396E-5</v>
      </c>
      <c r="BK7" s="133">
        <v>0</v>
      </c>
      <c r="BL7" s="133">
        <v>9.9189678262239127E-5</v>
      </c>
      <c r="BM7" s="133">
        <v>9.790391158925457E-6</v>
      </c>
      <c r="BN7" s="133">
        <v>8.0478637159356218E-6</v>
      </c>
      <c r="BO7" s="133">
        <v>5.3367273182335334E-5</v>
      </c>
      <c r="BP7" s="133">
        <v>1.7760786834607778E-4</v>
      </c>
      <c r="BQ7" s="133">
        <v>2.5785811630708839E-4</v>
      </c>
      <c r="BR7" s="133">
        <v>1.5358810479095461E-4</v>
      </c>
      <c r="BS7" s="133">
        <v>1.178939286775632E-4</v>
      </c>
      <c r="BT7" s="133">
        <v>5.4622252173506906E-4</v>
      </c>
      <c r="BU7" s="133">
        <v>7.2007071556004425E-5</v>
      </c>
      <c r="BV7" s="133">
        <v>7.3909252866709383E-5</v>
      </c>
      <c r="BW7" s="133">
        <v>5.4585695712274613E-4</v>
      </c>
      <c r="BX7" s="133">
        <v>1.3334472587198686E-3</v>
      </c>
      <c r="BY7" s="133">
        <v>1.2054892887168061E-4</v>
      </c>
      <c r="BZ7" s="133">
        <v>2.1458989637149002E-3</v>
      </c>
      <c r="CA7" s="133">
        <v>1.9735004715163484E-2</v>
      </c>
      <c r="CB7" s="133">
        <v>1.7946992114407862E-3</v>
      </c>
      <c r="CC7" s="133">
        <v>6.0407694112222837E-4</v>
      </c>
      <c r="CD7" s="133">
        <v>1.4231469224789421E-3</v>
      </c>
      <c r="CE7" s="133">
        <v>1.8876509579445223E-4</v>
      </c>
      <c r="CF7" s="133">
        <v>1.0330243328291142E-4</v>
      </c>
      <c r="CG7" s="133">
        <v>3.4377546845095185E-4</v>
      </c>
      <c r="CH7" s="133">
        <v>2.2281510587754161E-4</v>
      </c>
      <c r="CI7" s="133"/>
      <c r="CJ7" s="133">
        <v>1.3129911268733681E-5</v>
      </c>
      <c r="CK7" s="133">
        <v>2.4607451533389205E-6</v>
      </c>
      <c r="CL7" s="133">
        <v>6.7319889431296352E-5</v>
      </c>
      <c r="CM7" s="133">
        <v>0</v>
      </c>
      <c r="CN7" s="133">
        <v>9.359230803686489E-5</v>
      </c>
      <c r="CO7" s="133">
        <v>1.683869213292668E-5</v>
      </c>
      <c r="CP7" s="133">
        <v>7.5658406121808187E-6</v>
      </c>
      <c r="CQ7" s="133">
        <v>7.437910884904443E-5</v>
      </c>
      <c r="CR7" s="133">
        <v>4.9823895576526391E-5</v>
      </c>
      <c r="CS7" s="133">
        <v>2.7045730265314987E-4</v>
      </c>
      <c r="CT7" s="133">
        <v>1.3925472800027479E-4</v>
      </c>
      <c r="CU7" s="133">
        <v>9.0137322620523064E-5</v>
      </c>
      <c r="CV7" s="133">
        <v>5.2932689592111604E-4</v>
      </c>
      <c r="CW7" s="133">
        <v>5.5940268899842405E-5</v>
      </c>
      <c r="CX7" s="133">
        <v>6.7827615984718338E-5</v>
      </c>
      <c r="CY7" s="133">
        <v>3.9159422212467417E-4</v>
      </c>
      <c r="CZ7" s="133">
        <v>1.156016157826079E-3</v>
      </c>
      <c r="DA7" s="133">
        <v>9.4219488726294528E-5</v>
      </c>
      <c r="DB7" s="133">
        <v>2.226012309553113E-3</v>
      </c>
      <c r="DC7" s="133">
        <v>1.5973407204547662E-2</v>
      </c>
      <c r="DD7" s="133">
        <v>1.7422814366908166E-3</v>
      </c>
      <c r="DE7" s="133">
        <v>5.0227340553326682E-4</v>
      </c>
      <c r="DF7" s="133">
        <v>1.3955983622207424E-3</v>
      </c>
      <c r="DG7" s="133">
        <v>1.4607095936644877E-4</v>
      </c>
      <c r="DH7" s="133">
        <v>7.5064044545576549E-5</v>
      </c>
      <c r="DI7" s="133">
        <v>3.3084319476690241E-4</v>
      </c>
      <c r="DJ7" s="133">
        <v>3.2611324357772566E-3</v>
      </c>
      <c r="DK7" s="133"/>
      <c r="DL7" s="133">
        <v>1.7154588628659187E-5</v>
      </c>
      <c r="DM7" s="133">
        <v>8.6833937625111901E-6</v>
      </c>
      <c r="DN7" s="133">
        <v>3.3844921783540519E-5</v>
      </c>
      <c r="DO7" s="133">
        <v>8.1162444425257499E-7</v>
      </c>
      <c r="DP7" s="133">
        <v>1.2622400973670526E-4</v>
      </c>
      <c r="DQ7" s="133">
        <v>2.6166709166092329E-6</v>
      </c>
      <c r="DR7" s="133">
        <v>9.4613389381597834E-6</v>
      </c>
      <c r="DS7" s="133">
        <v>1.1456014855668914E-4</v>
      </c>
      <c r="DT7" s="133">
        <v>2.0755061621621878E-5</v>
      </c>
      <c r="DU7" s="133">
        <v>2.4556693531014022E-4</v>
      </c>
      <c r="DV7" s="133">
        <v>1.3013305731004532E-4</v>
      </c>
      <c r="DW7" s="133">
        <v>5.7163294733304055E-5</v>
      </c>
      <c r="DX7" s="133">
        <v>4.3465721645846348E-4</v>
      </c>
      <c r="DY7" s="133">
        <v>5.8850422869743264E-5</v>
      </c>
      <c r="DZ7" s="133">
        <v>3.7471794591761692E-5</v>
      </c>
      <c r="EA7" s="133">
        <v>2.7865827323467657E-4</v>
      </c>
      <c r="EB7" s="133">
        <v>1.0106295736535419E-3</v>
      </c>
      <c r="EC7" s="133">
        <v>4.5221845410034817E-5</v>
      </c>
      <c r="ED7" s="133">
        <v>2.0857996804055888E-3</v>
      </c>
      <c r="EE7" s="133">
        <v>1.544024033228183E-2</v>
      </c>
      <c r="EF7" s="133">
        <v>1.592398993045836E-3</v>
      </c>
      <c r="EG7" s="133">
        <v>5.7180111088460188E-4</v>
      </c>
      <c r="EH7" s="133">
        <v>1.4704063842033589E-3</v>
      </c>
      <c r="EI7" s="133">
        <v>1.5223992663103547E-4</v>
      </c>
      <c r="EJ7" s="133">
        <v>6.1751716008124019E-5</v>
      </c>
      <c r="EK7" s="133">
        <v>2.7047674021184794E-4</v>
      </c>
      <c r="EL7" s="133">
        <v>3.2347642671278301E-4</v>
      </c>
      <c r="EM7" s="133"/>
      <c r="EN7" s="133">
        <v>9.3522014178789775E-6</v>
      </c>
      <c r="EO7" s="133">
        <v>4.6375921259983075E-6</v>
      </c>
      <c r="EP7" s="133">
        <v>2.4705075576549462E-5</v>
      </c>
      <c r="EQ7" s="133">
        <v>1.4585067431194404E-5</v>
      </c>
      <c r="ER7" s="133">
        <v>1.3254971868726479E-4</v>
      </c>
      <c r="ES7" s="133">
        <v>9.5592209269700575E-7</v>
      </c>
      <c r="ET7" s="133">
        <v>6.8416469238758938E-6</v>
      </c>
      <c r="EU7" s="133">
        <v>8.7266877885264701E-5</v>
      </c>
      <c r="EV7" s="133">
        <v>1.3203832715493253E-5</v>
      </c>
      <c r="EW7" s="133">
        <v>1.8198279207149194E-4</v>
      </c>
      <c r="EX7" s="133">
        <v>1.5350252835075626E-4</v>
      </c>
      <c r="EY7" s="133">
        <v>1.1079977408607845E-4</v>
      </c>
      <c r="EZ7" s="133">
        <v>4.5783453910949382E-4</v>
      </c>
      <c r="FA7" s="133">
        <v>5.0540289855846729E-5</v>
      </c>
      <c r="FB7" s="133">
        <v>6.6349871292638002E-6</v>
      </c>
      <c r="FC7" s="133">
        <v>2.9452331636072374E-4</v>
      </c>
      <c r="FD7" s="133">
        <v>1.1501341667734056E-3</v>
      </c>
      <c r="FE7" s="133">
        <v>3.8819827807435415E-5</v>
      </c>
      <c r="FF7" s="133">
        <v>2.4704616749250128E-3</v>
      </c>
      <c r="FG7" s="133">
        <v>1.5623514951661595E-2</v>
      </c>
      <c r="FH7" s="133">
        <v>1.1537181628455697E-3</v>
      </c>
      <c r="FI7" s="133">
        <v>4.3487603804923098E-4</v>
      </c>
      <c r="FJ7" s="133">
        <v>1.3304479831604402E-3</v>
      </c>
      <c r="FK7" s="133">
        <v>7.3807931069563862E-5</v>
      </c>
      <c r="FL7" s="133">
        <v>6.5372603589722105E-5</v>
      </c>
      <c r="FM7" s="133">
        <v>2.456648677220498E-4</v>
      </c>
      <c r="FN7" s="133">
        <v>3.0992922161771584E-4</v>
      </c>
      <c r="FO7" s="133"/>
      <c r="FP7" s="133">
        <v>1.8632876587041083E-5</v>
      </c>
      <c r="FQ7" s="133">
        <v>0</v>
      </c>
      <c r="FR7" s="133">
        <v>2.6541909165708588E-5</v>
      </c>
      <c r="FS7" s="133">
        <v>3.4683436605596871E-5</v>
      </c>
      <c r="FT7" s="133">
        <v>1.291362996117705E-4</v>
      </c>
      <c r="FU7" s="133">
        <v>6.9940288869402678E-6</v>
      </c>
      <c r="FV7" s="133">
        <v>3.5246584235023557E-6</v>
      </c>
      <c r="FW7" s="133">
        <v>2.0341054920980153E-4</v>
      </c>
      <c r="FX7" s="133">
        <v>1.6030913609682069E-5</v>
      </c>
      <c r="FY7" s="133">
        <v>1.6265879099494867E-4</v>
      </c>
      <c r="FZ7" s="133">
        <v>1.409332360330745E-4</v>
      </c>
      <c r="GA7" s="133">
        <v>4.0282839210623477E-5</v>
      </c>
      <c r="GB7" s="133">
        <v>4.6893490669629764E-4</v>
      </c>
      <c r="GC7" s="133">
        <v>4.8907047408126352E-5</v>
      </c>
      <c r="GD7" s="133">
        <v>2.3316061500550297E-5</v>
      </c>
      <c r="GE7" s="133">
        <v>4.3762441560871184E-4</v>
      </c>
      <c r="GF7" s="133">
        <v>9.1064546026661493E-4</v>
      </c>
      <c r="GG7" s="133">
        <v>4.6405308917535914E-5</v>
      </c>
      <c r="GH7" s="133">
        <v>2.3382108371608626E-3</v>
      </c>
      <c r="GI7" s="133">
        <v>1.7151093071185838E-2</v>
      </c>
      <c r="GJ7" s="133">
        <v>9.0576981468353478E-4</v>
      </c>
      <c r="GK7" s="133">
        <v>4.6330121554747809E-4</v>
      </c>
      <c r="GL7" s="133">
        <v>1.3300340050223082E-3</v>
      </c>
      <c r="GM7" s="133">
        <v>9.1233891584124033E-5</v>
      </c>
      <c r="GN7" s="133">
        <v>1.1913578633533879E-4</v>
      </c>
      <c r="GO7" s="133">
        <v>1.5660033892600153E-4</v>
      </c>
      <c r="GP7" s="133">
        <v>3.0451653884031201E-4</v>
      </c>
      <c r="GQ7" s="133"/>
      <c r="GR7" s="133">
        <v>2.239358976005471E-5</v>
      </c>
      <c r="GS7" s="133">
        <v>0</v>
      </c>
      <c r="GT7" s="133">
        <v>3.2317253475281619E-5</v>
      </c>
      <c r="GU7" s="133">
        <v>5.0440039086480959E-6</v>
      </c>
      <c r="GV7" s="133">
        <v>1.0191366214774932E-4</v>
      </c>
      <c r="GW7" s="133">
        <v>4.4014503742504887E-6</v>
      </c>
      <c r="GX7" s="133">
        <v>6.7857672757957767E-6</v>
      </c>
      <c r="GY7" s="133">
        <v>8.8524927515270786E-5</v>
      </c>
      <c r="GZ7" s="133">
        <v>1.5634487355572124E-5</v>
      </c>
      <c r="HA7" s="133">
        <v>1.2275348170545547E-4</v>
      </c>
      <c r="HB7" s="133">
        <v>1.1013893657690263E-4</v>
      </c>
      <c r="HC7" s="133">
        <v>3.5076834775402443E-5</v>
      </c>
      <c r="HD7" s="133">
        <v>4.3182275642694295E-4</v>
      </c>
      <c r="HE7" s="133">
        <v>3.571539440112855E-5</v>
      </c>
      <c r="HF7" s="133">
        <v>3.2827926515136235E-5</v>
      </c>
      <c r="HG7" s="133">
        <v>4.4436482899694253E-4</v>
      </c>
      <c r="HH7" s="133">
        <v>9.7837216965061553E-4</v>
      </c>
      <c r="HI7" s="133">
        <v>4.05227912420357E-5</v>
      </c>
      <c r="HJ7" s="133">
        <v>2.9410670951971318E-3</v>
      </c>
      <c r="HK7" s="133">
        <v>1.6275068981983373E-2</v>
      </c>
      <c r="HL7" s="133">
        <v>4.9745544944451996E-4</v>
      </c>
      <c r="HM7" s="133">
        <v>3.5931538217838028E-4</v>
      </c>
      <c r="HN7" s="133">
        <v>3.3757680508471859E-4</v>
      </c>
      <c r="HO7" s="133">
        <v>8.3883120689628128E-5</v>
      </c>
      <c r="HP7" s="133">
        <v>9.3542732314552931E-5</v>
      </c>
      <c r="HQ7" s="133">
        <v>1.0280131126132693E-4</v>
      </c>
      <c r="HR7" s="133">
        <v>7.2645427253264789E-4</v>
      </c>
    </row>
    <row r="8" spans="1:227" x14ac:dyDescent="0.25">
      <c r="A8" s="122" t="s">
        <v>28</v>
      </c>
      <c r="B8" s="122">
        <v>9001</v>
      </c>
      <c r="C8" s="137" t="s">
        <v>897</v>
      </c>
      <c r="D8" s="134">
        <v>2.010812317134847E-4</v>
      </c>
      <c r="E8" s="133">
        <v>2.4233613039156399E-5</v>
      </c>
      <c r="F8" s="133">
        <v>8.1095006383401431E-4</v>
      </c>
      <c r="G8" s="133">
        <v>8.5675047163368611E-6</v>
      </c>
      <c r="H8" s="133">
        <v>7.8396073310905458E-4</v>
      </c>
      <c r="I8" s="133">
        <v>5.8006511853184945E-5</v>
      </c>
      <c r="J8" s="133">
        <v>7.4889483504145488E-5</v>
      </c>
      <c r="K8" s="133">
        <v>3.1467226179913359E-4</v>
      </c>
      <c r="L8" s="133">
        <v>2.3645900370205817E-4</v>
      </c>
      <c r="M8" s="133">
        <v>1.3725787895945501E-3</v>
      </c>
      <c r="N8" s="133">
        <v>1.2631562424039991E-3</v>
      </c>
      <c r="O8" s="133">
        <v>1.2463393364083105E-3</v>
      </c>
      <c r="P8" s="133">
        <v>2.4770862179804834E-3</v>
      </c>
      <c r="Q8" s="133">
        <v>1.778138493747206E-4</v>
      </c>
      <c r="R8" s="133">
        <v>3.1544500279940131E-4</v>
      </c>
      <c r="S8" s="133">
        <v>7.1926476335322405E-3</v>
      </c>
      <c r="T8" s="133">
        <v>6.6162996156057833E-3</v>
      </c>
      <c r="U8" s="133">
        <v>5.8545205726291856E-4</v>
      </c>
      <c r="V8" s="133">
        <v>1.6647185833105899E-2</v>
      </c>
      <c r="W8" s="133">
        <v>2.0338457343137467E-2</v>
      </c>
      <c r="X8" s="133">
        <v>6.2990975848767391E-3</v>
      </c>
      <c r="Y8" s="133">
        <v>1.9504911654233902E-3</v>
      </c>
      <c r="Z8" s="133">
        <v>3.1158473574130459E-3</v>
      </c>
      <c r="AA8" s="133">
        <v>6.8990204562484347E-4</v>
      </c>
      <c r="AB8" s="133">
        <v>4.4211551038168638E-4</v>
      </c>
      <c r="AC8" s="133">
        <v>2.3362939599527685E-3</v>
      </c>
      <c r="AD8" s="133">
        <v>9.9145768702426826E-4</v>
      </c>
      <c r="AE8" s="133"/>
      <c r="AF8" s="133">
        <v>1.6664243983238776E-4</v>
      </c>
      <c r="AG8" s="133">
        <v>1.608066270467915E-5</v>
      </c>
      <c r="AH8" s="133">
        <v>7.8989902389054139E-4</v>
      </c>
      <c r="AI8" s="133">
        <v>5.727269426071925E-6</v>
      </c>
      <c r="AJ8" s="133">
        <v>7.4109007078173032E-4</v>
      </c>
      <c r="AK8" s="133">
        <v>6.9768225018236723E-5</v>
      </c>
      <c r="AL8" s="133">
        <v>4.8665571305544731E-5</v>
      </c>
      <c r="AM8" s="133">
        <v>2.2563411519145959E-4</v>
      </c>
      <c r="AN8" s="133">
        <v>1.8933453752032514E-4</v>
      </c>
      <c r="AO8" s="133">
        <v>1.3166385538721658E-3</v>
      </c>
      <c r="AP8" s="133">
        <v>1.1873968639600537E-3</v>
      </c>
      <c r="AQ8" s="133">
        <v>1.1584610555973329E-3</v>
      </c>
      <c r="AR8" s="133">
        <v>2.2733695750078975E-3</v>
      </c>
      <c r="AS8" s="133">
        <v>1.9334063844192925E-4</v>
      </c>
      <c r="AT8" s="133">
        <v>5.7649336250508029E-4</v>
      </c>
      <c r="AU8" s="133">
        <v>7.8446996994231636E-3</v>
      </c>
      <c r="AV8" s="133">
        <v>8.1257777573363367E-3</v>
      </c>
      <c r="AW8" s="133">
        <v>4.5791362351232636E-4</v>
      </c>
      <c r="AX8" s="133">
        <v>1.7315075542298962E-2</v>
      </c>
      <c r="AY8" s="133">
        <v>2.5534077587265076E-2</v>
      </c>
      <c r="AZ8" s="133">
        <v>8.0287680567210622E-3</v>
      </c>
      <c r="BA8" s="133">
        <v>2.1451948324420485E-3</v>
      </c>
      <c r="BB8" s="133">
        <v>3.124600798800599E-3</v>
      </c>
      <c r="BC8" s="133">
        <v>1.6610752300476013E-3</v>
      </c>
      <c r="BD8" s="133">
        <v>3.2182073756625878E-4</v>
      </c>
      <c r="BE8" s="133">
        <v>2.1592358723227065E-3</v>
      </c>
      <c r="BF8" s="133">
        <v>9.7452559655885457E-4</v>
      </c>
      <c r="BG8" s="133"/>
      <c r="BH8" s="133">
        <v>2.2489750921911666E-4</v>
      </c>
      <c r="BI8" s="133">
        <v>2.0810344319430334E-5</v>
      </c>
      <c r="BJ8" s="133">
        <v>8.6045001675563173E-4</v>
      </c>
      <c r="BK8" s="133">
        <v>1.1552230986482617E-5</v>
      </c>
      <c r="BL8" s="133">
        <v>7.6314981825748843E-4</v>
      </c>
      <c r="BM8" s="133">
        <v>8.2209302175334558E-5</v>
      </c>
      <c r="BN8" s="133">
        <v>5.0908051681821157E-5</v>
      </c>
      <c r="BO8" s="133">
        <v>3.1584533019160115E-4</v>
      </c>
      <c r="BP8" s="133">
        <v>1.9940498245506896E-4</v>
      </c>
      <c r="BQ8" s="133">
        <v>1.2557640306763383E-3</v>
      </c>
      <c r="BR8" s="133">
        <v>9.6869409501659451E-4</v>
      </c>
      <c r="BS8" s="133">
        <v>1.0925275359531632E-3</v>
      </c>
      <c r="BT8" s="133">
        <v>2.1686878440299682E-3</v>
      </c>
      <c r="BU8" s="133">
        <v>1.9985932998631284E-4</v>
      </c>
      <c r="BV8" s="133">
        <v>6.3785483831323565E-4</v>
      </c>
      <c r="BW8" s="133">
        <v>8.1766498203971021E-3</v>
      </c>
      <c r="BX8" s="133">
        <v>1.1316743097647901E-2</v>
      </c>
      <c r="BY8" s="133">
        <v>4.4855703514749931E-4</v>
      </c>
      <c r="BZ8" s="133">
        <v>1.6936716219469013E-2</v>
      </c>
      <c r="CA8" s="133">
        <v>2.3102901632219414E-2</v>
      </c>
      <c r="CB8" s="133">
        <v>8.5033173295750303E-3</v>
      </c>
      <c r="CC8" s="133">
        <v>2.2720496938128105E-3</v>
      </c>
      <c r="CD8" s="133">
        <v>2.9814663292101256E-3</v>
      </c>
      <c r="CE8" s="133">
        <v>1.6210051597964706E-3</v>
      </c>
      <c r="CF8" s="133">
        <v>2.4439940226165429E-4</v>
      </c>
      <c r="CG8" s="133">
        <v>1.7778642712397792E-3</v>
      </c>
      <c r="CH8" s="133">
        <v>1.3469328732051023E-3</v>
      </c>
      <c r="CI8" s="133"/>
      <c r="CJ8" s="133">
        <v>1.4486449680242781E-4</v>
      </c>
      <c r="CK8" s="133">
        <v>2.9371872186559477E-5</v>
      </c>
      <c r="CL8" s="133">
        <v>9.0133585759709573E-4</v>
      </c>
      <c r="CM8" s="133">
        <v>2.0648210483289533E-5</v>
      </c>
      <c r="CN8" s="133">
        <v>8.8366092248713245E-4</v>
      </c>
      <c r="CO8" s="133">
        <v>6.2272576661207598E-5</v>
      </c>
      <c r="CP8" s="133">
        <v>8.5197790517235335E-5</v>
      </c>
      <c r="CQ8" s="133">
        <v>1.5424557343041533E-4</v>
      </c>
      <c r="CR8" s="133">
        <v>9.8092064423779119E-5</v>
      </c>
      <c r="CS8" s="133">
        <v>1.1341221819295914E-3</v>
      </c>
      <c r="CT8" s="133">
        <v>1.2016995294221356E-3</v>
      </c>
      <c r="CU8" s="133">
        <v>1.07440800335913E-3</v>
      </c>
      <c r="CV8" s="133">
        <v>2.0541377633106228E-3</v>
      </c>
      <c r="CW8" s="133">
        <v>1.938484144186133E-4</v>
      </c>
      <c r="CX8" s="133">
        <v>5.9690396338187696E-4</v>
      </c>
      <c r="CY8" s="133">
        <v>5.2723019864927539E-3</v>
      </c>
      <c r="CZ8" s="133">
        <v>8.1414040566549079E-3</v>
      </c>
      <c r="DA8" s="133">
        <v>4.1512708810499915E-4</v>
      </c>
      <c r="DB8" s="133">
        <v>2.0141906436668931E-2</v>
      </c>
      <c r="DC8" s="133">
        <v>2.4678451570963118E-2</v>
      </c>
      <c r="DD8" s="133">
        <v>9.0778031426309823E-3</v>
      </c>
      <c r="DE8" s="133">
        <v>2.4549238959578447E-3</v>
      </c>
      <c r="DF8" s="133">
        <v>4.9251251816292158E-3</v>
      </c>
      <c r="DG8" s="133">
        <v>1.4489902500148446E-3</v>
      </c>
      <c r="DH8" s="133">
        <v>1.958136748461327E-4</v>
      </c>
      <c r="DI8" s="133">
        <v>1.5659555081705327E-3</v>
      </c>
      <c r="DJ8" s="133">
        <v>1.4744768400587541E-3</v>
      </c>
      <c r="DK8" s="133"/>
      <c r="DL8" s="133">
        <v>1.2089007617853079E-4</v>
      </c>
      <c r="DM8" s="133">
        <v>3.1333676708990303E-5</v>
      </c>
      <c r="DN8" s="133">
        <v>7.9470076038967469E-4</v>
      </c>
      <c r="DO8" s="133">
        <v>5.3286306073769063E-5</v>
      </c>
      <c r="DP8" s="133">
        <v>5.7767741631503092E-4</v>
      </c>
      <c r="DQ8" s="133">
        <v>5.5040925399446642E-5</v>
      </c>
      <c r="DR8" s="133">
        <v>1.093930591139608E-4</v>
      </c>
      <c r="DS8" s="133">
        <v>1.6112599535646847E-4</v>
      </c>
      <c r="DT8" s="133">
        <v>8.9305596915823451E-5</v>
      </c>
      <c r="DU8" s="133">
        <v>1.1142295379729485E-3</v>
      </c>
      <c r="DV8" s="133">
        <v>1.2658999691680479E-3</v>
      </c>
      <c r="DW8" s="133">
        <v>1.3017050709678787E-3</v>
      </c>
      <c r="DX8" s="133">
        <v>2.0551521813789646E-3</v>
      </c>
      <c r="DY8" s="133">
        <v>1.5893775555718865E-4</v>
      </c>
      <c r="DZ8" s="133">
        <v>6.3040341084416357E-4</v>
      </c>
      <c r="EA8" s="133">
        <v>5.9428609148570654E-3</v>
      </c>
      <c r="EB8" s="133">
        <v>7.2909815168298881E-3</v>
      </c>
      <c r="EC8" s="133">
        <v>6.1683207192857702E-4</v>
      </c>
      <c r="ED8" s="133">
        <v>2.0917912141517721E-2</v>
      </c>
      <c r="EE8" s="133">
        <v>2.3378735498034233E-2</v>
      </c>
      <c r="EF8" s="133">
        <v>8.1668290107686885E-3</v>
      </c>
      <c r="EG8" s="133">
        <v>2.5734575435227233E-3</v>
      </c>
      <c r="EH8" s="133">
        <v>4.9442905472460615E-3</v>
      </c>
      <c r="EI8" s="133">
        <v>1.50244056160569E-3</v>
      </c>
      <c r="EJ8" s="133">
        <v>1.5083755702121723E-4</v>
      </c>
      <c r="EK8" s="133">
        <v>1.2887341104282318E-3</v>
      </c>
      <c r="EL8" s="133">
        <v>1.5966781649443173E-3</v>
      </c>
      <c r="EM8" s="133"/>
      <c r="EN8" s="133">
        <v>7.6387964428905564E-5</v>
      </c>
      <c r="EO8" s="133">
        <v>2.9905122968458793E-5</v>
      </c>
      <c r="EP8" s="133">
        <v>6.9877288099255545E-4</v>
      </c>
      <c r="EQ8" s="133">
        <v>6.0268365535436283E-5</v>
      </c>
      <c r="ER8" s="133">
        <v>5.393502458207152E-4</v>
      </c>
      <c r="ES8" s="133">
        <v>1.9394612368219271E-5</v>
      </c>
      <c r="ET8" s="133">
        <v>1.2518109604348413E-4</v>
      </c>
      <c r="EU8" s="133">
        <v>2.7570494458374292E-4</v>
      </c>
      <c r="EV8" s="133">
        <v>7.5879819999799571E-5</v>
      </c>
      <c r="EW8" s="133">
        <v>8.5747971331938345E-4</v>
      </c>
      <c r="EX8" s="133">
        <v>1.3333214386258721E-3</v>
      </c>
      <c r="EY8" s="133">
        <v>1.3536002723736667E-3</v>
      </c>
      <c r="EZ8" s="133">
        <v>1.537909707063087E-3</v>
      </c>
      <c r="FA8" s="133">
        <v>1.5503908300700195E-4</v>
      </c>
      <c r="FB8" s="133">
        <v>5.8608354846370744E-4</v>
      </c>
      <c r="FC8" s="133">
        <v>5.687750389362191E-3</v>
      </c>
      <c r="FD8" s="133">
        <v>6.2880079608017047E-3</v>
      </c>
      <c r="FE8" s="133">
        <v>6.3125134834823588E-4</v>
      </c>
      <c r="FF8" s="133">
        <v>1.7955400111169102E-2</v>
      </c>
      <c r="FG8" s="133">
        <v>2.6936906579704569E-2</v>
      </c>
      <c r="FH8" s="133">
        <v>8.2633042611192052E-3</v>
      </c>
      <c r="FI8" s="133">
        <v>2.1211723654417174E-3</v>
      </c>
      <c r="FJ8" s="133">
        <v>4.333317268557956E-3</v>
      </c>
      <c r="FK8" s="133">
        <v>1.6686521294826096E-3</v>
      </c>
      <c r="FL8" s="133">
        <v>2.1841635454320415E-4</v>
      </c>
      <c r="FM8" s="133">
        <v>1.2172068736892455E-3</v>
      </c>
      <c r="FN8" s="133">
        <v>1.4843026364111296E-3</v>
      </c>
      <c r="FO8" s="133"/>
      <c r="FP8" s="133">
        <v>3.4781452773175897E-5</v>
      </c>
      <c r="FQ8" s="133">
        <v>1.4246034088973036E-4</v>
      </c>
      <c r="FR8" s="133">
        <v>9.4603088341880268E-4</v>
      </c>
      <c r="FS8" s="133">
        <v>8.4125390278562653E-5</v>
      </c>
      <c r="FT8" s="133">
        <v>6.3928549391793147E-4</v>
      </c>
      <c r="FU8" s="133">
        <v>4.7411415330011732E-6</v>
      </c>
      <c r="FV8" s="133">
        <v>1.155787261282222E-4</v>
      </c>
      <c r="FW8" s="133">
        <v>1.9224709553321585E-4</v>
      </c>
      <c r="FX8" s="133">
        <v>9.5033359268443184E-5</v>
      </c>
      <c r="FY8" s="133">
        <v>6.6963351346525154E-4</v>
      </c>
      <c r="FZ8" s="133">
        <v>1.2535681257718533E-3</v>
      </c>
      <c r="GA8" s="133">
        <v>1.2095780058694161E-3</v>
      </c>
      <c r="GB8" s="133">
        <v>1.1432654406011167E-3</v>
      </c>
      <c r="GC8" s="133">
        <v>8.0104134906193547E-5</v>
      </c>
      <c r="GD8" s="133">
        <v>7.4748607203572776E-4</v>
      </c>
      <c r="GE8" s="133">
        <v>4.7826564481580364E-3</v>
      </c>
      <c r="GF8" s="133">
        <v>1.0800399833148438E-2</v>
      </c>
      <c r="GG8" s="133">
        <v>5.8286355280719421E-4</v>
      </c>
      <c r="GH8" s="133">
        <v>1.7413641721294015E-2</v>
      </c>
      <c r="GI8" s="133">
        <v>3.0365492380390158E-2</v>
      </c>
      <c r="GJ8" s="133">
        <v>8.361779928117808E-3</v>
      </c>
      <c r="GK8" s="133">
        <v>2.1986083572591362E-3</v>
      </c>
      <c r="GL8" s="133">
        <v>4.3622047271639607E-3</v>
      </c>
      <c r="GM8" s="133">
        <v>1.8760209229209724E-3</v>
      </c>
      <c r="GN8" s="133">
        <v>1.8940811094544214E-4</v>
      </c>
      <c r="GO8" s="133">
        <v>1.1885451510005086E-3</v>
      </c>
      <c r="GP8" s="133">
        <v>9.0806086223465296E-4</v>
      </c>
      <c r="GQ8" s="133"/>
      <c r="GR8" s="133">
        <v>1.0182848909009612E-4</v>
      </c>
      <c r="GS8" s="133">
        <v>2.0471005886339038E-4</v>
      </c>
      <c r="GT8" s="133">
        <v>7.8493186290375073E-4</v>
      </c>
      <c r="GU8" s="133">
        <v>6.9473799460925619E-5</v>
      </c>
      <c r="GV8" s="133">
        <v>7.0786826300762442E-4</v>
      </c>
      <c r="GW8" s="133">
        <v>1.1619762738347966E-5</v>
      </c>
      <c r="GX8" s="133">
        <v>1.0752731600556467E-4</v>
      </c>
      <c r="GY8" s="133">
        <v>1.4367804877981003E-4</v>
      </c>
      <c r="GZ8" s="133">
        <v>6.2748369682327085E-5</v>
      </c>
      <c r="HA8" s="133">
        <v>6.3443485477971122E-4</v>
      </c>
      <c r="HB8" s="133">
        <v>1.3708189679867957E-3</v>
      </c>
      <c r="HC8" s="133">
        <v>2.589059656903856E-4</v>
      </c>
      <c r="HD8" s="133">
        <v>1.0586917586279988E-3</v>
      </c>
      <c r="HE8" s="133">
        <v>1.0475927263499302E-4</v>
      </c>
      <c r="HF8" s="133">
        <v>6.95420512804205E-4</v>
      </c>
      <c r="HG8" s="133">
        <v>4.4784509205274478E-3</v>
      </c>
      <c r="HH8" s="133">
        <v>6.3501144264580013E-3</v>
      </c>
      <c r="HI8" s="133">
        <v>5.4376686206793537E-4</v>
      </c>
      <c r="HJ8" s="133">
        <v>1.849298675555601E-2</v>
      </c>
      <c r="HK8" s="133">
        <v>2.2763798929041616E-2</v>
      </c>
      <c r="HL8" s="133">
        <v>8.4593611889824411E-3</v>
      </c>
      <c r="HM8" s="133">
        <v>1.8281898462884532E-3</v>
      </c>
      <c r="HN8" s="133">
        <v>3.7272020194753725E-3</v>
      </c>
      <c r="HO8" s="133">
        <v>2.2670404101843827E-3</v>
      </c>
      <c r="HP8" s="133">
        <v>3.2427322670685937E-4</v>
      </c>
      <c r="HQ8" s="133">
        <v>1.4737733676390191E-3</v>
      </c>
      <c r="HR8" s="133">
        <v>5.5357222742783926E-4</v>
      </c>
    </row>
    <row r="9" spans="1:227" x14ac:dyDescent="0.25">
      <c r="A9" s="122" t="s">
        <v>28</v>
      </c>
      <c r="B9" s="122">
        <v>9003</v>
      </c>
      <c r="C9" s="137" t="s">
        <v>898</v>
      </c>
      <c r="D9" s="134">
        <v>0</v>
      </c>
      <c r="E9" s="133">
        <v>0</v>
      </c>
      <c r="F9" s="133">
        <v>4.6111031602007581E-3</v>
      </c>
      <c r="G9" s="133">
        <v>0</v>
      </c>
      <c r="H9" s="133">
        <v>7.156695013056461E-5</v>
      </c>
      <c r="I9" s="133">
        <v>0</v>
      </c>
      <c r="J9" s="133">
        <v>6.3264246677773407E-6</v>
      </c>
      <c r="K9" s="133">
        <v>2.2561034863008879E-5</v>
      </c>
      <c r="L9" s="133">
        <v>3.8265595223913637E-4</v>
      </c>
      <c r="M9" s="133">
        <v>3.8609883704926824E-5</v>
      </c>
      <c r="N9" s="133">
        <v>1.9169817563956425E-4</v>
      </c>
      <c r="O9" s="133">
        <v>1.0642849197403876E-4</v>
      </c>
      <c r="P9" s="133">
        <v>9.8208411573965534E-5</v>
      </c>
      <c r="Q9" s="133">
        <v>1.6630488903839236E-5</v>
      </c>
      <c r="R9" s="133">
        <v>0</v>
      </c>
      <c r="S9" s="133">
        <v>1.1301119330463249E-4</v>
      </c>
      <c r="T9" s="133">
        <v>3.2452459948249576E-3</v>
      </c>
      <c r="U9" s="133">
        <v>3.6112456735852407E-6</v>
      </c>
      <c r="V9" s="133">
        <v>1.4450421342737769E-3</v>
      </c>
      <c r="W9" s="133">
        <v>4.9296381902321782E-3</v>
      </c>
      <c r="X9" s="133">
        <v>1.4230823179511965E-4</v>
      </c>
      <c r="Y9" s="133">
        <v>2.4227102492485324E-5</v>
      </c>
      <c r="Z9" s="133">
        <v>1.119400678612333E-4</v>
      </c>
      <c r="AA9" s="133">
        <v>4.0666441277568792E-4</v>
      </c>
      <c r="AB9" s="133">
        <v>6.9908704524812671E-5</v>
      </c>
      <c r="AC9" s="133">
        <v>3.2700672666689279E-5</v>
      </c>
      <c r="AD9" s="133">
        <v>1.4010139066467371E-4</v>
      </c>
      <c r="AE9" s="133"/>
      <c r="AF9" s="133">
        <v>0</v>
      </c>
      <c r="AG9" s="133">
        <v>0</v>
      </c>
      <c r="AH9" s="133">
        <v>4.6990301250289714E-3</v>
      </c>
      <c r="AI9" s="133">
        <v>0</v>
      </c>
      <c r="AJ9" s="133">
        <v>3.9473130484743663E-5</v>
      </c>
      <c r="AK9" s="133">
        <v>0</v>
      </c>
      <c r="AL9" s="133">
        <v>3.6172227954138468E-6</v>
      </c>
      <c r="AM9" s="133">
        <v>4.2609390691660269E-5</v>
      </c>
      <c r="AN9" s="133">
        <v>0</v>
      </c>
      <c r="AO9" s="133">
        <v>3.611620901704135E-5</v>
      </c>
      <c r="AP9" s="133">
        <v>1.6956369402357116E-4</v>
      </c>
      <c r="AQ9" s="133">
        <v>1.6266298791939897E-5</v>
      </c>
      <c r="AR9" s="133">
        <v>8.0662947958994052E-5</v>
      </c>
      <c r="AS9" s="133">
        <v>0</v>
      </c>
      <c r="AT9" s="133">
        <v>0</v>
      </c>
      <c r="AU9" s="133">
        <v>1.0473223120192584E-4</v>
      </c>
      <c r="AV9" s="133">
        <v>2.7382501936996511E-4</v>
      </c>
      <c r="AW9" s="133">
        <v>1.1322707620175486E-5</v>
      </c>
      <c r="AX9" s="133">
        <v>1.5883616626952766E-3</v>
      </c>
      <c r="AY9" s="133">
        <v>2.181203325045779E-3</v>
      </c>
      <c r="AZ9" s="133">
        <v>1.9411444669304329E-4</v>
      </c>
      <c r="BA9" s="133">
        <v>2.0506959005880878E-5</v>
      </c>
      <c r="BB9" s="133">
        <v>1.1037419178949056E-4</v>
      </c>
      <c r="BC9" s="133">
        <v>1.3155407160834891E-5</v>
      </c>
      <c r="BD9" s="133">
        <v>1.7763444899387465E-5</v>
      </c>
      <c r="BE9" s="133">
        <v>5.2542268482439541E-5</v>
      </c>
      <c r="BF9" s="133">
        <v>2.1392351644541885E-4</v>
      </c>
      <c r="BG9" s="133"/>
      <c r="BH9" s="133">
        <v>0</v>
      </c>
      <c r="BI9" s="133">
        <v>0</v>
      </c>
      <c r="BJ9" s="133">
        <v>5.3752279134886578E-3</v>
      </c>
      <c r="BK9" s="133">
        <v>0</v>
      </c>
      <c r="BL9" s="133">
        <v>5.0901304097361759E-5</v>
      </c>
      <c r="BM9" s="133">
        <v>0</v>
      </c>
      <c r="BN9" s="133">
        <v>3.7981878157494093E-6</v>
      </c>
      <c r="BO9" s="133">
        <v>3.0899051714588371E-5</v>
      </c>
      <c r="BP9" s="133">
        <v>0</v>
      </c>
      <c r="BQ9" s="133">
        <v>4.2802889862532932E-5</v>
      </c>
      <c r="BR9" s="133">
        <v>9.803812776923333E-5</v>
      </c>
      <c r="BS9" s="133">
        <v>5.3540495052293686E-5</v>
      </c>
      <c r="BT9" s="133">
        <v>1.8975611986437276E-5</v>
      </c>
      <c r="BU9" s="133">
        <v>0</v>
      </c>
      <c r="BV9" s="133">
        <v>0</v>
      </c>
      <c r="BW9" s="133">
        <v>9.1832120921935657E-5</v>
      </c>
      <c r="BX9" s="133">
        <v>3.694161435759239E-4</v>
      </c>
      <c r="BY9" s="133">
        <v>0</v>
      </c>
      <c r="BZ9" s="133">
        <v>1.0572672853028677E-3</v>
      </c>
      <c r="CA9" s="133">
        <v>2.0093545979285822E-3</v>
      </c>
      <c r="CB9" s="133">
        <v>1.3190544494258381E-4</v>
      </c>
      <c r="CC9" s="133">
        <v>1.3309228703886959E-5</v>
      </c>
      <c r="CD9" s="133">
        <v>2.8242335359289782E-5</v>
      </c>
      <c r="CE9" s="133">
        <v>1.5571348762316709E-5</v>
      </c>
      <c r="CF9" s="133">
        <v>5.7442644520070503E-5</v>
      </c>
      <c r="CG9" s="133">
        <v>3.5120871812833435E-5</v>
      </c>
      <c r="CH9" s="133">
        <v>7.2050737435129877E-5</v>
      </c>
      <c r="CI9" s="133"/>
      <c r="CJ9" s="133">
        <v>1.3025593805219232E-5</v>
      </c>
      <c r="CK9" s="133">
        <v>2.0867951501638827E-6</v>
      </c>
      <c r="CL9" s="133">
        <v>1.4890485271311352E-4</v>
      </c>
      <c r="CM9" s="133">
        <v>0</v>
      </c>
      <c r="CN9" s="133">
        <v>2.2050681474635776E-5</v>
      </c>
      <c r="CO9" s="133">
        <v>0</v>
      </c>
      <c r="CP9" s="133">
        <v>5.7966531949033473E-6</v>
      </c>
      <c r="CQ9" s="133">
        <v>8.7747502491656166E-6</v>
      </c>
      <c r="CR9" s="133">
        <v>0</v>
      </c>
      <c r="CS9" s="133">
        <v>3.8644354632688985E-6</v>
      </c>
      <c r="CT9" s="133">
        <v>3.9438372033016675E-5</v>
      </c>
      <c r="CU9" s="133">
        <v>6.1235348001449915E-5</v>
      </c>
      <c r="CV9" s="133">
        <v>2.0811225843475626E-5</v>
      </c>
      <c r="CW9" s="133">
        <v>0</v>
      </c>
      <c r="CX9" s="133">
        <v>0</v>
      </c>
      <c r="CY9" s="133">
        <v>1.4930221594865284E-4</v>
      </c>
      <c r="CZ9" s="133">
        <v>7.8759109232402375E-5</v>
      </c>
      <c r="DA9" s="133">
        <v>0</v>
      </c>
      <c r="DB9" s="133">
        <v>8.4915357010532824E-4</v>
      </c>
      <c r="DC9" s="133">
        <v>1.345011338599599E-3</v>
      </c>
      <c r="DD9" s="133">
        <v>1.435638838210926E-4</v>
      </c>
      <c r="DE9" s="133">
        <v>5.3253338825285294E-6</v>
      </c>
      <c r="DF9" s="133">
        <v>1.1764851870839581E-4</v>
      </c>
      <c r="DG9" s="133">
        <v>1.5794550448498114E-5</v>
      </c>
      <c r="DH9" s="133">
        <v>1.1621279229997071E-5</v>
      </c>
      <c r="DI9" s="133">
        <v>4.1965890093670308E-5</v>
      </c>
      <c r="DJ9" s="133">
        <v>8.766166948012478E-5</v>
      </c>
      <c r="DK9" s="133"/>
      <c r="DL9" s="133">
        <v>0</v>
      </c>
      <c r="DM9" s="133">
        <v>0</v>
      </c>
      <c r="DN9" s="133">
        <v>4.9274297339637115E-6</v>
      </c>
      <c r="DO9" s="133">
        <v>0</v>
      </c>
      <c r="DP9" s="133">
        <v>0</v>
      </c>
      <c r="DQ9" s="133">
        <v>0</v>
      </c>
      <c r="DR9" s="133">
        <v>7.0730647198623707E-6</v>
      </c>
      <c r="DS9" s="133">
        <v>2.121919415958711E-6</v>
      </c>
      <c r="DT9" s="133">
        <v>0</v>
      </c>
      <c r="DU9" s="133">
        <v>0</v>
      </c>
      <c r="DV9" s="133">
        <v>8.9869528205310118E-6</v>
      </c>
      <c r="DW9" s="133">
        <v>5.8481763354344394E-5</v>
      </c>
      <c r="DX9" s="133">
        <v>1.2368293819260464E-5</v>
      </c>
      <c r="DY9" s="133">
        <v>0</v>
      </c>
      <c r="DZ9" s="133">
        <v>0</v>
      </c>
      <c r="EA9" s="133">
        <v>4.7207423009674615E-5</v>
      </c>
      <c r="EB9" s="133">
        <v>3.8542353298726467E-3</v>
      </c>
      <c r="EC9" s="133">
        <v>0</v>
      </c>
      <c r="ED9" s="133">
        <v>8.4703370055174418E-4</v>
      </c>
      <c r="EE9" s="133">
        <v>9.1974684457881914E-4</v>
      </c>
      <c r="EF9" s="133">
        <v>1.3605393641891885E-4</v>
      </c>
      <c r="EG9" s="133">
        <v>0</v>
      </c>
      <c r="EH9" s="133">
        <v>1.7426616856796741E-5</v>
      </c>
      <c r="EI9" s="133">
        <v>3.2859836044219604E-5</v>
      </c>
      <c r="EJ9" s="133">
        <v>2.3120267531233592E-5</v>
      </c>
      <c r="EK9" s="133">
        <v>5.6967836260448285E-5</v>
      </c>
      <c r="EL9" s="133">
        <v>1.4864199451965291E-4</v>
      </c>
      <c r="EM9" s="133"/>
      <c r="EN9" s="133">
        <v>0</v>
      </c>
      <c r="EO9" s="133">
        <v>0</v>
      </c>
      <c r="EP9" s="133">
        <v>0</v>
      </c>
      <c r="EQ9" s="133">
        <v>2.2388398667453552E-6</v>
      </c>
      <c r="ER9" s="133">
        <v>0</v>
      </c>
      <c r="ES9" s="133">
        <v>0</v>
      </c>
      <c r="ET9" s="133">
        <v>6.6442989593733122E-6</v>
      </c>
      <c r="EU9" s="133">
        <v>0</v>
      </c>
      <c r="EV9" s="133">
        <v>0</v>
      </c>
      <c r="EW9" s="133">
        <v>1.3433039200472133E-5</v>
      </c>
      <c r="EX9" s="133">
        <v>3.1969670355245502E-6</v>
      </c>
      <c r="EY9" s="133">
        <v>2.6817931307035758E-6</v>
      </c>
      <c r="EZ9" s="133">
        <v>1.028527849492082E-5</v>
      </c>
      <c r="FA9" s="133">
        <v>0</v>
      </c>
      <c r="FB9" s="133">
        <v>0</v>
      </c>
      <c r="FC9" s="133">
        <v>2.909384443606914E-6</v>
      </c>
      <c r="FD9" s="133">
        <v>3.4870517356162473E-3</v>
      </c>
      <c r="FE9" s="133">
        <v>0</v>
      </c>
      <c r="FF9" s="133">
        <v>5.8421857078118085E-4</v>
      </c>
      <c r="FG9" s="133">
        <v>9.3377152800175323E-4</v>
      </c>
      <c r="FH9" s="133">
        <v>8.0945924626788933E-4</v>
      </c>
      <c r="FI9" s="133">
        <v>1.3701699984485185E-5</v>
      </c>
      <c r="FJ9" s="133">
        <v>3.1160895471772789E-5</v>
      </c>
      <c r="FK9" s="133">
        <v>1.5724840870516839E-5</v>
      </c>
      <c r="FL9" s="133">
        <v>7.7200061461864602E-5</v>
      </c>
      <c r="FM9" s="133">
        <v>5.56712810090626E-5</v>
      </c>
      <c r="FN9" s="133">
        <v>6.5671673149317946E-5</v>
      </c>
      <c r="FO9" s="133"/>
      <c r="FP9" s="133">
        <v>0</v>
      </c>
      <c r="FQ9" s="133">
        <v>0</v>
      </c>
      <c r="FR9" s="133">
        <v>4.3848707819664027E-6</v>
      </c>
      <c r="FS9" s="133">
        <v>2.3642127038659186E-6</v>
      </c>
      <c r="FT9" s="133">
        <v>0</v>
      </c>
      <c r="FU9" s="133">
        <v>0</v>
      </c>
      <c r="FV9" s="133">
        <v>0</v>
      </c>
      <c r="FW9" s="133">
        <v>0</v>
      </c>
      <c r="FX9" s="133">
        <v>0</v>
      </c>
      <c r="FY9" s="133">
        <v>0</v>
      </c>
      <c r="FZ9" s="133">
        <v>3.4311613868887101E-6</v>
      </c>
      <c r="GA9" s="133">
        <v>2.4264778689706584E-5</v>
      </c>
      <c r="GB9" s="133">
        <v>0</v>
      </c>
      <c r="GC9" s="133">
        <v>0</v>
      </c>
      <c r="GD9" s="133">
        <v>0</v>
      </c>
      <c r="GE9" s="133">
        <v>7.0446237765366866E-5</v>
      </c>
      <c r="GF9" s="133">
        <v>6.3117200307719114E-5</v>
      </c>
      <c r="GG9" s="133">
        <v>0</v>
      </c>
      <c r="GH9" s="133">
        <v>3.279523237397884E-4</v>
      </c>
      <c r="GI9" s="133">
        <v>1.5888465271814928E-3</v>
      </c>
      <c r="GJ9" s="133">
        <v>8.7946174839875855E-4</v>
      </c>
      <c r="GK9" s="133">
        <v>0</v>
      </c>
      <c r="GL9" s="133">
        <v>1.1035914038204183E-4</v>
      </c>
      <c r="GM9" s="133">
        <v>1.1140805628395543E-5</v>
      </c>
      <c r="GN9" s="133">
        <v>4.4942184970916897E-5</v>
      </c>
      <c r="GO9" s="133">
        <v>4.106869974389629E-5</v>
      </c>
      <c r="GP9" s="133">
        <v>3.5636392953884595E-6</v>
      </c>
      <c r="GQ9" s="133"/>
      <c r="GR9" s="133">
        <v>0</v>
      </c>
      <c r="GS9" s="133">
        <v>0</v>
      </c>
      <c r="GT9" s="133">
        <v>0</v>
      </c>
      <c r="GU9" s="133">
        <v>3.1300973986314664E-6</v>
      </c>
      <c r="GV9" s="133">
        <v>0</v>
      </c>
      <c r="GW9" s="133">
        <v>0</v>
      </c>
      <c r="GX9" s="133">
        <v>0</v>
      </c>
      <c r="GY9" s="133">
        <v>4.8256938148330349E-6</v>
      </c>
      <c r="GZ9" s="133">
        <v>0</v>
      </c>
      <c r="HA9" s="133">
        <v>0</v>
      </c>
      <c r="HB9" s="133">
        <v>2.7572046082856613E-5</v>
      </c>
      <c r="HC9" s="133">
        <v>0</v>
      </c>
      <c r="HD9" s="133">
        <v>0</v>
      </c>
      <c r="HE9" s="133">
        <v>0</v>
      </c>
      <c r="HF9" s="133">
        <v>0</v>
      </c>
      <c r="HG9" s="133">
        <v>1.0332381921298186E-4</v>
      </c>
      <c r="HH9" s="133">
        <v>4.342308256135274E-3</v>
      </c>
      <c r="HI9" s="133">
        <v>0</v>
      </c>
      <c r="HJ9" s="133">
        <v>2.7188289131821524E-4</v>
      </c>
      <c r="HK9" s="133">
        <v>2.3257207834768575E-3</v>
      </c>
      <c r="HL9" s="133">
        <v>9.2553689716306175E-4</v>
      </c>
      <c r="HM9" s="133">
        <v>1.2191226479578196E-6</v>
      </c>
      <c r="HN9" s="133">
        <v>8.6101108475761598E-5</v>
      </c>
      <c r="HO9" s="133">
        <v>2.4443409091551931E-5</v>
      </c>
      <c r="HP9" s="133">
        <v>1.3740464682054737E-5</v>
      </c>
      <c r="HQ9" s="133">
        <v>4.2524623457631605E-4</v>
      </c>
      <c r="HR9" s="133">
        <v>1.0233899669894813E-5</v>
      </c>
    </row>
    <row r="10" spans="1:227" x14ac:dyDescent="0.25">
      <c r="A10" s="122" t="s">
        <v>28</v>
      </c>
      <c r="B10" s="122">
        <v>9002</v>
      </c>
      <c r="C10" s="137" t="s">
        <v>899</v>
      </c>
      <c r="D10" s="134">
        <v>0</v>
      </c>
      <c r="E10" s="133">
        <v>0</v>
      </c>
      <c r="F10" s="133">
        <v>3.2756504117306042E-5</v>
      </c>
      <c r="G10" s="133">
        <v>0</v>
      </c>
      <c r="H10" s="133">
        <v>1.1363807932402117E-5</v>
      </c>
      <c r="I10" s="133">
        <v>0</v>
      </c>
      <c r="J10" s="133">
        <v>0</v>
      </c>
      <c r="K10" s="133">
        <v>0</v>
      </c>
      <c r="L10" s="133">
        <v>0</v>
      </c>
      <c r="M10" s="133">
        <v>2.4836096218139739E-5</v>
      </c>
      <c r="N10" s="133">
        <v>0</v>
      </c>
      <c r="O10" s="133">
        <v>1.6955524433694644E-6</v>
      </c>
      <c r="P10" s="133">
        <v>3.6420911448993977E-5</v>
      </c>
      <c r="Q10" s="133">
        <v>0</v>
      </c>
      <c r="R10" s="133">
        <v>0</v>
      </c>
      <c r="S10" s="133">
        <v>1.7272733255999824E-4</v>
      </c>
      <c r="T10" s="133">
        <v>3.1675158520781118E-4</v>
      </c>
      <c r="U10" s="133">
        <v>4.3781318657201816E-6</v>
      </c>
      <c r="V10" s="133">
        <v>2.7462790325632618E-4</v>
      </c>
      <c r="W10" s="133">
        <v>5.9779790387776578E-4</v>
      </c>
      <c r="X10" s="133">
        <v>8.8918845076776289E-5</v>
      </c>
      <c r="Y10" s="133">
        <v>2.0182132630347051E-5</v>
      </c>
      <c r="Z10" s="133">
        <v>5.3007582968556894E-5</v>
      </c>
      <c r="AA10" s="133">
        <v>2.1637216392936565E-5</v>
      </c>
      <c r="AB10" s="133">
        <v>0</v>
      </c>
      <c r="AC10" s="133">
        <v>4.5358018494906908E-5</v>
      </c>
      <c r="AD10" s="133">
        <v>5.335710798998536E-4</v>
      </c>
      <c r="AE10" s="133"/>
      <c r="AF10" s="133">
        <v>0</v>
      </c>
      <c r="AG10" s="133">
        <v>0</v>
      </c>
      <c r="AH10" s="133">
        <v>3.1783917827426038E-5</v>
      </c>
      <c r="AI10" s="133">
        <v>0</v>
      </c>
      <c r="AJ10" s="133">
        <v>2.3469907291683422E-5</v>
      </c>
      <c r="AK10" s="133">
        <v>0</v>
      </c>
      <c r="AL10" s="133">
        <v>0</v>
      </c>
      <c r="AM10" s="133">
        <v>0</v>
      </c>
      <c r="AN10" s="133">
        <v>0</v>
      </c>
      <c r="AO10" s="133">
        <v>3.0573001812859955E-5</v>
      </c>
      <c r="AP10" s="133">
        <v>0</v>
      </c>
      <c r="AQ10" s="133">
        <v>3.6172227954138468E-6</v>
      </c>
      <c r="AR10" s="133">
        <v>4.6302052322358236E-5</v>
      </c>
      <c r="AS10" s="133">
        <v>0</v>
      </c>
      <c r="AT10" s="133">
        <v>2.1450184528181714E-6</v>
      </c>
      <c r="AU10" s="133">
        <v>8.845969029985512E-5</v>
      </c>
      <c r="AV10" s="133">
        <v>2.5667266104727345E-4</v>
      </c>
      <c r="AW10" s="133">
        <v>5.9700181534927645E-6</v>
      </c>
      <c r="AX10" s="133">
        <v>1.2909649416221084E-4</v>
      </c>
      <c r="AY10" s="133">
        <v>3.2623665435869281E-3</v>
      </c>
      <c r="AZ10" s="133">
        <v>5.0487387166986635E-5</v>
      </c>
      <c r="BA10" s="133">
        <v>1.3477702778933184E-5</v>
      </c>
      <c r="BB10" s="133">
        <v>9.7520753375320775E-5</v>
      </c>
      <c r="BC10" s="133">
        <v>0</v>
      </c>
      <c r="BD10" s="133">
        <v>3.6503006439864651E-6</v>
      </c>
      <c r="BE10" s="133">
        <v>3.5953460666932592E-5</v>
      </c>
      <c r="BF10" s="133">
        <v>3.6454419348412815E-4</v>
      </c>
      <c r="BG10" s="133"/>
      <c r="BH10" s="133">
        <v>0</v>
      </c>
      <c r="BI10" s="133">
        <v>8.2040856820160067E-6</v>
      </c>
      <c r="BJ10" s="133">
        <v>4.041314580836541E-5</v>
      </c>
      <c r="BK10" s="133">
        <v>0</v>
      </c>
      <c r="BL10" s="133">
        <v>0</v>
      </c>
      <c r="BM10" s="133">
        <v>0</v>
      </c>
      <c r="BN10" s="133">
        <v>0</v>
      </c>
      <c r="BO10" s="133">
        <v>0</v>
      </c>
      <c r="BP10" s="133">
        <v>6.4789023673796187E-6</v>
      </c>
      <c r="BQ10" s="133">
        <v>6.633089252182952E-6</v>
      </c>
      <c r="BR10" s="133">
        <v>0</v>
      </c>
      <c r="BS10" s="133">
        <v>3.7981878157494093E-6</v>
      </c>
      <c r="BT10" s="133">
        <v>9.0621433289636414E-5</v>
      </c>
      <c r="BU10" s="133">
        <v>1.5943839850356442E-5</v>
      </c>
      <c r="BV10" s="133">
        <v>0</v>
      </c>
      <c r="BW10" s="133">
        <v>1.2171701985125065E-4</v>
      </c>
      <c r="BX10" s="133">
        <v>2.8731471115582368E-4</v>
      </c>
      <c r="BY10" s="133">
        <v>2.2837978184731174E-6</v>
      </c>
      <c r="BZ10" s="133">
        <v>1.3072919746992355E-4</v>
      </c>
      <c r="CA10" s="133">
        <v>2.8238901113581826E-3</v>
      </c>
      <c r="CB10" s="133">
        <v>3.7677534619329965E-5</v>
      </c>
      <c r="CC10" s="133">
        <v>1.1729805426486277E-5</v>
      </c>
      <c r="CD10" s="133">
        <v>6.0871974562483137E-5</v>
      </c>
      <c r="CE10" s="133">
        <v>1.2306708632099623E-5</v>
      </c>
      <c r="CF10" s="133">
        <v>1.7061539051691329E-4</v>
      </c>
      <c r="CG10" s="133">
        <v>1.7492792135471876E-5</v>
      </c>
      <c r="CH10" s="133">
        <v>4.3829130288928271E-4</v>
      </c>
      <c r="CI10" s="133"/>
      <c r="CJ10" s="133">
        <v>0</v>
      </c>
      <c r="CK10" s="133">
        <v>0</v>
      </c>
      <c r="CL10" s="133">
        <v>4.3027900775357997E-5</v>
      </c>
      <c r="CM10" s="133">
        <v>0</v>
      </c>
      <c r="CN10" s="133">
        <v>9.1824659173086653E-6</v>
      </c>
      <c r="CO10" s="133">
        <v>0</v>
      </c>
      <c r="CP10" s="133">
        <v>0</v>
      </c>
      <c r="CQ10" s="133">
        <v>0</v>
      </c>
      <c r="CR10" s="133">
        <v>0</v>
      </c>
      <c r="CS10" s="133">
        <v>1.5120933257653075E-5</v>
      </c>
      <c r="CT10" s="133">
        <v>0</v>
      </c>
      <c r="CU10" s="133">
        <v>4.6444132631947315E-6</v>
      </c>
      <c r="CV10" s="133">
        <v>4.7291649418648664E-5</v>
      </c>
      <c r="CW10" s="133">
        <v>3.5269177971191743E-5</v>
      </c>
      <c r="CX10" s="133">
        <v>0</v>
      </c>
      <c r="CY10" s="133">
        <v>3.842510996383746E-5</v>
      </c>
      <c r="CZ10" s="133">
        <v>2.4870272858531941E-4</v>
      </c>
      <c r="DA10" s="133">
        <v>9.6321585725017382E-6</v>
      </c>
      <c r="DB10" s="133">
        <v>1.7886805443261594E-4</v>
      </c>
      <c r="DC10" s="133">
        <v>2.9528808328863677E-3</v>
      </c>
      <c r="DD10" s="133">
        <v>3.1754668911799338E-5</v>
      </c>
      <c r="DE10" s="133">
        <v>5.5591145012895716E-6</v>
      </c>
      <c r="DF10" s="133">
        <v>6.082203067456017E-5</v>
      </c>
      <c r="DG10" s="133">
        <v>1.2782985255910297E-5</v>
      </c>
      <c r="DH10" s="133">
        <v>1.5897780510319251E-4</v>
      </c>
      <c r="DI10" s="133">
        <v>1.5883184289398775E-5</v>
      </c>
      <c r="DJ10" s="133">
        <v>6.9412213358779732E-4</v>
      </c>
      <c r="DK10" s="133"/>
      <c r="DL10" s="133">
        <v>0</v>
      </c>
      <c r="DM10" s="133">
        <v>0</v>
      </c>
      <c r="DN10" s="133">
        <v>4.6997394593756098E-5</v>
      </c>
      <c r="DO10" s="133">
        <v>0</v>
      </c>
      <c r="DP10" s="133">
        <v>0</v>
      </c>
      <c r="DQ10" s="133">
        <v>0</v>
      </c>
      <c r="DR10" s="133">
        <v>0</v>
      </c>
      <c r="DS10" s="133">
        <v>0</v>
      </c>
      <c r="DT10" s="133">
        <v>0</v>
      </c>
      <c r="DU10" s="133">
        <v>9.5486373718142008E-6</v>
      </c>
      <c r="DV10" s="133">
        <v>2.1718469316283276E-6</v>
      </c>
      <c r="DW10" s="133">
        <v>0</v>
      </c>
      <c r="DX10" s="133">
        <v>1.0972574279338806E-4</v>
      </c>
      <c r="DY10" s="133">
        <v>2.121919415958711E-6</v>
      </c>
      <c r="DZ10" s="133">
        <v>0</v>
      </c>
      <c r="EA10" s="133">
        <v>4.4416350064938052E-5</v>
      </c>
      <c r="EB10" s="133">
        <v>2.1586506731742963E-4</v>
      </c>
      <c r="EC10" s="133">
        <v>9.1159322360108546E-6</v>
      </c>
      <c r="ED10" s="133">
        <v>2.043137540795781E-4</v>
      </c>
      <c r="EE10" s="133">
        <v>4.2814830553632522E-3</v>
      </c>
      <c r="EF10" s="133">
        <v>2.4640643595903074E-5</v>
      </c>
      <c r="EG10" s="133">
        <v>5.6505049796459825E-5</v>
      </c>
      <c r="EH10" s="133">
        <v>2.9996867476940973E-5</v>
      </c>
      <c r="EI10" s="133">
        <v>2.121919415958711E-6</v>
      </c>
      <c r="EJ10" s="133">
        <v>1.7245483990573052E-4</v>
      </c>
      <c r="EK10" s="133">
        <v>1.1670556787772911E-5</v>
      </c>
      <c r="EL10" s="133">
        <v>3.7468828083244663E-4</v>
      </c>
      <c r="EM10" s="133"/>
      <c r="EN10" s="133">
        <v>1.1218272880681027E-5</v>
      </c>
      <c r="EO10" s="133">
        <v>0</v>
      </c>
      <c r="EP10" s="133">
        <v>4.0169120447863436E-5</v>
      </c>
      <c r="EQ10" s="133">
        <v>0</v>
      </c>
      <c r="ER10" s="133">
        <v>0</v>
      </c>
      <c r="ES10" s="133">
        <v>0</v>
      </c>
      <c r="ET10" s="133">
        <v>0</v>
      </c>
      <c r="EU10" s="133">
        <v>0</v>
      </c>
      <c r="EV10" s="133">
        <v>0</v>
      </c>
      <c r="EW10" s="133">
        <v>7.8359395336087431E-6</v>
      </c>
      <c r="EX10" s="133">
        <v>6.5335606433837568E-6</v>
      </c>
      <c r="EY10" s="133">
        <v>0</v>
      </c>
      <c r="EZ10" s="133">
        <v>1.6568994238596403E-4</v>
      </c>
      <c r="FA10" s="133">
        <v>2.2388398667453552E-6</v>
      </c>
      <c r="FB10" s="133">
        <v>0</v>
      </c>
      <c r="FC10" s="133">
        <v>6.6203746684102247E-5</v>
      </c>
      <c r="FD10" s="133">
        <v>1.6206730689318673E-4</v>
      </c>
      <c r="FE10" s="133">
        <v>2.454677511086369E-4</v>
      </c>
      <c r="FF10" s="133">
        <v>1.0042203076615991E-4</v>
      </c>
      <c r="FG10" s="133">
        <v>2.8579713878795119E-3</v>
      </c>
      <c r="FH10" s="133">
        <v>2.1152607208104361E-5</v>
      </c>
      <c r="FI10" s="133">
        <v>5.109908853022084E-5</v>
      </c>
      <c r="FJ10" s="133">
        <v>3.0220245698077381E-5</v>
      </c>
      <c r="FK10" s="133">
        <v>0</v>
      </c>
      <c r="FL10" s="133">
        <v>2.2808915385649688E-5</v>
      </c>
      <c r="FM10" s="133">
        <v>1.6025808354537831E-5</v>
      </c>
      <c r="FN10" s="133">
        <v>4.399629923967723E-4</v>
      </c>
      <c r="FO10" s="133"/>
      <c r="FP10" s="133">
        <v>0</v>
      </c>
      <c r="FQ10" s="133">
        <v>0</v>
      </c>
      <c r="FR10" s="133">
        <v>0</v>
      </c>
      <c r="FS10" s="133">
        <v>0</v>
      </c>
      <c r="FT10" s="133">
        <v>0</v>
      </c>
      <c r="FU10" s="133">
        <v>0</v>
      </c>
      <c r="FV10" s="133">
        <v>0</v>
      </c>
      <c r="FW10" s="133">
        <v>0</v>
      </c>
      <c r="FX10" s="133">
        <v>4.5493034362901426E-6</v>
      </c>
      <c r="FY10" s="133">
        <v>0</v>
      </c>
      <c r="FZ10" s="133">
        <v>2.2746517181450713E-6</v>
      </c>
      <c r="GA10" s="133">
        <v>0</v>
      </c>
      <c r="GB10" s="133">
        <v>5.5304182737551258E-5</v>
      </c>
      <c r="GC10" s="133">
        <v>8.6393464690589581E-6</v>
      </c>
      <c r="GD10" s="133">
        <v>0</v>
      </c>
      <c r="GE10" s="133">
        <v>8.2180700086766583E-5</v>
      </c>
      <c r="GF10" s="133">
        <v>2.0548847350971929E-4</v>
      </c>
      <c r="GG10" s="133">
        <v>3.9157224948266385E-5</v>
      </c>
      <c r="GH10" s="133">
        <v>2.0149215708991765E-4</v>
      </c>
      <c r="GI10" s="133">
        <v>2.5469812982849239E-3</v>
      </c>
      <c r="GJ10" s="133">
        <v>2.297836722404615E-5</v>
      </c>
      <c r="GK10" s="133">
        <v>7.5258085339739863E-5</v>
      </c>
      <c r="GL10" s="133">
        <v>1.1947347797855514E-5</v>
      </c>
      <c r="GM10" s="133">
        <v>0</v>
      </c>
      <c r="GN10" s="133">
        <v>0</v>
      </c>
      <c r="GO10" s="133">
        <v>1.9167914514516359E-5</v>
      </c>
      <c r="GP10" s="133">
        <v>4.3794445043735669E-4</v>
      </c>
      <c r="GQ10" s="133"/>
      <c r="GR10" s="133">
        <v>0</v>
      </c>
      <c r="GS10" s="133">
        <v>0</v>
      </c>
      <c r="GT10" s="133">
        <v>3.1017781954551807E-5</v>
      </c>
      <c r="GU10" s="133">
        <v>0</v>
      </c>
      <c r="GV10" s="133">
        <v>0</v>
      </c>
      <c r="GW10" s="133">
        <v>0</v>
      </c>
      <c r="GX10" s="133">
        <v>0</v>
      </c>
      <c r="GY10" s="133">
        <v>0</v>
      </c>
      <c r="GZ10" s="133">
        <v>2.9284913403247765E-5</v>
      </c>
      <c r="HA10" s="133">
        <v>0</v>
      </c>
      <c r="HB10" s="133">
        <v>2.4128469074165175E-6</v>
      </c>
      <c r="HC10" s="133">
        <v>0</v>
      </c>
      <c r="HD10" s="133">
        <v>1.8959731925068888E-4</v>
      </c>
      <c r="HE10" s="133">
        <v>1.1727642393493476E-5</v>
      </c>
      <c r="HF10" s="133">
        <v>0</v>
      </c>
      <c r="HG10" s="133">
        <v>9.6513876296660698E-6</v>
      </c>
      <c r="HH10" s="133">
        <v>5.450329082386313E-5</v>
      </c>
      <c r="HI10" s="133">
        <v>2.5508427017294124E-5</v>
      </c>
      <c r="HJ10" s="133">
        <v>2.8174426012478196E-4</v>
      </c>
      <c r="HK10" s="133">
        <v>2.2885621156550303E-3</v>
      </c>
      <c r="HL10" s="133">
        <v>3.2399962256672089E-5</v>
      </c>
      <c r="HM10" s="133">
        <v>6.1003119416610788E-5</v>
      </c>
      <c r="HN10" s="133">
        <v>1.7368814967066109E-5</v>
      </c>
      <c r="HO10" s="133">
        <v>0</v>
      </c>
      <c r="HP10" s="133">
        <v>2.4128469074165175E-6</v>
      </c>
      <c r="HQ10" s="133">
        <v>7.2385407222495532E-6</v>
      </c>
      <c r="HR10" s="133">
        <v>5.9178245202952481E-6</v>
      </c>
    </row>
    <row r="11" spans="1:227" x14ac:dyDescent="0.25">
      <c r="A11" s="122" t="s">
        <v>28</v>
      </c>
      <c r="B11" s="122">
        <v>93212</v>
      </c>
      <c r="C11" s="137" t="s">
        <v>900</v>
      </c>
      <c r="D11" s="134">
        <v>1.6573650426215185E-5</v>
      </c>
      <c r="E11" s="133">
        <v>5.49358991651655E-6</v>
      </c>
      <c r="F11" s="133">
        <v>1.764319741333787E-4</v>
      </c>
      <c r="G11" s="133">
        <v>7.3909857002692756E-5</v>
      </c>
      <c r="H11" s="133">
        <v>3.2037180044750115E-4</v>
      </c>
      <c r="I11" s="133">
        <v>6.5214670629984097E-5</v>
      </c>
      <c r="J11" s="133">
        <v>6.501858139508087E-6</v>
      </c>
      <c r="K11" s="133">
        <v>3.5296504909405148E-4</v>
      </c>
      <c r="L11" s="133">
        <v>9.775438291071438E-5</v>
      </c>
      <c r="M11" s="133">
        <v>7.3945873674763109E-3</v>
      </c>
      <c r="N11" s="133">
        <v>4.7432533935141589E-4</v>
      </c>
      <c r="O11" s="133">
        <v>3.1505287116805129E-4</v>
      </c>
      <c r="P11" s="133">
        <v>1.9887348191681992E-3</v>
      </c>
      <c r="Q11" s="133">
        <v>9.9715884159979132E-4</v>
      </c>
      <c r="R11" s="133">
        <v>4.7863302616531488E-4</v>
      </c>
      <c r="S11" s="133">
        <v>6.855805414636405E-4</v>
      </c>
      <c r="T11" s="133">
        <v>1.0182887505752313E-3</v>
      </c>
      <c r="U11" s="133">
        <v>5.1175917945068053E-4</v>
      </c>
      <c r="V11" s="133">
        <v>3.2906790719607211E-3</v>
      </c>
      <c r="W11" s="133">
        <v>1.0729842606849935E-2</v>
      </c>
      <c r="X11" s="133">
        <v>1.0993153376704532E-3</v>
      </c>
      <c r="Y11" s="133">
        <v>4.509608140356388E-3</v>
      </c>
      <c r="Z11" s="133">
        <v>3.3306049760246834E-3</v>
      </c>
      <c r="AA11" s="133">
        <v>2.4707648752860271E-4</v>
      </c>
      <c r="AB11" s="133">
        <v>6.9773294521681726E-5</v>
      </c>
      <c r="AC11" s="133">
        <v>1.9427351136987873E-3</v>
      </c>
      <c r="AD11" s="133">
        <v>6.6306772680058774E-4</v>
      </c>
      <c r="AE11" s="133"/>
      <c r="AF11" s="133">
        <v>2.2364893743915703E-5</v>
      </c>
      <c r="AG11" s="133">
        <v>0</v>
      </c>
      <c r="AH11" s="133">
        <v>1.907768650964643E-4</v>
      </c>
      <c r="AI11" s="133">
        <v>4.3075254842825353E-5</v>
      </c>
      <c r="AJ11" s="133">
        <v>3.1172300404630482E-4</v>
      </c>
      <c r="AK11" s="133">
        <v>5.9615059426221435E-5</v>
      </c>
      <c r="AL11" s="133">
        <v>5.6018937097117097E-6</v>
      </c>
      <c r="AM11" s="133">
        <v>4.5530058017791819E-4</v>
      </c>
      <c r="AN11" s="133">
        <v>9.5613948783576411E-5</v>
      </c>
      <c r="AO11" s="133">
        <v>6.8862444687547777E-3</v>
      </c>
      <c r="AP11" s="133">
        <v>5.3758063479673152E-4</v>
      </c>
      <c r="AQ11" s="133">
        <v>2.5077744151264002E-4</v>
      </c>
      <c r="AR11" s="133">
        <v>1.8588499007390737E-3</v>
      </c>
      <c r="AS11" s="133">
        <v>6.6908677020042009E-4</v>
      </c>
      <c r="AT11" s="133">
        <v>4.9483557157457456E-4</v>
      </c>
      <c r="AU11" s="133">
        <v>6.7304570851209442E-4</v>
      </c>
      <c r="AV11" s="133">
        <v>1.1585770948242169E-3</v>
      </c>
      <c r="AW11" s="133">
        <v>3.0146486963644672E-4</v>
      </c>
      <c r="AX11" s="133">
        <v>3.7704670793579785E-3</v>
      </c>
      <c r="AY11" s="133">
        <v>1.0433842447629573E-2</v>
      </c>
      <c r="AZ11" s="133">
        <v>1.1693917106849214E-3</v>
      </c>
      <c r="BA11" s="133">
        <v>6.2187848352717899E-3</v>
      </c>
      <c r="BB11" s="133">
        <v>3.2480559192404937E-3</v>
      </c>
      <c r="BC11" s="133">
        <v>1.8408681687149579E-4</v>
      </c>
      <c r="BD11" s="133">
        <v>1.3475904837809878E-4</v>
      </c>
      <c r="BE11" s="133">
        <v>1.0177228393060561E-3</v>
      </c>
      <c r="BF11" s="133">
        <v>7.6081177766796401E-4</v>
      </c>
      <c r="BG11" s="133"/>
      <c r="BH11" s="133">
        <v>1.8032415700227814E-5</v>
      </c>
      <c r="BI11" s="133">
        <v>0</v>
      </c>
      <c r="BJ11" s="133">
        <v>1.709054145206518E-4</v>
      </c>
      <c r="BK11" s="133">
        <v>3.9465766630428555E-5</v>
      </c>
      <c r="BL11" s="133">
        <v>3.0656361557907007E-4</v>
      </c>
      <c r="BM11" s="133">
        <v>1.7062106947941284E-5</v>
      </c>
      <c r="BN11" s="133">
        <v>5.6972817236241146E-6</v>
      </c>
      <c r="BO11" s="133">
        <v>3.1483068889343215E-4</v>
      </c>
      <c r="BP11" s="133">
        <v>1.397431764799022E-4</v>
      </c>
      <c r="BQ11" s="133">
        <v>6.7485145006404741E-3</v>
      </c>
      <c r="BR11" s="133">
        <v>6.4095671205078046E-4</v>
      </c>
      <c r="BS11" s="133">
        <v>2.6697202634421579E-4</v>
      </c>
      <c r="BT11" s="133">
        <v>1.9042759306146391E-3</v>
      </c>
      <c r="BU11" s="133">
        <v>5.7043288275609441E-4</v>
      </c>
      <c r="BV11" s="133">
        <v>5.1404716643229634E-4</v>
      </c>
      <c r="BW11" s="133">
        <v>7.4701841998466262E-4</v>
      </c>
      <c r="BX11" s="133">
        <v>1.21193407296864E-3</v>
      </c>
      <c r="BY11" s="133">
        <v>3.4981096058655451E-4</v>
      </c>
      <c r="BZ11" s="133">
        <v>3.1067190833202387E-3</v>
      </c>
      <c r="CA11" s="133">
        <v>1.2288267941741319E-2</v>
      </c>
      <c r="CB11" s="133">
        <v>1.1539055488183827E-3</v>
      </c>
      <c r="CC11" s="133">
        <v>6.0387049176774477E-3</v>
      </c>
      <c r="CD11" s="133">
        <v>2.1474699578218018E-3</v>
      </c>
      <c r="CE11" s="133">
        <v>1.3107198086709237E-4</v>
      </c>
      <c r="CF11" s="133">
        <v>8.0455357663559673E-5</v>
      </c>
      <c r="CG11" s="133">
        <v>1.1972122176114946E-3</v>
      </c>
      <c r="CH11" s="133">
        <v>6.7161376668645656E-4</v>
      </c>
      <c r="CI11" s="133"/>
      <c r="CJ11" s="133">
        <v>2.1423437509343622E-5</v>
      </c>
      <c r="CK11" s="133">
        <v>3.2036169990478032E-6</v>
      </c>
      <c r="CL11" s="133">
        <v>1.180557025734938E-4</v>
      </c>
      <c r="CM11" s="133">
        <v>8.5594621949714733E-5</v>
      </c>
      <c r="CN11" s="133">
        <v>1.5372263376910142E-4</v>
      </c>
      <c r="CO11" s="133">
        <v>1.287186727156325E-5</v>
      </c>
      <c r="CP11" s="133">
        <v>0</v>
      </c>
      <c r="CQ11" s="133">
        <v>2.1048410001724488E-4</v>
      </c>
      <c r="CR11" s="133">
        <v>1.2988434953765959E-4</v>
      </c>
      <c r="CS11" s="133">
        <v>5.9149620357265582E-3</v>
      </c>
      <c r="CT11" s="133">
        <v>2.6476388962725066E-4</v>
      </c>
      <c r="CU11" s="133">
        <v>2.6556641587628633E-4</v>
      </c>
      <c r="CV11" s="133">
        <v>1.5637245943950491E-3</v>
      </c>
      <c r="CW11" s="133">
        <v>2.4661249444210461E-4</v>
      </c>
      <c r="CX11" s="133">
        <v>3.8991568841033943E-4</v>
      </c>
      <c r="CY11" s="133">
        <v>5.5014954139965134E-4</v>
      </c>
      <c r="CZ11" s="133">
        <v>9.2302395575540172E-4</v>
      </c>
      <c r="DA11" s="133">
        <v>3.3495249643342314E-4</v>
      </c>
      <c r="DB11" s="133">
        <v>3.5497467546238438E-3</v>
      </c>
      <c r="DC11" s="133">
        <v>1.3390634548001105E-2</v>
      </c>
      <c r="DD11" s="133">
        <v>2.443334843992462E-3</v>
      </c>
      <c r="DE11" s="133">
        <v>6.0852570350781272E-3</v>
      </c>
      <c r="DF11" s="133">
        <v>1.7536409280030705E-3</v>
      </c>
      <c r="DG11" s="133">
        <v>8.2445887024957596E-5</v>
      </c>
      <c r="DH11" s="133">
        <v>2.8059453177572949E-5</v>
      </c>
      <c r="DI11" s="133">
        <v>6.6225982773966219E-4</v>
      </c>
      <c r="DJ11" s="133">
        <v>5.3653779427774656E-4</v>
      </c>
      <c r="DK11" s="133"/>
      <c r="DL11" s="133">
        <v>2.0969556581239026E-5</v>
      </c>
      <c r="DM11" s="133">
        <v>9.1666918769385112E-6</v>
      </c>
      <c r="DN11" s="133">
        <v>2.2275672873035284E-4</v>
      </c>
      <c r="DO11" s="133">
        <v>3.2500274718884181E-5</v>
      </c>
      <c r="DP11" s="133">
        <v>1.7233771827522679E-4</v>
      </c>
      <c r="DQ11" s="133">
        <v>1.3149076951803908E-5</v>
      </c>
      <c r="DR11" s="133">
        <v>9.1532114477145388E-6</v>
      </c>
      <c r="DS11" s="133">
        <v>3.4821820984986553E-4</v>
      </c>
      <c r="DT11" s="133">
        <v>1.5128790321256217E-4</v>
      </c>
      <c r="DU11" s="133">
        <v>5.5227531153512364E-3</v>
      </c>
      <c r="DV11" s="133">
        <v>2.7704720196302458E-4</v>
      </c>
      <c r="DW11" s="133">
        <v>2.7556439635391627E-4</v>
      </c>
      <c r="DX11" s="133">
        <v>1.7526666189384829E-3</v>
      </c>
      <c r="DY11" s="133">
        <v>2.9318119543912761E-4</v>
      </c>
      <c r="DZ11" s="133">
        <v>4.3636806799045893E-4</v>
      </c>
      <c r="EA11" s="133">
        <v>6.2150969765917058E-4</v>
      </c>
      <c r="EB11" s="133">
        <v>1.0216894285607462E-3</v>
      </c>
      <c r="EC11" s="133">
        <v>3.5757470949888574E-4</v>
      </c>
      <c r="ED11" s="133">
        <v>3.8220387392676543E-3</v>
      </c>
      <c r="EE11" s="133">
        <v>1.3135036502270813E-2</v>
      </c>
      <c r="EF11" s="133">
        <v>2.4721146722164974E-3</v>
      </c>
      <c r="EG11" s="133">
        <v>5.5501859968671808E-3</v>
      </c>
      <c r="EH11" s="133">
        <v>1.5037765803187584E-3</v>
      </c>
      <c r="EI11" s="133">
        <v>3.5391161088674586E-5</v>
      </c>
      <c r="EJ11" s="133">
        <v>3.3689797779702734E-5</v>
      </c>
      <c r="EK11" s="133">
        <v>8.4655227448191656E-4</v>
      </c>
      <c r="EL11" s="133">
        <v>5.5157809874253861E-4</v>
      </c>
      <c r="EM11" s="133"/>
      <c r="EN11" s="133">
        <v>4.6572828378981696E-5</v>
      </c>
      <c r="EO11" s="133">
        <v>4.835894112171749E-6</v>
      </c>
      <c r="EP11" s="133">
        <v>1.3792548735976803E-4</v>
      </c>
      <c r="EQ11" s="133">
        <v>5.2882360594403464E-5</v>
      </c>
      <c r="ER11" s="133">
        <v>1.6444066974031341E-4</v>
      </c>
      <c r="ES11" s="133">
        <v>1.0140259448067881E-5</v>
      </c>
      <c r="ET11" s="133">
        <v>0</v>
      </c>
      <c r="EU11" s="133">
        <v>1.9374689100763588E-4</v>
      </c>
      <c r="EV11" s="133">
        <v>1.4346875857564992E-4</v>
      </c>
      <c r="EW11" s="133">
        <v>4.6316499991600098E-3</v>
      </c>
      <c r="EX11" s="133">
        <v>2.2255897865017013E-4</v>
      </c>
      <c r="EY11" s="133">
        <v>2.6261928666579366E-4</v>
      </c>
      <c r="EZ11" s="133">
        <v>1.8089146286336193E-3</v>
      </c>
      <c r="FA11" s="133">
        <v>1.9145147830554375E-4</v>
      </c>
      <c r="FB11" s="133">
        <v>3.8101265355717514E-4</v>
      </c>
      <c r="FC11" s="133">
        <v>4.2236975540010469E-4</v>
      </c>
      <c r="FD11" s="133">
        <v>1.1289118922012645E-3</v>
      </c>
      <c r="FE11" s="133">
        <v>2.4022559181802988E-4</v>
      </c>
      <c r="FF11" s="133">
        <v>4.1254170578247026E-3</v>
      </c>
      <c r="FG11" s="133">
        <v>1.2999733988220616E-2</v>
      </c>
      <c r="FH11" s="133">
        <v>2.48881678578691E-3</v>
      </c>
      <c r="FI11" s="133">
        <v>5.3259160714272799E-3</v>
      </c>
      <c r="FJ11" s="133">
        <v>1.5400826335582234E-3</v>
      </c>
      <c r="FK11" s="133">
        <v>3.0327854452965579E-5</v>
      </c>
      <c r="FL11" s="133">
        <v>7.3543241532452219E-6</v>
      </c>
      <c r="FM11" s="133">
        <v>9.0956085812404102E-4</v>
      </c>
      <c r="FN11" s="133">
        <v>6.0406157703488204E-4</v>
      </c>
      <c r="FO11" s="133"/>
      <c r="FP11" s="133">
        <v>2.1919530551977553E-5</v>
      </c>
      <c r="FQ11" s="133">
        <v>7.4537322204971667E-6</v>
      </c>
      <c r="FR11" s="133">
        <v>9.0440152313439823E-5</v>
      </c>
      <c r="FS11" s="133">
        <v>3.7665382286468411E-5</v>
      </c>
      <c r="FT11" s="133">
        <v>1.1682649592011772E-4</v>
      </c>
      <c r="FU11" s="133">
        <v>2.0354186493696044E-5</v>
      </c>
      <c r="FV11" s="133">
        <v>3.1074263770563172E-5</v>
      </c>
      <c r="FW11" s="133">
        <v>9.000528275364434E-5</v>
      </c>
      <c r="FX11" s="133">
        <v>1.3909681613465509E-4</v>
      </c>
      <c r="FY11" s="133">
        <v>4.5041295108984979E-3</v>
      </c>
      <c r="FZ11" s="133">
        <v>5.267771091221489E-4</v>
      </c>
      <c r="GA11" s="133">
        <v>2.2860315540420138E-4</v>
      </c>
      <c r="GB11" s="133">
        <v>1.6155262734544222E-3</v>
      </c>
      <c r="GC11" s="133">
        <v>2.0448598242720753E-4</v>
      </c>
      <c r="GD11" s="133">
        <v>4.2705824136875296E-4</v>
      </c>
      <c r="GE11" s="133">
        <v>5.467764499478058E-4</v>
      </c>
      <c r="GF11" s="133">
        <v>1.391358195602618E-3</v>
      </c>
      <c r="GG11" s="133">
        <v>2.1660867024543158E-4</v>
      </c>
      <c r="GH11" s="133">
        <v>4.4313589079425838E-3</v>
      </c>
      <c r="GI11" s="133">
        <v>1.3019107615909416E-2</v>
      </c>
      <c r="GJ11" s="133">
        <v>2.7787333390195245E-3</v>
      </c>
      <c r="GK11" s="133">
        <v>5.6448310079317112E-3</v>
      </c>
      <c r="GL11" s="133">
        <v>9.7314105956971349E-4</v>
      </c>
      <c r="GM11" s="133">
        <v>5.3833058590209691E-6</v>
      </c>
      <c r="GN11" s="133">
        <v>2.2746517181450713E-6</v>
      </c>
      <c r="GO11" s="133">
        <v>8.866117735067615E-4</v>
      </c>
      <c r="GP11" s="133">
        <v>6.5307339122653814E-4</v>
      </c>
      <c r="GQ11" s="133"/>
      <c r="GR11" s="133">
        <v>0</v>
      </c>
      <c r="GS11" s="133">
        <v>0</v>
      </c>
      <c r="GT11" s="133">
        <v>1.6609860321935752E-4</v>
      </c>
      <c r="GU11" s="133">
        <v>4.1337655169516405E-5</v>
      </c>
      <c r="GV11" s="133">
        <v>1.4606270347600141E-4</v>
      </c>
      <c r="GW11" s="133">
        <v>0</v>
      </c>
      <c r="GX11" s="133">
        <v>9.5243956871704636E-6</v>
      </c>
      <c r="GY11" s="133">
        <v>9.0828002559335588E-5</v>
      </c>
      <c r="GZ11" s="133">
        <v>1.357508942493971E-4</v>
      </c>
      <c r="HA11" s="133">
        <v>2.8325486737835115E-3</v>
      </c>
      <c r="HB11" s="133">
        <v>4.8390901948468647E-4</v>
      </c>
      <c r="HC11" s="133">
        <v>2.1424385195426677E-4</v>
      </c>
      <c r="HD11" s="133">
        <v>1.4914252476459907E-3</v>
      </c>
      <c r="HE11" s="133">
        <v>1.7587126815409289E-4</v>
      </c>
      <c r="HF11" s="133">
        <v>2.9409130571780861E-4</v>
      </c>
      <c r="HG11" s="133">
        <v>5.2789991730878359E-4</v>
      </c>
      <c r="HH11" s="133">
        <v>1.2609958281488763E-3</v>
      </c>
      <c r="HI11" s="133">
        <v>2.0755258300818427E-4</v>
      </c>
      <c r="HJ11" s="133">
        <v>5.1400687815740991E-3</v>
      </c>
      <c r="HK11" s="133">
        <v>1.4483316685379921E-2</v>
      </c>
      <c r="HL11" s="133">
        <v>2.5034395304104101E-3</v>
      </c>
      <c r="HM11" s="133">
        <v>5.6139245474269494E-3</v>
      </c>
      <c r="HN11" s="133">
        <v>1.0059909914360021E-3</v>
      </c>
      <c r="HO11" s="133">
        <v>4.8256938148330349E-6</v>
      </c>
      <c r="HP11" s="133">
        <v>0</v>
      </c>
      <c r="HQ11" s="133">
        <v>7.0935667206972037E-4</v>
      </c>
      <c r="HR11" s="133">
        <v>6.3538621491691515E-4</v>
      </c>
    </row>
    <row r="12" spans="1:227" x14ac:dyDescent="0.25">
      <c r="A12" s="122" t="s">
        <v>28</v>
      </c>
      <c r="B12" s="122">
        <v>93298</v>
      </c>
      <c r="C12" s="137" t="s">
        <v>901</v>
      </c>
      <c r="D12" s="134">
        <v>2.4483245665673131E-4</v>
      </c>
      <c r="E12" s="133">
        <v>2.8082613104465004E-4</v>
      </c>
      <c r="F12" s="133">
        <v>5.959990023607629E-4</v>
      </c>
      <c r="G12" s="133">
        <v>4.4202600207452863E-4</v>
      </c>
      <c r="H12" s="133">
        <v>4.0464335641778454E-3</v>
      </c>
      <c r="I12" s="133">
        <v>1.1668353975619538E-4</v>
      </c>
      <c r="J12" s="133">
        <v>2.8591976730607679E-4</v>
      </c>
      <c r="K12" s="133">
        <v>1.3761721898128895E-4</v>
      </c>
      <c r="L12" s="133">
        <v>2.2398962063504863E-4</v>
      </c>
      <c r="M12" s="133">
        <v>1.2602332645585213E-3</v>
      </c>
      <c r="N12" s="133">
        <v>8.6422514127787225E-4</v>
      </c>
      <c r="O12" s="133">
        <v>4.7412533910462865E-4</v>
      </c>
      <c r="P12" s="133">
        <v>2.0811324507387361E-3</v>
      </c>
      <c r="Q12" s="133">
        <v>3.144961725889009E-4</v>
      </c>
      <c r="R12" s="133">
        <v>1.8026076105897396E-4</v>
      </c>
      <c r="S12" s="133">
        <v>2.9115098453350325E-3</v>
      </c>
      <c r="T12" s="133">
        <v>9.5080710290923152E-3</v>
      </c>
      <c r="U12" s="133">
        <v>3.4750320863123118E-3</v>
      </c>
      <c r="V12" s="133">
        <v>1.434552378942092E-2</v>
      </c>
      <c r="W12" s="133">
        <v>3.2289782112868204E-2</v>
      </c>
      <c r="X12" s="133">
        <v>7.1348295528250172E-3</v>
      </c>
      <c r="Y12" s="133">
        <v>5.3517058772828141E-3</v>
      </c>
      <c r="Z12" s="133">
        <v>5.2085671292404004E-3</v>
      </c>
      <c r="AA12" s="133">
        <v>1.5383536311404824E-3</v>
      </c>
      <c r="AB12" s="133">
        <v>1.0743707635667099E-3</v>
      </c>
      <c r="AC12" s="133">
        <v>2.1319293284033846E-3</v>
      </c>
      <c r="AD12" s="133">
        <v>2.3655935511396014E-3</v>
      </c>
      <c r="AE12" s="133"/>
      <c r="AF12" s="133">
        <v>2.7361604205895123E-4</v>
      </c>
      <c r="AG12" s="133">
        <v>2.8842806256815267E-4</v>
      </c>
      <c r="AH12" s="133">
        <v>5.0796120867173942E-4</v>
      </c>
      <c r="AI12" s="133">
        <v>3.7491708668800899E-4</v>
      </c>
      <c r="AJ12" s="133">
        <v>9.5205872167366059E-4</v>
      </c>
      <c r="AK12" s="133">
        <v>1.5231901115739162E-4</v>
      </c>
      <c r="AL12" s="133">
        <v>2.7710351432577176E-4</v>
      </c>
      <c r="AM12" s="133">
        <v>2.0502338777352022E-4</v>
      </c>
      <c r="AN12" s="133">
        <v>2.041404226221286E-4</v>
      </c>
      <c r="AO12" s="133">
        <v>1.2078716520906284E-3</v>
      </c>
      <c r="AP12" s="133">
        <v>9.3102075649546161E-4</v>
      </c>
      <c r="AQ12" s="133">
        <v>4.4739841553255856E-4</v>
      </c>
      <c r="AR12" s="133">
        <v>1.9915034373528102E-3</v>
      </c>
      <c r="AS12" s="133">
        <v>2.5410614010631965E-4</v>
      </c>
      <c r="AT12" s="133">
        <v>1.0795742814038999E-4</v>
      </c>
      <c r="AU12" s="133">
        <v>2.9529430902328047E-3</v>
      </c>
      <c r="AV12" s="133">
        <v>1.0584383764507668E-2</v>
      </c>
      <c r="AW12" s="133">
        <v>3.2634925242224465E-3</v>
      </c>
      <c r="AX12" s="133">
        <v>1.557843559440633E-2</v>
      </c>
      <c r="AY12" s="133">
        <v>3.7435956621922582E-2</v>
      </c>
      <c r="AZ12" s="133">
        <v>7.8998376987210357E-3</v>
      </c>
      <c r="BA12" s="133">
        <v>5.7458938820344968E-3</v>
      </c>
      <c r="BB12" s="133">
        <v>5.63532629153348E-3</v>
      </c>
      <c r="BC12" s="133">
        <v>1.7200535408887607E-3</v>
      </c>
      <c r="BD12" s="133">
        <v>9.6442818314705127E-4</v>
      </c>
      <c r="BE12" s="133">
        <v>2.9259475911214681E-3</v>
      </c>
      <c r="BF12" s="133">
        <v>3.1332844809699731E-3</v>
      </c>
      <c r="BG12" s="133"/>
      <c r="BH12" s="133">
        <v>3.2105800711610603E-4</v>
      </c>
      <c r="BI12" s="133">
        <v>3.1986469222387913E-4</v>
      </c>
      <c r="BJ12" s="133">
        <v>5.3543804727203118E-4</v>
      </c>
      <c r="BK12" s="133">
        <v>3.6113123954059872E-4</v>
      </c>
      <c r="BL12" s="133">
        <v>9.4811164196614351E-4</v>
      </c>
      <c r="BM12" s="133">
        <v>8.377764231625221E-5</v>
      </c>
      <c r="BN12" s="133">
        <v>2.7011081333798919E-4</v>
      </c>
      <c r="BO12" s="133">
        <v>2.3412838795775463E-4</v>
      </c>
      <c r="BP12" s="133">
        <v>1.5649962701127636E-4</v>
      </c>
      <c r="BQ12" s="133">
        <v>1.2676932714952114E-3</v>
      </c>
      <c r="BR12" s="133">
        <v>9.0309908611803499E-4</v>
      </c>
      <c r="BS12" s="133">
        <v>4.0572318577977099E-4</v>
      </c>
      <c r="BT12" s="133">
        <v>1.9710161053524662E-3</v>
      </c>
      <c r="BU12" s="133">
        <v>3.1372561164422219E-4</v>
      </c>
      <c r="BV12" s="133">
        <v>1.6898104007006016E-4</v>
      </c>
      <c r="BW12" s="133">
        <v>3.1217436029526129E-3</v>
      </c>
      <c r="BX12" s="133">
        <v>1.0618266433909888E-2</v>
      </c>
      <c r="BY12" s="133">
        <v>3.3079011535859138E-3</v>
      </c>
      <c r="BZ12" s="133">
        <v>1.4455293834345422E-2</v>
      </c>
      <c r="CA12" s="133">
        <v>3.3800283066517632E-2</v>
      </c>
      <c r="CB12" s="133">
        <v>8.2265309874260759E-3</v>
      </c>
      <c r="CC12" s="133">
        <v>6.114318318645221E-3</v>
      </c>
      <c r="CD12" s="133">
        <v>6.1689268555623587E-3</v>
      </c>
      <c r="CE12" s="133">
        <v>1.6029815678605403E-3</v>
      </c>
      <c r="CF12" s="133">
        <v>1.0196099018407912E-3</v>
      </c>
      <c r="CG12" s="133">
        <v>2.9089890894791466E-3</v>
      </c>
      <c r="CH12" s="133">
        <v>2.6634525818410677E-3</v>
      </c>
      <c r="CI12" s="133"/>
      <c r="CJ12" s="133">
        <v>2.3917221530157727E-4</v>
      </c>
      <c r="CK12" s="133">
        <v>3.3447670997546373E-4</v>
      </c>
      <c r="CL12" s="133">
        <v>7.6329598927637554E-4</v>
      </c>
      <c r="CM12" s="133">
        <v>3.4977367004118985E-4</v>
      </c>
      <c r="CN12" s="133">
        <v>1.2961293499005428E-3</v>
      </c>
      <c r="CO12" s="133">
        <v>1.1458802763561844E-4</v>
      </c>
      <c r="CP12" s="133">
        <v>2.7036930644702706E-4</v>
      </c>
      <c r="CQ12" s="133">
        <v>3.7098520176369966E-4</v>
      </c>
      <c r="CR12" s="133">
        <v>1.4791853533157521E-4</v>
      </c>
      <c r="CS12" s="133">
        <v>1.4227138260879757E-3</v>
      </c>
      <c r="CT12" s="133">
        <v>7.9253413072379671E-4</v>
      </c>
      <c r="CU12" s="133">
        <v>5.0680092793442338E-4</v>
      </c>
      <c r="CV12" s="133">
        <v>2.2788087731700725E-3</v>
      </c>
      <c r="CW12" s="133">
        <v>3.2069553040335141E-4</v>
      </c>
      <c r="CX12" s="133">
        <v>2.7283889342929004E-4</v>
      </c>
      <c r="CY12" s="133">
        <v>5.0425731751364538E-3</v>
      </c>
      <c r="CZ12" s="133">
        <v>1.2339924432869126E-2</v>
      </c>
      <c r="DA12" s="133">
        <v>3.0656895184395468E-3</v>
      </c>
      <c r="DB12" s="133">
        <v>1.7947979775728241E-2</v>
      </c>
      <c r="DC12" s="133">
        <v>4.083481517864699E-2</v>
      </c>
      <c r="DD12" s="133">
        <v>9.1875381129415852E-3</v>
      </c>
      <c r="DE12" s="133">
        <v>7.1709395820818223E-3</v>
      </c>
      <c r="DF12" s="133">
        <v>6.646241035375435E-3</v>
      </c>
      <c r="DG12" s="133">
        <v>1.5387963620953555E-3</v>
      </c>
      <c r="DH12" s="133">
        <v>1.2733515163951205E-3</v>
      </c>
      <c r="DI12" s="133">
        <v>3.3822052896271436E-3</v>
      </c>
      <c r="DJ12" s="133">
        <v>3.3138702291553197E-3</v>
      </c>
      <c r="DK12" s="133"/>
      <c r="DL12" s="133">
        <v>3.0911011164462809E-4</v>
      </c>
      <c r="DM12" s="133">
        <v>2.7112292777246746E-4</v>
      </c>
      <c r="DN12" s="133">
        <v>9.7816615693234682E-4</v>
      </c>
      <c r="DO12" s="133">
        <v>2.8515310055703743E-4</v>
      </c>
      <c r="DP12" s="133">
        <v>1.1128358945855822E-3</v>
      </c>
      <c r="DQ12" s="133">
        <v>1.2622021293262243E-4</v>
      </c>
      <c r="DR12" s="133">
        <v>3.2480166411936762E-4</v>
      </c>
      <c r="DS12" s="133">
        <v>3.5865264456217777E-4</v>
      </c>
      <c r="DT12" s="133">
        <v>2.4335340998205015E-4</v>
      </c>
      <c r="DU12" s="133">
        <v>1.4326517553838901E-3</v>
      </c>
      <c r="DV12" s="133">
        <v>1.2161883483974266E-3</v>
      </c>
      <c r="DW12" s="133">
        <v>5.272451750682408E-4</v>
      </c>
      <c r="DX12" s="133">
        <v>2.624752615452731E-3</v>
      </c>
      <c r="DY12" s="133">
        <v>2.710876456613834E-4</v>
      </c>
      <c r="DZ12" s="133">
        <v>5.12777554033846E-4</v>
      </c>
      <c r="EA12" s="133">
        <v>5.5817799623578204E-3</v>
      </c>
      <c r="EB12" s="133">
        <v>1.4034368734605484E-2</v>
      </c>
      <c r="EC12" s="133">
        <v>2.6447680156033945E-3</v>
      </c>
      <c r="ED12" s="133">
        <v>1.6668803585140082E-2</v>
      </c>
      <c r="EE12" s="133">
        <v>4.5140872626104576E-2</v>
      </c>
      <c r="EF12" s="133">
        <v>9.1401431701219754E-3</v>
      </c>
      <c r="EG12" s="133">
        <v>7.4313488577525521E-3</v>
      </c>
      <c r="EH12" s="133">
        <v>7.11712729187254E-3</v>
      </c>
      <c r="EI12" s="133">
        <v>1.8161152547642168E-3</v>
      </c>
      <c r="EJ12" s="133">
        <v>1.208749939081681E-3</v>
      </c>
      <c r="EK12" s="133">
        <v>3.2163416267026162E-3</v>
      </c>
      <c r="EL12" s="133">
        <v>3.0447184127830188E-3</v>
      </c>
      <c r="EM12" s="133"/>
      <c r="EN12" s="133">
        <v>3.9694582690299606E-4</v>
      </c>
      <c r="EO12" s="133">
        <v>3.0036039731496061E-4</v>
      </c>
      <c r="EP12" s="133">
        <v>8.2755075753941599E-4</v>
      </c>
      <c r="EQ12" s="133">
        <v>2.6619204176929766E-4</v>
      </c>
      <c r="ER12" s="133">
        <v>9.380437159383847E-4</v>
      </c>
      <c r="ES12" s="133">
        <v>1.1026002275866236E-4</v>
      </c>
      <c r="ET12" s="133">
        <v>3.7588479546751943E-4</v>
      </c>
      <c r="EU12" s="133">
        <v>5.8179422016155788E-4</v>
      </c>
      <c r="EV12" s="133">
        <v>2.2634887714717311E-4</v>
      </c>
      <c r="EW12" s="133">
        <v>1.7054236539546315E-3</v>
      </c>
      <c r="EX12" s="133">
        <v>9.028338906043931E-4</v>
      </c>
      <c r="EY12" s="133">
        <v>4.5662439053806043E-4</v>
      </c>
      <c r="EZ12" s="133">
        <v>2.4265637007464054E-3</v>
      </c>
      <c r="FA12" s="133">
        <v>3.4125085752375353E-4</v>
      </c>
      <c r="FB12" s="133">
        <v>3.77718044215182E-4</v>
      </c>
      <c r="FC12" s="133">
        <v>5.4278870423516146E-3</v>
      </c>
      <c r="FD12" s="133">
        <v>1.4650329705663519E-2</v>
      </c>
      <c r="FE12" s="133">
        <v>2.0917790460816214E-3</v>
      </c>
      <c r="FF12" s="133">
        <v>1.97162964875175E-2</v>
      </c>
      <c r="FG12" s="133">
        <v>4.7763490074644803E-2</v>
      </c>
      <c r="FH12" s="133">
        <v>9.7155895615521123E-3</v>
      </c>
      <c r="FI12" s="133">
        <v>8.2599313164555422E-3</v>
      </c>
      <c r="FJ12" s="133">
        <v>7.527538379022548E-3</v>
      </c>
      <c r="FK12" s="133">
        <v>2.0796746259375736E-3</v>
      </c>
      <c r="FL12" s="133">
        <v>1.2587741375970937E-3</v>
      </c>
      <c r="FM12" s="133">
        <v>2.6553745313933788E-3</v>
      </c>
      <c r="FN12" s="133">
        <v>3.051107966324676E-3</v>
      </c>
      <c r="FO12" s="133"/>
      <c r="FP12" s="133">
        <v>4.013789033648092E-4</v>
      </c>
      <c r="FQ12" s="133">
        <v>3.0422677453451882E-4</v>
      </c>
      <c r="FR12" s="133">
        <v>1.158739265914543E-3</v>
      </c>
      <c r="FS12" s="133">
        <v>2.2688329946172651E-4</v>
      </c>
      <c r="FT12" s="133">
        <v>1.4754039456655926E-3</v>
      </c>
      <c r="FU12" s="133">
        <v>2.1478544097429053E-4</v>
      </c>
      <c r="FV12" s="133">
        <v>4.9724138688722489E-4</v>
      </c>
      <c r="FW12" s="133">
        <v>3.4499116424612734E-4</v>
      </c>
      <c r="FX12" s="133">
        <v>1.3259777990517021E-4</v>
      </c>
      <c r="FY12" s="133">
        <v>1.873441906359822E-3</v>
      </c>
      <c r="FZ12" s="133">
        <v>1.0336986463694183E-3</v>
      </c>
      <c r="GA12" s="133">
        <v>4.0824802268827677E-4</v>
      </c>
      <c r="GB12" s="133">
        <v>2.6030246058037203E-3</v>
      </c>
      <c r="GC12" s="133">
        <v>3.8036364278982049E-4</v>
      </c>
      <c r="GD12" s="133">
        <v>3.8086039383855986E-4</v>
      </c>
      <c r="GE12" s="133">
        <v>5.3401652530211596E-3</v>
      </c>
      <c r="GF12" s="133">
        <v>1.3963994596162797E-2</v>
      </c>
      <c r="GG12" s="133">
        <v>1.6523377021559716E-3</v>
      </c>
      <c r="GH12" s="133">
        <v>2.0086067485723075E-2</v>
      </c>
      <c r="GI12" s="133">
        <v>4.9791230555150161E-2</v>
      </c>
      <c r="GJ12" s="133">
        <v>1.0037881985585138E-2</v>
      </c>
      <c r="GK12" s="133">
        <v>7.3277671605675434E-3</v>
      </c>
      <c r="GL12" s="133">
        <v>8.6148583908197476E-3</v>
      </c>
      <c r="GM12" s="133">
        <v>1.9589400352475264E-3</v>
      </c>
      <c r="GN12" s="133">
        <v>1.5460980382520462E-3</v>
      </c>
      <c r="GO12" s="133">
        <v>2.6710414059123817E-3</v>
      </c>
      <c r="GP12" s="133">
        <v>3.6249554100229978E-3</v>
      </c>
      <c r="GQ12" s="133"/>
      <c r="GR12" s="133">
        <v>4.0830455700783852E-4</v>
      </c>
      <c r="GS12" s="133">
        <v>3.3192023701209336E-4</v>
      </c>
      <c r="GT12" s="133">
        <v>1.1312295561814573E-3</v>
      </c>
      <c r="GU12" s="133">
        <v>2.535324286356278E-4</v>
      </c>
      <c r="GV12" s="133">
        <v>1.6916931283608683E-3</v>
      </c>
      <c r="GW12" s="133">
        <v>2.4113452276963484E-4</v>
      </c>
      <c r="GX12" s="133">
        <v>2.6109441783544031E-4</v>
      </c>
      <c r="GY12" s="133">
        <v>4.5507327658205149E-4</v>
      </c>
      <c r="GZ12" s="133">
        <v>7.9864629423762425E-4</v>
      </c>
      <c r="HA12" s="133">
        <v>2.0127189171141981E-3</v>
      </c>
      <c r="HB12" s="133">
        <v>1.1200710916742563E-3</v>
      </c>
      <c r="HC12" s="133">
        <v>8.9282072496963088E-4</v>
      </c>
      <c r="HD12" s="133">
        <v>3.525233272178541E-3</v>
      </c>
      <c r="HE12" s="133">
        <v>4.2309086383232776E-4</v>
      </c>
      <c r="HF12" s="133">
        <v>2.749359617541078E-3</v>
      </c>
      <c r="HG12" s="133">
        <v>5.9642143594087196E-3</v>
      </c>
      <c r="HH12" s="133">
        <v>1.5851372753169762E-2</v>
      </c>
      <c r="HI12" s="133">
        <v>1.6481120335351182E-3</v>
      </c>
      <c r="HJ12" s="133">
        <v>2.004446655630393E-2</v>
      </c>
      <c r="HK12" s="133">
        <v>5.1880006013007227E-2</v>
      </c>
      <c r="HL12" s="133">
        <v>1.0840188094034295E-2</v>
      </c>
      <c r="HM12" s="133">
        <v>7.1269466162773827E-3</v>
      </c>
      <c r="HN12" s="133">
        <v>1.0131941141054326E-2</v>
      </c>
      <c r="HO12" s="133">
        <v>1.8089791401874622E-3</v>
      </c>
      <c r="HP12" s="133">
        <v>1.2938505485515191E-3</v>
      </c>
      <c r="HQ12" s="133">
        <v>3.4644472454876548E-3</v>
      </c>
      <c r="HR12" s="133">
        <v>3.7707446357422422E-3</v>
      </c>
    </row>
    <row r="13" spans="1:227" x14ac:dyDescent="0.25">
      <c r="A13" s="122" t="s">
        <v>28</v>
      </c>
      <c r="B13" s="122">
        <v>5911</v>
      </c>
      <c r="C13" s="137" t="s">
        <v>902</v>
      </c>
      <c r="D13" s="134">
        <v>2.3326128426556022E-4</v>
      </c>
      <c r="E13" s="133">
        <v>7.2056544449909421E-5</v>
      </c>
      <c r="F13" s="133">
        <v>3.5797364937739895E-4</v>
      </c>
      <c r="G13" s="133">
        <v>4.8478599000409108E-5</v>
      </c>
      <c r="H13" s="133">
        <v>2.5537462877560531E-4</v>
      </c>
      <c r="I13" s="133">
        <v>1.0938704054799746E-4</v>
      </c>
      <c r="J13" s="133">
        <v>2.0905232622666254E-4</v>
      </c>
      <c r="K13" s="133">
        <v>4.1819214876030048E-4</v>
      </c>
      <c r="L13" s="133">
        <v>2.6490315194252175E-4</v>
      </c>
      <c r="M13" s="133">
        <v>6.7379740685333971E-4</v>
      </c>
      <c r="N13" s="133">
        <v>5.2450024729308858E-4</v>
      </c>
      <c r="O13" s="133">
        <v>7.2168536301704005E-4</v>
      </c>
      <c r="P13" s="133">
        <v>6.7407204091189958E-4</v>
      </c>
      <c r="Q13" s="133">
        <v>1.2692019286825198E-4</v>
      </c>
      <c r="R13" s="133">
        <v>1.3644418299088861E-4</v>
      </c>
      <c r="S13" s="133">
        <v>8.3900732647181498E-4</v>
      </c>
      <c r="T13" s="133">
        <v>2.1630231683795386E-3</v>
      </c>
      <c r="U13" s="133">
        <v>3.0525776587911427E-4</v>
      </c>
      <c r="V13" s="133">
        <v>1.0180541434353475E-2</v>
      </c>
      <c r="W13" s="133">
        <v>3.1130351372734958E-2</v>
      </c>
      <c r="X13" s="133">
        <v>2.0100837932908702E-3</v>
      </c>
      <c r="Y13" s="133">
        <v>1.8316736915720256E-3</v>
      </c>
      <c r="Z13" s="133">
        <v>2.0406077737670511E-3</v>
      </c>
      <c r="AA13" s="133">
        <v>6.5823225858980942E-4</v>
      </c>
      <c r="AB13" s="133">
        <v>5.3425788163531554E-4</v>
      </c>
      <c r="AC13" s="133">
        <v>7.8353558727273925E-4</v>
      </c>
      <c r="AD13" s="133">
        <v>1.368868069652567E-3</v>
      </c>
      <c r="AE13" s="133"/>
      <c r="AF13" s="133">
        <v>5.1540180120116452E-4</v>
      </c>
      <c r="AG13" s="133">
        <v>7.458620513898217E-5</v>
      </c>
      <c r="AH13" s="133">
        <v>1.1504884525119431E-4</v>
      </c>
      <c r="AI13" s="133">
        <v>7.3899191721574358E-5</v>
      </c>
      <c r="AJ13" s="133">
        <v>2.6117529755230001E-4</v>
      </c>
      <c r="AK13" s="133">
        <v>1.0616794526597398E-4</v>
      </c>
      <c r="AL13" s="133">
        <v>1.6193847011050942E-4</v>
      </c>
      <c r="AM13" s="133">
        <v>4.0161127625284434E-4</v>
      </c>
      <c r="AN13" s="133">
        <v>2.3570206676895499E-4</v>
      </c>
      <c r="AO13" s="133">
        <v>6.3392796195773185E-4</v>
      </c>
      <c r="AP13" s="133">
        <v>6.1262343792775902E-4</v>
      </c>
      <c r="AQ13" s="133">
        <v>5.7918582716583709E-4</v>
      </c>
      <c r="AR13" s="133">
        <v>7.8396428766564896E-4</v>
      </c>
      <c r="AS13" s="133">
        <v>5.9854993665069233E-5</v>
      </c>
      <c r="AT13" s="133">
        <v>1.0070808448067281E-4</v>
      </c>
      <c r="AU13" s="133">
        <v>8.2060258682360601E-4</v>
      </c>
      <c r="AV13" s="133">
        <v>2.1763039171379651E-3</v>
      </c>
      <c r="AW13" s="133">
        <v>3.6111229543981445E-4</v>
      </c>
      <c r="AX13" s="133">
        <v>1.0966718546453617E-2</v>
      </c>
      <c r="AY13" s="133">
        <v>2.9819196648428699E-2</v>
      </c>
      <c r="AZ13" s="133">
        <v>1.8848571453098746E-3</v>
      </c>
      <c r="BA13" s="133">
        <v>1.7123538168065777E-3</v>
      </c>
      <c r="BB13" s="133">
        <v>1.8853400247258664E-3</v>
      </c>
      <c r="BC13" s="133">
        <v>6.1680770245523865E-4</v>
      </c>
      <c r="BD13" s="133">
        <v>8.3604950298067919E-4</v>
      </c>
      <c r="BE13" s="133">
        <v>1.2093516086556077E-3</v>
      </c>
      <c r="BF13" s="133">
        <v>1.2233599602824829E-3</v>
      </c>
      <c r="BG13" s="133"/>
      <c r="BH13" s="133">
        <v>4.8709872506108842E-4</v>
      </c>
      <c r="BI13" s="133">
        <v>3.7549565112034549E-5</v>
      </c>
      <c r="BJ13" s="133">
        <v>8.5798406414433107E-5</v>
      </c>
      <c r="BK13" s="133">
        <v>6.209462110481491E-5</v>
      </c>
      <c r="BL13" s="133">
        <v>2.6730977947019046E-4</v>
      </c>
      <c r="BM13" s="133">
        <v>8.8453401827838407E-5</v>
      </c>
      <c r="BN13" s="133">
        <v>1.5543062312838379E-4</v>
      </c>
      <c r="BO13" s="133">
        <v>2.2822972468836746E-4</v>
      </c>
      <c r="BP13" s="133">
        <v>1.7195144630015357E-4</v>
      </c>
      <c r="BQ13" s="133">
        <v>6.343519100171619E-4</v>
      </c>
      <c r="BR13" s="133">
        <v>4.0073087466025771E-4</v>
      </c>
      <c r="BS13" s="133">
        <v>2.472557219761767E-4</v>
      </c>
      <c r="BT13" s="133">
        <v>7.4518634225081949E-4</v>
      </c>
      <c r="BU13" s="133">
        <v>9.0005580207021482E-5</v>
      </c>
      <c r="BV13" s="133">
        <v>1.1287368364981376E-4</v>
      </c>
      <c r="BW13" s="133">
        <v>6.9957716557196982E-4</v>
      </c>
      <c r="BX13" s="133">
        <v>1.8138374038484532E-3</v>
      </c>
      <c r="BY13" s="133">
        <v>3.1759843619778757E-4</v>
      </c>
      <c r="BZ13" s="133">
        <v>1.0558757888053343E-2</v>
      </c>
      <c r="CA13" s="133">
        <v>2.6344020428279446E-2</v>
      </c>
      <c r="CB13" s="133">
        <v>1.5079748410924156E-3</v>
      </c>
      <c r="CC13" s="133">
        <v>1.3996789107788416E-3</v>
      </c>
      <c r="CD13" s="133">
        <v>1.7597011803333162E-3</v>
      </c>
      <c r="CE13" s="133">
        <v>6.5826212261744165E-4</v>
      </c>
      <c r="CF13" s="133">
        <v>3.7364923950534339E-4</v>
      </c>
      <c r="CG13" s="133">
        <v>9.8826073230083382E-4</v>
      </c>
      <c r="CH13" s="133">
        <v>1.2819854626622163E-3</v>
      </c>
      <c r="CI13" s="133"/>
      <c r="CJ13" s="133">
        <v>3.2136177396770757E-4</v>
      </c>
      <c r="CK13" s="133">
        <v>3.715910919284729E-5</v>
      </c>
      <c r="CL13" s="133">
        <v>8.1856915938138049E-5</v>
      </c>
      <c r="CM13" s="133">
        <v>5.2827345080541352E-5</v>
      </c>
      <c r="CN13" s="133">
        <v>2.5854333817717194E-4</v>
      </c>
      <c r="CO13" s="133">
        <v>6.6334994280286663E-5</v>
      </c>
      <c r="CP13" s="133">
        <v>1.5520444910207458E-4</v>
      </c>
      <c r="CQ13" s="133">
        <v>1.492115463652107E-4</v>
      </c>
      <c r="CR13" s="133">
        <v>7.9173061718827391E-5</v>
      </c>
      <c r="CS13" s="133">
        <v>4.6120388086056036E-4</v>
      </c>
      <c r="CT13" s="133">
        <v>4.3712254841303283E-4</v>
      </c>
      <c r="CU13" s="133">
        <v>1.9905875232826059E-4</v>
      </c>
      <c r="CV13" s="133">
        <v>5.5108667935352775E-4</v>
      </c>
      <c r="CW13" s="133">
        <v>8.9522370025997731E-5</v>
      </c>
      <c r="CX13" s="133">
        <v>8.688123094507041E-5</v>
      </c>
      <c r="CY13" s="133">
        <v>5.522914900186255E-4</v>
      </c>
      <c r="CZ13" s="133">
        <v>1.8157000971405922E-3</v>
      </c>
      <c r="DA13" s="133">
        <v>3.160531354351143E-4</v>
      </c>
      <c r="DB13" s="133">
        <v>9.585122888520559E-3</v>
      </c>
      <c r="DC13" s="133">
        <v>2.477062385790792E-2</v>
      </c>
      <c r="DD13" s="133">
        <v>1.5108911620824214E-3</v>
      </c>
      <c r="DE13" s="133">
        <v>1.3345487851982331E-3</v>
      </c>
      <c r="DF13" s="133">
        <v>5.126341432987353E-3</v>
      </c>
      <c r="DG13" s="133">
        <v>7.8824622968861008E-4</v>
      </c>
      <c r="DH13" s="133">
        <v>4.3842551602854232E-4</v>
      </c>
      <c r="DI13" s="133">
        <v>7.6802969606938685E-4</v>
      </c>
      <c r="DJ13" s="133">
        <v>1.0832587439574574E-3</v>
      </c>
      <c r="DK13" s="133"/>
      <c r="DL13" s="133">
        <v>3.5057941485587779E-4</v>
      </c>
      <c r="DM13" s="133">
        <v>1.3681706668013325E-5</v>
      </c>
      <c r="DN13" s="133">
        <v>4.753236695131801E-5</v>
      </c>
      <c r="DO13" s="133">
        <v>3.1128733559176148E-5</v>
      </c>
      <c r="DP13" s="133">
        <v>3.5751652574873719E-4</v>
      </c>
      <c r="DQ13" s="133">
        <v>7.3882369176055796E-5</v>
      </c>
      <c r="DR13" s="133">
        <v>1.7311417448423791E-4</v>
      </c>
      <c r="DS13" s="133">
        <v>1.9240207513569578E-4</v>
      </c>
      <c r="DT13" s="133">
        <v>6.5036828053133784E-5</v>
      </c>
      <c r="DU13" s="133">
        <v>1.9506752862313002E-4</v>
      </c>
      <c r="DV13" s="133">
        <v>3.6729837583850372E-4</v>
      </c>
      <c r="DW13" s="133">
        <v>2.1276197427787583E-4</v>
      </c>
      <c r="DX13" s="133">
        <v>3.4563904770051087E-4</v>
      </c>
      <c r="DY13" s="133">
        <v>1.0105317129699789E-4</v>
      </c>
      <c r="DZ13" s="133">
        <v>4.3293670952897015E-5</v>
      </c>
      <c r="EA13" s="133">
        <v>4.2243976667917109E-4</v>
      </c>
      <c r="EB13" s="133">
        <v>1.3824791206901101E-3</v>
      </c>
      <c r="EC13" s="133">
        <v>2.4850821977257968E-4</v>
      </c>
      <c r="ED13" s="133">
        <v>7.7823103344538862E-3</v>
      </c>
      <c r="EE13" s="133">
        <v>2.1360927174986319E-2</v>
      </c>
      <c r="EF13" s="133">
        <v>1.2225177007709337E-3</v>
      </c>
      <c r="EG13" s="133">
        <v>1.1373526643985901E-3</v>
      </c>
      <c r="EH13" s="133">
        <v>4.373498575377846E-3</v>
      </c>
      <c r="EI13" s="133">
        <v>7.5136907874720591E-4</v>
      </c>
      <c r="EJ13" s="133">
        <v>3.5203477789383879E-4</v>
      </c>
      <c r="EK13" s="133">
        <v>4.4794174141206595E-4</v>
      </c>
      <c r="EL13" s="133">
        <v>1.1171105486321214E-3</v>
      </c>
      <c r="EM13" s="133"/>
      <c r="EN13" s="133">
        <v>2.0364844302935391E-4</v>
      </c>
      <c r="EO13" s="133">
        <v>8.0971425754316115E-6</v>
      </c>
      <c r="EP13" s="133">
        <v>7.386760625827957E-5</v>
      </c>
      <c r="EQ13" s="133">
        <v>3.4448303537026832E-5</v>
      </c>
      <c r="ER13" s="133">
        <v>3.7715583319181708E-4</v>
      </c>
      <c r="ES13" s="133">
        <v>2.2804059006512585E-4</v>
      </c>
      <c r="ET13" s="133">
        <v>1.1284809905892873E-4</v>
      </c>
      <c r="EU13" s="133">
        <v>1.5781181471421276E-4</v>
      </c>
      <c r="EV13" s="133">
        <v>5.6384056453655303E-5</v>
      </c>
      <c r="EW13" s="133">
        <v>1.6736060173633673E-4</v>
      </c>
      <c r="EX13" s="133">
        <v>3.4160949873815834E-4</v>
      </c>
      <c r="EY13" s="133">
        <v>1.1239143059501047E-4</v>
      </c>
      <c r="EZ13" s="133">
        <v>2.9679770646509141E-4</v>
      </c>
      <c r="FA13" s="133">
        <v>8.5253667277361694E-5</v>
      </c>
      <c r="FB13" s="133">
        <v>3.0133327340086997E-5</v>
      </c>
      <c r="FC13" s="133">
        <v>4.1986268891477772E-4</v>
      </c>
      <c r="FD13" s="133">
        <v>1.042835046215253E-3</v>
      </c>
      <c r="FE13" s="133">
        <v>2.3507186147488817E-4</v>
      </c>
      <c r="FF13" s="133">
        <v>7.1289242959760978E-3</v>
      </c>
      <c r="FG13" s="133">
        <v>2.0053987467254904E-2</v>
      </c>
      <c r="FH13" s="133">
        <v>1.1270288071521611E-3</v>
      </c>
      <c r="FI13" s="133">
        <v>1.0308275653821667E-3</v>
      </c>
      <c r="FJ13" s="133">
        <v>3.9815307114991908E-3</v>
      </c>
      <c r="FK13" s="133">
        <v>7.5437354246316697E-4</v>
      </c>
      <c r="FL13" s="133">
        <v>1.6199473830239914E-4</v>
      </c>
      <c r="FM13" s="133">
        <v>3.9308019203056758E-4</v>
      </c>
      <c r="FN13" s="133">
        <v>1.0882554303343751E-3</v>
      </c>
      <c r="FO13" s="133"/>
      <c r="FP13" s="133">
        <v>2.8774734920766548E-4</v>
      </c>
      <c r="FQ13" s="133">
        <v>3.9675918928142986E-5</v>
      </c>
      <c r="FR13" s="133">
        <v>2.5951525581818308E-5</v>
      </c>
      <c r="FS13" s="133">
        <v>6.9587431084246617E-6</v>
      </c>
      <c r="FT13" s="133">
        <v>3.0534761841651882E-4</v>
      </c>
      <c r="FU13" s="133">
        <v>8.9339142125423619E-5</v>
      </c>
      <c r="FV13" s="133">
        <v>1.5084494387738743E-3</v>
      </c>
      <c r="FW13" s="133">
        <v>1.4346964719664243E-4</v>
      </c>
      <c r="FX13" s="133">
        <v>5.6717423330485432E-5</v>
      </c>
      <c r="FY13" s="133">
        <v>8.6676992877635667E-5</v>
      </c>
      <c r="FZ13" s="133">
        <v>3.0115445688764326E-4</v>
      </c>
      <c r="GA13" s="133">
        <v>9.2539624594338343E-5</v>
      </c>
      <c r="GB13" s="133">
        <v>3.3946441950128325E-4</v>
      </c>
      <c r="GC13" s="133">
        <v>4.0205413535849782E-5</v>
      </c>
      <c r="GD13" s="133">
        <v>1.6341157342024834E-5</v>
      </c>
      <c r="GE13" s="133">
        <v>3.8919099294628675E-4</v>
      </c>
      <c r="GF13" s="133">
        <v>6.4960865063819879E-4</v>
      </c>
      <c r="GG13" s="133">
        <v>1.5913142349152418E-4</v>
      </c>
      <c r="GH13" s="133">
        <v>5.5384920962202617E-3</v>
      </c>
      <c r="GI13" s="133">
        <v>1.9736074300758414E-2</v>
      </c>
      <c r="GJ13" s="133">
        <v>6.2171669998041339E-4</v>
      </c>
      <c r="GK13" s="133">
        <v>6.7366328645381164E-4</v>
      </c>
      <c r="GL13" s="133">
        <v>3.7555558593754248E-3</v>
      </c>
      <c r="GM13" s="133">
        <v>1.8240353369703956E-4</v>
      </c>
      <c r="GN13" s="133">
        <v>2.4935323477241316E-4</v>
      </c>
      <c r="GO13" s="133">
        <v>2.9931853299898194E-4</v>
      </c>
      <c r="GP13" s="133">
        <v>5.380691315699578E-4</v>
      </c>
      <c r="GQ13" s="133"/>
      <c r="GR13" s="133">
        <v>5.1451428753986259E-5</v>
      </c>
      <c r="GS13" s="133">
        <v>4.2699447711900267E-5</v>
      </c>
      <c r="GT13" s="133">
        <v>2.1686815179951975E-5</v>
      </c>
      <c r="GU13" s="133">
        <v>4.6583516300807598E-6</v>
      </c>
      <c r="GV13" s="133">
        <v>1.9833454233784839E-4</v>
      </c>
      <c r="GW13" s="133">
        <v>0</v>
      </c>
      <c r="GX13" s="133">
        <v>6.8212524587041656E-5</v>
      </c>
      <c r="GY13" s="133">
        <v>1.3928484373992056E-4</v>
      </c>
      <c r="GZ13" s="133">
        <v>2.1916959417233198E-5</v>
      </c>
      <c r="HA13" s="133">
        <v>4.422712704555378E-5</v>
      </c>
      <c r="HB13" s="133">
        <v>1.9637868465577964E-4</v>
      </c>
      <c r="HC13" s="133">
        <v>5.3064648423613914E-5</v>
      </c>
      <c r="HD13" s="133">
        <v>2.7519561089400568E-4</v>
      </c>
      <c r="HE13" s="133">
        <v>1.6466731343541292E-6</v>
      </c>
      <c r="HF13" s="133">
        <v>1.0283040389006182E-5</v>
      </c>
      <c r="HG13" s="133">
        <v>2.7431754411191427E-4</v>
      </c>
      <c r="HH13" s="133">
        <v>7.4168874981983394E-4</v>
      </c>
      <c r="HI13" s="133">
        <v>4.9536954567784505E-5</v>
      </c>
      <c r="HJ13" s="133">
        <v>4.3666454776712191E-3</v>
      </c>
      <c r="HK13" s="133">
        <v>1.4715672089186839E-2</v>
      </c>
      <c r="HL13" s="133">
        <v>3.8035549393366814E-4</v>
      </c>
      <c r="HM13" s="133">
        <v>3.729420848158261E-4</v>
      </c>
      <c r="HN13" s="133">
        <v>3.2655461361834541E-3</v>
      </c>
      <c r="HO13" s="133">
        <v>1.5058344811778919E-4</v>
      </c>
      <c r="HP13" s="133">
        <v>6.318588151041673E-5</v>
      </c>
      <c r="HQ13" s="133">
        <v>2.3541844466008917E-4</v>
      </c>
      <c r="HR13" s="133">
        <v>4.2286882424792666E-4</v>
      </c>
    </row>
    <row r="14" spans="1:227" x14ac:dyDescent="0.25">
      <c r="A14" s="122" t="s">
        <v>28</v>
      </c>
      <c r="B14" s="122">
        <v>5912</v>
      </c>
      <c r="C14" s="137" t="s">
        <v>903</v>
      </c>
      <c r="D14" s="134">
        <v>2.3392646574503647E-6</v>
      </c>
      <c r="E14" s="133">
        <v>0</v>
      </c>
      <c r="F14" s="133">
        <v>1.1985986953259419E-4</v>
      </c>
      <c r="G14" s="133">
        <v>0</v>
      </c>
      <c r="H14" s="133">
        <v>7.4333159014610549E-6</v>
      </c>
      <c r="I14" s="133">
        <v>0</v>
      </c>
      <c r="J14" s="133">
        <v>0</v>
      </c>
      <c r="K14" s="133">
        <v>4.9214256488752797E-5</v>
      </c>
      <c r="L14" s="133">
        <v>1.3919867022548159E-5</v>
      </c>
      <c r="M14" s="133">
        <v>3.4512995271928428E-5</v>
      </c>
      <c r="N14" s="133">
        <v>3.5090810876440838E-4</v>
      </c>
      <c r="O14" s="133">
        <v>2.0313170002182412E-6</v>
      </c>
      <c r="P14" s="133">
        <v>6.9338642303618271E-5</v>
      </c>
      <c r="Q14" s="133">
        <v>0</v>
      </c>
      <c r="R14" s="133">
        <v>2.4806165236975313E-5</v>
      </c>
      <c r="S14" s="133">
        <v>3.9355997116993985E-5</v>
      </c>
      <c r="T14" s="133">
        <v>2.9972719530288195E-4</v>
      </c>
      <c r="U14" s="133">
        <v>6.414685263847078E-6</v>
      </c>
      <c r="V14" s="133">
        <v>9.5788350401921859E-4</v>
      </c>
      <c r="W14" s="133">
        <v>5.3519405790854874E-3</v>
      </c>
      <c r="X14" s="133">
        <v>2.3862393976385642E-4</v>
      </c>
      <c r="Y14" s="133">
        <v>1.0098363179408495E-4</v>
      </c>
      <c r="Z14" s="133">
        <v>5.0828982445656659E-4</v>
      </c>
      <c r="AA14" s="133">
        <v>1.3870238740892271E-5</v>
      </c>
      <c r="AB14" s="133">
        <v>3.3482133967745272E-5</v>
      </c>
      <c r="AC14" s="133">
        <v>2.0806159946996373E-5</v>
      </c>
      <c r="AD14" s="133">
        <v>1.183888325256112E-4</v>
      </c>
      <c r="AE14" s="133"/>
      <c r="AF14" s="133">
        <v>8.3950784788748306E-7</v>
      </c>
      <c r="AG14" s="133">
        <v>0</v>
      </c>
      <c r="AH14" s="133">
        <v>1.1526745433750735E-4</v>
      </c>
      <c r="AI14" s="133">
        <v>0</v>
      </c>
      <c r="AJ14" s="133">
        <v>4.7468251665764807E-5</v>
      </c>
      <c r="AK14" s="133">
        <v>0</v>
      </c>
      <c r="AL14" s="133">
        <v>0</v>
      </c>
      <c r="AM14" s="133">
        <v>4.8999244908493458E-5</v>
      </c>
      <c r="AN14" s="133">
        <v>1.7475546341235532E-5</v>
      </c>
      <c r="AO14" s="133">
        <v>3.8259014390044448E-5</v>
      </c>
      <c r="AP14" s="133">
        <v>3.0007752351760198E-4</v>
      </c>
      <c r="AQ14" s="133">
        <v>0</v>
      </c>
      <c r="AR14" s="133">
        <v>3.5747928450959176E-5</v>
      </c>
      <c r="AS14" s="133">
        <v>1.6664000120670015E-6</v>
      </c>
      <c r="AT14" s="133">
        <v>0</v>
      </c>
      <c r="AU14" s="133">
        <v>1.7736239088883305E-5</v>
      </c>
      <c r="AV14" s="133">
        <v>3.071852844504207E-4</v>
      </c>
      <c r="AW14" s="133">
        <v>3.0597740334563585E-6</v>
      </c>
      <c r="AX14" s="133">
        <v>9.3262997582696462E-4</v>
      </c>
      <c r="AY14" s="133">
        <v>6.2233853822975266E-3</v>
      </c>
      <c r="AZ14" s="133">
        <v>4.2724876982830633E-4</v>
      </c>
      <c r="BA14" s="133">
        <v>1.0576984512749775E-4</v>
      </c>
      <c r="BB14" s="133">
        <v>7.6614235136708835E-4</v>
      </c>
      <c r="BC14" s="133">
        <v>1.0341636108788188E-5</v>
      </c>
      <c r="BD14" s="133">
        <v>2.8246256916400528E-5</v>
      </c>
      <c r="BE14" s="133">
        <v>2.5426298557007503E-5</v>
      </c>
      <c r="BF14" s="133">
        <v>1.1963817678725075E-4</v>
      </c>
      <c r="BG14" s="133"/>
      <c r="BH14" s="133">
        <v>0</v>
      </c>
      <c r="BI14" s="133">
        <v>0</v>
      </c>
      <c r="BJ14" s="133">
        <v>1.4963591784761379E-4</v>
      </c>
      <c r="BK14" s="133">
        <v>0</v>
      </c>
      <c r="BL14" s="133">
        <v>4.3760688485347558E-5</v>
      </c>
      <c r="BM14" s="133">
        <v>0</v>
      </c>
      <c r="BN14" s="133">
        <v>0</v>
      </c>
      <c r="BO14" s="133">
        <v>7.0862294685909152E-5</v>
      </c>
      <c r="BP14" s="133">
        <v>9.0815702211856602E-6</v>
      </c>
      <c r="BQ14" s="133">
        <v>4.4287011420760921E-5</v>
      </c>
      <c r="BR14" s="133">
        <v>2.7458885386741046E-4</v>
      </c>
      <c r="BS14" s="133">
        <v>0</v>
      </c>
      <c r="BT14" s="133">
        <v>5.9966281904855228E-5</v>
      </c>
      <c r="BU14" s="133">
        <v>0</v>
      </c>
      <c r="BV14" s="133">
        <v>0</v>
      </c>
      <c r="BW14" s="133">
        <v>3.0426567384593772E-5</v>
      </c>
      <c r="BX14" s="133">
        <v>5.1601279979006799E-4</v>
      </c>
      <c r="BY14" s="133">
        <v>1.871484378236461E-6</v>
      </c>
      <c r="BZ14" s="133">
        <v>8.6444194145104351E-4</v>
      </c>
      <c r="CA14" s="133">
        <v>7.7440388201719963E-3</v>
      </c>
      <c r="CB14" s="133">
        <v>8.6940557948401271E-4</v>
      </c>
      <c r="CC14" s="133">
        <v>5.0821850317989354E-5</v>
      </c>
      <c r="CD14" s="133">
        <v>8.9496974844948079E-4</v>
      </c>
      <c r="CE14" s="133">
        <v>3.1780599150636823E-5</v>
      </c>
      <c r="CF14" s="133">
        <v>4.9266723709985615E-5</v>
      </c>
      <c r="CG14" s="133">
        <v>2.5647385928344702E-5</v>
      </c>
      <c r="CH14" s="133">
        <v>1.3310255829418322E-4</v>
      </c>
      <c r="CI14" s="133"/>
      <c r="CJ14" s="133">
        <v>0</v>
      </c>
      <c r="CK14" s="133">
        <v>0</v>
      </c>
      <c r="CL14" s="133">
        <v>9.9443846681654126E-5</v>
      </c>
      <c r="CM14" s="133">
        <v>0</v>
      </c>
      <c r="CN14" s="133">
        <v>5.6536532688054476E-5</v>
      </c>
      <c r="CO14" s="133">
        <v>0</v>
      </c>
      <c r="CP14" s="133">
        <v>0</v>
      </c>
      <c r="CQ14" s="133">
        <v>2.5756945002861037E-5</v>
      </c>
      <c r="CR14" s="133">
        <v>4.9744570584073596E-6</v>
      </c>
      <c r="CS14" s="133">
        <v>5.5771940214270174E-5</v>
      </c>
      <c r="CT14" s="133">
        <v>1.9436507573491869E-4</v>
      </c>
      <c r="CU14" s="133">
        <v>0</v>
      </c>
      <c r="CV14" s="133">
        <v>4.0306339047437088E-5</v>
      </c>
      <c r="CW14" s="133">
        <v>1.5447744141492942E-6</v>
      </c>
      <c r="CX14" s="133">
        <v>0</v>
      </c>
      <c r="CY14" s="133">
        <v>6.4608106552167794E-5</v>
      </c>
      <c r="CZ14" s="133">
        <v>3.7243170431015474E-4</v>
      </c>
      <c r="DA14" s="133">
        <v>0</v>
      </c>
      <c r="DB14" s="133">
        <v>6.0515962281258804E-4</v>
      </c>
      <c r="DC14" s="133">
        <v>5.2991831809821458E-3</v>
      </c>
      <c r="DD14" s="133">
        <v>1.1825497288333207E-3</v>
      </c>
      <c r="DE14" s="133">
        <v>7.1499472763873027E-5</v>
      </c>
      <c r="DF14" s="133">
        <v>9.358138526322235E-5</v>
      </c>
      <c r="DG14" s="133">
        <v>1.3540160323653537E-5</v>
      </c>
      <c r="DH14" s="133">
        <v>2.671342963782429E-5</v>
      </c>
      <c r="DI14" s="133">
        <v>5.1750027907450816E-5</v>
      </c>
      <c r="DJ14" s="133">
        <v>1.2088440852654306E-4</v>
      </c>
      <c r="DK14" s="133"/>
      <c r="DL14" s="133">
        <v>0</v>
      </c>
      <c r="DM14" s="133">
        <v>0</v>
      </c>
      <c r="DN14" s="133">
        <v>7.207407243317071E-5</v>
      </c>
      <c r="DO14" s="133">
        <v>0</v>
      </c>
      <c r="DP14" s="133">
        <v>6.7756160147548631E-5</v>
      </c>
      <c r="DQ14" s="133">
        <v>0</v>
      </c>
      <c r="DR14" s="133">
        <v>0</v>
      </c>
      <c r="DS14" s="133">
        <v>2.8342902066357382E-5</v>
      </c>
      <c r="DT14" s="133">
        <v>5.1316009744722713E-6</v>
      </c>
      <c r="DU14" s="133">
        <v>5.4446158209293898E-5</v>
      </c>
      <c r="DV14" s="133">
        <v>2.7579952802875316E-5</v>
      </c>
      <c r="DW14" s="133">
        <v>0</v>
      </c>
      <c r="DX14" s="133">
        <v>3.8758770745919274E-5</v>
      </c>
      <c r="DY14" s="133">
        <v>1.6336557409368655E-6</v>
      </c>
      <c r="DZ14" s="133">
        <v>2.2903212838624681E-6</v>
      </c>
      <c r="EA14" s="133">
        <v>6.3051616003243291E-5</v>
      </c>
      <c r="EB14" s="133">
        <v>3.4121975266155263E-4</v>
      </c>
      <c r="EC14" s="133">
        <v>0</v>
      </c>
      <c r="ED14" s="133">
        <v>9.326940710502672E-4</v>
      </c>
      <c r="EE14" s="133">
        <v>8.9530289118354579E-3</v>
      </c>
      <c r="EF14" s="133">
        <v>1.1336502239051392E-3</v>
      </c>
      <c r="EG14" s="133">
        <v>8.3236073331813712E-5</v>
      </c>
      <c r="EH14" s="133">
        <v>9.9014593159560827E-5</v>
      </c>
      <c r="EI14" s="133">
        <v>6.824439898682091E-5</v>
      </c>
      <c r="EJ14" s="133">
        <v>1.9699998320232887E-5</v>
      </c>
      <c r="EK14" s="133">
        <v>2.3104665014209974E-5</v>
      </c>
      <c r="EL14" s="133">
        <v>1.2700123014453547E-4</v>
      </c>
      <c r="EM14" s="133"/>
      <c r="EN14" s="133">
        <v>0</v>
      </c>
      <c r="EO14" s="133">
        <v>0</v>
      </c>
      <c r="EP14" s="133">
        <v>2.1942005203409959E-5</v>
      </c>
      <c r="EQ14" s="133">
        <v>0</v>
      </c>
      <c r="ER14" s="133">
        <v>1.2125268166713744E-5</v>
      </c>
      <c r="ES14" s="133">
        <v>0</v>
      </c>
      <c r="ET14" s="133">
        <v>0</v>
      </c>
      <c r="EU14" s="133">
        <v>3.5877597855078692E-5</v>
      </c>
      <c r="EV14" s="133">
        <v>3.4854702177884761E-6</v>
      </c>
      <c r="EW14" s="133">
        <v>4.1574113834858415E-5</v>
      </c>
      <c r="EX14" s="133">
        <v>1.0074769630859062E-5</v>
      </c>
      <c r="EY14" s="133">
        <v>0</v>
      </c>
      <c r="EZ14" s="133">
        <v>4.6979215758259531E-5</v>
      </c>
      <c r="FA14" s="133">
        <v>0</v>
      </c>
      <c r="FB14" s="133">
        <v>1.8568213763321597E-6</v>
      </c>
      <c r="FC14" s="133">
        <v>1.1263566503903318E-4</v>
      </c>
      <c r="FD14" s="133">
        <v>1.9700844260104062E-4</v>
      </c>
      <c r="FE14" s="133">
        <v>0</v>
      </c>
      <c r="FF14" s="133">
        <v>1.3743606484210439E-3</v>
      </c>
      <c r="FG14" s="133">
        <v>9.960879771464079E-3</v>
      </c>
      <c r="FH14" s="133">
        <v>7.6449811479213181E-4</v>
      </c>
      <c r="FI14" s="133">
        <v>9.4427604553987054E-5</v>
      </c>
      <c r="FJ14" s="133">
        <v>8.3126524329391635E-5</v>
      </c>
      <c r="FK14" s="133">
        <v>6.1450420977641286E-5</v>
      </c>
      <c r="FL14" s="133">
        <v>7.3983956284701202E-6</v>
      </c>
      <c r="FM14" s="133">
        <v>2.2749951572968366E-5</v>
      </c>
      <c r="FN14" s="133">
        <v>1.4667573736838757E-4</v>
      </c>
      <c r="FO14" s="133"/>
      <c r="FP14" s="133">
        <v>0</v>
      </c>
      <c r="FQ14" s="133">
        <v>0</v>
      </c>
      <c r="FR14" s="133">
        <v>1.9732718299803572E-6</v>
      </c>
      <c r="FS14" s="133">
        <v>0</v>
      </c>
      <c r="FT14" s="133">
        <v>3.1477508902363701E-5</v>
      </c>
      <c r="FU14" s="133">
        <v>0</v>
      </c>
      <c r="FV14" s="133">
        <v>0</v>
      </c>
      <c r="FW14" s="133">
        <v>3.7468937715774056E-5</v>
      </c>
      <c r="FX14" s="133">
        <v>3.5190014301316374E-6</v>
      </c>
      <c r="FY14" s="133">
        <v>5.2862513481140938E-5</v>
      </c>
      <c r="FZ14" s="133">
        <v>3.8439746346307626E-6</v>
      </c>
      <c r="GA14" s="133">
        <v>0</v>
      </c>
      <c r="GB14" s="133">
        <v>8.3641484155672863E-5</v>
      </c>
      <c r="GC14" s="133">
        <v>0</v>
      </c>
      <c r="GD14" s="133">
        <v>2.3967030768303091E-6</v>
      </c>
      <c r="GE14" s="133">
        <v>8.2233308046012564E-5</v>
      </c>
      <c r="GF14" s="133">
        <v>2.2765452108249856E-4</v>
      </c>
      <c r="GG14" s="133">
        <v>2.5590869045057758E-6</v>
      </c>
      <c r="GH14" s="133">
        <v>2.000675190311193E-3</v>
      </c>
      <c r="GI14" s="133">
        <v>7.3647014443197099E-3</v>
      </c>
      <c r="GJ14" s="133">
        <v>6.9217726273961954E-4</v>
      </c>
      <c r="GK14" s="133">
        <v>4.6860313892290383E-5</v>
      </c>
      <c r="GL14" s="133">
        <v>6.7828711455957924E-5</v>
      </c>
      <c r="GM14" s="133">
        <v>9.0521666379368715E-5</v>
      </c>
      <c r="GN14" s="133">
        <v>1.9655842918093141E-5</v>
      </c>
      <c r="GO14" s="133">
        <v>2.0240835796023888E-5</v>
      </c>
      <c r="GP14" s="133">
        <v>6.0109724265201242E-5</v>
      </c>
      <c r="GQ14" s="133"/>
      <c r="GR14" s="133">
        <v>0</v>
      </c>
      <c r="GS14" s="133">
        <v>0</v>
      </c>
      <c r="GT14" s="133">
        <v>8.3633661823775512E-6</v>
      </c>
      <c r="GU14" s="133">
        <v>0</v>
      </c>
      <c r="GV14" s="133">
        <v>4.813875574270328E-5</v>
      </c>
      <c r="GW14" s="133">
        <v>0</v>
      </c>
      <c r="GX14" s="133">
        <v>0</v>
      </c>
      <c r="GY14" s="133">
        <v>3.4635126037409048E-5</v>
      </c>
      <c r="GZ14" s="133">
        <v>3.2933462687082585E-6</v>
      </c>
      <c r="HA14" s="133">
        <v>2.4069854539887886E-5</v>
      </c>
      <c r="HB14" s="133">
        <v>2.0358946631104748E-6</v>
      </c>
      <c r="HC14" s="133">
        <v>0</v>
      </c>
      <c r="HD14" s="133">
        <v>7.5864657975897499E-5</v>
      </c>
      <c r="HE14" s="133">
        <v>0</v>
      </c>
      <c r="HF14" s="133">
        <v>3.2933462687082585E-6</v>
      </c>
      <c r="HG14" s="133">
        <v>1.1684294226086805E-4</v>
      </c>
      <c r="HH14" s="133">
        <v>1.7824400342766338E-4</v>
      </c>
      <c r="HI14" s="133">
        <v>0</v>
      </c>
      <c r="HJ14" s="133">
        <v>2.2132584764150954E-3</v>
      </c>
      <c r="HK14" s="133">
        <v>7.861765495559038E-3</v>
      </c>
      <c r="HL14" s="133">
        <v>2.4509017931471466E-4</v>
      </c>
      <c r="HM14" s="133">
        <v>5.5246490326629233E-5</v>
      </c>
      <c r="HN14" s="133">
        <v>7.5809364425374757E-5</v>
      </c>
      <c r="HO14" s="133">
        <v>9.1696423492123759E-5</v>
      </c>
      <c r="HP14" s="133">
        <v>1.0364464042149812E-5</v>
      </c>
      <c r="HQ14" s="133">
        <v>4.2614904046497178E-5</v>
      </c>
      <c r="HR14" s="133">
        <v>1.3245626358578504E-4</v>
      </c>
    </row>
    <row r="15" spans="1:227" x14ac:dyDescent="0.25">
      <c r="A15" s="122" t="s">
        <v>28</v>
      </c>
      <c r="B15" s="122">
        <v>5913</v>
      </c>
      <c r="C15" s="137" t="s">
        <v>904</v>
      </c>
      <c r="D15" s="134">
        <v>8.7508473518596163E-5</v>
      </c>
      <c r="E15" s="133">
        <v>7.2246034252589772E-6</v>
      </c>
      <c r="F15" s="133">
        <v>0</v>
      </c>
      <c r="G15" s="133">
        <v>0</v>
      </c>
      <c r="H15" s="133">
        <v>6.273568602726958E-5</v>
      </c>
      <c r="I15" s="133">
        <v>0</v>
      </c>
      <c r="J15" s="133">
        <v>0</v>
      </c>
      <c r="K15" s="133">
        <v>9.9450735838856933E-5</v>
      </c>
      <c r="L15" s="133">
        <v>3.3014246824599628E-6</v>
      </c>
      <c r="M15" s="133">
        <v>1.5897050493824216E-4</v>
      </c>
      <c r="N15" s="133">
        <v>0</v>
      </c>
      <c r="O15" s="133">
        <v>6.7753616339483453E-6</v>
      </c>
      <c r="P15" s="133">
        <v>4.6041638686399431E-5</v>
      </c>
      <c r="Q15" s="133">
        <v>6.3668295735502508E-5</v>
      </c>
      <c r="R15" s="133">
        <v>1.2952660778465618E-5</v>
      </c>
      <c r="S15" s="133">
        <v>5.0192260786368483E-5</v>
      </c>
      <c r="T15" s="133">
        <v>3.20774248063834E-5</v>
      </c>
      <c r="U15" s="133">
        <v>7.0540155618105035E-6</v>
      </c>
      <c r="V15" s="133">
        <v>1.1197633253120062E-3</v>
      </c>
      <c r="W15" s="133">
        <v>1.1227857240148935E-2</v>
      </c>
      <c r="X15" s="133">
        <v>1.2643366037326333E-5</v>
      </c>
      <c r="Y15" s="133">
        <v>2.4026182273455444E-5</v>
      </c>
      <c r="Z15" s="133">
        <v>2.6157375923229862E-5</v>
      </c>
      <c r="AA15" s="133">
        <v>1.2180225761277366E-5</v>
      </c>
      <c r="AB15" s="133">
        <v>4.8559167447322381E-6</v>
      </c>
      <c r="AC15" s="133">
        <v>1.5815919692838538E-5</v>
      </c>
      <c r="AD15" s="133">
        <v>9.6598103919785038E-6</v>
      </c>
      <c r="AE15" s="133"/>
      <c r="AF15" s="133">
        <v>1.0427225049519336E-4</v>
      </c>
      <c r="AG15" s="133">
        <v>1.1447603201541854E-5</v>
      </c>
      <c r="AH15" s="133">
        <v>3.0025562590305832E-5</v>
      </c>
      <c r="AI15" s="133">
        <v>0</v>
      </c>
      <c r="AJ15" s="133">
        <v>5.4423353411051031E-5</v>
      </c>
      <c r="AK15" s="133">
        <v>0</v>
      </c>
      <c r="AL15" s="133">
        <v>0</v>
      </c>
      <c r="AM15" s="133">
        <v>1.3866738223578559E-4</v>
      </c>
      <c r="AN15" s="133">
        <v>1.1392244828258499E-5</v>
      </c>
      <c r="AO15" s="133">
        <v>1.6804584969144797E-4</v>
      </c>
      <c r="AP15" s="133">
        <v>0</v>
      </c>
      <c r="AQ15" s="133">
        <v>6.5620384655971753E-6</v>
      </c>
      <c r="AR15" s="133">
        <v>4.5324432757603165E-5</v>
      </c>
      <c r="AS15" s="133">
        <v>6.3836489321017912E-5</v>
      </c>
      <c r="AT15" s="133">
        <v>8.336071913470707E-6</v>
      </c>
      <c r="AU15" s="133">
        <v>5.0086617989814319E-5</v>
      </c>
      <c r="AV15" s="133">
        <v>4.663625203262395E-5</v>
      </c>
      <c r="AW15" s="133">
        <v>1.5957898420641624E-6</v>
      </c>
      <c r="AX15" s="133">
        <v>1.0892927835490082E-3</v>
      </c>
      <c r="AY15" s="133">
        <v>1.0490725293210476E-2</v>
      </c>
      <c r="AZ15" s="133">
        <v>1.8827801706961618E-5</v>
      </c>
      <c r="BA15" s="133">
        <v>2.7309895451997113E-5</v>
      </c>
      <c r="BB15" s="133">
        <v>2.5829717994951172E-5</v>
      </c>
      <c r="BC15" s="133">
        <v>1.2593323820004154E-5</v>
      </c>
      <c r="BD15" s="133">
        <v>4.4720009702359559E-6</v>
      </c>
      <c r="BE15" s="133">
        <v>2.6398930112067153E-5</v>
      </c>
      <c r="BF15" s="133">
        <v>3.3746647939276273E-5</v>
      </c>
      <c r="BG15" s="133"/>
      <c r="BH15" s="133">
        <v>1.0296668627075267E-4</v>
      </c>
      <c r="BI15" s="133">
        <v>6.6335661073610481E-6</v>
      </c>
      <c r="BJ15" s="133">
        <v>9.6519627681890888E-6</v>
      </c>
      <c r="BK15" s="133">
        <v>0</v>
      </c>
      <c r="BL15" s="133">
        <v>3.3880712264282711E-5</v>
      </c>
      <c r="BM15" s="133">
        <v>0</v>
      </c>
      <c r="BN15" s="133">
        <v>0</v>
      </c>
      <c r="BO15" s="133">
        <v>1.0036724574292632E-4</v>
      </c>
      <c r="BP15" s="133">
        <v>5.2407330864389443E-5</v>
      </c>
      <c r="BQ15" s="133">
        <v>2.495294985854086E-4</v>
      </c>
      <c r="BR15" s="133">
        <v>0</v>
      </c>
      <c r="BS15" s="133">
        <v>5.8144199586853339E-6</v>
      </c>
      <c r="BT15" s="133">
        <v>3.8724652207382194E-5</v>
      </c>
      <c r="BU15" s="133">
        <v>2.7332798613191746E-5</v>
      </c>
      <c r="BV15" s="133">
        <v>1.1434000447855638E-5</v>
      </c>
      <c r="BW15" s="133">
        <v>5.8816626487640669E-5</v>
      </c>
      <c r="BX15" s="133">
        <v>5.8892254965930812E-5</v>
      </c>
      <c r="BY15" s="133">
        <v>3.5122378057314407E-6</v>
      </c>
      <c r="BZ15" s="133">
        <v>1.3962573502369594E-3</v>
      </c>
      <c r="CA15" s="133">
        <v>1.0838695598094366E-2</v>
      </c>
      <c r="CB15" s="133">
        <v>3.5433403378909828E-5</v>
      </c>
      <c r="CC15" s="133">
        <v>5.9199357861366693E-5</v>
      </c>
      <c r="CD15" s="133">
        <v>5.1240268078772631E-5</v>
      </c>
      <c r="CE15" s="133">
        <v>9.9587580223605487E-6</v>
      </c>
      <c r="CF15" s="133">
        <v>1.6168881561566573E-5</v>
      </c>
      <c r="CG15" s="133">
        <v>2.6950605611676687E-5</v>
      </c>
      <c r="CH15" s="133">
        <v>3.5429327132128253E-5</v>
      </c>
      <c r="CI15" s="133"/>
      <c r="CJ15" s="133">
        <v>1.0556940160673907E-4</v>
      </c>
      <c r="CK15" s="133">
        <v>8.3417818364009169E-6</v>
      </c>
      <c r="CL15" s="133">
        <v>8.2340727946856874E-6</v>
      </c>
      <c r="CM15" s="133">
        <v>0</v>
      </c>
      <c r="CN15" s="133">
        <v>3.2855027541210547E-5</v>
      </c>
      <c r="CO15" s="133">
        <v>0</v>
      </c>
      <c r="CP15" s="133">
        <v>0</v>
      </c>
      <c r="CQ15" s="133">
        <v>1.1212995933792716E-4</v>
      </c>
      <c r="CR15" s="133">
        <v>6.1976916385351337E-6</v>
      </c>
      <c r="CS15" s="133">
        <v>2.0556233764528023E-4</v>
      </c>
      <c r="CT15" s="133">
        <v>1.5447744141492942E-6</v>
      </c>
      <c r="CU15" s="133">
        <v>3.5855773099061599E-6</v>
      </c>
      <c r="CV15" s="133">
        <v>1.7625110764356689E-5</v>
      </c>
      <c r="CW15" s="133">
        <v>3.0224659364460086E-5</v>
      </c>
      <c r="CX15" s="133">
        <v>8.50334539898694E-6</v>
      </c>
      <c r="CY15" s="133">
        <v>6.6852989737505727E-5</v>
      </c>
      <c r="CZ15" s="133">
        <v>8.9156215973118199E-5</v>
      </c>
      <c r="DA15" s="133">
        <v>3.472199371253001E-6</v>
      </c>
      <c r="DB15" s="133">
        <v>1.8580446880801923E-3</v>
      </c>
      <c r="DC15" s="133">
        <v>8.5895727226703456E-3</v>
      </c>
      <c r="DD15" s="133">
        <v>4.9276914931613409E-5</v>
      </c>
      <c r="DE15" s="133">
        <v>4.7807534012223415E-4</v>
      </c>
      <c r="DF15" s="133">
        <v>5.0132975057422031E-5</v>
      </c>
      <c r="DG15" s="133">
        <v>1.4086868743836123E-5</v>
      </c>
      <c r="DH15" s="133">
        <v>2.5176988502167166E-5</v>
      </c>
      <c r="DI15" s="133">
        <v>1.9418182864157989E-5</v>
      </c>
      <c r="DJ15" s="133">
        <v>3.1786950670125057E-5</v>
      </c>
      <c r="DK15" s="133"/>
      <c r="DL15" s="133">
        <v>8.8183743889353727E-5</v>
      </c>
      <c r="DM15" s="133">
        <v>3.528696400422444E-6</v>
      </c>
      <c r="DN15" s="133">
        <v>0</v>
      </c>
      <c r="DO15" s="133">
        <v>0</v>
      </c>
      <c r="DP15" s="133">
        <v>1.4991193858008882E-5</v>
      </c>
      <c r="DQ15" s="133">
        <v>0</v>
      </c>
      <c r="DR15" s="133">
        <v>0</v>
      </c>
      <c r="DS15" s="133">
        <v>1.3810272171583694E-4</v>
      </c>
      <c r="DT15" s="133">
        <v>6.8183024782900091E-6</v>
      </c>
      <c r="DU15" s="133">
        <v>1.95722656607701E-4</v>
      </c>
      <c r="DV15" s="133">
        <v>6.5986878947645941E-6</v>
      </c>
      <c r="DW15" s="133">
        <v>0</v>
      </c>
      <c r="DX15" s="133">
        <v>6.4525686001006864E-5</v>
      </c>
      <c r="DY15" s="133">
        <v>3.4392201145185203E-5</v>
      </c>
      <c r="DZ15" s="133">
        <v>8.7448630838385151E-6</v>
      </c>
      <c r="EA15" s="133">
        <v>1.5057584346020816E-4</v>
      </c>
      <c r="EB15" s="133">
        <v>1.4994473982474655E-4</v>
      </c>
      <c r="EC15" s="133">
        <v>3.9784322161638965E-6</v>
      </c>
      <c r="ED15" s="133">
        <v>1.9785606045278977E-3</v>
      </c>
      <c r="EE15" s="133">
        <v>9.5768039676314455E-3</v>
      </c>
      <c r="EF15" s="133">
        <v>9.6822547479880565E-5</v>
      </c>
      <c r="EG15" s="133">
        <v>5.1597488628882932E-4</v>
      </c>
      <c r="EH15" s="133">
        <v>9.1601351699390442E-5</v>
      </c>
      <c r="EI15" s="133">
        <v>1.5385193183764246E-5</v>
      </c>
      <c r="EJ15" s="133">
        <v>3.9136849936317513E-5</v>
      </c>
      <c r="EK15" s="133">
        <v>3.7964205438981213E-5</v>
      </c>
      <c r="EL15" s="133">
        <v>6.4083253587399034E-5</v>
      </c>
      <c r="EM15" s="133"/>
      <c r="EN15" s="133">
        <v>5.8030779434479048E-5</v>
      </c>
      <c r="EO15" s="133">
        <v>1.3942024601881335E-5</v>
      </c>
      <c r="EP15" s="133">
        <v>0</v>
      </c>
      <c r="EQ15" s="133">
        <v>0</v>
      </c>
      <c r="ER15" s="133">
        <v>3.9042512610888873E-5</v>
      </c>
      <c r="ES15" s="133">
        <v>0</v>
      </c>
      <c r="ET15" s="133">
        <v>0</v>
      </c>
      <c r="EU15" s="133">
        <v>6.4886340026051384E-5</v>
      </c>
      <c r="EV15" s="133">
        <v>7.2172949078760741E-6</v>
      </c>
      <c r="EW15" s="133">
        <v>1.790946348542766E-4</v>
      </c>
      <c r="EX15" s="133">
        <v>9.2706321256641935E-6</v>
      </c>
      <c r="EY15" s="133">
        <v>5.0126092307370346E-6</v>
      </c>
      <c r="EZ15" s="133">
        <v>4.932561993581173E-5</v>
      </c>
      <c r="FA15" s="133">
        <v>5.0126092307370346E-6</v>
      </c>
      <c r="FB15" s="133">
        <v>5.4977004466148121E-6</v>
      </c>
      <c r="FC15" s="133">
        <v>1.716444961627648E-4</v>
      </c>
      <c r="FD15" s="133">
        <v>1.5269647394376657E-4</v>
      </c>
      <c r="FE15" s="133">
        <v>1.404306730551828E-5</v>
      </c>
      <c r="FF15" s="133">
        <v>1.8662959982974185E-3</v>
      </c>
      <c r="FG15" s="133">
        <v>1.1925058876676079E-2</v>
      </c>
      <c r="FH15" s="133">
        <v>9.7875596983766519E-5</v>
      </c>
      <c r="FI15" s="133">
        <v>5.6574467332328056E-4</v>
      </c>
      <c r="FJ15" s="133">
        <v>1.0064014978938382E-4</v>
      </c>
      <c r="FK15" s="133">
        <v>1.2360842834218925E-5</v>
      </c>
      <c r="FL15" s="133">
        <v>2.9062713060306107E-5</v>
      </c>
      <c r="FM15" s="133">
        <v>5.2472352754183287E-5</v>
      </c>
      <c r="FN15" s="133">
        <v>9.3750237553212698E-5</v>
      </c>
      <c r="FO15" s="133"/>
      <c r="FP15" s="133">
        <v>1.3909099811575565E-5</v>
      </c>
      <c r="FQ15" s="133">
        <v>1.0658134471679885E-5</v>
      </c>
      <c r="FR15" s="133">
        <v>0</v>
      </c>
      <c r="FS15" s="133">
        <v>0</v>
      </c>
      <c r="FT15" s="133">
        <v>8.0102503348265134E-6</v>
      </c>
      <c r="FU15" s="133">
        <v>0</v>
      </c>
      <c r="FV15" s="133">
        <v>0</v>
      </c>
      <c r="FW15" s="133">
        <v>7.3243122698441986E-5</v>
      </c>
      <c r="FX15" s="133">
        <v>9.3150763324025449E-6</v>
      </c>
      <c r="FY15" s="133">
        <v>2.6878852345366914E-4</v>
      </c>
      <c r="FZ15" s="133">
        <v>7.1239224045266326E-6</v>
      </c>
      <c r="GA15" s="133">
        <v>1.7060579363371839E-6</v>
      </c>
      <c r="GB15" s="133">
        <v>6.9224924605160041E-5</v>
      </c>
      <c r="GC15" s="133">
        <v>2.3084690491491893E-5</v>
      </c>
      <c r="GD15" s="133">
        <v>1.7684215481302132E-6</v>
      </c>
      <c r="GE15" s="133">
        <v>2.4915833306934937E-4</v>
      </c>
      <c r="GF15" s="133">
        <v>1.8457733927673507E-4</v>
      </c>
      <c r="GG15" s="133">
        <v>1.024750071484543E-4</v>
      </c>
      <c r="GH15" s="133">
        <v>2.4277178123789118E-3</v>
      </c>
      <c r="GI15" s="133">
        <v>1.4683734554261392E-2</v>
      </c>
      <c r="GJ15" s="133">
        <v>1.7629843620425186E-4</v>
      </c>
      <c r="GK15" s="133">
        <v>6.7691980162068097E-4</v>
      </c>
      <c r="GL15" s="133">
        <v>1.1952493906591062E-4</v>
      </c>
      <c r="GM15" s="133">
        <v>2.7144820611167292E-5</v>
      </c>
      <c r="GN15" s="133">
        <v>4.1620043888794276E-5</v>
      </c>
      <c r="GO15" s="133">
        <v>5.801517843733667E-5</v>
      </c>
      <c r="GP15" s="133">
        <v>1.386116575003834E-5</v>
      </c>
      <c r="GQ15" s="133"/>
      <c r="GR15" s="133">
        <v>1.4776724705651528E-5</v>
      </c>
      <c r="GS15" s="133">
        <v>1.8751620317969378E-5</v>
      </c>
      <c r="GT15" s="133">
        <v>1.7983403967288517E-6</v>
      </c>
      <c r="GU15" s="133">
        <v>0</v>
      </c>
      <c r="GV15" s="133">
        <v>1.2553715974273455E-5</v>
      </c>
      <c r="GW15" s="133">
        <v>0</v>
      </c>
      <c r="GX15" s="133">
        <v>6.0970239474638411E-6</v>
      </c>
      <c r="GY15" s="133">
        <v>8.2108972501875938E-5</v>
      </c>
      <c r="GZ15" s="133">
        <v>6.8689236459436308E-6</v>
      </c>
      <c r="HA15" s="133">
        <v>2.7381084545506038E-4</v>
      </c>
      <c r="HB15" s="133">
        <v>3.5100137863864335E-6</v>
      </c>
      <c r="HC15" s="133">
        <v>3.6746810998218463E-6</v>
      </c>
      <c r="HD15" s="133">
        <v>5.744289228683773E-5</v>
      </c>
      <c r="HE15" s="133">
        <v>3.2393483899527632E-5</v>
      </c>
      <c r="HF15" s="133">
        <v>4.9400194030623877E-6</v>
      </c>
      <c r="HG15" s="133">
        <v>2.4502392238777838E-4</v>
      </c>
      <c r="HH15" s="133">
        <v>1.9952638701911803E-4</v>
      </c>
      <c r="HI15" s="133">
        <v>7.6508463837931626E-5</v>
      </c>
      <c r="HJ15" s="133">
        <v>2.238318544844178E-3</v>
      </c>
      <c r="HK15" s="133">
        <v>1.5227326712161558E-2</v>
      </c>
      <c r="HL15" s="133">
        <v>2.2000107743814904E-4</v>
      </c>
      <c r="HM15" s="133">
        <v>6.8225056636265027E-4</v>
      </c>
      <c r="HN15" s="133">
        <v>1.6251584831835787E-4</v>
      </c>
      <c r="HO15" s="133">
        <v>8.1669050773983901E-5</v>
      </c>
      <c r="HP15" s="133">
        <v>4.6268091728573445E-5</v>
      </c>
      <c r="HQ15" s="133">
        <v>1.3697867801526587E-4</v>
      </c>
      <c r="HR15" s="133">
        <v>2.7783189124867248E-5</v>
      </c>
    </row>
    <row r="16" spans="1:227" x14ac:dyDescent="0.25">
      <c r="A16" s="122" t="s">
        <v>28</v>
      </c>
      <c r="B16" s="122">
        <v>5914</v>
      </c>
      <c r="C16" s="137" t="s">
        <v>905</v>
      </c>
      <c r="D16" s="134">
        <v>2.159963940830336E-4</v>
      </c>
      <c r="E16" s="133">
        <v>8.1742804727459424E-5</v>
      </c>
      <c r="F16" s="133">
        <v>6.6266397219808622E-4</v>
      </c>
      <c r="G16" s="133">
        <v>4.9794079889749795E-5</v>
      </c>
      <c r="H16" s="133">
        <v>6.0721060038114926E-4</v>
      </c>
      <c r="I16" s="133">
        <v>1.0319385436630782E-4</v>
      </c>
      <c r="J16" s="133">
        <v>1.2080257167897793E-4</v>
      </c>
      <c r="K16" s="133">
        <v>3.1207698257799878E-4</v>
      </c>
      <c r="L16" s="133">
        <v>1.0006021646807614E-4</v>
      </c>
      <c r="M16" s="133">
        <v>9.0792552892094975E-4</v>
      </c>
      <c r="N16" s="133">
        <v>3.6771571741675102E-4</v>
      </c>
      <c r="O16" s="133">
        <v>2.3774164257036774E-4</v>
      </c>
      <c r="P16" s="133">
        <v>1.0728786473060013E-3</v>
      </c>
      <c r="Q16" s="133">
        <v>3.0721353926920652E-4</v>
      </c>
      <c r="R16" s="133">
        <v>2.070741442026954E-4</v>
      </c>
      <c r="S16" s="133">
        <v>1.1463722950778338E-3</v>
      </c>
      <c r="T16" s="133">
        <v>2.6297703578063276E-3</v>
      </c>
      <c r="U16" s="133">
        <v>6.3618594754077788E-4</v>
      </c>
      <c r="V16" s="133">
        <v>7.3342778650904239E-3</v>
      </c>
      <c r="W16" s="133">
        <v>1.5713509670244485E-2</v>
      </c>
      <c r="X16" s="133">
        <v>1.7038859766686707E-3</v>
      </c>
      <c r="Y16" s="133">
        <v>1.4134999101940073E-3</v>
      </c>
      <c r="Z16" s="133">
        <v>1.7733033057782111E-3</v>
      </c>
      <c r="AA16" s="133">
        <v>2.8228649997958104E-4</v>
      </c>
      <c r="AB16" s="133">
        <v>4.9304397784306442E-4</v>
      </c>
      <c r="AC16" s="133">
        <v>1.0826200524945598E-3</v>
      </c>
      <c r="AD16" s="133">
        <v>1.0767467880491907E-3</v>
      </c>
      <c r="AE16" s="133"/>
      <c r="AF16" s="133">
        <v>1.978948868567714E-4</v>
      </c>
      <c r="AG16" s="133">
        <v>8.7265061411577293E-5</v>
      </c>
      <c r="AH16" s="133">
        <v>6.3801271321895425E-4</v>
      </c>
      <c r="AI16" s="133">
        <v>4.9483512991089685E-5</v>
      </c>
      <c r="AJ16" s="133">
        <v>6.2709012016811782E-4</v>
      </c>
      <c r="AK16" s="133">
        <v>5.4654060373170346E-5</v>
      </c>
      <c r="AL16" s="133">
        <v>1.8794351315758797E-4</v>
      </c>
      <c r="AM16" s="133">
        <v>3.4970211562836628E-4</v>
      </c>
      <c r="AN16" s="133">
        <v>1.0519352491992822E-4</v>
      </c>
      <c r="AO16" s="133">
        <v>5.2642393105496277E-4</v>
      </c>
      <c r="AP16" s="133">
        <v>4.2440176777378956E-4</v>
      </c>
      <c r="AQ16" s="133">
        <v>2.4443885139717881E-4</v>
      </c>
      <c r="AR16" s="133">
        <v>1.0581714452671054E-3</v>
      </c>
      <c r="AS16" s="133">
        <v>3.713827329604976E-4</v>
      </c>
      <c r="AT16" s="133">
        <v>2.0061074228887031E-4</v>
      </c>
      <c r="AU16" s="133">
        <v>1.259146771400439E-3</v>
      </c>
      <c r="AV16" s="133">
        <v>2.6251927975973941E-3</v>
      </c>
      <c r="AW16" s="133">
        <v>5.5154808869452537E-4</v>
      </c>
      <c r="AX16" s="133">
        <v>7.5172237775421227E-3</v>
      </c>
      <c r="AY16" s="133">
        <v>1.6873982456552035E-2</v>
      </c>
      <c r="AZ16" s="133">
        <v>1.8868956844547162E-3</v>
      </c>
      <c r="BA16" s="133">
        <v>1.3539378177816949E-3</v>
      </c>
      <c r="BB16" s="133">
        <v>1.7332095190592276E-3</v>
      </c>
      <c r="BC16" s="133">
        <v>3.292785240793535E-4</v>
      </c>
      <c r="BD16" s="133">
        <v>5.0636329931649272E-4</v>
      </c>
      <c r="BE16" s="133">
        <v>8.5199530352555531E-4</v>
      </c>
      <c r="BF16" s="133">
        <v>1.0990960877216524E-3</v>
      </c>
      <c r="BG16" s="133"/>
      <c r="BH16" s="133">
        <v>1.6971912435173202E-4</v>
      </c>
      <c r="BI16" s="133">
        <v>7.8279346191662536E-5</v>
      </c>
      <c r="BJ16" s="133">
        <v>4.9609625794266637E-4</v>
      </c>
      <c r="BK16" s="133">
        <v>3.8495664557159224E-5</v>
      </c>
      <c r="BL16" s="133">
        <v>6.5551198914198631E-4</v>
      </c>
      <c r="BM16" s="133">
        <v>4.4560581418030326E-5</v>
      </c>
      <c r="BN16" s="133">
        <v>1.420195148003949E-4</v>
      </c>
      <c r="BO16" s="133">
        <v>2.9049385613164275E-4</v>
      </c>
      <c r="BP16" s="133">
        <v>1.0280894321075575E-4</v>
      </c>
      <c r="BQ16" s="133">
        <v>4.8843393943627511E-4</v>
      </c>
      <c r="BR16" s="133">
        <v>2.3770787014032113E-4</v>
      </c>
      <c r="BS16" s="133">
        <v>2.6384461077842822E-4</v>
      </c>
      <c r="BT16" s="133">
        <v>1.0773313906955048E-3</v>
      </c>
      <c r="BU16" s="133">
        <v>1.8263787846758498E-4</v>
      </c>
      <c r="BV16" s="133">
        <v>1.7621791794706967E-4</v>
      </c>
      <c r="BW16" s="133">
        <v>1.1198474651590079E-3</v>
      </c>
      <c r="BX16" s="133">
        <v>2.5728723203098298E-3</v>
      </c>
      <c r="BY16" s="133">
        <v>4.4589973977473977E-4</v>
      </c>
      <c r="BZ16" s="133">
        <v>7.6332511494108506E-3</v>
      </c>
      <c r="CA16" s="133">
        <v>1.6367798123891372E-2</v>
      </c>
      <c r="CB16" s="133">
        <v>1.8344552908758278E-3</v>
      </c>
      <c r="CC16" s="133">
        <v>1.4753415372581607E-3</v>
      </c>
      <c r="CD16" s="133">
        <v>1.5208136853890758E-3</v>
      </c>
      <c r="CE16" s="133">
        <v>2.9361187728964619E-4</v>
      </c>
      <c r="CF16" s="133">
        <v>4.5011016943742268E-4</v>
      </c>
      <c r="CG16" s="133">
        <v>6.9866767543769399E-4</v>
      </c>
      <c r="CH16" s="133">
        <v>1.3266598969860672E-3</v>
      </c>
      <c r="CI16" s="133"/>
      <c r="CJ16" s="133">
        <v>1.754790605703232E-4</v>
      </c>
      <c r="CK16" s="133">
        <v>1.1051239628715148E-4</v>
      </c>
      <c r="CL16" s="133">
        <v>4.850402886160898E-4</v>
      </c>
      <c r="CM16" s="133">
        <v>3.7794620883488012E-5</v>
      </c>
      <c r="CN16" s="133">
        <v>5.2416602318832611E-4</v>
      </c>
      <c r="CO16" s="133">
        <v>5.6383954327117092E-5</v>
      </c>
      <c r="CP16" s="133">
        <v>1.3165256328358029E-4</v>
      </c>
      <c r="CQ16" s="133">
        <v>2.1184608313924209E-4</v>
      </c>
      <c r="CR16" s="133">
        <v>8.2015560018810954E-5</v>
      </c>
      <c r="CS16" s="133">
        <v>5.4200558832366032E-4</v>
      </c>
      <c r="CT16" s="133">
        <v>2.1701875317890979E-4</v>
      </c>
      <c r="CU16" s="133">
        <v>2.0750470014579893E-4</v>
      </c>
      <c r="CV16" s="133">
        <v>7.5993142170074565E-4</v>
      </c>
      <c r="CW16" s="133">
        <v>1.7813428686010889E-4</v>
      </c>
      <c r="CX16" s="133">
        <v>1.4900040829895982E-4</v>
      </c>
      <c r="CY16" s="133">
        <v>9.4192781466317216E-4</v>
      </c>
      <c r="CZ16" s="133">
        <v>2.4454715477756463E-3</v>
      </c>
      <c r="DA16" s="133">
        <v>3.9163645320479179E-4</v>
      </c>
      <c r="DB16" s="133">
        <v>6.8460642706098668E-3</v>
      </c>
      <c r="DC16" s="133">
        <v>1.4775641138381302E-2</v>
      </c>
      <c r="DD16" s="133">
        <v>1.5052168230086937E-3</v>
      </c>
      <c r="DE16" s="133">
        <v>1.2961258521232257E-3</v>
      </c>
      <c r="DF16" s="133">
        <v>1.4529908061703164E-3</v>
      </c>
      <c r="DG16" s="133">
        <v>3.2934516814004527E-4</v>
      </c>
      <c r="DH16" s="133">
        <v>3.023123245045407E-4</v>
      </c>
      <c r="DI16" s="133">
        <v>6.1539558152559919E-4</v>
      </c>
      <c r="DJ16" s="133">
        <v>1.1447655670646314E-3</v>
      </c>
      <c r="DK16" s="133"/>
      <c r="DL16" s="133">
        <v>1.6752137007136045E-4</v>
      </c>
      <c r="DM16" s="133">
        <v>2.9788142845171903E-5</v>
      </c>
      <c r="DN16" s="133">
        <v>4.8512198429017636E-4</v>
      </c>
      <c r="DO16" s="133">
        <v>2.5921311738863264E-5</v>
      </c>
      <c r="DP16" s="133">
        <v>4.1423596397026987E-4</v>
      </c>
      <c r="DQ16" s="133">
        <v>4.701843807469121E-5</v>
      </c>
      <c r="DR16" s="133">
        <v>2.4963188663017549E-5</v>
      </c>
      <c r="DS16" s="133">
        <v>2.5257688744409148E-4</v>
      </c>
      <c r="DT16" s="133">
        <v>8.755260822141089E-5</v>
      </c>
      <c r="DU16" s="133">
        <v>5.4784712540497272E-4</v>
      </c>
      <c r="DV16" s="133">
        <v>2.3655536933299089E-4</v>
      </c>
      <c r="DW16" s="133">
        <v>1.9110463215273363E-4</v>
      </c>
      <c r="DX16" s="133">
        <v>6.7616261557682672E-4</v>
      </c>
      <c r="DY16" s="133">
        <v>1.437197747050835E-4</v>
      </c>
      <c r="DZ16" s="133">
        <v>2.2272352649912652E-4</v>
      </c>
      <c r="EA16" s="133">
        <v>1.0174215119112533E-3</v>
      </c>
      <c r="EB16" s="133">
        <v>2.6892627385588573E-3</v>
      </c>
      <c r="EC16" s="133">
        <v>3.9004783284269685E-4</v>
      </c>
      <c r="ED16" s="133">
        <v>6.3422200237350946E-3</v>
      </c>
      <c r="EE16" s="133">
        <v>1.3681581068721478E-2</v>
      </c>
      <c r="EF16" s="133">
        <v>1.5150402579053521E-3</v>
      </c>
      <c r="EG16" s="133">
        <v>1.1682647303610726E-3</v>
      </c>
      <c r="EH16" s="133">
        <v>1.3334347893342148E-3</v>
      </c>
      <c r="EI16" s="133">
        <v>2.1627798582194747E-4</v>
      </c>
      <c r="EJ16" s="133">
        <v>3.2071814189196069E-4</v>
      </c>
      <c r="EK16" s="133">
        <v>4.8467929561686086E-4</v>
      </c>
      <c r="EL16" s="133">
        <v>1.2816236858026557E-3</v>
      </c>
      <c r="EM16" s="133"/>
      <c r="EN16" s="133">
        <v>1.3103061140656722E-4</v>
      </c>
      <c r="EO16" s="133">
        <v>2.400353507284829E-5</v>
      </c>
      <c r="EP16" s="133">
        <v>4.876693499257535E-4</v>
      </c>
      <c r="EQ16" s="133">
        <v>2.6196650426167479E-5</v>
      </c>
      <c r="ER16" s="133">
        <v>2.3959876863412926E-4</v>
      </c>
      <c r="ES16" s="133">
        <v>4.1085465283400049E-5</v>
      </c>
      <c r="ET16" s="133">
        <v>3.9254659169309489E-5</v>
      </c>
      <c r="EU16" s="133">
        <v>1.3156370868648849E-4</v>
      </c>
      <c r="EV16" s="133">
        <v>8.0429704630573885E-5</v>
      </c>
      <c r="EW16" s="133">
        <v>5.1649368556934286E-4</v>
      </c>
      <c r="EX16" s="133">
        <v>1.8214880508211822E-4</v>
      </c>
      <c r="EY16" s="133">
        <v>1.5619664062876994E-4</v>
      </c>
      <c r="EZ16" s="133">
        <v>6.7057363966078608E-4</v>
      </c>
      <c r="FA16" s="133">
        <v>7.9952877931705209E-5</v>
      </c>
      <c r="FB16" s="133">
        <v>1.739008530375878E-4</v>
      </c>
      <c r="FC16" s="133">
        <v>8.731988276861174E-4</v>
      </c>
      <c r="FD16" s="133">
        <v>2.5630227379728472E-3</v>
      </c>
      <c r="FE16" s="133">
        <v>4.1873203112227685E-4</v>
      </c>
      <c r="FF16" s="133">
        <v>6.281368863200909E-3</v>
      </c>
      <c r="FG16" s="133">
        <v>1.2201140888531655E-2</v>
      </c>
      <c r="FH16" s="133">
        <v>1.3060858923530409E-3</v>
      </c>
      <c r="FI16" s="133">
        <v>1.0687906602060452E-3</v>
      </c>
      <c r="FJ16" s="133">
        <v>1.1858548127865521E-3</v>
      </c>
      <c r="FK16" s="133">
        <v>2.2933032184374439E-4</v>
      </c>
      <c r="FL16" s="133">
        <v>3.1347273497723751E-4</v>
      </c>
      <c r="FM16" s="133">
        <v>5.1605523497554029E-4</v>
      </c>
      <c r="FN16" s="133">
        <v>1.1671810288015462E-3</v>
      </c>
      <c r="FO16" s="133"/>
      <c r="FP16" s="133">
        <v>1.19065331168853E-4</v>
      </c>
      <c r="FQ16" s="133">
        <v>1.7041216633544147E-5</v>
      </c>
      <c r="FR16" s="133">
        <v>3.1830819112534678E-4</v>
      </c>
      <c r="FS16" s="133">
        <v>2.3598810022861564E-5</v>
      </c>
      <c r="FT16" s="133">
        <v>2.4253093518903087E-4</v>
      </c>
      <c r="FU16" s="133">
        <v>3.7639173520957494E-5</v>
      </c>
      <c r="FV16" s="133">
        <v>3.8713126714427132E-5</v>
      </c>
      <c r="FW16" s="133">
        <v>9.9363650790558274E-5</v>
      </c>
      <c r="FX16" s="133">
        <v>8.013251352400988E-5</v>
      </c>
      <c r="FY16" s="133">
        <v>3.5934727089949727E-4</v>
      </c>
      <c r="FZ16" s="133">
        <v>1.8866969950297321E-4</v>
      </c>
      <c r="GA16" s="133">
        <v>1.323960567850918E-4</v>
      </c>
      <c r="GB16" s="133">
        <v>6.3759705724034501E-4</v>
      </c>
      <c r="GC16" s="133">
        <v>7.0899533521703216E-5</v>
      </c>
      <c r="GD16" s="133">
        <v>1.5837496151353361E-4</v>
      </c>
      <c r="GE16" s="133">
        <v>6.4370963672214854E-4</v>
      </c>
      <c r="GF16" s="133">
        <v>1.7062249655756055E-3</v>
      </c>
      <c r="GG16" s="133">
        <v>7.0130483713836322E-4</v>
      </c>
      <c r="GH16" s="133">
        <v>5.7383416550448804E-3</v>
      </c>
      <c r="GI16" s="133">
        <v>1.093438619696499E-2</v>
      </c>
      <c r="GJ16" s="133">
        <v>1.1113631385768334E-3</v>
      </c>
      <c r="GK16" s="133">
        <v>1.1072260508558681E-3</v>
      </c>
      <c r="GL16" s="133">
        <v>1.1838971989310918E-3</v>
      </c>
      <c r="GM16" s="133">
        <v>1.8310379853770137E-4</v>
      </c>
      <c r="GN16" s="133">
        <v>2.7419282167801678E-4</v>
      </c>
      <c r="GO16" s="133">
        <v>4.7033558936992998E-4</v>
      </c>
      <c r="GP16" s="133">
        <v>1.0092728372156105E-3</v>
      </c>
      <c r="GQ16" s="133"/>
      <c r="GR16" s="133">
        <v>3.9376201325754852E-5</v>
      </c>
      <c r="GS16" s="133">
        <v>1.4855331681061703E-5</v>
      </c>
      <c r="GT16" s="133">
        <v>3.6048638922653255E-4</v>
      </c>
      <c r="GU16" s="133">
        <v>2.1086949490511518E-5</v>
      </c>
      <c r="GV16" s="133">
        <v>1.5601833613121334E-4</v>
      </c>
      <c r="GW16" s="133">
        <v>3.9749216124187904E-5</v>
      </c>
      <c r="GX16" s="133">
        <v>4.1988734920411276E-5</v>
      </c>
      <c r="GY16" s="133">
        <v>9.2859234726006359E-5</v>
      </c>
      <c r="GZ16" s="133">
        <v>1.0348647313360085E-4</v>
      </c>
      <c r="HA16" s="133">
        <v>3.6902087941439652E-4</v>
      </c>
      <c r="HB16" s="133">
        <v>1.5354139306913902E-4</v>
      </c>
      <c r="HC16" s="133">
        <v>1.6394923394833606E-4</v>
      </c>
      <c r="HD16" s="133">
        <v>5.983340234277985E-4</v>
      </c>
      <c r="HE16" s="133">
        <v>7.2446901218530633E-5</v>
      </c>
      <c r="HF16" s="133">
        <v>1.6273676251939772E-4</v>
      </c>
      <c r="HG16" s="133">
        <v>5.5310038909563381E-4</v>
      </c>
      <c r="HH16" s="133">
        <v>1.8380424660012628E-3</v>
      </c>
      <c r="HI16" s="133">
        <v>4.2204007099277556E-4</v>
      </c>
      <c r="HJ16" s="133">
        <v>5.7247709520212089E-3</v>
      </c>
      <c r="HK16" s="133">
        <v>1.0441708568878529E-2</v>
      </c>
      <c r="HL16" s="133">
        <v>1.0450590247096914E-3</v>
      </c>
      <c r="HM16" s="133">
        <v>1.1130071715917224E-3</v>
      </c>
      <c r="HN16" s="133">
        <v>1.1280049404988528E-3</v>
      </c>
      <c r="HO16" s="133">
        <v>1.9253920624202176E-4</v>
      </c>
      <c r="HP16" s="133">
        <v>3.3980283132043762E-4</v>
      </c>
      <c r="HQ16" s="133">
        <v>5.2263771611313738E-4</v>
      </c>
      <c r="HR16" s="133">
        <v>9.7155014931999686E-4</v>
      </c>
    </row>
    <row r="17" spans="1:226" x14ac:dyDescent="0.25">
      <c r="A17" s="122" t="s">
        <v>28</v>
      </c>
      <c r="B17" s="122">
        <v>6010</v>
      </c>
      <c r="C17" s="137" t="s">
        <v>906</v>
      </c>
      <c r="D17" s="134">
        <v>2.1190249276839615E-3</v>
      </c>
      <c r="E17" s="133">
        <v>6.4630028114825392E-5</v>
      </c>
      <c r="F17" s="133">
        <v>1.3602942654757039E-3</v>
      </c>
      <c r="G17" s="133">
        <v>7.5852770156651142E-4</v>
      </c>
      <c r="H17" s="133">
        <v>2.5227950464770032E-3</v>
      </c>
      <c r="I17" s="133">
        <v>2.3690764795692435E-4</v>
      </c>
      <c r="J17" s="133">
        <v>9.052050395183109E-4</v>
      </c>
      <c r="K17" s="133">
        <v>1.9231521710359504E-3</v>
      </c>
      <c r="L17" s="133">
        <v>4.116392270290132E-4</v>
      </c>
      <c r="M17" s="133">
        <v>2.5857441490829227E-3</v>
      </c>
      <c r="N17" s="133">
        <v>1.6046681580517736E-3</v>
      </c>
      <c r="O17" s="133">
        <v>3.0253544401466913E-3</v>
      </c>
      <c r="P17" s="133">
        <v>6.606198750066003E-3</v>
      </c>
      <c r="Q17" s="133">
        <v>1.187488781183162E-3</v>
      </c>
      <c r="R17" s="133">
        <v>1.2631360526209766E-3</v>
      </c>
      <c r="S17" s="133">
        <v>5.3740188138848705E-3</v>
      </c>
      <c r="T17" s="133">
        <v>1.4521042665650671E-2</v>
      </c>
      <c r="U17" s="133">
        <v>3.3213839115114846E-3</v>
      </c>
      <c r="V17" s="133">
        <v>1.4719985319607793E-2</v>
      </c>
      <c r="W17" s="133">
        <v>3.4942629273413066E-2</v>
      </c>
      <c r="X17" s="133">
        <v>1.2291667532426576E-2</v>
      </c>
      <c r="Y17" s="133">
        <v>1.0125439544524502E-2</v>
      </c>
      <c r="Z17" s="133">
        <v>1.7238550159123091E-2</v>
      </c>
      <c r="AA17" s="133">
        <v>1.6866199746074014E-3</v>
      </c>
      <c r="AB17" s="133">
        <v>2.3219981422151659E-3</v>
      </c>
      <c r="AC17" s="133">
        <v>4.6325156870086048E-3</v>
      </c>
      <c r="AD17" s="133">
        <v>4.0348932791965123E-2</v>
      </c>
      <c r="AE17" s="133"/>
      <c r="AF17" s="133">
        <v>2.0947204089087645E-3</v>
      </c>
      <c r="AG17" s="133">
        <v>6.3762207422176091E-5</v>
      </c>
      <c r="AH17" s="133">
        <v>1.4243833248681319E-3</v>
      </c>
      <c r="AI17" s="133">
        <v>6.2160949999288679E-4</v>
      </c>
      <c r="AJ17" s="133">
        <v>2.5251347503418352E-3</v>
      </c>
      <c r="AK17" s="133">
        <v>1.6861035446390959E-4</v>
      </c>
      <c r="AL17" s="133">
        <v>7.2192011982656721E-4</v>
      </c>
      <c r="AM17" s="133">
        <v>1.9996439562201618E-3</v>
      </c>
      <c r="AN17" s="133">
        <v>4.1639057325253137E-4</v>
      </c>
      <c r="AO17" s="133">
        <v>2.9522193750617211E-3</v>
      </c>
      <c r="AP17" s="133">
        <v>1.5430680054563937E-3</v>
      </c>
      <c r="AQ17" s="133">
        <v>2.7416509276950874E-3</v>
      </c>
      <c r="AR17" s="133">
        <v>6.6366501139340046E-3</v>
      </c>
      <c r="AS17" s="133">
        <v>8.1894268294722635E-4</v>
      </c>
      <c r="AT17" s="133">
        <v>1.3323607620322323E-3</v>
      </c>
      <c r="AU17" s="133">
        <v>5.1929867762934324E-3</v>
      </c>
      <c r="AV17" s="133">
        <v>1.4510368328871214E-2</v>
      </c>
      <c r="AW17" s="133">
        <v>3.3195338089305696E-3</v>
      </c>
      <c r="AX17" s="133">
        <v>1.5283593892368772E-2</v>
      </c>
      <c r="AY17" s="133">
        <v>3.5934184451658441E-2</v>
      </c>
      <c r="AZ17" s="133">
        <v>1.2517800076566938E-2</v>
      </c>
      <c r="BA17" s="133">
        <v>1.0516564214063873E-2</v>
      </c>
      <c r="BB17" s="133">
        <v>1.7298881296386109E-2</v>
      </c>
      <c r="BC17" s="133">
        <v>2.7050073798477706E-3</v>
      </c>
      <c r="BD17" s="133">
        <v>2.0122108718368058E-3</v>
      </c>
      <c r="BE17" s="133">
        <v>4.7428233822653923E-3</v>
      </c>
      <c r="BF17" s="133">
        <v>3.8781880651217251E-2</v>
      </c>
      <c r="BG17" s="133"/>
      <c r="BH17" s="133">
        <v>2.0689416698450353E-3</v>
      </c>
      <c r="BI17" s="133">
        <v>7.8434730668601769E-5</v>
      </c>
      <c r="BJ17" s="133">
        <v>1.5460729049479112E-3</v>
      </c>
      <c r="BK17" s="133">
        <v>6.1007537357747014E-4</v>
      </c>
      <c r="BL17" s="133">
        <v>2.7047029101460907E-3</v>
      </c>
      <c r="BM17" s="133">
        <v>2.7459805746867292E-4</v>
      </c>
      <c r="BN17" s="133">
        <v>9.6206392470524085E-4</v>
      </c>
      <c r="BO17" s="133">
        <v>2.0099985515228762E-3</v>
      </c>
      <c r="BP17" s="133">
        <v>9.1483642677470881E-4</v>
      </c>
      <c r="BQ17" s="133">
        <v>2.7187500924318042E-3</v>
      </c>
      <c r="BR17" s="133">
        <v>1.8906715282750448E-3</v>
      </c>
      <c r="BS17" s="133">
        <v>2.7321752240741909E-3</v>
      </c>
      <c r="BT17" s="133">
        <v>6.4015774934820047E-3</v>
      </c>
      <c r="BU17" s="133">
        <v>1.2233734176175426E-3</v>
      </c>
      <c r="BV17" s="133">
        <v>1.2090619202094455E-3</v>
      </c>
      <c r="BW17" s="133">
        <v>5.5770502119347606E-3</v>
      </c>
      <c r="BX17" s="133">
        <v>1.5412646283187774E-2</v>
      </c>
      <c r="BY17" s="133">
        <v>3.3613663492794684E-3</v>
      </c>
      <c r="BZ17" s="133">
        <v>1.5382800568153257E-2</v>
      </c>
      <c r="CA17" s="133">
        <v>4.0861068374995833E-2</v>
      </c>
      <c r="CB17" s="133">
        <v>1.1977728957089954E-2</v>
      </c>
      <c r="CC17" s="133">
        <v>1.015559733957141E-2</v>
      </c>
      <c r="CD17" s="133">
        <v>1.7173125590834254E-2</v>
      </c>
      <c r="CE17" s="133">
        <v>2.6618114107890304E-3</v>
      </c>
      <c r="CF17" s="133">
        <v>1.9582191933961166E-3</v>
      </c>
      <c r="CG17" s="133">
        <v>4.5736591437186072E-3</v>
      </c>
      <c r="CH17" s="133">
        <v>3.4115496234908768E-2</v>
      </c>
      <c r="CI17" s="133"/>
      <c r="CJ17" s="133">
        <v>2.1125366356864405E-3</v>
      </c>
      <c r="CK17" s="133">
        <v>6.7555451100916332E-5</v>
      </c>
      <c r="CL17" s="133">
        <v>1.4871872364481912E-3</v>
      </c>
      <c r="CM17" s="133">
        <v>5.5049325922262274E-4</v>
      </c>
      <c r="CN17" s="133">
        <v>2.7623969847263186E-3</v>
      </c>
      <c r="CO17" s="133">
        <v>2.5857443207684926E-4</v>
      </c>
      <c r="CP17" s="133">
        <v>2.9951319326607952E-4</v>
      </c>
      <c r="CQ17" s="133">
        <v>1.9108572373398038E-3</v>
      </c>
      <c r="CR17" s="133">
        <v>3.3803388646871029E-4</v>
      </c>
      <c r="CS17" s="133">
        <v>2.7040936552756791E-3</v>
      </c>
      <c r="CT17" s="133">
        <v>1.6833944769303966E-3</v>
      </c>
      <c r="CU17" s="133">
        <v>2.2518647436944859E-3</v>
      </c>
      <c r="CV17" s="133">
        <v>6.6602053180331187E-3</v>
      </c>
      <c r="CW17" s="133">
        <v>1.256554598941066E-3</v>
      </c>
      <c r="CX17" s="133">
        <v>1.3005088164756882E-3</v>
      </c>
      <c r="CY17" s="133">
        <v>5.8361694429278884E-3</v>
      </c>
      <c r="CZ17" s="133">
        <v>1.6210227077014343E-2</v>
      </c>
      <c r="DA17" s="133">
        <v>3.6026569877520564E-3</v>
      </c>
      <c r="DB17" s="133">
        <v>1.5632665515205802E-2</v>
      </c>
      <c r="DC17" s="133">
        <v>3.6274404102502544E-2</v>
      </c>
      <c r="DD17" s="133">
        <v>1.3259651682186967E-2</v>
      </c>
      <c r="DE17" s="133">
        <v>9.7181120076337488E-3</v>
      </c>
      <c r="DF17" s="133">
        <v>1.8540950173614151E-2</v>
      </c>
      <c r="DG17" s="133">
        <v>2.6606862878836885E-3</v>
      </c>
      <c r="DH17" s="133">
        <v>1.9854562645350072E-3</v>
      </c>
      <c r="DI17" s="133">
        <v>5.0040727081742597E-3</v>
      </c>
      <c r="DJ17" s="133">
        <v>3.3605994169304834E-2</v>
      </c>
      <c r="DK17" s="133"/>
      <c r="DL17" s="133">
        <v>1.6935355022054189E-3</v>
      </c>
      <c r="DM17" s="133">
        <v>8.8545678717132776E-5</v>
      </c>
      <c r="DN17" s="133">
        <v>1.3464612398878255E-3</v>
      </c>
      <c r="DO17" s="133">
        <v>3.703262446407105E-4</v>
      </c>
      <c r="DP17" s="133">
        <v>2.6772528703306519E-3</v>
      </c>
      <c r="DQ17" s="133">
        <v>2.3103937877239474E-4</v>
      </c>
      <c r="DR17" s="133">
        <v>2.4768495337653795E-4</v>
      </c>
      <c r="DS17" s="133">
        <v>1.6652565049076252E-3</v>
      </c>
      <c r="DT17" s="133">
        <v>3.4273293429970851E-4</v>
      </c>
      <c r="DU17" s="133">
        <v>2.9944865206245497E-3</v>
      </c>
      <c r="DV17" s="133">
        <v>1.6847300336968699E-3</v>
      </c>
      <c r="DW17" s="133">
        <v>2.291095028066853E-3</v>
      </c>
      <c r="DX17" s="133">
        <v>5.7846546967493598E-3</v>
      </c>
      <c r="DY17" s="133">
        <v>1.0954219107881691E-3</v>
      </c>
      <c r="DZ17" s="133">
        <v>1.1602544678087612E-3</v>
      </c>
      <c r="EA17" s="133">
        <v>5.9076582111334628E-3</v>
      </c>
      <c r="EB17" s="133">
        <v>1.6286186133128985E-2</v>
      </c>
      <c r="EC17" s="133">
        <v>3.370269239505029E-3</v>
      </c>
      <c r="ED17" s="133">
        <v>1.5478807647790849E-2</v>
      </c>
      <c r="EE17" s="133">
        <v>3.9064465469290363E-2</v>
      </c>
      <c r="EF17" s="133">
        <v>1.3108864513679796E-2</v>
      </c>
      <c r="EG17" s="133">
        <v>9.9009223237044568E-3</v>
      </c>
      <c r="EH17" s="133">
        <v>1.8796518081954417E-2</v>
      </c>
      <c r="EI17" s="133">
        <v>2.669106758092074E-3</v>
      </c>
      <c r="EJ17" s="133">
        <v>1.4081932784744599E-3</v>
      </c>
      <c r="EK17" s="133">
        <v>4.8366841827360407E-3</v>
      </c>
      <c r="EL17" s="133">
        <v>3.2452432849394586E-2</v>
      </c>
      <c r="EM17" s="133"/>
      <c r="EN17" s="133">
        <v>1.1640824098452102E-3</v>
      </c>
      <c r="EO17" s="133">
        <v>4.5796096249078911E-5</v>
      </c>
      <c r="EP17" s="133">
        <v>1.3120485617132021E-3</v>
      </c>
      <c r="EQ17" s="133">
        <v>3.4594574708326635E-4</v>
      </c>
      <c r="ER17" s="133">
        <v>2.7451874971660714E-3</v>
      </c>
      <c r="ES17" s="133">
        <v>3.2848796101205875E-4</v>
      </c>
      <c r="ET17" s="133">
        <v>3.2753132520167521E-4</v>
      </c>
      <c r="EU17" s="133">
        <v>1.8327348008297596E-3</v>
      </c>
      <c r="EV17" s="133">
        <v>4.2202680659319056E-4</v>
      </c>
      <c r="EW17" s="133">
        <v>2.8103630234220865E-3</v>
      </c>
      <c r="EX17" s="133">
        <v>1.7221536228543002E-3</v>
      </c>
      <c r="EY17" s="133">
        <v>2.2148905590153398E-3</v>
      </c>
      <c r="EZ17" s="133">
        <v>5.4865398272469388E-3</v>
      </c>
      <c r="FA17" s="133">
        <v>1.2151603589161952E-3</v>
      </c>
      <c r="FB17" s="133">
        <v>1.2335599405998406E-3</v>
      </c>
      <c r="FC17" s="133">
        <v>5.9130358331107189E-3</v>
      </c>
      <c r="FD17" s="133">
        <v>1.6313794953691042E-2</v>
      </c>
      <c r="FE17" s="133">
        <v>3.6226921741476935E-3</v>
      </c>
      <c r="FF17" s="133">
        <v>1.5960539708436139E-2</v>
      </c>
      <c r="FG17" s="133">
        <v>3.6861449187135228E-2</v>
      </c>
      <c r="FH17" s="133">
        <v>1.2946715810588523E-2</v>
      </c>
      <c r="FI17" s="133">
        <v>9.5584780306971397E-3</v>
      </c>
      <c r="FJ17" s="133">
        <v>1.9379929794682848E-2</v>
      </c>
      <c r="FK17" s="133">
        <v>2.9097464276355242E-3</v>
      </c>
      <c r="FL17" s="133">
        <v>1.3706584681941079E-3</v>
      </c>
      <c r="FM17" s="133">
        <v>5.1233649696848958E-3</v>
      </c>
      <c r="FN17" s="133">
        <v>3.3896431789757389E-2</v>
      </c>
      <c r="FO17" s="133"/>
      <c r="FP17" s="133">
        <v>8.5175998994259958E-4</v>
      </c>
      <c r="FQ17" s="133">
        <v>5.2597601737960734E-5</v>
      </c>
      <c r="FR17" s="133">
        <v>1.8064457563172903E-3</v>
      </c>
      <c r="FS17" s="133">
        <v>2.3317766782478296E-4</v>
      </c>
      <c r="FT17" s="133">
        <v>2.6587177280801306E-3</v>
      </c>
      <c r="FU17" s="133">
        <v>3.4043202156511503E-4</v>
      </c>
      <c r="FV17" s="133">
        <v>3.4809567492497228E-4</v>
      </c>
      <c r="FW17" s="133">
        <v>1.8134955988085377E-3</v>
      </c>
      <c r="FX17" s="133">
        <v>3.7497467937669165E-4</v>
      </c>
      <c r="FY17" s="133">
        <v>2.6366565490208885E-3</v>
      </c>
      <c r="FZ17" s="133">
        <v>1.6733350051412799E-3</v>
      </c>
      <c r="GA17" s="133">
        <v>2.0682721245466966E-3</v>
      </c>
      <c r="GB17" s="133">
        <v>5.6677959538280667E-3</v>
      </c>
      <c r="GC17" s="133">
        <v>1.1413552671092344E-3</v>
      </c>
      <c r="GD17" s="133">
        <v>1.1236031792988656E-3</v>
      </c>
      <c r="GE17" s="133">
        <v>6.3420767921449524E-3</v>
      </c>
      <c r="GF17" s="133">
        <v>1.6595860733375926E-2</v>
      </c>
      <c r="GG17" s="133">
        <v>4.4337581232463145E-3</v>
      </c>
      <c r="GH17" s="133">
        <v>1.7632731298197323E-2</v>
      </c>
      <c r="GI17" s="133">
        <v>4.082519178402589E-2</v>
      </c>
      <c r="GJ17" s="133">
        <v>1.360337673708175E-2</v>
      </c>
      <c r="GK17" s="133">
        <v>9.2390457988034119E-3</v>
      </c>
      <c r="GL17" s="133">
        <v>2.1479767381853528E-2</v>
      </c>
      <c r="GM17" s="133">
        <v>2.5563555674144654E-3</v>
      </c>
      <c r="GN17" s="133">
        <v>1.3179253981785209E-3</v>
      </c>
      <c r="GO17" s="133">
        <v>4.2038685429376891E-3</v>
      </c>
      <c r="GP17" s="133">
        <v>3.5231739956357944E-3</v>
      </c>
      <c r="GQ17" s="133"/>
      <c r="GR17" s="133">
        <v>1.0385751625761302E-3</v>
      </c>
      <c r="GS17" s="133">
        <v>5.7861797265520618E-5</v>
      </c>
      <c r="GT17" s="133">
        <v>9.9955624598704949E-4</v>
      </c>
      <c r="GU17" s="133">
        <v>1.4074804282030741E-4</v>
      </c>
      <c r="GV17" s="133">
        <v>2.6896156207505476E-3</v>
      </c>
      <c r="GW17" s="133">
        <v>3.1424191425738078E-4</v>
      </c>
      <c r="GX17" s="133">
        <v>3.1476988966446412E-4</v>
      </c>
      <c r="GY17" s="133">
        <v>1.6192510433141742E-3</v>
      </c>
      <c r="GZ17" s="133">
        <v>3.3733589829766436E-4</v>
      </c>
      <c r="HA17" s="133">
        <v>2.6862265074390993E-3</v>
      </c>
      <c r="HB17" s="133">
        <v>1.6377713927237601E-3</v>
      </c>
      <c r="HC17" s="133">
        <v>2.0380234648059549E-3</v>
      </c>
      <c r="HD17" s="133">
        <v>4.7749355679908611E-3</v>
      </c>
      <c r="HE17" s="133">
        <v>1.1072002654503733E-3</v>
      </c>
      <c r="HF17" s="133">
        <v>1.02917989567405E-3</v>
      </c>
      <c r="HG17" s="133">
        <v>5.4619340130020134E-3</v>
      </c>
      <c r="HH17" s="133">
        <v>1.5929035061615523E-2</v>
      </c>
      <c r="HI17" s="133">
        <v>3.643093402420488E-3</v>
      </c>
      <c r="HJ17" s="133">
        <v>1.694708483357335E-2</v>
      </c>
      <c r="HK17" s="133">
        <v>3.9562184996247272E-2</v>
      </c>
      <c r="HL17" s="133">
        <v>1.2426653171871827E-2</v>
      </c>
      <c r="HM17" s="133">
        <v>8.7204608149488074E-3</v>
      </c>
      <c r="HN17" s="133">
        <v>1.9805876142133635E-2</v>
      </c>
      <c r="HO17" s="133">
        <v>2.3289735342458414E-3</v>
      </c>
      <c r="HP17" s="133">
        <v>1.1560477839769078E-3</v>
      </c>
      <c r="HQ17" s="133">
        <v>4.7013957091461937E-3</v>
      </c>
      <c r="HR17" s="133">
        <v>2.1651274167025177E-2</v>
      </c>
    </row>
    <row r="18" spans="1:226" x14ac:dyDescent="0.25">
      <c r="A18" s="122" t="s">
        <v>28</v>
      </c>
      <c r="B18" s="122">
        <v>6021</v>
      </c>
      <c r="C18" s="137" t="s">
        <v>907</v>
      </c>
      <c r="D18" s="134">
        <v>2.5375694137235272E-3</v>
      </c>
      <c r="E18" s="133">
        <v>1.3256406175381223E-3</v>
      </c>
      <c r="F18" s="133">
        <v>6.9260097048438702E-3</v>
      </c>
      <c r="G18" s="133">
        <v>7.6313485681668602E-4</v>
      </c>
      <c r="H18" s="133">
        <v>5.3857722492532166E-3</v>
      </c>
      <c r="I18" s="133">
        <v>1.0153941936938806E-3</v>
      </c>
      <c r="J18" s="133">
        <v>1.2277747579875107E-3</v>
      </c>
      <c r="K18" s="133">
        <v>4.3497384636063188E-3</v>
      </c>
      <c r="L18" s="133">
        <v>2.9341995387898233E-3</v>
      </c>
      <c r="M18" s="133">
        <v>6.943861217993382E-3</v>
      </c>
      <c r="N18" s="133">
        <v>2.2793509839121096E-3</v>
      </c>
      <c r="O18" s="133">
        <v>4.0083004188437394E-3</v>
      </c>
      <c r="P18" s="133">
        <v>8.5991224691316457E-3</v>
      </c>
      <c r="Q18" s="133">
        <v>2.7010869683108821E-3</v>
      </c>
      <c r="R18" s="133">
        <v>2.8944935136801559E-3</v>
      </c>
      <c r="S18" s="133">
        <v>1.4347107298695913E-2</v>
      </c>
      <c r="T18" s="133">
        <v>2.2801510277346736E-2</v>
      </c>
      <c r="U18" s="133">
        <v>6.8485648675368754E-3</v>
      </c>
      <c r="V18" s="133">
        <v>0.24889113044601122</v>
      </c>
      <c r="W18" s="133">
        <v>0.20216132834438638</v>
      </c>
      <c r="X18" s="133">
        <v>2.21843425031477E-2</v>
      </c>
      <c r="Y18" s="133">
        <v>9.9223435101528298E-3</v>
      </c>
      <c r="Z18" s="133">
        <v>2.0961202440792234E-2</v>
      </c>
      <c r="AA18" s="133">
        <v>4.1063721042624473E-3</v>
      </c>
      <c r="AB18" s="133">
        <v>4.8777568664145838E-3</v>
      </c>
      <c r="AC18" s="133">
        <v>8.9562596649328686E-3</v>
      </c>
      <c r="AD18" s="133">
        <v>1.5560595034458391E-2</v>
      </c>
      <c r="AE18" s="133"/>
      <c r="AF18" s="133">
        <v>2.2912002444219247E-3</v>
      </c>
      <c r="AG18" s="133">
        <v>1.3149107294991847E-3</v>
      </c>
      <c r="AH18" s="133">
        <v>6.9317492438788798E-3</v>
      </c>
      <c r="AI18" s="133">
        <v>8.5957191598717635E-4</v>
      </c>
      <c r="AJ18" s="133">
        <v>5.315623319803074E-3</v>
      </c>
      <c r="AK18" s="133">
        <v>1.0237895647017708E-3</v>
      </c>
      <c r="AL18" s="133">
        <v>1.3057416458734804E-3</v>
      </c>
      <c r="AM18" s="133">
        <v>4.5940554505777761E-3</v>
      </c>
      <c r="AN18" s="133">
        <v>3.0504243054791198E-3</v>
      </c>
      <c r="AO18" s="133">
        <v>7.1633198625275177E-3</v>
      </c>
      <c r="AP18" s="133">
        <v>2.4270258732925513E-3</v>
      </c>
      <c r="AQ18" s="133">
        <v>3.9267856487855248E-3</v>
      </c>
      <c r="AR18" s="133">
        <v>7.0419384383265411E-3</v>
      </c>
      <c r="AS18" s="133">
        <v>2.7950731230422482E-3</v>
      </c>
      <c r="AT18" s="133">
        <v>2.605921516949581E-3</v>
      </c>
      <c r="AU18" s="133">
        <v>1.3725877242264114E-2</v>
      </c>
      <c r="AV18" s="133">
        <v>2.4193434044176638E-2</v>
      </c>
      <c r="AW18" s="133">
        <v>7.1204950768614748E-3</v>
      </c>
      <c r="AX18" s="133">
        <v>0.2506238681074992</v>
      </c>
      <c r="AY18" s="133">
        <v>0.19604729003912863</v>
      </c>
      <c r="AZ18" s="133">
        <v>2.3418899674104324E-2</v>
      </c>
      <c r="BA18" s="133">
        <v>1.0154505789419503E-2</v>
      </c>
      <c r="BB18" s="133">
        <v>1.794990885260293E-2</v>
      </c>
      <c r="BC18" s="133">
        <v>4.1641881496686959E-3</v>
      </c>
      <c r="BD18" s="133">
        <v>4.9461780828341439E-3</v>
      </c>
      <c r="BE18" s="133">
        <v>9.2617830105706078E-3</v>
      </c>
      <c r="BF18" s="133">
        <v>1.6962580120165025E-2</v>
      </c>
      <c r="BG18" s="133"/>
      <c r="BH18" s="133">
        <v>2.1757408484811259E-3</v>
      </c>
      <c r="BI18" s="133">
        <v>1.2110290553851862E-3</v>
      </c>
      <c r="BJ18" s="133">
        <v>7.2193034418833613E-3</v>
      </c>
      <c r="BK18" s="133">
        <v>7.1932611983879314E-4</v>
      </c>
      <c r="BL18" s="133">
        <v>5.7344765552400723E-3</v>
      </c>
      <c r="BM18" s="133">
        <v>8.9397027324439782E-4</v>
      </c>
      <c r="BN18" s="133">
        <v>1.2601207312138453E-3</v>
      </c>
      <c r="BO18" s="133">
        <v>4.6104370932576553E-3</v>
      </c>
      <c r="BP18" s="133">
        <v>2.2335374390724319E-3</v>
      </c>
      <c r="BQ18" s="133">
        <v>6.9198148729151471E-3</v>
      </c>
      <c r="BR18" s="133">
        <v>2.1647600805308771E-3</v>
      </c>
      <c r="BS18" s="133">
        <v>3.7028739469695949E-3</v>
      </c>
      <c r="BT18" s="133">
        <v>7.4789700278794198E-3</v>
      </c>
      <c r="BU18" s="133">
        <v>2.6865375393044537E-3</v>
      </c>
      <c r="BV18" s="133">
        <v>2.4294305542924568E-3</v>
      </c>
      <c r="BW18" s="133">
        <v>1.3045469631266371E-2</v>
      </c>
      <c r="BX18" s="133">
        <v>2.4508150551581329E-2</v>
      </c>
      <c r="BY18" s="133">
        <v>6.6223071291589735E-3</v>
      </c>
      <c r="BZ18" s="133">
        <v>0.25914060369631076</v>
      </c>
      <c r="CA18" s="133">
        <v>0.19701626313756421</v>
      </c>
      <c r="CB18" s="133">
        <v>2.2381673734949595E-2</v>
      </c>
      <c r="CC18" s="133">
        <v>9.5187865298122024E-3</v>
      </c>
      <c r="CD18" s="133">
        <v>1.7714686844248151E-2</v>
      </c>
      <c r="CE18" s="133">
        <v>4.0107531238720183E-3</v>
      </c>
      <c r="CF18" s="133">
        <v>4.6982343218983577E-3</v>
      </c>
      <c r="CG18" s="133">
        <v>8.6311622806369108E-3</v>
      </c>
      <c r="CH18" s="133">
        <v>1.6334211209037386E-2</v>
      </c>
      <c r="CI18" s="133"/>
      <c r="CJ18" s="133">
        <v>2.3683823158803944E-3</v>
      </c>
      <c r="CK18" s="133">
        <v>9.7526118372758843E-4</v>
      </c>
      <c r="CL18" s="133">
        <v>7.1342260079688092E-3</v>
      </c>
      <c r="CM18" s="133">
        <v>7.4232813618957611E-4</v>
      </c>
      <c r="CN18" s="133">
        <v>5.8880992032128484E-3</v>
      </c>
      <c r="CO18" s="133">
        <v>9.4815433264261104E-4</v>
      </c>
      <c r="CP18" s="133">
        <v>1.350974867572387E-3</v>
      </c>
      <c r="CQ18" s="133">
        <v>4.1498165387555477E-3</v>
      </c>
      <c r="CR18" s="133">
        <v>2.4360267119740548E-3</v>
      </c>
      <c r="CS18" s="133">
        <v>6.3801637086402015E-3</v>
      </c>
      <c r="CT18" s="133">
        <v>2.3690892556722967E-3</v>
      </c>
      <c r="CU18" s="133">
        <v>3.8398528473720947E-3</v>
      </c>
      <c r="CV18" s="133">
        <v>7.8741268642140601E-3</v>
      </c>
      <c r="CW18" s="133">
        <v>2.7317830705538698E-3</v>
      </c>
      <c r="CX18" s="133">
        <v>2.5607929827089282E-3</v>
      </c>
      <c r="CY18" s="133">
        <v>1.3502704787839569E-2</v>
      </c>
      <c r="CZ18" s="133">
        <v>2.4584061707012324E-2</v>
      </c>
      <c r="DA18" s="133">
        <v>7.2087944231206879E-3</v>
      </c>
      <c r="DB18" s="133">
        <v>0.25443631458241578</v>
      </c>
      <c r="DC18" s="133">
        <v>0.20980396548457095</v>
      </c>
      <c r="DD18" s="133">
        <v>2.0745478267385504E-2</v>
      </c>
      <c r="DE18" s="133">
        <v>9.3055285834398004E-3</v>
      </c>
      <c r="DF18" s="133">
        <v>2.0583920600457734E-2</v>
      </c>
      <c r="DG18" s="133">
        <v>4.2327185725322203E-3</v>
      </c>
      <c r="DH18" s="133">
        <v>4.6647413812645972E-3</v>
      </c>
      <c r="DI18" s="133">
        <v>9.9391963519703634E-3</v>
      </c>
      <c r="DJ18" s="133">
        <v>1.5841899625738984E-2</v>
      </c>
      <c r="DK18" s="133"/>
      <c r="DL18" s="133">
        <v>2.47404871107863E-3</v>
      </c>
      <c r="DM18" s="133">
        <v>1.1621620331622236E-3</v>
      </c>
      <c r="DN18" s="133">
        <v>5.5441161864276528E-3</v>
      </c>
      <c r="DO18" s="133">
        <v>7.530189749482101E-4</v>
      </c>
      <c r="DP18" s="133">
        <v>6.2509474532617265E-3</v>
      </c>
      <c r="DQ18" s="133">
        <v>9.7092722106967625E-4</v>
      </c>
      <c r="DR18" s="133">
        <v>7.9935060492984167E-4</v>
      </c>
      <c r="DS18" s="133">
        <v>3.9249619910811922E-3</v>
      </c>
      <c r="DT18" s="133">
        <v>2.399947207806139E-3</v>
      </c>
      <c r="DU18" s="133">
        <v>6.6273923793014203E-3</v>
      </c>
      <c r="DV18" s="133">
        <v>2.0202118108118088E-3</v>
      </c>
      <c r="DW18" s="133">
        <v>3.8671179570607455E-3</v>
      </c>
      <c r="DX18" s="133">
        <v>7.4726065237942863E-3</v>
      </c>
      <c r="DY18" s="133">
        <v>2.9010246912959782E-3</v>
      </c>
      <c r="DZ18" s="133">
        <v>2.5186945364655319E-3</v>
      </c>
      <c r="EA18" s="133">
        <v>1.2900057748080687E-2</v>
      </c>
      <c r="EB18" s="133">
        <v>2.4417643807003276E-2</v>
      </c>
      <c r="EC18" s="133">
        <v>7.0160508359851425E-3</v>
      </c>
      <c r="ED18" s="133">
        <v>0.24225401253546061</v>
      </c>
      <c r="EE18" s="133">
        <v>0.22323246282770554</v>
      </c>
      <c r="EF18" s="133">
        <v>1.8413662690787157E-2</v>
      </c>
      <c r="EG18" s="133">
        <v>8.7261134247049576E-3</v>
      </c>
      <c r="EH18" s="133">
        <v>2.055604754228222E-2</v>
      </c>
      <c r="EI18" s="133">
        <v>3.8056554716713914E-3</v>
      </c>
      <c r="EJ18" s="133">
        <v>4.5834259006852498E-3</v>
      </c>
      <c r="EK18" s="133">
        <v>9.5341394143008823E-3</v>
      </c>
      <c r="EL18" s="133">
        <v>1.5731481913930648E-2</v>
      </c>
      <c r="EM18" s="133"/>
      <c r="EN18" s="133">
        <v>2.8455286870356935E-3</v>
      </c>
      <c r="EO18" s="133">
        <v>9.3567789357022627E-4</v>
      </c>
      <c r="EP18" s="133">
        <v>5.8027351815889321E-3</v>
      </c>
      <c r="EQ18" s="133">
        <v>6.8979536112356572E-4</v>
      </c>
      <c r="ER18" s="133">
        <v>5.1703685118691762E-3</v>
      </c>
      <c r="ES18" s="133">
        <v>9.9357026031102733E-4</v>
      </c>
      <c r="ET18" s="133">
        <v>5.2949427388557994E-4</v>
      </c>
      <c r="EU18" s="133">
        <v>3.9846796002783813E-3</v>
      </c>
      <c r="EV18" s="133">
        <v>2.3806789621546556E-3</v>
      </c>
      <c r="EW18" s="133">
        <v>6.8139620075714988E-3</v>
      </c>
      <c r="EX18" s="133">
        <v>2.1889818731079466E-3</v>
      </c>
      <c r="EY18" s="133">
        <v>3.532567041216992E-3</v>
      </c>
      <c r="EZ18" s="133">
        <v>8.0297616089120196E-3</v>
      </c>
      <c r="FA18" s="133">
        <v>2.6188381237907126E-3</v>
      </c>
      <c r="FB18" s="133">
        <v>2.700612609069915E-3</v>
      </c>
      <c r="FC18" s="133">
        <v>1.3626320698843033E-2</v>
      </c>
      <c r="FD18" s="133">
        <v>2.5344805421601994E-2</v>
      </c>
      <c r="FE18" s="133">
        <v>6.6633750336284412E-3</v>
      </c>
      <c r="FF18" s="133">
        <v>0.24430555325766995</v>
      </c>
      <c r="FG18" s="133">
        <v>0.23013031045361043</v>
      </c>
      <c r="FH18" s="133">
        <v>1.8032888010300223E-2</v>
      </c>
      <c r="FI18" s="133">
        <v>8.9698480833177736E-3</v>
      </c>
      <c r="FJ18" s="133">
        <v>1.950998864261996E-2</v>
      </c>
      <c r="FK18" s="133">
        <v>4.0458242700597271E-3</v>
      </c>
      <c r="FL18" s="133">
        <v>4.5356264762299774E-3</v>
      </c>
      <c r="FM18" s="133">
        <v>8.6842260520152269E-3</v>
      </c>
      <c r="FN18" s="133">
        <v>1.5194112655373767E-2</v>
      </c>
      <c r="FO18" s="133"/>
      <c r="FP18" s="133">
        <v>2.4274864873663352E-3</v>
      </c>
      <c r="FQ18" s="133">
        <v>1.0406405417626775E-3</v>
      </c>
      <c r="FR18" s="133">
        <v>5.6899292395287829E-3</v>
      </c>
      <c r="FS18" s="133">
        <v>6.3849904801579495E-4</v>
      </c>
      <c r="FT18" s="133">
        <v>5.2957589006686736E-3</v>
      </c>
      <c r="FU18" s="133">
        <v>1.1044237581982596E-3</v>
      </c>
      <c r="FV18" s="133">
        <v>1.2825196394904476E-3</v>
      </c>
      <c r="FW18" s="133">
        <v>4.4433095399901441E-3</v>
      </c>
      <c r="FX18" s="133">
        <v>2.6057910832645087E-3</v>
      </c>
      <c r="FY18" s="133">
        <v>6.4115418392663333E-3</v>
      </c>
      <c r="FZ18" s="133">
        <v>2.2354790396729089E-3</v>
      </c>
      <c r="GA18" s="133">
        <v>2.5879096228198528E-3</v>
      </c>
      <c r="GB18" s="133">
        <v>9.4335254683313753E-3</v>
      </c>
      <c r="GC18" s="133">
        <v>2.8920213564233854E-3</v>
      </c>
      <c r="GD18" s="133">
        <v>3.0595628644541615E-3</v>
      </c>
      <c r="GE18" s="133">
        <v>1.3567914287938368E-2</v>
      </c>
      <c r="GF18" s="133">
        <v>2.5548299775199537E-2</v>
      </c>
      <c r="GG18" s="133">
        <v>8.2926631903006264E-3</v>
      </c>
      <c r="GH18" s="133">
        <v>0.25412156849308276</v>
      </c>
      <c r="GI18" s="133">
        <v>0.23415119369171827</v>
      </c>
      <c r="GJ18" s="133">
        <v>1.6728105875975643E-2</v>
      </c>
      <c r="GK18" s="133">
        <v>9.306544233886745E-3</v>
      </c>
      <c r="GL18" s="133">
        <v>2.2269067727440028E-2</v>
      </c>
      <c r="GM18" s="133">
        <v>4.1891317789229691E-3</v>
      </c>
      <c r="GN18" s="133">
        <v>4.9109999173622965E-3</v>
      </c>
      <c r="GO18" s="133">
        <v>1.0899747465481051E-2</v>
      </c>
      <c r="GP18" s="133">
        <v>1.4681616986929543E-2</v>
      </c>
      <c r="GQ18" s="133"/>
      <c r="GR18" s="133">
        <v>2.1399311250717029E-3</v>
      </c>
      <c r="GS18" s="133">
        <v>1.2418313075780415E-3</v>
      </c>
      <c r="GT18" s="133">
        <v>5.9767080848953163E-3</v>
      </c>
      <c r="GU18" s="133">
        <v>6.2842528495149963E-4</v>
      </c>
      <c r="GV18" s="133">
        <v>4.6311328598393599E-3</v>
      </c>
      <c r="GW18" s="133">
        <v>1.0499899440769723E-3</v>
      </c>
      <c r="GX18" s="133">
        <v>9.6394121943415754E-4</v>
      </c>
      <c r="GY18" s="133">
        <v>2.9539216955402157E-3</v>
      </c>
      <c r="GZ18" s="133">
        <v>2.5597699407518097E-3</v>
      </c>
      <c r="HA18" s="133">
        <v>6.210866694607328E-3</v>
      </c>
      <c r="HB18" s="133">
        <v>2.3065341894435171E-3</v>
      </c>
      <c r="HC18" s="133">
        <v>3.6015364425294122E-3</v>
      </c>
      <c r="HD18" s="133">
        <v>7.6675775361741945E-3</v>
      </c>
      <c r="HE18" s="133">
        <v>2.397558250294854E-3</v>
      </c>
      <c r="HF18" s="133">
        <v>3.1866801997527182E-3</v>
      </c>
      <c r="HG18" s="133">
        <v>1.4168377869562918E-2</v>
      </c>
      <c r="HH18" s="133">
        <v>2.476253127720357E-2</v>
      </c>
      <c r="HI18" s="133">
        <v>3.2422627413992932E-3</v>
      </c>
      <c r="HJ18" s="133">
        <v>0.28296286138172261</v>
      </c>
      <c r="HK18" s="133">
        <v>0.22638789700720036</v>
      </c>
      <c r="HL18" s="133">
        <v>1.4602833249319505E-2</v>
      </c>
      <c r="HM18" s="133">
        <v>9.23228006190298E-3</v>
      </c>
      <c r="HN18" s="133">
        <v>1.8989926160636102E-2</v>
      </c>
      <c r="HO18" s="133">
        <v>4.3496769876901521E-3</v>
      </c>
      <c r="HP18" s="133">
        <v>4.296973437351477E-3</v>
      </c>
      <c r="HQ18" s="133">
        <v>8.8565385894259965E-3</v>
      </c>
      <c r="HR18" s="133">
        <v>1.3200350257412091E-2</v>
      </c>
    </row>
    <row r="19" spans="1:226" x14ac:dyDescent="0.25">
      <c r="A19" s="122" t="s">
        <v>28</v>
      </c>
      <c r="B19" s="122">
        <v>6022</v>
      </c>
      <c r="C19" s="137" t="s">
        <v>908</v>
      </c>
      <c r="D19" s="134">
        <v>0</v>
      </c>
      <c r="E19" s="133">
        <v>0</v>
      </c>
      <c r="F19" s="133">
        <v>2.7672952228236293E-5</v>
      </c>
      <c r="G19" s="133">
        <v>0</v>
      </c>
      <c r="H19" s="133">
        <v>0</v>
      </c>
      <c r="I19" s="133">
        <v>0</v>
      </c>
      <c r="J19" s="133">
        <v>0</v>
      </c>
      <c r="K19" s="133">
        <v>4.3435488910306854E-4</v>
      </c>
      <c r="L19" s="133">
        <v>1.3864615200142544E-5</v>
      </c>
      <c r="M19" s="133">
        <v>5.6620288595556874E-6</v>
      </c>
      <c r="N19" s="133">
        <v>2.2543263131129184E-4</v>
      </c>
      <c r="O19" s="133">
        <v>3.6777528846056581E-6</v>
      </c>
      <c r="P19" s="133">
        <v>1.7122886156604124E-4</v>
      </c>
      <c r="Q19" s="133">
        <v>0</v>
      </c>
      <c r="R19" s="133">
        <v>2.3128060051435154E-4</v>
      </c>
      <c r="S19" s="133">
        <v>5.3616826043606885E-5</v>
      </c>
      <c r="T19" s="133">
        <v>2.0836409464469518E-4</v>
      </c>
      <c r="U19" s="133">
        <v>1.4558855203963859E-5</v>
      </c>
      <c r="V19" s="133">
        <v>2.7217753696042225E-2</v>
      </c>
      <c r="W19" s="133">
        <v>9.0875444310369626E-3</v>
      </c>
      <c r="X19" s="133">
        <v>8.8525648022657678E-4</v>
      </c>
      <c r="Y19" s="133">
        <v>3.3593110161037396E-4</v>
      </c>
      <c r="Z19" s="133">
        <v>3.5089746038686608E-4</v>
      </c>
      <c r="AA19" s="133">
        <v>1.0954080055376739E-4</v>
      </c>
      <c r="AB19" s="133">
        <v>6.8480847069623564E-4</v>
      </c>
      <c r="AC19" s="133">
        <v>5.5212094121864673E-5</v>
      </c>
      <c r="AD19" s="133">
        <v>2.1823105660612863E-4</v>
      </c>
      <c r="AE19" s="133"/>
      <c r="AF19" s="133">
        <v>0</v>
      </c>
      <c r="AG19" s="133">
        <v>0</v>
      </c>
      <c r="AH19" s="133">
        <v>2.2552629394955902E-5</v>
      </c>
      <c r="AI19" s="133">
        <v>0</v>
      </c>
      <c r="AJ19" s="133">
        <v>0</v>
      </c>
      <c r="AK19" s="133">
        <v>0</v>
      </c>
      <c r="AL19" s="133">
        <v>0</v>
      </c>
      <c r="AM19" s="133">
        <v>5.0010071858185392E-4</v>
      </c>
      <c r="AN19" s="133">
        <v>1.3406517611205708E-5</v>
      </c>
      <c r="AO19" s="133">
        <v>2.200356330080447E-3</v>
      </c>
      <c r="AP19" s="133">
        <v>4.6752688202961452E-5</v>
      </c>
      <c r="AQ19" s="133">
        <v>5.5782034302242843E-6</v>
      </c>
      <c r="AR19" s="133">
        <v>1.8361977000762756E-4</v>
      </c>
      <c r="AS19" s="133">
        <v>0</v>
      </c>
      <c r="AT19" s="133">
        <v>2.3355387003021858E-4</v>
      </c>
      <c r="AU19" s="133">
        <v>5.7379918912676461E-5</v>
      </c>
      <c r="AV19" s="133">
        <v>1.3738590179713188E-4</v>
      </c>
      <c r="AW19" s="133">
        <v>1.7537942194796377E-5</v>
      </c>
      <c r="AX19" s="133">
        <v>2.6740147286008136E-2</v>
      </c>
      <c r="AY19" s="133">
        <v>9.37259783466164E-3</v>
      </c>
      <c r="AZ19" s="133">
        <v>9.4813053217650484E-4</v>
      </c>
      <c r="BA19" s="133">
        <v>4.0824816149863982E-4</v>
      </c>
      <c r="BB19" s="133">
        <v>3.5835958149895363E-4</v>
      </c>
      <c r="BC19" s="133">
        <v>1.0755769463196091E-4</v>
      </c>
      <c r="BD19" s="133">
        <v>3.4752558067474034E-4</v>
      </c>
      <c r="BE19" s="133">
        <v>6.6074690489764613E-5</v>
      </c>
      <c r="BF19" s="133">
        <v>1.7969603347071719E-4</v>
      </c>
      <c r="BG19" s="133"/>
      <c r="BH19" s="133">
        <v>0</v>
      </c>
      <c r="BI19" s="133">
        <v>0</v>
      </c>
      <c r="BJ19" s="133">
        <v>2.0433071535761068E-5</v>
      </c>
      <c r="BK19" s="133">
        <v>0</v>
      </c>
      <c r="BL19" s="133">
        <v>2.7891782796545282E-6</v>
      </c>
      <c r="BM19" s="133">
        <v>0</v>
      </c>
      <c r="BN19" s="133">
        <v>0</v>
      </c>
      <c r="BO19" s="133">
        <v>4.7721933848582533E-4</v>
      </c>
      <c r="BP19" s="133">
        <v>1.1772405842276477E-5</v>
      </c>
      <c r="BQ19" s="133">
        <v>2.3535569628137633E-3</v>
      </c>
      <c r="BR19" s="133">
        <v>0</v>
      </c>
      <c r="BS19" s="133">
        <v>0</v>
      </c>
      <c r="BT19" s="133">
        <v>4.0974825040359682E-4</v>
      </c>
      <c r="BU19" s="133">
        <v>0</v>
      </c>
      <c r="BV19" s="133">
        <v>4.2987903875710959E-4</v>
      </c>
      <c r="BW19" s="133">
        <v>1.8518209738788748E-4</v>
      </c>
      <c r="BX19" s="133">
        <v>2.0684847712889735E-4</v>
      </c>
      <c r="BY19" s="133">
        <v>3.2286105026938334E-5</v>
      </c>
      <c r="BZ19" s="133">
        <v>2.3408151921554453E-2</v>
      </c>
      <c r="CA19" s="133">
        <v>8.4751413195528723E-3</v>
      </c>
      <c r="CB19" s="133">
        <v>1.0484605139277994E-3</v>
      </c>
      <c r="CC19" s="133">
        <v>4.0519095521164284E-4</v>
      </c>
      <c r="CD19" s="133">
        <v>3.3075433045748229E-4</v>
      </c>
      <c r="CE19" s="133">
        <v>3.6147848949498769E-6</v>
      </c>
      <c r="CF19" s="133">
        <v>4.3932798392542962E-4</v>
      </c>
      <c r="CG19" s="133">
        <v>3.1320880549669806E-5</v>
      </c>
      <c r="CH19" s="133">
        <v>2.7895858530583195E-3</v>
      </c>
      <c r="CI19" s="133"/>
      <c r="CJ19" s="133">
        <v>0</v>
      </c>
      <c r="CK19" s="133">
        <v>0</v>
      </c>
      <c r="CL19" s="133">
        <v>1.6238555263598728E-5</v>
      </c>
      <c r="CM19" s="133">
        <v>0</v>
      </c>
      <c r="CN19" s="133">
        <v>0</v>
      </c>
      <c r="CO19" s="133">
        <v>0</v>
      </c>
      <c r="CP19" s="133">
        <v>0</v>
      </c>
      <c r="CQ19" s="133">
        <v>6.0372910501616179E-4</v>
      </c>
      <c r="CR19" s="133">
        <v>0</v>
      </c>
      <c r="CS19" s="133">
        <v>2.4868639057529771E-3</v>
      </c>
      <c r="CT19" s="133">
        <v>0</v>
      </c>
      <c r="CU19" s="133">
        <v>0</v>
      </c>
      <c r="CV19" s="133">
        <v>4.8154354292112409E-4</v>
      </c>
      <c r="CW19" s="133">
        <v>0</v>
      </c>
      <c r="CX19" s="133">
        <v>5.2793229658796366E-4</v>
      </c>
      <c r="CY19" s="133">
        <v>1.7329741393026253E-4</v>
      </c>
      <c r="CZ19" s="133">
        <v>2.4478781645905325E-4</v>
      </c>
      <c r="DA19" s="133">
        <v>2.8748053435925437E-5</v>
      </c>
      <c r="DB19" s="133">
        <v>2.4494232054427866E-2</v>
      </c>
      <c r="DC19" s="133">
        <v>6.6757768708836478E-3</v>
      </c>
      <c r="DD19" s="133">
        <v>1.2217038929236204E-3</v>
      </c>
      <c r="DE19" s="133">
        <v>6.4568072802031638E-4</v>
      </c>
      <c r="DF19" s="133">
        <v>4.5971174215445352E-4</v>
      </c>
      <c r="DG19" s="133">
        <v>3.4580271289213562E-6</v>
      </c>
      <c r="DH19" s="133">
        <v>4.0017134601520895E-4</v>
      </c>
      <c r="DI19" s="133">
        <v>4.8660195634301339E-5</v>
      </c>
      <c r="DJ19" s="133">
        <v>3.3104196819767197E-3</v>
      </c>
      <c r="DK19" s="133"/>
      <c r="DL19" s="133">
        <v>0</v>
      </c>
      <c r="DM19" s="133">
        <v>0</v>
      </c>
      <c r="DN19" s="133">
        <v>1.0528719055546969E-5</v>
      </c>
      <c r="DO19" s="133">
        <v>0</v>
      </c>
      <c r="DP19" s="133">
        <v>0</v>
      </c>
      <c r="DQ19" s="133">
        <v>0</v>
      </c>
      <c r="DR19" s="133">
        <v>0</v>
      </c>
      <c r="DS19" s="133">
        <v>3.35995289569619E-4</v>
      </c>
      <c r="DT19" s="133">
        <v>0</v>
      </c>
      <c r="DU19" s="133">
        <v>3.2292589308948495E-3</v>
      </c>
      <c r="DV19" s="133">
        <v>1.6565973927341068E-4</v>
      </c>
      <c r="DW19" s="133">
        <v>0</v>
      </c>
      <c r="DX19" s="133">
        <v>7.3399012084519335E-4</v>
      </c>
      <c r="DY19" s="133">
        <v>0</v>
      </c>
      <c r="DZ19" s="133">
        <v>2.4539837989112558E-4</v>
      </c>
      <c r="EA19" s="133">
        <v>1.947431678773941E-4</v>
      </c>
      <c r="EB19" s="133">
        <v>2.8169529550039043E-4</v>
      </c>
      <c r="EC19" s="133">
        <v>2.4969771334675044E-4</v>
      </c>
      <c r="ED19" s="133">
        <v>2.3440829307065328E-2</v>
      </c>
      <c r="EE19" s="133">
        <v>1.6180741855362581E-2</v>
      </c>
      <c r="EF19" s="133">
        <v>5.0464801429022006E-4</v>
      </c>
      <c r="EG19" s="133">
        <v>8.06235342741553E-4</v>
      </c>
      <c r="EH19" s="133">
        <v>3.9857247272615117E-4</v>
      </c>
      <c r="EI19" s="133">
        <v>1.005819416968972E-5</v>
      </c>
      <c r="EJ19" s="133">
        <v>3.7745936219000078E-4</v>
      </c>
      <c r="EK19" s="133">
        <v>4.0802986597276227E-5</v>
      </c>
      <c r="EL19" s="133">
        <v>2.8575267172781206E-3</v>
      </c>
      <c r="EM19" s="133"/>
      <c r="EN19" s="133">
        <v>0</v>
      </c>
      <c r="EO19" s="133">
        <v>0</v>
      </c>
      <c r="EP19" s="133">
        <v>1.0829391899354146E-5</v>
      </c>
      <c r="EQ19" s="133">
        <v>0</v>
      </c>
      <c r="ER19" s="133">
        <v>1.2391637143257576E-5</v>
      </c>
      <c r="ES19" s="133">
        <v>0</v>
      </c>
      <c r="ET19" s="133">
        <v>0</v>
      </c>
      <c r="EU19" s="133">
        <v>2.5152877860329206E-6</v>
      </c>
      <c r="EV19" s="133">
        <v>0</v>
      </c>
      <c r="EW19" s="133">
        <v>2.4345206735123226E-3</v>
      </c>
      <c r="EX19" s="133">
        <v>1.3129802243091845E-5</v>
      </c>
      <c r="EY19" s="133">
        <v>0</v>
      </c>
      <c r="EZ19" s="133">
        <v>3.8092466854504711E-4</v>
      </c>
      <c r="FA19" s="133">
        <v>0</v>
      </c>
      <c r="FB19" s="133">
        <v>4.6594869004756449E-4</v>
      </c>
      <c r="FC19" s="133">
        <v>2.6344207987498094E-4</v>
      </c>
      <c r="FD19" s="133">
        <v>2.8273067206026082E-4</v>
      </c>
      <c r="FE19" s="133">
        <v>3.8690275302604685E-4</v>
      </c>
      <c r="FF19" s="133">
        <v>2.3958700499248697E-2</v>
      </c>
      <c r="FG19" s="133">
        <v>1.4819286230200771E-2</v>
      </c>
      <c r="FH19" s="133">
        <v>3.6234700448620454E-4</v>
      </c>
      <c r="FI19" s="133">
        <v>9.492679934781621E-4</v>
      </c>
      <c r="FJ19" s="133">
        <v>3.3102455687892488E-4</v>
      </c>
      <c r="FK19" s="133">
        <v>1.027045902061228E-5</v>
      </c>
      <c r="FL19" s="133">
        <v>2.0600839382827664E-4</v>
      </c>
      <c r="FM19" s="133">
        <v>5.3658634339442458E-5</v>
      </c>
      <c r="FN19" s="133">
        <v>4.1028655712118359E-5</v>
      </c>
      <c r="FO19" s="133"/>
      <c r="FP19" s="133">
        <v>0</v>
      </c>
      <c r="FQ19" s="133">
        <v>0</v>
      </c>
      <c r="FR19" s="133">
        <v>4.0138610062438989E-5</v>
      </c>
      <c r="FS19" s="133">
        <v>1.7060579363371839E-6</v>
      </c>
      <c r="FT19" s="133">
        <v>0</v>
      </c>
      <c r="FU19" s="133">
        <v>0</v>
      </c>
      <c r="FV19" s="133">
        <v>0</v>
      </c>
      <c r="FW19" s="133">
        <v>2.8674106279402065E-6</v>
      </c>
      <c r="FX19" s="133">
        <v>0</v>
      </c>
      <c r="FY19" s="133">
        <v>2.4722846088669564E-3</v>
      </c>
      <c r="FZ19" s="133">
        <v>3.700732365903433E-4</v>
      </c>
      <c r="GA19" s="133">
        <v>6.1093412605393329E-4</v>
      </c>
      <c r="GB19" s="133">
        <v>8.1759410372101837E-4</v>
      </c>
      <c r="GC19" s="133">
        <v>5.338353535292537E-4</v>
      </c>
      <c r="GD19" s="133">
        <v>5.6300244888745504E-4</v>
      </c>
      <c r="GE19" s="133">
        <v>5.3155745786050374E-4</v>
      </c>
      <c r="GF19" s="133">
        <v>9.0023855117479909E-4</v>
      </c>
      <c r="GG19" s="133">
        <v>2.6890124660696011E-4</v>
      </c>
      <c r="GH19" s="133">
        <v>2.399237012740961E-2</v>
      </c>
      <c r="GI19" s="133">
        <v>1.4406221168301595E-2</v>
      </c>
      <c r="GJ19" s="133">
        <v>4.452886855927113E-4</v>
      </c>
      <c r="GK19" s="133">
        <v>8.9831358339482353E-4</v>
      </c>
      <c r="GL19" s="133">
        <v>1.903029108208993E-4</v>
      </c>
      <c r="GM19" s="133">
        <v>1.5041285078939515E-4</v>
      </c>
      <c r="GN19" s="133">
        <v>3.2420169632421892E-4</v>
      </c>
      <c r="GO19" s="133">
        <v>3.2652345618131681E-5</v>
      </c>
      <c r="GP19" s="133">
        <v>7.132719908102661E-5</v>
      </c>
      <c r="GQ19" s="133"/>
      <c r="GR19" s="133">
        <v>2.8166777298162739E-6</v>
      </c>
      <c r="GS19" s="133">
        <v>0</v>
      </c>
      <c r="GT19" s="133">
        <v>1.0617826370622222E-4</v>
      </c>
      <c r="GU19" s="133">
        <v>0</v>
      </c>
      <c r="GV19" s="133">
        <v>0</v>
      </c>
      <c r="GW19" s="133">
        <v>0</v>
      </c>
      <c r="GX19" s="133">
        <v>0</v>
      </c>
      <c r="GY19" s="133">
        <v>5.4643144956862365E-4</v>
      </c>
      <c r="GZ19" s="133">
        <v>0</v>
      </c>
      <c r="HA19" s="133">
        <v>1.948411296166877E-3</v>
      </c>
      <c r="HB19" s="133">
        <v>3.2948222078388036E-4</v>
      </c>
      <c r="HC19" s="133">
        <v>4.2349486337353722E-4</v>
      </c>
      <c r="HD19" s="133">
        <v>1.1493154908675857E-3</v>
      </c>
      <c r="HE19" s="133">
        <v>5.1258620663353514E-4</v>
      </c>
      <c r="HF19" s="133">
        <v>1.4760623275742141E-3</v>
      </c>
      <c r="HG19" s="133">
        <v>5.3961417945878128E-4</v>
      </c>
      <c r="HH19" s="133">
        <v>9.9866244914316666E-4</v>
      </c>
      <c r="HI19" s="133">
        <v>2.6391208657541387E-4</v>
      </c>
      <c r="HJ19" s="133">
        <v>2.0816274170704759E-2</v>
      </c>
      <c r="HK19" s="133">
        <v>1.3160030772380938E-2</v>
      </c>
      <c r="HL19" s="133">
        <v>6.801065979417343E-4</v>
      </c>
      <c r="HM19" s="133">
        <v>8.6478059995804841E-4</v>
      </c>
      <c r="HN19" s="133">
        <v>1.9933476626646525E-4</v>
      </c>
      <c r="HO19" s="133">
        <v>7.7047874956581589E-4</v>
      </c>
      <c r="HP19" s="133">
        <v>2.68117213092018E-4</v>
      </c>
      <c r="HQ19" s="133">
        <v>3.1270669489420388E-5</v>
      </c>
      <c r="HR19" s="133">
        <v>8.2549674232831172E-5</v>
      </c>
    </row>
    <row r="20" spans="1:226" x14ac:dyDescent="0.25">
      <c r="A20" s="122" t="s">
        <v>28</v>
      </c>
      <c r="B20" s="122">
        <v>5920</v>
      </c>
      <c r="C20" s="137" t="s">
        <v>909</v>
      </c>
      <c r="D20" s="134">
        <v>8.9994014382342694E-5</v>
      </c>
      <c r="E20" s="133">
        <v>3.3001481600935047E-5</v>
      </c>
      <c r="F20" s="133">
        <v>4.5081060950413991E-5</v>
      </c>
      <c r="G20" s="133">
        <v>4.7713968516955324E-5</v>
      </c>
      <c r="H20" s="133">
        <v>2.2278054383580048E-4</v>
      </c>
      <c r="I20" s="133">
        <v>0</v>
      </c>
      <c r="J20" s="133">
        <v>1.5480773770084282E-6</v>
      </c>
      <c r="K20" s="133">
        <v>4.9551284052513614E-5</v>
      </c>
      <c r="L20" s="133">
        <v>1.526006583244206E-5</v>
      </c>
      <c r="M20" s="133">
        <v>4.8396681331358787E-4</v>
      </c>
      <c r="N20" s="133">
        <v>2.1073310205948293E-5</v>
      </c>
      <c r="O20" s="133">
        <v>2.2584460378126093E-5</v>
      </c>
      <c r="P20" s="133">
        <v>2.4736792554070524E-4</v>
      </c>
      <c r="Q20" s="133">
        <v>3.4866594105958034E-5</v>
      </c>
      <c r="R20" s="133">
        <v>0</v>
      </c>
      <c r="S20" s="133">
        <v>3.5414153778306942E-4</v>
      </c>
      <c r="T20" s="133">
        <v>3.4888692696689421E-4</v>
      </c>
      <c r="U20" s="133">
        <v>8.2377003277214967E-5</v>
      </c>
      <c r="V20" s="133">
        <v>6.3534738567143948E-3</v>
      </c>
      <c r="W20" s="133">
        <v>4.1001760100901072E-3</v>
      </c>
      <c r="X20" s="133">
        <v>9.1300097757773574E-4</v>
      </c>
      <c r="Y20" s="133">
        <v>1.4782445473519249E-4</v>
      </c>
      <c r="Z20" s="133">
        <v>7.6947778313476609E-4</v>
      </c>
      <c r="AA20" s="133">
        <v>8.1896885467494239E-5</v>
      </c>
      <c r="AB20" s="133">
        <v>4.534874149001407E-4</v>
      </c>
      <c r="AC20" s="133">
        <v>2.6093947515344363E-4</v>
      </c>
      <c r="AD20" s="133">
        <v>1.0895020048152692E-4</v>
      </c>
      <c r="AE20" s="133"/>
      <c r="AF20" s="133">
        <v>1.1420783105301078E-4</v>
      </c>
      <c r="AG20" s="133">
        <v>3.3573511802441077E-5</v>
      </c>
      <c r="AH20" s="133">
        <v>3.7133031667763454E-4</v>
      </c>
      <c r="AI20" s="133">
        <v>4.4797727962814762E-5</v>
      </c>
      <c r="AJ20" s="133">
        <v>1.5633286993431815E-4</v>
      </c>
      <c r="AK20" s="133">
        <v>0</v>
      </c>
      <c r="AL20" s="133">
        <v>0</v>
      </c>
      <c r="AM20" s="133">
        <v>6.7933997486283596E-5</v>
      </c>
      <c r="AN20" s="133">
        <v>1.31820008073186E-5</v>
      </c>
      <c r="AO20" s="133">
        <v>5.5296871824158517E-4</v>
      </c>
      <c r="AP20" s="133">
        <v>1.1269383132453111E-5</v>
      </c>
      <c r="AQ20" s="133">
        <v>3.9983361814960682E-5</v>
      </c>
      <c r="AR20" s="133">
        <v>2.840338572771373E-4</v>
      </c>
      <c r="AS20" s="133">
        <v>5.0415637845304221E-5</v>
      </c>
      <c r="AT20" s="133">
        <v>0</v>
      </c>
      <c r="AU20" s="133">
        <v>3.5588241197820705E-4</v>
      </c>
      <c r="AV20" s="133">
        <v>3.6819169462100126E-4</v>
      </c>
      <c r="AW20" s="133">
        <v>2.3168425394889705E-4</v>
      </c>
      <c r="AX20" s="133">
        <v>5.7988698615397943E-3</v>
      </c>
      <c r="AY20" s="133">
        <v>4.6604487106180403E-3</v>
      </c>
      <c r="AZ20" s="133">
        <v>9.8090405428952199E-4</v>
      </c>
      <c r="BA20" s="133">
        <v>1.5504477567639973E-4</v>
      </c>
      <c r="BB20" s="133">
        <v>7.0588231423019407E-4</v>
      </c>
      <c r="BC20" s="133">
        <v>8.0589152278488142E-5</v>
      </c>
      <c r="BD20" s="133">
        <v>5.4277785838242464E-4</v>
      </c>
      <c r="BE20" s="133">
        <v>1.9078973850023031E-4</v>
      </c>
      <c r="BF20" s="133">
        <v>1.6845505916335114E-4</v>
      </c>
      <c r="BG20" s="133"/>
      <c r="BH20" s="133">
        <v>5.3914798712676868E-5</v>
      </c>
      <c r="BI20" s="133">
        <v>3.418245707431309E-5</v>
      </c>
      <c r="BJ20" s="133">
        <v>4.5126641350513287E-5</v>
      </c>
      <c r="BK20" s="133">
        <v>3.9338909271794992E-5</v>
      </c>
      <c r="BL20" s="133">
        <v>6.5498235906293769E-5</v>
      </c>
      <c r="BM20" s="133">
        <v>0</v>
      </c>
      <c r="BN20" s="133">
        <v>3.6455490217154078E-6</v>
      </c>
      <c r="BO20" s="133">
        <v>1.532957978250231E-4</v>
      </c>
      <c r="BP20" s="133">
        <v>8.2693460010302679E-6</v>
      </c>
      <c r="BQ20" s="133">
        <v>5.5471763477248179E-4</v>
      </c>
      <c r="BR20" s="133">
        <v>1.7626690981897402E-5</v>
      </c>
      <c r="BS20" s="133">
        <v>5.9732987276889185E-5</v>
      </c>
      <c r="BT20" s="133">
        <v>2.58635423740305E-4</v>
      </c>
      <c r="BU20" s="133">
        <v>3.6164025752826827E-5</v>
      </c>
      <c r="BV20" s="133">
        <v>0</v>
      </c>
      <c r="BW20" s="133">
        <v>3.3005219053758317E-4</v>
      </c>
      <c r="BX20" s="133">
        <v>3.8373246405724659E-4</v>
      </c>
      <c r="BY20" s="133">
        <v>1.9118581927325774E-4</v>
      </c>
      <c r="BZ20" s="133">
        <v>6.2915252135346206E-3</v>
      </c>
      <c r="CA20" s="133">
        <v>4.9351153292217674E-3</v>
      </c>
      <c r="CB20" s="133">
        <v>1.0622984745147529E-3</v>
      </c>
      <c r="CC20" s="133">
        <v>2.8357015867212977E-4</v>
      </c>
      <c r="CD20" s="133">
        <v>7.160623536302174E-4</v>
      </c>
      <c r="CE20" s="133">
        <v>8.2720199163816902E-5</v>
      </c>
      <c r="CF20" s="133">
        <v>5.1277131193659426E-4</v>
      </c>
      <c r="CG20" s="133">
        <v>1.9745795816468161E-4</v>
      </c>
      <c r="CH20" s="133">
        <v>2.0918365380781474E-4</v>
      </c>
      <c r="CI20" s="133"/>
      <c r="CJ20" s="133">
        <v>6.8644021034401477E-5</v>
      </c>
      <c r="CK20" s="133">
        <v>2.9776107894658141E-5</v>
      </c>
      <c r="CL20" s="133">
        <v>4.8705971977038788E-5</v>
      </c>
      <c r="CM20" s="133">
        <v>4.7149888113508278E-5</v>
      </c>
      <c r="CN20" s="133">
        <v>5.6948037916403216E-5</v>
      </c>
      <c r="CO20" s="133">
        <v>0</v>
      </c>
      <c r="CP20" s="133">
        <v>1.5447744141492942E-6</v>
      </c>
      <c r="CQ20" s="133">
        <v>7.9353871186489414E-5</v>
      </c>
      <c r="CR20" s="133">
        <v>4.6343232424478823E-6</v>
      </c>
      <c r="CS20" s="133">
        <v>4.2938269005295333E-4</v>
      </c>
      <c r="CT20" s="133">
        <v>9.920569632151432E-6</v>
      </c>
      <c r="CU20" s="133">
        <v>7.677834958756101E-5</v>
      </c>
      <c r="CV20" s="133">
        <v>2.0319659357732729E-4</v>
      </c>
      <c r="CW20" s="133">
        <v>3.4070070565274338E-5</v>
      </c>
      <c r="CX20" s="133">
        <v>0</v>
      </c>
      <c r="CY20" s="133">
        <v>2.784038367245052E-4</v>
      </c>
      <c r="CZ20" s="133">
        <v>3.4492034908456732E-4</v>
      </c>
      <c r="DA20" s="133">
        <v>2.0741065314567908E-4</v>
      </c>
      <c r="DB20" s="133">
        <v>6.6249287077893501E-3</v>
      </c>
      <c r="DC20" s="133">
        <v>4.5439467964099572E-3</v>
      </c>
      <c r="DD20" s="133">
        <v>1.0257295307275307E-3</v>
      </c>
      <c r="DE20" s="133">
        <v>6.0422473667495573E-4</v>
      </c>
      <c r="DF20" s="133">
        <v>7.1372651036143793E-4</v>
      </c>
      <c r="DG20" s="133">
        <v>5.7116829322571113E-5</v>
      </c>
      <c r="DH20" s="133">
        <v>5.0071750970543088E-4</v>
      </c>
      <c r="DI20" s="133">
        <v>1.4710322690700091E-4</v>
      </c>
      <c r="DJ20" s="133">
        <v>2.3800407425563123E-4</v>
      </c>
      <c r="DK20" s="133"/>
      <c r="DL20" s="133">
        <v>1.1502867973864899E-4</v>
      </c>
      <c r="DM20" s="133">
        <v>3.6642353717299922E-5</v>
      </c>
      <c r="DN20" s="133">
        <v>4.8838218456467527E-4</v>
      </c>
      <c r="DO20" s="133">
        <v>2.9582590514008174E-5</v>
      </c>
      <c r="DP20" s="133">
        <v>3.8436267883182877E-5</v>
      </c>
      <c r="DQ20" s="133">
        <v>6.5986878947645941E-6</v>
      </c>
      <c r="DR20" s="133">
        <v>1.6336557409368655E-6</v>
      </c>
      <c r="DS20" s="133">
        <v>1.132864019071809E-4</v>
      </c>
      <c r="DT20" s="133">
        <v>2.3319634890236038E-5</v>
      </c>
      <c r="DU20" s="133">
        <v>6.4053412142535101E-4</v>
      </c>
      <c r="DV20" s="133">
        <v>1.8835089719036801E-5</v>
      </c>
      <c r="DW20" s="133">
        <v>4.9466038764204266E-5</v>
      </c>
      <c r="DX20" s="133">
        <v>3.768217559640624E-4</v>
      </c>
      <c r="DY20" s="133">
        <v>3.4131456875944516E-5</v>
      </c>
      <c r="DZ20" s="133">
        <v>0</v>
      </c>
      <c r="EA20" s="133">
        <v>3.1148279769626047E-4</v>
      </c>
      <c r="EB20" s="133">
        <v>5.1114865080808538E-4</v>
      </c>
      <c r="EC20" s="133">
        <v>2.4773527637985256E-4</v>
      </c>
      <c r="ED20" s="133">
        <v>7.3706153137778523E-3</v>
      </c>
      <c r="EE20" s="133">
        <v>5.3590179939151435E-3</v>
      </c>
      <c r="EF20" s="133">
        <v>1.2843239585801161E-3</v>
      </c>
      <c r="EG20" s="133">
        <v>5.5365307384333778E-4</v>
      </c>
      <c r="EH20" s="133">
        <v>7.1925502654899913E-4</v>
      </c>
      <c r="EI20" s="133">
        <v>4.8001194116496575E-5</v>
      </c>
      <c r="EJ20" s="133">
        <v>3.92027311081245E-4</v>
      </c>
      <c r="EK20" s="133">
        <v>5.8265446730315889E-4</v>
      </c>
      <c r="EL20" s="133">
        <v>1.864129330271206E-4</v>
      </c>
      <c r="EM20" s="133"/>
      <c r="EN20" s="133">
        <v>1.8743055010597047E-4</v>
      </c>
      <c r="EO20" s="133">
        <v>4.171989272841149E-5</v>
      </c>
      <c r="EP20" s="133">
        <v>5.7076569080175942E-4</v>
      </c>
      <c r="EQ20" s="133">
        <v>2.8452612041457315E-5</v>
      </c>
      <c r="ER20" s="133">
        <v>1.236705918832031E-5</v>
      </c>
      <c r="ES20" s="133">
        <v>0</v>
      </c>
      <c r="ET20" s="133">
        <v>6.5178293072644486E-5</v>
      </c>
      <c r="EU20" s="133">
        <v>1.0169039023810844E-4</v>
      </c>
      <c r="EV20" s="133">
        <v>2.3715570554024679E-5</v>
      </c>
      <c r="EW20" s="133">
        <v>3.9005588186199623E-4</v>
      </c>
      <c r="EX20" s="133">
        <v>1.2720169660795055E-5</v>
      </c>
      <c r="EY20" s="133">
        <v>5.2481371857526407E-5</v>
      </c>
      <c r="EZ20" s="133">
        <v>3.4944228456727496E-4</v>
      </c>
      <c r="FA20" s="133">
        <v>5.8921335041471801E-5</v>
      </c>
      <c r="FB20" s="133">
        <v>1.2289193064994829E-5</v>
      </c>
      <c r="FC20" s="133">
        <v>3.5430185650256712E-4</v>
      </c>
      <c r="FD20" s="133">
        <v>7.2855785033844214E-4</v>
      </c>
      <c r="FE20" s="133">
        <v>2.3040197817132904E-4</v>
      </c>
      <c r="FF20" s="133">
        <v>7.9827103840584279E-3</v>
      </c>
      <c r="FG20" s="133">
        <v>5.3707244791191371E-3</v>
      </c>
      <c r="FH20" s="133">
        <v>1.321026342475239E-3</v>
      </c>
      <c r="FI20" s="133">
        <v>7.0208067345883124E-4</v>
      </c>
      <c r="FJ20" s="133">
        <v>6.7915274730868665E-4</v>
      </c>
      <c r="FK20" s="133">
        <v>9.5764515944949809E-5</v>
      </c>
      <c r="FL20" s="133">
        <v>3.1288218133776284E-4</v>
      </c>
      <c r="FM20" s="133">
        <v>5.0022563062092926E-4</v>
      </c>
      <c r="FN20" s="133">
        <v>1.8147801376229211E-4</v>
      </c>
      <c r="FO20" s="133"/>
      <c r="FP20" s="133">
        <v>1.4519913773595731E-4</v>
      </c>
      <c r="FQ20" s="133">
        <v>3.8969158734366267E-5</v>
      </c>
      <c r="FR20" s="133">
        <v>7.6030661038077878E-4</v>
      </c>
      <c r="FS20" s="133">
        <v>1.7269006200418119E-5</v>
      </c>
      <c r="FT20" s="133">
        <v>2.1756144122130046E-5</v>
      </c>
      <c r="FU20" s="133">
        <v>0</v>
      </c>
      <c r="FV20" s="133">
        <v>7.1105904867261921E-5</v>
      </c>
      <c r="FW20" s="133">
        <v>1.4217645528089923E-4</v>
      </c>
      <c r="FX20" s="133">
        <v>2.7296926981394942E-5</v>
      </c>
      <c r="FY20" s="133">
        <v>3.9738623751518336E-4</v>
      </c>
      <c r="FZ20" s="133">
        <v>1.1469642511760826E-5</v>
      </c>
      <c r="GA20" s="133">
        <v>1.2215592706272418E-4</v>
      </c>
      <c r="GB20" s="133">
        <v>8.5144632194130462E-4</v>
      </c>
      <c r="GC20" s="133">
        <v>4.1319531033025531E-5</v>
      </c>
      <c r="GD20" s="133">
        <v>1.3854259298626997E-5</v>
      </c>
      <c r="GE20" s="133">
        <v>2.8712461750597434E-4</v>
      </c>
      <c r="GF20" s="133">
        <v>5.6638628119727401E-4</v>
      </c>
      <c r="GG20" s="133">
        <v>3.4513449277529055E-4</v>
      </c>
      <c r="GH20" s="133">
        <v>9.6866489678128966E-3</v>
      </c>
      <c r="GI20" s="133">
        <v>6.5574735952788742E-3</v>
      </c>
      <c r="GJ20" s="133">
        <v>1.1589713224927087E-3</v>
      </c>
      <c r="GK20" s="133">
        <v>1.0461694438810636E-3</v>
      </c>
      <c r="GL20" s="133">
        <v>6.8883729461826173E-4</v>
      </c>
      <c r="GM20" s="133">
        <v>1.0182555405740997E-4</v>
      </c>
      <c r="GN20" s="133">
        <v>4.5863240191516618E-4</v>
      </c>
      <c r="GO20" s="133">
        <v>4.3704188929727822E-4</v>
      </c>
      <c r="GP20" s="133">
        <v>1.6078646412907643E-4</v>
      </c>
      <c r="GQ20" s="133"/>
      <c r="GR20" s="133">
        <v>1.2784037878915013E-4</v>
      </c>
      <c r="GS20" s="133">
        <v>3.3675158933603195E-5</v>
      </c>
      <c r="GT20" s="133">
        <v>6.0719667823792671E-4</v>
      </c>
      <c r="GU20" s="133">
        <v>2.1341750491300227E-5</v>
      </c>
      <c r="GV20" s="133">
        <v>2.6710771579365402E-5</v>
      </c>
      <c r="GW20" s="133">
        <v>9.8800388061247754E-6</v>
      </c>
      <c r="GX20" s="133">
        <v>7.7941979468384008E-5</v>
      </c>
      <c r="GY20" s="133">
        <v>7.9239774565769696E-5</v>
      </c>
      <c r="GZ20" s="133">
        <v>4.3889429052493647E-5</v>
      </c>
      <c r="HA20" s="133">
        <v>3.5191549889572015E-4</v>
      </c>
      <c r="HB20" s="133">
        <v>1.3996808309015219E-5</v>
      </c>
      <c r="HC20" s="133">
        <v>5.1874927084041763E-5</v>
      </c>
      <c r="HD20" s="133">
        <v>7.7311082657056615E-4</v>
      </c>
      <c r="HE20" s="133">
        <v>4.0351291822309766E-5</v>
      </c>
      <c r="HF20" s="133">
        <v>1.4367049763225462E-5</v>
      </c>
      <c r="HG20" s="133">
        <v>3.9383485687700232E-4</v>
      </c>
      <c r="HH20" s="133">
        <v>5.2437924628675266E-4</v>
      </c>
      <c r="HI20" s="133">
        <v>2.9562168112212477E-4</v>
      </c>
      <c r="HJ20" s="133">
        <v>9.2989988372902121E-3</v>
      </c>
      <c r="HK20" s="133">
        <v>7.7882138933344806E-3</v>
      </c>
      <c r="HL20" s="133">
        <v>1.8069968707291877E-3</v>
      </c>
      <c r="HM20" s="133">
        <v>1.0132537931206755E-3</v>
      </c>
      <c r="HN20" s="133">
        <v>6.7928287137300795E-4</v>
      </c>
      <c r="HO20" s="133">
        <v>8.4680772603211465E-5</v>
      </c>
      <c r="HP20" s="133">
        <v>3.9532873607789451E-4</v>
      </c>
      <c r="HQ20" s="133">
        <v>4.4729449018532364E-4</v>
      </c>
      <c r="HR20" s="133">
        <v>2.0466821054812597E-4</v>
      </c>
    </row>
    <row r="21" spans="1:226" x14ac:dyDescent="0.25">
      <c r="A21" s="122" t="s">
        <v>28</v>
      </c>
      <c r="B21" s="122">
        <v>6141</v>
      </c>
      <c r="C21" s="137" t="s">
        <v>910</v>
      </c>
      <c r="D21" s="134">
        <v>5.0750801933802777E-5</v>
      </c>
      <c r="E21" s="133">
        <v>5.8093313849241911E-5</v>
      </c>
      <c r="F21" s="133">
        <v>1.1575686483740505E-3</v>
      </c>
      <c r="G21" s="133">
        <v>0</v>
      </c>
      <c r="H21" s="133">
        <v>5.017577944305021E-4</v>
      </c>
      <c r="I21" s="133">
        <v>0</v>
      </c>
      <c r="J21" s="133">
        <v>5.5387559530003307E-5</v>
      </c>
      <c r="K21" s="133">
        <v>1.6469434404491301E-4</v>
      </c>
      <c r="L21" s="133">
        <v>8.440820157038668E-5</v>
      </c>
      <c r="M21" s="133">
        <v>1.5655180221370178E-3</v>
      </c>
      <c r="N21" s="133">
        <v>1.5104052903925651E-3</v>
      </c>
      <c r="O21" s="133">
        <v>4.9651768687228792E-4</v>
      </c>
      <c r="P21" s="133">
        <v>8.2112141094184692E-4</v>
      </c>
      <c r="Q21" s="133">
        <v>4.5644690977399469E-4</v>
      </c>
      <c r="R21" s="133">
        <v>1.8008042154368429E-4</v>
      </c>
      <c r="S21" s="133">
        <v>7.2813331895357108E-4</v>
      </c>
      <c r="T21" s="133">
        <v>4.2355210530883895E-3</v>
      </c>
      <c r="U21" s="133">
        <v>1.0910409953894128E-3</v>
      </c>
      <c r="V21" s="133">
        <v>1.6089008338023769E-3</v>
      </c>
      <c r="W21" s="133">
        <v>3.2100274475587151E-2</v>
      </c>
      <c r="X21" s="133">
        <v>2.5118843444182411E-3</v>
      </c>
      <c r="Y21" s="133">
        <v>2.9011962066257525E-3</v>
      </c>
      <c r="Z21" s="133">
        <v>5.1224568331872241E-3</v>
      </c>
      <c r="AA21" s="133">
        <v>4.4693734837119822E-4</v>
      </c>
      <c r="AB21" s="133">
        <v>2.205101930387788E-4</v>
      </c>
      <c r="AC21" s="133">
        <v>7.556003867752345E-4</v>
      </c>
      <c r="AD21" s="133">
        <v>0</v>
      </c>
      <c r="AE21" s="133"/>
      <c r="AF21" s="133">
        <v>9.9317555433326592E-6</v>
      </c>
      <c r="AG21" s="133">
        <v>6.264021015113629E-5</v>
      </c>
      <c r="AH21" s="133">
        <v>9.4585439456491675E-4</v>
      </c>
      <c r="AI21" s="133">
        <v>0</v>
      </c>
      <c r="AJ21" s="133">
        <v>5.0562596289578513E-4</v>
      </c>
      <c r="AK21" s="133">
        <v>0</v>
      </c>
      <c r="AL21" s="133">
        <v>2.7130301173796571E-5</v>
      </c>
      <c r="AM21" s="133">
        <v>1.1894885030530457E-4</v>
      </c>
      <c r="AN21" s="133">
        <v>7.1422108657597644E-5</v>
      </c>
      <c r="AO21" s="133">
        <v>2.1700779688863284E-4</v>
      </c>
      <c r="AP21" s="133">
        <v>1.339944133878988E-3</v>
      </c>
      <c r="AQ21" s="133">
        <v>3.1824059764260507E-4</v>
      </c>
      <c r="AR21" s="133">
        <v>8.1991827818427747E-4</v>
      </c>
      <c r="AS21" s="133">
        <v>4.080225908535388E-4</v>
      </c>
      <c r="AT21" s="133">
        <v>4.3371284814400697E-5</v>
      </c>
      <c r="AU21" s="133">
        <v>6.5988549553051877E-4</v>
      </c>
      <c r="AV21" s="133">
        <v>4.1156528203132097E-3</v>
      </c>
      <c r="AW21" s="133">
        <v>1.0746891487077173E-3</v>
      </c>
      <c r="AX21" s="133">
        <v>1.4672914908385368E-3</v>
      </c>
      <c r="AY21" s="133">
        <v>3.0991091996546257E-2</v>
      </c>
      <c r="AZ21" s="133">
        <v>2.6044661096698541E-3</v>
      </c>
      <c r="BA21" s="133">
        <v>2.6805379877954316E-3</v>
      </c>
      <c r="BB21" s="133">
        <v>4.5885857888739792E-3</v>
      </c>
      <c r="BC21" s="133">
        <v>4.6542912378909828E-4</v>
      </c>
      <c r="BD21" s="133">
        <v>2.2019519574120852E-4</v>
      </c>
      <c r="BE21" s="133">
        <v>8.5658819133413043E-4</v>
      </c>
      <c r="BF21" s="133">
        <v>0</v>
      </c>
      <c r="BG21" s="133"/>
      <c r="BH21" s="133">
        <v>8.186398010166892E-6</v>
      </c>
      <c r="BI21" s="133">
        <v>0</v>
      </c>
      <c r="BJ21" s="133">
        <v>9.4402862915724016E-4</v>
      </c>
      <c r="BK21" s="133">
        <v>0</v>
      </c>
      <c r="BL21" s="133">
        <v>4.237752163769927E-4</v>
      </c>
      <c r="BM21" s="133">
        <v>0</v>
      </c>
      <c r="BN21" s="133">
        <v>0</v>
      </c>
      <c r="BO21" s="133">
        <v>1.0034356672789963E-4</v>
      </c>
      <c r="BP21" s="133">
        <v>5.4539547970899458E-5</v>
      </c>
      <c r="BQ21" s="133">
        <v>7.7795479676986645E-5</v>
      </c>
      <c r="BR21" s="133">
        <v>1.3168914362265275E-3</v>
      </c>
      <c r="BS21" s="133">
        <v>3.9911365837465019E-4</v>
      </c>
      <c r="BT21" s="133">
        <v>6.7923072938589951E-4</v>
      </c>
      <c r="BU21" s="133">
        <v>3.1952624824618429E-4</v>
      </c>
      <c r="BV21" s="133">
        <v>3.9133668225504125E-5</v>
      </c>
      <c r="BW21" s="133">
        <v>6.1291461611969595E-4</v>
      </c>
      <c r="BX21" s="133">
        <v>2.9809287289128809E-3</v>
      </c>
      <c r="BY21" s="133">
        <v>1.040130771401132E-3</v>
      </c>
      <c r="BZ21" s="133">
        <v>7.6105277969532904E-3</v>
      </c>
      <c r="CA21" s="133">
        <v>3.3581654556861039E-2</v>
      </c>
      <c r="CB21" s="133">
        <v>2.3761553802246031E-3</v>
      </c>
      <c r="CC21" s="133">
        <v>2.3131758360876013E-3</v>
      </c>
      <c r="CD21" s="133">
        <v>3.8670144885095815E-3</v>
      </c>
      <c r="CE21" s="133">
        <v>4.4148505041286825E-4</v>
      </c>
      <c r="CF21" s="133">
        <v>2.0060489551233023E-4</v>
      </c>
      <c r="CG21" s="133">
        <v>6.2483262455839748E-4</v>
      </c>
      <c r="CH21" s="133">
        <v>0</v>
      </c>
      <c r="CI21" s="133"/>
      <c r="CJ21" s="133">
        <v>4.2881241698065037E-6</v>
      </c>
      <c r="CK21" s="133">
        <v>0</v>
      </c>
      <c r="CL21" s="133">
        <v>8.4555129516448015E-4</v>
      </c>
      <c r="CM21" s="133">
        <v>0</v>
      </c>
      <c r="CN21" s="133">
        <v>2.9281061743907059E-4</v>
      </c>
      <c r="CO21" s="133">
        <v>0</v>
      </c>
      <c r="CP21" s="133">
        <v>0</v>
      </c>
      <c r="CQ21" s="133">
        <v>0</v>
      </c>
      <c r="CR21" s="133">
        <v>0</v>
      </c>
      <c r="CS21" s="133">
        <v>0</v>
      </c>
      <c r="CT21" s="133">
        <v>1.1998114587576908E-3</v>
      </c>
      <c r="CU21" s="133">
        <v>3.2963729243940134E-4</v>
      </c>
      <c r="CV21" s="133">
        <v>7.1358031370663652E-4</v>
      </c>
      <c r="CW21" s="133">
        <v>3.9422402725429505E-4</v>
      </c>
      <c r="CX21" s="133">
        <v>1.7594261057520603E-5</v>
      </c>
      <c r="CY21" s="133">
        <v>1.0837804467690633E-3</v>
      </c>
      <c r="CZ21" s="133">
        <v>3.6776241553821377E-3</v>
      </c>
      <c r="DA21" s="133">
        <v>1.0992679362088384E-3</v>
      </c>
      <c r="DB21" s="133">
        <v>7.2265571386290889E-3</v>
      </c>
      <c r="DC21" s="133">
        <v>3.7830748760339816E-2</v>
      </c>
      <c r="DD21" s="133">
        <v>2.9187694875170435E-3</v>
      </c>
      <c r="DE21" s="133">
        <v>2.3498568231734665E-3</v>
      </c>
      <c r="DF21" s="133">
        <v>4.4106121351813795E-3</v>
      </c>
      <c r="DG21" s="133">
        <v>5.1351911985265584E-4</v>
      </c>
      <c r="DH21" s="133">
        <v>7.0495810919921377E-5</v>
      </c>
      <c r="DI21" s="133">
        <v>9.4646831873289154E-4</v>
      </c>
      <c r="DJ21" s="133">
        <v>3.1600362933574501E-6</v>
      </c>
      <c r="DK21" s="133"/>
      <c r="DL21" s="133">
        <v>8.5480110194199924E-6</v>
      </c>
      <c r="DM21" s="133">
        <v>0</v>
      </c>
      <c r="DN21" s="133">
        <v>8.0257871519834551E-4</v>
      </c>
      <c r="DO21" s="133">
        <v>0</v>
      </c>
      <c r="DP21" s="133">
        <v>2.8623726519419143E-4</v>
      </c>
      <c r="DQ21" s="133">
        <v>0</v>
      </c>
      <c r="DR21" s="133">
        <v>0</v>
      </c>
      <c r="DS21" s="133">
        <v>0</v>
      </c>
      <c r="DT21" s="133">
        <v>0</v>
      </c>
      <c r="DU21" s="133">
        <v>0</v>
      </c>
      <c r="DV21" s="133">
        <v>1.0568536818131221E-4</v>
      </c>
      <c r="DW21" s="133">
        <v>4.1751690478208068E-4</v>
      </c>
      <c r="DX21" s="133">
        <v>3.1524276652928674E-4</v>
      </c>
      <c r="DY21" s="133">
        <v>4.1107553042133522E-4</v>
      </c>
      <c r="DZ21" s="133">
        <v>5.5857622948027693E-6</v>
      </c>
      <c r="EA21" s="133">
        <v>1.4684465171547047E-4</v>
      </c>
      <c r="EB21" s="133">
        <v>3.7419384316523946E-3</v>
      </c>
      <c r="EC21" s="133">
        <v>9.6915416591165254E-4</v>
      </c>
      <c r="ED21" s="133">
        <v>7.3260146575245683E-3</v>
      </c>
      <c r="EE21" s="133">
        <v>4.0164335892551313E-2</v>
      </c>
      <c r="EF21" s="133">
        <v>2.8248584938679959E-3</v>
      </c>
      <c r="EG21" s="133">
        <v>2.6184571421119874E-3</v>
      </c>
      <c r="EH21" s="133">
        <v>5.0602828800004026E-3</v>
      </c>
      <c r="EI21" s="133">
        <v>4.9300866432533549E-4</v>
      </c>
      <c r="EJ21" s="133">
        <v>8.5965787518730574E-5</v>
      </c>
      <c r="EK21" s="133">
        <v>9.9255599616375847E-4</v>
      </c>
      <c r="EL21" s="133">
        <v>2.00929169473622E-5</v>
      </c>
      <c r="EM21" s="133"/>
      <c r="EN21" s="133">
        <v>6.663828079432038E-6</v>
      </c>
      <c r="EO21" s="133">
        <v>0</v>
      </c>
      <c r="EP21" s="133">
        <v>6.6196196066602771E-4</v>
      </c>
      <c r="EQ21" s="133">
        <v>0</v>
      </c>
      <c r="ER21" s="133">
        <v>2.5354341889855713E-4</v>
      </c>
      <c r="ES21" s="133">
        <v>0</v>
      </c>
      <c r="ET21" s="133">
        <v>0</v>
      </c>
      <c r="EU21" s="133">
        <v>0</v>
      </c>
      <c r="EV21" s="133">
        <v>0</v>
      </c>
      <c r="EW21" s="133">
        <v>1.8225827087895064E-6</v>
      </c>
      <c r="EX21" s="133">
        <v>2.1519046096800504E-4</v>
      </c>
      <c r="EY21" s="133">
        <v>3.3183535849872045E-4</v>
      </c>
      <c r="EZ21" s="133">
        <v>2.2371442629671938E-4</v>
      </c>
      <c r="FA21" s="133">
        <v>4.3317247611192929E-4</v>
      </c>
      <c r="FB21" s="133">
        <v>0</v>
      </c>
      <c r="FC21" s="133">
        <v>1.5184527795912517E-5</v>
      </c>
      <c r="FD21" s="133">
        <v>3.5919443004059685E-3</v>
      </c>
      <c r="FE21" s="133">
        <v>1.3320976992296572E-3</v>
      </c>
      <c r="FF21" s="133">
        <v>6.3153741935391087E-3</v>
      </c>
      <c r="FG21" s="133">
        <v>4.6880573817901658E-2</v>
      </c>
      <c r="FH21" s="133">
        <v>2.6247919277139708E-3</v>
      </c>
      <c r="FI21" s="133">
        <v>2.0665887835141384E-3</v>
      </c>
      <c r="FJ21" s="133">
        <v>4.2754329541440164E-3</v>
      </c>
      <c r="FK21" s="133">
        <v>4.4633935034808206E-4</v>
      </c>
      <c r="FL21" s="133">
        <v>8.5049604551838269E-5</v>
      </c>
      <c r="FM21" s="133">
        <v>8.0473183014276339E-4</v>
      </c>
      <c r="FN21" s="133">
        <v>1.6193336763342617E-3</v>
      </c>
      <c r="FO21" s="133"/>
      <c r="FP21" s="133">
        <v>3.2294038115793632E-6</v>
      </c>
      <c r="FQ21" s="133">
        <v>0</v>
      </c>
      <c r="FR21" s="133">
        <v>5.6081439103706869E-4</v>
      </c>
      <c r="FS21" s="133">
        <v>0</v>
      </c>
      <c r="FT21" s="133">
        <v>2.2622439794426564E-4</v>
      </c>
      <c r="FU21" s="133">
        <v>0</v>
      </c>
      <c r="FV21" s="133">
        <v>0</v>
      </c>
      <c r="FW21" s="133">
        <v>2.3531772185520966E-4</v>
      </c>
      <c r="FX21" s="133">
        <v>0</v>
      </c>
      <c r="FY21" s="133">
        <v>1.4562298354593382E-6</v>
      </c>
      <c r="FZ21" s="133">
        <v>0</v>
      </c>
      <c r="GA21" s="133">
        <v>5.9775967259705134E-6</v>
      </c>
      <c r="GB21" s="133">
        <v>2.2410533159076295E-4</v>
      </c>
      <c r="GC21" s="133">
        <v>0</v>
      </c>
      <c r="GD21" s="133">
        <v>1.5575060855436135E-4</v>
      </c>
      <c r="GE21" s="133">
        <v>8.6038996759337264E-6</v>
      </c>
      <c r="GF21" s="133">
        <v>2.7743379590426664E-3</v>
      </c>
      <c r="GG21" s="133">
        <v>1.1529657647788365E-3</v>
      </c>
      <c r="GH21" s="133">
        <v>6.2940952048718994E-3</v>
      </c>
      <c r="GI21" s="133">
        <v>2.3631653075167312E-2</v>
      </c>
      <c r="GJ21" s="133">
        <v>2.7560941705761463E-3</v>
      </c>
      <c r="GK21" s="133">
        <v>1.9000386786460529E-3</v>
      </c>
      <c r="GL21" s="133">
        <v>4.1852156325967753E-3</v>
      </c>
      <c r="GM21" s="133">
        <v>4.3746038654419328E-4</v>
      </c>
      <c r="GN21" s="133">
        <v>6.1063697698283135E-5</v>
      </c>
      <c r="GO21" s="133">
        <v>6.7241432807766711E-4</v>
      </c>
      <c r="GP21" s="133">
        <v>1.438743261312853E-3</v>
      </c>
      <c r="GQ21" s="133"/>
      <c r="GR21" s="133">
        <v>6.2500727330864208E-6</v>
      </c>
      <c r="GS21" s="133">
        <v>0</v>
      </c>
      <c r="GT21" s="133">
        <v>4.130315839571879E-4</v>
      </c>
      <c r="GU21" s="133">
        <v>0</v>
      </c>
      <c r="GV21" s="133">
        <v>2.0240413285219146E-4</v>
      </c>
      <c r="GW21" s="133">
        <v>0</v>
      </c>
      <c r="GX21" s="133">
        <v>0</v>
      </c>
      <c r="GY21" s="133">
        <v>0</v>
      </c>
      <c r="GZ21" s="133">
        <v>0</v>
      </c>
      <c r="HA21" s="133">
        <v>0</v>
      </c>
      <c r="HB21" s="133">
        <v>0</v>
      </c>
      <c r="HC21" s="133">
        <v>2.7916316066223699E-6</v>
      </c>
      <c r="HD21" s="133">
        <v>2.3854790686734967E-4</v>
      </c>
      <c r="HE21" s="133">
        <v>0</v>
      </c>
      <c r="HF21" s="133">
        <v>1.6030417558235541E-4</v>
      </c>
      <c r="HG21" s="133">
        <v>4.7001473318373318E-6</v>
      </c>
      <c r="HH21" s="133">
        <v>2.9748911790296773E-3</v>
      </c>
      <c r="HI21" s="133">
        <v>9.3543451942635942E-4</v>
      </c>
      <c r="HJ21" s="133">
        <v>4.9965209753199454E-3</v>
      </c>
      <c r="HK21" s="133">
        <v>3.2839419617000189E-2</v>
      </c>
      <c r="HL21" s="133">
        <v>1.9618765245076656E-3</v>
      </c>
      <c r="HM21" s="133">
        <v>1.374000994098941E-3</v>
      </c>
      <c r="HN21" s="133">
        <v>3.4540168044820741E-3</v>
      </c>
      <c r="HO21" s="133">
        <v>3.9129852650705198E-4</v>
      </c>
      <c r="HP21" s="133">
        <v>4.995559523649126E-5</v>
      </c>
      <c r="HQ21" s="133">
        <v>5.1821228920307457E-4</v>
      </c>
      <c r="HR21" s="133">
        <v>9.9281392152734548E-4</v>
      </c>
    </row>
    <row r="22" spans="1:226" x14ac:dyDescent="0.25">
      <c r="A22" s="122" t="s">
        <v>28</v>
      </c>
      <c r="B22" s="122">
        <v>6142</v>
      </c>
      <c r="C22" s="137" t="s">
        <v>911</v>
      </c>
      <c r="D22" s="134">
        <v>0</v>
      </c>
      <c r="E22" s="133">
        <v>0</v>
      </c>
      <c r="F22" s="133">
        <v>0</v>
      </c>
      <c r="G22" s="133">
        <v>0</v>
      </c>
      <c r="H22" s="133">
        <v>0</v>
      </c>
      <c r="I22" s="133">
        <v>0</v>
      </c>
      <c r="J22" s="133">
        <v>0</v>
      </c>
      <c r="K22" s="133">
        <v>0</v>
      </c>
      <c r="L22" s="133">
        <v>0</v>
      </c>
      <c r="M22" s="133">
        <v>1.0516520393789532E-5</v>
      </c>
      <c r="N22" s="133">
        <v>0</v>
      </c>
      <c r="O22" s="133">
        <v>0</v>
      </c>
      <c r="P22" s="133">
        <v>0</v>
      </c>
      <c r="Q22" s="133">
        <v>0</v>
      </c>
      <c r="R22" s="133">
        <v>8.4356873419594089E-6</v>
      </c>
      <c r="S22" s="133">
        <v>0</v>
      </c>
      <c r="T22" s="133">
        <v>5.6829645318324616E-5</v>
      </c>
      <c r="U22" s="133">
        <v>7.8660920705773092E-5</v>
      </c>
      <c r="V22" s="133">
        <v>2.8728507684563622E-5</v>
      </c>
      <c r="W22" s="133">
        <v>0</v>
      </c>
      <c r="X22" s="133">
        <v>1.3069349565894321E-6</v>
      </c>
      <c r="Y22" s="133">
        <v>4.8719935068956556E-5</v>
      </c>
      <c r="Z22" s="133">
        <v>3.7454126853011209E-4</v>
      </c>
      <c r="AA22" s="133">
        <v>0</v>
      </c>
      <c r="AB22" s="133">
        <v>0</v>
      </c>
      <c r="AC22" s="133">
        <v>0</v>
      </c>
      <c r="AD22" s="133">
        <v>9.0466863127736914E-6</v>
      </c>
      <c r="AE22" s="133"/>
      <c r="AF22" s="133">
        <v>0</v>
      </c>
      <c r="AG22" s="133">
        <v>0</v>
      </c>
      <c r="AH22" s="133">
        <v>1.0162303320147955E-5</v>
      </c>
      <c r="AI22" s="133">
        <v>0</v>
      </c>
      <c r="AJ22" s="133">
        <v>0</v>
      </c>
      <c r="AK22" s="133">
        <v>0</v>
      </c>
      <c r="AL22" s="133">
        <v>0</v>
      </c>
      <c r="AM22" s="133">
        <v>1.1012144894817584E-5</v>
      </c>
      <c r="AN22" s="133">
        <v>8.9247774576237055E-6</v>
      </c>
      <c r="AO22" s="133">
        <v>4.1695536164534598E-5</v>
      </c>
      <c r="AP22" s="133">
        <v>3.8376436894466832E-5</v>
      </c>
      <c r="AQ22" s="133">
        <v>3.7919042239358044E-6</v>
      </c>
      <c r="AR22" s="133">
        <v>6.6130281832374124E-4</v>
      </c>
      <c r="AS22" s="133">
        <v>1.3036642559976912E-5</v>
      </c>
      <c r="AT22" s="133">
        <v>1.5796329783691094E-5</v>
      </c>
      <c r="AU22" s="133">
        <v>0</v>
      </c>
      <c r="AV22" s="133">
        <v>7.0309973483961675E-5</v>
      </c>
      <c r="AW22" s="133">
        <v>7.9302747368117731E-5</v>
      </c>
      <c r="AX22" s="133">
        <v>1.1294814670333854E-4</v>
      </c>
      <c r="AY22" s="133">
        <v>2.5370721105332831E-6</v>
      </c>
      <c r="AZ22" s="133">
        <v>0</v>
      </c>
      <c r="BA22" s="133">
        <v>5.3944069350603606E-5</v>
      </c>
      <c r="BB22" s="133">
        <v>4.6275351066591889E-4</v>
      </c>
      <c r="BC22" s="133">
        <v>6.5158565422428899E-6</v>
      </c>
      <c r="BD22" s="133">
        <v>2.2300795445628796E-6</v>
      </c>
      <c r="BE22" s="133">
        <v>0</v>
      </c>
      <c r="BF22" s="133">
        <v>1.0630022572076904E-4</v>
      </c>
      <c r="BG22" s="133"/>
      <c r="BH22" s="133">
        <v>0</v>
      </c>
      <c r="BI22" s="133">
        <v>0</v>
      </c>
      <c r="BJ22" s="133">
        <v>2.4518262040462376E-5</v>
      </c>
      <c r="BK22" s="133">
        <v>0</v>
      </c>
      <c r="BL22" s="133">
        <v>0</v>
      </c>
      <c r="BM22" s="133">
        <v>0</v>
      </c>
      <c r="BN22" s="133">
        <v>0</v>
      </c>
      <c r="BO22" s="133">
        <v>2.1670259048320102E-5</v>
      </c>
      <c r="BP22" s="133">
        <v>2.4273808988580687E-5</v>
      </c>
      <c r="BQ22" s="133">
        <v>1.2207949034329777E-4</v>
      </c>
      <c r="BR22" s="133">
        <v>4.5160949655992903E-4</v>
      </c>
      <c r="BS22" s="133">
        <v>3.6882782736062608E-5</v>
      </c>
      <c r="BT22" s="133">
        <v>5.6571897769428978E-4</v>
      </c>
      <c r="BU22" s="133">
        <v>2.4496113210289485E-5</v>
      </c>
      <c r="BV22" s="133">
        <v>3.535106279275506E-5</v>
      </c>
      <c r="BW22" s="133">
        <v>0</v>
      </c>
      <c r="BX22" s="133">
        <v>9.8452332004855464E-5</v>
      </c>
      <c r="BY22" s="133">
        <v>7.2450268326733716E-5</v>
      </c>
      <c r="BZ22" s="133">
        <v>4.7084326530183137E-4</v>
      </c>
      <c r="CA22" s="133">
        <v>3.0521718604981351E-4</v>
      </c>
      <c r="CB22" s="133">
        <v>0</v>
      </c>
      <c r="CC22" s="133">
        <v>6.7547336648034274E-5</v>
      </c>
      <c r="CD22" s="133">
        <v>4.491542230936152E-4</v>
      </c>
      <c r="CE22" s="133">
        <v>1.0534445980967284E-5</v>
      </c>
      <c r="CF22" s="133">
        <v>1.2928508443907499E-5</v>
      </c>
      <c r="CG22" s="133">
        <v>0</v>
      </c>
      <c r="CH22" s="133">
        <v>1.8592271986844788E-4</v>
      </c>
      <c r="CI22" s="133"/>
      <c r="CJ22" s="133">
        <v>0</v>
      </c>
      <c r="CK22" s="133">
        <v>0</v>
      </c>
      <c r="CL22" s="133">
        <v>3.4984533383347576E-5</v>
      </c>
      <c r="CM22" s="133">
        <v>0</v>
      </c>
      <c r="CN22" s="133">
        <v>0</v>
      </c>
      <c r="CO22" s="133">
        <v>0</v>
      </c>
      <c r="CP22" s="133">
        <v>0</v>
      </c>
      <c r="CQ22" s="133">
        <v>3.6822034657328115E-5</v>
      </c>
      <c r="CR22" s="133">
        <v>3.2177088612342257E-5</v>
      </c>
      <c r="CS22" s="133">
        <v>1.5809262748441811E-4</v>
      </c>
      <c r="CT22" s="133">
        <v>6.6549532803559402E-4</v>
      </c>
      <c r="CU22" s="133">
        <v>6.0531895036059136E-5</v>
      </c>
      <c r="CV22" s="133">
        <v>4.1412351379447649E-4</v>
      </c>
      <c r="CW22" s="133">
        <v>3.7226303573527589E-5</v>
      </c>
      <c r="CX22" s="133">
        <v>5.4291938250339766E-5</v>
      </c>
      <c r="CY22" s="133">
        <v>0</v>
      </c>
      <c r="CZ22" s="133">
        <v>9.7757900434935767E-5</v>
      </c>
      <c r="DA22" s="133">
        <v>7.193172684956098E-5</v>
      </c>
      <c r="DB22" s="133">
        <v>5.6211458052273444E-4</v>
      </c>
      <c r="DC22" s="133">
        <v>4.583484050042192E-4</v>
      </c>
      <c r="DD22" s="133">
        <v>0</v>
      </c>
      <c r="DE22" s="133">
        <v>7.5530061240911705E-5</v>
      </c>
      <c r="DF22" s="133">
        <v>1.6203369499875437E-5</v>
      </c>
      <c r="DG22" s="133">
        <v>3.2087673489496092E-5</v>
      </c>
      <c r="DH22" s="133">
        <v>2.2764684013489202E-5</v>
      </c>
      <c r="DI22" s="133">
        <v>0</v>
      </c>
      <c r="DJ22" s="133">
        <v>1.5583770033782309E-4</v>
      </c>
      <c r="DK22" s="133"/>
      <c r="DL22" s="133">
        <v>0</v>
      </c>
      <c r="DM22" s="133">
        <v>0</v>
      </c>
      <c r="DN22" s="133">
        <v>4.3853891614386708E-5</v>
      </c>
      <c r="DO22" s="133">
        <v>0</v>
      </c>
      <c r="DP22" s="133">
        <v>0</v>
      </c>
      <c r="DQ22" s="133">
        <v>0</v>
      </c>
      <c r="DR22" s="133">
        <v>0</v>
      </c>
      <c r="DS22" s="133">
        <v>4.6246528241181595E-5</v>
      </c>
      <c r="DT22" s="133">
        <v>3.3450192238498849E-5</v>
      </c>
      <c r="DU22" s="133">
        <v>2.293785747774079E-4</v>
      </c>
      <c r="DV22" s="133">
        <v>6.1914899982323064E-4</v>
      </c>
      <c r="DW22" s="133">
        <v>5.1398582487291397E-5</v>
      </c>
      <c r="DX22" s="133">
        <v>0</v>
      </c>
      <c r="DY22" s="133">
        <v>5.3232780297956966E-5</v>
      </c>
      <c r="DZ22" s="133">
        <v>6.407741881814312E-5</v>
      </c>
      <c r="EA22" s="133">
        <v>0</v>
      </c>
      <c r="EB22" s="133">
        <v>1.0512170315277803E-4</v>
      </c>
      <c r="EC22" s="133">
        <v>7.8924097062340362E-5</v>
      </c>
      <c r="ED22" s="133">
        <v>7.3762293226892932E-4</v>
      </c>
      <c r="EE22" s="133">
        <v>5.7562267008155711E-4</v>
      </c>
      <c r="EF22" s="133">
        <v>0</v>
      </c>
      <c r="EG22" s="133">
        <v>9.9750733682178662E-5</v>
      </c>
      <c r="EH22" s="133">
        <v>5.8317794853997689E-5</v>
      </c>
      <c r="EI22" s="133">
        <v>3.6915666647412974E-5</v>
      </c>
      <c r="EJ22" s="133">
        <v>4.5191509140139155E-5</v>
      </c>
      <c r="EK22" s="133">
        <v>0</v>
      </c>
      <c r="EL22" s="133">
        <v>5.1631441787105482E-5</v>
      </c>
      <c r="EM22" s="133"/>
      <c r="EN22" s="133">
        <v>0</v>
      </c>
      <c r="EO22" s="133">
        <v>0</v>
      </c>
      <c r="EP22" s="133">
        <v>5.9282019227641329E-5</v>
      </c>
      <c r="EQ22" s="133">
        <v>0</v>
      </c>
      <c r="ER22" s="133">
        <v>0</v>
      </c>
      <c r="ES22" s="133">
        <v>0</v>
      </c>
      <c r="ET22" s="133">
        <v>0</v>
      </c>
      <c r="EU22" s="133">
        <v>5.9794547169149281E-5</v>
      </c>
      <c r="EV22" s="133">
        <v>5.0567856726852776E-5</v>
      </c>
      <c r="EW22" s="133">
        <v>3.5021726700684377E-4</v>
      </c>
      <c r="EX22" s="133">
        <v>3.1289757846881454E-4</v>
      </c>
      <c r="EY22" s="133">
        <v>9.4731278890067979E-5</v>
      </c>
      <c r="EZ22" s="133">
        <v>3.1947499152195052E-4</v>
      </c>
      <c r="FA22" s="133">
        <v>8.8866140392287733E-5</v>
      </c>
      <c r="FB22" s="133">
        <v>1.1646066257489476E-4</v>
      </c>
      <c r="FC22" s="133">
        <v>0</v>
      </c>
      <c r="FD22" s="133">
        <v>8.5450285274951655E-5</v>
      </c>
      <c r="FE22" s="133">
        <v>5.1747930232155714E-5</v>
      </c>
      <c r="FF22" s="133">
        <v>1.0412485201237115E-3</v>
      </c>
      <c r="FG22" s="133">
        <v>6.9420265736833326E-4</v>
      </c>
      <c r="FH22" s="133">
        <v>0</v>
      </c>
      <c r="FI22" s="133">
        <v>8.1339745377112112E-5</v>
      </c>
      <c r="FJ22" s="133">
        <v>3.6921209629262965E-5</v>
      </c>
      <c r="FK22" s="133">
        <v>5.0798948270108172E-5</v>
      </c>
      <c r="FL22" s="133">
        <v>1.5239006619094885E-4</v>
      </c>
      <c r="FM22" s="133">
        <v>0</v>
      </c>
      <c r="FN22" s="133">
        <v>1.0477677211654095E-4</v>
      </c>
      <c r="FO22" s="133"/>
      <c r="FP22" s="133">
        <v>0</v>
      </c>
      <c r="FQ22" s="133">
        <v>0</v>
      </c>
      <c r="FR22" s="133">
        <v>7.3424897098309003E-5</v>
      </c>
      <c r="FS22" s="133">
        <v>0</v>
      </c>
      <c r="FT22" s="133">
        <v>0</v>
      </c>
      <c r="FU22" s="133">
        <v>0</v>
      </c>
      <c r="FV22" s="133">
        <v>0</v>
      </c>
      <c r="FW22" s="133">
        <v>6.626999649721619E-5</v>
      </c>
      <c r="FX22" s="133">
        <v>4.3936948370303757E-5</v>
      </c>
      <c r="FY22" s="133">
        <v>3.0872546164344025E-4</v>
      </c>
      <c r="FZ22" s="133">
        <v>1.6568275108368237E-4</v>
      </c>
      <c r="GA22" s="133">
        <v>9.7602141898657312E-5</v>
      </c>
      <c r="GB22" s="133">
        <v>0</v>
      </c>
      <c r="GC22" s="133">
        <v>1.0736407181953824E-4</v>
      </c>
      <c r="GD22" s="133">
        <v>0</v>
      </c>
      <c r="GE22" s="133">
        <v>2.5310433477531158E-6</v>
      </c>
      <c r="GF22" s="133">
        <v>2.051107281530859E-5</v>
      </c>
      <c r="GG22" s="133">
        <v>5.4655555787916291E-5</v>
      </c>
      <c r="GH22" s="133">
        <v>9.4582825694858883E-4</v>
      </c>
      <c r="GI22" s="133">
        <v>6.1228241591976945E-4</v>
      </c>
      <c r="GJ22" s="133">
        <v>0</v>
      </c>
      <c r="GK22" s="133">
        <v>8.2969022401029529E-5</v>
      </c>
      <c r="GL22" s="133">
        <v>6.1699022053986045E-5</v>
      </c>
      <c r="GM22" s="133">
        <v>0</v>
      </c>
      <c r="GN22" s="133">
        <v>0</v>
      </c>
      <c r="GO22" s="133">
        <v>0</v>
      </c>
      <c r="GP22" s="133">
        <v>3.3566271547921626E-4</v>
      </c>
      <c r="GQ22" s="133"/>
      <c r="GR22" s="133">
        <v>0</v>
      </c>
      <c r="GS22" s="133">
        <v>0</v>
      </c>
      <c r="GT22" s="133">
        <v>9.5880226472779546E-5</v>
      </c>
      <c r="GU22" s="133">
        <v>0</v>
      </c>
      <c r="GV22" s="133">
        <v>0</v>
      </c>
      <c r="GW22" s="133">
        <v>0</v>
      </c>
      <c r="GX22" s="133">
        <v>0</v>
      </c>
      <c r="GY22" s="133">
        <v>7.2076886709006329E-5</v>
      </c>
      <c r="GZ22" s="133">
        <v>0</v>
      </c>
      <c r="HA22" s="133">
        <v>3.745486500205581E-4</v>
      </c>
      <c r="HB22" s="133">
        <v>2.0090648920806456E-4</v>
      </c>
      <c r="HC22" s="133">
        <v>1.0324888563665203E-4</v>
      </c>
      <c r="HD22" s="133">
        <v>0</v>
      </c>
      <c r="HE22" s="133">
        <v>1.259440316334253E-4</v>
      </c>
      <c r="HF22" s="133">
        <v>0</v>
      </c>
      <c r="HG22" s="133">
        <v>1.3895483612234748E-6</v>
      </c>
      <c r="HH22" s="133">
        <v>1.7400329864176873E-5</v>
      </c>
      <c r="HI22" s="133">
        <v>1.1625511619558252E-5</v>
      </c>
      <c r="HJ22" s="133">
        <v>1.1790042540712638E-3</v>
      </c>
      <c r="HK22" s="133">
        <v>7.2993018838458316E-4</v>
      </c>
      <c r="HL22" s="133">
        <v>0</v>
      </c>
      <c r="HM22" s="133">
        <v>9.2491291713300345E-5</v>
      </c>
      <c r="HN22" s="133">
        <v>0</v>
      </c>
      <c r="HO22" s="133">
        <v>0</v>
      </c>
      <c r="HP22" s="133">
        <v>0</v>
      </c>
      <c r="HQ22" s="133">
        <v>0</v>
      </c>
      <c r="HR22" s="133">
        <v>4.7104042251692449E-4</v>
      </c>
    </row>
    <row r="23" spans="1:226" x14ac:dyDescent="0.25">
      <c r="A23" s="122" t="s">
        <v>28</v>
      </c>
      <c r="B23" s="122">
        <v>6143</v>
      </c>
      <c r="C23" s="137" t="s">
        <v>912</v>
      </c>
      <c r="D23" s="134">
        <v>2.8902123675632786E-5</v>
      </c>
      <c r="E23" s="133">
        <v>0</v>
      </c>
      <c r="F23" s="133">
        <v>0</v>
      </c>
      <c r="G23" s="133">
        <v>0</v>
      </c>
      <c r="H23" s="133">
        <v>0</v>
      </c>
      <c r="I23" s="133">
        <v>0</v>
      </c>
      <c r="J23" s="133">
        <v>1.1009344930104909E-6</v>
      </c>
      <c r="K23" s="133">
        <v>2.7550120098859008E-5</v>
      </c>
      <c r="L23" s="133">
        <v>3.9840880360873637E-6</v>
      </c>
      <c r="M23" s="133">
        <v>1.5521473208845679E-4</v>
      </c>
      <c r="N23" s="133">
        <v>7.5103361210653138E-6</v>
      </c>
      <c r="O23" s="133">
        <v>8.9476894291133343E-6</v>
      </c>
      <c r="P23" s="133">
        <v>1.2139001726303516E-4</v>
      </c>
      <c r="Q23" s="133">
        <v>0</v>
      </c>
      <c r="R23" s="133">
        <v>0</v>
      </c>
      <c r="S23" s="133">
        <v>2.7041323441649582E-4</v>
      </c>
      <c r="T23" s="133">
        <v>0</v>
      </c>
      <c r="U23" s="133">
        <v>0</v>
      </c>
      <c r="V23" s="133">
        <v>6.597249040231905E-4</v>
      </c>
      <c r="W23" s="133">
        <v>1.5409928415154048E-2</v>
      </c>
      <c r="X23" s="133">
        <v>2.0922208576103807E-4</v>
      </c>
      <c r="Y23" s="133">
        <v>0</v>
      </c>
      <c r="Z23" s="133">
        <v>0</v>
      </c>
      <c r="AA23" s="133">
        <v>0</v>
      </c>
      <c r="AB23" s="133">
        <v>0</v>
      </c>
      <c r="AC23" s="133">
        <v>7.3690220592347212E-5</v>
      </c>
      <c r="AD23" s="133">
        <v>6.9473910850280346E-6</v>
      </c>
      <c r="AE23" s="133"/>
      <c r="AF23" s="133">
        <v>1.1239204119745724E-6</v>
      </c>
      <c r="AG23" s="133">
        <v>0</v>
      </c>
      <c r="AH23" s="133">
        <v>0</v>
      </c>
      <c r="AI23" s="133">
        <v>4.1937702335873829E-6</v>
      </c>
      <c r="AJ23" s="133">
        <v>0</v>
      </c>
      <c r="AK23" s="133">
        <v>0</v>
      </c>
      <c r="AL23" s="133">
        <v>0</v>
      </c>
      <c r="AM23" s="133">
        <v>0</v>
      </c>
      <c r="AN23" s="133">
        <v>3.1559563827320989E-6</v>
      </c>
      <c r="AO23" s="133">
        <v>7.4008869881086569E-5</v>
      </c>
      <c r="AP23" s="133">
        <v>7.9478312533694454E-6</v>
      </c>
      <c r="AQ23" s="133">
        <v>8.3421892926587698E-6</v>
      </c>
      <c r="AR23" s="133">
        <v>1.9365300374491449E-4</v>
      </c>
      <c r="AS23" s="133">
        <v>0</v>
      </c>
      <c r="AT23" s="133">
        <v>0</v>
      </c>
      <c r="AU23" s="133">
        <v>1.6011932907575985E-4</v>
      </c>
      <c r="AV23" s="133">
        <v>1.2059468841468653E-6</v>
      </c>
      <c r="AW23" s="133">
        <v>0</v>
      </c>
      <c r="AX23" s="133">
        <v>8.0747159525109216E-4</v>
      </c>
      <c r="AY23" s="133">
        <v>1.6628320650703181E-2</v>
      </c>
      <c r="AZ23" s="133">
        <v>1.0804036090436076E-4</v>
      </c>
      <c r="BA23" s="133">
        <v>0</v>
      </c>
      <c r="BB23" s="133">
        <v>1.3650855206168895E-6</v>
      </c>
      <c r="BC23" s="133">
        <v>0</v>
      </c>
      <c r="BD23" s="133">
        <v>0</v>
      </c>
      <c r="BE23" s="133">
        <v>8.8593716600470488E-5</v>
      </c>
      <c r="BF23" s="133">
        <v>0</v>
      </c>
      <c r="BG23" s="133"/>
      <c r="BH23" s="133">
        <v>1.0226198178817078E-5</v>
      </c>
      <c r="BI23" s="133">
        <v>0</v>
      </c>
      <c r="BJ23" s="133">
        <v>0</v>
      </c>
      <c r="BK23" s="133">
        <v>0</v>
      </c>
      <c r="BL23" s="133">
        <v>0</v>
      </c>
      <c r="BM23" s="133">
        <v>2.4137635328989776E-6</v>
      </c>
      <c r="BN23" s="133">
        <v>0</v>
      </c>
      <c r="BO23" s="133">
        <v>0</v>
      </c>
      <c r="BP23" s="133">
        <v>0</v>
      </c>
      <c r="BQ23" s="133">
        <v>2.1145928414974144E-6</v>
      </c>
      <c r="BR23" s="133">
        <v>1.379697036404238E-5</v>
      </c>
      <c r="BS23" s="133">
        <v>7.3228826054428145E-6</v>
      </c>
      <c r="BT23" s="133">
        <v>0</v>
      </c>
      <c r="BU23" s="133">
        <v>0</v>
      </c>
      <c r="BV23" s="133">
        <v>0</v>
      </c>
      <c r="BW23" s="133">
        <v>3.0130219758611233E-4</v>
      </c>
      <c r="BX23" s="133">
        <v>3.6064702180266494E-4</v>
      </c>
      <c r="BY23" s="133">
        <v>0</v>
      </c>
      <c r="BZ23" s="133">
        <v>9.6691238232428942E-4</v>
      </c>
      <c r="CA23" s="133">
        <v>1.7714896819902768E-2</v>
      </c>
      <c r="CB23" s="133">
        <v>1.0149608781985858E-4</v>
      </c>
      <c r="CC23" s="133">
        <v>0</v>
      </c>
      <c r="CD23" s="133">
        <v>0</v>
      </c>
      <c r="CE23" s="133">
        <v>1.0701454619778422E-5</v>
      </c>
      <c r="CF23" s="133">
        <v>0</v>
      </c>
      <c r="CG23" s="133">
        <v>0</v>
      </c>
      <c r="CH23" s="133">
        <v>1.0880593270251888E-4</v>
      </c>
      <c r="CI23" s="133"/>
      <c r="CJ23" s="133">
        <v>0</v>
      </c>
      <c r="CK23" s="133">
        <v>0</v>
      </c>
      <c r="CL23" s="133">
        <v>3.2805547592683771E-5</v>
      </c>
      <c r="CM23" s="133">
        <v>0</v>
      </c>
      <c r="CN23" s="133">
        <v>0</v>
      </c>
      <c r="CO23" s="133">
        <v>6.0287186828874569E-6</v>
      </c>
      <c r="CP23" s="133">
        <v>0</v>
      </c>
      <c r="CQ23" s="133">
        <v>0</v>
      </c>
      <c r="CR23" s="133">
        <v>0</v>
      </c>
      <c r="CS23" s="133">
        <v>1.0529292290050737E-6</v>
      </c>
      <c r="CT23" s="133">
        <v>7.6314074208420826E-6</v>
      </c>
      <c r="CU23" s="133">
        <v>3.8105974695585346E-5</v>
      </c>
      <c r="CV23" s="133">
        <v>0</v>
      </c>
      <c r="CW23" s="133">
        <v>0</v>
      </c>
      <c r="CX23" s="133">
        <v>0</v>
      </c>
      <c r="CY23" s="133">
        <v>3.659019827701545E-4</v>
      </c>
      <c r="CZ23" s="133">
        <v>4.3416800639361727E-4</v>
      </c>
      <c r="DA23" s="133">
        <v>0</v>
      </c>
      <c r="DB23" s="133">
        <v>9.8646093761178767E-4</v>
      </c>
      <c r="DC23" s="133">
        <v>1.5596183659403554E-2</v>
      </c>
      <c r="DD23" s="133">
        <v>1.7761537035561662E-4</v>
      </c>
      <c r="DE23" s="133">
        <v>0</v>
      </c>
      <c r="DF23" s="133">
        <v>0</v>
      </c>
      <c r="DG23" s="133">
        <v>4.8453380449790993E-6</v>
      </c>
      <c r="DH23" s="133">
        <v>0</v>
      </c>
      <c r="DI23" s="133">
        <v>2.0313147957796993E-6</v>
      </c>
      <c r="DJ23" s="133">
        <v>1.3255395016831855E-4</v>
      </c>
      <c r="DK23" s="133"/>
      <c r="DL23" s="133">
        <v>0</v>
      </c>
      <c r="DM23" s="133">
        <v>0</v>
      </c>
      <c r="DN23" s="133">
        <v>8.5601529525312025E-6</v>
      </c>
      <c r="DO23" s="133">
        <v>0</v>
      </c>
      <c r="DP23" s="133">
        <v>0</v>
      </c>
      <c r="DQ23" s="133">
        <v>0</v>
      </c>
      <c r="DR23" s="133">
        <v>0</v>
      </c>
      <c r="DS23" s="133">
        <v>0</v>
      </c>
      <c r="DT23" s="133">
        <v>0</v>
      </c>
      <c r="DU23" s="133">
        <v>0</v>
      </c>
      <c r="DV23" s="133">
        <v>0</v>
      </c>
      <c r="DW23" s="133">
        <v>2.7234874090746622E-5</v>
      </c>
      <c r="DX23" s="133">
        <v>0</v>
      </c>
      <c r="DY23" s="133">
        <v>0</v>
      </c>
      <c r="DZ23" s="133">
        <v>0</v>
      </c>
      <c r="EA23" s="133">
        <v>4.1494891971860292E-4</v>
      </c>
      <c r="EB23" s="133">
        <v>4.2725489282707216E-4</v>
      </c>
      <c r="EC23" s="133">
        <v>0</v>
      </c>
      <c r="ED23" s="133">
        <v>7.4508875689362631E-4</v>
      </c>
      <c r="EE23" s="133">
        <v>7.3216009409405071E-3</v>
      </c>
      <c r="EF23" s="133">
        <v>0</v>
      </c>
      <c r="EG23" s="133">
        <v>0</v>
      </c>
      <c r="EH23" s="133">
        <v>2.3042133931149814E-4</v>
      </c>
      <c r="EI23" s="133">
        <v>1.2344079405336627E-4</v>
      </c>
      <c r="EJ23" s="133">
        <v>0</v>
      </c>
      <c r="EK23" s="133">
        <v>8.5101885598616197E-6</v>
      </c>
      <c r="EL23" s="133">
        <v>2.9048527480257346E-5</v>
      </c>
      <c r="EM23" s="133"/>
      <c r="EN23" s="133">
        <v>0</v>
      </c>
      <c r="EO23" s="133">
        <v>0</v>
      </c>
      <c r="EP23" s="133">
        <v>0</v>
      </c>
      <c r="EQ23" s="133">
        <v>0</v>
      </c>
      <c r="ER23" s="133">
        <v>6.9014013681351293E-6</v>
      </c>
      <c r="ES23" s="133">
        <v>0</v>
      </c>
      <c r="ET23" s="133">
        <v>0</v>
      </c>
      <c r="EU23" s="133">
        <v>0</v>
      </c>
      <c r="EV23" s="133">
        <v>0</v>
      </c>
      <c r="EW23" s="133">
        <v>0</v>
      </c>
      <c r="EX23" s="133">
        <v>0</v>
      </c>
      <c r="EY23" s="133">
        <v>0</v>
      </c>
      <c r="EZ23" s="133">
        <v>0</v>
      </c>
      <c r="FA23" s="133">
        <v>0</v>
      </c>
      <c r="FB23" s="133">
        <v>0</v>
      </c>
      <c r="FC23" s="133">
        <v>4.1885623007313763E-4</v>
      </c>
      <c r="FD23" s="133">
        <v>3.2972483290672204E-4</v>
      </c>
      <c r="FE23" s="133">
        <v>0</v>
      </c>
      <c r="FF23" s="133">
        <v>1.4250970903682731E-3</v>
      </c>
      <c r="FG23" s="133">
        <v>5.5619225688970913E-3</v>
      </c>
      <c r="FH23" s="133">
        <v>0</v>
      </c>
      <c r="FI23" s="133">
        <v>0</v>
      </c>
      <c r="FJ23" s="133">
        <v>1.4040576414826663E-4</v>
      </c>
      <c r="FK23" s="133">
        <v>1.1261283128404408E-4</v>
      </c>
      <c r="FL23" s="133">
        <v>2.0167827297941174E-5</v>
      </c>
      <c r="FM23" s="133">
        <v>2.2733608920219359E-5</v>
      </c>
      <c r="FN23" s="133">
        <v>1.4797604701247512E-4</v>
      </c>
      <c r="FO23" s="133"/>
      <c r="FP23" s="133">
        <v>0</v>
      </c>
      <c r="FQ23" s="133">
        <v>0</v>
      </c>
      <c r="FR23" s="133">
        <v>0</v>
      </c>
      <c r="FS23" s="133">
        <v>0</v>
      </c>
      <c r="FT23" s="133">
        <v>8.9122223313049332E-5</v>
      </c>
      <c r="FU23" s="133">
        <v>0</v>
      </c>
      <c r="FV23" s="133">
        <v>0</v>
      </c>
      <c r="FW23" s="133">
        <v>0</v>
      </c>
      <c r="FX23" s="133">
        <v>0</v>
      </c>
      <c r="FY23" s="133">
        <v>0</v>
      </c>
      <c r="FZ23" s="133">
        <v>0</v>
      </c>
      <c r="GA23" s="133">
        <v>0</v>
      </c>
      <c r="GB23" s="133">
        <v>0</v>
      </c>
      <c r="GC23" s="133">
        <v>0</v>
      </c>
      <c r="GD23" s="133">
        <v>0</v>
      </c>
      <c r="GE23" s="133">
        <v>1.9486836835796005E-4</v>
      </c>
      <c r="GF23" s="133">
        <v>2.9867289041843965E-4</v>
      </c>
      <c r="GG23" s="133">
        <v>0</v>
      </c>
      <c r="GH23" s="133">
        <v>3.2265732333420659E-4</v>
      </c>
      <c r="GI23" s="133">
        <v>5.0110889975866378E-3</v>
      </c>
      <c r="GJ23" s="133">
        <v>0</v>
      </c>
      <c r="GK23" s="133">
        <v>0</v>
      </c>
      <c r="GL23" s="133">
        <v>1.4243147194322898E-4</v>
      </c>
      <c r="GM23" s="133">
        <v>5.7065061891269921E-6</v>
      </c>
      <c r="GN23" s="133">
        <v>0</v>
      </c>
      <c r="GO23" s="133">
        <v>0</v>
      </c>
      <c r="GP23" s="133">
        <v>0</v>
      </c>
      <c r="GQ23" s="133"/>
      <c r="GR23" s="133">
        <v>0</v>
      </c>
      <c r="GS23" s="133">
        <v>0</v>
      </c>
      <c r="GT23" s="133">
        <v>0</v>
      </c>
      <c r="GU23" s="133">
        <v>0</v>
      </c>
      <c r="GV23" s="133">
        <v>9.4721748424472316E-5</v>
      </c>
      <c r="GW23" s="133">
        <v>0</v>
      </c>
      <c r="GX23" s="133">
        <v>0</v>
      </c>
      <c r="GY23" s="133">
        <v>0</v>
      </c>
      <c r="GZ23" s="133">
        <v>0</v>
      </c>
      <c r="HA23" s="133">
        <v>0</v>
      </c>
      <c r="HB23" s="133">
        <v>0</v>
      </c>
      <c r="HC23" s="133">
        <v>0</v>
      </c>
      <c r="HD23" s="133">
        <v>0</v>
      </c>
      <c r="HE23" s="133">
        <v>0</v>
      </c>
      <c r="HF23" s="133">
        <v>0</v>
      </c>
      <c r="HG23" s="133">
        <v>2.0386092956437669E-4</v>
      </c>
      <c r="HH23" s="133">
        <v>2.7063144951998197E-4</v>
      </c>
      <c r="HI23" s="133">
        <v>0</v>
      </c>
      <c r="HJ23" s="133">
        <v>3.3807830319155748E-4</v>
      </c>
      <c r="HK23" s="133">
        <v>4.1113363748423474E-3</v>
      </c>
      <c r="HL23" s="133">
        <v>0</v>
      </c>
      <c r="HM23" s="133">
        <v>0</v>
      </c>
      <c r="HN23" s="133">
        <v>2.0538943276169011E-4</v>
      </c>
      <c r="HO23" s="133">
        <v>4.8199958779939286E-6</v>
      </c>
      <c r="HP23" s="133">
        <v>0</v>
      </c>
      <c r="HQ23" s="133">
        <v>0</v>
      </c>
      <c r="HR23" s="133">
        <v>0</v>
      </c>
    </row>
    <row r="24" spans="1:226" x14ac:dyDescent="0.25">
      <c r="A24" s="122" t="s">
        <v>28</v>
      </c>
      <c r="B24" s="122">
        <v>7722</v>
      </c>
      <c r="C24" s="137" t="s">
        <v>8</v>
      </c>
      <c r="D24" s="134">
        <v>3.4755248234384161E-5</v>
      </c>
      <c r="E24" s="133">
        <v>1.8305370620299446E-5</v>
      </c>
      <c r="F24" s="133">
        <v>1.0997994987667863E-5</v>
      </c>
      <c r="G24" s="133">
        <v>3.1160397428292776E-5</v>
      </c>
      <c r="H24" s="133">
        <v>1.2420615057827291E-4</v>
      </c>
      <c r="I24" s="133">
        <v>2.0824092509428919E-5</v>
      </c>
      <c r="J24" s="133">
        <v>1.6800387787672516E-5</v>
      </c>
      <c r="K24" s="133">
        <v>7.4492022457697151E-5</v>
      </c>
      <c r="L24" s="133">
        <v>2.83022538790329E-5</v>
      </c>
      <c r="M24" s="133">
        <v>3.2777132109981436E-4</v>
      </c>
      <c r="N24" s="133">
        <v>4.8787648876158682E-5</v>
      </c>
      <c r="O24" s="133">
        <v>4.8238541163448412E-5</v>
      </c>
      <c r="P24" s="133">
        <v>1.4983371923185882E-4</v>
      </c>
      <c r="Q24" s="133">
        <v>2.7286794971460716E-5</v>
      </c>
      <c r="R24" s="133">
        <v>1.3172203552331364E-5</v>
      </c>
      <c r="S24" s="133">
        <v>1.2824843421749418E-4</v>
      </c>
      <c r="T24" s="133">
        <v>1.0285265622864399E-3</v>
      </c>
      <c r="U24" s="133">
        <v>1.3325838300828845E-4</v>
      </c>
      <c r="V24" s="133">
        <v>3.3508806765781148E-3</v>
      </c>
      <c r="W24" s="133">
        <v>4.538408307399852E-3</v>
      </c>
      <c r="X24" s="133">
        <v>7.0663613613602819E-4</v>
      </c>
      <c r="Y24" s="133">
        <v>8.8941276528008031E-4</v>
      </c>
      <c r="Z24" s="133">
        <v>8.4297221526016765E-4</v>
      </c>
      <c r="AA24" s="133">
        <v>6.1745663081655094E-5</v>
      </c>
      <c r="AB24" s="133">
        <v>9.6495502837020439E-5</v>
      </c>
      <c r="AC24" s="133">
        <v>2.6889477693277982E-4</v>
      </c>
      <c r="AD24" s="133">
        <v>2.2251433118176934E-4</v>
      </c>
      <c r="AE24" s="133"/>
      <c r="AF24" s="133">
        <v>6.5060266641932862E-5</v>
      </c>
      <c r="AG24" s="133">
        <v>1.6500979133847275E-5</v>
      </c>
      <c r="AH24" s="133">
        <v>2.1347439716243743E-5</v>
      </c>
      <c r="AI24" s="133">
        <v>4.4240274534201385E-5</v>
      </c>
      <c r="AJ24" s="133">
        <v>1.3907769205438129E-4</v>
      </c>
      <c r="AK24" s="133">
        <v>2.3341083598058023E-5</v>
      </c>
      <c r="AL24" s="133">
        <v>4.6464125356522283E-5</v>
      </c>
      <c r="AM24" s="133">
        <v>1.2027120008820906E-4</v>
      </c>
      <c r="AN24" s="133">
        <v>4.3466031211229117E-5</v>
      </c>
      <c r="AO24" s="133">
        <v>3.9549298519408088E-4</v>
      </c>
      <c r="AP24" s="133">
        <v>5.8477036829101017E-5</v>
      </c>
      <c r="AQ24" s="133">
        <v>6.0135260728268307E-5</v>
      </c>
      <c r="AR24" s="133">
        <v>1.8744698783156681E-4</v>
      </c>
      <c r="AS24" s="133">
        <v>4.261505224141595E-5</v>
      </c>
      <c r="AT24" s="133">
        <v>2.1325271081946543E-5</v>
      </c>
      <c r="AU24" s="133">
        <v>1.7526032151897827E-4</v>
      </c>
      <c r="AV24" s="133">
        <v>1.2944399532608306E-3</v>
      </c>
      <c r="AW24" s="133">
        <v>1.6298136130034907E-4</v>
      </c>
      <c r="AX24" s="133">
        <v>3.722228764140665E-3</v>
      </c>
      <c r="AY24" s="133">
        <v>5.1920330706408556E-3</v>
      </c>
      <c r="AZ24" s="133">
        <v>8.2767455745862888E-4</v>
      </c>
      <c r="BA24" s="133">
        <v>1.1406829305298308E-3</v>
      </c>
      <c r="BB24" s="133">
        <v>9.2445917029351581E-4</v>
      </c>
      <c r="BC24" s="133">
        <v>6.5984185948169118E-5</v>
      </c>
      <c r="BD24" s="133">
        <v>1.3928980215055224E-4</v>
      </c>
      <c r="BE24" s="133">
        <v>3.3331195161854989E-4</v>
      </c>
      <c r="BF24" s="133">
        <v>2.5012126095295132E-4</v>
      </c>
      <c r="BG24" s="133"/>
      <c r="BH24" s="133">
        <v>5.5547867773252075E-5</v>
      </c>
      <c r="BI24" s="133">
        <v>1.9748713063672627E-5</v>
      </c>
      <c r="BJ24" s="133">
        <v>1.7935679345338996E-5</v>
      </c>
      <c r="BK24" s="133">
        <v>4.9603224998728869E-5</v>
      </c>
      <c r="BL24" s="133">
        <v>3.0188194429355702E-4</v>
      </c>
      <c r="BM24" s="133">
        <v>4.786592156857446E-5</v>
      </c>
      <c r="BN24" s="133">
        <v>2.8669729634772691E-5</v>
      </c>
      <c r="BO24" s="133">
        <v>1.75044063028325E-4</v>
      </c>
      <c r="BP24" s="133">
        <v>4.4423136785785164E-5</v>
      </c>
      <c r="BQ24" s="133">
        <v>5.2216218539144542E-4</v>
      </c>
      <c r="BR24" s="133">
        <v>7.2795547546048971E-5</v>
      </c>
      <c r="BS24" s="133">
        <v>4.4405277746739303E-5</v>
      </c>
      <c r="BT24" s="133">
        <v>2.9012640247164578E-4</v>
      </c>
      <c r="BU24" s="133">
        <v>1.5446891440156892E-4</v>
      </c>
      <c r="BV24" s="133">
        <v>3.0929353081005949E-5</v>
      </c>
      <c r="BW24" s="133">
        <v>2.9046942114827724E-4</v>
      </c>
      <c r="BX24" s="133">
        <v>1.6977377813681099E-3</v>
      </c>
      <c r="BY24" s="133">
        <v>2.3744948897630691E-4</v>
      </c>
      <c r="BZ24" s="133">
        <v>3.872666668723625E-3</v>
      </c>
      <c r="CA24" s="133">
        <v>6.3833231378401922E-3</v>
      </c>
      <c r="CB24" s="133">
        <v>1.0884580375712281E-3</v>
      </c>
      <c r="CC24" s="133">
        <v>1.3297955644740484E-3</v>
      </c>
      <c r="CD24" s="133">
        <v>1.1204425811676313E-3</v>
      </c>
      <c r="CE24" s="133">
        <v>1.0032858347133168E-4</v>
      </c>
      <c r="CF24" s="133">
        <v>1.4725505702275888E-4</v>
      </c>
      <c r="CG24" s="133">
        <v>3.8629064479451749E-4</v>
      </c>
      <c r="CH24" s="133">
        <v>3.4704281864440605E-4</v>
      </c>
      <c r="CI24" s="133"/>
      <c r="CJ24" s="133">
        <v>8.0662554745132407E-5</v>
      </c>
      <c r="CK24" s="133">
        <v>2.1307749167423614E-5</v>
      </c>
      <c r="CL24" s="133">
        <v>2.2936914789044193E-5</v>
      </c>
      <c r="CM24" s="133">
        <v>6.8155722849730146E-5</v>
      </c>
      <c r="CN24" s="133">
        <v>3.1107799178249461E-4</v>
      </c>
      <c r="CO24" s="133">
        <v>5.306776929600951E-5</v>
      </c>
      <c r="CP24" s="133">
        <v>3.5949539918513358E-5</v>
      </c>
      <c r="CQ24" s="133">
        <v>1.6561004473515146E-4</v>
      </c>
      <c r="CR24" s="133">
        <v>8.620717017033931E-5</v>
      </c>
      <c r="CS24" s="133">
        <v>6.6904772456337477E-4</v>
      </c>
      <c r="CT24" s="133">
        <v>8.3067288031407721E-5</v>
      </c>
      <c r="CU24" s="133">
        <v>4.4664985778045365E-5</v>
      </c>
      <c r="CV24" s="133">
        <v>3.8322408298690564E-4</v>
      </c>
      <c r="CW24" s="133">
        <v>5.0609899646834144E-5</v>
      </c>
      <c r="CX24" s="133">
        <v>5.9801441906186935E-5</v>
      </c>
      <c r="CY24" s="133">
        <v>4.41345015542102E-4</v>
      </c>
      <c r="CZ24" s="133">
        <v>1.9780338158703554E-3</v>
      </c>
      <c r="DA24" s="133">
        <v>3.3373599985704724E-4</v>
      </c>
      <c r="DB24" s="133">
        <v>4.1938188294823927E-3</v>
      </c>
      <c r="DC24" s="133">
        <v>7.752351582041175E-3</v>
      </c>
      <c r="DD24" s="133">
        <v>1.3129685788390722E-3</v>
      </c>
      <c r="DE24" s="133">
        <v>1.670297698817065E-3</v>
      </c>
      <c r="DF24" s="133">
        <v>1.6250049192569355E-3</v>
      </c>
      <c r="DG24" s="133">
        <v>1.4051665948837922E-4</v>
      </c>
      <c r="DH24" s="133">
        <v>1.6328794170639049E-4</v>
      </c>
      <c r="DI24" s="133">
        <v>4.4601069937839677E-4</v>
      </c>
      <c r="DJ24" s="133">
        <v>4.6174941271703932E-4</v>
      </c>
      <c r="DK24" s="133"/>
      <c r="DL24" s="133">
        <v>8.3177448803889784E-5</v>
      </c>
      <c r="DM24" s="133">
        <v>2.5630410647467206E-5</v>
      </c>
      <c r="DN24" s="133">
        <v>2.1820607213522235E-5</v>
      </c>
      <c r="DO24" s="133">
        <v>1.1821530776361996E-4</v>
      </c>
      <c r="DP24" s="133">
        <v>3.8097223438453748E-4</v>
      </c>
      <c r="DQ24" s="133">
        <v>4.8197393638722691E-5</v>
      </c>
      <c r="DR24" s="133">
        <v>7.671422137273885E-5</v>
      </c>
      <c r="DS24" s="133">
        <v>1.5537902810652517E-4</v>
      </c>
      <c r="DT24" s="133">
        <v>1.3377953233216887E-4</v>
      </c>
      <c r="DU24" s="133">
        <v>9.5786884760864827E-4</v>
      </c>
      <c r="DV24" s="133">
        <v>1.3058822516348273E-4</v>
      </c>
      <c r="DW24" s="133">
        <v>8.7420108559778408E-5</v>
      </c>
      <c r="DX24" s="133">
        <v>5.1258908956333172E-4</v>
      </c>
      <c r="DY24" s="133">
        <v>4.3758036199365896E-5</v>
      </c>
      <c r="DZ24" s="133">
        <v>6.3063072576118796E-5</v>
      </c>
      <c r="EA24" s="133">
        <v>5.6159304777713228E-4</v>
      </c>
      <c r="EB24" s="133">
        <v>2.8988725684130673E-3</v>
      </c>
      <c r="EC24" s="133">
        <v>4.6756639480122366E-4</v>
      </c>
      <c r="ED24" s="133">
        <v>5.0388293614000781E-3</v>
      </c>
      <c r="EE24" s="133">
        <v>8.7024146929857524E-3</v>
      </c>
      <c r="EF24" s="133">
        <v>1.6169449377480055E-3</v>
      </c>
      <c r="EG24" s="133">
        <v>2.2634529305329749E-3</v>
      </c>
      <c r="EH24" s="133">
        <v>2.0150959568528944E-3</v>
      </c>
      <c r="EI24" s="133">
        <v>1.6952773184585087E-4</v>
      </c>
      <c r="EJ24" s="133">
        <v>1.6300761125756028E-4</v>
      </c>
      <c r="EK24" s="133">
        <v>5.8788102537173895E-4</v>
      </c>
      <c r="EL24" s="133">
        <v>5.3076636653667721E-4</v>
      </c>
      <c r="EM24" s="133"/>
      <c r="EN24" s="133">
        <v>1.3803520326927124E-4</v>
      </c>
      <c r="EO24" s="133">
        <v>2.8639992445150324E-5</v>
      </c>
      <c r="EP24" s="133">
        <v>2.025956720658841E-5</v>
      </c>
      <c r="EQ24" s="133">
        <v>1.1282474991200328E-4</v>
      </c>
      <c r="ER24" s="133">
        <v>4.7359546407816039E-4</v>
      </c>
      <c r="ES24" s="133">
        <v>4.2416105409639434E-5</v>
      </c>
      <c r="ET24" s="133">
        <v>7.8019475491770699E-5</v>
      </c>
      <c r="EU24" s="133">
        <v>1.2850417375410899E-4</v>
      </c>
      <c r="EV24" s="133">
        <v>1.4239103827125987E-4</v>
      </c>
      <c r="EW24" s="133">
        <v>1.3556004071964601E-3</v>
      </c>
      <c r="EX24" s="133">
        <v>2.126323772366185E-4</v>
      </c>
      <c r="EY24" s="133">
        <v>1.0209963463429274E-4</v>
      </c>
      <c r="EZ24" s="133">
        <v>6.4248277337838216E-4</v>
      </c>
      <c r="FA24" s="133">
        <v>2.4097159000913106E-5</v>
      </c>
      <c r="FB24" s="133">
        <v>1.1282665748686565E-4</v>
      </c>
      <c r="FC24" s="133">
        <v>7.8178359646776351E-4</v>
      </c>
      <c r="FD24" s="133">
        <v>3.7104321242220984E-3</v>
      </c>
      <c r="FE24" s="133">
        <v>6.7684700526796321E-4</v>
      </c>
      <c r="FF24" s="133">
        <v>6.0990193884387055E-3</v>
      </c>
      <c r="FG24" s="133">
        <v>1.1431898809170522E-2</v>
      </c>
      <c r="FH24" s="133">
        <v>2.1893688412452702E-3</v>
      </c>
      <c r="FI24" s="133">
        <v>3.0302281799215128E-3</v>
      </c>
      <c r="FJ24" s="133">
        <v>2.7174623727936622E-3</v>
      </c>
      <c r="FK24" s="133">
        <v>2.1917345146079445E-4</v>
      </c>
      <c r="FL24" s="133">
        <v>2.4091986106711486E-4</v>
      </c>
      <c r="FM24" s="133">
        <v>7.5088638190171357E-4</v>
      </c>
      <c r="FN24" s="133">
        <v>8.3696446353071874E-4</v>
      </c>
      <c r="FO24" s="133"/>
      <c r="FP24" s="133">
        <v>1.2958938954548029E-4</v>
      </c>
      <c r="FQ24" s="133">
        <v>4.2188934124426211E-5</v>
      </c>
      <c r="FR24" s="133">
        <v>2.6539983033791658E-5</v>
      </c>
      <c r="FS24" s="133">
        <v>1.0338921072231222E-4</v>
      </c>
      <c r="FT24" s="133">
        <v>6.3383956032792238E-4</v>
      </c>
      <c r="FU24" s="133">
        <v>5.5099777612199399E-5</v>
      </c>
      <c r="FV24" s="133">
        <v>9.653436883575913E-5</v>
      </c>
      <c r="FW24" s="133">
        <v>2.863715664835344E-4</v>
      </c>
      <c r="FX24" s="133">
        <v>1.8477420073516082E-4</v>
      </c>
      <c r="FY24" s="133">
        <v>1.2874608488557514E-3</v>
      </c>
      <c r="FZ24" s="133">
        <v>3.0995425598497723E-4</v>
      </c>
      <c r="GA24" s="133">
        <v>1.2659030544280022E-4</v>
      </c>
      <c r="GB24" s="133">
        <v>6.1490592322763638E-4</v>
      </c>
      <c r="GC24" s="133">
        <v>6.0216118570337523E-5</v>
      </c>
      <c r="GD24" s="133">
        <v>1.3556286632383091E-4</v>
      </c>
      <c r="GE24" s="133">
        <v>1.1783854137584872E-3</v>
      </c>
      <c r="GF24" s="133">
        <v>4.2280512910650202E-3</v>
      </c>
      <c r="GG24" s="133">
        <v>1.0245144484917991E-3</v>
      </c>
      <c r="GH24" s="133">
        <v>3.0677948643738832E-3</v>
      </c>
      <c r="GI24" s="133">
        <v>9.8646999679748142E-3</v>
      </c>
      <c r="GJ24" s="133">
        <v>2.8543452022684627E-3</v>
      </c>
      <c r="GK24" s="133">
        <v>3.4748445259503795E-3</v>
      </c>
      <c r="GL24" s="133">
        <v>3.4004311669535432E-3</v>
      </c>
      <c r="GM24" s="133">
        <v>3.0940728145901298E-4</v>
      </c>
      <c r="GN24" s="133">
        <v>3.232849857715066E-4</v>
      </c>
      <c r="GO24" s="133">
        <v>9.3709227253724347E-4</v>
      </c>
      <c r="GP24" s="133">
        <v>6.6260678930106867E-4</v>
      </c>
      <c r="GQ24" s="133"/>
      <c r="GR24" s="133">
        <v>1.9329478375709774E-4</v>
      </c>
      <c r="GS24" s="133">
        <v>1.1703597510280378E-4</v>
      </c>
      <c r="GT24" s="133">
        <v>2.2896168546041005E-4</v>
      </c>
      <c r="GU24" s="133">
        <v>1.6533870829613695E-4</v>
      </c>
      <c r="GV24" s="133">
        <v>9.0555574603154855E-4</v>
      </c>
      <c r="GW24" s="133">
        <v>1.1248983458186545E-4</v>
      </c>
      <c r="GX24" s="133">
        <v>1.5066258160062365E-4</v>
      </c>
      <c r="GY24" s="133">
        <v>4.4841703135902079E-4</v>
      </c>
      <c r="GZ24" s="133">
        <v>2.7795042205436217E-4</v>
      </c>
      <c r="HA24" s="133">
        <v>1.5583673056014042E-3</v>
      </c>
      <c r="HB24" s="133">
        <v>4.0067212372449406E-4</v>
      </c>
      <c r="HC24" s="133">
        <v>2.2991813780881814E-4</v>
      </c>
      <c r="HD24" s="133">
        <v>8.816060154625768E-4</v>
      </c>
      <c r="HE24" s="133">
        <v>8.9166033891846543E-5</v>
      </c>
      <c r="HF24" s="133">
        <v>2.1375773060031421E-4</v>
      </c>
      <c r="HG24" s="133">
        <v>1.5704823949254346E-3</v>
      </c>
      <c r="HH24" s="133">
        <v>5.1688320985346587E-3</v>
      </c>
      <c r="HI24" s="133">
        <v>1.7320577293491988E-3</v>
      </c>
      <c r="HJ24" s="133">
        <v>5.0853798990046243E-3</v>
      </c>
      <c r="HK24" s="133">
        <v>1.8476083689126416E-2</v>
      </c>
      <c r="HL24" s="133">
        <v>3.5213614307625309E-3</v>
      </c>
      <c r="HM24" s="133">
        <v>4.0458287062162708E-3</v>
      </c>
      <c r="HN24" s="133">
        <v>3.6719439405787113E-3</v>
      </c>
      <c r="HO24" s="133">
        <v>4.1565121622807332E-4</v>
      </c>
      <c r="HP24" s="133">
        <v>5.5491463056622596E-4</v>
      </c>
      <c r="HQ24" s="133">
        <v>1.2684081629357395E-3</v>
      </c>
      <c r="HR24" s="133">
        <v>1.3837001950424105E-3</v>
      </c>
    </row>
    <row r="25" spans="1:226" x14ac:dyDescent="0.25">
      <c r="A25" s="122" t="s">
        <v>28</v>
      </c>
      <c r="B25" s="122">
        <v>6319</v>
      </c>
      <c r="C25" s="137" t="s">
        <v>913</v>
      </c>
      <c r="D25" s="134">
        <v>1.0801602366273842E-5</v>
      </c>
      <c r="E25" s="133">
        <v>4.3951363093855108E-7</v>
      </c>
      <c r="F25" s="133">
        <v>2.2384407248020396E-5</v>
      </c>
      <c r="G25" s="133">
        <v>0</v>
      </c>
      <c r="H25" s="133">
        <v>4.367774937683019E-5</v>
      </c>
      <c r="I25" s="133">
        <v>4.0204509390103955E-6</v>
      </c>
      <c r="J25" s="133">
        <v>1.2494207816460964E-5</v>
      </c>
      <c r="K25" s="133">
        <v>1.5553255651315379E-5</v>
      </c>
      <c r="L25" s="133">
        <v>7.1478629215892587E-5</v>
      </c>
      <c r="M25" s="133">
        <v>1.1167093111489667E-4</v>
      </c>
      <c r="N25" s="133">
        <v>9.3932210415499147E-5</v>
      </c>
      <c r="O25" s="133">
        <v>1.4623016810554344E-4</v>
      </c>
      <c r="P25" s="133">
        <v>1.1657719430746564E-4</v>
      </c>
      <c r="Q25" s="133">
        <v>5.0705775610595338E-5</v>
      </c>
      <c r="R25" s="133">
        <v>1.0587370786538162E-4</v>
      </c>
      <c r="S25" s="133">
        <v>1.8167794782815682E-4</v>
      </c>
      <c r="T25" s="133">
        <v>5.3925339317388511E-4</v>
      </c>
      <c r="U25" s="133">
        <v>6.8324119020400284E-5</v>
      </c>
      <c r="V25" s="133">
        <v>2.0739966668226664E-3</v>
      </c>
      <c r="W25" s="133">
        <v>2.8476470014433153E-2</v>
      </c>
      <c r="X25" s="133">
        <v>7.9818582211716393E-4</v>
      </c>
      <c r="Y25" s="133">
        <v>4.6483006658208219E-4</v>
      </c>
      <c r="Z25" s="133">
        <v>1.2034112915909061E-3</v>
      </c>
      <c r="AA25" s="133">
        <v>4.2978801837394937E-5</v>
      </c>
      <c r="AB25" s="133">
        <v>7.2373424029281258E-5</v>
      </c>
      <c r="AC25" s="133">
        <v>1.9418322040028169E-4</v>
      </c>
      <c r="AD25" s="133">
        <v>1.6395206092679421E-4</v>
      </c>
      <c r="AE25" s="133"/>
      <c r="AF25" s="133">
        <v>9.5158494830290139E-6</v>
      </c>
      <c r="AG25" s="133">
        <v>0</v>
      </c>
      <c r="AH25" s="133">
        <v>2.8326755854902783E-5</v>
      </c>
      <c r="AI25" s="133">
        <v>1.033603232781772E-6</v>
      </c>
      <c r="AJ25" s="133">
        <v>4.6432377457017328E-5</v>
      </c>
      <c r="AK25" s="133">
        <v>0</v>
      </c>
      <c r="AL25" s="133">
        <v>4.0958084730352386E-6</v>
      </c>
      <c r="AM25" s="133">
        <v>1.05138681225853E-5</v>
      </c>
      <c r="AN25" s="133">
        <v>6.9859025860651778E-5</v>
      </c>
      <c r="AO25" s="133">
        <v>6.7076341803077832E-5</v>
      </c>
      <c r="AP25" s="133">
        <v>7.8800851957948773E-5</v>
      </c>
      <c r="AQ25" s="133">
        <v>7.3324379947356175E-5</v>
      </c>
      <c r="AR25" s="133">
        <v>2.9690762814091695E-4</v>
      </c>
      <c r="AS25" s="133">
        <v>7.78790210844051E-5</v>
      </c>
      <c r="AT25" s="133">
        <v>1.0934133687644942E-4</v>
      </c>
      <c r="AU25" s="133">
        <v>1.5797962288104087E-4</v>
      </c>
      <c r="AV25" s="133">
        <v>4.7246097790987841E-4</v>
      </c>
      <c r="AW25" s="133">
        <v>9.4404443912812243E-5</v>
      </c>
      <c r="AX25" s="133">
        <v>2.215650606726668E-3</v>
      </c>
      <c r="AY25" s="133">
        <v>2.2076420614606698E-2</v>
      </c>
      <c r="AZ25" s="133">
        <v>1.1883292594817778E-3</v>
      </c>
      <c r="BA25" s="133">
        <v>4.3945336301959027E-4</v>
      </c>
      <c r="BB25" s="133">
        <v>3.5231331923472105E-4</v>
      </c>
      <c r="BC25" s="133">
        <v>5.3341342603407005E-5</v>
      </c>
      <c r="BD25" s="133">
        <v>7.7778226089621186E-5</v>
      </c>
      <c r="BE25" s="133">
        <v>1.502814394011622E-4</v>
      </c>
      <c r="BF25" s="133">
        <v>7.5883463247740615E-5</v>
      </c>
      <c r="BG25" s="133"/>
      <c r="BH25" s="133">
        <v>1.0374799674704621E-5</v>
      </c>
      <c r="BI25" s="133">
        <v>4.4155984279695809E-6</v>
      </c>
      <c r="BJ25" s="133">
        <v>3.0366840509228735E-5</v>
      </c>
      <c r="BK25" s="133">
        <v>2.214707358382639E-6</v>
      </c>
      <c r="BL25" s="133">
        <v>5.02188973154658E-5</v>
      </c>
      <c r="BM25" s="133">
        <v>0</v>
      </c>
      <c r="BN25" s="133">
        <v>0</v>
      </c>
      <c r="BO25" s="133">
        <v>4.4312071776918355E-6</v>
      </c>
      <c r="BP25" s="133">
        <v>5.4007112910657271E-5</v>
      </c>
      <c r="BQ25" s="133">
        <v>3.8467932181785867E-5</v>
      </c>
      <c r="BR25" s="133">
        <v>6.2742563673906938E-5</v>
      </c>
      <c r="BS25" s="133">
        <v>8.0073058151336357E-5</v>
      </c>
      <c r="BT25" s="133">
        <v>1.1273258523897044E-4</v>
      </c>
      <c r="BU25" s="133">
        <v>3.6128498222499888E-5</v>
      </c>
      <c r="BV25" s="133">
        <v>1.495724825226357E-4</v>
      </c>
      <c r="BW25" s="133">
        <v>1.41924883463743E-4</v>
      </c>
      <c r="BX25" s="133">
        <v>4.3762204275274983E-4</v>
      </c>
      <c r="BY25" s="133">
        <v>4.7840423557261173E-5</v>
      </c>
      <c r="BZ25" s="133">
        <v>2.3048677986858448E-3</v>
      </c>
      <c r="CA25" s="133">
        <v>1.6813279619826076E-2</v>
      </c>
      <c r="CB25" s="133">
        <v>9.7136509649423314E-4</v>
      </c>
      <c r="CC25" s="133">
        <v>3.502755725150744E-4</v>
      </c>
      <c r="CD25" s="133">
        <v>2.3291859582990121E-4</v>
      </c>
      <c r="CE25" s="133">
        <v>7.4486710286233846E-5</v>
      </c>
      <c r="CF25" s="133">
        <v>3.0340538654618403E-4</v>
      </c>
      <c r="CG25" s="133">
        <v>1.2424964856180853E-4</v>
      </c>
      <c r="CH25" s="133">
        <v>5.5441339763871097E-5</v>
      </c>
      <c r="CI25" s="133"/>
      <c r="CJ25" s="133">
        <v>6.0190978051793949E-6</v>
      </c>
      <c r="CK25" s="133">
        <v>3.5120521161424199E-6</v>
      </c>
      <c r="CL25" s="133">
        <v>5.8469597725660512E-6</v>
      </c>
      <c r="CM25" s="133">
        <v>4.4019952264478778E-6</v>
      </c>
      <c r="CN25" s="133">
        <v>5.8385709963598041E-5</v>
      </c>
      <c r="CO25" s="133">
        <v>0</v>
      </c>
      <c r="CP25" s="133">
        <v>0</v>
      </c>
      <c r="CQ25" s="133">
        <v>4.9866662011841752E-6</v>
      </c>
      <c r="CR25" s="133">
        <v>4.9952170626858737E-5</v>
      </c>
      <c r="CS25" s="133">
        <v>3.6248229605961728E-5</v>
      </c>
      <c r="CT25" s="133">
        <v>3.1309766537121878E-5</v>
      </c>
      <c r="CU25" s="133">
        <v>7.6858088302501435E-5</v>
      </c>
      <c r="CV25" s="133">
        <v>8.2954331811176766E-5</v>
      </c>
      <c r="CW25" s="133">
        <v>4.1810583118166012E-5</v>
      </c>
      <c r="CX25" s="133">
        <v>1.0877690758118107E-4</v>
      </c>
      <c r="CY25" s="133">
        <v>1.1996591418722441E-4</v>
      </c>
      <c r="CZ25" s="133">
        <v>5.4836140274446205E-4</v>
      </c>
      <c r="DA25" s="133">
        <v>3.2418912766686921E-5</v>
      </c>
      <c r="DB25" s="133">
        <v>1.7160346668577287E-3</v>
      </c>
      <c r="DC25" s="133">
        <v>1.7156942618721974E-2</v>
      </c>
      <c r="DD25" s="133">
        <v>7.2384624668700957E-4</v>
      </c>
      <c r="DE25" s="133">
        <v>2.9694576220017457E-4</v>
      </c>
      <c r="DF25" s="133">
        <v>2.9162428640474572E-4</v>
      </c>
      <c r="DG25" s="133">
        <v>3.5403765215582488E-5</v>
      </c>
      <c r="DH25" s="133">
        <v>1.3127013929811247E-4</v>
      </c>
      <c r="DI25" s="133">
        <v>6.7428845200056257E-5</v>
      </c>
      <c r="DJ25" s="133">
        <v>3.1362064909648236E-5</v>
      </c>
      <c r="DK25" s="133"/>
      <c r="DL25" s="133">
        <v>4.1903865942922569E-6</v>
      </c>
      <c r="DM25" s="133">
        <v>0</v>
      </c>
      <c r="DN25" s="133">
        <v>0</v>
      </c>
      <c r="DO25" s="133">
        <v>4.4688957801059181E-6</v>
      </c>
      <c r="DP25" s="133">
        <v>5.9837027692111831E-5</v>
      </c>
      <c r="DQ25" s="133">
        <v>0</v>
      </c>
      <c r="DR25" s="133">
        <v>7.7276580710202591E-6</v>
      </c>
      <c r="DS25" s="133">
        <v>1.0925309686614849E-6</v>
      </c>
      <c r="DT25" s="133">
        <v>2.4628197795048629E-5</v>
      </c>
      <c r="DU25" s="133">
        <v>2.9597223007580682E-5</v>
      </c>
      <c r="DV25" s="133">
        <v>1.9801008286364852E-5</v>
      </c>
      <c r="DW25" s="133">
        <v>7.185241263453505E-5</v>
      </c>
      <c r="DX25" s="133">
        <v>7.2006840397860204E-5</v>
      </c>
      <c r="DY25" s="133">
        <v>3.5123841333041357E-5</v>
      </c>
      <c r="DZ25" s="133">
        <v>1.0426253452949296E-4</v>
      </c>
      <c r="EA25" s="133">
        <v>9.4393379911961972E-5</v>
      </c>
      <c r="EB25" s="133">
        <v>4.0169974883828792E-4</v>
      </c>
      <c r="EC25" s="133">
        <v>9.3083116037868014E-6</v>
      </c>
      <c r="ED25" s="133">
        <v>1.0352269826413405E-3</v>
      </c>
      <c r="EE25" s="133">
        <v>1.445118689610235E-2</v>
      </c>
      <c r="EF25" s="133">
        <v>7.7463688264034437E-4</v>
      </c>
      <c r="EG25" s="133">
        <v>1.9324938569889388E-4</v>
      </c>
      <c r="EH25" s="133">
        <v>2.3295382117191537E-4</v>
      </c>
      <c r="EI25" s="133">
        <v>2.6852781034365963E-5</v>
      </c>
      <c r="EJ25" s="133">
        <v>9.7483063761242408E-5</v>
      </c>
      <c r="EK25" s="133">
        <v>3.3166220204253941E-5</v>
      </c>
      <c r="EL25" s="133">
        <v>2.3454523804181486E-5</v>
      </c>
      <c r="EM25" s="133"/>
      <c r="EN25" s="133">
        <v>1.7886526000916175E-6</v>
      </c>
      <c r="EO25" s="133">
        <v>0</v>
      </c>
      <c r="EP25" s="133">
        <v>2.4974053171176102E-6</v>
      </c>
      <c r="EQ25" s="133">
        <v>2.6416680411648615E-6</v>
      </c>
      <c r="ER25" s="133">
        <v>4.9066791336480238E-5</v>
      </c>
      <c r="ES25" s="133">
        <v>0</v>
      </c>
      <c r="ET25" s="133">
        <v>1.9016506855658812E-6</v>
      </c>
      <c r="EU25" s="133">
        <v>4.4795133418872611E-6</v>
      </c>
      <c r="EV25" s="133">
        <v>8.949568473785137E-6</v>
      </c>
      <c r="EW25" s="133">
        <v>1.2887173924586891E-5</v>
      </c>
      <c r="EX25" s="133">
        <v>1.7358142349247629E-5</v>
      </c>
      <c r="EY25" s="133">
        <v>3.2426522121033851E-5</v>
      </c>
      <c r="EZ25" s="133">
        <v>4.1912393620733048E-5</v>
      </c>
      <c r="FA25" s="133">
        <v>1.6702986155489737E-5</v>
      </c>
      <c r="FB25" s="133">
        <v>1.0561310010164683E-4</v>
      </c>
      <c r="FC25" s="133">
        <v>4.6620517903260118E-5</v>
      </c>
      <c r="FD25" s="133">
        <v>2.8392213979619928E-4</v>
      </c>
      <c r="FE25" s="133">
        <v>1.3060949766840123E-5</v>
      </c>
      <c r="FF25" s="133">
        <v>5.4104175175445494E-4</v>
      </c>
      <c r="FG25" s="133">
        <v>1.129267907130567E-2</v>
      </c>
      <c r="FH25" s="133">
        <v>5.9622194969752393E-4</v>
      </c>
      <c r="FI25" s="133">
        <v>1.0702610162619605E-4</v>
      </c>
      <c r="FJ25" s="133">
        <v>1.5607639113863973E-4</v>
      </c>
      <c r="FK25" s="133">
        <v>4.9273520783379768E-6</v>
      </c>
      <c r="FL25" s="133">
        <v>1.1730362279975895E-4</v>
      </c>
      <c r="FM25" s="133">
        <v>3.358679176728854E-5</v>
      </c>
      <c r="FN25" s="133">
        <v>1.295065402707655E-5</v>
      </c>
      <c r="FO25" s="133"/>
      <c r="FP25" s="133">
        <v>3.339241026430652E-6</v>
      </c>
      <c r="FQ25" s="133">
        <v>0</v>
      </c>
      <c r="FR25" s="133">
        <v>1.0911090705059096E-5</v>
      </c>
      <c r="FS25" s="133">
        <v>3.2986936876384739E-6</v>
      </c>
      <c r="FT25" s="133">
        <v>4.6087721066423043E-5</v>
      </c>
      <c r="FU25" s="133">
        <v>0</v>
      </c>
      <c r="FV25" s="133">
        <v>7.4380587039767889E-6</v>
      </c>
      <c r="FW25" s="133">
        <v>0</v>
      </c>
      <c r="FX25" s="133">
        <v>5.9647269432500787E-6</v>
      </c>
      <c r="FY25" s="133">
        <v>1.0626715145550664E-4</v>
      </c>
      <c r="FZ25" s="133">
        <v>7.4113218497525884E-6</v>
      </c>
      <c r="GA25" s="133">
        <v>1.0299770977657807E-5</v>
      </c>
      <c r="GB25" s="133">
        <v>3.2911451755449804E-5</v>
      </c>
      <c r="GC25" s="133">
        <v>1.9940571483153256E-5</v>
      </c>
      <c r="GD25" s="133">
        <v>1.201418715422287E-4</v>
      </c>
      <c r="GE25" s="133">
        <v>3.8509652096736276E-5</v>
      </c>
      <c r="GF25" s="133">
        <v>2.2081080741309848E-4</v>
      </c>
      <c r="GG25" s="133">
        <v>1.500878037393316E-5</v>
      </c>
      <c r="GH25" s="133">
        <v>3.8313148412862975E-4</v>
      </c>
      <c r="GI25" s="133">
        <v>2.8823954864409468E-3</v>
      </c>
      <c r="GJ25" s="133">
        <v>4.3020293546158084E-4</v>
      </c>
      <c r="GK25" s="133">
        <v>1.3958825327965328E-4</v>
      </c>
      <c r="GL25" s="133">
        <v>1.2722626904044065E-4</v>
      </c>
      <c r="GM25" s="133">
        <v>4.8001342050330939E-6</v>
      </c>
      <c r="GN25" s="133">
        <v>1.1158077350060193E-4</v>
      </c>
      <c r="GO25" s="133">
        <v>7.9269590036224553E-5</v>
      </c>
      <c r="GP25" s="133">
        <v>1.6207975540367867E-5</v>
      </c>
      <c r="GQ25" s="133"/>
      <c r="GR25" s="133">
        <v>0</v>
      </c>
      <c r="GS25" s="133">
        <v>0</v>
      </c>
      <c r="GT25" s="133">
        <v>3.9121289329138068E-6</v>
      </c>
      <c r="GU25" s="133">
        <v>6.4916295874500698E-6</v>
      </c>
      <c r="GV25" s="133">
        <v>6.0843960162535092E-5</v>
      </c>
      <c r="GW25" s="133">
        <v>0</v>
      </c>
      <c r="GX25" s="133">
        <v>0</v>
      </c>
      <c r="GY25" s="133">
        <v>2.5487022982545448E-6</v>
      </c>
      <c r="GZ25" s="133">
        <v>8.7600115171556338E-7</v>
      </c>
      <c r="HA25" s="133">
        <v>1.2608570429647921E-5</v>
      </c>
      <c r="HB25" s="133">
        <v>1.2688185102743318E-5</v>
      </c>
      <c r="HC25" s="133">
        <v>6.1675644877043202E-6</v>
      </c>
      <c r="HD25" s="133">
        <v>4.0067444341513339E-5</v>
      </c>
      <c r="HE25" s="133">
        <v>3.5040046068622535E-6</v>
      </c>
      <c r="HF25" s="133">
        <v>1.2525641705882931E-4</v>
      </c>
      <c r="HG25" s="133">
        <v>2.0101294133278646E-5</v>
      </c>
      <c r="HH25" s="133">
        <v>2.2479932334258556E-4</v>
      </c>
      <c r="HI25" s="133">
        <v>0</v>
      </c>
      <c r="HJ25" s="133">
        <v>2.8007582591167479E-4</v>
      </c>
      <c r="HK25" s="133">
        <v>1.620212448477243E-4</v>
      </c>
      <c r="HL25" s="133">
        <v>1.6981813459335287E-4</v>
      </c>
      <c r="HM25" s="133">
        <v>5.6681719069208265E-5</v>
      </c>
      <c r="HN25" s="133">
        <v>3.4730328945637698E-5</v>
      </c>
      <c r="HO25" s="133">
        <v>6.4189971045885212E-5</v>
      </c>
      <c r="HP25" s="133">
        <v>7.1271029534602102E-5</v>
      </c>
      <c r="HQ25" s="133">
        <v>4.0145177917400474E-5</v>
      </c>
      <c r="HR25" s="133">
        <v>4.0518188428860921E-5</v>
      </c>
    </row>
    <row r="26" spans="1:226" x14ac:dyDescent="0.25">
      <c r="A26" s="122" t="s">
        <v>28</v>
      </c>
      <c r="B26" s="122">
        <v>5811</v>
      </c>
      <c r="C26" s="137" t="s">
        <v>914</v>
      </c>
      <c r="D26" s="134">
        <v>3.464453287894342E-5</v>
      </c>
      <c r="E26" s="133">
        <v>0</v>
      </c>
      <c r="F26" s="133">
        <v>4.3036515592027148E-5</v>
      </c>
      <c r="G26" s="133">
        <v>0</v>
      </c>
      <c r="H26" s="133">
        <v>1.1437728871609199E-4</v>
      </c>
      <c r="I26" s="133">
        <v>0</v>
      </c>
      <c r="J26" s="133">
        <v>1.3017530844858198E-5</v>
      </c>
      <c r="K26" s="133">
        <v>1.3345451557070589E-4</v>
      </c>
      <c r="L26" s="133">
        <v>8.1937962617695582E-5</v>
      </c>
      <c r="M26" s="133">
        <v>6.2347788789423285E-4</v>
      </c>
      <c r="N26" s="133">
        <v>4.2957040310097791E-5</v>
      </c>
      <c r="O26" s="133">
        <v>4.6257184801921244E-5</v>
      </c>
      <c r="P26" s="133">
        <v>1.7460865012799854E-3</v>
      </c>
      <c r="Q26" s="133">
        <v>1.4663697466046162E-4</v>
      </c>
      <c r="R26" s="133">
        <v>9.5673837271617696E-5</v>
      </c>
      <c r="S26" s="133">
        <v>3.2885939396526051E-4</v>
      </c>
      <c r="T26" s="133">
        <v>4.3843563850806434E-3</v>
      </c>
      <c r="U26" s="133">
        <v>2.0288156355039458E-4</v>
      </c>
      <c r="V26" s="133">
        <v>1.5318512773527011E-2</v>
      </c>
      <c r="W26" s="133">
        <v>0.10570066639573844</v>
      </c>
      <c r="X26" s="133">
        <v>2.222796243131582E-2</v>
      </c>
      <c r="Y26" s="133">
        <v>1.21092946942821E-3</v>
      </c>
      <c r="Z26" s="133">
        <v>3.2043796575313547E-3</v>
      </c>
      <c r="AA26" s="133">
        <v>1.2955904980290576E-4</v>
      </c>
      <c r="AB26" s="133">
        <v>1.5977071410150937E-4</v>
      </c>
      <c r="AC26" s="133">
        <v>6.3363994557337868E-4</v>
      </c>
      <c r="AD26" s="133">
        <v>1.3732409147564643E-3</v>
      </c>
      <c r="AE26" s="133"/>
      <c r="AF26" s="133">
        <v>1.1429100218914575E-4</v>
      </c>
      <c r="AG26" s="133">
        <v>0</v>
      </c>
      <c r="AH26" s="133">
        <v>7.5612674193188182E-5</v>
      </c>
      <c r="AI26" s="133">
        <v>0</v>
      </c>
      <c r="AJ26" s="133">
        <v>2.5982832129625044E-4</v>
      </c>
      <c r="AK26" s="133">
        <v>0</v>
      </c>
      <c r="AL26" s="133">
        <v>8.9840959297115845E-5</v>
      </c>
      <c r="AM26" s="133">
        <v>1.5274094148363731E-4</v>
      </c>
      <c r="AN26" s="133">
        <v>7.6691570439987687E-5</v>
      </c>
      <c r="AO26" s="133">
        <v>5.4586504205870101E-4</v>
      </c>
      <c r="AP26" s="133">
        <v>5.656206174510403E-5</v>
      </c>
      <c r="AQ26" s="133">
        <v>7.8956259563918706E-5</v>
      </c>
      <c r="AR26" s="133">
        <v>1.3752400282936619E-3</v>
      </c>
      <c r="AS26" s="133">
        <v>1.2575312025842815E-4</v>
      </c>
      <c r="AT26" s="133">
        <v>7.0185219241909505E-5</v>
      </c>
      <c r="AU26" s="133">
        <v>2.9289090369717251E-4</v>
      </c>
      <c r="AV26" s="133">
        <v>4.6374695607160005E-3</v>
      </c>
      <c r="AW26" s="133">
        <v>2.1582539995465916E-4</v>
      </c>
      <c r="AX26" s="133">
        <v>1.3439492882759052E-2</v>
      </c>
      <c r="AY26" s="133">
        <v>9.2955004817954642E-2</v>
      </c>
      <c r="AZ26" s="133">
        <v>2.2215433458525852E-2</v>
      </c>
      <c r="BA26" s="133">
        <v>1.1671702294819917E-3</v>
      </c>
      <c r="BB26" s="133">
        <v>2.5507997676002254E-3</v>
      </c>
      <c r="BC26" s="133">
        <v>1.5222575079375827E-4</v>
      </c>
      <c r="BD26" s="133">
        <v>1.6643713923182994E-4</v>
      </c>
      <c r="BE26" s="133">
        <v>4.9296750776432481E-4</v>
      </c>
      <c r="BF26" s="133">
        <v>8.7452558838462706E-4</v>
      </c>
      <c r="BG26" s="133"/>
      <c r="BH26" s="133">
        <v>3.8071886147493385E-5</v>
      </c>
      <c r="BI26" s="133">
        <v>0</v>
      </c>
      <c r="BJ26" s="133">
        <v>5.8681308928132305E-5</v>
      </c>
      <c r="BK26" s="133">
        <v>0</v>
      </c>
      <c r="BL26" s="133">
        <v>1.9312451244343518E-4</v>
      </c>
      <c r="BM26" s="133">
        <v>0</v>
      </c>
      <c r="BN26" s="133">
        <v>8.0365046193179009E-5</v>
      </c>
      <c r="BO26" s="133">
        <v>1.089402976701851E-4</v>
      </c>
      <c r="BP26" s="133">
        <v>4.0702421619670272E-5</v>
      </c>
      <c r="BQ26" s="133">
        <v>4.4260755164638306E-4</v>
      </c>
      <c r="BR26" s="133">
        <v>4.7907039664301026E-5</v>
      </c>
      <c r="BS26" s="133">
        <v>3.692475226591786E-5</v>
      </c>
      <c r="BT26" s="133">
        <v>8.3384708687696491E-4</v>
      </c>
      <c r="BU26" s="133">
        <v>4.2321674451212595E-5</v>
      </c>
      <c r="BV26" s="133">
        <v>3.8785300913515116E-5</v>
      </c>
      <c r="BW26" s="133">
        <v>2.6171689367745056E-4</v>
      </c>
      <c r="BX26" s="133">
        <v>3.31313073336289E-3</v>
      </c>
      <c r="BY26" s="133">
        <v>1.5145087190164834E-4</v>
      </c>
      <c r="BZ26" s="133">
        <v>1.4302729531997934E-2</v>
      </c>
      <c r="CA26" s="133">
        <v>9.5903350167490631E-2</v>
      </c>
      <c r="CB26" s="133">
        <v>1.8995317973796069E-2</v>
      </c>
      <c r="CC26" s="133">
        <v>1.2769249304633429E-3</v>
      </c>
      <c r="CD26" s="133">
        <v>2.7085081466968601E-3</v>
      </c>
      <c r="CE26" s="133">
        <v>5.5380978552834149E-5</v>
      </c>
      <c r="CF26" s="133">
        <v>1.9358847509895629E-4</v>
      </c>
      <c r="CG26" s="133">
        <v>3.6710881174446678E-4</v>
      </c>
      <c r="CH26" s="133">
        <v>1.9793209993946058E-3</v>
      </c>
      <c r="CI26" s="133"/>
      <c r="CJ26" s="133">
        <v>3.4463714556077731E-5</v>
      </c>
      <c r="CK26" s="133">
        <v>0</v>
      </c>
      <c r="CL26" s="133">
        <v>1.5912483977997301E-4</v>
      </c>
      <c r="CM26" s="133">
        <v>0</v>
      </c>
      <c r="CN26" s="133">
        <v>3.3783111062046588E-4</v>
      </c>
      <c r="CO26" s="133">
        <v>0</v>
      </c>
      <c r="CP26" s="133">
        <v>8.7913291302050796E-5</v>
      </c>
      <c r="CQ26" s="133">
        <v>1.2806383659388082E-4</v>
      </c>
      <c r="CR26" s="133">
        <v>4.2159514628262586E-5</v>
      </c>
      <c r="CS26" s="133">
        <v>4.7366604792499023E-4</v>
      </c>
      <c r="CT26" s="133">
        <v>3.8432575170571883E-6</v>
      </c>
      <c r="CU26" s="133">
        <v>1.0091475939324654E-5</v>
      </c>
      <c r="CV26" s="133">
        <v>1.5557720359045501E-3</v>
      </c>
      <c r="CW26" s="133">
        <v>3.9344073413555354E-5</v>
      </c>
      <c r="CX26" s="133">
        <v>2.9946798617423492E-5</v>
      </c>
      <c r="CY26" s="133">
        <v>1.7560081673333072E-4</v>
      </c>
      <c r="CZ26" s="133">
        <v>2.8343670132449325E-3</v>
      </c>
      <c r="DA26" s="133">
        <v>1.2753118831093272E-4</v>
      </c>
      <c r="DB26" s="133">
        <v>1.5559442002368803E-2</v>
      </c>
      <c r="DC26" s="133">
        <v>9.5034834795013318E-2</v>
      </c>
      <c r="DD26" s="133">
        <v>1.6692471832671488E-2</v>
      </c>
      <c r="DE26" s="133">
        <v>1.2068543177368343E-3</v>
      </c>
      <c r="DF26" s="133">
        <v>2.7347506626922797E-3</v>
      </c>
      <c r="DG26" s="133">
        <v>5.0075876868571356E-5</v>
      </c>
      <c r="DH26" s="133">
        <v>1.3573681519886771E-4</v>
      </c>
      <c r="DI26" s="133">
        <v>3.2281948280333769E-4</v>
      </c>
      <c r="DJ26" s="133">
        <v>1.7685956179576989E-3</v>
      </c>
      <c r="DK26" s="133"/>
      <c r="DL26" s="133">
        <v>4.325388402402392E-5</v>
      </c>
      <c r="DM26" s="133">
        <v>0</v>
      </c>
      <c r="DN26" s="133">
        <v>1.4177010760180167E-4</v>
      </c>
      <c r="DO26" s="133">
        <v>0</v>
      </c>
      <c r="DP26" s="133">
        <v>3.8435821816833952E-4</v>
      </c>
      <c r="DQ26" s="133">
        <v>0</v>
      </c>
      <c r="DR26" s="133">
        <v>1.225803007491199E-4</v>
      </c>
      <c r="DS26" s="133">
        <v>6.334854896783704E-5</v>
      </c>
      <c r="DT26" s="133">
        <v>5.022382878954199E-5</v>
      </c>
      <c r="DU26" s="133">
        <v>5.0378910234254062E-4</v>
      </c>
      <c r="DV26" s="133">
        <v>2.8131477910468306E-5</v>
      </c>
      <c r="DW26" s="133">
        <v>1.565655319023044E-5</v>
      </c>
      <c r="DX26" s="133">
        <v>1.3496295173554362E-3</v>
      </c>
      <c r="DY26" s="133">
        <v>6.8897623752757657E-5</v>
      </c>
      <c r="DZ26" s="133">
        <v>2.8774984553598336E-5</v>
      </c>
      <c r="EA26" s="133">
        <v>3.2897244234037512E-4</v>
      </c>
      <c r="EB26" s="133">
        <v>2.8367863494504807E-3</v>
      </c>
      <c r="EC26" s="133">
        <v>1.2856663098547772E-4</v>
      </c>
      <c r="ED26" s="133">
        <v>1.4994707887472066E-2</v>
      </c>
      <c r="EE26" s="133">
        <v>0.10380916681387213</v>
      </c>
      <c r="EF26" s="133">
        <v>1.6574414137484412E-2</v>
      </c>
      <c r="EG26" s="133">
        <v>1.1206719743766722E-3</v>
      </c>
      <c r="EH26" s="133">
        <v>3.1406135137702967E-3</v>
      </c>
      <c r="EI26" s="133">
        <v>1.6053318911176515E-4</v>
      </c>
      <c r="EJ26" s="133">
        <v>1.4990194748693114E-4</v>
      </c>
      <c r="EK26" s="133">
        <v>5.2341890686245849E-4</v>
      </c>
      <c r="EL26" s="133">
        <v>1.5289355137024601E-3</v>
      </c>
      <c r="EM26" s="133"/>
      <c r="EN26" s="133">
        <v>4.23792157975848E-6</v>
      </c>
      <c r="EO26" s="133">
        <v>6.1400122042885768E-6</v>
      </c>
      <c r="EP26" s="133">
        <v>1.0884641972032506E-4</v>
      </c>
      <c r="EQ26" s="133">
        <v>0</v>
      </c>
      <c r="ER26" s="133">
        <v>2.5395162103784938E-4</v>
      </c>
      <c r="ES26" s="133">
        <v>0</v>
      </c>
      <c r="ET26" s="133">
        <v>1.5366138591992143E-4</v>
      </c>
      <c r="EU26" s="133">
        <v>0</v>
      </c>
      <c r="EV26" s="133">
        <v>2.2812314040582013E-5</v>
      </c>
      <c r="EW26" s="133">
        <v>4.6880564991029857E-4</v>
      </c>
      <c r="EX26" s="133">
        <v>1.1315485394830238E-4</v>
      </c>
      <c r="EY26" s="133">
        <v>1.5009803003614072E-5</v>
      </c>
      <c r="EZ26" s="133">
        <v>1.0106626819633467E-3</v>
      </c>
      <c r="FA26" s="133">
        <v>6.2703730596432418E-5</v>
      </c>
      <c r="FB26" s="133">
        <v>5.8800465547055561E-6</v>
      </c>
      <c r="FC26" s="133">
        <v>3.6904533405699396E-4</v>
      </c>
      <c r="FD26" s="133">
        <v>2.52507305529278E-3</v>
      </c>
      <c r="FE26" s="133">
        <v>1.239159913456241E-4</v>
      </c>
      <c r="FF26" s="133">
        <v>1.3260668558935923E-2</v>
      </c>
      <c r="FG26" s="133">
        <v>9.7861615804786459E-2</v>
      </c>
      <c r="FH26" s="133">
        <v>1.405901658259651E-2</v>
      </c>
      <c r="FI26" s="133">
        <v>1.0125213189694133E-3</v>
      </c>
      <c r="FJ26" s="133">
        <v>2.5305926994461446E-3</v>
      </c>
      <c r="FK26" s="133">
        <v>1.263920517435603E-4</v>
      </c>
      <c r="FL26" s="133">
        <v>1.6667574464620193E-4</v>
      </c>
      <c r="FM26" s="133">
        <v>5.4650497751976669E-4</v>
      </c>
      <c r="FN26" s="133">
        <v>1.7585143777745854E-3</v>
      </c>
      <c r="FO26" s="133"/>
      <c r="FP26" s="133">
        <v>2.275643802689576E-6</v>
      </c>
      <c r="FQ26" s="133">
        <v>0</v>
      </c>
      <c r="FR26" s="133">
        <v>1.0886985438524639E-4</v>
      </c>
      <c r="FS26" s="133">
        <v>0</v>
      </c>
      <c r="FT26" s="133">
        <v>1.7449721234778009E-4</v>
      </c>
      <c r="FU26" s="133">
        <v>0</v>
      </c>
      <c r="FV26" s="133">
        <v>2.1017052916779785E-4</v>
      </c>
      <c r="FW26" s="133">
        <v>8.3486471354512021E-6</v>
      </c>
      <c r="FX26" s="133">
        <v>1.5217321779198729E-5</v>
      </c>
      <c r="FY26" s="133">
        <v>3.0038411830182233E-4</v>
      </c>
      <c r="FZ26" s="133">
        <v>1.3867423677441088E-4</v>
      </c>
      <c r="GA26" s="133">
        <v>1.7067431336020928E-6</v>
      </c>
      <c r="GB26" s="133">
        <v>5.5629935270517334E-4</v>
      </c>
      <c r="GC26" s="133">
        <v>5.0319887244833379E-5</v>
      </c>
      <c r="GD26" s="133">
        <v>1.7700776980775469E-6</v>
      </c>
      <c r="GE26" s="133">
        <v>2.5548513513370589E-4</v>
      </c>
      <c r="GF26" s="133">
        <v>2.0480619437256444E-3</v>
      </c>
      <c r="GG26" s="133">
        <v>8.5026817314177162E-5</v>
      </c>
      <c r="GH26" s="133">
        <v>1.3012744539768206E-2</v>
      </c>
      <c r="GI26" s="133">
        <v>9.9673778398066015E-2</v>
      </c>
      <c r="GJ26" s="133">
        <v>1.1927193065748761E-2</v>
      </c>
      <c r="GK26" s="133">
        <v>1.4510528191553089E-3</v>
      </c>
      <c r="GL26" s="133">
        <v>1.5280375450766465E-3</v>
      </c>
      <c r="GM26" s="133">
        <v>1.0098507124504354E-4</v>
      </c>
      <c r="GN26" s="133">
        <v>1.3878815673778704E-4</v>
      </c>
      <c r="GO26" s="133">
        <v>4.1946062563673261E-4</v>
      </c>
      <c r="GP26" s="133">
        <v>8.6896671627110101E-4</v>
      </c>
      <c r="GQ26" s="133"/>
      <c r="GR26" s="133">
        <v>7.5349244618952716E-6</v>
      </c>
      <c r="GS26" s="133">
        <v>0</v>
      </c>
      <c r="GT26" s="133">
        <v>1.0789874313509898E-4</v>
      </c>
      <c r="GU26" s="133">
        <v>0</v>
      </c>
      <c r="GV26" s="133">
        <v>2.7103725514361301E-4</v>
      </c>
      <c r="GW26" s="133">
        <v>0</v>
      </c>
      <c r="GX26" s="133">
        <v>2.0119851085108841E-4</v>
      </c>
      <c r="GY26" s="133">
        <v>3.6038656960606708E-6</v>
      </c>
      <c r="GZ26" s="133">
        <v>0</v>
      </c>
      <c r="HA26" s="133">
        <v>3.5918562878213463E-4</v>
      </c>
      <c r="HB26" s="133">
        <v>4.5652774832704795E-5</v>
      </c>
      <c r="HC26" s="133">
        <v>0</v>
      </c>
      <c r="HD26" s="133">
        <v>5.2341668112801539E-4</v>
      </c>
      <c r="HE26" s="133">
        <v>4.8264154883783266E-5</v>
      </c>
      <c r="HF26" s="133">
        <v>6.3067175488206519E-6</v>
      </c>
      <c r="HG26" s="133">
        <v>2.6595888676571804E-4</v>
      </c>
      <c r="HH26" s="133">
        <v>2.0001334642344376E-3</v>
      </c>
      <c r="HI26" s="133">
        <v>1.4807530178474065E-4</v>
      </c>
      <c r="HJ26" s="133">
        <v>7.3164726337013337E-3</v>
      </c>
      <c r="HK26" s="133">
        <v>9.726364138612599E-2</v>
      </c>
      <c r="HL26" s="133">
        <v>6.0602083458620318E-3</v>
      </c>
      <c r="HM26" s="133">
        <v>1.1929714913906408E-3</v>
      </c>
      <c r="HN26" s="133">
        <v>1.0714306940173873E-3</v>
      </c>
      <c r="HO26" s="133">
        <v>8.5575972240092938E-5</v>
      </c>
      <c r="HP26" s="133">
        <v>1.0817277918582946E-4</v>
      </c>
      <c r="HQ26" s="133">
        <v>3.5972047090300372E-4</v>
      </c>
      <c r="HR26" s="133">
        <v>1.3120609962205716E-3</v>
      </c>
    </row>
    <row r="27" spans="1:226" x14ac:dyDescent="0.25">
      <c r="A27" s="122" t="s">
        <v>28</v>
      </c>
      <c r="B27" s="122">
        <v>5812</v>
      </c>
      <c r="C27" s="137" t="s">
        <v>915</v>
      </c>
      <c r="D27" s="134">
        <v>8.8977069136241991E-5</v>
      </c>
      <c r="E27" s="133">
        <v>1.173337630097901E-4</v>
      </c>
      <c r="F27" s="133">
        <v>7.2983768167345843E-5</v>
      </c>
      <c r="G27" s="133">
        <v>0</v>
      </c>
      <c r="H27" s="133">
        <v>3.2538388971065191E-3</v>
      </c>
      <c r="I27" s="133">
        <v>0</v>
      </c>
      <c r="J27" s="133">
        <v>3.6538156909558454E-5</v>
      </c>
      <c r="K27" s="133">
        <v>2.2424046814078754E-6</v>
      </c>
      <c r="L27" s="133">
        <v>5.7718009822305586E-5</v>
      </c>
      <c r="M27" s="133">
        <v>4.0224292032299417E-3</v>
      </c>
      <c r="N27" s="133">
        <v>4.8968304714895681E-4</v>
      </c>
      <c r="O27" s="133">
        <v>3.0043267140409383E-6</v>
      </c>
      <c r="P27" s="133">
        <v>1.0039190008270644E-4</v>
      </c>
      <c r="Q27" s="133">
        <v>5.9189913105098848E-5</v>
      </c>
      <c r="R27" s="133">
        <v>3.5186875795710368E-4</v>
      </c>
      <c r="S27" s="133">
        <v>4.1337308666743004E-4</v>
      </c>
      <c r="T27" s="133">
        <v>1.1976890299300823E-3</v>
      </c>
      <c r="U27" s="133">
        <v>5.0545446155515848E-4</v>
      </c>
      <c r="V27" s="133">
        <v>4.2299408028185728E-2</v>
      </c>
      <c r="W27" s="133">
        <v>4.0655927213134775E-2</v>
      </c>
      <c r="X27" s="133">
        <v>1.3818132190173949E-3</v>
      </c>
      <c r="Y27" s="133">
        <v>2.0511202835602795E-3</v>
      </c>
      <c r="Z27" s="133">
        <v>6.6896642964398576E-3</v>
      </c>
      <c r="AA27" s="133">
        <v>3.6383647793627799E-4</v>
      </c>
      <c r="AB27" s="133">
        <v>3.363008324839644E-4</v>
      </c>
      <c r="AC27" s="133">
        <v>1.6696991716424559E-4</v>
      </c>
      <c r="AD27" s="133">
        <v>5.2107845333980241E-3</v>
      </c>
      <c r="AE27" s="133"/>
      <c r="AF27" s="133">
        <v>1.4184237135311852E-4</v>
      </c>
      <c r="AG27" s="133">
        <v>2.1373021339081539E-6</v>
      </c>
      <c r="AH27" s="133">
        <v>5.3199373054416829E-5</v>
      </c>
      <c r="AI27" s="133">
        <v>0</v>
      </c>
      <c r="AJ27" s="133">
        <v>3.1823890665524561E-3</v>
      </c>
      <c r="AK27" s="133">
        <v>0</v>
      </c>
      <c r="AL27" s="133">
        <v>5.8988876899634237E-5</v>
      </c>
      <c r="AM27" s="133">
        <v>0</v>
      </c>
      <c r="AN27" s="133">
        <v>6.0206035788911391E-5</v>
      </c>
      <c r="AO27" s="133">
        <v>5.1094927054660807E-3</v>
      </c>
      <c r="AP27" s="133">
        <v>4.5326920118656444E-4</v>
      </c>
      <c r="AQ27" s="133">
        <v>3.6986675423516773E-5</v>
      </c>
      <c r="AR27" s="133">
        <v>7.8358098679099896E-5</v>
      </c>
      <c r="AS27" s="133">
        <v>1.023997529406736E-4</v>
      </c>
      <c r="AT27" s="133">
        <v>3.3685665867864924E-4</v>
      </c>
      <c r="AU27" s="133">
        <v>2.7183917119806989E-4</v>
      </c>
      <c r="AV27" s="133">
        <v>1.7727498539332389E-3</v>
      </c>
      <c r="AW27" s="133">
        <v>2.1989166454986078E-4</v>
      </c>
      <c r="AX27" s="133">
        <v>4.3176648438203569E-2</v>
      </c>
      <c r="AY27" s="133">
        <v>4.2071449157999735E-2</v>
      </c>
      <c r="AZ27" s="133">
        <v>1.4737908405463946E-3</v>
      </c>
      <c r="BA27" s="133">
        <v>1.9132251400114913E-3</v>
      </c>
      <c r="BB27" s="133">
        <v>6.7195383223723273E-3</v>
      </c>
      <c r="BC27" s="133">
        <v>6.808640430822462E-4</v>
      </c>
      <c r="BD27" s="133">
        <v>3.9874072883171516E-4</v>
      </c>
      <c r="BE27" s="133">
        <v>2.1516914101919247E-4</v>
      </c>
      <c r="BF27" s="133">
        <v>4.7488073976954936E-3</v>
      </c>
      <c r="BG27" s="133"/>
      <c r="BH27" s="133">
        <v>1.3400436224683587E-4</v>
      </c>
      <c r="BI27" s="133">
        <v>2.0292860679085997E-6</v>
      </c>
      <c r="BJ27" s="133">
        <v>6.6413443474889721E-5</v>
      </c>
      <c r="BK27" s="133">
        <v>0</v>
      </c>
      <c r="BL27" s="133">
        <v>3.6054551987265695E-3</v>
      </c>
      <c r="BM27" s="133">
        <v>0</v>
      </c>
      <c r="BN27" s="133">
        <v>8.4434678264326226E-5</v>
      </c>
      <c r="BO27" s="133">
        <v>2.4792949347968208E-5</v>
      </c>
      <c r="BP27" s="133">
        <v>3.8691503526920726E-5</v>
      </c>
      <c r="BQ27" s="133">
        <v>4.0958906413556175E-3</v>
      </c>
      <c r="BR27" s="133">
        <v>4.5336720483047239E-4</v>
      </c>
      <c r="BS27" s="133">
        <v>2.0707200438932284E-5</v>
      </c>
      <c r="BT27" s="133">
        <v>7.7684528948398994E-5</v>
      </c>
      <c r="BU27" s="133">
        <v>9.4253649692881505E-5</v>
      </c>
      <c r="BV27" s="133">
        <v>6.0283727167869002E-5</v>
      </c>
      <c r="BW27" s="133">
        <v>2.5985089662514663E-4</v>
      </c>
      <c r="BX27" s="133">
        <v>9.4233500382982424E-4</v>
      </c>
      <c r="BY27" s="133">
        <v>2.2260286147101358E-4</v>
      </c>
      <c r="BZ27" s="133">
        <v>4.5456974605175664E-2</v>
      </c>
      <c r="CA27" s="133">
        <v>6.3652573842483282E-2</v>
      </c>
      <c r="CB27" s="133">
        <v>1.3881860527915138E-3</v>
      </c>
      <c r="CC27" s="133">
        <v>1.5962428155517775E-3</v>
      </c>
      <c r="CD27" s="133">
        <v>7.1723519067769257E-3</v>
      </c>
      <c r="CE27" s="133">
        <v>6.0775626763231322E-4</v>
      </c>
      <c r="CF27" s="133">
        <v>3.1407368136109054E-4</v>
      </c>
      <c r="CG27" s="133">
        <v>2.322599467666257E-4</v>
      </c>
      <c r="CH27" s="133">
        <v>5.1712900760558858E-3</v>
      </c>
      <c r="CI27" s="133"/>
      <c r="CJ27" s="133">
        <v>1.7216409423489293E-4</v>
      </c>
      <c r="CK27" s="133">
        <v>1.8536065015895289E-6</v>
      </c>
      <c r="CL27" s="133">
        <v>3.6000779485000303E-5</v>
      </c>
      <c r="CM27" s="133">
        <v>0</v>
      </c>
      <c r="CN27" s="133">
        <v>3.2336468459384406E-3</v>
      </c>
      <c r="CO27" s="133">
        <v>0</v>
      </c>
      <c r="CP27" s="133">
        <v>4.3874355725697102E-5</v>
      </c>
      <c r="CQ27" s="133">
        <v>1.9148265328346876E-5</v>
      </c>
      <c r="CR27" s="133">
        <v>3.7098250578454162E-5</v>
      </c>
      <c r="CS27" s="133">
        <v>3.7723625441629704E-3</v>
      </c>
      <c r="CT27" s="133">
        <v>4.6148727502032564E-4</v>
      </c>
      <c r="CU27" s="133">
        <v>9.2340213794781117E-6</v>
      </c>
      <c r="CV27" s="133">
        <v>7.2312522717609101E-5</v>
      </c>
      <c r="CW27" s="133">
        <v>1.1054589470873084E-4</v>
      </c>
      <c r="CX27" s="133">
        <v>2.8320209596141679E-4</v>
      </c>
      <c r="CY27" s="133">
        <v>1.7579022470778227E-4</v>
      </c>
      <c r="CZ27" s="133">
        <v>7.1824177330582291E-4</v>
      </c>
      <c r="DA27" s="133">
        <v>1.9480911170343071E-4</v>
      </c>
      <c r="DB27" s="133">
        <v>4.5717920611661987E-2</v>
      </c>
      <c r="DC27" s="133">
        <v>6.6670392705963449E-2</v>
      </c>
      <c r="DD27" s="133">
        <v>9.1591982572903133E-4</v>
      </c>
      <c r="DE27" s="133">
        <v>1.5775917733407393E-3</v>
      </c>
      <c r="DF27" s="133">
        <v>6.8166196116086139E-3</v>
      </c>
      <c r="DG27" s="133">
        <v>5.3120267395692926E-4</v>
      </c>
      <c r="DH27" s="133">
        <v>2.7440324697069996E-4</v>
      </c>
      <c r="DI27" s="133">
        <v>2.8799776710899071E-4</v>
      </c>
      <c r="DJ27" s="133">
        <v>4.9617843559692275E-3</v>
      </c>
      <c r="DK27" s="133"/>
      <c r="DL27" s="133">
        <v>2.4744362412913663E-4</v>
      </c>
      <c r="DM27" s="133">
        <v>4.6211199240858717E-5</v>
      </c>
      <c r="DN27" s="133">
        <v>1.510778096257539E-5</v>
      </c>
      <c r="DO27" s="133">
        <v>0</v>
      </c>
      <c r="DP27" s="133">
        <v>3.3085955847794984E-3</v>
      </c>
      <c r="DQ27" s="133">
        <v>0</v>
      </c>
      <c r="DR27" s="133">
        <v>5.7357355868781221E-5</v>
      </c>
      <c r="DS27" s="133">
        <v>5.5941202499371602E-6</v>
      </c>
      <c r="DT27" s="133">
        <v>3.7111320612328222E-5</v>
      </c>
      <c r="DU27" s="133">
        <v>3.6050679069225314E-3</v>
      </c>
      <c r="DV27" s="133">
        <v>5.4821266937910397E-4</v>
      </c>
      <c r="DW27" s="133">
        <v>1.7345429062550254E-5</v>
      </c>
      <c r="DX27" s="133">
        <v>1.6172528516813281E-5</v>
      </c>
      <c r="DY27" s="133">
        <v>8.6108135797517148E-5</v>
      </c>
      <c r="DZ27" s="133">
        <v>3.1961790327039334E-4</v>
      </c>
      <c r="EA27" s="133">
        <v>1.3517953925269976E-4</v>
      </c>
      <c r="EB27" s="133">
        <v>7.0040012577260891E-4</v>
      </c>
      <c r="EC27" s="133">
        <v>1.5300460014163559E-4</v>
      </c>
      <c r="ED27" s="133">
        <v>4.8344369540086765E-2</v>
      </c>
      <c r="EE27" s="133">
        <v>6.8666285271759636E-2</v>
      </c>
      <c r="EF27" s="133">
        <v>8.5843471752797219E-4</v>
      </c>
      <c r="EG27" s="133">
        <v>1.0741097715122373E-3</v>
      </c>
      <c r="EH27" s="133">
        <v>7.0734042170080523E-3</v>
      </c>
      <c r="EI27" s="133">
        <v>7.9480671848782772E-4</v>
      </c>
      <c r="EJ27" s="133">
        <v>2.2751469870883255E-4</v>
      </c>
      <c r="EK27" s="133">
        <v>3.3012516017772337E-4</v>
      </c>
      <c r="EL27" s="133">
        <v>4.6002613875063244E-3</v>
      </c>
      <c r="EM27" s="133"/>
      <c r="EN27" s="133">
        <v>2.4683406158913372E-4</v>
      </c>
      <c r="EO27" s="133">
        <v>1.8503601263734209E-6</v>
      </c>
      <c r="EP27" s="133">
        <v>2.9496968805082751E-5</v>
      </c>
      <c r="EQ27" s="133">
        <v>0</v>
      </c>
      <c r="ER27" s="133">
        <v>3.0354078695378484E-3</v>
      </c>
      <c r="ES27" s="133">
        <v>0</v>
      </c>
      <c r="ET27" s="133">
        <v>3.3629081619758586E-5</v>
      </c>
      <c r="EU27" s="133">
        <v>1.4564124865648862E-5</v>
      </c>
      <c r="EV27" s="133">
        <v>2.1888399384967667E-4</v>
      </c>
      <c r="EW27" s="133">
        <v>3.8462820751924099E-3</v>
      </c>
      <c r="EX27" s="133">
        <v>4.6490242465365751E-4</v>
      </c>
      <c r="EY27" s="133">
        <v>3.7007202527468418E-6</v>
      </c>
      <c r="EZ27" s="133">
        <v>1.2867643074945829E-5</v>
      </c>
      <c r="FA27" s="133">
        <v>2.3746805593443729E-5</v>
      </c>
      <c r="FB27" s="133">
        <v>3.4212633473126918E-4</v>
      </c>
      <c r="FC27" s="133">
        <v>6.5249822151051962E-4</v>
      </c>
      <c r="FD27" s="133">
        <v>4.1088317029508735E-4</v>
      </c>
      <c r="FE27" s="133">
        <v>1.203097389410563E-4</v>
      </c>
      <c r="FF27" s="133">
        <v>4.7348634834296521E-2</v>
      </c>
      <c r="FG27" s="133">
        <v>5.3431449064492466E-2</v>
      </c>
      <c r="FH27" s="133">
        <v>9.9470808109989369E-4</v>
      </c>
      <c r="FI27" s="133">
        <v>9.9189342469520867E-4</v>
      </c>
      <c r="FJ27" s="133">
        <v>6.690868114630078E-3</v>
      </c>
      <c r="FK27" s="133">
        <v>8.7977111149012595E-4</v>
      </c>
      <c r="FL27" s="133">
        <v>1.447050858106227E-4</v>
      </c>
      <c r="FM27" s="133">
        <v>2.9507883940193131E-4</v>
      </c>
      <c r="FN27" s="133">
        <v>4.8483642194262896E-3</v>
      </c>
      <c r="FO27" s="133"/>
      <c r="FP27" s="133">
        <v>1.5344200652485452E-4</v>
      </c>
      <c r="FQ27" s="133">
        <v>4.1067858912433647E-5</v>
      </c>
      <c r="FR27" s="133">
        <v>4.805201632049844E-5</v>
      </c>
      <c r="FS27" s="133">
        <v>0</v>
      </c>
      <c r="FT27" s="133">
        <v>3.1720750182025912E-3</v>
      </c>
      <c r="FU27" s="133">
        <v>1.5401814542987561E-5</v>
      </c>
      <c r="FV27" s="133">
        <v>5.8584472140148945E-5</v>
      </c>
      <c r="FW27" s="133">
        <v>1.2420154851754989E-5</v>
      </c>
      <c r="FX27" s="133">
        <v>2.3240959783034173E-4</v>
      </c>
      <c r="FY27" s="133">
        <v>3.518826700168311E-3</v>
      </c>
      <c r="FZ27" s="133">
        <v>4.6803955263264275E-5</v>
      </c>
      <c r="GA27" s="133">
        <v>1.0866237199706895E-5</v>
      </c>
      <c r="GB27" s="133">
        <v>2.3095154567817311E-5</v>
      </c>
      <c r="GC27" s="133">
        <v>9.5174207207063757E-5</v>
      </c>
      <c r="GD27" s="133">
        <v>3.3616950439993598E-4</v>
      </c>
      <c r="GE27" s="133">
        <v>5.3225191772159064E-4</v>
      </c>
      <c r="GF27" s="133">
        <v>5.5157290801536197E-4</v>
      </c>
      <c r="GG27" s="133">
        <v>7.2460417195353616E-5</v>
      </c>
      <c r="GH27" s="133">
        <v>1.0116894258983995E-2</v>
      </c>
      <c r="GI27" s="133">
        <v>4.8972690732376388E-2</v>
      </c>
      <c r="GJ27" s="133">
        <v>9.8489664728896968E-4</v>
      </c>
      <c r="GK27" s="133">
        <v>7.7408935899022291E-4</v>
      </c>
      <c r="GL27" s="133">
        <v>7.4800781520197937E-3</v>
      </c>
      <c r="GM27" s="133">
        <v>4.1977018360220568E-4</v>
      </c>
      <c r="GN27" s="133">
        <v>8.8685375444829559E-5</v>
      </c>
      <c r="GO27" s="133">
        <v>2.9768882131997882E-4</v>
      </c>
      <c r="GP27" s="133">
        <v>3.7037316732709182E-3</v>
      </c>
      <c r="GQ27" s="133"/>
      <c r="GR27" s="133">
        <v>1.7801104928549691E-4</v>
      </c>
      <c r="GS27" s="133">
        <v>4.8128298630899351E-5</v>
      </c>
      <c r="GT27" s="133">
        <v>3.5672580076742804E-5</v>
      </c>
      <c r="GU27" s="133">
        <v>0</v>
      </c>
      <c r="GV27" s="133">
        <v>3.2708159177570594E-3</v>
      </c>
      <c r="GW27" s="133">
        <v>1.9062552760741972E-5</v>
      </c>
      <c r="GX27" s="133">
        <v>9.9145806906469173E-5</v>
      </c>
      <c r="GY27" s="133">
        <v>1.4415462784242683E-5</v>
      </c>
      <c r="GZ27" s="133">
        <v>2.3203693187014312E-4</v>
      </c>
      <c r="HA27" s="133">
        <v>3.801867246104262E-3</v>
      </c>
      <c r="HB27" s="133">
        <v>1.5541907910688114E-5</v>
      </c>
      <c r="HC27" s="133">
        <v>1.1274646410842089E-5</v>
      </c>
      <c r="HD27" s="133">
        <v>1.9568374278897944E-5</v>
      </c>
      <c r="HE27" s="133">
        <v>1.4027941002717314E-3</v>
      </c>
      <c r="HF27" s="133">
        <v>1.8967714189793006E-6</v>
      </c>
      <c r="HG27" s="133">
        <v>4.1888091371881692E-4</v>
      </c>
      <c r="HH27" s="133">
        <v>3.4978186286041644E-4</v>
      </c>
      <c r="HI27" s="133">
        <v>1.0122030580740778E-3</v>
      </c>
      <c r="HJ27" s="133">
        <v>1.1379579030249587E-2</v>
      </c>
      <c r="HK27" s="133">
        <v>2.0316826766330863E-2</v>
      </c>
      <c r="HL27" s="133">
        <v>4.852793888501929E-4</v>
      </c>
      <c r="HM27" s="133">
        <v>4.9594123583484174E-4</v>
      </c>
      <c r="HN27" s="133">
        <v>7.1859369194855601E-3</v>
      </c>
      <c r="HO27" s="133">
        <v>8.0557636677616289E-5</v>
      </c>
      <c r="HP27" s="133">
        <v>5.0991427668563127E-5</v>
      </c>
      <c r="HQ27" s="133">
        <v>8.2968433151145142E-5</v>
      </c>
      <c r="HR27" s="133">
        <v>1.9977123777761282E-4</v>
      </c>
    </row>
    <row r="28" spans="1:226" x14ac:dyDescent="0.25">
      <c r="A28" s="122" t="s">
        <v>28</v>
      </c>
      <c r="B28" s="122">
        <v>5813</v>
      </c>
      <c r="C28" s="137" t="s">
        <v>916</v>
      </c>
      <c r="D28" s="134">
        <v>1.3579990361627196E-5</v>
      </c>
      <c r="E28" s="133">
        <v>0</v>
      </c>
      <c r="F28" s="133">
        <v>1.1710369972287108E-5</v>
      </c>
      <c r="G28" s="133">
        <v>0</v>
      </c>
      <c r="H28" s="133">
        <v>5.879786395513359E-5</v>
      </c>
      <c r="I28" s="133">
        <v>0</v>
      </c>
      <c r="J28" s="133">
        <v>0</v>
      </c>
      <c r="K28" s="133">
        <v>2.782040606886456E-5</v>
      </c>
      <c r="L28" s="133">
        <v>1.6813903387016005E-4</v>
      </c>
      <c r="M28" s="133">
        <v>2.058933236500993E-5</v>
      </c>
      <c r="N28" s="133">
        <v>2.976854159449889E-5</v>
      </c>
      <c r="O28" s="133">
        <v>5.1444046470174176E-5</v>
      </c>
      <c r="P28" s="133">
        <v>3.1447858018593221E-4</v>
      </c>
      <c r="Q28" s="133">
        <v>1.7187102709784183E-5</v>
      </c>
      <c r="R28" s="133">
        <v>8.9518684200670925E-5</v>
      </c>
      <c r="S28" s="133">
        <v>6.4422521067746094E-5</v>
      </c>
      <c r="T28" s="133">
        <v>2.0391645808879462E-3</v>
      </c>
      <c r="U28" s="133">
        <v>1.8616189691037058E-4</v>
      </c>
      <c r="V28" s="133">
        <v>1.5931143307527278E-3</v>
      </c>
      <c r="W28" s="133">
        <v>3.3132909671412684E-2</v>
      </c>
      <c r="X28" s="133">
        <v>3.7027447133247361E-3</v>
      </c>
      <c r="Y28" s="133">
        <v>1.2477281355334879E-3</v>
      </c>
      <c r="Z28" s="133">
        <v>6.43289626171839E-4</v>
      </c>
      <c r="AA28" s="133">
        <v>2.115498514038286E-4</v>
      </c>
      <c r="AB28" s="133">
        <v>3.5524181157352568E-5</v>
      </c>
      <c r="AC28" s="133">
        <v>1.4685712676647641E-4</v>
      </c>
      <c r="AD28" s="133">
        <v>1.9474631139536862E-4</v>
      </c>
      <c r="AE28" s="133"/>
      <c r="AF28" s="133">
        <v>6.8960147921446927E-6</v>
      </c>
      <c r="AG28" s="133">
        <v>0</v>
      </c>
      <c r="AH28" s="133">
        <v>9.5118771575391597E-6</v>
      </c>
      <c r="AI28" s="133">
        <v>0</v>
      </c>
      <c r="AJ28" s="133">
        <v>5.9248284853317697E-5</v>
      </c>
      <c r="AK28" s="133">
        <v>0</v>
      </c>
      <c r="AL28" s="133">
        <v>0</v>
      </c>
      <c r="AM28" s="133">
        <v>3.0211490706290749E-5</v>
      </c>
      <c r="AN28" s="133">
        <v>1.3770391764453884E-4</v>
      </c>
      <c r="AO28" s="133">
        <v>2.221911557616375E-5</v>
      </c>
      <c r="AP28" s="133">
        <v>1.822696303577721E-5</v>
      </c>
      <c r="AQ28" s="133">
        <v>3.7326500158084316E-5</v>
      </c>
      <c r="AR28" s="133">
        <v>3.0952872900625163E-4</v>
      </c>
      <c r="AS28" s="133">
        <v>2.1812240079962916E-5</v>
      </c>
      <c r="AT28" s="133">
        <v>1.1465689696596486E-4</v>
      </c>
      <c r="AU28" s="133">
        <v>5.7549539464052003E-5</v>
      </c>
      <c r="AV28" s="133">
        <v>1.8254264075792126E-3</v>
      </c>
      <c r="AW28" s="133">
        <v>2.4835394053478188E-4</v>
      </c>
      <c r="AX28" s="133">
        <v>1.6036714442899818E-3</v>
      </c>
      <c r="AY28" s="133">
        <v>3.1424959470918258E-2</v>
      </c>
      <c r="AZ28" s="133">
        <v>1.8534716574590525E-3</v>
      </c>
      <c r="BA28" s="133">
        <v>1.2152060634178907E-3</v>
      </c>
      <c r="BB28" s="133">
        <v>5.8498167461027686E-4</v>
      </c>
      <c r="BC28" s="133">
        <v>1.258655335240852E-4</v>
      </c>
      <c r="BD28" s="133">
        <v>6.2632409612577778E-6</v>
      </c>
      <c r="BE28" s="133">
        <v>1.4234479497273809E-4</v>
      </c>
      <c r="BF28" s="133">
        <v>2.1936812009793938E-4</v>
      </c>
      <c r="BG28" s="133"/>
      <c r="BH28" s="133">
        <v>1.0146397714365775E-5</v>
      </c>
      <c r="BI28" s="133">
        <v>0</v>
      </c>
      <c r="BJ28" s="133">
        <v>0</v>
      </c>
      <c r="BK28" s="133">
        <v>0</v>
      </c>
      <c r="BL28" s="133">
        <v>1.4461077497017099E-5</v>
      </c>
      <c r="BM28" s="133">
        <v>0</v>
      </c>
      <c r="BN28" s="133">
        <v>0</v>
      </c>
      <c r="BO28" s="133">
        <v>5.2254214124165906E-5</v>
      </c>
      <c r="BP28" s="133">
        <v>1.0448751550928653E-4</v>
      </c>
      <c r="BQ28" s="133">
        <v>2.1718580955092519E-5</v>
      </c>
      <c r="BR28" s="133">
        <v>1.5415396576958414E-5</v>
      </c>
      <c r="BS28" s="133">
        <v>4.1998554688891302E-5</v>
      </c>
      <c r="BT28" s="133">
        <v>2.5191818248441306E-4</v>
      </c>
      <c r="BU28" s="133">
        <v>1.6591077489228881E-5</v>
      </c>
      <c r="BV28" s="133">
        <v>1.1752068684339982E-4</v>
      </c>
      <c r="BW28" s="133">
        <v>7.1974763931832302E-5</v>
      </c>
      <c r="BX28" s="133">
        <v>1.6977791879653275E-3</v>
      </c>
      <c r="BY28" s="133">
        <v>1.1922815815609661E-4</v>
      </c>
      <c r="BZ28" s="133">
        <v>1.1028093474463728E-3</v>
      </c>
      <c r="CA28" s="133">
        <v>2.3912918189705246E-2</v>
      </c>
      <c r="CB28" s="133">
        <v>1.7700380519467408E-3</v>
      </c>
      <c r="CC28" s="133">
        <v>1.0869857772680977E-3</v>
      </c>
      <c r="CD28" s="133">
        <v>5.166804081463965E-4</v>
      </c>
      <c r="CE28" s="133">
        <v>5.1301722054203228E-5</v>
      </c>
      <c r="CF28" s="133">
        <v>1.6357611715883845E-5</v>
      </c>
      <c r="CG28" s="133">
        <v>1.0303742422537139E-4</v>
      </c>
      <c r="CH28" s="133">
        <v>1.44434044381273E-4</v>
      </c>
      <c r="CI28" s="133"/>
      <c r="CJ28" s="133">
        <v>5.0812625933481764E-6</v>
      </c>
      <c r="CK28" s="133">
        <v>1.5305007811289687E-5</v>
      </c>
      <c r="CL28" s="133">
        <v>0</v>
      </c>
      <c r="CM28" s="133">
        <v>0</v>
      </c>
      <c r="CN28" s="133">
        <v>9.0912732721773785E-5</v>
      </c>
      <c r="CO28" s="133">
        <v>0</v>
      </c>
      <c r="CP28" s="133">
        <v>0</v>
      </c>
      <c r="CQ28" s="133">
        <v>4.942558409223627E-5</v>
      </c>
      <c r="CR28" s="133">
        <v>1.0964259314768065E-4</v>
      </c>
      <c r="CS28" s="133">
        <v>8.9551301260279439E-6</v>
      </c>
      <c r="CT28" s="133">
        <v>4.4230792352060186E-5</v>
      </c>
      <c r="CU28" s="133">
        <v>5.4227513287467571E-5</v>
      </c>
      <c r="CV28" s="133">
        <v>1.3629197884887419E-4</v>
      </c>
      <c r="CW28" s="133">
        <v>1.5997440375800394E-5</v>
      </c>
      <c r="CX28" s="133">
        <v>1.1119890837533636E-4</v>
      </c>
      <c r="CY28" s="133">
        <v>1.3536429130873991E-5</v>
      </c>
      <c r="CZ28" s="133">
        <v>1.3579502524524265E-3</v>
      </c>
      <c r="DA28" s="133">
        <v>9.4287691010945188E-5</v>
      </c>
      <c r="DB28" s="133">
        <v>9.9534965323473147E-4</v>
      </c>
      <c r="DC28" s="133">
        <v>2.0764766206779063E-2</v>
      </c>
      <c r="DD28" s="133">
        <v>1.564654144137819E-3</v>
      </c>
      <c r="DE28" s="133">
        <v>7.9716639950913474E-4</v>
      </c>
      <c r="DF28" s="133">
        <v>4.3198976341002213E-4</v>
      </c>
      <c r="DG28" s="133">
        <v>7.3944002539162398E-5</v>
      </c>
      <c r="DH28" s="133">
        <v>7.3464037494190497E-6</v>
      </c>
      <c r="DI28" s="133">
        <v>8.2570891264325448E-5</v>
      </c>
      <c r="DJ28" s="133">
        <v>1.0499793141051184E-4</v>
      </c>
      <c r="DK28" s="133"/>
      <c r="DL28" s="133">
        <v>2.1133343166429269E-6</v>
      </c>
      <c r="DM28" s="133">
        <v>0</v>
      </c>
      <c r="DN28" s="133">
        <v>3.6562877450569676E-6</v>
      </c>
      <c r="DO28" s="133">
        <v>0</v>
      </c>
      <c r="DP28" s="133">
        <v>1.7717873157409886E-4</v>
      </c>
      <c r="DQ28" s="133">
        <v>0</v>
      </c>
      <c r="DR28" s="133">
        <v>0</v>
      </c>
      <c r="DS28" s="133">
        <v>8.1658799240555855E-5</v>
      </c>
      <c r="DT28" s="133">
        <v>5.3084033003883062E-5</v>
      </c>
      <c r="DU28" s="133">
        <v>2.7620621386733297E-5</v>
      </c>
      <c r="DV28" s="133">
        <v>3.9034454840471452E-5</v>
      </c>
      <c r="DW28" s="133">
        <v>8.5677242286760343E-5</v>
      </c>
      <c r="DX28" s="133">
        <v>9.8174250984947844E-5</v>
      </c>
      <c r="DY28" s="133">
        <v>0</v>
      </c>
      <c r="DZ28" s="133">
        <v>2.5904798673728613E-6</v>
      </c>
      <c r="EA28" s="133">
        <v>1.6245727397471115E-5</v>
      </c>
      <c r="EB28" s="133">
        <v>1.2130439892132988E-3</v>
      </c>
      <c r="EC28" s="133">
        <v>4.3355967577869207E-5</v>
      </c>
      <c r="ED28" s="133">
        <v>8.3894465632570331E-4</v>
      </c>
      <c r="EE28" s="133">
        <v>1.8921707725616251E-2</v>
      </c>
      <c r="EF28" s="133">
        <v>7.7202318297341457E-4</v>
      </c>
      <c r="EG28" s="133">
        <v>5.0687197448051103E-4</v>
      </c>
      <c r="EH28" s="133">
        <v>4.2365226943876671E-4</v>
      </c>
      <c r="EI28" s="133">
        <v>2.6452400889304148E-5</v>
      </c>
      <c r="EJ28" s="133">
        <v>1.5027342632184135E-5</v>
      </c>
      <c r="EK28" s="133">
        <v>8.6021116149175274E-5</v>
      </c>
      <c r="EL28" s="133">
        <v>6.1080188050802609E-5</v>
      </c>
      <c r="EM28" s="133"/>
      <c r="EN28" s="133">
        <v>3.7007202527468418E-6</v>
      </c>
      <c r="EO28" s="133">
        <v>0</v>
      </c>
      <c r="EP28" s="133">
        <v>0</v>
      </c>
      <c r="EQ28" s="133">
        <v>0</v>
      </c>
      <c r="ER28" s="133">
        <v>3.1732124252364522E-5</v>
      </c>
      <c r="ES28" s="133">
        <v>0</v>
      </c>
      <c r="ET28" s="133">
        <v>0</v>
      </c>
      <c r="EU28" s="133">
        <v>3.2303029988555007E-5</v>
      </c>
      <c r="EV28" s="133">
        <v>4.5790762565636227E-5</v>
      </c>
      <c r="EW28" s="133">
        <v>0</v>
      </c>
      <c r="EX28" s="133">
        <v>2.8346482526077833E-5</v>
      </c>
      <c r="EY28" s="133">
        <v>9.5337955151262959E-5</v>
      </c>
      <c r="EZ28" s="133">
        <v>5.2516204838302377E-5</v>
      </c>
      <c r="FA28" s="133">
        <v>0</v>
      </c>
      <c r="FB28" s="133">
        <v>2.5865249078338141E-6</v>
      </c>
      <c r="FC28" s="133">
        <v>4.1290686738296464E-5</v>
      </c>
      <c r="FD28" s="133">
        <v>9.7036657374122506E-4</v>
      </c>
      <c r="FE28" s="133">
        <v>1.8682588787358101E-5</v>
      </c>
      <c r="FF28" s="133">
        <v>4.5923232433604615E-4</v>
      </c>
      <c r="FG28" s="133">
        <v>1.441082105684946E-2</v>
      </c>
      <c r="FH28" s="133">
        <v>5.4580148253747498E-4</v>
      </c>
      <c r="FI28" s="133">
        <v>3.1916420120945224E-4</v>
      </c>
      <c r="FJ28" s="133">
        <v>4.1357996074934479E-4</v>
      </c>
      <c r="FK28" s="133">
        <v>8.2211182073247947E-5</v>
      </c>
      <c r="FL28" s="133">
        <v>0</v>
      </c>
      <c r="FM28" s="133">
        <v>7.0091800757789548E-5</v>
      </c>
      <c r="FN28" s="133">
        <v>1.3009806442421419E-4</v>
      </c>
      <c r="FO28" s="133"/>
      <c r="FP28" s="133">
        <v>0</v>
      </c>
      <c r="FQ28" s="133">
        <v>0</v>
      </c>
      <c r="FR28" s="133">
        <v>0</v>
      </c>
      <c r="FS28" s="133">
        <v>0</v>
      </c>
      <c r="FT28" s="133">
        <v>2.562582280837263E-5</v>
      </c>
      <c r="FU28" s="133">
        <v>0</v>
      </c>
      <c r="FV28" s="133">
        <v>0</v>
      </c>
      <c r="FW28" s="133">
        <v>1.7067431336020928E-6</v>
      </c>
      <c r="FX28" s="133">
        <v>2.8327823383737868E-5</v>
      </c>
      <c r="FY28" s="133">
        <v>9.3870872348115104E-6</v>
      </c>
      <c r="FZ28" s="133">
        <v>0</v>
      </c>
      <c r="GA28" s="133">
        <v>0</v>
      </c>
      <c r="GB28" s="133">
        <v>0</v>
      </c>
      <c r="GC28" s="133">
        <v>0</v>
      </c>
      <c r="GD28" s="133">
        <v>7.7934415377734131E-6</v>
      </c>
      <c r="GE28" s="133">
        <v>1.0000815615120448E-5</v>
      </c>
      <c r="GF28" s="133">
        <v>2.4316697360658151E-4</v>
      </c>
      <c r="GG28" s="133">
        <v>3.9346639306953214E-5</v>
      </c>
      <c r="GH28" s="133">
        <v>5.1638208542287756E-4</v>
      </c>
      <c r="GI28" s="133">
        <v>7.7865584730232668E-2</v>
      </c>
      <c r="GJ28" s="133">
        <v>3.2909988645615649E-4</v>
      </c>
      <c r="GK28" s="133">
        <v>1.9870553357577661E-4</v>
      </c>
      <c r="GL28" s="133">
        <v>2.296908588343716E-4</v>
      </c>
      <c r="GM28" s="133">
        <v>7.0682607745260271E-5</v>
      </c>
      <c r="GN28" s="133">
        <v>0</v>
      </c>
      <c r="GO28" s="133">
        <v>3.4134862672041856E-6</v>
      </c>
      <c r="GP28" s="133">
        <v>1.2149897217341627E-4</v>
      </c>
      <c r="GQ28" s="133"/>
      <c r="GR28" s="133">
        <v>0</v>
      </c>
      <c r="GS28" s="133">
        <v>0</v>
      </c>
      <c r="GT28" s="133">
        <v>0</v>
      </c>
      <c r="GU28" s="133">
        <v>0</v>
      </c>
      <c r="GV28" s="133">
        <v>2.8480639306689251E-5</v>
      </c>
      <c r="GW28" s="133">
        <v>0</v>
      </c>
      <c r="GX28" s="133">
        <v>5.6903142569379014E-6</v>
      </c>
      <c r="GY28" s="133">
        <v>5.119528317681034E-6</v>
      </c>
      <c r="GZ28" s="133">
        <v>0</v>
      </c>
      <c r="HA28" s="133">
        <v>0</v>
      </c>
      <c r="HB28" s="133">
        <v>0</v>
      </c>
      <c r="HC28" s="133">
        <v>6.7131956639121829E-6</v>
      </c>
      <c r="HD28" s="133">
        <v>0</v>
      </c>
      <c r="HE28" s="133">
        <v>0</v>
      </c>
      <c r="HF28" s="133">
        <v>8.7251485273047812E-6</v>
      </c>
      <c r="HG28" s="133">
        <v>2.9625672793038121E-5</v>
      </c>
      <c r="HH28" s="133">
        <v>4.2095422713767745E-4</v>
      </c>
      <c r="HI28" s="133">
        <v>2.0154950840213738E-5</v>
      </c>
      <c r="HJ28" s="133">
        <v>3.703725827083774E-3</v>
      </c>
      <c r="HK28" s="133">
        <v>7.6634524530477713E-2</v>
      </c>
      <c r="HL28" s="133">
        <v>3.9349604246435876E-4</v>
      </c>
      <c r="HM28" s="133">
        <v>1.0335388913804096E-4</v>
      </c>
      <c r="HN28" s="133">
        <v>3.6594799824511996E-4</v>
      </c>
      <c r="HO28" s="133">
        <v>6.5839970787040468E-5</v>
      </c>
      <c r="HP28" s="133">
        <v>0</v>
      </c>
      <c r="HQ28" s="133">
        <v>6.5922290666625585E-5</v>
      </c>
      <c r="HR28" s="133">
        <v>8.1709470089510875E-4</v>
      </c>
    </row>
    <row r="29" spans="1:226" x14ac:dyDescent="0.25">
      <c r="A29" s="122" t="s">
        <v>28</v>
      </c>
      <c r="B29" s="122">
        <v>5821</v>
      </c>
      <c r="C29" s="137" t="s">
        <v>917</v>
      </c>
      <c r="D29" s="134">
        <v>4.8095290733212804E-4</v>
      </c>
      <c r="E29" s="133">
        <v>0</v>
      </c>
      <c r="F29" s="133">
        <v>1.2737989084467993E-4</v>
      </c>
      <c r="G29" s="133">
        <v>0</v>
      </c>
      <c r="H29" s="133">
        <v>1.3602501131277603E-4</v>
      </c>
      <c r="I29" s="133">
        <v>0</v>
      </c>
      <c r="J29" s="133">
        <v>0</v>
      </c>
      <c r="K29" s="133">
        <v>0</v>
      </c>
      <c r="L29" s="133">
        <v>9.2917321052812524E-6</v>
      </c>
      <c r="M29" s="133">
        <v>9.0988846832313383E-4</v>
      </c>
      <c r="N29" s="133">
        <v>4.3689848248791067E-5</v>
      </c>
      <c r="O29" s="133">
        <v>6.5344942286284227E-5</v>
      </c>
      <c r="P29" s="133">
        <v>3.2404927176970678E-3</v>
      </c>
      <c r="Q29" s="133">
        <v>0</v>
      </c>
      <c r="R29" s="133">
        <v>0</v>
      </c>
      <c r="S29" s="133">
        <v>4.8664929661648644E-4</v>
      </c>
      <c r="T29" s="133">
        <v>1.9787959186479674E-3</v>
      </c>
      <c r="U29" s="133">
        <v>3.6031138061021662E-5</v>
      </c>
      <c r="V29" s="133">
        <v>2.2628503852752342E-2</v>
      </c>
      <c r="W29" s="133">
        <v>9.0532360294512088E-2</v>
      </c>
      <c r="X29" s="133">
        <v>1.481402666531967E-2</v>
      </c>
      <c r="Y29" s="133">
        <v>9.1815275166468122E-4</v>
      </c>
      <c r="Z29" s="133">
        <v>2.94110964035167E-3</v>
      </c>
      <c r="AA29" s="133">
        <v>1.2085003319037744E-4</v>
      </c>
      <c r="AB29" s="133">
        <v>4.9244476673771958E-5</v>
      </c>
      <c r="AC29" s="133">
        <v>4.8274240201824392E-4</v>
      </c>
      <c r="AD29" s="133">
        <v>2.5208483139226071E-3</v>
      </c>
      <c r="AE29" s="133"/>
      <c r="AF29" s="133">
        <v>0</v>
      </c>
      <c r="AG29" s="133">
        <v>0</v>
      </c>
      <c r="AH29" s="133">
        <v>1.0628652198499526E-4</v>
      </c>
      <c r="AI29" s="133">
        <v>0</v>
      </c>
      <c r="AJ29" s="133">
        <v>1.6318812475200962E-4</v>
      </c>
      <c r="AK29" s="133">
        <v>0</v>
      </c>
      <c r="AL29" s="133">
        <v>0</v>
      </c>
      <c r="AM29" s="133">
        <v>4.0699434028608441E-5</v>
      </c>
      <c r="AN29" s="133">
        <v>1.7587096388075675E-5</v>
      </c>
      <c r="AO29" s="133">
        <v>9.6940723921300372E-4</v>
      </c>
      <c r="AP29" s="133">
        <v>3.4801047564368169E-5</v>
      </c>
      <c r="AQ29" s="133">
        <v>3.4336546871995623E-5</v>
      </c>
      <c r="AR29" s="133">
        <v>2.809791893079336E-3</v>
      </c>
      <c r="AS29" s="133">
        <v>4.2746042678163077E-6</v>
      </c>
      <c r="AT29" s="133">
        <v>1.5680326562507429E-5</v>
      </c>
      <c r="AU29" s="133">
        <v>5.401014821613076E-4</v>
      </c>
      <c r="AV29" s="133">
        <v>2.1108730375063401E-3</v>
      </c>
      <c r="AW29" s="133">
        <v>1.0610844499745706E-4</v>
      </c>
      <c r="AX29" s="133">
        <v>2.2913784794182806E-2</v>
      </c>
      <c r="AY29" s="133">
        <v>9.2857601528891234E-2</v>
      </c>
      <c r="AZ29" s="133">
        <v>1.6552858691082414E-2</v>
      </c>
      <c r="BA29" s="133">
        <v>6.6705130247289687E-4</v>
      </c>
      <c r="BB29" s="133">
        <v>2.8952636772177254E-3</v>
      </c>
      <c r="BC29" s="133">
        <v>1.9224090137956711E-4</v>
      </c>
      <c r="BD29" s="133">
        <v>4.2374063840698242E-5</v>
      </c>
      <c r="BE29" s="133">
        <v>4.1541808477312003E-4</v>
      </c>
      <c r="BF29" s="133">
        <v>2.8935177094302818E-3</v>
      </c>
      <c r="BG29" s="133"/>
      <c r="BH29" s="133">
        <v>0</v>
      </c>
      <c r="BI29" s="133">
        <v>0</v>
      </c>
      <c r="BJ29" s="133">
        <v>1.4868161417292978E-4</v>
      </c>
      <c r="BK29" s="133">
        <v>0</v>
      </c>
      <c r="BL29" s="133">
        <v>2.5618894877756402E-4</v>
      </c>
      <c r="BM29" s="133">
        <v>0</v>
      </c>
      <c r="BN29" s="133">
        <v>0</v>
      </c>
      <c r="BO29" s="133">
        <v>1.5279427885373862E-4</v>
      </c>
      <c r="BP29" s="133">
        <v>6.8662623242143763E-6</v>
      </c>
      <c r="BQ29" s="133">
        <v>9.1880892276639196E-4</v>
      </c>
      <c r="BR29" s="133">
        <v>3.5187722542004879E-5</v>
      </c>
      <c r="BS29" s="133">
        <v>4.5775734664970374E-5</v>
      </c>
      <c r="BT29" s="133">
        <v>2.3192147359556059E-3</v>
      </c>
      <c r="BU29" s="133">
        <v>4.0585721358171994E-6</v>
      </c>
      <c r="BV29" s="133">
        <v>1.0816877746223411E-5</v>
      </c>
      <c r="BW29" s="133">
        <v>5.4327116792482282E-4</v>
      </c>
      <c r="BX29" s="133">
        <v>2.1708623098280365E-3</v>
      </c>
      <c r="BY29" s="133">
        <v>8.4883763838659092E-5</v>
      </c>
      <c r="BZ29" s="133">
        <v>2.2560528547400489E-2</v>
      </c>
      <c r="CA29" s="133">
        <v>9.7136210358120589E-2</v>
      </c>
      <c r="CB29" s="133">
        <v>1.4840647136598275E-2</v>
      </c>
      <c r="CC29" s="133">
        <v>9.341070318287059E-4</v>
      </c>
      <c r="CD29" s="133">
        <v>3.2328260763739266E-3</v>
      </c>
      <c r="CE29" s="133">
        <v>2.2186941484573887E-4</v>
      </c>
      <c r="CF29" s="133">
        <v>5.1653290971696927E-5</v>
      </c>
      <c r="CG29" s="133">
        <v>3.2335231459262442E-4</v>
      </c>
      <c r="CH29" s="133">
        <v>1.1105273226658381E-3</v>
      </c>
      <c r="CI29" s="133"/>
      <c r="CJ29" s="133">
        <v>9.6285504697246903E-6</v>
      </c>
      <c r="CK29" s="133">
        <v>0</v>
      </c>
      <c r="CL29" s="133">
        <v>1.5247539207512574E-4</v>
      </c>
      <c r="CM29" s="133">
        <v>0</v>
      </c>
      <c r="CN29" s="133">
        <v>5.3116679221635644E-4</v>
      </c>
      <c r="CO29" s="133">
        <v>0</v>
      </c>
      <c r="CP29" s="133">
        <v>0</v>
      </c>
      <c r="CQ29" s="133">
        <v>1.3412492578730877E-4</v>
      </c>
      <c r="CR29" s="133">
        <v>4.2581932843854863E-6</v>
      </c>
      <c r="CS29" s="133">
        <v>8.7719699958813439E-4</v>
      </c>
      <c r="CT29" s="133">
        <v>3.3115377379030183E-5</v>
      </c>
      <c r="CU29" s="133">
        <v>4.4993423885731157E-5</v>
      </c>
      <c r="CV29" s="133">
        <v>1.9395230675613537E-3</v>
      </c>
      <c r="CW29" s="133">
        <v>0</v>
      </c>
      <c r="CX29" s="133">
        <v>9.699769772741285E-6</v>
      </c>
      <c r="CY29" s="133">
        <v>6.2653559496797084E-4</v>
      </c>
      <c r="CZ29" s="133">
        <v>2.0876485043275898E-3</v>
      </c>
      <c r="DA29" s="133">
        <v>4.5602427152105246E-5</v>
      </c>
      <c r="DB29" s="133">
        <v>2.2553628478002925E-2</v>
      </c>
      <c r="DC29" s="133">
        <v>9.3694216953741263E-2</v>
      </c>
      <c r="DD29" s="133">
        <v>5.9263123083180339E-3</v>
      </c>
      <c r="DE29" s="133">
        <v>1.0694392234037097E-3</v>
      </c>
      <c r="DF29" s="133">
        <v>3.2870082658394829E-3</v>
      </c>
      <c r="DG29" s="133">
        <v>1.535118812152919E-4</v>
      </c>
      <c r="DH29" s="133">
        <v>1.1298445860886245E-4</v>
      </c>
      <c r="DI29" s="133">
        <v>3.12033601654082E-4</v>
      </c>
      <c r="DJ29" s="133">
        <v>1.1185617003189518E-3</v>
      </c>
      <c r="DK29" s="133"/>
      <c r="DL29" s="133">
        <v>2.376587034287029E-6</v>
      </c>
      <c r="DM29" s="133">
        <v>0</v>
      </c>
      <c r="DN29" s="133">
        <v>4.680048313672918E-6</v>
      </c>
      <c r="DO29" s="133">
        <v>0</v>
      </c>
      <c r="DP29" s="133">
        <v>6.2293709953389204E-5</v>
      </c>
      <c r="DQ29" s="133">
        <v>0</v>
      </c>
      <c r="DR29" s="133">
        <v>0</v>
      </c>
      <c r="DS29" s="133">
        <v>1.5718245733352789E-4</v>
      </c>
      <c r="DT29" s="133">
        <v>7.5648593445228651E-6</v>
      </c>
      <c r="DU29" s="133">
        <v>4.917859118672254E-4</v>
      </c>
      <c r="DV29" s="133">
        <v>2.4416689561490432E-5</v>
      </c>
      <c r="DW29" s="133">
        <v>5.0115090792006553E-5</v>
      </c>
      <c r="DX29" s="133">
        <v>1.6971257006100113E-3</v>
      </c>
      <c r="DY29" s="133">
        <v>0</v>
      </c>
      <c r="DZ29" s="133">
        <v>6.08771909551985E-6</v>
      </c>
      <c r="EA29" s="133">
        <v>3.6262092939223111E-4</v>
      </c>
      <c r="EB29" s="133">
        <v>1.4844730072014413E-3</v>
      </c>
      <c r="EC29" s="133">
        <v>3.5785587238841759E-5</v>
      </c>
      <c r="ED29" s="133">
        <v>2.0552744526156352E-2</v>
      </c>
      <c r="EE29" s="133">
        <v>6.6966092896366403E-2</v>
      </c>
      <c r="EF29" s="133">
        <v>1.3171147939452803E-2</v>
      </c>
      <c r="EG29" s="133">
        <v>1.0009965576781256E-3</v>
      </c>
      <c r="EH29" s="133">
        <v>2.7677398782235173E-3</v>
      </c>
      <c r="EI29" s="133">
        <v>6.4363826948874957E-5</v>
      </c>
      <c r="EJ29" s="133">
        <v>5.1117864268971723E-5</v>
      </c>
      <c r="EK29" s="133">
        <v>2.1733350954257486E-4</v>
      </c>
      <c r="EL29" s="133">
        <v>1.2085882541527629E-3</v>
      </c>
      <c r="EM29" s="133"/>
      <c r="EN29" s="133">
        <v>4.2377902638792606E-5</v>
      </c>
      <c r="EO29" s="133">
        <v>0</v>
      </c>
      <c r="EP29" s="133">
        <v>3.7734147342460795E-4</v>
      </c>
      <c r="EQ29" s="133">
        <v>0</v>
      </c>
      <c r="ER29" s="133">
        <v>2.6116193724893915E-4</v>
      </c>
      <c r="ES29" s="133">
        <v>0</v>
      </c>
      <c r="ET29" s="133">
        <v>0</v>
      </c>
      <c r="EU29" s="133">
        <v>1.5583792673353006E-4</v>
      </c>
      <c r="EV29" s="133">
        <v>8.3860390147174482E-5</v>
      </c>
      <c r="EW29" s="133">
        <v>5.4522050925050062E-4</v>
      </c>
      <c r="EX29" s="133">
        <v>2.5686181969334265E-5</v>
      </c>
      <c r="EY29" s="133">
        <v>3.9258871941470906E-5</v>
      </c>
      <c r="EZ29" s="133">
        <v>2.077963255894817E-3</v>
      </c>
      <c r="FA29" s="133">
        <v>2.3238851894230888E-5</v>
      </c>
      <c r="FB29" s="133">
        <v>1.1778676296056308E-5</v>
      </c>
      <c r="FC29" s="133">
        <v>5.5826176783577478E-4</v>
      </c>
      <c r="FD29" s="133">
        <v>1.8652371013748929E-3</v>
      </c>
      <c r="FE29" s="133">
        <v>8.5725513361867999E-5</v>
      </c>
      <c r="FF29" s="133">
        <v>2.2724492248267343E-2</v>
      </c>
      <c r="FG29" s="133">
        <v>6.9403949675081789E-2</v>
      </c>
      <c r="FH29" s="133">
        <v>1.3897442181336364E-2</v>
      </c>
      <c r="FI29" s="133">
        <v>1.0147031522109262E-3</v>
      </c>
      <c r="FJ29" s="133">
        <v>3.0317155455429666E-3</v>
      </c>
      <c r="FK29" s="133">
        <v>2.4676760779534228E-5</v>
      </c>
      <c r="FL29" s="133">
        <v>3.5794361101839181E-4</v>
      </c>
      <c r="FM29" s="133">
        <v>2.3740605892198612E-4</v>
      </c>
      <c r="FN29" s="133">
        <v>1.162163603316933E-3</v>
      </c>
      <c r="FO29" s="133"/>
      <c r="FP29" s="133">
        <v>0</v>
      </c>
      <c r="FQ29" s="133">
        <v>0</v>
      </c>
      <c r="FR29" s="133">
        <v>1.7854988420003222E-4</v>
      </c>
      <c r="FS29" s="133">
        <v>0</v>
      </c>
      <c r="FT29" s="133">
        <v>1.4469167842104801E-4</v>
      </c>
      <c r="FU29" s="133">
        <v>0</v>
      </c>
      <c r="FV29" s="133">
        <v>0</v>
      </c>
      <c r="FW29" s="133">
        <v>1.369735392128658E-4</v>
      </c>
      <c r="FX29" s="133">
        <v>7.0983858189917548E-5</v>
      </c>
      <c r="FY29" s="133">
        <v>3.8408387085853282E-4</v>
      </c>
      <c r="FZ29" s="133">
        <v>2.6427827575802432E-5</v>
      </c>
      <c r="GA29" s="133">
        <v>2.365290999860892E-5</v>
      </c>
      <c r="GB29" s="133">
        <v>2.0737566942806828E-3</v>
      </c>
      <c r="GC29" s="133">
        <v>2.9586659542209185E-5</v>
      </c>
      <c r="GD29" s="133">
        <v>3.4134862672041856E-6</v>
      </c>
      <c r="GE29" s="133">
        <v>3.8707840309436091E-4</v>
      </c>
      <c r="GF29" s="133">
        <v>1.6421966169960283E-3</v>
      </c>
      <c r="GG29" s="133">
        <v>1.1500384808104503E-4</v>
      </c>
      <c r="GH29" s="133">
        <v>2.2458577503100575E-2</v>
      </c>
      <c r="GI29" s="133">
        <v>7.4994732149654936E-2</v>
      </c>
      <c r="GJ29" s="133">
        <v>1.3998427070298627E-2</v>
      </c>
      <c r="GK29" s="133">
        <v>6.4710454424830692E-4</v>
      </c>
      <c r="GL29" s="133">
        <v>3.3018778509268229E-3</v>
      </c>
      <c r="GM29" s="133">
        <v>4.8881287851724975E-5</v>
      </c>
      <c r="GN29" s="133">
        <v>3.4814516576277775E-5</v>
      </c>
      <c r="GO29" s="133">
        <v>1.5350571122637943E-4</v>
      </c>
      <c r="GP29" s="133">
        <v>2.009152724176753E-3</v>
      </c>
      <c r="GQ29" s="133"/>
      <c r="GR29" s="133">
        <v>0</v>
      </c>
      <c r="GS29" s="133">
        <v>0</v>
      </c>
      <c r="GT29" s="133">
        <v>9.8308240067111584E-5</v>
      </c>
      <c r="GU29" s="133">
        <v>0</v>
      </c>
      <c r="GV29" s="133">
        <v>1.3782083388158835E-4</v>
      </c>
      <c r="GW29" s="133">
        <v>0</v>
      </c>
      <c r="GX29" s="133">
        <v>0</v>
      </c>
      <c r="GY29" s="133">
        <v>7.381053622459027E-5</v>
      </c>
      <c r="GZ29" s="133">
        <v>2.7897998546059353E-5</v>
      </c>
      <c r="HA29" s="133">
        <v>7.02240876320877E-4</v>
      </c>
      <c r="HB29" s="133">
        <v>8.2263924826855971E-6</v>
      </c>
      <c r="HC29" s="133">
        <v>2.8703699625561413E-5</v>
      </c>
      <c r="HD29" s="133">
        <v>1.7842593958182923E-3</v>
      </c>
      <c r="HE29" s="133">
        <v>4.1205130370909241E-5</v>
      </c>
      <c r="HF29" s="133">
        <v>4.1446968726829103E-5</v>
      </c>
      <c r="HG29" s="133">
        <v>4.5358708875758741E-4</v>
      </c>
      <c r="HH29" s="133">
        <v>2.0621994289291034E-3</v>
      </c>
      <c r="HI29" s="133">
        <v>1.8388075069936959E-4</v>
      </c>
      <c r="HJ29" s="133">
        <v>2.6371606647231483E-2</v>
      </c>
      <c r="HK29" s="133">
        <v>7.4674419913818221E-2</v>
      </c>
      <c r="HL29" s="133">
        <v>8.1227386665655987E-3</v>
      </c>
      <c r="HM29" s="133">
        <v>5.4727801815952738E-4</v>
      </c>
      <c r="HN29" s="133">
        <v>2.4060003447318981E-3</v>
      </c>
      <c r="HO29" s="133">
        <v>2.142517124022363E-5</v>
      </c>
      <c r="HP29" s="133">
        <v>1.1997079225044076E-5</v>
      </c>
      <c r="HQ29" s="133">
        <v>1.4322449855784297E-4</v>
      </c>
      <c r="HR29" s="133">
        <v>8.2346685705774684E-4</v>
      </c>
    </row>
    <row r="30" spans="1:226" x14ac:dyDescent="0.25">
      <c r="A30" s="122" t="s">
        <v>28</v>
      </c>
      <c r="B30" s="122">
        <v>5822</v>
      </c>
      <c r="C30" s="137" t="s">
        <v>918</v>
      </c>
      <c r="D30" s="134">
        <v>7.4127360485193099E-4</v>
      </c>
      <c r="E30" s="133">
        <v>2.8565342815204618E-4</v>
      </c>
      <c r="F30" s="133">
        <v>3.4868511629965104E-3</v>
      </c>
      <c r="G30" s="133">
        <v>3.880601783969325E-4</v>
      </c>
      <c r="H30" s="133">
        <v>3.4755612439017715E-3</v>
      </c>
      <c r="I30" s="133">
        <v>6.5213030662830199E-5</v>
      </c>
      <c r="J30" s="133">
        <v>7.745980923230195E-4</v>
      </c>
      <c r="K30" s="133">
        <v>1.1134620181358101E-3</v>
      </c>
      <c r="L30" s="133">
        <v>8.9537608361720694E-4</v>
      </c>
      <c r="M30" s="133">
        <v>4.96038313157006E-3</v>
      </c>
      <c r="N30" s="133">
        <v>1.6491477495443082E-3</v>
      </c>
      <c r="O30" s="133">
        <v>2.7285119293459382E-3</v>
      </c>
      <c r="P30" s="133">
        <v>1.5560729026598863E-2</v>
      </c>
      <c r="Q30" s="133">
        <v>1.4144283446871134E-3</v>
      </c>
      <c r="R30" s="133">
        <v>1.7996927028385002E-3</v>
      </c>
      <c r="S30" s="133">
        <v>8.0338780878789241E-3</v>
      </c>
      <c r="T30" s="133">
        <v>3.4876963916019237E-2</v>
      </c>
      <c r="U30" s="133">
        <v>1.2494265464670785E-2</v>
      </c>
      <c r="V30" s="133">
        <v>1.2771657304083868E-2</v>
      </c>
      <c r="W30" s="133">
        <v>0.10353222755663656</v>
      </c>
      <c r="X30" s="133">
        <v>1.8861278514061882E-2</v>
      </c>
      <c r="Y30" s="133">
        <v>1.1849941513853525E-2</v>
      </c>
      <c r="Z30" s="133">
        <v>3.6138393980412048E-2</v>
      </c>
      <c r="AA30" s="133">
        <v>2.3851382303834278E-3</v>
      </c>
      <c r="AB30" s="133">
        <v>4.4656993671189746E-4</v>
      </c>
      <c r="AC30" s="133">
        <v>6.2628376179397855E-3</v>
      </c>
      <c r="AD30" s="133">
        <v>1.5347976236584114E-2</v>
      </c>
      <c r="AE30" s="133"/>
      <c r="AF30" s="133">
        <v>7.5253556996889438E-4</v>
      </c>
      <c r="AG30" s="133">
        <v>1.8342698892036833E-4</v>
      </c>
      <c r="AH30" s="133">
        <v>3.2019906174870611E-3</v>
      </c>
      <c r="AI30" s="133">
        <v>4.5769732553394861E-4</v>
      </c>
      <c r="AJ30" s="133">
        <v>2.5873993013201505E-3</v>
      </c>
      <c r="AK30" s="133">
        <v>7.762069791927003E-5</v>
      </c>
      <c r="AL30" s="133">
        <v>7.2367379501726424E-4</v>
      </c>
      <c r="AM30" s="133">
        <v>1.1903734497487302E-3</v>
      </c>
      <c r="AN30" s="133">
        <v>8.8688436459394651E-4</v>
      </c>
      <c r="AO30" s="133">
        <v>4.2190702547024025E-3</v>
      </c>
      <c r="AP30" s="133">
        <v>1.7508663074016022E-3</v>
      </c>
      <c r="AQ30" s="133">
        <v>2.5819249707304736E-3</v>
      </c>
      <c r="AR30" s="133">
        <v>1.5328274505269954E-2</v>
      </c>
      <c r="AS30" s="133">
        <v>2.945984126556813E-5</v>
      </c>
      <c r="AT30" s="133">
        <v>2.0224081161951415E-3</v>
      </c>
      <c r="AU30" s="133">
        <v>6.8222516093400399E-3</v>
      </c>
      <c r="AV30" s="133">
        <v>3.7639402798191411E-2</v>
      </c>
      <c r="AW30" s="133">
        <v>1.2330017264487575E-2</v>
      </c>
      <c r="AX30" s="133">
        <v>1.1962335066308217E-2</v>
      </c>
      <c r="AY30" s="133">
        <v>8.6383343435480375E-2</v>
      </c>
      <c r="AZ30" s="133">
        <v>1.9903997155148304E-2</v>
      </c>
      <c r="BA30" s="133">
        <v>1.3183642717511334E-2</v>
      </c>
      <c r="BB30" s="133">
        <v>3.3651061117948917E-2</v>
      </c>
      <c r="BC30" s="133">
        <v>2.4057191628487616E-3</v>
      </c>
      <c r="BD30" s="133">
        <v>5.7348128685375216E-4</v>
      </c>
      <c r="BE30" s="133">
        <v>5.9371235838077451E-3</v>
      </c>
      <c r="BF30" s="133">
        <v>1.6297201986353996E-2</v>
      </c>
      <c r="BG30" s="133"/>
      <c r="BH30" s="133">
        <v>7.2710207218004133E-4</v>
      </c>
      <c r="BI30" s="133">
        <v>2.2114399401422941E-4</v>
      </c>
      <c r="BJ30" s="133">
        <v>4.0962276920690202E-3</v>
      </c>
      <c r="BK30" s="133">
        <v>2.821291951329906E-4</v>
      </c>
      <c r="BL30" s="133">
        <v>2.3926076837472682E-3</v>
      </c>
      <c r="BM30" s="133">
        <v>0</v>
      </c>
      <c r="BN30" s="133">
        <v>5.6043990681465801E-4</v>
      </c>
      <c r="BO30" s="133">
        <v>1.176576538654146E-3</v>
      </c>
      <c r="BP30" s="133">
        <v>8.289388246068678E-4</v>
      </c>
      <c r="BQ30" s="133">
        <v>4.510704379787029E-3</v>
      </c>
      <c r="BR30" s="133">
        <v>1.9915636626673186E-3</v>
      </c>
      <c r="BS30" s="133">
        <v>2.6920567702195613E-3</v>
      </c>
      <c r="BT30" s="133">
        <v>8.8461085563464499E-3</v>
      </c>
      <c r="BU30" s="133">
        <v>1.4466874664884753E-3</v>
      </c>
      <c r="BV30" s="133">
        <v>1.7458179028477143E-3</v>
      </c>
      <c r="BW30" s="133">
        <v>7.0415761973892576E-3</v>
      </c>
      <c r="BX30" s="133">
        <v>3.6891658753547538E-2</v>
      </c>
      <c r="BY30" s="133">
        <v>1.195300852553312E-2</v>
      </c>
      <c r="BZ30" s="133">
        <v>1.2080331936466283E-2</v>
      </c>
      <c r="CA30" s="133">
        <v>6.8712320001168919E-2</v>
      </c>
      <c r="CB30" s="133">
        <v>1.9142932418398779E-2</v>
      </c>
      <c r="CC30" s="133">
        <v>1.2016419734883065E-2</v>
      </c>
      <c r="CD30" s="133">
        <v>3.3108174320708395E-2</v>
      </c>
      <c r="CE30" s="133">
        <v>2.3233357200567102E-3</v>
      </c>
      <c r="CF30" s="133">
        <v>6.0476072166932324E-4</v>
      </c>
      <c r="CG30" s="133">
        <v>5.6895247150543131E-3</v>
      </c>
      <c r="CH30" s="133">
        <v>1.462087920733914E-2</v>
      </c>
      <c r="CI30" s="133"/>
      <c r="CJ30" s="133">
        <v>7.0769097707654226E-4</v>
      </c>
      <c r="CK30" s="133">
        <v>1.6391928652691518E-4</v>
      </c>
      <c r="CL30" s="133">
        <v>4.1492616598673808E-3</v>
      </c>
      <c r="CM30" s="133">
        <v>2.7029721947510038E-4</v>
      </c>
      <c r="CN30" s="133">
        <v>2.4010718006908138E-3</v>
      </c>
      <c r="CO30" s="133">
        <v>2.2015063347045039E-5</v>
      </c>
      <c r="CP30" s="133">
        <v>6.8026671583533481E-4</v>
      </c>
      <c r="CQ30" s="133">
        <v>1.0813283575382701E-3</v>
      </c>
      <c r="CR30" s="133">
        <v>6.678963922552081E-4</v>
      </c>
      <c r="CS30" s="133">
        <v>4.3352810035512668E-3</v>
      </c>
      <c r="CT30" s="133">
        <v>2.5563760003541468E-3</v>
      </c>
      <c r="CU30" s="133">
        <v>3.0735730276519146E-3</v>
      </c>
      <c r="CV30" s="133">
        <v>1.5178002162935808E-2</v>
      </c>
      <c r="CW30" s="133">
        <v>1.381268044053259E-3</v>
      </c>
      <c r="CX30" s="133">
        <v>1.5108408523839024E-3</v>
      </c>
      <c r="CY30" s="133">
        <v>9.0828614698298411E-3</v>
      </c>
      <c r="CZ30" s="133">
        <v>3.5463835596512901E-2</v>
      </c>
      <c r="DA30" s="133">
        <v>1.1575460108177992E-2</v>
      </c>
      <c r="DB30" s="133">
        <v>1.2124038999647804E-2</v>
      </c>
      <c r="DC30" s="133">
        <v>7.0569934457268238E-2</v>
      </c>
      <c r="DD30" s="133">
        <v>1.8991987560130822E-2</v>
      </c>
      <c r="DE30" s="133">
        <v>1.2352585348203372E-2</v>
      </c>
      <c r="DF30" s="133">
        <v>3.621114052530737E-2</v>
      </c>
      <c r="DG30" s="133">
        <v>2.2539846216435505E-3</v>
      </c>
      <c r="DH30" s="133">
        <v>7.2541053693130693E-4</v>
      </c>
      <c r="DI30" s="133">
        <v>6.3686874038172362E-3</v>
      </c>
      <c r="DJ30" s="133">
        <v>1.5403320515288539E-2</v>
      </c>
      <c r="DK30" s="133"/>
      <c r="DL30" s="133">
        <v>7.6367419615908691E-4</v>
      </c>
      <c r="DM30" s="133">
        <v>1.2952402993149237E-4</v>
      </c>
      <c r="DN30" s="133">
        <v>3.8708070099221239E-3</v>
      </c>
      <c r="DO30" s="133">
        <v>3.0552232900715552E-4</v>
      </c>
      <c r="DP30" s="133">
        <v>2.6585915720749921E-3</v>
      </c>
      <c r="DQ30" s="133">
        <v>1.0406928371631599E-5</v>
      </c>
      <c r="DR30" s="133">
        <v>6.4375300379825896E-4</v>
      </c>
      <c r="DS30" s="133">
        <v>1.2448627236259333E-3</v>
      </c>
      <c r="DT30" s="133">
        <v>7.9989305349576064E-4</v>
      </c>
      <c r="DU30" s="133">
        <v>4.3532304851378028E-3</v>
      </c>
      <c r="DV30" s="133">
        <v>2.5693048059633014E-3</v>
      </c>
      <c r="DW30" s="133">
        <v>2.9650634024465088E-3</v>
      </c>
      <c r="DX30" s="133">
        <v>7.7967921916542865E-3</v>
      </c>
      <c r="DY30" s="133">
        <v>1.4659435624784127E-3</v>
      </c>
      <c r="DZ30" s="133">
        <v>1.3362214714398193E-3</v>
      </c>
      <c r="EA30" s="133">
        <v>1.0216500679222848E-2</v>
      </c>
      <c r="EB30" s="133">
        <v>3.8206653525433946E-2</v>
      </c>
      <c r="EC30" s="133">
        <v>1.1450895268220887E-2</v>
      </c>
      <c r="ED30" s="133">
        <v>1.2565267568501156E-2</v>
      </c>
      <c r="EE30" s="133">
        <v>7.4776331232454515E-2</v>
      </c>
      <c r="EF30" s="133">
        <v>2.2963746149466904E-2</v>
      </c>
      <c r="EG30" s="133">
        <v>1.2722999492757125E-2</v>
      </c>
      <c r="EH30" s="133">
        <v>3.769868035020997E-2</v>
      </c>
      <c r="EI30" s="133">
        <v>1.8856811908800532E-3</v>
      </c>
      <c r="EJ30" s="133">
        <v>6.6035580425691796E-4</v>
      </c>
      <c r="EK30" s="133">
        <v>7.1764231589433857E-3</v>
      </c>
      <c r="EL30" s="133">
        <v>1.5159592424629888E-2</v>
      </c>
      <c r="EM30" s="133"/>
      <c r="EN30" s="133">
        <v>4.53697399789459E-4</v>
      </c>
      <c r="EO30" s="133">
        <v>1.2368949134908361E-4</v>
      </c>
      <c r="EP30" s="133">
        <v>3.3584655467947038E-3</v>
      </c>
      <c r="EQ30" s="133">
        <v>2.7885476243583163E-4</v>
      </c>
      <c r="ER30" s="133">
        <v>2.0585133048562909E-3</v>
      </c>
      <c r="ES30" s="133">
        <v>3.7325544054586429E-5</v>
      </c>
      <c r="ET30" s="133">
        <v>7.5451231579037425E-4</v>
      </c>
      <c r="EU30" s="133">
        <v>1.2325874740800973E-3</v>
      </c>
      <c r="EV30" s="133">
        <v>2.412912580897086E-4</v>
      </c>
      <c r="EW30" s="133">
        <v>5.0126114161477995E-3</v>
      </c>
      <c r="EX30" s="133">
        <v>2.6633690109305725E-3</v>
      </c>
      <c r="EY30" s="133">
        <v>2.873688583091053E-3</v>
      </c>
      <c r="EZ30" s="133">
        <v>8.705233736920226E-3</v>
      </c>
      <c r="FA30" s="133">
        <v>1.4233660893178399E-3</v>
      </c>
      <c r="FB30" s="133">
        <v>6.6528417019104933E-4</v>
      </c>
      <c r="FC30" s="133">
        <v>1.0173116387049099E-2</v>
      </c>
      <c r="FD30" s="133">
        <v>3.7586308661816899E-2</v>
      </c>
      <c r="FE30" s="133">
        <v>1.1381901624317474E-2</v>
      </c>
      <c r="FF30" s="133">
        <v>1.4555898522661224E-2</v>
      </c>
      <c r="FG30" s="133">
        <v>7.9972152011654321E-2</v>
      </c>
      <c r="FH30" s="133">
        <v>2.2822133205404091E-2</v>
      </c>
      <c r="FI30" s="133">
        <v>1.1994588969678135E-2</v>
      </c>
      <c r="FJ30" s="133">
        <v>3.4771770759745607E-2</v>
      </c>
      <c r="FK30" s="133">
        <v>1.7560920773021294E-3</v>
      </c>
      <c r="FL30" s="133">
        <v>7.159084315410064E-4</v>
      </c>
      <c r="FM30" s="133">
        <v>5.9888386176100601E-3</v>
      </c>
      <c r="FN30" s="133">
        <v>1.5972001092940134E-2</v>
      </c>
      <c r="FO30" s="133"/>
      <c r="FP30" s="133">
        <v>4.4869133670129567E-4</v>
      </c>
      <c r="FQ30" s="133">
        <v>9.5892848882168263E-5</v>
      </c>
      <c r="FR30" s="133">
        <v>2.8241540732487761E-3</v>
      </c>
      <c r="FS30" s="133">
        <v>2.7653330835240207E-4</v>
      </c>
      <c r="FT30" s="133">
        <v>1.9351361685071883E-3</v>
      </c>
      <c r="FU30" s="133">
        <v>3.2179058419957251E-5</v>
      </c>
      <c r="FV30" s="133">
        <v>7.0331857637068987E-4</v>
      </c>
      <c r="FW30" s="133">
        <v>1.2336899099169795E-3</v>
      </c>
      <c r="FX30" s="133">
        <v>8.6004044968230025E-4</v>
      </c>
      <c r="FY30" s="133">
        <v>4.5944767198111656E-3</v>
      </c>
      <c r="FZ30" s="133">
        <v>3.2074240127012614E-3</v>
      </c>
      <c r="GA30" s="133">
        <v>2.9474206555397875E-3</v>
      </c>
      <c r="GB30" s="133">
        <v>1.4210042737947274E-2</v>
      </c>
      <c r="GC30" s="133">
        <v>1.3097026147790903E-3</v>
      </c>
      <c r="GD30" s="133">
        <v>1.3246360003030576E-3</v>
      </c>
      <c r="GE30" s="133">
        <v>1.1393133727612042E-2</v>
      </c>
      <c r="GF30" s="133">
        <v>3.8227457425956707E-2</v>
      </c>
      <c r="GG30" s="133">
        <v>1.1220311262104741E-2</v>
      </c>
      <c r="GH30" s="133">
        <v>4.7383470311835756E-2</v>
      </c>
      <c r="GI30" s="133">
        <v>7.5714760275946508E-2</v>
      </c>
      <c r="GJ30" s="133">
        <v>2.369633139461395E-2</v>
      </c>
      <c r="GK30" s="133">
        <v>1.1438922972674242E-2</v>
      </c>
      <c r="GL30" s="133">
        <v>3.3215202312342491E-2</v>
      </c>
      <c r="GM30" s="133">
        <v>2.0362533786845156E-3</v>
      </c>
      <c r="GN30" s="133">
        <v>7.9931617404238522E-4</v>
      </c>
      <c r="GO30" s="133">
        <v>6.6475015435585967E-3</v>
      </c>
      <c r="GP30" s="133">
        <v>1.8117555140852636E-2</v>
      </c>
      <c r="GQ30" s="133"/>
      <c r="GR30" s="133">
        <v>3.9251308809575111E-4</v>
      </c>
      <c r="GS30" s="133">
        <v>9.9909873853329929E-5</v>
      </c>
      <c r="GT30" s="133">
        <v>3.5494031766953402E-3</v>
      </c>
      <c r="GU30" s="133">
        <v>2.300043990368485E-4</v>
      </c>
      <c r="GV30" s="133">
        <v>1.699064153021303E-3</v>
      </c>
      <c r="GW30" s="133">
        <v>3.9925331275240036E-5</v>
      </c>
      <c r="GX30" s="133">
        <v>7.74568848585175E-4</v>
      </c>
      <c r="GY30" s="133">
        <v>9.8309122065849837E-4</v>
      </c>
      <c r="GZ30" s="133">
        <v>7.5706942515070953E-4</v>
      </c>
      <c r="HA30" s="133">
        <v>4.2689527560845512E-3</v>
      </c>
      <c r="HB30" s="133">
        <v>3.2967653156050457E-3</v>
      </c>
      <c r="HC30" s="133">
        <v>3.0466223253815435E-3</v>
      </c>
      <c r="HD30" s="133">
        <v>1.40568619775083E-2</v>
      </c>
      <c r="HE30" s="133">
        <v>8.1326398133738082E-5</v>
      </c>
      <c r="HF30" s="133">
        <v>1.5982346769646304E-3</v>
      </c>
      <c r="HG30" s="133">
        <v>1.0752155069649138E-2</v>
      </c>
      <c r="HH30" s="133">
        <v>3.8612702243395976E-2</v>
      </c>
      <c r="HI30" s="133">
        <v>1.0597752090991159E-2</v>
      </c>
      <c r="HJ30" s="133">
        <v>5.0230028009098593E-2</v>
      </c>
      <c r="HK30" s="133">
        <v>0.11096123958786874</v>
      </c>
      <c r="HL30" s="133">
        <v>2.1279149098660365E-2</v>
      </c>
      <c r="HM30" s="133">
        <v>1.2780458766547461E-2</v>
      </c>
      <c r="HN30" s="133">
        <v>3.8626763958310203E-2</v>
      </c>
      <c r="HO30" s="133">
        <v>2.1919117072524185E-3</v>
      </c>
      <c r="HP30" s="133">
        <v>1.0021869669189919E-3</v>
      </c>
      <c r="HQ30" s="133">
        <v>6.8018520877710011E-3</v>
      </c>
      <c r="HR30" s="133">
        <v>2.2026144723384562E-2</v>
      </c>
    </row>
    <row r="31" spans="1:226" x14ac:dyDescent="0.25">
      <c r="A31" s="122" t="s">
        <v>28</v>
      </c>
      <c r="B31" s="122">
        <v>5823</v>
      </c>
      <c r="C31" s="137" t="s">
        <v>919</v>
      </c>
      <c r="D31" s="134">
        <v>2.2052492127895535E-4</v>
      </c>
      <c r="E31" s="133">
        <v>2.7442201599735325E-5</v>
      </c>
      <c r="F31" s="133">
        <v>0</v>
      </c>
      <c r="G31" s="133">
        <v>0</v>
      </c>
      <c r="H31" s="133">
        <v>7.4081338536070986E-5</v>
      </c>
      <c r="I31" s="133">
        <v>0</v>
      </c>
      <c r="J31" s="133">
        <v>0</v>
      </c>
      <c r="K31" s="133">
        <v>7.6551018984765074E-5</v>
      </c>
      <c r="L31" s="133">
        <v>0</v>
      </c>
      <c r="M31" s="133">
        <v>1.338210744022896E-5</v>
      </c>
      <c r="N31" s="133">
        <v>1.1907912196843312E-5</v>
      </c>
      <c r="O31" s="133">
        <v>0</v>
      </c>
      <c r="P31" s="133">
        <v>5.5750206797037976E-5</v>
      </c>
      <c r="Q31" s="133">
        <v>4.819311718605876E-6</v>
      </c>
      <c r="R31" s="133">
        <v>0</v>
      </c>
      <c r="S31" s="133">
        <v>9.4098578955352903E-5</v>
      </c>
      <c r="T31" s="133">
        <v>7.0181273360855813E-4</v>
      </c>
      <c r="U31" s="133">
        <v>1.2354977692600756E-4</v>
      </c>
      <c r="V31" s="133">
        <v>1.0540548643341327E-3</v>
      </c>
      <c r="W31" s="133">
        <v>6.4137687046476863E-2</v>
      </c>
      <c r="X31" s="133">
        <v>3.3709778434669324E-4</v>
      </c>
      <c r="Y31" s="133">
        <v>1.0347039340241236E-3</v>
      </c>
      <c r="Z31" s="133">
        <v>5.1527201278026827E-4</v>
      </c>
      <c r="AA31" s="133">
        <v>8.6427170067040858E-5</v>
      </c>
      <c r="AB31" s="133">
        <v>3.1986818744870446E-5</v>
      </c>
      <c r="AC31" s="133">
        <v>5.3058887565179582E-5</v>
      </c>
      <c r="AD31" s="133">
        <v>0</v>
      </c>
      <c r="AE31" s="133"/>
      <c r="AF31" s="133">
        <v>2.0359035399419398E-4</v>
      </c>
      <c r="AG31" s="133">
        <v>0</v>
      </c>
      <c r="AH31" s="133">
        <v>1.8945531578867643E-4</v>
      </c>
      <c r="AI31" s="133">
        <v>0</v>
      </c>
      <c r="AJ31" s="133">
        <v>5.4512773586975371E-5</v>
      </c>
      <c r="AK31" s="133">
        <v>0</v>
      </c>
      <c r="AL31" s="133">
        <v>0</v>
      </c>
      <c r="AM31" s="133">
        <v>7.8275033913268629E-5</v>
      </c>
      <c r="AN31" s="133">
        <v>4.2872137199337603E-6</v>
      </c>
      <c r="AO31" s="133">
        <v>8.5492085356326154E-6</v>
      </c>
      <c r="AP31" s="133">
        <v>5.2896651632712135E-6</v>
      </c>
      <c r="AQ31" s="133">
        <v>4.8451189288718532E-6</v>
      </c>
      <c r="AR31" s="133">
        <v>1.0402797996898095E-5</v>
      </c>
      <c r="AS31" s="133">
        <v>0</v>
      </c>
      <c r="AT31" s="133">
        <v>0</v>
      </c>
      <c r="AU31" s="133">
        <v>4.5871988905343228E-5</v>
      </c>
      <c r="AV31" s="133">
        <v>4.4541556155339873E-4</v>
      </c>
      <c r="AW31" s="133">
        <v>1.4953946463828528E-4</v>
      </c>
      <c r="AX31" s="133">
        <v>9.083860023446765E-4</v>
      </c>
      <c r="AY31" s="133">
        <v>7.850593961900991E-2</v>
      </c>
      <c r="AZ31" s="133">
        <v>2.6969701442505517E-4</v>
      </c>
      <c r="BA31" s="133">
        <v>4.0349972520263913E-4</v>
      </c>
      <c r="BB31" s="133">
        <v>5.7133894093908523E-4</v>
      </c>
      <c r="BC31" s="133">
        <v>6.3018132752872075E-5</v>
      </c>
      <c r="BD31" s="133">
        <v>4.4001849538167923E-5</v>
      </c>
      <c r="BE31" s="133">
        <v>5.6957809399813419E-5</v>
      </c>
      <c r="BF31" s="133">
        <v>2.2066541205541417E-6</v>
      </c>
      <c r="BG31" s="133"/>
      <c r="BH31" s="133">
        <v>1.7753372290988051E-4</v>
      </c>
      <c r="BI31" s="133">
        <v>0</v>
      </c>
      <c r="BJ31" s="133">
        <v>1.1759419136927955E-4</v>
      </c>
      <c r="BK31" s="133">
        <v>0</v>
      </c>
      <c r="BL31" s="133">
        <v>4.6144203424633411E-5</v>
      </c>
      <c r="BM31" s="133">
        <v>0</v>
      </c>
      <c r="BN31" s="133">
        <v>0</v>
      </c>
      <c r="BO31" s="133">
        <v>7.9084475333846425E-5</v>
      </c>
      <c r="BP31" s="133">
        <v>1.0293243640275934E-5</v>
      </c>
      <c r="BQ31" s="133">
        <v>1.4483947746752777E-5</v>
      </c>
      <c r="BR31" s="133">
        <v>8.5044051337875002E-6</v>
      </c>
      <c r="BS31" s="133">
        <v>2.6100142352522181E-6</v>
      </c>
      <c r="BT31" s="133">
        <v>3.6583688655720067E-5</v>
      </c>
      <c r="BU31" s="133">
        <v>0</v>
      </c>
      <c r="BV31" s="133">
        <v>4.0585721358171994E-6</v>
      </c>
      <c r="BW31" s="133">
        <v>3.7414717188229599E-5</v>
      </c>
      <c r="BX31" s="133">
        <v>4.3432069119907853E-4</v>
      </c>
      <c r="BY31" s="133">
        <v>1.1945699115417135E-4</v>
      </c>
      <c r="BZ31" s="133">
        <v>2.8856971519766496E-3</v>
      </c>
      <c r="CA31" s="133">
        <v>8.6005745861316832E-2</v>
      </c>
      <c r="CB31" s="133">
        <v>1.1811274573502982E-3</v>
      </c>
      <c r="CC31" s="133">
        <v>8.3696556451038294E-4</v>
      </c>
      <c r="CD31" s="133">
        <v>5.7827570009266456E-4</v>
      </c>
      <c r="CE31" s="133">
        <v>2.6675063238188481E-5</v>
      </c>
      <c r="CF31" s="133">
        <v>5.4419123056780987E-5</v>
      </c>
      <c r="CG31" s="133">
        <v>2.7764711556232088E-5</v>
      </c>
      <c r="CH31" s="133">
        <v>4.3618231647731192E-6</v>
      </c>
      <c r="CI31" s="133"/>
      <c r="CJ31" s="133">
        <v>1.4365147688276219E-4</v>
      </c>
      <c r="CK31" s="133">
        <v>0</v>
      </c>
      <c r="CL31" s="133">
        <v>6.6151644873240979E-6</v>
      </c>
      <c r="CM31" s="133">
        <v>0</v>
      </c>
      <c r="CN31" s="133">
        <v>3.8422371832031019E-5</v>
      </c>
      <c r="CO31" s="133">
        <v>0</v>
      </c>
      <c r="CP31" s="133">
        <v>0</v>
      </c>
      <c r="CQ31" s="133">
        <v>5.4972118923043906E-5</v>
      </c>
      <c r="CR31" s="133">
        <v>9.9305692905366915E-6</v>
      </c>
      <c r="CS31" s="133">
        <v>3.7072130031790578E-6</v>
      </c>
      <c r="CT31" s="133">
        <v>1.0587426214662041E-5</v>
      </c>
      <c r="CU31" s="133">
        <v>0</v>
      </c>
      <c r="CV31" s="133">
        <v>0</v>
      </c>
      <c r="CW31" s="133">
        <v>0</v>
      </c>
      <c r="CX31" s="133">
        <v>3.7072130031790578E-6</v>
      </c>
      <c r="CY31" s="133">
        <v>2.17962697576003E-5</v>
      </c>
      <c r="CZ31" s="133">
        <v>3.9718610762489245E-4</v>
      </c>
      <c r="DA31" s="133">
        <v>1.1212197040200389E-4</v>
      </c>
      <c r="DB31" s="133">
        <v>3.034005569146442E-3</v>
      </c>
      <c r="DC31" s="133">
        <v>8.1100868051502725E-2</v>
      </c>
      <c r="DD31" s="133">
        <v>2.4650378224265056E-4</v>
      </c>
      <c r="DE31" s="133">
        <v>9.9986000502546766E-4</v>
      </c>
      <c r="DF31" s="133">
        <v>4.1541409983911415E-4</v>
      </c>
      <c r="DG31" s="133">
        <v>1.391055154403885E-5</v>
      </c>
      <c r="DH31" s="133">
        <v>4.72972016837475E-5</v>
      </c>
      <c r="DI31" s="133">
        <v>3.4083334095274821E-5</v>
      </c>
      <c r="DJ31" s="133">
        <v>3.0028425325763051E-6</v>
      </c>
      <c r="DK31" s="133"/>
      <c r="DL31" s="133">
        <v>1.62846485805156E-4</v>
      </c>
      <c r="DM31" s="133">
        <v>1.497045079487595E-5</v>
      </c>
      <c r="DN31" s="133">
        <v>2.7500040673181242E-4</v>
      </c>
      <c r="DO31" s="133">
        <v>9.7929718460619845E-5</v>
      </c>
      <c r="DP31" s="133">
        <v>4.7383529405704383E-4</v>
      </c>
      <c r="DQ31" s="133">
        <v>1.798447503462206E-5</v>
      </c>
      <c r="DR31" s="133">
        <v>5.5403399134958481E-5</v>
      </c>
      <c r="DS31" s="133">
        <v>9.9341630536221051E-5</v>
      </c>
      <c r="DT31" s="133">
        <v>6.4524228292252799E-5</v>
      </c>
      <c r="DU31" s="133">
        <v>8.0839582377255034E-4</v>
      </c>
      <c r="DV31" s="133">
        <v>1.4713391828666015E-4</v>
      </c>
      <c r="DW31" s="133">
        <v>1.0591739091992883E-4</v>
      </c>
      <c r="DX31" s="133">
        <v>4.5202670766986852E-4</v>
      </c>
      <c r="DY31" s="133">
        <v>1.3611712111916727E-4</v>
      </c>
      <c r="DZ31" s="133">
        <v>2.1353203061118546E-4</v>
      </c>
      <c r="EA31" s="133">
        <v>9.0476847553404868E-4</v>
      </c>
      <c r="EB31" s="133">
        <v>8.1587472379221991E-4</v>
      </c>
      <c r="EC31" s="133">
        <v>3.6366834614257699E-4</v>
      </c>
      <c r="ED31" s="133">
        <v>1.7255245262802409E-3</v>
      </c>
      <c r="EE31" s="133">
        <v>9.224187475873942E-2</v>
      </c>
      <c r="EF31" s="133">
        <v>4.8313529959532163E-3</v>
      </c>
      <c r="EG31" s="133">
        <v>1.640210609306775E-3</v>
      </c>
      <c r="EH31" s="133">
        <v>2.02742734979718E-3</v>
      </c>
      <c r="EI31" s="133">
        <v>1.8758105302315198E-4</v>
      </c>
      <c r="EJ31" s="133">
        <v>2.1536277044798222E-4</v>
      </c>
      <c r="EK31" s="133">
        <v>1.7068977146147081E-3</v>
      </c>
      <c r="EL31" s="133">
        <v>5.673469372209014E-4</v>
      </c>
      <c r="EM31" s="133"/>
      <c r="EN31" s="133">
        <v>1.4592119023688926E-4</v>
      </c>
      <c r="EO31" s="133">
        <v>0</v>
      </c>
      <c r="EP31" s="133">
        <v>3.6064505721752199E-4</v>
      </c>
      <c r="EQ31" s="133">
        <v>1.0153701970883312E-4</v>
      </c>
      <c r="ER31" s="133">
        <v>5.8739176844560688E-4</v>
      </c>
      <c r="ES31" s="133">
        <v>0</v>
      </c>
      <c r="ET31" s="133">
        <v>8.2224433039307474E-5</v>
      </c>
      <c r="EU31" s="133">
        <v>8.2117032566583707E-5</v>
      </c>
      <c r="EV31" s="133">
        <v>8.3133377684614356E-5</v>
      </c>
      <c r="EW31" s="133">
        <v>7.9984530324014966E-4</v>
      </c>
      <c r="EX31" s="133">
        <v>2.1345018253062604E-4</v>
      </c>
      <c r="EY31" s="133">
        <v>5.5959665344412358E-6</v>
      </c>
      <c r="EZ31" s="133">
        <v>4.4377405770610462E-4</v>
      </c>
      <c r="FA31" s="133">
        <v>1.3411633035026241E-4</v>
      </c>
      <c r="FB31" s="133">
        <v>2.1342097469547472E-4</v>
      </c>
      <c r="FC31" s="133">
        <v>8.6402836691309721E-4</v>
      </c>
      <c r="FD31" s="133">
        <v>6.245175133991563E-4</v>
      </c>
      <c r="FE31" s="133">
        <v>2.8286005594464346E-4</v>
      </c>
      <c r="FF31" s="133">
        <v>1.8454955892902058E-3</v>
      </c>
      <c r="FG31" s="133">
        <v>9.8347393514873968E-2</v>
      </c>
      <c r="FH31" s="133">
        <v>5.7585490437344509E-3</v>
      </c>
      <c r="FI31" s="133">
        <v>1.6628484114723213E-3</v>
      </c>
      <c r="FJ31" s="133">
        <v>3.0185744470961947E-3</v>
      </c>
      <c r="FK31" s="133">
        <v>2.5851281843837113E-4</v>
      </c>
      <c r="FL31" s="133">
        <v>1.9494272137585085E-4</v>
      </c>
      <c r="FM31" s="133">
        <v>1.6073932776557408E-3</v>
      </c>
      <c r="FN31" s="133">
        <v>6.713293962057657E-4</v>
      </c>
      <c r="FO31" s="133"/>
      <c r="FP31" s="133">
        <v>1.3815328941842932E-4</v>
      </c>
      <c r="FQ31" s="133">
        <v>0</v>
      </c>
      <c r="FR31" s="133">
        <v>3.3885830341993836E-4</v>
      </c>
      <c r="FS31" s="133">
        <v>2.6265008393499112E-5</v>
      </c>
      <c r="FT31" s="133">
        <v>5.1885530016566709E-4</v>
      </c>
      <c r="FU31" s="133">
        <v>0</v>
      </c>
      <c r="FV31" s="133">
        <v>4.6870415429639369E-5</v>
      </c>
      <c r="FW31" s="133">
        <v>5.7016900543034713E-5</v>
      </c>
      <c r="FX31" s="133">
        <v>4.8885318233098656E-5</v>
      </c>
      <c r="FY31" s="133">
        <v>8.8366847824483306E-4</v>
      </c>
      <c r="FZ31" s="133">
        <v>9.3966244331899332E-5</v>
      </c>
      <c r="GA31" s="133">
        <v>0</v>
      </c>
      <c r="GB31" s="133">
        <v>3.2377567040606974E-4</v>
      </c>
      <c r="GC31" s="133">
        <v>1.256194202349697E-4</v>
      </c>
      <c r="GD31" s="133">
        <v>1.5407872452952756E-4</v>
      </c>
      <c r="GE31" s="133">
        <v>8.8300724894128013E-4</v>
      </c>
      <c r="GF31" s="133">
        <v>6.0798085083360457E-4</v>
      </c>
      <c r="GG31" s="133">
        <v>2.6526481441559022E-4</v>
      </c>
      <c r="GH31" s="133">
        <v>1.754779645292061E-3</v>
      </c>
      <c r="GI31" s="133">
        <v>3.2860756796836421E-2</v>
      </c>
      <c r="GJ31" s="133">
        <v>4.402097239941929E-3</v>
      </c>
      <c r="GK31" s="133">
        <v>1.4360733310036051E-3</v>
      </c>
      <c r="GL31" s="133">
        <v>2.1276845131310475E-3</v>
      </c>
      <c r="GM31" s="133">
        <v>3.1561443600463168E-4</v>
      </c>
      <c r="GN31" s="133">
        <v>2.1100601077647042E-4</v>
      </c>
      <c r="GO31" s="133">
        <v>1.1169349022546618E-3</v>
      </c>
      <c r="GP31" s="133">
        <v>5.3635402343523645E-4</v>
      </c>
      <c r="GQ31" s="133"/>
      <c r="GR31" s="133">
        <v>1.2302326649500748E-4</v>
      </c>
      <c r="GS31" s="133">
        <v>0</v>
      </c>
      <c r="GT31" s="133">
        <v>3.9011073225501394E-4</v>
      </c>
      <c r="GU31" s="133">
        <v>3.916870915621555E-5</v>
      </c>
      <c r="GV31" s="133">
        <v>5.1015089892009202E-4</v>
      </c>
      <c r="GW31" s="133">
        <v>0</v>
      </c>
      <c r="GX31" s="133">
        <v>5.1818230330084816E-5</v>
      </c>
      <c r="GY31" s="133">
        <v>8.7486021059008889E-5</v>
      </c>
      <c r="GZ31" s="133">
        <v>1.4699509046165276E-4</v>
      </c>
      <c r="HA31" s="133">
        <v>8.7694518915307847E-4</v>
      </c>
      <c r="HB31" s="133">
        <v>1.2598640280574072E-4</v>
      </c>
      <c r="HC31" s="133">
        <v>0</v>
      </c>
      <c r="HD31" s="133">
        <v>3.5127746712430765E-4</v>
      </c>
      <c r="HE31" s="133">
        <v>2.1107035253973853E-4</v>
      </c>
      <c r="HF31" s="133">
        <v>2.1856530254402436E-4</v>
      </c>
      <c r="HG31" s="133">
        <v>1.1463918117847315E-3</v>
      </c>
      <c r="HH31" s="133">
        <v>5.3120226393297144E-4</v>
      </c>
      <c r="HI31" s="133">
        <v>3.4119389832599356E-4</v>
      </c>
      <c r="HJ31" s="133">
        <v>3.2007373741379328E-3</v>
      </c>
      <c r="HK31" s="133">
        <v>4.0880171792703771E-2</v>
      </c>
      <c r="HL31" s="133">
        <v>2.8706864388669895E-3</v>
      </c>
      <c r="HM31" s="133">
        <v>9.7756687390057433E-4</v>
      </c>
      <c r="HN31" s="133">
        <v>1.9345894846272563E-3</v>
      </c>
      <c r="HO31" s="133">
        <v>5.5638493935418725E-4</v>
      </c>
      <c r="HP31" s="133">
        <v>2.2096547709758797E-4</v>
      </c>
      <c r="HQ31" s="133">
        <v>1.3962270034262091E-3</v>
      </c>
      <c r="HR31" s="133">
        <v>7.9274257425887898E-4</v>
      </c>
    </row>
    <row r="32" spans="1:226" x14ac:dyDescent="0.25">
      <c r="A32" s="122" t="s">
        <v>28</v>
      </c>
      <c r="B32" s="122">
        <v>6391</v>
      </c>
      <c r="C32" s="137" t="s">
        <v>920</v>
      </c>
      <c r="D32" s="134">
        <v>8.9255266114614852E-3</v>
      </c>
      <c r="E32" s="133">
        <v>0</v>
      </c>
      <c r="F32" s="133">
        <v>9.9894198468540474E-5</v>
      </c>
      <c r="G32" s="133">
        <v>0</v>
      </c>
      <c r="H32" s="133">
        <v>1.1380178100510265E-3</v>
      </c>
      <c r="I32" s="133">
        <v>0</v>
      </c>
      <c r="J32" s="133">
        <v>0</v>
      </c>
      <c r="K32" s="133">
        <v>5.5577850724557003E-4</v>
      </c>
      <c r="L32" s="133">
        <v>2.504122861338815E-4</v>
      </c>
      <c r="M32" s="133">
        <v>9.8611681489555228E-4</v>
      </c>
      <c r="N32" s="133">
        <v>4.0634441150369586E-4</v>
      </c>
      <c r="O32" s="133">
        <v>2.7700900367791316E-4</v>
      </c>
      <c r="P32" s="133">
        <v>1.0587417357948807E-3</v>
      </c>
      <c r="Q32" s="133">
        <v>7.8350366585244085E-4</v>
      </c>
      <c r="R32" s="133">
        <v>2.2281420144124319E-4</v>
      </c>
      <c r="S32" s="133">
        <v>6.8736198573027577E-4</v>
      </c>
      <c r="T32" s="133">
        <v>9.1894721588826698E-3</v>
      </c>
      <c r="U32" s="133">
        <v>1.5991356792090204E-3</v>
      </c>
      <c r="V32" s="133">
        <v>1.5792900261400938E-2</v>
      </c>
      <c r="W32" s="133">
        <v>4.2068550057084174E-2</v>
      </c>
      <c r="X32" s="133">
        <v>3.3605901250676022E-3</v>
      </c>
      <c r="Y32" s="133">
        <v>2.3871535341116828E-3</v>
      </c>
      <c r="Z32" s="133">
        <v>2.6990916677555026E-3</v>
      </c>
      <c r="AA32" s="133">
        <v>7.0027372823619873E-4</v>
      </c>
      <c r="AB32" s="133">
        <v>1.8832664872635238E-3</v>
      </c>
      <c r="AC32" s="133">
        <v>1.0420030280468319E-3</v>
      </c>
      <c r="AD32" s="133">
        <v>3.7888566658440224E-2</v>
      </c>
      <c r="AE32" s="133"/>
      <c r="AF32" s="133">
        <v>7.9644851493903163E-5</v>
      </c>
      <c r="AG32" s="133">
        <v>0</v>
      </c>
      <c r="AH32" s="133">
        <v>1.3294911152907519E-4</v>
      </c>
      <c r="AI32" s="133">
        <v>0</v>
      </c>
      <c r="AJ32" s="133">
        <v>7.4252723442887929E-4</v>
      </c>
      <c r="AK32" s="133">
        <v>0</v>
      </c>
      <c r="AL32" s="133">
        <v>0</v>
      </c>
      <c r="AM32" s="133">
        <v>4.2690170356968524E-4</v>
      </c>
      <c r="AN32" s="133">
        <v>2.6137895816412751E-4</v>
      </c>
      <c r="AO32" s="133">
        <v>6.3709521720287164E-4</v>
      </c>
      <c r="AP32" s="133">
        <v>3.2632585198785606E-4</v>
      </c>
      <c r="AQ32" s="133">
        <v>2.1277944770558348E-4</v>
      </c>
      <c r="AR32" s="133">
        <v>7.1476484609652498E-4</v>
      </c>
      <c r="AS32" s="133">
        <v>5.0200811080095508E-4</v>
      </c>
      <c r="AT32" s="133">
        <v>6.0566426991561347E-5</v>
      </c>
      <c r="AU32" s="133">
        <v>4.3738625680214943E-4</v>
      </c>
      <c r="AV32" s="133">
        <v>4.620546596836749E-3</v>
      </c>
      <c r="AW32" s="133">
        <v>1.2186114003167512E-3</v>
      </c>
      <c r="AX32" s="133">
        <v>1.3784223278808879E-2</v>
      </c>
      <c r="AY32" s="133">
        <v>3.5294530894164781E-2</v>
      </c>
      <c r="AZ32" s="133">
        <v>2.3614345163785544E-3</v>
      </c>
      <c r="BA32" s="133">
        <v>2.0209830594554931E-3</v>
      </c>
      <c r="BB32" s="133">
        <v>2.4624252479853339E-3</v>
      </c>
      <c r="BC32" s="133">
        <v>7.8815545692323223E-4</v>
      </c>
      <c r="BD32" s="133">
        <v>1.604568937439609E-3</v>
      </c>
      <c r="BE32" s="133">
        <v>5.2103682036121711E-4</v>
      </c>
      <c r="BF32" s="133">
        <v>3.651403539691838E-2</v>
      </c>
      <c r="BG32" s="133"/>
      <c r="BH32" s="133">
        <v>1.0281765106545504E-4</v>
      </c>
      <c r="BI32" s="133">
        <v>0</v>
      </c>
      <c r="BJ32" s="133">
        <v>5.9317875614685598E-5</v>
      </c>
      <c r="BK32" s="133">
        <v>0</v>
      </c>
      <c r="BL32" s="133">
        <v>2.394066769655651E-4</v>
      </c>
      <c r="BM32" s="133">
        <v>0</v>
      </c>
      <c r="BN32" s="133">
        <v>0</v>
      </c>
      <c r="BO32" s="133">
        <v>7.0039776668143542E-4</v>
      </c>
      <c r="BP32" s="133">
        <v>1.392154223609968E-4</v>
      </c>
      <c r="BQ32" s="133">
        <v>3.7506894512654917E-4</v>
      </c>
      <c r="BR32" s="133">
        <v>2.1991248260538193E-4</v>
      </c>
      <c r="BS32" s="133">
        <v>8.6676732530846699E-5</v>
      </c>
      <c r="BT32" s="133">
        <v>4.5753827822598208E-4</v>
      </c>
      <c r="BU32" s="133">
        <v>3.6721934742793555E-4</v>
      </c>
      <c r="BV32" s="133">
        <v>1.673275221421063E-5</v>
      </c>
      <c r="BW32" s="133">
        <v>4.7574415827172814E-4</v>
      </c>
      <c r="BX32" s="133">
        <v>4.1626958123963734E-3</v>
      </c>
      <c r="BY32" s="133">
        <v>8.7021959876781309E-4</v>
      </c>
      <c r="BZ32" s="133">
        <v>1.4661737858565576E-2</v>
      </c>
      <c r="CA32" s="133">
        <v>8.7640891468437232E-2</v>
      </c>
      <c r="CB32" s="133">
        <v>2.136166366263965E-3</v>
      </c>
      <c r="CC32" s="133">
        <v>1.1676501877120658E-3</v>
      </c>
      <c r="CD32" s="133">
        <v>2.8327155999354138E-3</v>
      </c>
      <c r="CE32" s="133">
        <v>7.465731683945875E-4</v>
      </c>
      <c r="CF32" s="133">
        <v>1.3882072309975952E-3</v>
      </c>
      <c r="CG32" s="133">
        <v>3.3231891534163963E-4</v>
      </c>
      <c r="CH32" s="133">
        <v>2.0778429595415069E-2</v>
      </c>
      <c r="CI32" s="133"/>
      <c r="CJ32" s="133">
        <v>2.4656135887013307E-5</v>
      </c>
      <c r="CK32" s="133">
        <v>0</v>
      </c>
      <c r="CL32" s="133">
        <v>0</v>
      </c>
      <c r="CM32" s="133">
        <v>0</v>
      </c>
      <c r="CN32" s="133">
        <v>9.6661032939430579E-4</v>
      </c>
      <c r="CO32" s="133">
        <v>0</v>
      </c>
      <c r="CP32" s="133">
        <v>0</v>
      </c>
      <c r="CQ32" s="133">
        <v>4.8109255925505152E-4</v>
      </c>
      <c r="CR32" s="133">
        <v>6.2884456665960543E-5</v>
      </c>
      <c r="CS32" s="133">
        <v>2.9880929423622846E-4</v>
      </c>
      <c r="CT32" s="133">
        <v>8.6296475604546579E-5</v>
      </c>
      <c r="CU32" s="133">
        <v>2.714436978386786E-5</v>
      </c>
      <c r="CV32" s="133">
        <v>2.5702822785878573E-4</v>
      </c>
      <c r="CW32" s="133">
        <v>1.44260110434833E-4</v>
      </c>
      <c r="CX32" s="133">
        <v>0</v>
      </c>
      <c r="CY32" s="133">
        <v>5.556839302027376E-4</v>
      </c>
      <c r="CZ32" s="133">
        <v>4.0386562834371026E-3</v>
      </c>
      <c r="DA32" s="133">
        <v>5.5399577660532806E-4</v>
      </c>
      <c r="DB32" s="133">
        <v>1.5892224808905838E-2</v>
      </c>
      <c r="DC32" s="133">
        <v>7.0435595304243967E-2</v>
      </c>
      <c r="DD32" s="133">
        <v>1.0976031766908878E-3</v>
      </c>
      <c r="DE32" s="133">
        <v>9.7368754520610063E-4</v>
      </c>
      <c r="DF32" s="133">
        <v>1.0018602341986143E-3</v>
      </c>
      <c r="DG32" s="133">
        <v>6.0938295833686896E-4</v>
      </c>
      <c r="DH32" s="133">
        <v>5.8083590324445821E-4</v>
      </c>
      <c r="DI32" s="133">
        <v>1.9682721834906155E-4</v>
      </c>
      <c r="DJ32" s="133">
        <v>1.8237078072905449E-2</v>
      </c>
      <c r="DK32" s="133"/>
      <c r="DL32" s="133">
        <v>0</v>
      </c>
      <c r="DM32" s="133">
        <v>0</v>
      </c>
      <c r="DN32" s="133">
        <v>0</v>
      </c>
      <c r="DO32" s="133">
        <v>0</v>
      </c>
      <c r="DP32" s="133">
        <v>1.3697318700546087E-4</v>
      </c>
      <c r="DQ32" s="133">
        <v>0</v>
      </c>
      <c r="DR32" s="133">
        <v>0</v>
      </c>
      <c r="DS32" s="133">
        <v>1.3195274963890728E-4</v>
      </c>
      <c r="DT32" s="133">
        <v>1.9714518243880655E-5</v>
      </c>
      <c r="DU32" s="133">
        <v>7.1552104449849196E-5</v>
      </c>
      <c r="DV32" s="133">
        <v>5.991667309414709E-5</v>
      </c>
      <c r="DW32" s="133">
        <v>2.3604753204207448E-4</v>
      </c>
      <c r="DX32" s="133">
        <v>9.924377392580455E-4</v>
      </c>
      <c r="DY32" s="133">
        <v>9.6559197723814706E-5</v>
      </c>
      <c r="DZ32" s="133">
        <v>0</v>
      </c>
      <c r="EA32" s="133">
        <v>5.2539075152197425E-4</v>
      </c>
      <c r="EB32" s="133">
        <v>2.6179793996576706E-3</v>
      </c>
      <c r="EC32" s="133">
        <v>3.0242766792639369E-4</v>
      </c>
      <c r="ED32" s="133">
        <v>1.0937967650237567E-2</v>
      </c>
      <c r="EE32" s="133">
        <v>5.5926948237661651E-2</v>
      </c>
      <c r="EF32" s="133">
        <v>1.2543812574114432E-3</v>
      </c>
      <c r="EG32" s="133">
        <v>5.9196919226627205E-4</v>
      </c>
      <c r="EH32" s="133">
        <v>1.4343013627338213E-3</v>
      </c>
      <c r="EI32" s="133">
        <v>4.8611769166373626E-4</v>
      </c>
      <c r="EJ32" s="133">
        <v>4.0720434072532348E-4</v>
      </c>
      <c r="EK32" s="133">
        <v>1.0731733301768868E-4</v>
      </c>
      <c r="EL32" s="133">
        <v>1.3710201751658026E-2</v>
      </c>
      <c r="EM32" s="133"/>
      <c r="EN32" s="133">
        <v>9.9086495435739336E-6</v>
      </c>
      <c r="EO32" s="133">
        <v>0</v>
      </c>
      <c r="EP32" s="133">
        <v>0</v>
      </c>
      <c r="EQ32" s="133">
        <v>0</v>
      </c>
      <c r="ER32" s="133">
        <v>1.5867411116974301E-4</v>
      </c>
      <c r="ES32" s="133">
        <v>0</v>
      </c>
      <c r="ET32" s="133">
        <v>1.2911270617384217E-5</v>
      </c>
      <c r="EU32" s="133">
        <v>2.7180458599672694E-3</v>
      </c>
      <c r="EV32" s="133">
        <v>2.7924375986435632E-5</v>
      </c>
      <c r="EW32" s="133">
        <v>7.6827064541892435E-5</v>
      </c>
      <c r="EX32" s="133">
        <v>8.5694805446545475E-5</v>
      </c>
      <c r="EY32" s="133">
        <v>2.054978449460892E-3</v>
      </c>
      <c r="EZ32" s="133">
        <v>7.2791481766260133E-4</v>
      </c>
      <c r="FA32" s="133">
        <v>1.0423458935418743E-4</v>
      </c>
      <c r="FB32" s="133">
        <v>3.2065376784465244E-3</v>
      </c>
      <c r="FC32" s="133">
        <v>4.3175429066849802E-4</v>
      </c>
      <c r="FD32" s="133">
        <v>2.434577011902465E-3</v>
      </c>
      <c r="FE32" s="133">
        <v>2.7192717300643767E-4</v>
      </c>
      <c r="FF32" s="133">
        <v>1.0305767799457617E-2</v>
      </c>
      <c r="FG32" s="133">
        <v>5.4591559533634752E-2</v>
      </c>
      <c r="FH32" s="133">
        <v>1.1474230183688592E-3</v>
      </c>
      <c r="FI32" s="133">
        <v>4.6522010393400357E-4</v>
      </c>
      <c r="FJ32" s="133">
        <v>6.3100322075803597E-4</v>
      </c>
      <c r="FK32" s="133">
        <v>3.6412965919364133E-4</v>
      </c>
      <c r="FL32" s="133">
        <v>3.7011188124632863E-4</v>
      </c>
      <c r="FM32" s="133">
        <v>6.4556152912187236E-5</v>
      </c>
      <c r="FN32" s="133">
        <v>1.2717021651905792E-2</v>
      </c>
      <c r="FO32" s="133"/>
      <c r="FP32" s="133">
        <v>8.9986745384341532E-6</v>
      </c>
      <c r="FQ32" s="133">
        <v>0</v>
      </c>
      <c r="FR32" s="133">
        <v>1.9997054529853674E-5</v>
      </c>
      <c r="FS32" s="133">
        <v>0</v>
      </c>
      <c r="FT32" s="133">
        <v>2.2094905526473565E-4</v>
      </c>
      <c r="FU32" s="133">
        <v>0</v>
      </c>
      <c r="FV32" s="133">
        <v>0</v>
      </c>
      <c r="FW32" s="133">
        <v>1.4229504062354776E-4</v>
      </c>
      <c r="FX32" s="133">
        <v>1.6595555554323702E-5</v>
      </c>
      <c r="FY32" s="133">
        <v>8.9785774986301514E-5</v>
      </c>
      <c r="FZ32" s="133">
        <v>1.1998232717912204E-5</v>
      </c>
      <c r="GA32" s="133">
        <v>1.8258994537748178E-3</v>
      </c>
      <c r="GB32" s="133">
        <v>7.2601246184930159E-4</v>
      </c>
      <c r="GC32" s="133">
        <v>0</v>
      </c>
      <c r="GD32" s="133">
        <v>0</v>
      </c>
      <c r="GE32" s="133">
        <v>4.5666173591831692E-4</v>
      </c>
      <c r="GF32" s="133">
        <v>1.6733999162246987E-3</v>
      </c>
      <c r="GG32" s="133">
        <v>1.0114470187091828E-4</v>
      </c>
      <c r="GH32" s="133">
        <v>8.0215646620283368E-3</v>
      </c>
      <c r="GI32" s="133">
        <v>4.9056079674931211E-2</v>
      </c>
      <c r="GJ32" s="133">
        <v>6.1191586772980336E-4</v>
      </c>
      <c r="GK32" s="133">
        <v>3.5925948280264976E-4</v>
      </c>
      <c r="GL32" s="133">
        <v>7.2715329380984377E-4</v>
      </c>
      <c r="GM32" s="133">
        <v>4.0547527543822846E-4</v>
      </c>
      <c r="GN32" s="133">
        <v>2.7274322623193833E-4</v>
      </c>
      <c r="GO32" s="133">
        <v>1.9797083984555137E-5</v>
      </c>
      <c r="GP32" s="133">
        <v>1.1738021245812949E-2</v>
      </c>
      <c r="GQ32" s="133"/>
      <c r="GR32" s="133">
        <v>2.2726181907434302E-5</v>
      </c>
      <c r="GS32" s="133">
        <v>0</v>
      </c>
      <c r="GT32" s="133">
        <v>3.7816907793538642E-5</v>
      </c>
      <c r="GU32" s="133">
        <v>0</v>
      </c>
      <c r="GV32" s="133">
        <v>1.6323170338276226E-5</v>
      </c>
      <c r="GW32" s="133">
        <v>0</v>
      </c>
      <c r="GX32" s="133">
        <v>1.10023579075674E-4</v>
      </c>
      <c r="GY32" s="133">
        <v>5.0141893414815361E-5</v>
      </c>
      <c r="GZ32" s="133">
        <v>2.5318409577078498E-5</v>
      </c>
      <c r="HA32" s="133">
        <v>1.3634176029015112E-4</v>
      </c>
      <c r="HB32" s="133">
        <v>0</v>
      </c>
      <c r="HC32" s="133">
        <v>1.4721558901336904E-3</v>
      </c>
      <c r="HD32" s="133">
        <v>5.6596489809581328E-4</v>
      </c>
      <c r="HE32" s="133">
        <v>0</v>
      </c>
      <c r="HF32" s="133">
        <v>0</v>
      </c>
      <c r="HG32" s="133">
        <v>3.0265755085090809E-4</v>
      </c>
      <c r="HH32" s="133">
        <v>1.1251649693770505E-3</v>
      </c>
      <c r="HI32" s="133">
        <v>7.2750115616141206E-5</v>
      </c>
      <c r="HJ32" s="133">
        <v>6.52608304287989E-3</v>
      </c>
      <c r="HK32" s="133">
        <v>4.2516242658779325E-2</v>
      </c>
      <c r="HL32" s="133">
        <v>8.3390802571638872E-4</v>
      </c>
      <c r="HM32" s="133">
        <v>3.266008460561761E-4</v>
      </c>
      <c r="HN32" s="133">
        <v>6.9919677879507554E-4</v>
      </c>
      <c r="HO32" s="133">
        <v>1.2405411053913938E-4</v>
      </c>
      <c r="HP32" s="133">
        <v>2.1506723844923989E-4</v>
      </c>
      <c r="HQ32" s="133">
        <v>6.4313651865849784E-5</v>
      </c>
      <c r="HR32" s="133">
        <v>1.0209668321903226E-2</v>
      </c>
    </row>
    <row r="33" spans="1:226" x14ac:dyDescent="0.25">
      <c r="A33" s="122" t="s">
        <v>28</v>
      </c>
      <c r="B33" s="122">
        <v>8592</v>
      </c>
      <c r="C33" s="137" t="s">
        <v>921</v>
      </c>
      <c r="D33" s="134">
        <v>2.0641856898778386E-5</v>
      </c>
      <c r="E33" s="133">
        <v>1.4980816720405566E-5</v>
      </c>
      <c r="F33" s="133">
        <v>3.4316728429024512E-5</v>
      </c>
      <c r="G33" s="133">
        <v>1.5191142707281384E-6</v>
      </c>
      <c r="H33" s="133">
        <v>4.2440268576923485E-4</v>
      </c>
      <c r="I33" s="133">
        <v>1.3004488920451045E-5</v>
      </c>
      <c r="J33" s="133">
        <v>8.0438674303139002E-6</v>
      </c>
      <c r="K33" s="133">
        <v>9.5852721850978422E-5</v>
      </c>
      <c r="L33" s="133">
        <v>1.4785136337963849E-5</v>
      </c>
      <c r="M33" s="133">
        <v>1.1175183685335564E-4</v>
      </c>
      <c r="N33" s="133">
        <v>2.6622299245457827E-5</v>
      </c>
      <c r="O33" s="133">
        <v>3.6367071085199765E-5</v>
      </c>
      <c r="P33" s="133">
        <v>8.2761146137978132E-5</v>
      </c>
      <c r="Q33" s="133">
        <v>1.9853113465749611E-5</v>
      </c>
      <c r="R33" s="133">
        <v>4.8593444077847784E-5</v>
      </c>
      <c r="S33" s="133">
        <v>3.2134603658975767E-4</v>
      </c>
      <c r="T33" s="133">
        <v>7.6578188443743311E-4</v>
      </c>
      <c r="U33" s="133">
        <v>1.1145783368814758E-4</v>
      </c>
      <c r="V33" s="133">
        <v>1.1039737757396631E-3</v>
      </c>
      <c r="W33" s="133">
        <v>1.3345208773164476E-2</v>
      </c>
      <c r="X33" s="133">
        <v>5.6043157381028413E-4</v>
      </c>
      <c r="Y33" s="133">
        <v>2.2301734731767882E-4</v>
      </c>
      <c r="Z33" s="133">
        <v>5.0978812279215964E-4</v>
      </c>
      <c r="AA33" s="133">
        <v>1.0349679365539466E-4</v>
      </c>
      <c r="AB33" s="133">
        <v>6.8721005259912414E-5</v>
      </c>
      <c r="AC33" s="133">
        <v>1.7352873787890012E-4</v>
      </c>
      <c r="AD33" s="133">
        <v>2.578603733054348E-4</v>
      </c>
      <c r="AE33" s="133"/>
      <c r="AF33" s="133">
        <v>1.6055396444787031E-5</v>
      </c>
      <c r="AG33" s="133">
        <v>2.7726167876555374E-6</v>
      </c>
      <c r="AH33" s="133">
        <v>2.7965133032053635E-5</v>
      </c>
      <c r="AI33" s="133">
        <v>3.2495121257264034E-6</v>
      </c>
      <c r="AJ33" s="133">
        <v>4.6617116299135515E-4</v>
      </c>
      <c r="AK33" s="133">
        <v>1.30240111778563E-5</v>
      </c>
      <c r="AL33" s="133">
        <v>1.3636197674323526E-5</v>
      </c>
      <c r="AM33" s="133">
        <v>8.4507522484526831E-5</v>
      </c>
      <c r="AN33" s="133">
        <v>1.3570767189656962E-5</v>
      </c>
      <c r="AO33" s="133">
        <v>1.433252873330824E-4</v>
      </c>
      <c r="AP33" s="133">
        <v>4.0462633278626709E-5</v>
      </c>
      <c r="AQ33" s="133">
        <v>2.4908062765835135E-5</v>
      </c>
      <c r="AR33" s="133">
        <v>1.2236499002488832E-4</v>
      </c>
      <c r="AS33" s="133">
        <v>2.3816204174618307E-5</v>
      </c>
      <c r="AT33" s="133">
        <v>4.3443481573997081E-5</v>
      </c>
      <c r="AU33" s="133">
        <v>3.3782218659251595E-4</v>
      </c>
      <c r="AV33" s="133">
        <v>6.9087118543673088E-4</v>
      </c>
      <c r="AW33" s="133">
        <v>1.40800483457452E-4</v>
      </c>
      <c r="AX33" s="133">
        <v>1.3180233023235531E-3</v>
      </c>
      <c r="AY33" s="133">
        <v>1.564197802946599E-2</v>
      </c>
      <c r="AZ33" s="133">
        <v>5.2462484455271835E-4</v>
      </c>
      <c r="BA33" s="133">
        <v>2.8273847791025937E-4</v>
      </c>
      <c r="BB33" s="133">
        <v>4.5062119937028434E-4</v>
      </c>
      <c r="BC33" s="133">
        <v>1.134241616792699E-4</v>
      </c>
      <c r="BD33" s="133">
        <v>5.3400539756177332E-5</v>
      </c>
      <c r="BE33" s="133">
        <v>1.7803015155584014E-4</v>
      </c>
      <c r="BF33" s="133">
        <v>3.2050816207469432E-4</v>
      </c>
      <c r="BG33" s="133"/>
      <c r="BH33" s="133">
        <v>2.2837212058469439E-5</v>
      </c>
      <c r="BI33" s="133">
        <v>4.4636792922348441E-6</v>
      </c>
      <c r="BJ33" s="133">
        <v>1.0108289404356774E-5</v>
      </c>
      <c r="BK33" s="133">
        <v>2.3807527007900383E-6</v>
      </c>
      <c r="BL33" s="133">
        <v>5.3578232981544953E-4</v>
      </c>
      <c r="BM33" s="133">
        <v>9.1940488721719754E-6</v>
      </c>
      <c r="BN33" s="133">
        <v>6.1980643109991248E-6</v>
      </c>
      <c r="BO33" s="133">
        <v>6.7185594463703755E-5</v>
      </c>
      <c r="BP33" s="133">
        <v>1.908565990234332E-6</v>
      </c>
      <c r="BQ33" s="133">
        <v>1.1484845992871471E-4</v>
      </c>
      <c r="BR33" s="133">
        <v>4.0894207284086277E-5</v>
      </c>
      <c r="BS33" s="133">
        <v>1.8253764636921498E-5</v>
      </c>
      <c r="BT33" s="133">
        <v>1.1028140372094353E-4</v>
      </c>
      <c r="BU33" s="133">
        <v>1.8241699506034511E-5</v>
      </c>
      <c r="BV33" s="133">
        <v>5.8318816009125023E-5</v>
      </c>
      <c r="BW33" s="133">
        <v>3.4071112310374828E-4</v>
      </c>
      <c r="BX33" s="133">
        <v>7.979002772015467E-4</v>
      </c>
      <c r="BY33" s="133">
        <v>1.172059206398478E-4</v>
      </c>
      <c r="BZ33" s="133">
        <v>1.165462887984157E-3</v>
      </c>
      <c r="CA33" s="133">
        <v>1.6135564138413733E-2</v>
      </c>
      <c r="CB33" s="133">
        <v>4.9763389783349162E-4</v>
      </c>
      <c r="CC33" s="133">
        <v>2.607326128909845E-4</v>
      </c>
      <c r="CD33" s="133">
        <v>3.9799304140637943E-4</v>
      </c>
      <c r="CE33" s="133">
        <v>1.2003745417381309E-4</v>
      </c>
      <c r="CF33" s="133">
        <v>4.8320340252648117E-5</v>
      </c>
      <c r="CG33" s="133">
        <v>1.3046864300542986E-4</v>
      </c>
      <c r="CH33" s="133">
        <v>3.3548341864962172E-4</v>
      </c>
      <c r="CI33" s="133"/>
      <c r="CJ33" s="133">
        <v>7.121828793475874E-6</v>
      </c>
      <c r="CK33" s="133">
        <v>2.0332452168488443E-6</v>
      </c>
      <c r="CL33" s="133">
        <v>4.6963014123901161E-6</v>
      </c>
      <c r="CM33" s="133">
        <v>1.9550434777399116E-6</v>
      </c>
      <c r="CN33" s="133">
        <v>6.0004355844402688E-5</v>
      </c>
      <c r="CO33" s="133">
        <v>1.8945985555382282E-5</v>
      </c>
      <c r="CP33" s="133">
        <v>8.8694403646090485E-6</v>
      </c>
      <c r="CQ33" s="133">
        <v>2.9724660397344562E-5</v>
      </c>
      <c r="CR33" s="133">
        <v>3.4297560900300848E-6</v>
      </c>
      <c r="CS33" s="133">
        <v>1.162769641580787E-4</v>
      </c>
      <c r="CT33" s="133">
        <v>2.7004172557626328E-5</v>
      </c>
      <c r="CU33" s="133">
        <v>2.4158884786541889E-5</v>
      </c>
      <c r="CV33" s="133">
        <v>9.861719991308257E-5</v>
      </c>
      <c r="CW33" s="133">
        <v>1.9684220734284627E-5</v>
      </c>
      <c r="CX33" s="133">
        <v>6.06905940412724E-5</v>
      </c>
      <c r="CY33" s="133">
        <v>3.68817068776857E-4</v>
      </c>
      <c r="CZ33" s="133">
        <v>6.9081760820123442E-4</v>
      </c>
      <c r="DA33" s="133">
        <v>9.0836360041999492E-5</v>
      </c>
      <c r="DB33" s="133">
        <v>1.0309372215346322E-3</v>
      </c>
      <c r="DC33" s="133">
        <v>1.7603133056597144E-2</v>
      </c>
      <c r="DD33" s="133">
        <v>4.4956739538958343E-4</v>
      </c>
      <c r="DE33" s="133">
        <v>2.6314614374081988E-4</v>
      </c>
      <c r="DF33" s="133">
        <v>2.6371450537128292E-4</v>
      </c>
      <c r="DG33" s="133">
        <v>1.4424780706645258E-4</v>
      </c>
      <c r="DH33" s="133">
        <v>5.789075654700451E-5</v>
      </c>
      <c r="DI33" s="133">
        <v>1.0833138048570074E-4</v>
      </c>
      <c r="DJ33" s="133">
        <v>2.8623490229788507E-4</v>
      </c>
      <c r="DK33" s="133"/>
      <c r="DL33" s="133">
        <v>4.2454083699246011E-6</v>
      </c>
      <c r="DM33" s="133">
        <v>0</v>
      </c>
      <c r="DN33" s="133">
        <v>2.9156179733238605E-6</v>
      </c>
      <c r="DO33" s="133">
        <v>3.2276280869031216E-6</v>
      </c>
      <c r="DP33" s="133">
        <v>6.5548507378308614E-5</v>
      </c>
      <c r="DQ33" s="133">
        <v>2.5163277743069686E-5</v>
      </c>
      <c r="DR33" s="133">
        <v>1.1047289497735281E-6</v>
      </c>
      <c r="DS33" s="133">
        <v>2.6933530070348401E-5</v>
      </c>
      <c r="DT33" s="133">
        <v>9.1657844668080692E-6</v>
      </c>
      <c r="DU33" s="133">
        <v>8.7692062690548133E-5</v>
      </c>
      <c r="DV33" s="133">
        <v>1.1548273245778133E-5</v>
      </c>
      <c r="DW33" s="133">
        <v>1.4292658231890519E-5</v>
      </c>
      <c r="DX33" s="133">
        <v>9.2829333904567206E-5</v>
      </c>
      <c r="DY33" s="133">
        <v>9.8032130708264422E-6</v>
      </c>
      <c r="DZ33" s="133">
        <v>5.1409254840974598E-5</v>
      </c>
      <c r="EA33" s="133">
        <v>5.8094396444688628E-4</v>
      </c>
      <c r="EB33" s="133">
        <v>6.9660982197413464E-4</v>
      </c>
      <c r="EC33" s="133">
        <v>7.177833386230956E-5</v>
      </c>
      <c r="ED33" s="133">
        <v>8.4140421934951449E-4</v>
      </c>
      <c r="EE33" s="133">
        <v>1.2479193002090643E-2</v>
      </c>
      <c r="EF33" s="133">
        <v>3.3461943128119877E-4</v>
      </c>
      <c r="EG33" s="133">
        <v>1.5685834076584483E-4</v>
      </c>
      <c r="EH33" s="133">
        <v>2.6065940937254525E-4</v>
      </c>
      <c r="EI33" s="133">
        <v>1.4136319590280869E-4</v>
      </c>
      <c r="EJ33" s="133">
        <v>5.2766598477261715E-5</v>
      </c>
      <c r="EK33" s="133">
        <v>1.1960339310181886E-4</v>
      </c>
      <c r="EL33" s="133">
        <v>2.6580850768473797E-4</v>
      </c>
      <c r="EM33" s="133"/>
      <c r="EN33" s="133">
        <v>6.7774490886783598E-6</v>
      </c>
      <c r="EO33" s="133">
        <v>0</v>
      </c>
      <c r="EP33" s="133">
        <v>0</v>
      </c>
      <c r="EQ33" s="133">
        <v>0</v>
      </c>
      <c r="ER33" s="133">
        <v>4.6592125660590546E-5</v>
      </c>
      <c r="ES33" s="133">
        <v>1.823130577291935E-5</v>
      </c>
      <c r="ET33" s="133">
        <v>1.1935627559676011E-6</v>
      </c>
      <c r="EU33" s="133">
        <v>2.3391517354119848E-5</v>
      </c>
      <c r="EV33" s="133">
        <v>6.7235005095589413E-5</v>
      </c>
      <c r="EW33" s="133">
        <v>6.264912173161058E-5</v>
      </c>
      <c r="EX33" s="133">
        <v>6.1797909319203021E-6</v>
      </c>
      <c r="EY33" s="133">
        <v>1.2226362318080851E-5</v>
      </c>
      <c r="EZ33" s="133">
        <v>7.3172830500001991E-5</v>
      </c>
      <c r="FA33" s="133">
        <v>8.4371023576756571E-6</v>
      </c>
      <c r="FB33" s="133">
        <v>3.9177296524645503E-5</v>
      </c>
      <c r="FC33" s="133">
        <v>4.7856987049831853E-4</v>
      </c>
      <c r="FD33" s="133">
        <v>6.6853585998158437E-4</v>
      </c>
      <c r="FE33" s="133">
        <v>3.296573824587095E-5</v>
      </c>
      <c r="FF33" s="133">
        <v>4.5829800826070266E-4</v>
      </c>
      <c r="FG33" s="133">
        <v>1.0240879301537548E-2</v>
      </c>
      <c r="FH33" s="133">
        <v>4.0566980714535933E-4</v>
      </c>
      <c r="FI33" s="133">
        <v>1.3097054467569352E-4</v>
      </c>
      <c r="FJ33" s="133">
        <v>2.9141104709404784E-4</v>
      </c>
      <c r="FK33" s="133">
        <v>1.0410683089664024E-4</v>
      </c>
      <c r="FL33" s="133">
        <v>4.765379039241913E-5</v>
      </c>
      <c r="FM33" s="133">
        <v>7.9870124219086236E-5</v>
      </c>
      <c r="FN33" s="133">
        <v>1.7161465396700506E-4</v>
      </c>
      <c r="FO33" s="133"/>
      <c r="FP33" s="133">
        <v>5.8818698829189886E-6</v>
      </c>
      <c r="FQ33" s="133">
        <v>7.5697108058435854E-6</v>
      </c>
      <c r="FR33" s="133">
        <v>1.4773741950918681E-6</v>
      </c>
      <c r="FS33" s="133">
        <v>0</v>
      </c>
      <c r="FT33" s="133">
        <v>8.928475491057556E-5</v>
      </c>
      <c r="FU33" s="133">
        <v>3.801283803971377E-5</v>
      </c>
      <c r="FV33" s="133">
        <v>2.4524116163692613E-6</v>
      </c>
      <c r="FW33" s="133">
        <v>3.7923663733295365E-5</v>
      </c>
      <c r="FX33" s="133">
        <v>4.3005890059385399E-5</v>
      </c>
      <c r="FY33" s="133">
        <v>6.4457437240827303E-4</v>
      </c>
      <c r="FZ33" s="133">
        <v>2.5688582504268424E-6</v>
      </c>
      <c r="GA33" s="133">
        <v>3.8619743359058689E-6</v>
      </c>
      <c r="GB33" s="133">
        <v>4.8244008910533546E-5</v>
      </c>
      <c r="GC33" s="133">
        <v>5.15603594087062E-6</v>
      </c>
      <c r="GD33" s="133">
        <v>1.164909552829938E-5</v>
      </c>
      <c r="GE33" s="133">
        <v>3.2812610881923101E-4</v>
      </c>
      <c r="GF33" s="133">
        <v>6.5076915014573346E-4</v>
      </c>
      <c r="GG33" s="133">
        <v>3.1064658557744117E-5</v>
      </c>
      <c r="GH33" s="133">
        <v>6.5121333747116775E-4</v>
      </c>
      <c r="GI33" s="133">
        <v>9.8901505354988609E-3</v>
      </c>
      <c r="GJ33" s="133">
        <v>2.7004804722148735E-4</v>
      </c>
      <c r="GK33" s="133">
        <v>8.2753992733678884E-5</v>
      </c>
      <c r="GL33" s="133">
        <v>1.57745004569327E-4</v>
      </c>
      <c r="GM33" s="133">
        <v>1.3505546213360713E-4</v>
      </c>
      <c r="GN33" s="133">
        <v>4.011623477623563E-5</v>
      </c>
      <c r="GO33" s="133">
        <v>7.3802346105749281E-5</v>
      </c>
      <c r="GP33" s="133">
        <v>1.2793747326165567E-4</v>
      </c>
      <c r="GQ33" s="133"/>
      <c r="GR33" s="133">
        <v>2.8268187165069406E-6</v>
      </c>
      <c r="GS33" s="133">
        <v>0</v>
      </c>
      <c r="GT33" s="133">
        <v>9.4227290550231355E-7</v>
      </c>
      <c r="GU33" s="133">
        <v>0</v>
      </c>
      <c r="GV33" s="133">
        <v>8.1998571969234559E-5</v>
      </c>
      <c r="GW33" s="133">
        <v>2.8268187165069406E-6</v>
      </c>
      <c r="GX33" s="133">
        <v>0</v>
      </c>
      <c r="GY33" s="133">
        <v>3.2743413143130521E-5</v>
      </c>
      <c r="GZ33" s="133">
        <v>9.6747374639350565E-6</v>
      </c>
      <c r="HA33" s="133">
        <v>4.2961643700292319E-5</v>
      </c>
      <c r="HB33" s="133">
        <v>2.0845804301804191E-6</v>
      </c>
      <c r="HC33" s="133">
        <v>0</v>
      </c>
      <c r="HD33" s="133">
        <v>3.470644036850455E-5</v>
      </c>
      <c r="HE33" s="133">
        <v>2.8268187165069406E-6</v>
      </c>
      <c r="HF33" s="133">
        <v>8.7736270064090314E-6</v>
      </c>
      <c r="HG33" s="133">
        <v>3.8851461684822643E-4</v>
      </c>
      <c r="HH33" s="133">
        <v>4.1730333540361715E-4</v>
      </c>
      <c r="HI33" s="133">
        <v>1.8502148415922655E-5</v>
      </c>
      <c r="HJ33" s="133">
        <v>2.3261878819808089E-4</v>
      </c>
      <c r="HK33" s="133">
        <v>5.5764810279295496E-3</v>
      </c>
      <c r="HL33" s="133">
        <v>1.8464430223382976E-4</v>
      </c>
      <c r="HM33" s="133">
        <v>3.4637828022984536E-5</v>
      </c>
      <c r="HN33" s="133">
        <v>6.6142648228496344E-5</v>
      </c>
      <c r="HO33" s="133">
        <v>9.9287420036048139E-5</v>
      </c>
      <c r="HP33" s="133">
        <v>1.7300576884820936E-5</v>
      </c>
      <c r="HQ33" s="133">
        <v>4.7278667016856371E-5</v>
      </c>
      <c r="HR33" s="133">
        <v>1.6039728948963623E-4</v>
      </c>
    </row>
    <row r="34" spans="1:226" x14ac:dyDescent="0.25">
      <c r="A34" s="122" t="s">
        <v>28</v>
      </c>
      <c r="B34" s="122">
        <v>8593</v>
      </c>
      <c r="C34" s="137" t="s">
        <v>922</v>
      </c>
      <c r="D34" s="134">
        <v>3.3205732390202648E-4</v>
      </c>
      <c r="E34" s="133">
        <v>7.9822866502988538E-5</v>
      </c>
      <c r="F34" s="133">
        <v>1.119177602211826E-3</v>
      </c>
      <c r="G34" s="133">
        <v>1.1823264270852865E-4</v>
      </c>
      <c r="H34" s="133">
        <v>1.5687765921427262E-3</v>
      </c>
      <c r="I34" s="133">
        <v>1.6476353246576295E-4</v>
      </c>
      <c r="J34" s="133">
        <v>2.0620724634440538E-4</v>
      </c>
      <c r="K34" s="133">
        <v>8.723403123244934E-4</v>
      </c>
      <c r="L34" s="133">
        <v>3.155487797008111E-4</v>
      </c>
      <c r="M34" s="133">
        <v>1.4755320468153512E-3</v>
      </c>
      <c r="N34" s="133">
        <v>6.0405081039675715E-4</v>
      </c>
      <c r="O34" s="133">
        <v>8.7979958303856633E-4</v>
      </c>
      <c r="P34" s="133">
        <v>2.6004082054529734E-3</v>
      </c>
      <c r="Q34" s="133">
        <v>4.3245351930367923E-4</v>
      </c>
      <c r="R34" s="133">
        <v>5.3550322336129701E-4</v>
      </c>
      <c r="S34" s="133">
        <v>2.5537553878915748E-3</v>
      </c>
      <c r="T34" s="133">
        <v>8.7729241922108233E-3</v>
      </c>
      <c r="U34" s="133">
        <v>1.7303323700483982E-3</v>
      </c>
      <c r="V34" s="133">
        <v>2.1968082778508771E-2</v>
      </c>
      <c r="W34" s="133">
        <v>3.8598941885312897E-2</v>
      </c>
      <c r="X34" s="133">
        <v>5.4870094193837527E-3</v>
      </c>
      <c r="Y34" s="133">
        <v>3.8806769967833789E-3</v>
      </c>
      <c r="Z34" s="133">
        <v>4.743962853007223E-3</v>
      </c>
      <c r="AA34" s="133">
        <v>8.5620265022064526E-4</v>
      </c>
      <c r="AB34" s="133">
        <v>8.1350818493758803E-4</v>
      </c>
      <c r="AC34" s="133">
        <v>1.5046484211561856E-3</v>
      </c>
      <c r="AD34" s="133">
        <v>5.2755528044353666E-3</v>
      </c>
      <c r="AE34" s="133"/>
      <c r="AF34" s="133">
        <v>3.6923757863661303E-4</v>
      </c>
      <c r="AG34" s="133">
        <v>9.1320168781296027E-5</v>
      </c>
      <c r="AH34" s="133">
        <v>1.2760865898967617E-3</v>
      </c>
      <c r="AI34" s="133">
        <v>1.2957766598618948E-4</v>
      </c>
      <c r="AJ34" s="133">
        <v>1.4014595268378206E-3</v>
      </c>
      <c r="AK34" s="133">
        <v>1.4935591059758271E-4</v>
      </c>
      <c r="AL34" s="133">
        <v>1.9814521675243576E-4</v>
      </c>
      <c r="AM34" s="133">
        <v>8.5744461563592392E-4</v>
      </c>
      <c r="AN34" s="133">
        <v>3.374696647104371E-4</v>
      </c>
      <c r="AO34" s="133">
        <v>1.6690884726012784E-3</v>
      </c>
      <c r="AP34" s="133">
        <v>7.7649357572803172E-4</v>
      </c>
      <c r="AQ34" s="133">
        <v>8.2901657202215568E-4</v>
      </c>
      <c r="AR34" s="133">
        <v>2.4444815944140255E-3</v>
      </c>
      <c r="AS34" s="133">
        <v>4.1132149703223002E-4</v>
      </c>
      <c r="AT34" s="133">
        <v>6.0574760161801995E-4</v>
      </c>
      <c r="AU34" s="133">
        <v>2.6607995476874554E-3</v>
      </c>
      <c r="AV34" s="133">
        <v>1.0008735958985462E-2</v>
      </c>
      <c r="AW34" s="133">
        <v>1.7316285807516413E-3</v>
      </c>
      <c r="AX34" s="133">
        <v>2.3914911601626444E-2</v>
      </c>
      <c r="AY34" s="133">
        <v>4.2818226524650546E-2</v>
      </c>
      <c r="AZ34" s="133">
        <v>5.6505876238079275E-3</v>
      </c>
      <c r="BA34" s="133">
        <v>3.91668039866037E-3</v>
      </c>
      <c r="BB34" s="133">
        <v>5.2048010354922083E-3</v>
      </c>
      <c r="BC34" s="133">
        <v>7.7692284968904925E-4</v>
      </c>
      <c r="BD34" s="133">
        <v>8.171798262706782E-4</v>
      </c>
      <c r="BE34" s="133">
        <v>1.5625908799723905E-3</v>
      </c>
      <c r="BF34" s="133">
        <v>5.8690951633176801E-3</v>
      </c>
      <c r="BG34" s="133"/>
      <c r="BH34" s="133">
        <v>2.680702333050423E-4</v>
      </c>
      <c r="BI34" s="133">
        <v>9.0648576660645535E-5</v>
      </c>
      <c r="BJ34" s="133">
        <v>1.5473229782510876E-3</v>
      </c>
      <c r="BK34" s="133">
        <v>1.0403798290054856E-4</v>
      </c>
      <c r="BL34" s="133">
        <v>1.5528603344391757E-3</v>
      </c>
      <c r="BM34" s="133">
        <v>1.3363329989269943E-4</v>
      </c>
      <c r="BN34" s="133">
        <v>1.5921702074142536E-4</v>
      </c>
      <c r="BO34" s="133">
        <v>8.4280358078185516E-4</v>
      </c>
      <c r="BP34" s="133">
        <v>3.332400527618602E-4</v>
      </c>
      <c r="BQ34" s="133">
        <v>1.6417002641526037E-3</v>
      </c>
      <c r="BR34" s="133">
        <v>8.1916465125432656E-4</v>
      </c>
      <c r="BS34" s="133">
        <v>7.2200192181642202E-4</v>
      </c>
      <c r="BT34" s="133">
        <v>2.5270719768606129E-3</v>
      </c>
      <c r="BU34" s="133">
        <v>3.494889399294689E-4</v>
      </c>
      <c r="BV34" s="133">
        <v>5.9396685762454346E-4</v>
      </c>
      <c r="BW34" s="133">
        <v>2.741171781093686E-3</v>
      </c>
      <c r="BX34" s="133">
        <v>9.7666431737326899E-3</v>
      </c>
      <c r="BY34" s="133">
        <v>1.5402439198790108E-3</v>
      </c>
      <c r="BZ34" s="133">
        <v>2.4713259976211328E-2</v>
      </c>
      <c r="CA34" s="133">
        <v>4.3771207470438306E-2</v>
      </c>
      <c r="CB34" s="133">
        <v>6.3784993014444165E-3</v>
      </c>
      <c r="CC34" s="133">
        <v>3.9484284171937929E-3</v>
      </c>
      <c r="CD34" s="133">
        <v>5.2631067365806498E-3</v>
      </c>
      <c r="CE34" s="133">
        <v>7.7856541097288349E-4</v>
      </c>
      <c r="CF34" s="133">
        <v>7.622777986271102E-4</v>
      </c>
      <c r="CG34" s="133">
        <v>1.6593672383046992E-3</v>
      </c>
      <c r="CH34" s="133">
        <v>6.3440652831697232E-3</v>
      </c>
      <c r="CI34" s="133"/>
      <c r="CJ34" s="133">
        <v>4.0563557752893613E-4</v>
      </c>
      <c r="CK34" s="133">
        <v>1.1464706772772893E-4</v>
      </c>
      <c r="CL34" s="133">
        <v>1.4280233580629769E-3</v>
      </c>
      <c r="CM34" s="133">
        <v>1.1742414421122982E-4</v>
      </c>
      <c r="CN34" s="133">
        <v>1.4730123881045738E-3</v>
      </c>
      <c r="CO34" s="133">
        <v>1.2179479636323342E-4</v>
      </c>
      <c r="CP34" s="133">
        <v>1.6527370777566744E-4</v>
      </c>
      <c r="CQ34" s="133">
        <v>6.7140416995668329E-4</v>
      </c>
      <c r="CR34" s="133">
        <v>3.329850498530401E-4</v>
      </c>
      <c r="CS34" s="133">
        <v>1.4652356376821214E-3</v>
      </c>
      <c r="CT34" s="133">
        <v>7.4691015521698536E-4</v>
      </c>
      <c r="CU34" s="133">
        <v>6.4174743386807235E-4</v>
      </c>
      <c r="CV34" s="133">
        <v>1.8651998851886807E-3</v>
      </c>
      <c r="CW34" s="133">
        <v>3.0404940195647535E-4</v>
      </c>
      <c r="CX34" s="133">
        <v>5.7217920262854342E-4</v>
      </c>
      <c r="CY34" s="133">
        <v>2.7407498565165662E-3</v>
      </c>
      <c r="CZ34" s="133">
        <v>9.484361301705482E-3</v>
      </c>
      <c r="DA34" s="133">
        <v>1.4433025250545305E-3</v>
      </c>
      <c r="DB34" s="133">
        <v>2.5699590052850125E-2</v>
      </c>
      <c r="DC34" s="133">
        <v>4.5323874122428387E-2</v>
      </c>
      <c r="DD34" s="133">
        <v>6.0238685920749047E-3</v>
      </c>
      <c r="DE34" s="133">
        <v>4.2479915762977296E-3</v>
      </c>
      <c r="DF34" s="133">
        <v>4.9631937781581181E-3</v>
      </c>
      <c r="DG34" s="133">
        <v>7.2885453950817677E-4</v>
      </c>
      <c r="DH34" s="133">
        <v>8.5190163986797573E-4</v>
      </c>
      <c r="DI34" s="133">
        <v>1.7543436826366614E-3</v>
      </c>
      <c r="DJ34" s="133">
        <v>7.1342450952406574E-3</v>
      </c>
      <c r="DK34" s="133"/>
      <c r="DL34" s="133">
        <v>2.8331675029184377E-4</v>
      </c>
      <c r="DM34" s="133">
        <v>1.128706983321737E-4</v>
      </c>
      <c r="DN34" s="133">
        <v>1.3997065690185705E-3</v>
      </c>
      <c r="DO34" s="133">
        <v>1.3543385569315654E-4</v>
      </c>
      <c r="DP34" s="133">
        <v>1.4336149461121122E-3</v>
      </c>
      <c r="DQ34" s="133">
        <v>5.483276653361625E-5</v>
      </c>
      <c r="DR34" s="133">
        <v>1.1482433566510313E-4</v>
      </c>
      <c r="DS34" s="133">
        <v>5.6197065630022604E-4</v>
      </c>
      <c r="DT34" s="133">
        <v>3.3772051374995334E-4</v>
      </c>
      <c r="DU34" s="133">
        <v>1.2150929747959374E-3</v>
      </c>
      <c r="DV34" s="133">
        <v>7.9325174877516625E-4</v>
      </c>
      <c r="DW34" s="133">
        <v>5.2965443189818384E-4</v>
      </c>
      <c r="DX34" s="133">
        <v>2.0406638505943708E-3</v>
      </c>
      <c r="DY34" s="133">
        <v>2.3382266222274475E-4</v>
      </c>
      <c r="DZ34" s="133">
        <v>5.2952455043185154E-4</v>
      </c>
      <c r="EA34" s="133">
        <v>2.5775938324035744E-3</v>
      </c>
      <c r="EB34" s="133">
        <v>8.8298895718002569E-3</v>
      </c>
      <c r="EC34" s="133">
        <v>1.264787452031989E-3</v>
      </c>
      <c r="ED34" s="133">
        <v>2.6407497914709959E-2</v>
      </c>
      <c r="EE34" s="133">
        <v>4.4277484991180012E-2</v>
      </c>
      <c r="EF34" s="133">
        <v>5.4544962547623628E-3</v>
      </c>
      <c r="EG34" s="133">
        <v>3.71292271267954E-3</v>
      </c>
      <c r="EH34" s="133">
        <v>4.5041426049798449E-3</v>
      </c>
      <c r="EI34" s="133">
        <v>5.4026871097029446E-4</v>
      </c>
      <c r="EJ34" s="133">
        <v>7.186070115312225E-4</v>
      </c>
      <c r="EK34" s="133">
        <v>1.4359950088197195E-3</v>
      </c>
      <c r="EL34" s="133">
        <v>6.9016399931911424E-3</v>
      </c>
      <c r="EM34" s="133"/>
      <c r="EN34" s="133">
        <v>1.8648289050490324E-4</v>
      </c>
      <c r="EO34" s="133">
        <v>1.0409956252769014E-4</v>
      </c>
      <c r="EP34" s="133">
        <v>1.2926544376959653E-3</v>
      </c>
      <c r="EQ34" s="133">
        <v>1.6644572542583253E-4</v>
      </c>
      <c r="ER34" s="133">
        <v>1.5569951053592379E-3</v>
      </c>
      <c r="ES34" s="133">
        <v>4.2526464368684536E-5</v>
      </c>
      <c r="ET34" s="133">
        <v>7.3076308593318193E-5</v>
      </c>
      <c r="EU34" s="133">
        <v>5.8176378408804678E-4</v>
      </c>
      <c r="EV34" s="133">
        <v>4.0998089025210619E-4</v>
      </c>
      <c r="EW34" s="133">
        <v>1.2116160375289895E-3</v>
      </c>
      <c r="EX34" s="133">
        <v>7.086563417412398E-4</v>
      </c>
      <c r="EY34" s="133">
        <v>6.9855041170482793E-4</v>
      </c>
      <c r="EZ34" s="133">
        <v>1.8905877759184282E-3</v>
      </c>
      <c r="FA34" s="133">
        <v>2.0188519967811289E-4</v>
      </c>
      <c r="FB34" s="133">
        <v>4.9998103686349482E-4</v>
      </c>
      <c r="FC34" s="133">
        <v>2.784749565022717E-3</v>
      </c>
      <c r="FD34" s="133">
        <v>8.6457249795856804E-3</v>
      </c>
      <c r="FE34" s="133">
        <v>1.2558234265821664E-3</v>
      </c>
      <c r="FF34" s="133">
        <v>2.6866086266167977E-2</v>
      </c>
      <c r="FG34" s="133">
        <v>4.2225734865963253E-2</v>
      </c>
      <c r="FH34" s="133">
        <v>4.7601791565981925E-3</v>
      </c>
      <c r="FI34" s="133">
        <v>3.3935070294592415E-3</v>
      </c>
      <c r="FJ34" s="133">
        <v>3.9921383344128439E-3</v>
      </c>
      <c r="FK34" s="133">
        <v>4.9208992624967171E-4</v>
      </c>
      <c r="FL34" s="133">
        <v>7.4220484561166825E-4</v>
      </c>
      <c r="FM34" s="133">
        <v>1.1337088049650163E-3</v>
      </c>
      <c r="FN34" s="133">
        <v>6.7914089824070243E-3</v>
      </c>
      <c r="FO34" s="133"/>
      <c r="FP34" s="133">
        <v>1.5012562444304028E-4</v>
      </c>
      <c r="FQ34" s="133">
        <v>9.6505214456698858E-5</v>
      </c>
      <c r="FR34" s="133">
        <v>1.3361827842612384E-3</v>
      </c>
      <c r="FS34" s="133">
        <v>1.3705889973208936E-4</v>
      </c>
      <c r="FT34" s="133">
        <v>1.2614293341962199E-3</v>
      </c>
      <c r="FU34" s="133">
        <v>2.4100139317178971E-5</v>
      </c>
      <c r="FV34" s="133">
        <v>1.0480912114253297E-4</v>
      </c>
      <c r="FW34" s="133">
        <v>3.8255428792045219E-4</v>
      </c>
      <c r="FX34" s="133">
        <v>3.6125841165792768E-4</v>
      </c>
      <c r="FY34" s="133">
        <v>1.1740524603211912E-3</v>
      </c>
      <c r="FZ34" s="133">
        <v>5.8515913942655973E-4</v>
      </c>
      <c r="GA34" s="133">
        <v>4.7682665811365859E-4</v>
      </c>
      <c r="GB34" s="133">
        <v>1.7343696412997448E-3</v>
      </c>
      <c r="GC34" s="133">
        <v>1.4652745004341484E-4</v>
      </c>
      <c r="GD34" s="133">
        <v>4.5894602777796917E-4</v>
      </c>
      <c r="GE34" s="133">
        <v>2.9178004730113253E-3</v>
      </c>
      <c r="GF34" s="133">
        <v>9.5156855508885252E-3</v>
      </c>
      <c r="GG34" s="133">
        <v>1.0592755250318413E-3</v>
      </c>
      <c r="GH34" s="133">
        <v>2.6966558458986319E-2</v>
      </c>
      <c r="GI34" s="133">
        <v>4.0299109354460093E-2</v>
      </c>
      <c r="GJ34" s="133">
        <v>4.3736377434669595E-3</v>
      </c>
      <c r="GK34" s="133">
        <v>3.1589923292643157E-3</v>
      </c>
      <c r="GL34" s="133">
        <v>4.0563118014161981E-3</v>
      </c>
      <c r="GM34" s="133">
        <v>3.6933495045516636E-4</v>
      </c>
      <c r="GN34" s="133">
        <v>5.2795559470992289E-4</v>
      </c>
      <c r="GO34" s="133">
        <v>1.2312644260707578E-3</v>
      </c>
      <c r="GP34" s="133">
        <v>6.975737592874248E-3</v>
      </c>
      <c r="GQ34" s="133"/>
      <c r="GR34" s="133">
        <v>9.4184640302928685E-5</v>
      </c>
      <c r="GS34" s="133">
        <v>5.935694428948394E-5</v>
      </c>
      <c r="GT34" s="133">
        <v>8.1872156140309156E-4</v>
      </c>
      <c r="GU34" s="133">
        <v>1.22508272789494E-4</v>
      </c>
      <c r="GV34" s="133">
        <v>9.3796106468671265E-4</v>
      </c>
      <c r="GW34" s="133">
        <v>1.4212029470481164E-5</v>
      </c>
      <c r="GX34" s="133">
        <v>6.0080138744454491E-5</v>
      </c>
      <c r="GY34" s="133">
        <v>3.2114917115161714E-4</v>
      </c>
      <c r="GZ34" s="133">
        <v>2.3093132620425347E-4</v>
      </c>
      <c r="HA34" s="133">
        <v>8.3859994899079923E-4</v>
      </c>
      <c r="HB34" s="133">
        <v>4.0890116229520438E-4</v>
      </c>
      <c r="HC34" s="133">
        <v>5.5735866383268087E-4</v>
      </c>
      <c r="HD34" s="133">
        <v>1.1171355718907019E-3</v>
      </c>
      <c r="HE34" s="133">
        <v>1.0404879941752425E-4</v>
      </c>
      <c r="HF34" s="133">
        <v>3.1539971944207466E-4</v>
      </c>
      <c r="HG34" s="133">
        <v>2.9611582670845409E-3</v>
      </c>
      <c r="HH34" s="133">
        <v>5.5907695550818908E-3</v>
      </c>
      <c r="HI34" s="133">
        <v>6.3250158049802763E-4</v>
      </c>
      <c r="HJ34" s="133">
        <v>2.0515859360234728E-2</v>
      </c>
      <c r="HK34" s="133">
        <v>2.8159872274665779E-2</v>
      </c>
      <c r="HL34" s="133">
        <v>2.8790433492081225E-3</v>
      </c>
      <c r="HM34" s="133">
        <v>2.1808456090589507E-3</v>
      </c>
      <c r="HN34" s="133">
        <v>2.385791429008331E-3</v>
      </c>
      <c r="HO34" s="133">
        <v>2.6253253100933378E-4</v>
      </c>
      <c r="HP34" s="133">
        <v>3.8716858000272875E-4</v>
      </c>
      <c r="HQ34" s="133">
        <v>7.8615098094812178E-4</v>
      </c>
      <c r="HR34" s="133">
        <v>4.9557408482446465E-3</v>
      </c>
    </row>
    <row r="35" spans="1:226" x14ac:dyDescent="0.25">
      <c r="A35" s="122" t="s">
        <v>29</v>
      </c>
      <c r="B35" s="122">
        <v>4783</v>
      </c>
      <c r="C35" s="9" t="s">
        <v>923</v>
      </c>
      <c r="D35" s="133">
        <v>8.2351834872205251E-4</v>
      </c>
      <c r="E35" s="133">
        <v>2.0937633819343677E-4</v>
      </c>
      <c r="F35" s="133">
        <v>1.2974125385421043E-3</v>
      </c>
      <c r="G35" s="133">
        <v>6.9559537068439556E-5</v>
      </c>
      <c r="H35" s="133">
        <v>1.0575420497333605E-3</v>
      </c>
      <c r="I35" s="133">
        <v>9.8418248087805296E-5</v>
      </c>
      <c r="J35" s="133">
        <v>1.6493425807540167E-4</v>
      </c>
      <c r="K35" s="133">
        <v>1.1026271371576647E-3</v>
      </c>
      <c r="L35" s="133">
        <v>6.8893478075273567E-4</v>
      </c>
      <c r="M35" s="133">
        <v>1.5487090660682217E-3</v>
      </c>
      <c r="N35" s="133">
        <v>5.146780779981267E-4</v>
      </c>
      <c r="O35" s="133">
        <v>8.1330082633638808E-4</v>
      </c>
      <c r="P35" s="133">
        <v>1.9943724430093639E-3</v>
      </c>
      <c r="Q35" s="133">
        <v>3.4423987237082573E-4</v>
      </c>
      <c r="R35" s="133">
        <v>7.8343253208233308E-4</v>
      </c>
      <c r="S35" s="133">
        <v>2.3956045102174906E-3</v>
      </c>
      <c r="T35" s="133">
        <v>7.0544441063025284E-3</v>
      </c>
      <c r="U35" s="133">
        <v>1.9410361941548792E-3</v>
      </c>
      <c r="V35" s="133">
        <v>1.1569498358888127E-2</v>
      </c>
      <c r="W35" s="133">
        <v>3.8565576764226797E-2</v>
      </c>
      <c r="X35" s="133">
        <v>9.9080725672674192E-3</v>
      </c>
      <c r="Y35" s="133">
        <v>5.8599635260231384E-3</v>
      </c>
      <c r="Z35" s="133">
        <v>7.4812776342141514E-3</v>
      </c>
      <c r="AA35" s="133">
        <v>1.0309851257043572E-3</v>
      </c>
      <c r="AB35" s="133">
        <v>8.9109505022924422E-4</v>
      </c>
      <c r="AC35" s="133">
        <v>2.4655072448427858E-3</v>
      </c>
      <c r="AD35" s="133">
        <v>2.6122901498692994E-3</v>
      </c>
      <c r="AE35" s="133"/>
      <c r="AF35" s="133">
        <v>8.935965291620773E-4</v>
      </c>
      <c r="AG35" s="133">
        <v>1.6705804024651804E-4</v>
      </c>
      <c r="AH35" s="133">
        <v>1.1741100329985827E-3</v>
      </c>
      <c r="AI35" s="133">
        <v>4.5779555737170756E-5</v>
      </c>
      <c r="AJ35" s="133">
        <v>8.2582383002962776E-4</v>
      </c>
      <c r="AK35" s="133">
        <v>6.8725462109285533E-5</v>
      </c>
      <c r="AL35" s="133">
        <v>1.5637280215696539E-4</v>
      </c>
      <c r="AM35" s="133">
        <v>1.0012026513735116E-3</v>
      </c>
      <c r="AN35" s="133">
        <v>5.3427904588702912E-4</v>
      </c>
      <c r="AO35" s="133">
        <v>1.4099650265719842E-3</v>
      </c>
      <c r="AP35" s="133">
        <v>4.4938516845401404E-4</v>
      </c>
      <c r="AQ35" s="133">
        <v>7.1092160670321761E-4</v>
      </c>
      <c r="AR35" s="133">
        <v>1.891494802889258E-3</v>
      </c>
      <c r="AS35" s="133">
        <v>2.7275002459409243E-4</v>
      </c>
      <c r="AT35" s="133">
        <v>6.6886317914566348E-4</v>
      </c>
      <c r="AU35" s="133">
        <v>2.2760379176704503E-3</v>
      </c>
      <c r="AV35" s="133">
        <v>6.618182408942022E-3</v>
      </c>
      <c r="AW35" s="133">
        <v>1.9091763459732182E-3</v>
      </c>
      <c r="AX35" s="133">
        <v>1.0797915816584295E-2</v>
      </c>
      <c r="AY35" s="133">
        <v>3.7238943142316704E-2</v>
      </c>
      <c r="AZ35" s="133">
        <v>9.8744036672176669E-3</v>
      </c>
      <c r="BA35" s="133">
        <v>5.486415477271963E-3</v>
      </c>
      <c r="BB35" s="133">
        <v>7.0455616740889354E-3</v>
      </c>
      <c r="BC35" s="133">
        <v>9.4272981277518841E-4</v>
      </c>
      <c r="BD35" s="133">
        <v>8.3361583708353943E-4</v>
      </c>
      <c r="BE35" s="133">
        <v>2.2748020467247892E-3</v>
      </c>
      <c r="BF35" s="133">
        <v>2.6373442440414947E-3</v>
      </c>
      <c r="BG35" s="133"/>
      <c r="BH35" s="133">
        <v>8.160509135091118E-4</v>
      </c>
      <c r="BI35" s="133">
        <v>1.9070522650600218E-4</v>
      </c>
      <c r="BJ35" s="133">
        <v>1.2112863159256008E-3</v>
      </c>
      <c r="BK35" s="133">
        <v>5.7207380914487604E-5</v>
      </c>
      <c r="BL35" s="133">
        <v>6.2368840473782015E-4</v>
      </c>
      <c r="BM35" s="133">
        <v>5.6680346135644248E-5</v>
      </c>
      <c r="BN35" s="133">
        <v>1.5949334462356631E-4</v>
      </c>
      <c r="BO35" s="133">
        <v>9.2909371485282979E-4</v>
      </c>
      <c r="BP35" s="133">
        <v>5.0845565509685187E-4</v>
      </c>
      <c r="BQ35" s="133">
        <v>1.1657495660525854E-3</v>
      </c>
      <c r="BR35" s="133">
        <v>4.1806313581319314E-4</v>
      </c>
      <c r="BS35" s="133">
        <v>6.5389351067431957E-4</v>
      </c>
      <c r="BT35" s="133">
        <v>1.4950066210081513E-3</v>
      </c>
      <c r="BU35" s="133">
        <v>2.6136862802230386E-4</v>
      </c>
      <c r="BV35" s="133">
        <v>6.1174028218137586E-4</v>
      </c>
      <c r="BW35" s="133">
        <v>2.1077506034905911E-3</v>
      </c>
      <c r="BX35" s="133">
        <v>6.1507405983459006E-3</v>
      </c>
      <c r="BY35" s="133">
        <v>1.7161729748842623E-3</v>
      </c>
      <c r="BZ35" s="133">
        <v>9.444378515536752E-3</v>
      </c>
      <c r="CA35" s="133">
        <v>3.0471560908494781E-2</v>
      </c>
      <c r="CB35" s="133">
        <v>9.3394489533408908E-3</v>
      </c>
      <c r="CC35" s="133">
        <v>4.9787216348165589E-3</v>
      </c>
      <c r="CD35" s="133">
        <v>6.1140376354373339E-3</v>
      </c>
      <c r="CE35" s="133">
        <v>8.5778520053943089E-4</v>
      </c>
      <c r="CF35" s="133">
        <v>7.8799030467354618E-4</v>
      </c>
      <c r="CG35" s="133">
        <v>2.1806006696446665E-3</v>
      </c>
      <c r="CH35" s="133">
        <v>2.2864333719268552E-3</v>
      </c>
      <c r="CI35" s="133"/>
      <c r="CJ35" s="133">
        <v>8.6769163575665031E-4</v>
      </c>
      <c r="CK35" s="133">
        <v>1.3261931454532053E-4</v>
      </c>
      <c r="CL35" s="133">
        <v>1.142071990156251E-3</v>
      </c>
      <c r="CM35" s="133">
        <v>3.3807875267854908E-5</v>
      </c>
      <c r="CN35" s="133">
        <v>6.3151377110421357E-4</v>
      </c>
      <c r="CO35" s="133">
        <v>3.4147590391912317E-5</v>
      </c>
      <c r="CP35" s="133">
        <v>1.1858945944402998E-4</v>
      </c>
      <c r="CQ35" s="133">
        <v>6.8344280434798094E-4</v>
      </c>
      <c r="CR35" s="133">
        <v>5.2772347404841089E-4</v>
      </c>
      <c r="CS35" s="133">
        <v>1.0178804051980766E-3</v>
      </c>
      <c r="CT35" s="133">
        <v>3.6113028146376325E-4</v>
      </c>
      <c r="CU35" s="133">
        <v>5.2761582923301759E-4</v>
      </c>
      <c r="CV35" s="133">
        <v>1.3360018942008872E-3</v>
      </c>
      <c r="CW35" s="133">
        <v>2.6858662962351106E-4</v>
      </c>
      <c r="CX35" s="133">
        <v>5.9564876512195174E-4</v>
      </c>
      <c r="CY35" s="133">
        <v>1.9906769152167681E-3</v>
      </c>
      <c r="CZ35" s="133">
        <v>5.6303018551414749E-3</v>
      </c>
      <c r="DA35" s="133">
        <v>1.6117282087377885E-3</v>
      </c>
      <c r="DB35" s="133">
        <v>9.2587059165303194E-3</v>
      </c>
      <c r="DC35" s="133">
        <v>3.0152963096289846E-2</v>
      </c>
      <c r="DD35" s="133">
        <v>9.7696527631489644E-3</v>
      </c>
      <c r="DE35" s="133">
        <v>5.0176084312541711E-3</v>
      </c>
      <c r="DF35" s="133">
        <v>6.1733252059041769E-3</v>
      </c>
      <c r="DG35" s="133">
        <v>8.8927461695708667E-4</v>
      </c>
      <c r="DH35" s="133">
        <v>1.0089544120124988E-3</v>
      </c>
      <c r="DI35" s="133">
        <v>2.0274236896622253E-3</v>
      </c>
      <c r="DJ35" s="133">
        <v>2.0942732133397506E-3</v>
      </c>
      <c r="DK35" s="133"/>
      <c r="DL35" s="133">
        <v>7.2451580137548139E-4</v>
      </c>
      <c r="DM35" s="133">
        <v>1.1444503677261504E-4</v>
      </c>
      <c r="DN35" s="133">
        <v>1.02399467020142E-3</v>
      </c>
      <c r="DO35" s="133">
        <v>3.030263461702298E-5</v>
      </c>
      <c r="DP35" s="133">
        <v>6.1370779021776341E-4</v>
      </c>
      <c r="DQ35" s="133">
        <v>6.1194287171363428E-5</v>
      </c>
      <c r="DR35" s="133">
        <v>1.0013066395606887E-4</v>
      </c>
      <c r="DS35" s="133">
        <v>7.0170865518333467E-4</v>
      </c>
      <c r="DT35" s="133">
        <v>4.6076488424987656E-4</v>
      </c>
      <c r="DU35" s="133">
        <v>9.1903192000401856E-4</v>
      </c>
      <c r="DV35" s="133">
        <v>3.6017462894396982E-4</v>
      </c>
      <c r="DW35" s="133">
        <v>4.5653060725840255E-4</v>
      </c>
      <c r="DX35" s="133">
        <v>1.2715141889868976E-3</v>
      </c>
      <c r="DY35" s="133">
        <v>2.3843926643311967E-4</v>
      </c>
      <c r="DZ35" s="133">
        <v>5.5319533954567568E-4</v>
      </c>
      <c r="EA35" s="133">
        <v>1.8981903001216256E-3</v>
      </c>
      <c r="EB35" s="133">
        <v>5.4068339355072218E-3</v>
      </c>
      <c r="EC35" s="133">
        <v>1.518184105329299E-3</v>
      </c>
      <c r="ED35" s="133">
        <v>9.607248464870783E-3</v>
      </c>
      <c r="EE35" s="133">
        <v>2.9669985087979727E-2</v>
      </c>
      <c r="EF35" s="133">
        <v>9.597410832290109E-3</v>
      </c>
      <c r="EG35" s="133">
        <v>5.0823312785712796E-3</v>
      </c>
      <c r="EH35" s="133">
        <v>5.6692287013043506E-3</v>
      </c>
      <c r="EI35" s="133">
        <v>6.9593260897652417E-4</v>
      </c>
      <c r="EJ35" s="133">
        <v>9.3534503715275719E-4</v>
      </c>
      <c r="EK35" s="133">
        <v>1.7366118052334137E-3</v>
      </c>
      <c r="EL35" s="133">
        <v>2.1433819486110315E-3</v>
      </c>
      <c r="EM35" s="133"/>
      <c r="EN35" s="133">
        <v>5.9723091174955414E-4</v>
      </c>
      <c r="EO35" s="133">
        <v>9.1175987660983211E-5</v>
      </c>
      <c r="EP35" s="133">
        <v>9.5547532119850671E-4</v>
      </c>
      <c r="EQ35" s="133">
        <v>1.626453928709062E-5</v>
      </c>
      <c r="ER35" s="133">
        <v>5.9000530673888353E-4</v>
      </c>
      <c r="ES35" s="133">
        <v>2.1928176293148012E-5</v>
      </c>
      <c r="ET35" s="133">
        <v>9.4753958113036804E-5</v>
      </c>
      <c r="EU35" s="133">
        <v>6.3010855221228186E-4</v>
      </c>
      <c r="EV35" s="133">
        <v>4.1247266139349774E-4</v>
      </c>
      <c r="EW35" s="133">
        <v>7.8890416393773046E-4</v>
      </c>
      <c r="EX35" s="133">
        <v>3.6639238917128927E-4</v>
      </c>
      <c r="EY35" s="133">
        <v>4.4303574208676637E-4</v>
      </c>
      <c r="EZ35" s="133">
        <v>1.2633447265975838E-3</v>
      </c>
      <c r="FA35" s="133">
        <v>2.3650255453043847E-4</v>
      </c>
      <c r="FB35" s="133">
        <v>5.0003781030901796E-4</v>
      </c>
      <c r="FC35" s="133">
        <v>1.8388166745230367E-3</v>
      </c>
      <c r="FD35" s="133">
        <v>4.989888465906314E-3</v>
      </c>
      <c r="FE35" s="133">
        <v>1.5915822930742023E-3</v>
      </c>
      <c r="FF35" s="133">
        <v>9.606974654949885E-3</v>
      </c>
      <c r="FG35" s="133">
        <v>2.7300110640049117E-2</v>
      </c>
      <c r="FH35" s="133">
        <v>8.5052990583081821E-3</v>
      </c>
      <c r="FI35" s="133">
        <v>4.996397726429091E-3</v>
      </c>
      <c r="FJ35" s="133">
        <v>5.3867886871975567E-3</v>
      </c>
      <c r="FK35" s="133">
        <v>1.0834429092114268E-3</v>
      </c>
      <c r="FL35" s="133">
        <v>9.3259218713906465E-4</v>
      </c>
      <c r="FM35" s="133">
        <v>1.758885109955699E-3</v>
      </c>
      <c r="FN35" s="133">
        <v>1.7073484157894179E-3</v>
      </c>
      <c r="FO35" s="133"/>
      <c r="FP35" s="133">
        <v>5.5668674537607968E-4</v>
      </c>
      <c r="FQ35" s="133">
        <v>6.764488746660909E-5</v>
      </c>
      <c r="FR35" s="133">
        <v>8.3202170365790121E-4</v>
      </c>
      <c r="FS35" s="133">
        <v>3.353894232063617E-5</v>
      </c>
      <c r="FT35" s="133">
        <v>5.745512725604837E-4</v>
      </c>
      <c r="FU35" s="133">
        <v>1.0275161229019394E-5</v>
      </c>
      <c r="FV35" s="133">
        <v>8.0428289383022221E-5</v>
      </c>
      <c r="FW35" s="133">
        <v>5.7449841921389645E-4</v>
      </c>
      <c r="FX35" s="133">
        <v>3.2595700990869331E-4</v>
      </c>
      <c r="FY35" s="133">
        <v>7.1783513416807585E-4</v>
      </c>
      <c r="FZ35" s="133">
        <v>3.8476700784955461E-4</v>
      </c>
      <c r="GA35" s="133">
        <v>4.482668578059516E-4</v>
      </c>
      <c r="GB35" s="133">
        <v>1.0580531104030504E-3</v>
      </c>
      <c r="GC35" s="133">
        <v>1.91520908973482E-4</v>
      </c>
      <c r="GD35" s="133">
        <v>4.0721051748973501E-4</v>
      </c>
      <c r="GE35" s="133">
        <v>1.6981562202750321E-3</v>
      </c>
      <c r="GF35" s="133">
        <v>4.4896642623761997E-3</v>
      </c>
      <c r="GG35" s="133">
        <v>1.2286345848660416E-3</v>
      </c>
      <c r="GH35" s="133">
        <v>9.1865333101155758E-3</v>
      </c>
      <c r="GI35" s="133">
        <v>2.5989466690155512E-2</v>
      </c>
      <c r="GJ35" s="133">
        <v>7.7208015903171261E-3</v>
      </c>
      <c r="GK35" s="133">
        <v>4.7753515607402586E-3</v>
      </c>
      <c r="GL35" s="133">
        <v>4.9471977694402671E-3</v>
      </c>
      <c r="GM35" s="133">
        <v>5.9717980493355957E-4</v>
      </c>
      <c r="GN35" s="133">
        <v>8.4772243740741094E-4</v>
      </c>
      <c r="GO35" s="133">
        <v>1.3035995047419975E-3</v>
      </c>
      <c r="GP35" s="133">
        <v>1.3800995730009224E-3</v>
      </c>
      <c r="GQ35" s="133"/>
      <c r="GR35" s="133">
        <v>5.0607838589897204E-4</v>
      </c>
      <c r="GS35" s="133">
        <v>4.7308324253536011E-5</v>
      </c>
      <c r="GT35" s="133">
        <v>7.8571072855668027E-4</v>
      </c>
      <c r="GU35" s="133">
        <v>2.5790865043220762E-5</v>
      </c>
      <c r="GV35" s="133">
        <v>7.5067234623423472E-4</v>
      </c>
      <c r="GW35" s="133">
        <v>1.2200101319689477E-5</v>
      </c>
      <c r="GX35" s="133">
        <v>8.211587426427615E-5</v>
      </c>
      <c r="GY35" s="133">
        <v>5.7404383570570504E-4</v>
      </c>
      <c r="GZ35" s="133">
        <v>2.7864155251398594E-4</v>
      </c>
      <c r="HA35" s="133">
        <v>7.3820518211720448E-4</v>
      </c>
      <c r="HB35" s="133">
        <v>4.2251986984776386E-4</v>
      </c>
      <c r="HC35" s="133">
        <v>4.4498258376491343E-4</v>
      </c>
      <c r="HD35" s="133">
        <v>1.1069959102466217E-3</v>
      </c>
      <c r="HE35" s="133">
        <v>2.1303899882895209E-4</v>
      </c>
      <c r="HF35" s="133">
        <v>4.2006256055651203E-4</v>
      </c>
      <c r="HG35" s="133">
        <v>1.9542922343216041E-3</v>
      </c>
      <c r="HH35" s="133">
        <v>4.7699134881512336E-3</v>
      </c>
      <c r="HI35" s="133">
        <v>1.1926412755312924E-3</v>
      </c>
      <c r="HJ35" s="133">
        <v>8.8487679769886935E-3</v>
      </c>
      <c r="HK35" s="133">
        <v>2.7429853093937077E-2</v>
      </c>
      <c r="HL35" s="133">
        <v>7.9085363395849182E-3</v>
      </c>
      <c r="HM35" s="133">
        <v>4.7470967582712827E-3</v>
      </c>
      <c r="HN35" s="133">
        <v>5.3160304377256841E-3</v>
      </c>
      <c r="HO35" s="133">
        <v>5.8733221525069756E-4</v>
      </c>
      <c r="HP35" s="133">
        <v>1.0326718631522391E-3</v>
      </c>
      <c r="HQ35" s="133">
        <v>1.3408145498207185E-3</v>
      </c>
      <c r="HR35" s="133">
        <v>1.4927208743092664E-3</v>
      </c>
    </row>
    <row r="36" spans="1:226" x14ac:dyDescent="0.25">
      <c r="A36" s="122" t="s">
        <v>29</v>
      </c>
      <c r="B36" s="122">
        <v>4761</v>
      </c>
      <c r="C36" s="9" t="s">
        <v>924</v>
      </c>
      <c r="D36" s="133">
        <v>2.9379479785290163E-3</v>
      </c>
      <c r="E36" s="133">
        <v>9.4919456769023303E-4</v>
      </c>
      <c r="F36" s="133">
        <v>5.7110958152817009E-3</v>
      </c>
      <c r="G36" s="133">
        <v>8.4845953651753838E-4</v>
      </c>
      <c r="H36" s="133">
        <v>8.3847767368193157E-3</v>
      </c>
      <c r="I36" s="133">
        <v>1.0108149013588505E-3</v>
      </c>
      <c r="J36" s="133">
        <v>1.3565457514014877E-3</v>
      </c>
      <c r="K36" s="133">
        <v>5.7183896787528291E-3</v>
      </c>
      <c r="L36" s="133">
        <v>2.6308125649333485E-3</v>
      </c>
      <c r="M36" s="133">
        <v>8.4515046817242555E-3</v>
      </c>
      <c r="N36" s="133">
        <v>4.3357707997579127E-3</v>
      </c>
      <c r="O36" s="133">
        <v>4.2988310571087747E-3</v>
      </c>
      <c r="P36" s="133">
        <v>1.2083650956369393E-2</v>
      </c>
      <c r="Q36" s="133">
        <v>2.8863291436184149E-3</v>
      </c>
      <c r="R36" s="133">
        <v>2.8835960742832401E-3</v>
      </c>
      <c r="S36" s="133">
        <v>1.6161444470603459E-2</v>
      </c>
      <c r="T36" s="133">
        <v>4.3401268931395662E-2</v>
      </c>
      <c r="U36" s="133">
        <v>8.7438276760423723E-3</v>
      </c>
      <c r="V36" s="133">
        <v>5.8069644462351022E-2</v>
      </c>
      <c r="W36" s="133">
        <v>0.21201275635243055</v>
      </c>
      <c r="X36" s="133">
        <v>4.5896378204974206E-2</v>
      </c>
      <c r="Y36" s="133">
        <v>1.6107337402697878E-2</v>
      </c>
      <c r="Z36" s="133">
        <v>3.1473581294235317E-2</v>
      </c>
      <c r="AA36" s="133">
        <v>5.1829228588111545E-3</v>
      </c>
      <c r="AB36" s="133">
        <v>5.9084706969368371E-3</v>
      </c>
      <c r="AC36" s="133">
        <v>1.0750054367901383E-2</v>
      </c>
      <c r="AD36" s="133">
        <v>1.7484375286325862E-2</v>
      </c>
      <c r="AE36" s="133"/>
      <c r="AF36" s="133">
        <v>2.8783860873258654E-3</v>
      </c>
      <c r="AG36" s="133">
        <v>9.0560311653378202E-4</v>
      </c>
      <c r="AH36" s="133">
        <v>4.952816284381858E-3</v>
      </c>
      <c r="AI36" s="133">
        <v>8.542536753038259E-4</v>
      </c>
      <c r="AJ36" s="133">
        <v>8.4159423918849178E-3</v>
      </c>
      <c r="AK36" s="133">
        <v>1.0886060190379372E-3</v>
      </c>
      <c r="AL36" s="133">
        <v>1.5937769670923735E-3</v>
      </c>
      <c r="AM36" s="133">
        <v>5.9380147092268744E-3</v>
      </c>
      <c r="AN36" s="133">
        <v>2.7551978125645582E-3</v>
      </c>
      <c r="AO36" s="133">
        <v>9.2586564612022939E-3</v>
      </c>
      <c r="AP36" s="133">
        <v>4.3678782211391638E-3</v>
      </c>
      <c r="AQ36" s="133">
        <v>3.6592768541877279E-3</v>
      </c>
      <c r="AR36" s="133">
        <v>1.369665732111836E-2</v>
      </c>
      <c r="AS36" s="133">
        <v>3.2601763061294599E-3</v>
      </c>
      <c r="AT36" s="133">
        <v>3.0748947371165083E-3</v>
      </c>
      <c r="AU36" s="133">
        <v>1.62698720960745E-2</v>
      </c>
      <c r="AV36" s="133">
        <v>4.433463565456934E-2</v>
      </c>
      <c r="AW36" s="133">
        <v>8.829610349319103E-3</v>
      </c>
      <c r="AX36" s="133">
        <v>5.8813173690158885E-2</v>
      </c>
      <c r="AY36" s="133">
        <v>0.22798290127617987</v>
      </c>
      <c r="AZ36" s="133">
        <v>4.4953721489103045E-2</v>
      </c>
      <c r="BA36" s="133">
        <v>1.6573835640233833E-2</v>
      </c>
      <c r="BB36" s="133">
        <v>3.2853889686472668E-2</v>
      </c>
      <c r="BC36" s="133">
        <v>4.2769800014338033E-3</v>
      </c>
      <c r="BD36" s="133">
        <v>5.8583407592790911E-3</v>
      </c>
      <c r="BE36" s="133">
        <v>1.0603721054852352E-2</v>
      </c>
      <c r="BF36" s="133">
        <v>1.8570910008527269E-2</v>
      </c>
      <c r="BG36" s="133"/>
      <c r="BH36" s="133">
        <v>3.3251476921717284E-3</v>
      </c>
      <c r="BI36" s="133">
        <v>9.9459609397862712E-4</v>
      </c>
      <c r="BJ36" s="133">
        <v>5.2067045081771518E-3</v>
      </c>
      <c r="BK36" s="133">
        <v>1.2583609684838682E-3</v>
      </c>
      <c r="BL36" s="133">
        <v>8.1751303970596066E-3</v>
      </c>
      <c r="BM36" s="133">
        <v>9.5423913903214957E-4</v>
      </c>
      <c r="BN36" s="133">
        <v>1.3883768175832838E-3</v>
      </c>
      <c r="BO36" s="133">
        <v>6.1374324937804748E-3</v>
      </c>
      <c r="BP36" s="133">
        <v>2.8039491059648259E-3</v>
      </c>
      <c r="BQ36" s="133">
        <v>9.4082392692868451E-3</v>
      </c>
      <c r="BR36" s="133">
        <v>3.9738632881375791E-3</v>
      </c>
      <c r="BS36" s="133">
        <v>3.6597797271044731E-3</v>
      </c>
      <c r="BT36" s="133">
        <v>1.3787134264162053E-2</v>
      </c>
      <c r="BU36" s="133">
        <v>3.1274465315518475E-3</v>
      </c>
      <c r="BV36" s="133">
        <v>3.401998586614378E-3</v>
      </c>
      <c r="BW36" s="133">
        <v>1.7161666116968302E-2</v>
      </c>
      <c r="BX36" s="133">
        <v>4.9024470133689858E-2</v>
      </c>
      <c r="BY36" s="133">
        <v>8.8538347732286769E-3</v>
      </c>
      <c r="BZ36" s="133">
        <v>6.2229688032709028E-2</v>
      </c>
      <c r="CA36" s="133">
        <v>0.23091493029064544</v>
      </c>
      <c r="CB36" s="133">
        <v>4.9179399263573072E-2</v>
      </c>
      <c r="CC36" s="133">
        <v>1.6894745346339543E-2</v>
      </c>
      <c r="CD36" s="133">
        <v>3.294896502995405E-2</v>
      </c>
      <c r="CE36" s="133">
        <v>4.3907086644511982E-3</v>
      </c>
      <c r="CF36" s="133">
        <v>6.6997947151578021E-3</v>
      </c>
      <c r="CG36" s="133">
        <v>1.0566711771784882E-2</v>
      </c>
      <c r="CH36" s="133">
        <v>1.7990215472672159E-2</v>
      </c>
      <c r="CI36" s="133"/>
      <c r="CJ36" s="133">
        <v>3.2630716299927652E-3</v>
      </c>
      <c r="CK36" s="133">
        <v>9.7234836252038832E-4</v>
      </c>
      <c r="CL36" s="133">
        <v>5.0930852625087801E-3</v>
      </c>
      <c r="CM36" s="133">
        <v>7.8640947587943055E-4</v>
      </c>
      <c r="CN36" s="133">
        <v>7.6248788514084436E-3</v>
      </c>
      <c r="CO36" s="133">
        <v>9.2224524110809966E-4</v>
      </c>
      <c r="CP36" s="133">
        <v>1.6363485695191594E-3</v>
      </c>
      <c r="CQ36" s="133">
        <v>5.6684220949805896E-3</v>
      </c>
      <c r="CR36" s="133">
        <v>2.9014136512923437E-3</v>
      </c>
      <c r="CS36" s="133">
        <v>1.0128838963022102E-2</v>
      </c>
      <c r="CT36" s="133">
        <v>3.655869588200693E-3</v>
      </c>
      <c r="CU36" s="133">
        <v>3.4057070822412589E-3</v>
      </c>
      <c r="CV36" s="133">
        <v>1.1625332899236281E-2</v>
      </c>
      <c r="CW36" s="133">
        <v>3.109521283968401E-3</v>
      </c>
      <c r="CX36" s="133">
        <v>3.1395569148687393E-3</v>
      </c>
      <c r="CY36" s="133">
        <v>1.6280485067727515E-2</v>
      </c>
      <c r="CZ36" s="133">
        <v>4.7660485134322576E-2</v>
      </c>
      <c r="DA36" s="133">
        <v>9.0248328183723317E-3</v>
      </c>
      <c r="DB36" s="133">
        <v>6.0917090838048242E-2</v>
      </c>
      <c r="DC36" s="133">
        <v>0.22921676802201071</v>
      </c>
      <c r="DD36" s="133">
        <v>5.0122639409406346E-2</v>
      </c>
      <c r="DE36" s="133">
        <v>1.6991014746167901E-2</v>
      </c>
      <c r="DF36" s="133">
        <v>3.4332048052974108E-2</v>
      </c>
      <c r="DG36" s="133">
        <v>4.5204359921254137E-3</v>
      </c>
      <c r="DH36" s="133">
        <v>6.6201356157549992E-3</v>
      </c>
      <c r="DI36" s="133">
        <v>1.0980800282382536E-2</v>
      </c>
      <c r="DJ36" s="133">
        <v>1.9266879904248746E-2</v>
      </c>
      <c r="DK36" s="133"/>
      <c r="DL36" s="133">
        <v>4.0881497712280728E-3</v>
      </c>
      <c r="DM36" s="133">
        <v>1.1449918714580328E-3</v>
      </c>
      <c r="DN36" s="133">
        <v>4.9945908495112002E-3</v>
      </c>
      <c r="DO36" s="133">
        <v>8.2085108012373278E-4</v>
      </c>
      <c r="DP36" s="133">
        <v>7.9448092573147014E-3</v>
      </c>
      <c r="DQ36" s="133">
        <v>1.0831666463677382E-3</v>
      </c>
      <c r="DR36" s="133">
        <v>2.4206351043421161E-3</v>
      </c>
      <c r="DS36" s="133">
        <v>6.3870717740291657E-3</v>
      </c>
      <c r="DT36" s="133">
        <v>3.0159158637522985E-3</v>
      </c>
      <c r="DU36" s="133">
        <v>1.030438025399698E-2</v>
      </c>
      <c r="DV36" s="133">
        <v>3.9283006143075562E-3</v>
      </c>
      <c r="DW36" s="133">
        <v>2.7492425340305045E-3</v>
      </c>
      <c r="DX36" s="133">
        <v>1.3453165949489984E-2</v>
      </c>
      <c r="DY36" s="133">
        <v>2.9107916088045235E-3</v>
      </c>
      <c r="DZ36" s="133">
        <v>3.1298441348058034E-3</v>
      </c>
      <c r="EA36" s="133">
        <v>1.7227854683935419E-2</v>
      </c>
      <c r="EB36" s="133">
        <v>5.0623909747854766E-2</v>
      </c>
      <c r="EC36" s="133">
        <v>9.5547952047402122E-3</v>
      </c>
      <c r="ED36" s="133">
        <v>6.1795617768294835E-2</v>
      </c>
      <c r="EE36" s="133">
        <v>0.23951138619062065</v>
      </c>
      <c r="EF36" s="133">
        <v>5.1606933856965194E-2</v>
      </c>
      <c r="EG36" s="133">
        <v>1.7787881778584765E-2</v>
      </c>
      <c r="EH36" s="133">
        <v>3.6925676720531035E-2</v>
      </c>
      <c r="EI36" s="133">
        <v>4.5535978196911643E-3</v>
      </c>
      <c r="EJ36" s="133">
        <v>7.2035343359136894E-3</v>
      </c>
      <c r="EK36" s="133">
        <v>1.1461013029225616E-2</v>
      </c>
      <c r="EL36" s="133">
        <v>2.1992342132014009E-2</v>
      </c>
      <c r="EM36" s="133"/>
      <c r="EN36" s="133">
        <v>3.7733123485069017E-3</v>
      </c>
      <c r="EO36" s="133">
        <v>1.4333563997332897E-3</v>
      </c>
      <c r="EP36" s="133">
        <v>4.8335271508487552E-3</v>
      </c>
      <c r="EQ36" s="133">
        <v>9.4430533470982419E-4</v>
      </c>
      <c r="ER36" s="133">
        <v>7.2166299729016356E-3</v>
      </c>
      <c r="ES36" s="133">
        <v>9.7280074843308169E-4</v>
      </c>
      <c r="ET36" s="133">
        <v>3.0896945030811068E-3</v>
      </c>
      <c r="EU36" s="133">
        <v>5.335873510786804E-3</v>
      </c>
      <c r="EV36" s="133">
        <v>3.1770880502298513E-3</v>
      </c>
      <c r="EW36" s="133">
        <v>8.9217614002254971E-3</v>
      </c>
      <c r="EX36" s="133">
        <v>4.0816516975855218E-3</v>
      </c>
      <c r="EY36" s="133">
        <v>2.4671991540280423E-3</v>
      </c>
      <c r="EZ36" s="133">
        <v>1.3682583990261175E-2</v>
      </c>
      <c r="FA36" s="133">
        <v>3.05315033376984E-3</v>
      </c>
      <c r="FB36" s="133">
        <v>3.4196856813560328E-3</v>
      </c>
      <c r="FC36" s="133">
        <v>1.6856763744591378E-2</v>
      </c>
      <c r="FD36" s="133">
        <v>5.0704587405258419E-2</v>
      </c>
      <c r="FE36" s="133">
        <v>1.1050296907577903E-2</v>
      </c>
      <c r="FF36" s="133">
        <v>6.6267457029514254E-2</v>
      </c>
      <c r="FG36" s="133">
        <v>0.24851406401625908</v>
      </c>
      <c r="FH36" s="133">
        <v>5.1635911960837624E-2</v>
      </c>
      <c r="FI36" s="133">
        <v>1.7414549391690185E-2</v>
      </c>
      <c r="FJ36" s="133">
        <v>3.8508813610195376E-2</v>
      </c>
      <c r="FK36" s="133">
        <v>4.7795919488489939E-3</v>
      </c>
      <c r="FL36" s="133">
        <v>7.4364106126361233E-3</v>
      </c>
      <c r="FM36" s="133">
        <v>1.2406723644753913E-2</v>
      </c>
      <c r="FN36" s="133">
        <v>2.1513996170143872E-2</v>
      </c>
      <c r="FO36" s="133"/>
      <c r="FP36" s="133">
        <v>3.6542140179940917E-3</v>
      </c>
      <c r="FQ36" s="133">
        <v>1.1871843987123168E-3</v>
      </c>
      <c r="FR36" s="133">
        <v>4.1950058295231896E-3</v>
      </c>
      <c r="FS36" s="133">
        <v>9.798084548459326E-4</v>
      </c>
      <c r="FT36" s="133">
        <v>7.098996570513035E-3</v>
      </c>
      <c r="FU36" s="133">
        <v>1.3835223007873075E-3</v>
      </c>
      <c r="FV36" s="133">
        <v>4.3130930133783814E-3</v>
      </c>
      <c r="FW36" s="133">
        <v>4.9427184502579937E-3</v>
      </c>
      <c r="FX36" s="133">
        <v>3.1534244645341331E-3</v>
      </c>
      <c r="FY36" s="133">
        <v>8.3626762342510191E-3</v>
      </c>
      <c r="FZ36" s="133">
        <v>3.8701763414150971E-3</v>
      </c>
      <c r="GA36" s="133">
        <v>2.4991048272915255E-3</v>
      </c>
      <c r="GB36" s="133">
        <v>1.3291527378943712E-2</v>
      </c>
      <c r="GC36" s="133">
        <v>3.0672084924871184E-3</v>
      </c>
      <c r="GD36" s="133">
        <v>3.3989310791182371E-3</v>
      </c>
      <c r="GE36" s="133">
        <v>1.7497435054157483E-2</v>
      </c>
      <c r="GF36" s="133">
        <v>4.9441782513136003E-2</v>
      </c>
      <c r="GG36" s="133">
        <v>1.1847852749327519E-2</v>
      </c>
      <c r="GH36" s="133">
        <v>6.7675226526693569E-2</v>
      </c>
      <c r="GI36" s="133">
        <v>0.27412739402039121</v>
      </c>
      <c r="GJ36" s="133">
        <v>4.8170333050548589E-2</v>
      </c>
      <c r="GK36" s="133">
        <v>1.7343456655450597E-2</v>
      </c>
      <c r="GL36" s="133">
        <v>4.0588015781437482E-2</v>
      </c>
      <c r="GM36" s="133">
        <v>4.7863205016673085E-3</v>
      </c>
      <c r="GN36" s="133">
        <v>7.275703562560713E-3</v>
      </c>
      <c r="GO36" s="133">
        <v>1.2369299417659657E-2</v>
      </c>
      <c r="GP36" s="133">
        <v>2.2204323367880346E-2</v>
      </c>
      <c r="GQ36" s="133"/>
      <c r="GR36" s="133">
        <v>3.4917055867250981E-3</v>
      </c>
      <c r="GS36" s="133">
        <v>1.5147504588316719E-3</v>
      </c>
      <c r="GT36" s="133">
        <v>5.1021649057912434E-3</v>
      </c>
      <c r="GU36" s="133">
        <v>1.1442013478543498E-3</v>
      </c>
      <c r="GV36" s="133">
        <v>6.8337930580141303E-3</v>
      </c>
      <c r="GW36" s="133">
        <v>2.0418476506638699E-3</v>
      </c>
      <c r="GX36" s="133">
        <v>4.0338695646694412E-3</v>
      </c>
      <c r="GY36" s="133">
        <v>5.4111413049419384E-3</v>
      </c>
      <c r="GZ36" s="133">
        <v>3.1644918720255192E-3</v>
      </c>
      <c r="HA36" s="133">
        <v>8.7491839284090482E-3</v>
      </c>
      <c r="HB36" s="133">
        <v>4.3430110580524161E-3</v>
      </c>
      <c r="HC36" s="133">
        <v>2.6311012943354552E-3</v>
      </c>
      <c r="HD36" s="133">
        <v>1.3946900506564741E-2</v>
      </c>
      <c r="HE36" s="133">
        <v>3.6740313040363407E-3</v>
      </c>
      <c r="HF36" s="133">
        <v>4.0856043354831782E-3</v>
      </c>
      <c r="HG36" s="133">
        <v>1.8092432091211925E-2</v>
      </c>
      <c r="HH36" s="133">
        <v>5.1600826708622573E-2</v>
      </c>
      <c r="HI36" s="133">
        <v>1.1547502665113353E-2</v>
      </c>
      <c r="HJ36" s="133">
        <v>7.1217229094389337E-2</v>
      </c>
      <c r="HK36" s="133">
        <v>0.27364947536489587</v>
      </c>
      <c r="HL36" s="133">
        <v>4.5136364399032174E-2</v>
      </c>
      <c r="HM36" s="133">
        <v>1.8327737635647292E-2</v>
      </c>
      <c r="HN36" s="133">
        <v>4.2933821819792918E-2</v>
      </c>
      <c r="HO36" s="133">
        <v>4.9847926920028041E-3</v>
      </c>
      <c r="HP36" s="133">
        <v>7.2026399527407451E-3</v>
      </c>
      <c r="HQ36" s="133">
        <v>1.3212900710335958E-2</v>
      </c>
      <c r="HR36" s="133">
        <v>2.1488605497494248E-2</v>
      </c>
    </row>
    <row r="37" spans="1:226" x14ac:dyDescent="0.25">
      <c r="A37" s="122" t="s">
        <v>29</v>
      </c>
      <c r="B37" s="122">
        <v>4762</v>
      </c>
      <c r="C37" s="137" t="s">
        <v>925</v>
      </c>
      <c r="D37" s="134">
        <v>1.1013845619894771E-4</v>
      </c>
      <c r="E37" s="133">
        <v>4.4502322372561529E-5</v>
      </c>
      <c r="F37" s="133">
        <v>1.2145971608046271E-4</v>
      </c>
      <c r="G37" s="133">
        <v>4.6440121909881356E-5</v>
      </c>
      <c r="H37" s="133">
        <v>1.8621103791213714E-4</v>
      </c>
      <c r="I37" s="133">
        <v>4.7520725270174774E-6</v>
      </c>
      <c r="J37" s="133">
        <v>3.2491474004147366E-5</v>
      </c>
      <c r="K37" s="133">
        <v>2.5984580641895855E-4</v>
      </c>
      <c r="L37" s="133">
        <v>4.3195711638375793E-5</v>
      </c>
      <c r="M37" s="133">
        <v>3.0482841687646162E-4</v>
      </c>
      <c r="N37" s="133">
        <v>1.8800029782393469E-4</v>
      </c>
      <c r="O37" s="133">
        <v>7.0793955640369367E-5</v>
      </c>
      <c r="P37" s="133">
        <v>6.6083393512930894E-4</v>
      </c>
      <c r="Q37" s="133">
        <v>6.0802618546945636E-5</v>
      </c>
      <c r="R37" s="133">
        <v>2.6622514997028763E-5</v>
      </c>
      <c r="S37" s="133">
        <v>3.7543363454194074E-4</v>
      </c>
      <c r="T37" s="133">
        <v>1.3263035618395573E-3</v>
      </c>
      <c r="U37" s="133">
        <v>3.0099116314178282E-4</v>
      </c>
      <c r="V37" s="133">
        <v>1.149871482232288E-3</v>
      </c>
      <c r="W37" s="133">
        <v>6.3785345932528071E-3</v>
      </c>
      <c r="X37" s="133">
        <v>1.0711519363471129E-3</v>
      </c>
      <c r="Y37" s="133">
        <v>6.0485724050066841E-4</v>
      </c>
      <c r="Z37" s="133">
        <v>1.1631145220859567E-3</v>
      </c>
      <c r="AA37" s="133">
        <v>1.489143219657142E-4</v>
      </c>
      <c r="AB37" s="133">
        <v>2.189509347266334E-4</v>
      </c>
      <c r="AC37" s="133">
        <v>3.4862731296601758E-4</v>
      </c>
      <c r="AD37" s="133">
        <v>2.7626439632333377E-4</v>
      </c>
      <c r="AE37" s="133"/>
      <c r="AF37" s="133">
        <v>1.2751791514342031E-4</v>
      </c>
      <c r="AG37" s="133">
        <v>2.9745680210514163E-5</v>
      </c>
      <c r="AH37" s="133">
        <v>1.1762727367839885E-4</v>
      </c>
      <c r="AI37" s="133">
        <v>6.5033186330607545E-5</v>
      </c>
      <c r="AJ37" s="133">
        <v>1.8904211166465763E-4</v>
      </c>
      <c r="AK37" s="133">
        <v>1.9722853867541125E-5</v>
      </c>
      <c r="AL37" s="133">
        <v>4.6092498830727889E-5</v>
      </c>
      <c r="AM37" s="133">
        <v>3.710399071285868E-4</v>
      </c>
      <c r="AN37" s="133">
        <v>4.7259942286959814E-5</v>
      </c>
      <c r="AO37" s="133">
        <v>2.8253567268875826E-4</v>
      </c>
      <c r="AP37" s="133">
        <v>1.8131163882151934E-4</v>
      </c>
      <c r="AQ37" s="133">
        <v>7.1674321921350246E-5</v>
      </c>
      <c r="AR37" s="133">
        <v>6.2456943216829838E-4</v>
      </c>
      <c r="AS37" s="133">
        <v>6.063638264478798E-5</v>
      </c>
      <c r="AT37" s="133">
        <v>1.6886601425609541E-5</v>
      </c>
      <c r="AU37" s="133">
        <v>3.7746101346045204E-4</v>
      </c>
      <c r="AV37" s="133">
        <v>1.4531460778048127E-3</v>
      </c>
      <c r="AW37" s="133">
        <v>3.0816812760732574E-4</v>
      </c>
      <c r="AX37" s="133">
        <v>1.3546339422006433E-3</v>
      </c>
      <c r="AY37" s="133">
        <v>7.6205324714937305E-3</v>
      </c>
      <c r="AZ37" s="133">
        <v>1.1224080348461317E-3</v>
      </c>
      <c r="BA37" s="133">
        <v>6.7992082914100508E-4</v>
      </c>
      <c r="BB37" s="133">
        <v>1.2087567187686094E-3</v>
      </c>
      <c r="BC37" s="133">
        <v>1.5304043909385737E-4</v>
      </c>
      <c r="BD37" s="133">
        <v>2.3499205161434821E-4</v>
      </c>
      <c r="BE37" s="133">
        <v>2.4820150398714534E-4</v>
      </c>
      <c r="BF37" s="133">
        <v>4.8365787590058868E-4</v>
      </c>
      <c r="BG37" s="133"/>
      <c r="BH37" s="133">
        <v>1.4111671982639984E-4</v>
      </c>
      <c r="BI37" s="133">
        <v>3.1885326895663706E-5</v>
      </c>
      <c r="BJ37" s="133">
        <v>1.6615201630633091E-4</v>
      </c>
      <c r="BK37" s="133">
        <v>1.0557746664715613E-4</v>
      </c>
      <c r="BL37" s="133">
        <v>1.7099973303228068E-4</v>
      </c>
      <c r="BM37" s="133">
        <v>2.8450269088847362E-5</v>
      </c>
      <c r="BN37" s="133">
        <v>6.2844929276765032E-5</v>
      </c>
      <c r="BO37" s="133">
        <v>1.76483142510595E-4</v>
      </c>
      <c r="BP37" s="133">
        <v>5.6117478748610523E-5</v>
      </c>
      <c r="BQ37" s="133">
        <v>2.9973253668077023E-4</v>
      </c>
      <c r="BR37" s="133">
        <v>1.6569182455288372E-4</v>
      </c>
      <c r="BS37" s="133">
        <v>9.0897556582423766E-5</v>
      </c>
      <c r="BT37" s="133">
        <v>7.7356575031873817E-4</v>
      </c>
      <c r="BU37" s="133">
        <v>4.9921119970231244E-5</v>
      </c>
      <c r="BV37" s="133">
        <v>3.4312965338017848E-5</v>
      </c>
      <c r="BW37" s="133">
        <v>4.6923107042713929E-4</v>
      </c>
      <c r="BX37" s="133">
        <v>1.5890857177826602E-3</v>
      </c>
      <c r="BY37" s="133">
        <v>3.3135337085800061E-4</v>
      </c>
      <c r="BZ37" s="133">
        <v>1.4060781958741089E-3</v>
      </c>
      <c r="CA37" s="133">
        <v>7.7429573442425806E-3</v>
      </c>
      <c r="CB37" s="133">
        <v>9.6102432510108558E-4</v>
      </c>
      <c r="CC37" s="133">
        <v>7.8244521320264173E-4</v>
      </c>
      <c r="CD37" s="133">
        <v>1.3175962416604571E-3</v>
      </c>
      <c r="CE37" s="133">
        <v>1.4628147425482698E-4</v>
      </c>
      <c r="CF37" s="133">
        <v>3.23411706175E-4</v>
      </c>
      <c r="CG37" s="133">
        <v>3.3991737577414587E-4</v>
      </c>
      <c r="CH37" s="133">
        <v>2.8498845929841648E-4</v>
      </c>
      <c r="CI37" s="133"/>
      <c r="CJ37" s="133">
        <v>1.2612084105451308E-4</v>
      </c>
      <c r="CK37" s="133">
        <v>3.9011677085206373E-5</v>
      </c>
      <c r="CL37" s="133">
        <v>1.7600392863765548E-4</v>
      </c>
      <c r="CM37" s="133">
        <v>4.9969969705296159E-5</v>
      </c>
      <c r="CN37" s="133">
        <v>1.3837894594817324E-4</v>
      </c>
      <c r="CO37" s="133">
        <v>3.2770982377917389E-5</v>
      </c>
      <c r="CP37" s="133">
        <v>5.9275686683115783E-5</v>
      </c>
      <c r="CQ37" s="133">
        <v>2.5575213356850097E-4</v>
      </c>
      <c r="CR37" s="133">
        <v>5.1607389525478322E-5</v>
      </c>
      <c r="CS37" s="133">
        <v>2.7166844863279094E-4</v>
      </c>
      <c r="CT37" s="133">
        <v>1.9315453554132465E-4</v>
      </c>
      <c r="CU37" s="133">
        <v>1.0510372641425976E-4</v>
      </c>
      <c r="CV37" s="133">
        <v>8.7070886019755065E-4</v>
      </c>
      <c r="CW37" s="133">
        <v>3.3634104334899515E-5</v>
      </c>
      <c r="CX37" s="133">
        <v>4.0639978082083256E-5</v>
      </c>
      <c r="CY37" s="133">
        <v>4.9685382205949731E-4</v>
      </c>
      <c r="CZ37" s="133">
        <v>1.5736578412872267E-3</v>
      </c>
      <c r="DA37" s="133">
        <v>3.7614580476211137E-4</v>
      </c>
      <c r="DB37" s="133">
        <v>1.5892885176544088E-3</v>
      </c>
      <c r="DC37" s="133">
        <v>9.3692658042123875E-3</v>
      </c>
      <c r="DD37" s="133">
        <v>9.6758972990275091E-4</v>
      </c>
      <c r="DE37" s="133">
        <v>8.3721829289627508E-4</v>
      </c>
      <c r="DF37" s="133">
        <v>1.4430789088334308E-3</v>
      </c>
      <c r="DG37" s="133">
        <v>1.7263608544282685E-4</v>
      </c>
      <c r="DH37" s="133">
        <v>3.0957320188761811E-4</v>
      </c>
      <c r="DI37" s="133">
        <v>3.8034709152135929E-4</v>
      </c>
      <c r="DJ37" s="133">
        <v>2.2637635085536375E-4</v>
      </c>
      <c r="DK37" s="133"/>
      <c r="DL37" s="133">
        <v>1.7360957214960951E-4</v>
      </c>
      <c r="DM37" s="133">
        <v>4.9214766135118427E-5</v>
      </c>
      <c r="DN37" s="133">
        <v>2.508766573315944E-4</v>
      </c>
      <c r="DO37" s="133">
        <v>6.7493413221518728E-5</v>
      </c>
      <c r="DP37" s="133">
        <v>2.3674919836841525E-4</v>
      </c>
      <c r="DQ37" s="133">
        <v>4.3278342120968939E-5</v>
      </c>
      <c r="DR37" s="133">
        <v>9.7556972872200578E-5</v>
      </c>
      <c r="DS37" s="133">
        <v>2.5741705251488992E-4</v>
      </c>
      <c r="DT37" s="133">
        <v>3.6556488810770913E-5</v>
      </c>
      <c r="DU37" s="133">
        <v>3.6201309065724696E-4</v>
      </c>
      <c r="DV37" s="133">
        <v>1.5295072799053868E-4</v>
      </c>
      <c r="DW37" s="133">
        <v>1.0234208156409397E-4</v>
      </c>
      <c r="DX37" s="133">
        <v>9.7254156758056235E-4</v>
      </c>
      <c r="DY37" s="133">
        <v>9.7044661966328596E-5</v>
      </c>
      <c r="DZ37" s="133">
        <v>3.6986854132553803E-5</v>
      </c>
      <c r="EA37" s="133">
        <v>6.3661239055803627E-4</v>
      </c>
      <c r="EB37" s="133">
        <v>1.7021179011572803E-3</v>
      </c>
      <c r="EC37" s="133">
        <v>4.0021025287897841E-4</v>
      </c>
      <c r="ED37" s="133">
        <v>1.8135521170844161E-3</v>
      </c>
      <c r="EE37" s="133">
        <v>1.038914792721333E-2</v>
      </c>
      <c r="EF37" s="133">
        <v>1.2866319444354271E-3</v>
      </c>
      <c r="EG37" s="133">
        <v>9.5656479611184141E-4</v>
      </c>
      <c r="EH37" s="133">
        <v>1.6666622918731398E-3</v>
      </c>
      <c r="EI37" s="133">
        <v>1.8284108447488615E-4</v>
      </c>
      <c r="EJ37" s="133">
        <v>4.4567137771097585E-4</v>
      </c>
      <c r="EK37" s="133">
        <v>4.2022304570411178E-4</v>
      </c>
      <c r="EL37" s="133">
        <v>2.2170040527066069E-4</v>
      </c>
      <c r="EM37" s="133"/>
      <c r="EN37" s="133">
        <v>2.1247166403888081E-4</v>
      </c>
      <c r="EO37" s="133">
        <v>3.066345695165566E-5</v>
      </c>
      <c r="EP37" s="133">
        <v>1.6836321873337965E-4</v>
      </c>
      <c r="EQ37" s="133">
        <v>6.1225384756853206E-5</v>
      </c>
      <c r="ER37" s="133">
        <v>2.1575924635376767E-4</v>
      </c>
      <c r="ES37" s="133">
        <v>5.5672839655734859E-5</v>
      </c>
      <c r="ET37" s="133">
        <v>1.0090218328529562E-4</v>
      </c>
      <c r="EU37" s="133">
        <v>2.4974710323276829E-4</v>
      </c>
      <c r="EV37" s="133">
        <v>4.3850190142553485E-5</v>
      </c>
      <c r="EW37" s="133">
        <v>3.9379592340770827E-4</v>
      </c>
      <c r="EX37" s="133">
        <v>2.3623509855056214E-4</v>
      </c>
      <c r="EY37" s="133">
        <v>1.0444311568794065E-4</v>
      </c>
      <c r="EZ37" s="133">
        <v>9.912215514222408E-4</v>
      </c>
      <c r="FA37" s="133">
        <v>1.0642754363241131E-4</v>
      </c>
      <c r="FB37" s="133">
        <v>1.3352235155175688E-4</v>
      </c>
      <c r="FC37" s="133">
        <v>8.15119719685415E-4</v>
      </c>
      <c r="FD37" s="133">
        <v>1.6865828559908707E-3</v>
      </c>
      <c r="FE37" s="133">
        <v>3.6963192745563268E-4</v>
      </c>
      <c r="FF37" s="133">
        <v>2.480061915868117E-3</v>
      </c>
      <c r="FG37" s="133">
        <v>1.1268492912543842E-2</v>
      </c>
      <c r="FH37" s="133">
        <v>1.4260217758128493E-3</v>
      </c>
      <c r="FI37" s="133">
        <v>1.1351309019897993E-3</v>
      </c>
      <c r="FJ37" s="133">
        <v>1.9009933839626814E-3</v>
      </c>
      <c r="FK37" s="133">
        <v>1.941276284310683E-4</v>
      </c>
      <c r="FL37" s="133">
        <v>5.5484301567305851E-4</v>
      </c>
      <c r="FM37" s="133">
        <v>4.8663067636072681E-4</v>
      </c>
      <c r="FN37" s="133">
        <v>2.7653596447506503E-4</v>
      </c>
      <c r="FO37" s="133"/>
      <c r="FP37" s="133">
        <v>1.9742588181658361E-4</v>
      </c>
      <c r="FQ37" s="133">
        <v>3.1815329693841394E-5</v>
      </c>
      <c r="FR37" s="133">
        <v>3.4693000356273996E-4</v>
      </c>
      <c r="FS37" s="133">
        <v>6.8094077738276512E-5</v>
      </c>
      <c r="FT37" s="133">
        <v>2.1108515230717687E-4</v>
      </c>
      <c r="FU37" s="133">
        <v>2.6154815814563532E-5</v>
      </c>
      <c r="FV37" s="133">
        <v>7.4527936516625764E-5</v>
      </c>
      <c r="FW37" s="133">
        <v>4.0612041846235222E-4</v>
      </c>
      <c r="FX37" s="133">
        <v>4.5604969714065508E-5</v>
      </c>
      <c r="FY37" s="133">
        <v>5.2166072861145629E-4</v>
      </c>
      <c r="FZ37" s="133">
        <v>2.5154261124795898E-4</v>
      </c>
      <c r="GA37" s="133">
        <v>1.3743186357450838E-4</v>
      </c>
      <c r="GB37" s="133">
        <v>1.1887445293506818E-3</v>
      </c>
      <c r="GC37" s="133">
        <v>1.0222672747682939E-4</v>
      </c>
      <c r="GD37" s="133">
        <v>1.2675871080202131E-4</v>
      </c>
      <c r="GE37" s="133">
        <v>9.8558397729460088E-4</v>
      </c>
      <c r="GF37" s="133">
        <v>1.7993380012333081E-3</v>
      </c>
      <c r="GG37" s="133">
        <v>5.1407089135768194E-4</v>
      </c>
      <c r="GH37" s="133">
        <v>2.2855621199656625E-3</v>
      </c>
      <c r="GI37" s="133">
        <v>1.2381935264169136E-2</v>
      </c>
      <c r="GJ37" s="133">
        <v>1.2378508710640648E-3</v>
      </c>
      <c r="GK37" s="133">
        <v>1.301332489409971E-3</v>
      </c>
      <c r="GL37" s="133">
        <v>2.1249740721804851E-3</v>
      </c>
      <c r="GM37" s="133">
        <v>2.1010966511559936E-4</v>
      </c>
      <c r="GN37" s="133">
        <v>4.462931699488606E-4</v>
      </c>
      <c r="GO37" s="133">
        <v>9.3286363860990002E-4</v>
      </c>
      <c r="GP37" s="133">
        <v>3.7548847861278785E-4</v>
      </c>
      <c r="GQ37" s="133"/>
      <c r="GR37" s="133">
        <v>1.6619728683059447E-4</v>
      </c>
      <c r="GS37" s="133">
        <v>2.1167053207658388E-5</v>
      </c>
      <c r="GT37" s="133">
        <v>3.340382358648134E-4</v>
      </c>
      <c r="GU37" s="133">
        <v>1.4598972153214421E-4</v>
      </c>
      <c r="GV37" s="133">
        <v>2.7732590135722229E-4</v>
      </c>
      <c r="GW37" s="133">
        <v>1.8200288724370325E-5</v>
      </c>
      <c r="GX37" s="133">
        <v>6.0736985880422583E-5</v>
      </c>
      <c r="GY37" s="133">
        <v>2.8856475577634342E-4</v>
      </c>
      <c r="GZ37" s="133">
        <v>4.119989573434129E-5</v>
      </c>
      <c r="HA37" s="133">
        <v>5.3449684212153513E-4</v>
      </c>
      <c r="HB37" s="133">
        <v>3.2423528637505E-4</v>
      </c>
      <c r="HC37" s="133">
        <v>1.1215229270148553E-4</v>
      </c>
      <c r="HD37" s="133">
        <v>1.2306068467394422E-3</v>
      </c>
      <c r="HE37" s="133">
        <v>1.3683384123204108E-4</v>
      </c>
      <c r="HF37" s="133">
        <v>2.9154882031902065E-4</v>
      </c>
      <c r="HG37" s="133">
        <v>1.3241847467173279E-3</v>
      </c>
      <c r="HH37" s="133">
        <v>2.5541185350376997E-3</v>
      </c>
      <c r="HI37" s="133">
        <v>7.767462076794441E-4</v>
      </c>
      <c r="HJ37" s="133">
        <v>3.0330323999223732E-3</v>
      </c>
      <c r="HK37" s="133">
        <v>1.6301687365910953E-2</v>
      </c>
      <c r="HL37" s="133">
        <v>1.283111274493933E-3</v>
      </c>
      <c r="HM37" s="133">
        <v>1.3340237836613087E-3</v>
      </c>
      <c r="HN37" s="133">
        <v>2.4882579917494523E-3</v>
      </c>
      <c r="HO37" s="133">
        <v>2.6341383549875036E-4</v>
      </c>
      <c r="HP37" s="133">
        <v>6.284738176776032E-4</v>
      </c>
      <c r="HQ37" s="133">
        <v>1.2015319442129318E-3</v>
      </c>
      <c r="HR37" s="133">
        <v>9.4753583832954099E-4</v>
      </c>
    </row>
    <row r="38" spans="1:226" x14ac:dyDescent="0.25">
      <c r="A38" s="122" t="s">
        <v>29</v>
      </c>
      <c r="B38" s="122">
        <v>4647</v>
      </c>
      <c r="C38" s="137" t="s">
        <v>15</v>
      </c>
      <c r="D38" s="134">
        <v>1.4312055106020021E-3</v>
      </c>
      <c r="E38" s="133">
        <v>2.0472731750641258E-4</v>
      </c>
      <c r="F38" s="133">
        <v>5.298261801081958E-3</v>
      </c>
      <c r="G38" s="133">
        <v>0</v>
      </c>
      <c r="H38" s="133">
        <v>2.9717714695293037E-3</v>
      </c>
      <c r="I38" s="133">
        <v>1.21183801959338E-4</v>
      </c>
      <c r="J38" s="133">
        <v>1.2506082270112753E-3</v>
      </c>
      <c r="K38" s="133">
        <v>1.9234355197154844E-3</v>
      </c>
      <c r="L38" s="133">
        <v>5.0320687087388981E-3</v>
      </c>
      <c r="M38" s="133">
        <v>3.9396638214410751E-2</v>
      </c>
      <c r="N38" s="133">
        <v>3.2792729496143643E-3</v>
      </c>
      <c r="O38" s="133">
        <v>3.8484128951145062E-3</v>
      </c>
      <c r="P38" s="133">
        <v>6.8113965553894526E-2</v>
      </c>
      <c r="Q38" s="133">
        <v>1.5510117789010254E-3</v>
      </c>
      <c r="R38" s="133">
        <v>3.3448511428925722E-3</v>
      </c>
      <c r="S38" s="133">
        <v>3.2338568577111995E-2</v>
      </c>
      <c r="T38" s="133">
        <v>4.6394177100813609E-2</v>
      </c>
      <c r="U38" s="133">
        <v>1.4665097734449047E-2</v>
      </c>
      <c r="V38" s="133">
        <v>0.10650859819451655</v>
      </c>
      <c r="W38" s="133">
        <v>0.53499409658974084</v>
      </c>
      <c r="X38" s="133">
        <v>3.586920587437302E-2</v>
      </c>
      <c r="Y38" s="133">
        <v>2.0536633286939644E-2</v>
      </c>
      <c r="Z38" s="133">
        <v>3.695602977727621E-2</v>
      </c>
      <c r="AA38" s="133">
        <v>1.5051775318807897E-3</v>
      </c>
      <c r="AB38" s="133">
        <v>2.4960128228796656E-3</v>
      </c>
      <c r="AC38" s="133">
        <v>1.9611991304841311E-2</v>
      </c>
      <c r="AD38" s="133">
        <v>1.0356996314204829E-2</v>
      </c>
      <c r="AE38" s="133"/>
      <c r="AF38" s="133">
        <v>1.638042759000784E-3</v>
      </c>
      <c r="AG38" s="133">
        <v>2.3941736070805253E-4</v>
      </c>
      <c r="AH38" s="133">
        <v>5.6196009337843543E-3</v>
      </c>
      <c r="AI38" s="133">
        <v>4.98584394044057E-5</v>
      </c>
      <c r="AJ38" s="133">
        <v>2.9382483805772803E-3</v>
      </c>
      <c r="AK38" s="133">
        <v>1.6809542619153375E-4</v>
      </c>
      <c r="AL38" s="133">
        <v>1.4408918627467609E-3</v>
      </c>
      <c r="AM38" s="133">
        <v>1.9519381124554695E-3</v>
      </c>
      <c r="AN38" s="133">
        <v>5.2974356763436517E-3</v>
      </c>
      <c r="AO38" s="133">
        <v>3.4123347088446061E-2</v>
      </c>
      <c r="AP38" s="133">
        <v>3.5933959030485488E-3</v>
      </c>
      <c r="AQ38" s="133">
        <v>3.7911868882106866E-3</v>
      </c>
      <c r="AR38" s="133">
        <v>7.2781000816847172E-2</v>
      </c>
      <c r="AS38" s="133">
        <v>1.6173877972462283E-3</v>
      </c>
      <c r="AT38" s="133">
        <v>3.5660363732159172E-3</v>
      </c>
      <c r="AU38" s="133">
        <v>3.0756003476932345E-2</v>
      </c>
      <c r="AV38" s="133">
        <v>5.0226821827209514E-2</v>
      </c>
      <c r="AW38" s="133">
        <v>1.2637589687338739E-2</v>
      </c>
      <c r="AX38" s="133">
        <v>0.10307138120540731</v>
      </c>
      <c r="AY38" s="133">
        <v>0.54100600685281042</v>
      </c>
      <c r="AZ38" s="133">
        <v>3.2612245663200617E-2</v>
      </c>
      <c r="BA38" s="133">
        <v>2.20600044872485E-2</v>
      </c>
      <c r="BB38" s="133">
        <v>3.6993309685833739E-2</v>
      </c>
      <c r="BC38" s="133">
        <v>9.2772305331182922E-4</v>
      </c>
      <c r="BD38" s="133">
        <v>3.5502907289329862E-3</v>
      </c>
      <c r="BE38" s="133">
        <v>1.82247427916119E-2</v>
      </c>
      <c r="BF38" s="133">
        <v>9.1179967219351728E-3</v>
      </c>
      <c r="BG38" s="133"/>
      <c r="BH38" s="133">
        <v>1.7493374982309239E-3</v>
      </c>
      <c r="BI38" s="133">
        <v>2.3894766073061669E-4</v>
      </c>
      <c r="BJ38" s="133">
        <v>7.258236312768643E-3</v>
      </c>
      <c r="BK38" s="133">
        <v>3.3750451873766318E-5</v>
      </c>
      <c r="BL38" s="133">
        <v>4.2047380843249485E-3</v>
      </c>
      <c r="BM38" s="133">
        <v>3.0837528258199714E-4</v>
      </c>
      <c r="BN38" s="133">
        <v>8.3847476452595521E-4</v>
      </c>
      <c r="BO38" s="133">
        <v>2.2335277116645423E-3</v>
      </c>
      <c r="BP38" s="133">
        <v>4.9949157791407371E-3</v>
      </c>
      <c r="BQ38" s="133">
        <v>3.514028302022236E-2</v>
      </c>
      <c r="BR38" s="133">
        <v>3.3916106014734286E-3</v>
      </c>
      <c r="BS38" s="133">
        <v>2.571664488867342E-3</v>
      </c>
      <c r="BT38" s="133">
        <v>6.9280821059033201E-2</v>
      </c>
      <c r="BU38" s="133">
        <v>1.7068972569355208E-3</v>
      </c>
      <c r="BV38" s="133">
        <v>2.8876131997706759E-3</v>
      </c>
      <c r="BW38" s="133">
        <v>3.3589745202885261E-2</v>
      </c>
      <c r="BX38" s="133">
        <v>4.4045702175044436E-2</v>
      </c>
      <c r="BY38" s="133">
        <v>1.1218869494237171E-2</v>
      </c>
      <c r="BZ38" s="133">
        <v>0.10127912947392269</v>
      </c>
      <c r="CA38" s="133">
        <v>0.54292320550207673</v>
      </c>
      <c r="CB38" s="133">
        <v>3.3346326905376582E-2</v>
      </c>
      <c r="CC38" s="133">
        <v>2.224099410432186E-2</v>
      </c>
      <c r="CD38" s="133">
        <v>3.8708443966241401E-2</v>
      </c>
      <c r="CE38" s="133">
        <v>1.0772093647117545E-3</v>
      </c>
      <c r="CF38" s="133">
        <v>4.5076406013264958E-3</v>
      </c>
      <c r="CG38" s="133">
        <v>1.9836155156719045E-2</v>
      </c>
      <c r="CH38" s="133">
        <v>1.0387384880992095E-2</v>
      </c>
      <c r="CI38" s="133"/>
      <c r="CJ38" s="133">
        <v>1.1725817279336836E-3</v>
      </c>
      <c r="CK38" s="133">
        <v>2.2379874109789647E-4</v>
      </c>
      <c r="CL38" s="133">
        <v>6.0584369502110031E-3</v>
      </c>
      <c r="CM38" s="133">
        <v>0</v>
      </c>
      <c r="CN38" s="133">
        <v>3.1985499859096089E-3</v>
      </c>
      <c r="CO38" s="133">
        <v>2.0348774189600153E-4</v>
      </c>
      <c r="CP38" s="133">
        <v>8.3879278704181723E-4</v>
      </c>
      <c r="CQ38" s="133">
        <v>1.8239031137701168E-3</v>
      </c>
      <c r="CR38" s="133">
        <v>4.6043800106331384E-3</v>
      </c>
      <c r="CS38" s="133">
        <v>3.2653041799280288E-2</v>
      </c>
      <c r="CT38" s="133">
        <v>3.6784542495909831E-3</v>
      </c>
      <c r="CU38" s="133">
        <v>3.2693411480370165E-3</v>
      </c>
      <c r="CV38" s="133">
        <v>4.7823013467246711E-2</v>
      </c>
      <c r="CW38" s="133">
        <v>1.9791497819981788E-3</v>
      </c>
      <c r="CX38" s="133">
        <v>3.0643734471046688E-3</v>
      </c>
      <c r="CY38" s="133">
        <v>3.4373372830713893E-2</v>
      </c>
      <c r="CZ38" s="133">
        <v>4.3795953441692126E-2</v>
      </c>
      <c r="DA38" s="133">
        <v>1.0809538934326238E-2</v>
      </c>
      <c r="DB38" s="133">
        <v>9.7223954067454862E-2</v>
      </c>
      <c r="DC38" s="133">
        <v>0.57468244884454711</v>
      </c>
      <c r="DD38" s="133">
        <v>3.6408249523580044E-2</v>
      </c>
      <c r="DE38" s="133">
        <v>1.8266433887135881E-2</v>
      </c>
      <c r="DF38" s="133">
        <v>3.7793233418569071E-2</v>
      </c>
      <c r="DG38" s="133">
        <v>9.9567933628709969E-4</v>
      </c>
      <c r="DH38" s="133">
        <v>3.9249492053617394E-3</v>
      </c>
      <c r="DI38" s="133">
        <v>1.8224788823709908E-2</v>
      </c>
      <c r="DJ38" s="133">
        <v>1.2910092734870897E-2</v>
      </c>
      <c r="DK38" s="133"/>
      <c r="DL38" s="133">
        <v>1.4308178877594918E-3</v>
      </c>
      <c r="DM38" s="133">
        <v>2.3854896382114214E-4</v>
      </c>
      <c r="DN38" s="133">
        <v>6.1123460918356444E-3</v>
      </c>
      <c r="DO38" s="133">
        <v>0</v>
      </c>
      <c r="DP38" s="133">
        <v>3.4839557718011867E-3</v>
      </c>
      <c r="DQ38" s="133">
        <v>1.7692301485956391E-4</v>
      </c>
      <c r="DR38" s="133">
        <v>8.2237935102107661E-4</v>
      </c>
      <c r="DS38" s="133">
        <v>1.7329622445877535E-3</v>
      </c>
      <c r="DT38" s="133">
        <v>4.504678801223524E-3</v>
      </c>
      <c r="DU38" s="133">
        <v>2.9934748584363187E-2</v>
      </c>
      <c r="DV38" s="133">
        <v>2.9234024913009412E-3</v>
      </c>
      <c r="DW38" s="133">
        <v>3.2061429813860496E-3</v>
      </c>
      <c r="DX38" s="133">
        <v>6.242993176815978E-2</v>
      </c>
      <c r="DY38" s="133">
        <v>2.3844911408428585E-3</v>
      </c>
      <c r="DZ38" s="133">
        <v>3.011548349583908E-3</v>
      </c>
      <c r="EA38" s="133">
        <v>3.385151282343863E-2</v>
      </c>
      <c r="EB38" s="133">
        <v>4.2640994159254514E-2</v>
      </c>
      <c r="EC38" s="133">
        <v>1.0859833021773128E-2</v>
      </c>
      <c r="ED38" s="133">
        <v>0.10027568718990558</v>
      </c>
      <c r="EE38" s="133">
        <v>0.55294325098963171</v>
      </c>
      <c r="EF38" s="133">
        <v>3.4312704530867405E-2</v>
      </c>
      <c r="EG38" s="133">
        <v>1.6063955893820665E-2</v>
      </c>
      <c r="EH38" s="133">
        <v>4.2653874538551226E-2</v>
      </c>
      <c r="EI38" s="133">
        <v>7.5369030846885625E-4</v>
      </c>
      <c r="EJ38" s="133">
        <v>3.3714034436594237E-3</v>
      </c>
      <c r="EK38" s="133">
        <v>1.8652260601756083E-2</v>
      </c>
      <c r="EL38" s="133">
        <v>2.122795505632671E-2</v>
      </c>
      <c r="EM38" s="133"/>
      <c r="EN38" s="133">
        <v>1.9638399925752045E-3</v>
      </c>
      <c r="EO38" s="133">
        <v>2.0535111816833283E-4</v>
      </c>
      <c r="EP38" s="133">
        <v>6.4919790673736624E-3</v>
      </c>
      <c r="EQ38" s="133">
        <v>0</v>
      </c>
      <c r="ER38" s="133">
        <v>5.2777607191680275E-3</v>
      </c>
      <c r="ES38" s="133">
        <v>1.6926953005480571E-4</v>
      </c>
      <c r="ET38" s="133">
        <v>6.9090347314893765E-4</v>
      </c>
      <c r="EU38" s="133">
        <v>2.1269396519354358E-3</v>
      </c>
      <c r="EV38" s="133">
        <v>3.2583651777630539E-3</v>
      </c>
      <c r="EW38" s="133">
        <v>2.6200326740726379E-2</v>
      </c>
      <c r="EX38" s="133">
        <v>2.4974470530290524E-3</v>
      </c>
      <c r="EY38" s="133">
        <v>2.7809273202626999E-3</v>
      </c>
      <c r="EZ38" s="133">
        <v>4.7105635945682074E-2</v>
      </c>
      <c r="FA38" s="133">
        <v>1.6785489065232935E-3</v>
      </c>
      <c r="FB38" s="133">
        <v>2.4646937543140331E-3</v>
      </c>
      <c r="FC38" s="133">
        <v>3.8375179707713723E-2</v>
      </c>
      <c r="FD38" s="133">
        <v>4.8716687064775527E-2</v>
      </c>
      <c r="FE38" s="133">
        <v>1.0701106467938495E-2</v>
      </c>
      <c r="FF38" s="133">
        <v>0.10960049662302573</v>
      </c>
      <c r="FG38" s="133">
        <v>0.5491170179582584</v>
      </c>
      <c r="FH38" s="133">
        <v>3.9351790149922995E-2</v>
      </c>
      <c r="FI38" s="133">
        <v>1.6862038986194677E-2</v>
      </c>
      <c r="FJ38" s="133">
        <v>4.240989994042571E-2</v>
      </c>
      <c r="FK38" s="133">
        <v>7.3182395929467477E-4</v>
      </c>
      <c r="FL38" s="133">
        <v>3.528852348218947E-3</v>
      </c>
      <c r="FM38" s="133">
        <v>2.0218009234296154E-2</v>
      </c>
      <c r="FN38" s="133">
        <v>1.7475109109210081E-2</v>
      </c>
      <c r="FO38" s="133"/>
      <c r="FP38" s="133">
        <v>2.4989143722059146E-3</v>
      </c>
      <c r="FQ38" s="133">
        <v>7.9846496728100359E-4</v>
      </c>
      <c r="FR38" s="133">
        <v>6.8410634689390635E-3</v>
      </c>
      <c r="FS38" s="133">
        <v>7.7715548569751402E-5</v>
      </c>
      <c r="FT38" s="133">
        <v>5.3704642877289346E-3</v>
      </c>
      <c r="FU38" s="133">
        <v>2.8338024474050386E-4</v>
      </c>
      <c r="FV38" s="133">
        <v>2.0714045137635432E-3</v>
      </c>
      <c r="FW38" s="133">
        <v>1.74335450190694E-3</v>
      </c>
      <c r="FX38" s="133">
        <v>2.8165384166150094E-3</v>
      </c>
      <c r="FY38" s="133">
        <v>2.343796364291147E-2</v>
      </c>
      <c r="FZ38" s="133">
        <v>2.6497408542464512E-3</v>
      </c>
      <c r="GA38" s="133">
        <v>2.0788664557879776E-3</v>
      </c>
      <c r="GB38" s="133">
        <v>4.1492661852566025E-2</v>
      </c>
      <c r="GC38" s="133">
        <v>2.0281204900380991E-3</v>
      </c>
      <c r="GD38" s="133">
        <v>2.3666651949404141E-3</v>
      </c>
      <c r="GE38" s="133">
        <v>3.9579751939668451E-2</v>
      </c>
      <c r="GF38" s="133">
        <v>5.0553835183273534E-2</v>
      </c>
      <c r="GG38" s="133">
        <v>1.0561935294626464E-2</v>
      </c>
      <c r="GH38" s="133">
        <v>0.11752614925990261</v>
      </c>
      <c r="GI38" s="133">
        <v>0.54684976583046241</v>
      </c>
      <c r="GJ38" s="133">
        <v>3.6538429472344494E-2</v>
      </c>
      <c r="GK38" s="133">
        <v>1.8652970856827249E-2</v>
      </c>
      <c r="GL38" s="133">
        <v>4.330113666690022E-2</v>
      </c>
      <c r="GM38" s="133">
        <v>6.5735393161705288E-4</v>
      </c>
      <c r="GN38" s="133">
        <v>3.4213662022907982E-3</v>
      </c>
      <c r="GO38" s="133">
        <v>2.1260612869654246E-2</v>
      </c>
      <c r="GP38" s="133">
        <v>1.4541373680191209E-2</v>
      </c>
      <c r="GQ38" s="133"/>
      <c r="GR38" s="133">
        <v>2.2355431303298164E-3</v>
      </c>
      <c r="GS38" s="133">
        <v>8.1097082539154357E-4</v>
      </c>
      <c r="GT38" s="133">
        <v>5.194522285546674E-3</v>
      </c>
      <c r="GU38" s="133">
        <v>1.2346087435994438E-4</v>
      </c>
      <c r="GV38" s="133">
        <v>5.154328530098006E-3</v>
      </c>
      <c r="GW38" s="133">
        <v>1.0450709755605435E-4</v>
      </c>
      <c r="GX38" s="133">
        <v>8.020348265585759E-4</v>
      </c>
      <c r="GY38" s="133">
        <v>2.6432924174482333E-3</v>
      </c>
      <c r="GZ38" s="133">
        <v>2.9231876748122055E-3</v>
      </c>
      <c r="HA38" s="133">
        <v>1.983991052428663E-2</v>
      </c>
      <c r="HB38" s="133">
        <v>2.3451078598264643E-3</v>
      </c>
      <c r="HC38" s="133">
        <v>2.1349222614328632E-3</v>
      </c>
      <c r="HD38" s="133">
        <v>4.5648664174153038E-2</v>
      </c>
      <c r="HE38" s="133">
        <v>2.7423311843563043E-3</v>
      </c>
      <c r="HF38" s="133">
        <v>2.559518057330918E-3</v>
      </c>
      <c r="HG38" s="133">
        <v>3.0484134215205697E-2</v>
      </c>
      <c r="HH38" s="133">
        <v>5.4603070862791508E-2</v>
      </c>
      <c r="HI38" s="133">
        <v>1.1981398304569249E-2</v>
      </c>
      <c r="HJ38" s="133">
        <v>0.12206453208791197</v>
      </c>
      <c r="HK38" s="133">
        <v>0.55522867034217582</v>
      </c>
      <c r="HL38" s="133">
        <v>3.5342503067740214E-2</v>
      </c>
      <c r="HM38" s="133">
        <v>1.4977402294195599E-2</v>
      </c>
      <c r="HN38" s="133">
        <v>4.3845957543879654E-2</v>
      </c>
      <c r="HO38" s="133">
        <v>8.3939928930261149E-4</v>
      </c>
      <c r="HP38" s="133">
        <v>3.2011096286613363E-3</v>
      </c>
      <c r="HQ38" s="133">
        <v>1.7573309640693435E-2</v>
      </c>
      <c r="HR38" s="133">
        <v>1.4596210999385566E-2</v>
      </c>
    </row>
    <row r="39" spans="1:226" x14ac:dyDescent="0.25">
      <c r="A39" s="122" t="s">
        <v>29</v>
      </c>
      <c r="B39" s="122">
        <v>4756</v>
      </c>
      <c r="C39" s="137" t="s">
        <v>16</v>
      </c>
      <c r="D39" s="134">
        <v>1.0241885374012458E-4</v>
      </c>
      <c r="E39" s="133">
        <v>4.6653064806667508E-5</v>
      </c>
      <c r="F39" s="133">
        <v>3.2197746758132889E-4</v>
      </c>
      <c r="G39" s="133">
        <v>3.4318425119382302E-5</v>
      </c>
      <c r="H39" s="133">
        <v>4.0760109815239762E-4</v>
      </c>
      <c r="I39" s="133">
        <v>4.909096059904308E-6</v>
      </c>
      <c r="J39" s="133">
        <v>7.9072642352363118E-5</v>
      </c>
      <c r="K39" s="133">
        <v>1.2767246967394845E-4</v>
      </c>
      <c r="L39" s="133">
        <v>2.087688872925394E-4</v>
      </c>
      <c r="M39" s="133">
        <v>2.5445203877541567E-4</v>
      </c>
      <c r="N39" s="133">
        <v>1.8636026972862699E-4</v>
      </c>
      <c r="O39" s="133">
        <v>1.4767803494450605E-4</v>
      </c>
      <c r="P39" s="133">
        <v>5.2671556944076058E-4</v>
      </c>
      <c r="Q39" s="133">
        <v>8.3358680014039934E-5</v>
      </c>
      <c r="R39" s="133">
        <v>5.0764536127951547E-5</v>
      </c>
      <c r="S39" s="133">
        <v>8.6975911281793675E-4</v>
      </c>
      <c r="T39" s="133">
        <v>1.9616700945927759E-3</v>
      </c>
      <c r="U39" s="133">
        <v>7.5997529142746655E-4</v>
      </c>
      <c r="V39" s="133">
        <v>1.3883654632154141E-3</v>
      </c>
      <c r="W39" s="133">
        <v>6.8938272155526113E-3</v>
      </c>
      <c r="X39" s="133">
        <v>1.4677457256463775E-3</v>
      </c>
      <c r="Y39" s="133">
        <v>6.0552339709663548E-4</v>
      </c>
      <c r="Z39" s="133">
        <v>1.150715090988724E-3</v>
      </c>
      <c r="AA39" s="133">
        <v>2.0965152770630928E-4</v>
      </c>
      <c r="AB39" s="133">
        <v>1.5708512302484146E-4</v>
      </c>
      <c r="AC39" s="133">
        <v>8.6691713093466191E-4</v>
      </c>
      <c r="AD39" s="133">
        <v>5.0152470463766586E-4</v>
      </c>
      <c r="AE39" s="133"/>
      <c r="AF39" s="133">
        <v>9.6952776969582818E-5</v>
      </c>
      <c r="AG39" s="133">
        <v>4.468190574257802E-5</v>
      </c>
      <c r="AH39" s="133">
        <v>3.183402426450177E-4</v>
      </c>
      <c r="AI39" s="133">
        <v>3.8095001445836412E-5</v>
      </c>
      <c r="AJ39" s="133">
        <v>3.7823792260001826E-4</v>
      </c>
      <c r="AK39" s="133">
        <v>1.73302872477031E-6</v>
      </c>
      <c r="AL39" s="133">
        <v>7.1691954085396179E-5</v>
      </c>
      <c r="AM39" s="133">
        <v>2.2889041189759065E-4</v>
      </c>
      <c r="AN39" s="133">
        <v>1.9850468518818951E-4</v>
      </c>
      <c r="AO39" s="133">
        <v>2.2885435618046965E-4</v>
      </c>
      <c r="AP39" s="133">
        <v>2.1900406069900452E-4</v>
      </c>
      <c r="AQ39" s="133">
        <v>1.5894630992730214E-4</v>
      </c>
      <c r="AR39" s="133">
        <v>6.0058496301046036E-4</v>
      </c>
      <c r="AS39" s="133">
        <v>8.5010159940194187E-5</v>
      </c>
      <c r="AT39" s="133">
        <v>4.6702660833865366E-5</v>
      </c>
      <c r="AU39" s="133">
        <v>8.9869485288034579E-4</v>
      </c>
      <c r="AV39" s="133">
        <v>1.852501806734906E-3</v>
      </c>
      <c r="AW39" s="133">
        <v>6.5278304703098532E-4</v>
      </c>
      <c r="AX39" s="133">
        <v>1.4885963368761299E-3</v>
      </c>
      <c r="AY39" s="133">
        <v>7.3365026120043204E-3</v>
      </c>
      <c r="AZ39" s="133">
        <v>1.6498638807368607E-3</v>
      </c>
      <c r="BA39" s="133">
        <v>6.5647306846949209E-4</v>
      </c>
      <c r="BB39" s="133">
        <v>1.1553649086692007E-3</v>
      </c>
      <c r="BC39" s="133">
        <v>1.8437226102016797E-4</v>
      </c>
      <c r="BD39" s="133">
        <v>1.8924697653506064E-4</v>
      </c>
      <c r="BE39" s="133">
        <v>7.9127449521680204E-4</v>
      </c>
      <c r="BF39" s="133">
        <v>5.7228896375565038E-4</v>
      </c>
      <c r="BG39" s="133"/>
      <c r="BH39" s="133">
        <v>1.1940802319769663E-4</v>
      </c>
      <c r="BI39" s="133">
        <v>7.4289067001707994E-5</v>
      </c>
      <c r="BJ39" s="133">
        <v>3.2889366648702488E-4</v>
      </c>
      <c r="BK39" s="133">
        <v>4.8025079450296008E-5</v>
      </c>
      <c r="BL39" s="133">
        <v>3.882854658395008E-4</v>
      </c>
      <c r="BM39" s="133">
        <v>0</v>
      </c>
      <c r="BN39" s="133">
        <v>5.9788425515817288E-5</v>
      </c>
      <c r="BO39" s="133">
        <v>2.6648814594768959E-4</v>
      </c>
      <c r="BP39" s="133">
        <v>2.1220099736741902E-4</v>
      </c>
      <c r="BQ39" s="133">
        <v>2.2044466593896817E-4</v>
      </c>
      <c r="BR39" s="133">
        <v>1.9810740041678558E-4</v>
      </c>
      <c r="BS39" s="133">
        <v>1.5343327104452609E-4</v>
      </c>
      <c r="BT39" s="133">
        <v>7.3176949733339469E-4</v>
      </c>
      <c r="BU39" s="133">
        <v>8.1072406190290183E-5</v>
      </c>
      <c r="BV39" s="133">
        <v>5.1859768343554375E-5</v>
      </c>
      <c r="BW39" s="133">
        <v>1.0054124790178718E-3</v>
      </c>
      <c r="BX39" s="133">
        <v>2.0677076870738911E-3</v>
      </c>
      <c r="BY39" s="133">
        <v>7.1018898217943256E-4</v>
      </c>
      <c r="BZ39" s="133">
        <v>1.7039837212934235E-3</v>
      </c>
      <c r="CA39" s="133">
        <v>6.7094448146939375E-3</v>
      </c>
      <c r="CB39" s="133">
        <v>1.796805088664592E-3</v>
      </c>
      <c r="CC39" s="133">
        <v>8.0499737156657872E-4</v>
      </c>
      <c r="CD39" s="133">
        <v>1.2695244077215342E-3</v>
      </c>
      <c r="CE39" s="133">
        <v>2.113953183079532E-4</v>
      </c>
      <c r="CF39" s="133">
        <v>1.3257215074700994E-4</v>
      </c>
      <c r="CG39" s="133">
        <v>6.2295326800394834E-4</v>
      </c>
      <c r="CH39" s="133">
        <v>5.5430664060099333E-4</v>
      </c>
      <c r="CI39" s="133"/>
      <c r="CJ39" s="133">
        <v>7.9351303103919574E-5</v>
      </c>
      <c r="CK39" s="133">
        <v>6.7662306546950913E-5</v>
      </c>
      <c r="CL39" s="133">
        <v>3.2180251260924259E-4</v>
      </c>
      <c r="CM39" s="133">
        <v>4.7764127852548893E-5</v>
      </c>
      <c r="CN39" s="133">
        <v>3.5601133595942433E-4</v>
      </c>
      <c r="CO39" s="133">
        <v>1.4259130393727588E-5</v>
      </c>
      <c r="CP39" s="133">
        <v>6.3697327222692719E-5</v>
      </c>
      <c r="CQ39" s="133">
        <v>2.3876773741113346E-4</v>
      </c>
      <c r="CR39" s="133">
        <v>2.1418444932389964E-4</v>
      </c>
      <c r="CS39" s="133">
        <v>2.1093873282475902E-4</v>
      </c>
      <c r="CT39" s="133">
        <v>2.1074181074107401E-4</v>
      </c>
      <c r="CU39" s="133">
        <v>1.065811291775264E-4</v>
      </c>
      <c r="CV39" s="133">
        <v>7.140335493505313E-4</v>
      </c>
      <c r="CW39" s="133">
        <v>8.9245192404312389E-5</v>
      </c>
      <c r="CX39" s="133">
        <v>5.4089917348247579E-5</v>
      </c>
      <c r="CY39" s="133">
        <v>9.2229865728459687E-4</v>
      </c>
      <c r="CZ39" s="133">
        <v>2.2847778380004412E-3</v>
      </c>
      <c r="DA39" s="133">
        <v>5.0747991749456375E-4</v>
      </c>
      <c r="DB39" s="133">
        <v>1.6307751128422862E-3</v>
      </c>
      <c r="DC39" s="133">
        <v>8.0792570399830267E-3</v>
      </c>
      <c r="DD39" s="133">
        <v>2.0480445381352657E-3</v>
      </c>
      <c r="DE39" s="133">
        <v>7.6115895238812621E-4</v>
      </c>
      <c r="DF39" s="133">
        <v>1.3836022829940764E-3</v>
      </c>
      <c r="DG39" s="133">
        <v>2.6186020506695174E-4</v>
      </c>
      <c r="DH39" s="133">
        <v>1.3682852890168465E-4</v>
      </c>
      <c r="DI39" s="133">
        <v>7.3090262005624264E-4</v>
      </c>
      <c r="DJ39" s="133">
        <v>5.5269718254344271E-4</v>
      </c>
      <c r="DK39" s="133"/>
      <c r="DL39" s="133">
        <v>7.4257695168848881E-5</v>
      </c>
      <c r="DM39" s="133">
        <v>1.0579586375760105E-4</v>
      </c>
      <c r="DN39" s="133">
        <v>4.4035334830514535E-4</v>
      </c>
      <c r="DO39" s="133">
        <v>5.0379607319871422E-5</v>
      </c>
      <c r="DP39" s="133">
        <v>5.4217146258939727E-4</v>
      </c>
      <c r="DQ39" s="133">
        <v>1.88248656222821E-5</v>
      </c>
      <c r="DR39" s="133">
        <v>9.2254922104117199E-5</v>
      </c>
      <c r="DS39" s="133">
        <v>3.832235544236632E-4</v>
      </c>
      <c r="DT39" s="133">
        <v>3.3099787562704215E-4</v>
      </c>
      <c r="DU39" s="133">
        <v>3.4302039514882765E-4</v>
      </c>
      <c r="DV39" s="133">
        <v>3.0563258002930184E-4</v>
      </c>
      <c r="DW39" s="133">
        <v>1.3076177793485384E-4</v>
      </c>
      <c r="DX39" s="133">
        <v>1.181591080955964E-3</v>
      </c>
      <c r="DY39" s="133">
        <v>1.5851227942432244E-4</v>
      </c>
      <c r="DZ39" s="133">
        <v>4.1963111590909091E-5</v>
      </c>
      <c r="EA39" s="133">
        <v>1.4357682758855568E-3</v>
      </c>
      <c r="EB39" s="133">
        <v>3.5033597382699731E-3</v>
      </c>
      <c r="EC39" s="133">
        <v>7.0177105996441593E-4</v>
      </c>
      <c r="ED39" s="133">
        <v>2.8594085439031637E-3</v>
      </c>
      <c r="EE39" s="133">
        <v>1.2630947121594538E-2</v>
      </c>
      <c r="EF39" s="133">
        <v>2.9646243488513149E-3</v>
      </c>
      <c r="EG39" s="133">
        <v>1.1685262857363526E-3</v>
      </c>
      <c r="EH39" s="133">
        <v>2.174709565368665E-3</v>
      </c>
      <c r="EI39" s="133">
        <v>2.9773773052683169E-4</v>
      </c>
      <c r="EJ39" s="133">
        <v>1.7509016701668825E-4</v>
      </c>
      <c r="EK39" s="133">
        <v>9.7759349760953834E-4</v>
      </c>
      <c r="EL39" s="133">
        <v>1.011667301013532E-3</v>
      </c>
      <c r="EM39" s="133"/>
      <c r="EN39" s="133">
        <v>1.1761651648545498E-4</v>
      </c>
      <c r="EO39" s="133">
        <v>6.9493507097252691E-5</v>
      </c>
      <c r="EP39" s="133">
        <v>3.6815421441477834E-4</v>
      </c>
      <c r="EQ39" s="133">
        <v>8.0481291485726375E-5</v>
      </c>
      <c r="ER39" s="133">
        <v>5.0276373426232925E-4</v>
      </c>
      <c r="ES39" s="133">
        <v>6.370156579243487E-6</v>
      </c>
      <c r="ET39" s="133">
        <v>1.3644543962127719E-4</v>
      </c>
      <c r="EU39" s="133">
        <v>3.4515643130937905E-4</v>
      </c>
      <c r="EV39" s="133">
        <v>3.89937651323041E-4</v>
      </c>
      <c r="EW39" s="133">
        <v>2.3950366886831714E-4</v>
      </c>
      <c r="EX39" s="133">
        <v>1.6657751447815737E-4</v>
      </c>
      <c r="EY39" s="133">
        <v>1.3145252092146737E-4</v>
      </c>
      <c r="EZ39" s="133">
        <v>9.5824483213375602E-4</v>
      </c>
      <c r="FA39" s="133">
        <v>1.5480030780339046E-4</v>
      </c>
      <c r="FB39" s="133">
        <v>6.4948728765301051E-5</v>
      </c>
      <c r="FC39" s="133">
        <v>1.5839114701476117E-3</v>
      </c>
      <c r="FD39" s="133">
        <v>3.7018938158762081E-3</v>
      </c>
      <c r="FE39" s="133">
        <v>7.0618319341543372E-4</v>
      </c>
      <c r="FF39" s="133">
        <v>2.9118783805121454E-3</v>
      </c>
      <c r="FG39" s="133">
        <v>1.3192451839512405E-2</v>
      </c>
      <c r="FH39" s="133">
        <v>2.4434310168826713E-3</v>
      </c>
      <c r="FI39" s="133">
        <v>9.8758566503613036E-4</v>
      </c>
      <c r="FJ39" s="133">
        <v>2.3122544580639125E-3</v>
      </c>
      <c r="FK39" s="133">
        <v>2.6235136071634511E-4</v>
      </c>
      <c r="FL39" s="133">
        <v>1.8682295522887165E-4</v>
      </c>
      <c r="FM39" s="133">
        <v>9.9811759115341807E-4</v>
      </c>
      <c r="FN39" s="133">
        <v>8.5557237255649322E-4</v>
      </c>
      <c r="FO39" s="133"/>
      <c r="FP39" s="133">
        <v>1.2976019556659114E-4</v>
      </c>
      <c r="FQ39" s="133">
        <v>6.4548549012566507E-5</v>
      </c>
      <c r="FR39" s="133">
        <v>2.4125088626755135E-4</v>
      </c>
      <c r="FS39" s="133">
        <v>6.3933425333061875E-5</v>
      </c>
      <c r="FT39" s="133">
        <v>4.6301556587141553E-4</v>
      </c>
      <c r="FU39" s="133">
        <v>5.7682783874023411E-5</v>
      </c>
      <c r="FV39" s="133">
        <v>1.6739886498279876E-4</v>
      </c>
      <c r="FW39" s="133">
        <v>3.8209417273417286E-4</v>
      </c>
      <c r="FX39" s="133">
        <v>3.25989305618458E-4</v>
      </c>
      <c r="FY39" s="133">
        <v>2.9629708313034999E-4</v>
      </c>
      <c r="FZ39" s="133">
        <v>2.0632549149187621E-4</v>
      </c>
      <c r="GA39" s="133">
        <v>5.0028130906094906E-5</v>
      </c>
      <c r="GB39" s="133">
        <v>6.4574948746592032E-4</v>
      </c>
      <c r="GC39" s="133">
        <v>1.2867958432688043E-4</v>
      </c>
      <c r="GD39" s="133">
        <v>7.4242655510427418E-5</v>
      </c>
      <c r="GE39" s="133">
        <v>1.5056873823922217E-3</v>
      </c>
      <c r="GF39" s="133">
        <v>4.4715794691375229E-3</v>
      </c>
      <c r="GG39" s="133">
        <v>5.5591730222616983E-4</v>
      </c>
      <c r="GH39" s="133">
        <v>3.2736247275612072E-3</v>
      </c>
      <c r="GI39" s="133">
        <v>1.3627062536488923E-2</v>
      </c>
      <c r="GJ39" s="133">
        <v>2.0985022989674041E-3</v>
      </c>
      <c r="GK39" s="133">
        <v>1.0728387685924534E-3</v>
      </c>
      <c r="GL39" s="133">
        <v>2.3402092896721979E-3</v>
      </c>
      <c r="GM39" s="133">
        <v>1.9855160936709467E-4</v>
      </c>
      <c r="GN39" s="133">
        <v>1.8519998974652127E-4</v>
      </c>
      <c r="GO39" s="133">
        <v>9.0021075266057018E-4</v>
      </c>
      <c r="GP39" s="133">
        <v>8.5451106344611226E-4</v>
      </c>
      <c r="GQ39" s="133"/>
      <c r="GR39" s="133">
        <v>1.7522415434211307E-4</v>
      </c>
      <c r="GS39" s="133">
        <v>7.6773362182287611E-5</v>
      </c>
      <c r="GT39" s="133">
        <v>2.4113568645175767E-4</v>
      </c>
      <c r="GU39" s="133">
        <v>0</v>
      </c>
      <c r="GV39" s="133">
        <v>4.655769814866639E-4</v>
      </c>
      <c r="GW39" s="133">
        <v>4.217034225243841E-5</v>
      </c>
      <c r="GX39" s="133">
        <v>1.8594755460771655E-4</v>
      </c>
      <c r="GY39" s="133">
        <v>4.2854036033444689E-4</v>
      </c>
      <c r="GZ39" s="133">
        <v>3.7225739036150004E-4</v>
      </c>
      <c r="HA39" s="133">
        <v>4.0384354424475758E-4</v>
      </c>
      <c r="HB39" s="133">
        <v>3.1712287508436064E-4</v>
      </c>
      <c r="HC39" s="133">
        <v>9.9138161760557692E-5</v>
      </c>
      <c r="HD39" s="133">
        <v>4.9018272762168516E-4</v>
      </c>
      <c r="HE39" s="133">
        <v>1.5793311568401379E-4</v>
      </c>
      <c r="HF39" s="133">
        <v>6.6755493369085773E-5</v>
      </c>
      <c r="HG39" s="133">
        <v>1.7709909179377352E-3</v>
      </c>
      <c r="HH39" s="133">
        <v>4.3629334196828712E-3</v>
      </c>
      <c r="HI39" s="133">
        <v>6.7776571786605109E-4</v>
      </c>
      <c r="HJ39" s="133">
        <v>2.8084561050853809E-3</v>
      </c>
      <c r="HK39" s="133">
        <v>1.2536841079273477E-2</v>
      </c>
      <c r="HL39" s="133">
        <v>2.1886834389080981E-3</v>
      </c>
      <c r="HM39" s="133">
        <v>1.0446488512165209E-3</v>
      </c>
      <c r="HN39" s="133">
        <v>2.2742229794195145E-3</v>
      </c>
      <c r="HO39" s="133">
        <v>2.2754306122061533E-4</v>
      </c>
      <c r="HP39" s="133">
        <v>1.9904337933223561E-4</v>
      </c>
      <c r="HQ39" s="133">
        <v>8.6798756432607629E-4</v>
      </c>
      <c r="HR39" s="133">
        <v>6.8403937757850568E-4</v>
      </c>
    </row>
    <row r="40" spans="1:226" x14ac:dyDescent="0.25">
      <c r="A40" s="122" t="s">
        <v>30</v>
      </c>
      <c r="B40" s="122">
        <v>3211</v>
      </c>
      <c r="C40" s="9" t="s">
        <v>926</v>
      </c>
      <c r="D40" s="133">
        <v>7.7340792434408266E-4</v>
      </c>
      <c r="E40" s="133">
        <v>2.3261811314772949E-5</v>
      </c>
      <c r="F40" s="133">
        <v>2.0080497713441999E-2</v>
      </c>
      <c r="G40" s="133">
        <v>0</v>
      </c>
      <c r="H40" s="133">
        <v>3.622477637067377E-3</v>
      </c>
      <c r="I40" s="133">
        <v>4.6787204131818272E-5</v>
      </c>
      <c r="J40" s="133">
        <v>3.7970938374033339E-4</v>
      </c>
      <c r="K40" s="133">
        <v>8.6154856721389552E-5</v>
      </c>
      <c r="L40" s="133">
        <v>3.4211451012587738E-4</v>
      </c>
      <c r="M40" s="133">
        <v>1.4885252754563295E-2</v>
      </c>
      <c r="N40" s="133">
        <v>2.9725805537297113E-4</v>
      </c>
      <c r="O40" s="133">
        <v>5.6623316106190746E-5</v>
      </c>
      <c r="P40" s="133">
        <v>3.3437285960793554E-3</v>
      </c>
      <c r="Q40" s="133">
        <v>1.4874802610737148E-4</v>
      </c>
      <c r="R40" s="133">
        <v>2.5736175229865502E-4</v>
      </c>
      <c r="S40" s="133">
        <v>1.0787572773450387E-3</v>
      </c>
      <c r="T40" s="133">
        <v>5.0186388074497532E-2</v>
      </c>
      <c r="U40" s="133">
        <v>1.4699247215365983E-3</v>
      </c>
      <c r="V40" s="133">
        <v>2.3954244681155128E-2</v>
      </c>
      <c r="W40" s="133">
        <v>0.35174934281627079</v>
      </c>
      <c r="X40" s="133">
        <v>2.8340180189604908E-2</v>
      </c>
      <c r="Y40" s="133">
        <v>5.7380687505835916E-3</v>
      </c>
      <c r="Z40" s="133">
        <v>0.14313865117401614</v>
      </c>
      <c r="AA40" s="133">
        <v>3.982514201867217E-4</v>
      </c>
      <c r="AB40" s="133">
        <v>1.1940057604927453E-3</v>
      </c>
      <c r="AC40" s="133">
        <v>9.3121732320652177E-3</v>
      </c>
      <c r="AD40" s="133">
        <v>1.2426353576759771E-3</v>
      </c>
      <c r="AE40" s="133"/>
      <c r="AF40" s="133">
        <v>1.3692110557263447E-3</v>
      </c>
      <c r="AG40" s="133">
        <v>6.9469924169426962E-5</v>
      </c>
      <c r="AH40" s="133">
        <v>1.6515134862229091E-2</v>
      </c>
      <c r="AI40" s="133">
        <v>0</v>
      </c>
      <c r="AJ40" s="133">
        <v>5.5998504399228264E-3</v>
      </c>
      <c r="AK40" s="133">
        <v>1.9085634006829255E-4</v>
      </c>
      <c r="AL40" s="133">
        <v>1.5744618681825277E-3</v>
      </c>
      <c r="AM40" s="133">
        <v>6.4324003860560895E-5</v>
      </c>
      <c r="AN40" s="133">
        <v>5.6107134169763862E-4</v>
      </c>
      <c r="AO40" s="133">
        <v>1.4618192158919401E-2</v>
      </c>
      <c r="AP40" s="133">
        <v>3.3390546129876141E-4</v>
      </c>
      <c r="AQ40" s="133">
        <v>2.7046852150323486E-4</v>
      </c>
      <c r="AR40" s="133">
        <v>3.3833274902956611E-3</v>
      </c>
      <c r="AS40" s="133">
        <v>0</v>
      </c>
      <c r="AT40" s="133">
        <v>1.4577814773649906E-3</v>
      </c>
      <c r="AU40" s="133">
        <v>1.2111030337294811E-3</v>
      </c>
      <c r="AV40" s="133">
        <v>5.4404769996915778E-2</v>
      </c>
      <c r="AW40" s="133">
        <v>2.1929083871094252E-3</v>
      </c>
      <c r="AX40" s="133">
        <v>2.2130244701533353E-2</v>
      </c>
      <c r="AY40" s="133">
        <v>0.3402550010463018</v>
      </c>
      <c r="AZ40" s="133">
        <v>3.1836610070298324E-2</v>
      </c>
      <c r="BA40" s="133">
        <v>7.0267975071383994E-3</v>
      </c>
      <c r="BB40" s="133">
        <v>0.14539743122450949</v>
      </c>
      <c r="BC40" s="133">
        <v>2.8861744115691028E-4</v>
      </c>
      <c r="BD40" s="133">
        <v>1.2219890965854353E-3</v>
      </c>
      <c r="BE40" s="133">
        <v>9.4224122084977605E-3</v>
      </c>
      <c r="BF40" s="133">
        <v>1.6851899168143327E-3</v>
      </c>
      <c r="BG40" s="133"/>
      <c r="BH40" s="133">
        <v>1.1637065760521526E-3</v>
      </c>
      <c r="BI40" s="133">
        <v>0</v>
      </c>
      <c r="BJ40" s="133">
        <v>1.1742195012236179E-2</v>
      </c>
      <c r="BK40" s="133">
        <v>0</v>
      </c>
      <c r="BL40" s="133">
        <v>2.5059786569102123E-3</v>
      </c>
      <c r="BM40" s="133">
        <v>8.2677676677412394E-5</v>
      </c>
      <c r="BN40" s="133">
        <v>1.377159867197557E-3</v>
      </c>
      <c r="BO40" s="133">
        <v>4.1338838338706197E-5</v>
      </c>
      <c r="BP40" s="133">
        <v>6.1768897658738596E-4</v>
      </c>
      <c r="BQ40" s="133">
        <v>1.226781136329223E-2</v>
      </c>
      <c r="BR40" s="133">
        <v>2.991645872375433E-4</v>
      </c>
      <c r="BS40" s="133">
        <v>2.7243690149453422E-4</v>
      </c>
      <c r="BT40" s="133">
        <v>3.4824558520056607E-3</v>
      </c>
      <c r="BU40" s="133">
        <v>0</v>
      </c>
      <c r="BV40" s="133">
        <v>1.4980111697121497E-4</v>
      </c>
      <c r="BW40" s="133">
        <v>1.1627239478772258E-3</v>
      </c>
      <c r="BX40" s="133">
        <v>5.5472493788785902E-2</v>
      </c>
      <c r="BY40" s="133">
        <v>1.7798430200614264E-3</v>
      </c>
      <c r="BZ40" s="133">
        <v>4.2383967580658065E-2</v>
      </c>
      <c r="CA40" s="133">
        <v>0.37591187425256284</v>
      </c>
      <c r="CB40" s="133">
        <v>3.0615233964664541E-2</v>
      </c>
      <c r="CC40" s="133">
        <v>6.5575795933626906E-3</v>
      </c>
      <c r="CD40" s="133">
        <v>0.13644945709406303</v>
      </c>
      <c r="CE40" s="133">
        <v>3.8123979354589275E-4</v>
      </c>
      <c r="CF40" s="133">
        <v>8.5441364111594554E-4</v>
      </c>
      <c r="CG40" s="133">
        <v>1.0383542250533126E-2</v>
      </c>
      <c r="CH40" s="133">
        <v>1.0209071417482125E-3</v>
      </c>
      <c r="CI40" s="133"/>
      <c r="CJ40" s="133">
        <v>1.0503060076188105E-3</v>
      </c>
      <c r="CK40" s="133">
        <v>2.4047233099687388E-5</v>
      </c>
      <c r="CL40" s="133">
        <v>8.2568928472544906E-3</v>
      </c>
      <c r="CM40" s="133">
        <v>0</v>
      </c>
      <c r="CN40" s="133">
        <v>2.5578068682859025E-3</v>
      </c>
      <c r="CO40" s="133">
        <v>7.3743213973773787E-5</v>
      </c>
      <c r="CP40" s="133">
        <v>1.3439375949737954E-3</v>
      </c>
      <c r="CQ40" s="133">
        <v>2.2265956573798729E-5</v>
      </c>
      <c r="CR40" s="133">
        <v>5.0366002319594632E-4</v>
      </c>
      <c r="CS40" s="133">
        <v>1.2550649290654792E-2</v>
      </c>
      <c r="CT40" s="133">
        <v>3.5144790130915157E-4</v>
      </c>
      <c r="CU40" s="133">
        <v>5.7303175578719007E-5</v>
      </c>
      <c r="CV40" s="133">
        <v>2.2316702527303894E-3</v>
      </c>
      <c r="CW40" s="133">
        <v>0</v>
      </c>
      <c r="CX40" s="133">
        <v>0</v>
      </c>
      <c r="CY40" s="133">
        <v>2.4062136991367558E-3</v>
      </c>
      <c r="CZ40" s="133">
        <v>7.4063340823803489E-2</v>
      </c>
      <c r="DA40" s="133">
        <v>1.7125241545998813E-3</v>
      </c>
      <c r="DB40" s="133">
        <v>2.3736400345932517E-2</v>
      </c>
      <c r="DC40" s="133">
        <v>0.37121114597931598</v>
      </c>
      <c r="DD40" s="133">
        <v>3.3831616325483108E-2</v>
      </c>
      <c r="DE40" s="133">
        <v>3.9558772934626127E-3</v>
      </c>
      <c r="DF40" s="133">
        <v>0.14528214032735748</v>
      </c>
      <c r="DG40" s="133">
        <v>4.9762860453725333E-4</v>
      </c>
      <c r="DH40" s="133">
        <v>9.4044373513533727E-4</v>
      </c>
      <c r="DI40" s="133">
        <v>1.0221595506314752E-2</v>
      </c>
      <c r="DJ40" s="133">
        <v>5.5140027683845175E-4</v>
      </c>
      <c r="DK40" s="133"/>
      <c r="DL40" s="133">
        <v>1.3709380659601164E-3</v>
      </c>
      <c r="DM40" s="133">
        <v>0</v>
      </c>
      <c r="DN40" s="133">
        <v>6.293426686769861E-3</v>
      </c>
      <c r="DO40" s="133">
        <v>0</v>
      </c>
      <c r="DP40" s="133">
        <v>2.497231082046514E-3</v>
      </c>
      <c r="DQ40" s="133">
        <v>7.1166217970665567E-5</v>
      </c>
      <c r="DR40" s="133">
        <v>9.8123283980536507E-4</v>
      </c>
      <c r="DS40" s="133">
        <v>0</v>
      </c>
      <c r="DT40" s="133">
        <v>6.4290989124002025E-4</v>
      </c>
      <c r="DU40" s="133">
        <v>1.0998060404960939E-2</v>
      </c>
      <c r="DV40" s="133">
        <v>1.9570709941933034E-4</v>
      </c>
      <c r="DW40" s="133">
        <v>5.149716275264243E-5</v>
      </c>
      <c r="DX40" s="133">
        <v>2.324175581854577E-3</v>
      </c>
      <c r="DY40" s="133">
        <v>0</v>
      </c>
      <c r="DZ40" s="133">
        <v>0</v>
      </c>
      <c r="EA40" s="133">
        <v>2.161282724874558E-3</v>
      </c>
      <c r="EB40" s="133">
        <v>7.2853587326732874E-2</v>
      </c>
      <c r="EC40" s="133">
        <v>1.7666682813468869E-3</v>
      </c>
      <c r="ED40" s="133">
        <v>4.1543191229627727E-2</v>
      </c>
      <c r="EE40" s="133">
        <v>0.38014574122626055</v>
      </c>
      <c r="EF40" s="133">
        <v>3.5482175887409914E-2</v>
      </c>
      <c r="EG40" s="133">
        <v>5.4544493947810127E-3</v>
      </c>
      <c r="EH40" s="133">
        <v>0.14140528182777665</v>
      </c>
      <c r="EI40" s="133">
        <v>3.0568393952697988E-4</v>
      </c>
      <c r="EJ40" s="133">
        <v>0</v>
      </c>
      <c r="EK40" s="133">
        <v>1.0931375155387857E-2</v>
      </c>
      <c r="EL40" s="133">
        <v>6.3232436334087505E-4</v>
      </c>
      <c r="EM40" s="133"/>
      <c r="EN40" s="133">
        <v>1.0050988850411413E-3</v>
      </c>
      <c r="EO40" s="133">
        <v>0</v>
      </c>
      <c r="EP40" s="133">
        <v>6.2097427009890089E-3</v>
      </c>
      <c r="EQ40" s="133">
        <v>0</v>
      </c>
      <c r="ER40" s="133">
        <v>2.9466805074790919E-3</v>
      </c>
      <c r="ES40" s="133">
        <v>1.1088320129836721E-4</v>
      </c>
      <c r="ET40" s="133">
        <v>7.5407121696219478E-4</v>
      </c>
      <c r="EU40" s="133">
        <v>0</v>
      </c>
      <c r="EV40" s="133">
        <v>8.0092829425637677E-4</v>
      </c>
      <c r="EW40" s="133">
        <v>8.9722375568129197E-3</v>
      </c>
      <c r="EX40" s="133">
        <v>1.6348511020698286E-4</v>
      </c>
      <c r="EY40" s="133">
        <v>2.8667364238114447E-5</v>
      </c>
      <c r="EZ40" s="133">
        <v>1.9480793780340025E-3</v>
      </c>
      <c r="FA40" s="133">
        <v>0</v>
      </c>
      <c r="FB40" s="133">
        <v>0</v>
      </c>
      <c r="FC40" s="133">
        <v>2.7660625904374517E-3</v>
      </c>
      <c r="FD40" s="133">
        <v>7.493479874394382E-2</v>
      </c>
      <c r="FE40" s="133">
        <v>1.8401380973788687E-3</v>
      </c>
      <c r="FF40" s="133">
        <v>4.3543043986012886E-2</v>
      </c>
      <c r="FG40" s="133">
        <v>0.38270969012260486</v>
      </c>
      <c r="FH40" s="133">
        <v>2.9627256853326983E-2</v>
      </c>
      <c r="FI40" s="133">
        <v>7.8368925590582561E-3</v>
      </c>
      <c r="FJ40" s="133">
        <v>0.15163128490900427</v>
      </c>
      <c r="FK40" s="133">
        <v>1.1377806419272753E-4</v>
      </c>
      <c r="FL40" s="133">
        <v>2.8126470573244364E-5</v>
      </c>
      <c r="FM40" s="133">
        <v>1.2349123790477871E-2</v>
      </c>
      <c r="FN40" s="133">
        <v>7.3142616278893324E-4</v>
      </c>
      <c r="FO40" s="133"/>
      <c r="FP40" s="133">
        <v>3.001425299785627E-4</v>
      </c>
      <c r="FQ40" s="133">
        <v>0</v>
      </c>
      <c r="FR40" s="133">
        <v>8.0727497520418565E-3</v>
      </c>
      <c r="FS40" s="133">
        <v>0</v>
      </c>
      <c r="FT40" s="133">
        <v>3.5155542885426409E-3</v>
      </c>
      <c r="FU40" s="133">
        <v>6.4135719563840243E-5</v>
      </c>
      <c r="FV40" s="133">
        <v>0</v>
      </c>
      <c r="FW40" s="133">
        <v>2.6222978934969163E-5</v>
      </c>
      <c r="FX40" s="133">
        <v>5.3994061445617229E-4</v>
      </c>
      <c r="FY40" s="133">
        <v>8.8667373226614839E-3</v>
      </c>
      <c r="FZ40" s="133">
        <v>1.7044936307729957E-4</v>
      </c>
      <c r="GA40" s="133">
        <v>3.0962071513578045E-5</v>
      </c>
      <c r="GB40" s="133">
        <v>1.6733129291217658E-3</v>
      </c>
      <c r="GC40" s="133">
        <v>0</v>
      </c>
      <c r="GD40" s="133">
        <v>0</v>
      </c>
      <c r="GE40" s="133">
        <v>2.8851734631954776E-3</v>
      </c>
      <c r="GF40" s="133">
        <v>8.4967760164866513E-2</v>
      </c>
      <c r="GG40" s="133">
        <v>1.6026625369597951E-3</v>
      </c>
      <c r="GH40" s="133">
        <v>4.7526727327383805E-2</v>
      </c>
      <c r="GI40" s="133">
        <v>0.41687895837328592</v>
      </c>
      <c r="GJ40" s="133">
        <v>3.1408425791550058E-2</v>
      </c>
      <c r="GK40" s="133">
        <v>7.3789162683404446E-3</v>
      </c>
      <c r="GL40" s="133">
        <v>0.15379755661472932</v>
      </c>
      <c r="GM40" s="133">
        <v>1.553771530403342E-4</v>
      </c>
      <c r="GN40" s="133">
        <v>5.4215850978281977E-5</v>
      </c>
      <c r="GO40" s="133">
        <v>1.3960942745767323E-2</v>
      </c>
      <c r="GP40" s="133">
        <v>6.0135609487984361E-4</v>
      </c>
      <c r="GQ40" s="133"/>
      <c r="GR40" s="133">
        <v>1.7540732683634687E-4</v>
      </c>
      <c r="GS40" s="133">
        <v>0</v>
      </c>
      <c r="GT40" s="133">
        <v>8.9802297225242429E-3</v>
      </c>
      <c r="GU40" s="133">
        <v>0</v>
      </c>
      <c r="GV40" s="133">
        <v>2.2490359090817568E-3</v>
      </c>
      <c r="GW40" s="133">
        <v>6.6411210763032581E-5</v>
      </c>
      <c r="GX40" s="133">
        <v>0</v>
      </c>
      <c r="GY40" s="133">
        <v>0</v>
      </c>
      <c r="GZ40" s="133">
        <v>3.1565529274200785E-4</v>
      </c>
      <c r="HA40" s="133">
        <v>9.963476208396823E-3</v>
      </c>
      <c r="HB40" s="133">
        <v>1.4380719395607535E-4</v>
      </c>
      <c r="HC40" s="133">
        <v>0</v>
      </c>
      <c r="HD40" s="133">
        <v>6.4204444432029381E-4</v>
      </c>
      <c r="HE40" s="133">
        <v>0</v>
      </c>
      <c r="HF40" s="133">
        <v>0</v>
      </c>
      <c r="HG40" s="133">
        <v>2.7138881695699143E-3</v>
      </c>
      <c r="HH40" s="133">
        <v>9.2965197892091234E-2</v>
      </c>
      <c r="HI40" s="133">
        <v>1.4534211105282787E-3</v>
      </c>
      <c r="HJ40" s="133">
        <v>5.9120514838622851E-2</v>
      </c>
      <c r="HK40" s="133">
        <v>0.40505507363135151</v>
      </c>
      <c r="HL40" s="133">
        <v>3.4642649698839102E-2</v>
      </c>
      <c r="HM40" s="133">
        <v>6.2992629144302294E-3</v>
      </c>
      <c r="HN40" s="133">
        <v>0.15890969364208199</v>
      </c>
      <c r="HO40" s="133">
        <v>1.1909460177093349E-3</v>
      </c>
      <c r="HP40" s="133">
        <v>1.4089434928268843E-4</v>
      </c>
      <c r="HQ40" s="133">
        <v>1.5591133312199917E-2</v>
      </c>
      <c r="HR40" s="133">
        <v>5.5144965710698913E-4</v>
      </c>
    </row>
    <row r="41" spans="1:226" x14ac:dyDescent="0.25">
      <c r="A41" s="122" t="s">
        <v>30</v>
      </c>
      <c r="B41" s="122">
        <v>3212</v>
      </c>
      <c r="C41" s="9" t="s">
        <v>927</v>
      </c>
      <c r="D41" s="133">
        <v>0</v>
      </c>
      <c r="E41" s="133">
        <v>0</v>
      </c>
      <c r="F41" s="133">
        <v>0</v>
      </c>
      <c r="G41" s="133">
        <v>0</v>
      </c>
      <c r="H41" s="133">
        <v>9.0593497820439173E-5</v>
      </c>
      <c r="I41" s="133">
        <v>0</v>
      </c>
      <c r="J41" s="133">
        <v>4.3077428360694776E-5</v>
      </c>
      <c r="K41" s="133">
        <v>0</v>
      </c>
      <c r="L41" s="133">
        <v>2.7173408407710057E-4</v>
      </c>
      <c r="M41" s="133">
        <v>2.8009690635213613E-3</v>
      </c>
      <c r="N41" s="133">
        <v>5.1497935120214868E-4</v>
      </c>
      <c r="O41" s="133">
        <v>2.3738489239240735E-4</v>
      </c>
      <c r="P41" s="133">
        <v>6.3198782099479036E-4</v>
      </c>
      <c r="Q41" s="133">
        <v>4.0339453193744885E-4</v>
      </c>
      <c r="R41" s="133">
        <v>9.9648513084996688E-3</v>
      </c>
      <c r="S41" s="133">
        <v>3.1526522366709742E-3</v>
      </c>
      <c r="T41" s="133">
        <v>2.263556338261144E-2</v>
      </c>
      <c r="U41" s="133">
        <v>4.7718366775244764E-5</v>
      </c>
      <c r="V41" s="133">
        <v>3.2777408479896367E-2</v>
      </c>
      <c r="W41" s="133">
        <v>0.20591700025015508</v>
      </c>
      <c r="X41" s="133">
        <v>1.4226962415104197E-2</v>
      </c>
      <c r="Y41" s="133">
        <v>8.306849880249656E-3</v>
      </c>
      <c r="Z41" s="133">
        <v>1.334464088854764E-2</v>
      </c>
      <c r="AA41" s="133">
        <v>3.4079065269335513E-5</v>
      </c>
      <c r="AB41" s="133">
        <v>1.4079506414351267E-4</v>
      </c>
      <c r="AC41" s="133">
        <v>2.1922933604239869E-2</v>
      </c>
      <c r="AD41" s="133">
        <v>3.8841739068470817E-4</v>
      </c>
      <c r="AE41" s="133"/>
      <c r="AF41" s="133">
        <v>0</v>
      </c>
      <c r="AG41" s="133">
        <v>0</v>
      </c>
      <c r="AH41" s="133">
        <v>0</v>
      </c>
      <c r="AI41" s="133">
        <v>0</v>
      </c>
      <c r="AJ41" s="133">
        <v>1.1017936551140321E-4</v>
      </c>
      <c r="AK41" s="133">
        <v>0</v>
      </c>
      <c r="AL41" s="133">
        <v>1.0720667310093482E-4</v>
      </c>
      <c r="AM41" s="133">
        <v>0</v>
      </c>
      <c r="AN41" s="133">
        <v>2.6078450161033201E-4</v>
      </c>
      <c r="AO41" s="133">
        <v>2.2981113390280533E-3</v>
      </c>
      <c r="AP41" s="133">
        <v>4.542220241737606E-4</v>
      </c>
      <c r="AQ41" s="133">
        <v>7.1407550382065894E-5</v>
      </c>
      <c r="AR41" s="133">
        <v>4.9389039068426822E-4</v>
      </c>
      <c r="AS41" s="133">
        <v>4.0379535733211423E-4</v>
      </c>
      <c r="AT41" s="133">
        <v>1.1798364763270187E-2</v>
      </c>
      <c r="AU41" s="133">
        <v>3.5998128663561799E-3</v>
      </c>
      <c r="AV41" s="133">
        <v>2.5644721372345691E-2</v>
      </c>
      <c r="AW41" s="133">
        <v>1.5792175435514386E-4</v>
      </c>
      <c r="AX41" s="133">
        <v>4.0465756146624801E-2</v>
      </c>
      <c r="AY41" s="133">
        <v>0.19873537496764579</v>
      </c>
      <c r="AZ41" s="133">
        <v>1.350544508100435E-2</v>
      </c>
      <c r="BA41" s="133">
        <v>7.7579270943226837E-3</v>
      </c>
      <c r="BB41" s="133">
        <v>1.3825445299187101E-2</v>
      </c>
      <c r="BC41" s="133">
        <v>3.0336009804949478E-5</v>
      </c>
      <c r="BD41" s="133">
        <v>0</v>
      </c>
      <c r="BE41" s="133">
        <v>1.7113460997194595E-2</v>
      </c>
      <c r="BF41" s="133">
        <v>8.4706870236275834E-5</v>
      </c>
      <c r="BG41" s="133"/>
      <c r="BH41" s="133">
        <v>2.6584461954151891E-5</v>
      </c>
      <c r="BI41" s="133">
        <v>0</v>
      </c>
      <c r="BJ41" s="133">
        <v>0</v>
      </c>
      <c r="BK41" s="133">
        <v>0</v>
      </c>
      <c r="BL41" s="133">
        <v>7.8822929694060369E-5</v>
      </c>
      <c r="BM41" s="133">
        <v>0</v>
      </c>
      <c r="BN41" s="133">
        <v>1.1065881980148917E-4</v>
      </c>
      <c r="BO41" s="133">
        <v>0</v>
      </c>
      <c r="BP41" s="133">
        <v>2.3327865364768286E-5</v>
      </c>
      <c r="BQ41" s="133">
        <v>2.7431084021775024E-3</v>
      </c>
      <c r="BR41" s="133">
        <v>2.417577677879337E-4</v>
      </c>
      <c r="BS41" s="133">
        <v>2.4125399223392843E-5</v>
      </c>
      <c r="BT41" s="133">
        <v>9.4285017686419946E-4</v>
      </c>
      <c r="BU41" s="133">
        <v>3.8613033762816001E-4</v>
      </c>
      <c r="BV41" s="133">
        <v>6.0415057349273429E-3</v>
      </c>
      <c r="BW41" s="133">
        <v>2.8568250997151896E-3</v>
      </c>
      <c r="BX41" s="133">
        <v>2.8188536154805561E-2</v>
      </c>
      <c r="BY41" s="133">
        <v>2.023077554710959E-4</v>
      </c>
      <c r="BZ41" s="133">
        <v>4.350169965281795E-2</v>
      </c>
      <c r="CA41" s="133">
        <v>0.17626421985963947</v>
      </c>
      <c r="CB41" s="133">
        <v>1.0530268209869199E-2</v>
      </c>
      <c r="CC41" s="133">
        <v>7.3840858632367307E-3</v>
      </c>
      <c r="CD41" s="133">
        <v>1.0236823269621305E-2</v>
      </c>
      <c r="CE41" s="133">
        <v>2.4956495965227075E-5</v>
      </c>
      <c r="CF41" s="133">
        <v>2.0002481480068406E-5</v>
      </c>
      <c r="CG41" s="133">
        <v>1.3171785752216763E-2</v>
      </c>
      <c r="CH41" s="133">
        <v>2.3926015758736703E-5</v>
      </c>
      <c r="CI41" s="133"/>
      <c r="CJ41" s="133">
        <v>3.268397295236511E-5</v>
      </c>
      <c r="CK41" s="133">
        <v>0</v>
      </c>
      <c r="CL41" s="133">
        <v>0</v>
      </c>
      <c r="CM41" s="133">
        <v>0</v>
      </c>
      <c r="CN41" s="133">
        <v>7.7032038752105505E-5</v>
      </c>
      <c r="CO41" s="133">
        <v>0</v>
      </c>
      <c r="CP41" s="133">
        <v>0</v>
      </c>
      <c r="CQ41" s="133">
        <v>2.5125804207130676E-5</v>
      </c>
      <c r="CR41" s="133">
        <v>1.2816202893946166E-4</v>
      </c>
      <c r="CS41" s="133">
        <v>2.3105370880141126E-3</v>
      </c>
      <c r="CT41" s="133">
        <v>3.4904440364816412E-4</v>
      </c>
      <c r="CU41" s="133">
        <v>0</v>
      </c>
      <c r="CV41" s="133">
        <v>1.5993411904645497E-3</v>
      </c>
      <c r="CW41" s="133">
        <v>6.5778129765284028E-5</v>
      </c>
      <c r="CX41" s="133">
        <v>6.0934618274546158E-3</v>
      </c>
      <c r="CY41" s="133">
        <v>2.1101099777774478E-3</v>
      </c>
      <c r="CZ41" s="133">
        <v>2.7696857481104838E-2</v>
      </c>
      <c r="DA41" s="133">
        <v>1.0857525933850559E-3</v>
      </c>
      <c r="DB41" s="133">
        <v>5.4356338734288495E-2</v>
      </c>
      <c r="DC41" s="133">
        <v>0.16845092710311707</v>
      </c>
      <c r="DD41" s="133">
        <v>8.8522514335159889E-3</v>
      </c>
      <c r="DE41" s="133">
        <v>6.8623964145213051E-3</v>
      </c>
      <c r="DF41" s="133">
        <v>1.194335288327346E-2</v>
      </c>
      <c r="DG41" s="133">
        <v>9.192367392852687E-5</v>
      </c>
      <c r="DH41" s="133">
        <v>3.4734483705480865E-5</v>
      </c>
      <c r="DI41" s="133">
        <v>1.0400131300017714E-2</v>
      </c>
      <c r="DJ41" s="133">
        <v>0</v>
      </c>
      <c r="DK41" s="133"/>
      <c r="DL41" s="133">
        <v>0</v>
      </c>
      <c r="DM41" s="133">
        <v>0</v>
      </c>
      <c r="DN41" s="133">
        <v>0</v>
      </c>
      <c r="DO41" s="133">
        <v>0</v>
      </c>
      <c r="DP41" s="133">
        <v>4.1242074981150622E-4</v>
      </c>
      <c r="DQ41" s="133">
        <v>0</v>
      </c>
      <c r="DR41" s="133">
        <v>0</v>
      </c>
      <c r="DS41" s="133">
        <v>0</v>
      </c>
      <c r="DT41" s="133">
        <v>7.7782172907636988E-5</v>
      </c>
      <c r="DU41" s="133">
        <v>3.5239883971778371E-3</v>
      </c>
      <c r="DV41" s="133">
        <v>2.1318573712443727E-4</v>
      </c>
      <c r="DW41" s="133">
        <v>0</v>
      </c>
      <c r="DX41" s="133">
        <v>1.4955057688475718E-3</v>
      </c>
      <c r="DY41" s="133">
        <v>2.5480366986984533E-5</v>
      </c>
      <c r="DZ41" s="133">
        <v>5.5994103317383347E-3</v>
      </c>
      <c r="EA41" s="133">
        <v>3.7113665457601604E-3</v>
      </c>
      <c r="EB41" s="133">
        <v>2.7502377155075402E-2</v>
      </c>
      <c r="EC41" s="133">
        <v>5.0309464734259602E-4</v>
      </c>
      <c r="ED41" s="133">
        <v>4.9287918824713346E-2</v>
      </c>
      <c r="EE41" s="133">
        <v>0.15924460396211193</v>
      </c>
      <c r="EF41" s="133">
        <v>1.6571353360537438E-3</v>
      </c>
      <c r="EG41" s="133">
        <v>5.3018760864310928E-3</v>
      </c>
      <c r="EH41" s="133">
        <v>1.3029771440491115E-2</v>
      </c>
      <c r="EI41" s="133">
        <v>1.171202833436833E-4</v>
      </c>
      <c r="EJ41" s="133">
        <v>0</v>
      </c>
      <c r="EK41" s="133">
        <v>1.0162034365302939E-2</v>
      </c>
      <c r="EL41" s="133">
        <v>2.6821438933667929E-5</v>
      </c>
      <c r="EM41" s="133"/>
      <c r="EN41" s="133">
        <v>0</v>
      </c>
      <c r="EO41" s="133">
        <v>0</v>
      </c>
      <c r="EP41" s="133">
        <v>1.3522341621752097E-4</v>
      </c>
      <c r="EQ41" s="133">
        <v>0</v>
      </c>
      <c r="ER41" s="133">
        <v>3.125916441207205E-4</v>
      </c>
      <c r="ES41" s="133">
        <v>0</v>
      </c>
      <c r="ET41" s="133">
        <v>0</v>
      </c>
      <c r="EU41" s="133">
        <v>2.9208257902984534E-5</v>
      </c>
      <c r="EV41" s="133">
        <v>1.8869562303285418E-4</v>
      </c>
      <c r="EW41" s="133">
        <v>3.8853419645583598E-4</v>
      </c>
      <c r="EX41" s="133">
        <v>1.9546761171708823E-4</v>
      </c>
      <c r="EY41" s="133">
        <v>0</v>
      </c>
      <c r="EZ41" s="133">
        <v>8.2517277099677282E-4</v>
      </c>
      <c r="FA41" s="133">
        <v>0</v>
      </c>
      <c r="FB41" s="133">
        <v>4.3054659737227592E-3</v>
      </c>
      <c r="FC41" s="133">
        <v>1.8645480875808451E-3</v>
      </c>
      <c r="FD41" s="133">
        <v>2.2868559008286722E-2</v>
      </c>
      <c r="FE41" s="133">
        <v>1.0156549658047566E-3</v>
      </c>
      <c r="FF41" s="133">
        <v>5.3342082403753002E-2</v>
      </c>
      <c r="FG41" s="133">
        <v>0.14852334993679198</v>
      </c>
      <c r="FH41" s="133">
        <v>1.3129539233387335E-3</v>
      </c>
      <c r="FI41" s="133">
        <v>9.5300898607575662E-3</v>
      </c>
      <c r="FJ41" s="133">
        <v>1.7419486967865518E-2</v>
      </c>
      <c r="FK41" s="133">
        <v>1.1337185305039713E-4</v>
      </c>
      <c r="FL41" s="133">
        <v>0</v>
      </c>
      <c r="FM41" s="133">
        <v>6.5493417066910652E-3</v>
      </c>
      <c r="FN41" s="133">
        <v>2.8705226794665415E-5</v>
      </c>
      <c r="FO41" s="133"/>
      <c r="FP41" s="133">
        <v>0</v>
      </c>
      <c r="FQ41" s="133">
        <v>0</v>
      </c>
      <c r="FR41" s="133">
        <v>0</v>
      </c>
      <c r="FS41" s="133">
        <v>2.9377318955286499E-5</v>
      </c>
      <c r="FT41" s="133">
        <v>0</v>
      </c>
      <c r="FU41" s="133">
        <v>0</v>
      </c>
      <c r="FV41" s="133">
        <v>0</v>
      </c>
      <c r="FW41" s="133">
        <v>0</v>
      </c>
      <c r="FX41" s="133">
        <v>3.4517717893456471E-4</v>
      </c>
      <c r="FY41" s="133">
        <v>1.2846650017818758E-3</v>
      </c>
      <c r="FZ41" s="133">
        <v>2.211639724584961E-4</v>
      </c>
      <c r="GA41" s="133">
        <v>0</v>
      </c>
      <c r="GB41" s="133">
        <v>3.561510217095573E-4</v>
      </c>
      <c r="GC41" s="133">
        <v>0</v>
      </c>
      <c r="GD41" s="133">
        <v>5.3556289348365444E-3</v>
      </c>
      <c r="GE41" s="133">
        <v>6.0615458408552303E-4</v>
      </c>
      <c r="GF41" s="133">
        <v>1.9526743485794317E-2</v>
      </c>
      <c r="GG41" s="133">
        <v>1.1373019702318012E-3</v>
      </c>
      <c r="GH41" s="133">
        <v>3.4221105671508517E-2</v>
      </c>
      <c r="GI41" s="133">
        <v>0.11704872511746399</v>
      </c>
      <c r="GJ41" s="133">
        <v>7.129680438962224E-4</v>
      </c>
      <c r="GK41" s="133">
        <v>5.9901732109837735E-3</v>
      </c>
      <c r="GL41" s="133">
        <v>2.2375954186987301E-2</v>
      </c>
      <c r="GM41" s="133">
        <v>0</v>
      </c>
      <c r="GN41" s="133">
        <v>0</v>
      </c>
      <c r="GO41" s="133">
        <v>6.3104303455030165E-3</v>
      </c>
      <c r="GP41" s="133">
        <v>0</v>
      </c>
      <c r="GQ41" s="133"/>
      <c r="GR41" s="133">
        <v>3.744979009272795E-5</v>
      </c>
      <c r="GS41" s="133">
        <v>0</v>
      </c>
      <c r="GT41" s="133">
        <v>0</v>
      </c>
      <c r="GU41" s="133">
        <v>1.2827676600461432E-4</v>
      </c>
      <c r="GV41" s="133">
        <v>0</v>
      </c>
      <c r="GW41" s="133">
        <v>0</v>
      </c>
      <c r="GX41" s="133">
        <v>0</v>
      </c>
      <c r="GY41" s="133">
        <v>0</v>
      </c>
      <c r="GZ41" s="133">
        <v>2.1152989636806873E-4</v>
      </c>
      <c r="HA41" s="133">
        <v>1.1353652862413231E-3</v>
      </c>
      <c r="HB41" s="133">
        <v>0</v>
      </c>
      <c r="HC41" s="133">
        <v>0</v>
      </c>
      <c r="HD41" s="133">
        <v>4.9414773328615479E-4</v>
      </c>
      <c r="HE41" s="133">
        <v>0</v>
      </c>
      <c r="HF41" s="133">
        <v>3.3918499585724108E-3</v>
      </c>
      <c r="HG41" s="133">
        <v>6.1708266123191983E-4</v>
      </c>
      <c r="HH41" s="133">
        <v>2.4277984375120115E-2</v>
      </c>
      <c r="HI41" s="133">
        <v>1.1331430156971008E-3</v>
      </c>
      <c r="HJ41" s="133">
        <v>2.9217192250702118E-2</v>
      </c>
      <c r="HK41" s="133">
        <v>0.10029340577325001</v>
      </c>
      <c r="HL41" s="133">
        <v>2.0387456007656349E-3</v>
      </c>
      <c r="HM41" s="133">
        <v>4.7025177122374641E-3</v>
      </c>
      <c r="HN41" s="133">
        <v>2.5769755568696925E-2</v>
      </c>
      <c r="HO41" s="133">
        <v>3.1882429397962373E-4</v>
      </c>
      <c r="HP41" s="133">
        <v>3.6045497863832637E-4</v>
      </c>
      <c r="HQ41" s="133">
        <v>4.7020817966807399E-3</v>
      </c>
      <c r="HR41" s="133">
        <v>0</v>
      </c>
    </row>
    <row r="42" spans="1:226" x14ac:dyDescent="0.25">
      <c r="A42" s="122" t="s">
        <v>30</v>
      </c>
      <c r="B42" s="122">
        <v>3240</v>
      </c>
      <c r="C42" s="137" t="s">
        <v>928</v>
      </c>
      <c r="D42" s="134">
        <v>1.6688993909684459E-3</v>
      </c>
      <c r="E42" s="133">
        <v>0</v>
      </c>
      <c r="F42" s="133">
        <v>2.0298386010025832E-2</v>
      </c>
      <c r="G42" s="133">
        <v>0</v>
      </c>
      <c r="H42" s="133">
        <v>2.3142322844207845E-3</v>
      </c>
      <c r="I42" s="133">
        <v>0</v>
      </c>
      <c r="J42" s="133">
        <v>6.9334323016061454E-4</v>
      </c>
      <c r="K42" s="133">
        <v>1.8657326221943882E-3</v>
      </c>
      <c r="L42" s="133">
        <v>1.4299476361422051E-3</v>
      </c>
      <c r="M42" s="133">
        <v>1.3592761077389059E-3</v>
      </c>
      <c r="N42" s="133">
        <v>2.5926637818636126E-4</v>
      </c>
      <c r="O42" s="133">
        <v>5.8361919418623171E-5</v>
      </c>
      <c r="P42" s="133">
        <v>2.4223566072862448E-3</v>
      </c>
      <c r="Q42" s="133">
        <v>0</v>
      </c>
      <c r="R42" s="133">
        <v>7.5440334041733184E-3</v>
      </c>
      <c r="S42" s="133">
        <v>1.7964379191829792E-3</v>
      </c>
      <c r="T42" s="133">
        <v>4.9650613769714122E-2</v>
      </c>
      <c r="U42" s="133">
        <v>3.5223232102823926E-3</v>
      </c>
      <c r="V42" s="133">
        <v>8.3892631265687235E-3</v>
      </c>
      <c r="W42" s="133">
        <v>0.73843018890262635</v>
      </c>
      <c r="X42" s="133">
        <v>7.2516079437316805E-2</v>
      </c>
      <c r="Y42" s="133">
        <v>3.9868607118423931E-2</v>
      </c>
      <c r="Z42" s="133">
        <v>2.1473845448608558E-2</v>
      </c>
      <c r="AA42" s="133">
        <v>1.6516923382916028E-2</v>
      </c>
      <c r="AB42" s="133">
        <v>1.473291034556692E-3</v>
      </c>
      <c r="AC42" s="133">
        <v>5.7592219209538012E-3</v>
      </c>
      <c r="AD42" s="133">
        <v>6.8936913813384389E-4</v>
      </c>
      <c r="AE42" s="133"/>
      <c r="AF42" s="133">
        <v>1.8580261374148734E-3</v>
      </c>
      <c r="AG42" s="133">
        <v>4.7142482051122051E-4</v>
      </c>
      <c r="AH42" s="133">
        <v>3.0658609216045775E-2</v>
      </c>
      <c r="AI42" s="133">
        <v>0</v>
      </c>
      <c r="AJ42" s="133">
        <v>1.8278991951086122E-3</v>
      </c>
      <c r="AK42" s="133">
        <v>0</v>
      </c>
      <c r="AL42" s="133">
        <v>6.6361210493101239E-4</v>
      </c>
      <c r="AM42" s="133">
        <v>1.6486772098666233E-3</v>
      </c>
      <c r="AN42" s="133">
        <v>1.283240643377172E-3</v>
      </c>
      <c r="AO42" s="133">
        <v>9.8458268068496533E-4</v>
      </c>
      <c r="AP42" s="133">
        <v>3.0969513756206647E-4</v>
      </c>
      <c r="AQ42" s="133">
        <v>2.6657183534825175E-5</v>
      </c>
      <c r="AR42" s="133">
        <v>1.7298609152917165E-3</v>
      </c>
      <c r="AS42" s="133">
        <v>0</v>
      </c>
      <c r="AT42" s="133">
        <v>6.7003176807728469E-3</v>
      </c>
      <c r="AU42" s="133">
        <v>1.8973789029015143E-3</v>
      </c>
      <c r="AV42" s="133">
        <v>4.2572310418581699E-2</v>
      </c>
      <c r="AW42" s="133">
        <v>4.6817413818042962E-3</v>
      </c>
      <c r="AX42" s="133">
        <v>8.16225109745909E-3</v>
      </c>
      <c r="AY42" s="133">
        <v>0.7477798799614378</v>
      </c>
      <c r="AZ42" s="133">
        <v>6.3251947273149617E-2</v>
      </c>
      <c r="BA42" s="133">
        <v>3.8216764105964973E-2</v>
      </c>
      <c r="BB42" s="133">
        <v>2.1218264120229272E-2</v>
      </c>
      <c r="BC42" s="133">
        <v>1.6189404532380922E-2</v>
      </c>
      <c r="BD42" s="133">
        <v>1.5781579505506583E-3</v>
      </c>
      <c r="BE42" s="133">
        <v>5.4874280183257384E-3</v>
      </c>
      <c r="BF42" s="133">
        <v>8.0186931211259464E-4</v>
      </c>
      <c r="BG42" s="133"/>
      <c r="BH42" s="133">
        <v>1.9452535098003776E-3</v>
      </c>
      <c r="BI42" s="133">
        <v>3.7547286091236468E-4</v>
      </c>
      <c r="BJ42" s="133">
        <v>1.9323687191796089E-2</v>
      </c>
      <c r="BK42" s="133">
        <v>0</v>
      </c>
      <c r="BL42" s="133">
        <v>2.4665286067826796E-3</v>
      </c>
      <c r="BM42" s="133">
        <v>0</v>
      </c>
      <c r="BN42" s="133">
        <v>1.2412576903705349E-4</v>
      </c>
      <c r="BO42" s="133">
        <v>1.7620251218874001E-3</v>
      </c>
      <c r="BP42" s="133">
        <v>9.942384800755088E-4</v>
      </c>
      <c r="BQ42" s="133">
        <v>1.7124163383610183E-3</v>
      </c>
      <c r="BR42" s="133">
        <v>3.4581082057265442E-4</v>
      </c>
      <c r="BS42" s="133">
        <v>2.978125465745132E-5</v>
      </c>
      <c r="BT42" s="133">
        <v>1.4928021332885754E-3</v>
      </c>
      <c r="BU42" s="133">
        <v>0</v>
      </c>
      <c r="BV42" s="133">
        <v>6.5609072905746836E-3</v>
      </c>
      <c r="BW42" s="133">
        <v>1.8089004595218377E-3</v>
      </c>
      <c r="BX42" s="133">
        <v>5.5502570174070794E-2</v>
      </c>
      <c r="BY42" s="133">
        <v>4.7444012254787464E-3</v>
      </c>
      <c r="BZ42" s="133">
        <v>8.7982617755928937E-3</v>
      </c>
      <c r="CA42" s="133">
        <v>0.76867500101135777</v>
      </c>
      <c r="CB42" s="133">
        <v>5.6481029947124117E-2</v>
      </c>
      <c r="CC42" s="133">
        <v>3.6581421511774438E-2</v>
      </c>
      <c r="CD42" s="133">
        <v>1.3666444522022762E-2</v>
      </c>
      <c r="CE42" s="133">
        <v>1.0345466715365367E-2</v>
      </c>
      <c r="CF42" s="133">
        <v>1.2028331744287971E-3</v>
      </c>
      <c r="CG42" s="133">
        <v>4.3924176036223509E-3</v>
      </c>
      <c r="CH42" s="133">
        <v>6.6820250189437351E-4</v>
      </c>
      <c r="CI42" s="133"/>
      <c r="CJ42" s="133">
        <v>1.9269273286696012E-3</v>
      </c>
      <c r="CK42" s="133">
        <v>5.8005962551704105E-5</v>
      </c>
      <c r="CL42" s="133">
        <v>2.2055350617906731E-2</v>
      </c>
      <c r="CM42" s="133">
        <v>0</v>
      </c>
      <c r="CN42" s="133">
        <v>2.4556897172564886E-3</v>
      </c>
      <c r="CO42" s="133">
        <v>0</v>
      </c>
      <c r="CP42" s="133">
        <v>7.8643116167009569E-4</v>
      </c>
      <c r="CQ42" s="133">
        <v>4.8388463585736087E-4</v>
      </c>
      <c r="CR42" s="133">
        <v>7.9559622201234555E-4</v>
      </c>
      <c r="CS42" s="133">
        <v>2.1642082771985444E-3</v>
      </c>
      <c r="CT42" s="133">
        <v>8.5915049528729987E-5</v>
      </c>
      <c r="CU42" s="133">
        <v>8.7119811492984033E-5</v>
      </c>
      <c r="CV42" s="133">
        <v>2.4136230757769946E-3</v>
      </c>
      <c r="CW42" s="133">
        <v>3.9419614374271871E-5</v>
      </c>
      <c r="CX42" s="133">
        <v>1.0794614969261663E-2</v>
      </c>
      <c r="CY42" s="133">
        <v>1.4062735547592552E-3</v>
      </c>
      <c r="CZ42" s="133">
        <v>4.9499014149938333E-2</v>
      </c>
      <c r="DA42" s="133">
        <v>4.3730878468966686E-3</v>
      </c>
      <c r="DB42" s="133">
        <v>9.6581780370523455E-3</v>
      </c>
      <c r="DC42" s="133">
        <v>0.77386298286033994</v>
      </c>
      <c r="DD42" s="133">
        <v>5.0036829252965889E-2</v>
      </c>
      <c r="DE42" s="133">
        <v>3.6480529809866831E-2</v>
      </c>
      <c r="DF42" s="133">
        <v>1.2628666237249146E-2</v>
      </c>
      <c r="DG42" s="133">
        <v>1.0098414812148626E-2</v>
      </c>
      <c r="DH42" s="133">
        <v>1.1941231031392429E-3</v>
      </c>
      <c r="DI42" s="133">
        <v>6.0823809628411047E-3</v>
      </c>
      <c r="DJ42" s="133">
        <v>5.3273292924489854E-4</v>
      </c>
      <c r="DK42" s="133"/>
      <c r="DL42" s="133">
        <v>2.0756616965580156E-3</v>
      </c>
      <c r="DM42" s="133">
        <v>0</v>
      </c>
      <c r="DN42" s="133">
        <v>1.5015407914208391E-2</v>
      </c>
      <c r="DO42" s="133">
        <v>0</v>
      </c>
      <c r="DP42" s="133">
        <v>2.668218623132307E-3</v>
      </c>
      <c r="DQ42" s="133">
        <v>0</v>
      </c>
      <c r="DR42" s="133">
        <v>8.8201337999223252E-4</v>
      </c>
      <c r="DS42" s="133">
        <v>3.2960179666443473E-4</v>
      </c>
      <c r="DT42" s="133">
        <v>9.3118137201187909E-4</v>
      </c>
      <c r="DU42" s="133">
        <v>3.1699367815415896E-3</v>
      </c>
      <c r="DV42" s="133">
        <v>3.5113814632444293E-4</v>
      </c>
      <c r="DW42" s="133">
        <v>1.6289235114630096E-4</v>
      </c>
      <c r="DX42" s="133">
        <v>2.3569389965239647E-3</v>
      </c>
      <c r="DY42" s="133">
        <v>4.0766989347362738E-5</v>
      </c>
      <c r="DZ42" s="133">
        <v>4.6186057525963416E-3</v>
      </c>
      <c r="EA42" s="133">
        <v>8.2646268638820878E-4</v>
      </c>
      <c r="EB42" s="133">
        <v>4.6866303430068819E-2</v>
      </c>
      <c r="EC42" s="133">
        <v>4.3989732682269012E-3</v>
      </c>
      <c r="ED42" s="133">
        <v>9.6934353541912061E-3</v>
      </c>
      <c r="EE42" s="133">
        <v>0.78038409812697762</v>
      </c>
      <c r="EF42" s="133">
        <v>5.5720919857250119E-2</v>
      </c>
      <c r="EG42" s="133">
        <v>3.9066414391205458E-2</v>
      </c>
      <c r="EH42" s="133">
        <v>1.0284740208252076E-2</v>
      </c>
      <c r="EI42" s="133">
        <v>1.1614922378867753E-2</v>
      </c>
      <c r="EJ42" s="133">
        <v>1.6328254821853772E-3</v>
      </c>
      <c r="EK42" s="133">
        <v>6.5055164933510226E-3</v>
      </c>
      <c r="EL42" s="133">
        <v>4.0302452298813759E-4</v>
      </c>
      <c r="EM42" s="133"/>
      <c r="EN42" s="133">
        <v>1.8638281648305026E-3</v>
      </c>
      <c r="EO42" s="133">
        <v>0</v>
      </c>
      <c r="EP42" s="133">
        <v>9.3469923404464906E-3</v>
      </c>
      <c r="EQ42" s="133">
        <v>0</v>
      </c>
      <c r="ER42" s="133">
        <v>1.8781269660226158E-3</v>
      </c>
      <c r="ES42" s="133">
        <v>0</v>
      </c>
      <c r="ET42" s="133">
        <v>7.0724576467588122E-4</v>
      </c>
      <c r="EU42" s="133">
        <v>2.9954357038790871E-4</v>
      </c>
      <c r="EV42" s="133">
        <v>0</v>
      </c>
      <c r="EW42" s="133">
        <v>3.1291211765203998E-3</v>
      </c>
      <c r="EX42" s="133">
        <v>3.5338299986096444E-4</v>
      </c>
      <c r="EY42" s="133">
        <v>0</v>
      </c>
      <c r="EZ42" s="133">
        <v>5.278059337864748E-4</v>
      </c>
      <c r="FA42" s="133">
        <v>1.6959433180921546E-4</v>
      </c>
      <c r="FB42" s="133">
        <v>4.9645355198964106E-4</v>
      </c>
      <c r="FC42" s="133">
        <v>1.3066212158157047E-2</v>
      </c>
      <c r="FD42" s="133">
        <v>3.8216006271120206E-2</v>
      </c>
      <c r="FE42" s="133">
        <v>5.4709977168438152E-3</v>
      </c>
      <c r="FF42" s="133">
        <v>9.5834126425964634E-3</v>
      </c>
      <c r="FG42" s="133">
        <v>0.79763001400524025</v>
      </c>
      <c r="FH42" s="133">
        <v>5.0231635710728223E-2</v>
      </c>
      <c r="FI42" s="133">
        <v>3.6332754074113294E-2</v>
      </c>
      <c r="FJ42" s="133">
        <v>1.3557367015756088E-2</v>
      </c>
      <c r="FK42" s="133">
        <v>9.269893983389968E-3</v>
      </c>
      <c r="FL42" s="133">
        <v>1.9066987745922142E-3</v>
      </c>
      <c r="FM42" s="133">
        <v>5.2971390226150593E-3</v>
      </c>
      <c r="FN42" s="133">
        <v>6.6577382451741499E-4</v>
      </c>
      <c r="FO42" s="133"/>
      <c r="FP42" s="133">
        <v>1.8079943245003704E-3</v>
      </c>
      <c r="FQ42" s="133">
        <v>3.4056498769502032E-5</v>
      </c>
      <c r="FR42" s="133">
        <v>9.5818536774316503E-3</v>
      </c>
      <c r="FS42" s="133">
        <v>0</v>
      </c>
      <c r="FT42" s="133">
        <v>1.5351380938861459E-3</v>
      </c>
      <c r="FU42" s="133">
        <v>0</v>
      </c>
      <c r="FV42" s="133">
        <v>6.1651684918775831E-4</v>
      </c>
      <c r="FW42" s="133">
        <v>6.3067590313866485E-5</v>
      </c>
      <c r="FX42" s="133">
        <v>0</v>
      </c>
      <c r="FY42" s="133">
        <v>2.5905415442177781E-3</v>
      </c>
      <c r="FZ42" s="133">
        <v>3.1441397337869859E-4</v>
      </c>
      <c r="GA42" s="133">
        <v>0</v>
      </c>
      <c r="GB42" s="133">
        <v>7.9094888653785656E-4</v>
      </c>
      <c r="GC42" s="133">
        <v>2.6998703518027386E-4</v>
      </c>
      <c r="GD42" s="133">
        <v>4.5523782374564569E-4</v>
      </c>
      <c r="GE42" s="133">
        <v>1.8792194416737185E-2</v>
      </c>
      <c r="GF42" s="133">
        <v>4.2117798163404573E-2</v>
      </c>
      <c r="GG42" s="133">
        <v>7.4177159105797506E-3</v>
      </c>
      <c r="GH42" s="133">
        <v>1.201757492533701E-2</v>
      </c>
      <c r="GI42" s="133">
        <v>0.78495580062562509</v>
      </c>
      <c r="GJ42" s="133">
        <v>5.1058629813486113E-2</v>
      </c>
      <c r="GK42" s="133">
        <v>3.6761436564180024E-2</v>
      </c>
      <c r="GL42" s="133">
        <v>9.8614490220041619E-3</v>
      </c>
      <c r="GM42" s="133">
        <v>9.3898394596939154E-3</v>
      </c>
      <c r="GN42" s="133">
        <v>1.6433126885831621E-3</v>
      </c>
      <c r="GO42" s="133">
        <v>6.0568601634974307E-3</v>
      </c>
      <c r="GP42" s="133">
        <v>1.8676319497219888E-3</v>
      </c>
      <c r="GQ42" s="133"/>
      <c r="GR42" s="133">
        <v>1.4660923184201843E-3</v>
      </c>
      <c r="GS42" s="133">
        <v>2.649527999603575E-4</v>
      </c>
      <c r="GT42" s="133">
        <v>6.3012890854832635E-3</v>
      </c>
      <c r="GU42" s="133">
        <v>0</v>
      </c>
      <c r="GV42" s="133">
        <v>1.3326112378672602E-3</v>
      </c>
      <c r="GW42" s="133">
        <v>0</v>
      </c>
      <c r="GX42" s="133">
        <v>3.3019607355811478E-4</v>
      </c>
      <c r="GY42" s="133">
        <v>0</v>
      </c>
      <c r="GZ42" s="133">
        <v>0</v>
      </c>
      <c r="HA42" s="133">
        <v>2.4177670495669859E-3</v>
      </c>
      <c r="HB42" s="133">
        <v>0</v>
      </c>
      <c r="HC42" s="133">
        <v>0</v>
      </c>
      <c r="HD42" s="133">
        <v>7.6960482703953312E-4</v>
      </c>
      <c r="HE42" s="133">
        <v>2.3759557556364124E-4</v>
      </c>
      <c r="HF42" s="133">
        <v>4.7977805442141999E-4</v>
      </c>
      <c r="HG42" s="133">
        <v>8.0685969948914166E-3</v>
      </c>
      <c r="HH42" s="133">
        <v>5.3740254098544646E-2</v>
      </c>
      <c r="HI42" s="133">
        <v>5.6246310298407815E-3</v>
      </c>
      <c r="HJ42" s="133">
        <v>1.1894498649129477E-2</v>
      </c>
      <c r="HK42" s="133">
        <v>0.79961778959732122</v>
      </c>
      <c r="HL42" s="133">
        <v>4.7778964850687569E-2</v>
      </c>
      <c r="HM42" s="133">
        <v>3.2749295446616609E-2</v>
      </c>
      <c r="HN42" s="133">
        <v>8.6275375382235345E-3</v>
      </c>
      <c r="HO42" s="133">
        <v>9.260197737849649E-3</v>
      </c>
      <c r="HP42" s="133">
        <v>1.475207599926731E-3</v>
      </c>
      <c r="HQ42" s="133">
        <v>6.565663950260891E-3</v>
      </c>
      <c r="HR42" s="133">
        <v>9.9747548482664655E-4</v>
      </c>
    </row>
    <row r="43" spans="1:226" x14ac:dyDescent="0.25">
      <c r="A43" s="122" t="s">
        <v>30</v>
      </c>
      <c r="B43" s="122">
        <v>3220</v>
      </c>
      <c r="C43" s="137" t="s">
        <v>929</v>
      </c>
      <c r="D43" s="134">
        <v>0</v>
      </c>
      <c r="E43" s="133">
        <v>0</v>
      </c>
      <c r="F43" s="133">
        <v>0</v>
      </c>
      <c r="G43" s="133">
        <v>0</v>
      </c>
      <c r="H43" s="133">
        <v>0</v>
      </c>
      <c r="I43" s="133">
        <v>0</v>
      </c>
      <c r="J43" s="133">
        <v>0</v>
      </c>
      <c r="K43" s="133">
        <v>0</v>
      </c>
      <c r="L43" s="133">
        <v>0</v>
      </c>
      <c r="M43" s="133">
        <v>8.5886801229903293E-4</v>
      </c>
      <c r="N43" s="133">
        <v>0</v>
      </c>
      <c r="O43" s="133">
        <v>8.1852119155666567E-3</v>
      </c>
      <c r="P43" s="133">
        <v>0</v>
      </c>
      <c r="Q43" s="133">
        <v>0</v>
      </c>
      <c r="R43" s="133">
        <v>0</v>
      </c>
      <c r="S43" s="133">
        <v>3.0798654701456769E-3</v>
      </c>
      <c r="T43" s="133">
        <v>1.5685012697315367E-2</v>
      </c>
      <c r="U43" s="133">
        <v>1.963860203150394E-2</v>
      </c>
      <c r="V43" s="133">
        <v>2.7635540708551877E-2</v>
      </c>
      <c r="W43" s="133">
        <v>0.83705030422078042</v>
      </c>
      <c r="X43" s="133">
        <v>4.0522463603110875E-2</v>
      </c>
      <c r="Y43" s="133">
        <v>2.1365128445934797E-2</v>
      </c>
      <c r="Z43" s="133">
        <v>2.5020504269586782E-2</v>
      </c>
      <c r="AA43" s="133">
        <v>0</v>
      </c>
      <c r="AB43" s="133">
        <v>0</v>
      </c>
      <c r="AC43" s="133">
        <v>9.5849862520433059E-4</v>
      </c>
      <c r="AD43" s="133">
        <v>0</v>
      </c>
      <c r="AE43" s="133"/>
      <c r="AF43" s="133">
        <v>0</v>
      </c>
      <c r="AG43" s="133">
        <v>0</v>
      </c>
      <c r="AH43" s="133">
        <v>0</v>
      </c>
      <c r="AI43" s="133">
        <v>0</v>
      </c>
      <c r="AJ43" s="133">
        <v>0</v>
      </c>
      <c r="AK43" s="133">
        <v>0</v>
      </c>
      <c r="AL43" s="133">
        <v>0</v>
      </c>
      <c r="AM43" s="133">
        <v>0</v>
      </c>
      <c r="AN43" s="133">
        <v>0</v>
      </c>
      <c r="AO43" s="133">
        <v>1.9509774666131646E-3</v>
      </c>
      <c r="AP43" s="133">
        <v>0</v>
      </c>
      <c r="AQ43" s="133">
        <v>8.0815722330430939E-3</v>
      </c>
      <c r="AR43" s="133">
        <v>0</v>
      </c>
      <c r="AS43" s="133">
        <v>0</v>
      </c>
      <c r="AT43" s="133">
        <v>0</v>
      </c>
      <c r="AU43" s="133">
        <v>4.6801822215990479E-3</v>
      </c>
      <c r="AV43" s="133">
        <v>1.7736999242295257E-2</v>
      </c>
      <c r="AW43" s="133">
        <v>1.0495595824004094E-2</v>
      </c>
      <c r="AX43" s="133">
        <v>3.6853689810563965E-2</v>
      </c>
      <c r="AY43" s="133">
        <v>0.79375487555334523</v>
      </c>
      <c r="AZ43" s="133">
        <v>5.9516087350736685E-2</v>
      </c>
      <c r="BA43" s="133">
        <v>2.8882016796505212E-2</v>
      </c>
      <c r="BB43" s="133">
        <v>3.0640884918059795E-2</v>
      </c>
      <c r="BC43" s="133">
        <v>0</v>
      </c>
      <c r="BD43" s="133">
        <v>0</v>
      </c>
      <c r="BE43" s="133">
        <v>7.4071185832344953E-3</v>
      </c>
      <c r="BF43" s="133">
        <v>0</v>
      </c>
      <c r="BG43" s="133"/>
      <c r="BH43" s="133">
        <v>0</v>
      </c>
      <c r="BI43" s="133">
        <v>0</v>
      </c>
      <c r="BJ43" s="133">
        <v>0</v>
      </c>
      <c r="BK43" s="133">
        <v>0</v>
      </c>
      <c r="BL43" s="133">
        <v>0</v>
      </c>
      <c r="BM43" s="133">
        <v>0</v>
      </c>
      <c r="BN43" s="133">
        <v>0</v>
      </c>
      <c r="BO43" s="133">
        <v>8.2019727194875545E-4</v>
      </c>
      <c r="BP43" s="133">
        <v>0</v>
      </c>
      <c r="BQ43" s="133">
        <v>3.1463130140184153E-3</v>
      </c>
      <c r="BR43" s="133">
        <v>2.0004811510951137E-4</v>
      </c>
      <c r="BS43" s="133">
        <v>7.6008892415304358E-3</v>
      </c>
      <c r="BT43" s="133">
        <v>0</v>
      </c>
      <c r="BU43" s="133">
        <v>0</v>
      </c>
      <c r="BV43" s="133">
        <v>0</v>
      </c>
      <c r="BW43" s="133">
        <v>5.6682057474534003E-3</v>
      </c>
      <c r="BX43" s="133">
        <v>1.8588422612861189E-2</v>
      </c>
      <c r="BY43" s="133">
        <v>1.3129299307772966E-2</v>
      </c>
      <c r="BZ43" s="133">
        <v>3.4736531599036953E-2</v>
      </c>
      <c r="CA43" s="133">
        <v>0.80650403957769878</v>
      </c>
      <c r="CB43" s="133">
        <v>5.4302169956961979E-2</v>
      </c>
      <c r="CC43" s="133">
        <v>2.7793350387144151E-2</v>
      </c>
      <c r="CD43" s="133">
        <v>2.3416394114780636E-2</v>
      </c>
      <c r="CE43" s="133">
        <v>0</v>
      </c>
      <c r="CF43" s="133">
        <v>0</v>
      </c>
      <c r="CG43" s="133">
        <v>4.0941390536827936E-3</v>
      </c>
      <c r="CH43" s="133">
        <v>0</v>
      </c>
      <c r="CI43" s="133"/>
      <c r="CJ43" s="133">
        <v>0</v>
      </c>
      <c r="CK43" s="133">
        <v>0</v>
      </c>
      <c r="CL43" s="133">
        <v>0</v>
      </c>
      <c r="CM43" s="133">
        <v>0</v>
      </c>
      <c r="CN43" s="133">
        <v>0</v>
      </c>
      <c r="CO43" s="133">
        <v>0</v>
      </c>
      <c r="CP43" s="133">
        <v>0</v>
      </c>
      <c r="CQ43" s="133">
        <v>0</v>
      </c>
      <c r="CR43" s="133">
        <v>0</v>
      </c>
      <c r="CS43" s="133">
        <v>6.2660218838169238E-4</v>
      </c>
      <c r="CT43" s="133">
        <v>5.030063438843861E-4</v>
      </c>
      <c r="CU43" s="133">
        <v>6.6888288962322403E-3</v>
      </c>
      <c r="CV43" s="133">
        <v>0</v>
      </c>
      <c r="CW43" s="133">
        <v>0</v>
      </c>
      <c r="CX43" s="133">
        <v>0</v>
      </c>
      <c r="CY43" s="133">
        <v>1.9014818270835898E-3</v>
      </c>
      <c r="CZ43" s="133">
        <v>1.5068834104333018E-2</v>
      </c>
      <c r="DA43" s="133">
        <v>1.1019552555048487E-2</v>
      </c>
      <c r="DB43" s="133">
        <v>0.18136562583472693</v>
      </c>
      <c r="DC43" s="133">
        <v>0.69149088053666419</v>
      </c>
      <c r="DD43" s="133">
        <v>4.3304804911762494E-2</v>
      </c>
      <c r="DE43" s="133">
        <v>2.3804680371703184E-2</v>
      </c>
      <c r="DF43" s="133">
        <v>2.375575078889354E-2</v>
      </c>
      <c r="DG43" s="133">
        <v>0</v>
      </c>
      <c r="DH43" s="133">
        <v>0</v>
      </c>
      <c r="DI43" s="133">
        <v>4.6995164128626929E-4</v>
      </c>
      <c r="DJ43" s="133">
        <v>0</v>
      </c>
      <c r="DK43" s="133"/>
      <c r="DL43" s="133">
        <v>0</v>
      </c>
      <c r="DM43" s="133">
        <v>0</v>
      </c>
      <c r="DN43" s="133">
        <v>0</v>
      </c>
      <c r="DO43" s="133">
        <v>0</v>
      </c>
      <c r="DP43" s="133">
        <v>0</v>
      </c>
      <c r="DQ43" s="133">
        <v>0</v>
      </c>
      <c r="DR43" s="133">
        <v>0</v>
      </c>
      <c r="DS43" s="133">
        <v>0</v>
      </c>
      <c r="DT43" s="133">
        <v>0</v>
      </c>
      <c r="DU43" s="133">
        <v>7.0797025521274876E-4</v>
      </c>
      <c r="DV43" s="133">
        <v>7.600268916254509E-4</v>
      </c>
      <c r="DW43" s="133">
        <v>6.59514549862859E-3</v>
      </c>
      <c r="DX43" s="133">
        <v>0</v>
      </c>
      <c r="DY43" s="133">
        <v>0</v>
      </c>
      <c r="DZ43" s="133">
        <v>0</v>
      </c>
      <c r="EA43" s="133">
        <v>3.4480893078378079E-3</v>
      </c>
      <c r="EB43" s="133">
        <v>1.1061802718056419E-2</v>
      </c>
      <c r="EC43" s="133">
        <v>1.4869450684040348E-2</v>
      </c>
      <c r="ED43" s="133">
        <v>3.8354208755978655E-2</v>
      </c>
      <c r="EE43" s="133">
        <v>0.82059073461488485</v>
      </c>
      <c r="EF43" s="133">
        <v>4.6661229802148999E-2</v>
      </c>
      <c r="EG43" s="133">
        <v>3.0351975845558606E-2</v>
      </c>
      <c r="EH43" s="133">
        <v>2.2187131884747913E-2</v>
      </c>
      <c r="EI43" s="133">
        <v>0</v>
      </c>
      <c r="EJ43" s="133">
        <v>4.0582486136732567E-3</v>
      </c>
      <c r="EK43" s="133">
        <v>3.5398512760637438E-4</v>
      </c>
      <c r="EL43" s="133">
        <v>0</v>
      </c>
      <c r="EM43" s="133"/>
      <c r="EN43" s="133">
        <v>0</v>
      </c>
      <c r="EO43" s="133">
        <v>0</v>
      </c>
      <c r="EP43" s="133">
        <v>0</v>
      </c>
      <c r="EQ43" s="133">
        <v>0</v>
      </c>
      <c r="ER43" s="133">
        <v>0</v>
      </c>
      <c r="ES43" s="133">
        <v>0</v>
      </c>
      <c r="ET43" s="133">
        <v>0</v>
      </c>
      <c r="EU43" s="133">
        <v>0</v>
      </c>
      <c r="EV43" s="133">
        <v>0</v>
      </c>
      <c r="EW43" s="133">
        <v>1.4825723796120076E-3</v>
      </c>
      <c r="EX43" s="133">
        <v>7.7231260371789787E-4</v>
      </c>
      <c r="EY43" s="133">
        <v>5.128775818426177E-3</v>
      </c>
      <c r="EZ43" s="133">
        <v>0</v>
      </c>
      <c r="FA43" s="133">
        <v>0</v>
      </c>
      <c r="FB43" s="133">
        <v>0</v>
      </c>
      <c r="FC43" s="133">
        <v>3.3966968693894387E-3</v>
      </c>
      <c r="FD43" s="133">
        <v>1.1981787299750383E-2</v>
      </c>
      <c r="FE43" s="133">
        <v>1.4709588959716977E-2</v>
      </c>
      <c r="FF43" s="133">
        <v>3.1340233036542771E-2</v>
      </c>
      <c r="FG43" s="133">
        <v>0.8216081313547311</v>
      </c>
      <c r="FH43" s="133">
        <v>3.3535468394054961E-2</v>
      </c>
      <c r="FI43" s="133">
        <v>4.188293674648353E-2</v>
      </c>
      <c r="FJ43" s="133">
        <v>3.1417809034850801E-2</v>
      </c>
      <c r="FK43" s="133">
        <v>0</v>
      </c>
      <c r="FL43" s="133">
        <v>2.7436875027239405E-3</v>
      </c>
      <c r="FM43" s="133">
        <v>0</v>
      </c>
      <c r="FN43" s="133">
        <v>0</v>
      </c>
      <c r="FO43" s="133"/>
      <c r="FP43" s="133">
        <v>0</v>
      </c>
      <c r="FQ43" s="133">
        <v>1.9973515884443737E-4</v>
      </c>
      <c r="FR43" s="133">
        <v>0</v>
      </c>
      <c r="FS43" s="133">
        <v>0</v>
      </c>
      <c r="FT43" s="133">
        <v>0</v>
      </c>
      <c r="FU43" s="133">
        <v>0</v>
      </c>
      <c r="FV43" s="133">
        <v>0</v>
      </c>
      <c r="FW43" s="133">
        <v>0</v>
      </c>
      <c r="FX43" s="133">
        <v>0</v>
      </c>
      <c r="FY43" s="133">
        <v>5.60613185689866E-4</v>
      </c>
      <c r="FZ43" s="133">
        <v>7.967347249884097E-4</v>
      </c>
      <c r="GA43" s="133">
        <v>4.2604061973196185E-3</v>
      </c>
      <c r="GB43" s="133">
        <v>0</v>
      </c>
      <c r="GC43" s="133">
        <v>0</v>
      </c>
      <c r="GD43" s="133">
        <v>3.8097632149937545E-4</v>
      </c>
      <c r="GE43" s="133">
        <v>4.8904320299112403E-3</v>
      </c>
      <c r="GF43" s="133">
        <v>1.2194816308449241E-2</v>
      </c>
      <c r="GG43" s="133">
        <v>4.3352774697469579E-2</v>
      </c>
      <c r="GH43" s="133">
        <v>1.9301537646996617E-2</v>
      </c>
      <c r="GI43" s="133">
        <v>0.82836967250582649</v>
      </c>
      <c r="GJ43" s="133">
        <v>2.3496818239419442E-2</v>
      </c>
      <c r="GK43" s="133">
        <v>3.699796576736894E-2</v>
      </c>
      <c r="GL43" s="133">
        <v>2.2340840980741714E-2</v>
      </c>
      <c r="GM43" s="133">
        <v>0</v>
      </c>
      <c r="GN43" s="133">
        <v>2.6865314705334605E-3</v>
      </c>
      <c r="GO43" s="133">
        <v>1.7014476494140428E-4</v>
      </c>
      <c r="GP43" s="133">
        <v>0</v>
      </c>
      <c r="GQ43" s="133"/>
      <c r="GR43" s="133">
        <v>0</v>
      </c>
      <c r="GS43" s="133">
        <v>0</v>
      </c>
      <c r="GT43" s="133">
        <v>0</v>
      </c>
      <c r="GU43" s="133">
        <v>0</v>
      </c>
      <c r="GV43" s="133">
        <v>5.4344809200908891E-3</v>
      </c>
      <c r="GW43" s="133">
        <v>0</v>
      </c>
      <c r="GX43" s="133">
        <v>0</v>
      </c>
      <c r="GY43" s="133">
        <v>0</v>
      </c>
      <c r="GZ43" s="133">
        <v>0</v>
      </c>
      <c r="HA43" s="133">
        <v>1.4885723946098377E-3</v>
      </c>
      <c r="HB43" s="133">
        <v>1.2547822892243243E-3</v>
      </c>
      <c r="HC43" s="133">
        <v>3.1694007455962316E-3</v>
      </c>
      <c r="HD43" s="133">
        <v>0</v>
      </c>
      <c r="HE43" s="133">
        <v>0</v>
      </c>
      <c r="HF43" s="133">
        <v>1.1021188656901817E-3</v>
      </c>
      <c r="HG43" s="133">
        <v>4.6328091782970749E-3</v>
      </c>
      <c r="HH43" s="133">
        <v>1.5517190943695823E-2</v>
      </c>
      <c r="HI43" s="133">
        <v>3.672555165591132E-2</v>
      </c>
      <c r="HJ43" s="133">
        <v>2.5217032750775067E-2</v>
      </c>
      <c r="HK43" s="133">
        <v>0.81219137709255484</v>
      </c>
      <c r="HL43" s="133">
        <v>2.3427324934471958E-2</v>
      </c>
      <c r="HM43" s="133">
        <v>4.4629855661640828E-2</v>
      </c>
      <c r="HN43" s="133">
        <v>2.3390870834114192E-2</v>
      </c>
      <c r="HO43" s="133">
        <v>0</v>
      </c>
      <c r="HP43" s="133">
        <v>1.8186317333274034E-3</v>
      </c>
      <c r="HQ43" s="133">
        <v>0</v>
      </c>
      <c r="HR43" s="133">
        <v>0</v>
      </c>
    </row>
    <row r="44" spans="1:226" x14ac:dyDescent="0.25">
      <c r="A44" s="122" t="s">
        <v>840</v>
      </c>
      <c r="B44" s="122">
        <v>9493</v>
      </c>
      <c r="C44" s="146" t="s">
        <v>930</v>
      </c>
      <c r="D44" s="147">
        <v>1.2128904164747173E-7</v>
      </c>
      <c r="E44" s="147">
        <v>1.1640060712414595E-6</v>
      </c>
      <c r="F44" s="147">
        <v>5.7621745769690461E-7</v>
      </c>
      <c r="G44" s="147">
        <v>1.8127438289703656E-8</v>
      </c>
      <c r="H44" s="147">
        <v>5.6324593252224753E-6</v>
      </c>
      <c r="I44" s="147">
        <v>6.3673418008068813E-7</v>
      </c>
      <c r="J44" s="147">
        <v>8.8116735949231018E-8</v>
      </c>
      <c r="K44" s="147">
        <v>5.2903964598373725E-7</v>
      </c>
      <c r="L44" s="147">
        <v>5.4663119599886894E-6</v>
      </c>
      <c r="M44" s="147">
        <v>2.3551249234661801E-5</v>
      </c>
      <c r="N44" s="147">
        <v>8.230315937303614E-7</v>
      </c>
      <c r="O44" s="147">
        <v>6.8487645390839035E-7</v>
      </c>
      <c r="P44" s="147">
        <v>3.2924867813536202E-6</v>
      </c>
      <c r="Q44" s="147">
        <v>6.0139993017408055E-7</v>
      </c>
      <c r="R44" s="147">
        <v>4.9750054007790591E-7</v>
      </c>
      <c r="S44" s="147">
        <v>7.445343477044923E-6</v>
      </c>
      <c r="T44" s="147">
        <v>2.2666476904474336E-5</v>
      </c>
      <c r="U44" s="147">
        <v>9.5337833950911523E-7</v>
      </c>
      <c r="V44" s="147">
        <v>2.8093315296420852E-5</v>
      </c>
      <c r="W44" s="147">
        <v>1.6694772517031472E-4</v>
      </c>
      <c r="X44" s="147">
        <v>1.3128076615645117E-5</v>
      </c>
      <c r="Y44" s="147">
        <v>7.7553853762560866E-6</v>
      </c>
      <c r="Z44" s="147">
        <v>9.7645933102433951E-6</v>
      </c>
      <c r="AA44" s="147">
        <v>1.4021813293655803E-6</v>
      </c>
      <c r="AB44" s="147">
        <v>1.4896996950564043E-6</v>
      </c>
      <c r="AC44" s="147">
        <v>3.3436139026906392E-6</v>
      </c>
      <c r="AD44" s="147">
        <v>1.0717726682143417E-5</v>
      </c>
      <c r="AE44" s="148"/>
      <c r="AF44" s="147">
        <v>1.831326605839452E-8</v>
      </c>
      <c r="AG44" s="147">
        <v>7.9999494979475689E-7</v>
      </c>
      <c r="AH44" s="147">
        <v>6.7922967439059755E-7</v>
      </c>
      <c r="AI44" s="147">
        <v>7.4483942602732176E-8</v>
      </c>
      <c r="AJ44" s="147">
        <v>5.1165193645169556E-6</v>
      </c>
      <c r="AK44" s="147">
        <v>6.6301126949941312E-7</v>
      </c>
      <c r="AL44" s="147">
        <v>9.5481983885287773E-8</v>
      </c>
      <c r="AM44" s="147">
        <v>5.2259290644284775E-7</v>
      </c>
      <c r="AN44" s="147">
        <v>6.7227542318892083E-6</v>
      </c>
      <c r="AO44" s="147">
        <v>2.8068985984153918E-5</v>
      </c>
      <c r="AP44" s="147">
        <v>1.0242076694979527E-6</v>
      </c>
      <c r="AQ44" s="147">
        <v>6.096471865123261E-7</v>
      </c>
      <c r="AR44" s="147">
        <v>3.6796711337905374E-6</v>
      </c>
      <c r="AS44" s="147">
        <v>6.4715642885740205E-7</v>
      </c>
      <c r="AT44" s="147">
        <v>8.6466733951917207E-7</v>
      </c>
      <c r="AU44" s="147">
        <v>1.0402739680388101E-5</v>
      </c>
      <c r="AV44" s="147">
        <v>1.9934112012933267E-5</v>
      </c>
      <c r="AW44" s="147">
        <v>8.9576454379365033E-6</v>
      </c>
      <c r="AX44" s="147">
        <v>2.5080751117899229E-5</v>
      </c>
      <c r="AY44" s="147">
        <v>1.5261843563517088E-4</v>
      </c>
      <c r="AZ44" s="147">
        <v>1.5429391778741414E-5</v>
      </c>
      <c r="BA44" s="147">
        <v>7.466393031550286E-6</v>
      </c>
      <c r="BB44" s="147">
        <v>7.9092647074190228E-6</v>
      </c>
      <c r="BC44" s="147">
        <v>1.2081836046635971E-6</v>
      </c>
      <c r="BD44" s="147">
        <v>1.29630985005114E-6</v>
      </c>
      <c r="BE44" s="147">
        <v>1.8970212611627777E-6</v>
      </c>
      <c r="BF44" s="147">
        <v>9.2806427418798551E-6</v>
      </c>
      <c r="BG44" s="147"/>
      <c r="BH44" s="147">
        <v>4.0799715396767305E-8</v>
      </c>
      <c r="BI44" s="147">
        <v>3.854241013446266E-7</v>
      </c>
      <c r="BJ44" s="147">
        <v>5.9657200660875403E-7</v>
      </c>
      <c r="BK44" s="147">
        <v>9.9809152508952742E-8</v>
      </c>
      <c r="BL44" s="147">
        <v>4.2398949283137885E-6</v>
      </c>
      <c r="BM44" s="147">
        <v>5.5058439462765578E-8</v>
      </c>
      <c r="BN44" s="147">
        <v>1.448281998178274E-7</v>
      </c>
      <c r="BO44" s="147">
        <v>2.9454076892549755E-7</v>
      </c>
      <c r="BP44" s="147">
        <v>7.3719504248286113E-6</v>
      </c>
      <c r="BQ44" s="147">
        <v>2.5157192748327265E-5</v>
      </c>
      <c r="BR44" s="147">
        <v>1.1813714902961417E-6</v>
      </c>
      <c r="BS44" s="147">
        <v>6.6130425422100697E-6</v>
      </c>
      <c r="BT44" s="147">
        <v>4.3322368051804038E-6</v>
      </c>
      <c r="BU44" s="147">
        <v>3.9024655509997883E-7</v>
      </c>
      <c r="BV44" s="147">
        <v>2.0125473057762754E-7</v>
      </c>
      <c r="BW44" s="147">
        <v>6.4741462337866453E-6</v>
      </c>
      <c r="BX44" s="147">
        <v>1.966594281789377E-5</v>
      </c>
      <c r="BY44" s="147">
        <v>5.5537132258043161E-6</v>
      </c>
      <c r="BZ44" s="147">
        <v>2.7220178626630499E-5</v>
      </c>
      <c r="CA44" s="147">
        <v>1.6562222259859476E-4</v>
      </c>
      <c r="CB44" s="147">
        <v>2.1804789746853844E-5</v>
      </c>
      <c r="CC44" s="147">
        <v>7.335465032278001E-6</v>
      </c>
      <c r="CD44" s="147">
        <v>8.9853417922755764E-6</v>
      </c>
      <c r="CE44" s="147">
        <v>1.5918917527139434E-6</v>
      </c>
      <c r="CF44" s="147">
        <v>1.2166842187580306E-6</v>
      </c>
      <c r="CG44" s="147">
        <v>4.1782719296007933E-6</v>
      </c>
      <c r="CH44" s="147">
        <v>6.9946876783184807E-6</v>
      </c>
      <c r="CI44" s="147"/>
      <c r="CJ44" s="147">
        <v>2.4098185044159067E-6</v>
      </c>
      <c r="CK44" s="147">
        <v>6.1560888907220751E-9</v>
      </c>
      <c r="CL44" s="147">
        <v>1.4037191941054603E-5</v>
      </c>
      <c r="CM44" s="147">
        <v>2.677433289735003E-7</v>
      </c>
      <c r="CN44" s="147">
        <v>9.4162941525192921E-6</v>
      </c>
      <c r="CO44" s="147">
        <v>3.0868391807928441E-7</v>
      </c>
      <c r="CP44" s="147">
        <v>1.3218546090950771E-7</v>
      </c>
      <c r="CQ44" s="147">
        <v>4.2762091091709086E-7</v>
      </c>
      <c r="CR44" s="147">
        <v>1.1746489916178154E-5</v>
      </c>
      <c r="CS44" s="147">
        <v>2.4782404616997978E-5</v>
      </c>
      <c r="CT44" s="147">
        <v>6.558257706270582E-7</v>
      </c>
      <c r="CU44" s="147">
        <v>2.1318651043444069E-6</v>
      </c>
      <c r="CV44" s="147">
        <v>3.9862616147376168E-6</v>
      </c>
      <c r="CW44" s="147">
        <v>1.7002405894889304E-7</v>
      </c>
      <c r="CX44" s="147">
        <v>2.3974950310583805E-7</v>
      </c>
      <c r="CY44" s="147">
        <v>1.0109680762972899E-5</v>
      </c>
      <c r="CZ44" s="147">
        <v>1.923275091334345E-5</v>
      </c>
      <c r="DA44" s="147">
        <v>5.9817252974063044E-6</v>
      </c>
      <c r="DB44" s="147">
        <v>2.8258245812283061E-5</v>
      </c>
      <c r="DC44" s="147">
        <v>1.4946131157531401E-4</v>
      </c>
      <c r="DD44" s="147">
        <v>1.8924475443290048E-5</v>
      </c>
      <c r="DE44" s="147">
        <v>8.2423005528088607E-6</v>
      </c>
      <c r="DF44" s="147">
        <v>9.6032092768709769E-6</v>
      </c>
      <c r="DG44" s="147">
        <v>1.4077518163785107E-6</v>
      </c>
      <c r="DH44" s="147">
        <v>5.433566019849223E-6</v>
      </c>
      <c r="DI44" s="147">
        <v>2.0422246561481806E-6</v>
      </c>
      <c r="DJ44" s="147">
        <v>5.3696610730215732E-6</v>
      </c>
      <c r="DK44" s="147"/>
      <c r="DL44" s="147">
        <v>2.0489537827269366E-7</v>
      </c>
      <c r="DM44" s="147">
        <v>0</v>
      </c>
      <c r="DN44" s="147">
        <v>1.0736409457230761E-5</v>
      </c>
      <c r="DO44" s="147">
        <v>1.8916206087991108E-7</v>
      </c>
      <c r="DP44" s="147">
        <v>1.0060259820941985E-5</v>
      </c>
      <c r="DQ44" s="147">
        <v>0</v>
      </c>
      <c r="DR44" s="147">
        <v>1.049892928902512E-7</v>
      </c>
      <c r="DS44" s="147">
        <v>9.4779802043948214E-8</v>
      </c>
      <c r="DT44" s="147">
        <v>6.2536665727744314E-6</v>
      </c>
      <c r="DU44" s="147">
        <v>2.1876134024299483E-5</v>
      </c>
      <c r="DV44" s="147">
        <v>9.3647673202477564E-7</v>
      </c>
      <c r="DW44" s="147">
        <v>6.5789495559245243E-7</v>
      </c>
      <c r="DX44" s="147">
        <v>1.9975355390111062E-5</v>
      </c>
      <c r="DY44" s="147">
        <v>6.4498012093722952E-7</v>
      </c>
      <c r="DZ44" s="147">
        <v>4.1289948215382216E-7</v>
      </c>
      <c r="EA44" s="147">
        <v>7.5706279649074029E-6</v>
      </c>
      <c r="EB44" s="147">
        <v>2.0169024584136494E-5</v>
      </c>
      <c r="EC44" s="147">
        <v>3.2089891453796986E-6</v>
      </c>
      <c r="ED44" s="147">
        <v>3.3343477270610351E-5</v>
      </c>
      <c r="EE44" s="147">
        <v>1.341394386021141E-4</v>
      </c>
      <c r="EF44" s="147">
        <v>2.3630010193149939E-5</v>
      </c>
      <c r="EG44" s="147">
        <v>9.2364003069846845E-6</v>
      </c>
      <c r="EH44" s="147">
        <v>8.7368862281290554E-6</v>
      </c>
      <c r="EI44" s="147">
        <v>1.7977908104654269E-6</v>
      </c>
      <c r="EJ44" s="147">
        <v>4.4527125431800157E-6</v>
      </c>
      <c r="EK44" s="147">
        <v>2.7554513796694441E-6</v>
      </c>
      <c r="EL44" s="147">
        <v>6.2745535500129328E-6</v>
      </c>
      <c r="EM44" s="147"/>
      <c r="EN44" s="147">
        <v>8.5474203130033543E-8</v>
      </c>
      <c r="EO44" s="147">
        <v>0</v>
      </c>
      <c r="EP44" s="147">
        <v>1.1053668439806171E-5</v>
      </c>
      <c r="EQ44" s="147">
        <v>2.3969449573463612E-7</v>
      </c>
      <c r="ER44" s="147">
        <v>1.2588350750922629E-5</v>
      </c>
      <c r="ES44" s="147">
        <v>3.5030411118866203E-8</v>
      </c>
      <c r="ET44" s="147">
        <v>5.2257433162827646E-7</v>
      </c>
      <c r="EU44" s="147">
        <v>1.9721744788834374E-7</v>
      </c>
      <c r="EV44" s="147">
        <v>6.7715142215364447E-6</v>
      </c>
      <c r="EW44" s="147">
        <v>1.0642532852027886E-5</v>
      </c>
      <c r="EX44" s="147">
        <v>1.0164526544786161E-6</v>
      </c>
      <c r="EY44" s="147">
        <v>8.2092661044068543E-7</v>
      </c>
      <c r="EZ44" s="147">
        <v>3.236855097512622E-5</v>
      </c>
      <c r="FA44" s="147">
        <v>9.651903863283989E-6</v>
      </c>
      <c r="FB44" s="147">
        <v>1.648739069694048E-7</v>
      </c>
      <c r="FC44" s="147">
        <v>8.9957783869591001E-6</v>
      </c>
      <c r="FD44" s="147">
        <v>2.8242726106215161E-5</v>
      </c>
      <c r="FE44" s="147">
        <v>3.2161239646105542E-6</v>
      </c>
      <c r="FF44" s="147">
        <v>2.6962141289199599E-5</v>
      </c>
      <c r="FG44" s="147">
        <v>1.1478827989367834E-4</v>
      </c>
      <c r="FH44" s="147">
        <v>1.8857262796559097E-5</v>
      </c>
      <c r="FI44" s="147">
        <v>1.8087592985004275E-5</v>
      </c>
      <c r="FJ44" s="147">
        <v>1.1611628308052766E-5</v>
      </c>
      <c r="FK44" s="147">
        <v>1.9345581454160721E-6</v>
      </c>
      <c r="FL44" s="147">
        <v>5.0445517164747617E-6</v>
      </c>
      <c r="FM44" s="147">
        <v>2.1732874591564982E-6</v>
      </c>
      <c r="FN44" s="147">
        <v>5.9372867523295815E-6</v>
      </c>
      <c r="FO44" s="147"/>
      <c r="FP44" s="147">
        <v>9.9183639084396481E-8</v>
      </c>
      <c r="FQ44" s="147">
        <v>0</v>
      </c>
      <c r="FR44" s="147">
        <v>1.2200754636542347E-5</v>
      </c>
      <c r="FS44" s="147">
        <v>0</v>
      </c>
      <c r="FT44" s="147">
        <v>1.5739123857656214E-5</v>
      </c>
      <c r="FU44" s="147">
        <v>1.2189925559691877E-6</v>
      </c>
      <c r="FV44" s="147">
        <v>4.7584842860585861E-7</v>
      </c>
      <c r="FW44" s="147">
        <v>5.1830851443623726E-7</v>
      </c>
      <c r="FX44" s="147">
        <v>7.802779981505479E-6</v>
      </c>
      <c r="FY44" s="147">
        <v>7.3443095992201192E-6</v>
      </c>
      <c r="FZ44" s="147">
        <v>7.6049816279688835E-7</v>
      </c>
      <c r="GA44" s="147">
        <v>2.7869853576428763E-7</v>
      </c>
      <c r="GB44" s="147">
        <v>2.3434889149276494E-5</v>
      </c>
      <c r="GC44" s="147">
        <v>2.1844754974801377E-7</v>
      </c>
      <c r="GD44" s="147">
        <v>1.1667740454175035E-7</v>
      </c>
      <c r="GE44" s="147">
        <v>6.3670569877040465E-6</v>
      </c>
      <c r="GF44" s="147">
        <v>2.2567836005039669E-5</v>
      </c>
      <c r="GG44" s="147">
        <v>2.3031651477593359E-6</v>
      </c>
      <c r="GH44" s="147">
        <v>2.5234564501789357E-5</v>
      </c>
      <c r="GI44" s="147">
        <v>7.8115580950618267E-5</v>
      </c>
      <c r="GJ44" s="147">
        <v>1.8481257044835817E-5</v>
      </c>
      <c r="GK44" s="147">
        <v>1.413777643213688E-5</v>
      </c>
      <c r="GL44" s="147">
        <v>1.6167121923008032E-5</v>
      </c>
      <c r="GM44" s="147">
        <v>2.036317318744142E-6</v>
      </c>
      <c r="GN44" s="147">
        <v>5.9414094881592516E-6</v>
      </c>
      <c r="GO44" s="147">
        <v>2.9294227757719498E-6</v>
      </c>
      <c r="GP44" s="147">
        <v>7.7315193367596736E-6</v>
      </c>
      <c r="GQ44" s="147"/>
      <c r="GR44" s="147">
        <v>6.7231619284193103E-7</v>
      </c>
      <c r="GS44" s="147">
        <v>1.6550872769637465E-8</v>
      </c>
      <c r="GT44" s="147">
        <v>6.0616875725128595E-7</v>
      </c>
      <c r="GU44" s="147">
        <v>0</v>
      </c>
      <c r="GV44" s="147">
        <v>1.0798241445176188E-5</v>
      </c>
      <c r="GW44" s="147">
        <v>2.8033035853595796E-8</v>
      </c>
      <c r="GX44" s="147">
        <v>2.7509367838514224E-7</v>
      </c>
      <c r="GY44" s="147">
        <v>1.6897760200013139E-6</v>
      </c>
      <c r="GZ44" s="147">
        <v>7.9995661615250317E-6</v>
      </c>
      <c r="HA44" s="147">
        <v>7.4639557795603917E-6</v>
      </c>
      <c r="HB44" s="147">
        <v>8.959017378727113E-7</v>
      </c>
      <c r="HC44" s="147">
        <v>5.9423913025588572E-7</v>
      </c>
      <c r="HD44" s="147">
        <v>4.7276377181328733E-6</v>
      </c>
      <c r="HE44" s="147">
        <v>1.3062575043270452E-7</v>
      </c>
      <c r="HF44" s="147">
        <v>3.1881637087762747E-7</v>
      </c>
      <c r="HG44" s="147">
        <v>3.0509490865479747E-6</v>
      </c>
      <c r="HH44" s="147">
        <v>1.6953390567701294E-5</v>
      </c>
      <c r="HI44" s="147">
        <v>2.5685698581941518E-6</v>
      </c>
      <c r="HJ44" s="147">
        <v>2.866502894289186E-5</v>
      </c>
      <c r="HK44" s="147">
        <v>5.0594121970081886E-5</v>
      </c>
      <c r="HL44" s="147">
        <v>1.9160603231726712E-5</v>
      </c>
      <c r="HM44" s="147">
        <v>1.6886177685846042E-5</v>
      </c>
      <c r="HN44" s="147">
        <v>1.6696303244786565E-5</v>
      </c>
      <c r="HO44" s="147">
        <v>3.8463456867665409E-6</v>
      </c>
      <c r="HP44" s="147">
        <v>6.3555606233039829E-6</v>
      </c>
      <c r="HQ44" s="147">
        <v>5.2392320475392937E-6</v>
      </c>
      <c r="HR44" s="147">
        <v>1.0167603095510257E-5</v>
      </c>
    </row>
    <row r="45" spans="1:226" x14ac:dyDescent="0.25">
      <c r="A45" s="122" t="s">
        <v>840</v>
      </c>
      <c r="B45" s="122">
        <v>9101</v>
      </c>
      <c r="C45" s="146" t="s">
        <v>931</v>
      </c>
      <c r="D45" s="147">
        <v>1.2126811269599922E-7</v>
      </c>
      <c r="E45" s="147">
        <v>0</v>
      </c>
      <c r="F45" s="147">
        <v>0</v>
      </c>
      <c r="G45" s="147">
        <v>0</v>
      </c>
      <c r="H45" s="147">
        <v>1.980241358768208E-8</v>
      </c>
      <c r="I45" s="147">
        <v>0</v>
      </c>
      <c r="J45" s="147">
        <v>0</v>
      </c>
      <c r="K45" s="147">
        <v>7.2369677499287957E-9</v>
      </c>
      <c r="L45" s="147">
        <v>2.3861394213082183E-8</v>
      </c>
      <c r="M45" s="147">
        <v>2.366866658507898E-8</v>
      </c>
      <c r="N45" s="147">
        <v>9.3279249099754886E-7</v>
      </c>
      <c r="O45" s="147">
        <v>2.2659297862129572E-8</v>
      </c>
      <c r="P45" s="147">
        <v>2.3553417276278614E-7</v>
      </c>
      <c r="Q45" s="147">
        <v>0</v>
      </c>
      <c r="R45" s="147">
        <v>9.4039052435916549E-8</v>
      </c>
      <c r="S45" s="147">
        <v>2.5767085657904252E-6</v>
      </c>
      <c r="T45" s="147">
        <v>1.8102715759774866E-6</v>
      </c>
      <c r="U45" s="147">
        <v>5.9655751462479308E-9</v>
      </c>
      <c r="V45" s="147">
        <v>2.1158908911098698E-5</v>
      </c>
      <c r="W45" s="147">
        <v>2.9702354756726911E-6</v>
      </c>
      <c r="X45" s="147">
        <v>9.937903815114508E-6</v>
      </c>
      <c r="Y45" s="147">
        <v>1.3148465451859235E-7</v>
      </c>
      <c r="Z45" s="147">
        <v>1.6112228278499063E-6</v>
      </c>
      <c r="AA45" s="147">
        <v>1.0647826538522122E-7</v>
      </c>
      <c r="AB45" s="147">
        <v>1.3797452461867624E-8</v>
      </c>
      <c r="AC45" s="147">
        <v>2.970889381809997E-7</v>
      </c>
      <c r="AD45" s="147">
        <v>3.0823968577565341E-6</v>
      </c>
      <c r="AE45" s="148"/>
      <c r="AF45" s="147">
        <v>9.3159962589089514E-8</v>
      </c>
      <c r="AG45" s="147">
        <v>0</v>
      </c>
      <c r="AH45" s="147">
        <v>0</v>
      </c>
      <c r="AI45" s="147">
        <v>0</v>
      </c>
      <c r="AJ45" s="147">
        <v>2.0556866239867416E-8</v>
      </c>
      <c r="AK45" s="147">
        <v>0</v>
      </c>
      <c r="AL45" s="147">
        <v>0</v>
      </c>
      <c r="AM45" s="147">
        <v>1.3808058550872845E-7</v>
      </c>
      <c r="AN45" s="147">
        <v>1.6688902768303175E-6</v>
      </c>
      <c r="AO45" s="147">
        <v>3.6992977509404637E-8</v>
      </c>
      <c r="AP45" s="147">
        <v>9.1867751885434291E-7</v>
      </c>
      <c r="AQ45" s="147">
        <v>0</v>
      </c>
      <c r="AR45" s="147">
        <v>2.518977141331135E-7</v>
      </c>
      <c r="AS45" s="147">
        <v>6.1044220194648396E-9</v>
      </c>
      <c r="AT45" s="147">
        <v>7.9342630358744412E-8</v>
      </c>
      <c r="AU45" s="147">
        <v>2.8626696964210977E-6</v>
      </c>
      <c r="AV45" s="147">
        <v>1.8777896307298185E-6</v>
      </c>
      <c r="AW45" s="147">
        <v>0</v>
      </c>
      <c r="AX45" s="147">
        <v>2.5735592725966612E-5</v>
      </c>
      <c r="AY45" s="147">
        <v>3.4840842818226018E-6</v>
      </c>
      <c r="AZ45" s="147">
        <v>1.1167598369353701E-5</v>
      </c>
      <c r="BA45" s="147">
        <v>1.4987067339999507E-7</v>
      </c>
      <c r="BB45" s="147">
        <v>1.5467068487530746E-6</v>
      </c>
      <c r="BC45" s="147">
        <v>1.3264764991137141E-7</v>
      </c>
      <c r="BD45" s="147">
        <v>0</v>
      </c>
      <c r="BE45" s="147">
        <v>3.1703351772382091E-7</v>
      </c>
      <c r="BF45" s="147">
        <v>3.2239047217445371E-6</v>
      </c>
      <c r="BG45" s="147"/>
      <c r="BH45" s="147">
        <v>7.85034523899021E-8</v>
      </c>
      <c r="BI45" s="147">
        <v>0</v>
      </c>
      <c r="BJ45" s="147">
        <v>0</v>
      </c>
      <c r="BK45" s="147">
        <v>0</v>
      </c>
      <c r="BL45" s="147">
        <v>2.1592084675985773E-8</v>
      </c>
      <c r="BM45" s="147">
        <v>0</v>
      </c>
      <c r="BN45" s="147">
        <v>0</v>
      </c>
      <c r="BO45" s="147">
        <v>1.893001921192201E-8</v>
      </c>
      <c r="BP45" s="147">
        <v>2.5088900619663141E-8</v>
      </c>
      <c r="BQ45" s="147">
        <v>3.7633350929494711E-8</v>
      </c>
      <c r="BR45" s="147">
        <v>9.229342342321626E-7</v>
      </c>
      <c r="BS45" s="147">
        <v>7.5725522187864568E-9</v>
      </c>
      <c r="BT45" s="147">
        <v>1.7099487443194066E-7</v>
      </c>
      <c r="BU45" s="147">
        <v>6.2722251549157851E-9</v>
      </c>
      <c r="BV45" s="147">
        <v>8.3263284733343464E-8</v>
      </c>
      <c r="BW45" s="147">
        <v>3.0160190286300223E-6</v>
      </c>
      <c r="BX45" s="147">
        <v>1.9885602798233977E-6</v>
      </c>
      <c r="BY45" s="147">
        <v>0</v>
      </c>
      <c r="BZ45" s="147">
        <v>2.7983836257631725E-5</v>
      </c>
      <c r="CA45" s="147">
        <v>5.6289938435320642E-6</v>
      </c>
      <c r="CB45" s="147">
        <v>7.3558693269206893E-6</v>
      </c>
      <c r="CC45" s="147">
        <v>1.5408679069561324E-7</v>
      </c>
      <c r="CD45" s="147">
        <v>1.2449607610073082E-6</v>
      </c>
      <c r="CE45" s="147">
        <v>1.0757319919026884E-7</v>
      </c>
      <c r="CF45" s="147">
        <v>1.1257030718951089E-8</v>
      </c>
      <c r="CG45" s="147">
        <v>6.2722251549157851E-9</v>
      </c>
      <c r="CH45" s="147">
        <v>7.4682416859104455E-7</v>
      </c>
      <c r="CI45" s="147"/>
      <c r="CJ45" s="147">
        <v>7.5392547564953271E-8</v>
      </c>
      <c r="CK45" s="147">
        <v>0</v>
      </c>
      <c r="CL45" s="147">
        <v>3.4054004023026463E-7</v>
      </c>
      <c r="CM45" s="147">
        <v>0</v>
      </c>
      <c r="CN45" s="147">
        <v>1.2947440972664351E-7</v>
      </c>
      <c r="CO45" s="147">
        <v>0</v>
      </c>
      <c r="CP45" s="147">
        <v>0</v>
      </c>
      <c r="CQ45" s="147">
        <v>2.4064241838442198E-7</v>
      </c>
      <c r="CR45" s="147">
        <v>2.46243555628883E-8</v>
      </c>
      <c r="CS45" s="147">
        <v>6.1560888907220751E-9</v>
      </c>
      <c r="CT45" s="147">
        <v>9.5430854111364543E-7</v>
      </c>
      <c r="CU45" s="147">
        <v>7.4987940034575293E-9</v>
      </c>
      <c r="CV45" s="147">
        <v>8.187688589267703E-7</v>
      </c>
      <c r="CW45" s="147">
        <v>6.1560888907220751E-9</v>
      </c>
      <c r="CX45" s="147">
        <v>9.4481619091137151E-8</v>
      </c>
      <c r="CY45" s="147">
        <v>3.1263962877565779E-6</v>
      </c>
      <c r="CZ45" s="147">
        <v>1.8607476738801179E-6</v>
      </c>
      <c r="DA45" s="147">
        <v>0</v>
      </c>
      <c r="DB45" s="147">
        <v>3.1051290225473399E-5</v>
      </c>
      <c r="DC45" s="147">
        <v>1.79456265856981E-5</v>
      </c>
      <c r="DD45" s="147">
        <v>1.2807387917195286E-5</v>
      </c>
      <c r="DE45" s="147">
        <v>1.7154704145374566E-7</v>
      </c>
      <c r="DF45" s="147">
        <v>1.7140171257362084E-6</v>
      </c>
      <c r="DG45" s="147">
        <v>8.9074426885651235E-8</v>
      </c>
      <c r="DH45" s="147">
        <v>0</v>
      </c>
      <c r="DI45" s="147">
        <v>1.2481611420638334E-8</v>
      </c>
      <c r="DJ45" s="147">
        <v>1.4107006394350236E-6</v>
      </c>
      <c r="DK45" s="147"/>
      <c r="DL45" s="147">
        <v>1.4012619604033413E-8</v>
      </c>
      <c r="DM45" s="147">
        <v>0</v>
      </c>
      <c r="DN45" s="147">
        <v>8.0442816245376986E-9</v>
      </c>
      <c r="DO45" s="147">
        <v>0</v>
      </c>
      <c r="DP45" s="147">
        <v>1.4605937272435489E-7</v>
      </c>
      <c r="DQ45" s="147">
        <v>0</v>
      </c>
      <c r="DR45" s="147">
        <v>0</v>
      </c>
      <c r="DS45" s="147">
        <v>0</v>
      </c>
      <c r="DT45" s="147">
        <v>2.6468281474285332E-8</v>
      </c>
      <c r="DU45" s="147">
        <v>6.6170703685713329E-9</v>
      </c>
      <c r="DV45" s="147">
        <v>1.0430629445639006E-6</v>
      </c>
      <c r="DW45" s="147">
        <v>8.0499904695668833E-9</v>
      </c>
      <c r="DX45" s="147">
        <v>2.1935263905621247E-7</v>
      </c>
      <c r="DY45" s="147">
        <v>6.6170703685713329E-9</v>
      </c>
      <c r="DZ45" s="147">
        <v>2.9776816658571002E-8</v>
      </c>
      <c r="EA45" s="147">
        <v>6.7174707880351161E-7</v>
      </c>
      <c r="EB45" s="147">
        <v>1.9423691271453146E-6</v>
      </c>
      <c r="EC45" s="147">
        <v>7.2787774054284666E-9</v>
      </c>
      <c r="ED45" s="147">
        <v>3.218554211419419E-5</v>
      </c>
      <c r="EE45" s="147">
        <v>1.7993167847402544E-5</v>
      </c>
      <c r="EF45" s="147">
        <v>1.483133454039767E-5</v>
      </c>
      <c r="EG45" s="147">
        <v>7.0802652943737397E-9</v>
      </c>
      <c r="EH45" s="147">
        <v>1.39109775107786E-6</v>
      </c>
      <c r="EI45" s="147">
        <v>9.6296797862549542E-8</v>
      </c>
      <c r="EJ45" s="147">
        <v>3.1337601913442199E-7</v>
      </c>
      <c r="EK45" s="147">
        <v>1.5876583453622343E-7</v>
      </c>
      <c r="EL45" s="147">
        <v>1.9338506221446868E-6</v>
      </c>
      <c r="EM45" s="147"/>
      <c r="EN45" s="147">
        <v>1.4012164447546482E-8</v>
      </c>
      <c r="EO45" s="147">
        <v>0</v>
      </c>
      <c r="EP45" s="147">
        <v>9.7934482697905511E-9</v>
      </c>
      <c r="EQ45" s="147">
        <v>0</v>
      </c>
      <c r="ER45" s="147">
        <v>1.6267459982486916E-7</v>
      </c>
      <c r="ES45" s="147">
        <v>0</v>
      </c>
      <c r="ET45" s="147">
        <v>0</v>
      </c>
      <c r="EU45" s="147">
        <v>2.6813361483103179E-7</v>
      </c>
      <c r="EV45" s="147">
        <v>2.8024328895092963E-8</v>
      </c>
      <c r="EW45" s="147">
        <v>1.4012164447546482E-8</v>
      </c>
      <c r="EX45" s="147">
        <v>1.0283907172510814E-6</v>
      </c>
      <c r="EY45" s="147">
        <v>9.3480723761736385E-9</v>
      </c>
      <c r="EZ45" s="147">
        <v>2.4134371242330348E-7</v>
      </c>
      <c r="FA45" s="147">
        <v>7.0060822237732409E-9</v>
      </c>
      <c r="FB45" s="147">
        <v>3.1459569211265651E-8</v>
      </c>
      <c r="FC45" s="147">
        <v>9.8666972361126194E-7</v>
      </c>
      <c r="FD45" s="147">
        <v>1.8014917010740287E-6</v>
      </c>
      <c r="FE45" s="147">
        <v>2.0822377705923913E-8</v>
      </c>
      <c r="FF45" s="147">
        <v>3.2238685331015447E-5</v>
      </c>
      <c r="FG45" s="147">
        <v>2.4315876383152867E-5</v>
      </c>
      <c r="FH45" s="147">
        <v>1.5963430366380279E-5</v>
      </c>
      <c r="FI45" s="147">
        <v>2.2315411494919627E-7</v>
      </c>
      <c r="FJ45" s="147">
        <v>1.8086962136269075E-7</v>
      </c>
      <c r="FK45" s="147">
        <v>1.0985762929532468E-7</v>
      </c>
      <c r="FL45" s="147">
        <v>7.5162154107249907E-8</v>
      </c>
      <c r="FM45" s="147">
        <v>2.427224792712581E-7</v>
      </c>
      <c r="FN45" s="147">
        <v>1.36200769659858E-6</v>
      </c>
      <c r="FO45" s="147"/>
      <c r="FP45" s="147">
        <v>0</v>
      </c>
      <c r="FQ45" s="147">
        <v>0</v>
      </c>
      <c r="FR45" s="147">
        <v>0</v>
      </c>
      <c r="FS45" s="147">
        <v>0</v>
      </c>
      <c r="FT45" s="147">
        <v>1.3347718866344681E-7</v>
      </c>
      <c r="FU45" s="147">
        <v>0</v>
      </c>
      <c r="FV45" s="147">
        <v>0</v>
      </c>
      <c r="FW45" s="147">
        <v>0</v>
      </c>
      <c r="FX45" s="147">
        <v>2.4219314994835287E-8</v>
      </c>
      <c r="FY45" s="147">
        <v>6.9198042842386539E-9</v>
      </c>
      <c r="FZ45" s="147">
        <v>9.1621943750214888E-7</v>
      </c>
      <c r="GA45" s="147">
        <v>9.2328530801610145E-9</v>
      </c>
      <c r="GB45" s="147">
        <v>1.0404717767144385E-8</v>
      </c>
      <c r="GC45" s="147">
        <v>2.0759246110447723E-8</v>
      </c>
      <c r="GD45" s="147">
        <v>6.9198042842386539E-9</v>
      </c>
      <c r="GE45" s="147">
        <v>1.0763472102271646E-6</v>
      </c>
      <c r="GF45" s="147">
        <v>4.0817877877623774E-6</v>
      </c>
      <c r="GG45" s="147">
        <v>8.0036290516495273E-9</v>
      </c>
      <c r="GH45" s="147">
        <v>3.8549996228313027E-6</v>
      </c>
      <c r="GI45" s="147">
        <v>2.3320242999093297E-5</v>
      </c>
      <c r="GJ45" s="147">
        <v>1.4848769981599086E-5</v>
      </c>
      <c r="GK45" s="147">
        <v>1.4001798776365913E-7</v>
      </c>
      <c r="GL45" s="147">
        <v>1.3288675427861325E-7</v>
      </c>
      <c r="GM45" s="147">
        <v>1.1049193322302457E-7</v>
      </c>
      <c r="GN45" s="147">
        <v>8.9880254023194796E-8</v>
      </c>
      <c r="GO45" s="147">
        <v>9.1663729363552195E-8</v>
      </c>
      <c r="GP45" s="147">
        <v>1.5782494523035756E-6</v>
      </c>
      <c r="GQ45" s="147"/>
      <c r="GR45" s="147">
        <v>0</v>
      </c>
      <c r="GS45" s="147">
        <v>0</v>
      </c>
      <c r="GT45" s="147">
        <v>0</v>
      </c>
      <c r="GU45" s="147">
        <v>0</v>
      </c>
      <c r="GV45" s="147">
        <v>1.0466304366186011E-7</v>
      </c>
      <c r="GW45" s="147">
        <v>0</v>
      </c>
      <c r="GX45" s="147">
        <v>0</v>
      </c>
      <c r="GY45" s="147">
        <v>3.2194313030746942E-7</v>
      </c>
      <c r="GZ45" s="147">
        <v>3.3515693756887782E-8</v>
      </c>
      <c r="HA45" s="147">
        <v>0</v>
      </c>
      <c r="HB45" s="147">
        <v>1.4939195176018757E-6</v>
      </c>
      <c r="HC45" s="147">
        <v>1.7385433143997218E-8</v>
      </c>
      <c r="HD45" s="147">
        <v>1.2132289143575168E-8</v>
      </c>
      <c r="HE45" s="147">
        <v>7.4479319459750638E-9</v>
      </c>
      <c r="HF45" s="147">
        <v>7.4479319459750638E-9</v>
      </c>
      <c r="HG45" s="147">
        <v>7.9020460765961934E-7</v>
      </c>
      <c r="HH45" s="147">
        <v>1.6592034353522666E-6</v>
      </c>
      <c r="HI45" s="147">
        <v>1.8980662567902161E-8</v>
      </c>
      <c r="HJ45" s="147">
        <v>5.7691600494256137E-6</v>
      </c>
      <c r="HK45" s="147">
        <v>2.1592747556482126E-5</v>
      </c>
      <c r="HL45" s="147">
        <v>1.4364669937632262E-5</v>
      </c>
      <c r="HM45" s="147">
        <v>2.6543743461720319E-7</v>
      </c>
      <c r="HN45" s="147">
        <v>1.6320143677868702E-6</v>
      </c>
      <c r="HO45" s="147">
        <v>0</v>
      </c>
      <c r="HP45" s="147">
        <v>3.714166062532302E-8</v>
      </c>
      <c r="HQ45" s="147">
        <v>7.4479319459750638E-9</v>
      </c>
      <c r="HR45" s="147">
        <v>2.0145728842330934E-6</v>
      </c>
    </row>
    <row r="46" spans="1:226" x14ac:dyDescent="0.25">
      <c r="A46" s="122" t="s">
        <v>840</v>
      </c>
      <c r="B46" s="122">
        <v>9102</v>
      </c>
      <c r="C46" s="146" t="s">
        <v>932</v>
      </c>
      <c r="D46" s="147">
        <v>0</v>
      </c>
      <c r="E46" s="147">
        <v>0</v>
      </c>
      <c r="F46" s="147">
        <v>4.6135566408992768E-8</v>
      </c>
      <c r="G46" s="147">
        <v>0</v>
      </c>
      <c r="H46" s="147">
        <v>2.7095202064701076E-5</v>
      </c>
      <c r="I46" s="147">
        <v>0</v>
      </c>
      <c r="J46" s="147">
        <v>0</v>
      </c>
      <c r="K46" s="147">
        <v>7.646178189830639E-7</v>
      </c>
      <c r="L46" s="147">
        <v>2.2319925850163762E-6</v>
      </c>
      <c r="M46" s="147">
        <v>8.6332666431725549E-8</v>
      </c>
      <c r="N46" s="147">
        <v>4.6558759695628699E-8</v>
      </c>
      <c r="O46" s="147">
        <v>0</v>
      </c>
      <c r="P46" s="147">
        <v>5.8524970101715644E-7</v>
      </c>
      <c r="Q46" s="147">
        <v>3.5974725260384623E-8</v>
      </c>
      <c r="R46" s="147">
        <v>0</v>
      </c>
      <c r="S46" s="147">
        <v>6.533640447754184E-7</v>
      </c>
      <c r="T46" s="147">
        <v>8.5430949149014247E-6</v>
      </c>
      <c r="U46" s="147">
        <v>2.7806551005513292E-7</v>
      </c>
      <c r="V46" s="147">
        <v>6.4672943532032278E-6</v>
      </c>
      <c r="W46" s="147">
        <v>1.6256625189710865E-5</v>
      </c>
      <c r="X46" s="147">
        <v>1.9669817968378753E-6</v>
      </c>
      <c r="Y46" s="147">
        <v>5.0045902040432289E-8</v>
      </c>
      <c r="Z46" s="147">
        <v>7.8499067009478631E-7</v>
      </c>
      <c r="AA46" s="147">
        <v>1.1319133368908646E-6</v>
      </c>
      <c r="AB46" s="147">
        <v>1.8222524943276592E-7</v>
      </c>
      <c r="AC46" s="147">
        <v>3.6629422413449401E-7</v>
      </c>
      <c r="AD46" s="147">
        <v>1.5054837499595837E-8</v>
      </c>
      <c r="AE46" s="148"/>
      <c r="AF46" s="147">
        <v>0</v>
      </c>
      <c r="AG46" s="147">
        <v>0</v>
      </c>
      <c r="AH46" s="147">
        <v>1.8089707358182511E-7</v>
      </c>
      <c r="AI46" s="147">
        <v>0</v>
      </c>
      <c r="AJ46" s="147">
        <v>2.9204115143387945E-5</v>
      </c>
      <c r="AK46" s="147">
        <v>0</v>
      </c>
      <c r="AL46" s="147">
        <v>0</v>
      </c>
      <c r="AM46" s="147">
        <v>8.3890037609638442E-7</v>
      </c>
      <c r="AN46" s="147">
        <v>2.222530021564048E-6</v>
      </c>
      <c r="AO46" s="147">
        <v>2.8833490112451345E-8</v>
      </c>
      <c r="AP46" s="147">
        <v>0</v>
      </c>
      <c r="AQ46" s="147">
        <v>0</v>
      </c>
      <c r="AR46" s="147">
        <v>7.3766483940423947E-7</v>
      </c>
      <c r="AS46" s="147">
        <v>3.9323462163551669E-8</v>
      </c>
      <c r="AT46" s="147">
        <v>0</v>
      </c>
      <c r="AU46" s="147">
        <v>5.4716482571425727E-7</v>
      </c>
      <c r="AV46" s="147">
        <v>9.444426995697792E-6</v>
      </c>
      <c r="AW46" s="147">
        <v>2.8311309929751986E-7</v>
      </c>
      <c r="AX46" s="147">
        <v>1.4974640879616104E-5</v>
      </c>
      <c r="AY46" s="147">
        <v>1.3400229048502891E-5</v>
      </c>
      <c r="AZ46" s="147">
        <v>1.8414680496068425E-6</v>
      </c>
      <c r="BA46" s="147">
        <v>7.4951318040823093E-8</v>
      </c>
      <c r="BB46" s="147">
        <v>9.3810623748497828E-7</v>
      </c>
      <c r="BC46" s="147">
        <v>1.0122443528755836E-6</v>
      </c>
      <c r="BD46" s="147">
        <v>1.5431717761611043E-7</v>
      </c>
      <c r="BE46" s="147">
        <v>3.9972376629943577E-7</v>
      </c>
      <c r="BF46" s="147">
        <v>1.1614608267123368E-8</v>
      </c>
      <c r="BG46" s="147"/>
      <c r="BH46" s="147">
        <v>0</v>
      </c>
      <c r="BI46" s="147">
        <v>0</v>
      </c>
      <c r="BJ46" s="147">
        <v>7.5187946105833234E-8</v>
      </c>
      <c r="BK46" s="147">
        <v>0</v>
      </c>
      <c r="BL46" s="147">
        <v>2.5633279141614103E-5</v>
      </c>
      <c r="BM46" s="147">
        <v>0</v>
      </c>
      <c r="BN46" s="147">
        <v>0</v>
      </c>
      <c r="BO46" s="147">
        <v>9.7590962940196344E-7</v>
      </c>
      <c r="BP46" s="147">
        <v>2.1069305801679006E-6</v>
      </c>
      <c r="BQ46" s="147">
        <v>7.0012956994483327E-9</v>
      </c>
      <c r="BR46" s="147">
        <v>0</v>
      </c>
      <c r="BS46" s="147">
        <v>0</v>
      </c>
      <c r="BT46" s="147">
        <v>1.1247380366101812E-7</v>
      </c>
      <c r="BU46" s="147">
        <v>3.1996415460687761E-8</v>
      </c>
      <c r="BV46" s="147">
        <v>0</v>
      </c>
      <c r="BW46" s="147">
        <v>4.9268984049483713E-7</v>
      </c>
      <c r="BX46" s="147">
        <v>1.0097817326188293E-5</v>
      </c>
      <c r="BY46" s="147">
        <v>2.7224744544361547E-7</v>
      </c>
      <c r="BZ46" s="147">
        <v>1.4129613739732138E-5</v>
      </c>
      <c r="CA46" s="147">
        <v>1.4169274068118649E-5</v>
      </c>
      <c r="CB46" s="147">
        <v>1.6407704369649937E-6</v>
      </c>
      <c r="CC46" s="147">
        <v>6.7977105649608491E-8</v>
      </c>
      <c r="CD46" s="147">
        <v>7.0926483395206497E-7</v>
      </c>
      <c r="CE46" s="147">
        <v>7.778769267688162E-8</v>
      </c>
      <c r="CF46" s="147">
        <v>1.8486929865767056E-7</v>
      </c>
      <c r="CG46" s="147">
        <v>2.7658274293331823E-7</v>
      </c>
      <c r="CH46" s="147">
        <v>1.0689001067862914E-8</v>
      </c>
      <c r="CI46" s="147"/>
      <c r="CJ46" s="147">
        <v>0</v>
      </c>
      <c r="CK46" s="147">
        <v>0</v>
      </c>
      <c r="CL46" s="147">
        <v>4.8665238150267042E-7</v>
      </c>
      <c r="CM46" s="147">
        <v>0</v>
      </c>
      <c r="CN46" s="147">
        <v>2.9359122132289973E-5</v>
      </c>
      <c r="CO46" s="147">
        <v>0</v>
      </c>
      <c r="CP46" s="147">
        <v>0</v>
      </c>
      <c r="CQ46" s="147">
        <v>1.2386600942680834E-6</v>
      </c>
      <c r="CR46" s="147">
        <v>2.0088801159550025E-6</v>
      </c>
      <c r="CS46" s="147">
        <v>1.3007872303973783E-8</v>
      </c>
      <c r="CT46" s="147">
        <v>0</v>
      </c>
      <c r="CU46" s="147">
        <v>0</v>
      </c>
      <c r="CV46" s="147">
        <v>3.3202588690503686E-7</v>
      </c>
      <c r="CW46" s="147">
        <v>3.4361593851619134E-8</v>
      </c>
      <c r="CX46" s="147">
        <v>0</v>
      </c>
      <c r="CY46" s="147">
        <v>5.2556914226620824E-7</v>
      </c>
      <c r="CZ46" s="147">
        <v>9.5886038712606136E-6</v>
      </c>
      <c r="DA46" s="147">
        <v>2.1816015584394985E-7</v>
      </c>
      <c r="DB46" s="147">
        <v>2.869506764753804E-6</v>
      </c>
      <c r="DC46" s="147">
        <v>1.3340502843060984E-5</v>
      </c>
      <c r="DD46" s="147">
        <v>1.4963206532847359E-6</v>
      </c>
      <c r="DE46" s="147">
        <v>7.9811602786664127E-8</v>
      </c>
      <c r="DF46" s="147">
        <v>7.0327464468169819E-7</v>
      </c>
      <c r="DG46" s="147">
        <v>7.3534199410276526E-9</v>
      </c>
      <c r="DH46" s="147">
        <v>1.5318851130188848E-6</v>
      </c>
      <c r="DI46" s="147">
        <v>6.6693576026060656E-7</v>
      </c>
      <c r="DJ46" s="147">
        <v>9.8158554973164824E-9</v>
      </c>
      <c r="DK46" s="147"/>
      <c r="DL46" s="147">
        <v>0</v>
      </c>
      <c r="DM46" s="147">
        <v>0</v>
      </c>
      <c r="DN46" s="147">
        <v>0</v>
      </c>
      <c r="DO46" s="147">
        <v>0</v>
      </c>
      <c r="DP46" s="147">
        <v>3.3511688389238548E-5</v>
      </c>
      <c r="DQ46" s="147">
        <v>0</v>
      </c>
      <c r="DR46" s="147">
        <v>0</v>
      </c>
      <c r="DS46" s="147">
        <v>1.3254062011347049E-6</v>
      </c>
      <c r="DT46" s="147">
        <v>7.45004275614443E-7</v>
      </c>
      <c r="DU46" s="147">
        <v>0</v>
      </c>
      <c r="DV46" s="147">
        <v>0</v>
      </c>
      <c r="DW46" s="147">
        <v>9.8484582971481785E-8</v>
      </c>
      <c r="DX46" s="147">
        <v>1.336662486563891E-7</v>
      </c>
      <c r="DY46" s="147">
        <v>4.0999886989579242E-8</v>
      </c>
      <c r="DZ46" s="147">
        <v>0</v>
      </c>
      <c r="EA46" s="147">
        <v>8.4886010327452131E-7</v>
      </c>
      <c r="EB46" s="147">
        <v>1.0191904359981261E-5</v>
      </c>
      <c r="EC46" s="147">
        <v>2.0366992278971553E-7</v>
      </c>
      <c r="ED46" s="147">
        <v>1.1406024282417379E-5</v>
      </c>
      <c r="EE46" s="147">
        <v>2.5069228707159619E-5</v>
      </c>
      <c r="EF46" s="147">
        <v>2.0736202748637123E-6</v>
      </c>
      <c r="EG46" s="147">
        <v>2.0432669946042347E-7</v>
      </c>
      <c r="EH46" s="147">
        <v>5.6638424580350934E-7</v>
      </c>
      <c r="EI46" s="147">
        <v>7.2787774054284666E-9</v>
      </c>
      <c r="EJ46" s="147">
        <v>0</v>
      </c>
      <c r="EK46" s="147">
        <v>3.1266098629525157E-7</v>
      </c>
      <c r="EL46" s="147">
        <v>1.1274968922134291E-8</v>
      </c>
      <c r="EM46" s="147"/>
      <c r="EN46" s="147">
        <v>0</v>
      </c>
      <c r="EO46" s="147">
        <v>0</v>
      </c>
      <c r="EP46" s="147">
        <v>0</v>
      </c>
      <c r="EQ46" s="147">
        <v>0</v>
      </c>
      <c r="ER46" s="147">
        <v>3.4438289141689674E-5</v>
      </c>
      <c r="ES46" s="147">
        <v>0</v>
      </c>
      <c r="ET46" s="147">
        <v>0</v>
      </c>
      <c r="EU46" s="147">
        <v>0</v>
      </c>
      <c r="EV46" s="147">
        <v>1.7105663139687002E-6</v>
      </c>
      <c r="EW46" s="147">
        <v>0</v>
      </c>
      <c r="EX46" s="147">
        <v>0</v>
      </c>
      <c r="EY46" s="147">
        <v>1.1476414687845327E-7</v>
      </c>
      <c r="EZ46" s="147">
        <v>5.0714859592430445E-7</v>
      </c>
      <c r="FA46" s="147">
        <v>5.1271263055753056E-8</v>
      </c>
      <c r="FB46" s="147">
        <v>0</v>
      </c>
      <c r="FC46" s="147">
        <v>1.2566255224942128E-6</v>
      </c>
      <c r="FD46" s="147">
        <v>9.8584493446469873E-6</v>
      </c>
      <c r="FE46" s="147">
        <v>2.2835097060647594E-7</v>
      </c>
      <c r="FF46" s="147">
        <v>3.0023225927594695E-6</v>
      </c>
      <c r="FG46" s="147">
        <v>2.5473394017178414E-5</v>
      </c>
      <c r="FH46" s="147">
        <v>1.1829248522059384E-6</v>
      </c>
      <c r="FI46" s="147">
        <v>5.7540576632776641E-8</v>
      </c>
      <c r="FJ46" s="147">
        <v>5.079161009317499E-7</v>
      </c>
      <c r="FK46" s="147">
        <v>0</v>
      </c>
      <c r="FL46" s="147">
        <v>0</v>
      </c>
      <c r="FM46" s="147">
        <v>1.77223746574479E-7</v>
      </c>
      <c r="FN46" s="147">
        <v>2.1048380358303695E-8</v>
      </c>
      <c r="FO46" s="147"/>
      <c r="FP46" s="147">
        <v>0</v>
      </c>
      <c r="FQ46" s="147">
        <v>0</v>
      </c>
      <c r="FR46" s="147">
        <v>0</v>
      </c>
      <c r="FS46" s="147">
        <v>0</v>
      </c>
      <c r="FT46" s="147">
        <v>1.1382594494985532E-7</v>
      </c>
      <c r="FU46" s="147">
        <v>0</v>
      </c>
      <c r="FV46" s="147">
        <v>0</v>
      </c>
      <c r="FW46" s="147">
        <v>0</v>
      </c>
      <c r="FX46" s="147">
        <v>5.7836224434482392E-7</v>
      </c>
      <c r="FY46" s="147">
        <v>0</v>
      </c>
      <c r="FZ46" s="147">
        <v>0</v>
      </c>
      <c r="GA46" s="147">
        <v>2.2994359568479329E-7</v>
      </c>
      <c r="GB46" s="147">
        <v>2.2374878679882488E-7</v>
      </c>
      <c r="GC46" s="147">
        <v>5.6828600885332942E-8</v>
      </c>
      <c r="GD46" s="147">
        <v>0</v>
      </c>
      <c r="GE46" s="147">
        <v>3.7837906681894732E-7</v>
      </c>
      <c r="GF46" s="147">
        <v>8.3139687676740894E-6</v>
      </c>
      <c r="GG46" s="147">
        <v>2.704469609542755E-7</v>
      </c>
      <c r="GH46" s="147">
        <v>2.8234245467769607E-6</v>
      </c>
      <c r="GI46" s="147">
        <v>2.3853579327524453E-5</v>
      </c>
      <c r="GJ46" s="147">
        <v>1.3495552564619773E-7</v>
      </c>
      <c r="GK46" s="147">
        <v>3.9253131714729306E-8</v>
      </c>
      <c r="GL46" s="147">
        <v>5.4674924352897695E-7</v>
      </c>
      <c r="GM46" s="147">
        <v>0</v>
      </c>
      <c r="GN46" s="147">
        <v>0</v>
      </c>
      <c r="GO46" s="147">
        <v>1.8487549397950862E-7</v>
      </c>
      <c r="GP46" s="147">
        <v>8.4790356132346425E-5</v>
      </c>
      <c r="GQ46" s="147"/>
      <c r="GR46" s="147">
        <v>0</v>
      </c>
      <c r="GS46" s="147">
        <v>0</v>
      </c>
      <c r="GT46" s="147">
        <v>4.9007588202727958E-8</v>
      </c>
      <c r="GU46" s="147">
        <v>0</v>
      </c>
      <c r="GV46" s="147">
        <v>0</v>
      </c>
      <c r="GW46" s="147">
        <v>0</v>
      </c>
      <c r="GX46" s="147">
        <v>0</v>
      </c>
      <c r="GY46" s="147">
        <v>0</v>
      </c>
      <c r="GZ46" s="147">
        <v>6.5470183378973735E-7</v>
      </c>
      <c r="HA46" s="147">
        <v>0</v>
      </c>
      <c r="HB46" s="147">
        <v>0</v>
      </c>
      <c r="HC46" s="147">
        <v>1.0347451052183801E-7</v>
      </c>
      <c r="HD46" s="147">
        <v>2.5394096366401238E-7</v>
      </c>
      <c r="HE46" s="147">
        <v>6.4130614019027387E-8</v>
      </c>
      <c r="HF46" s="147">
        <v>0</v>
      </c>
      <c r="HG46" s="147">
        <v>2.0925072601232149E-6</v>
      </c>
      <c r="HH46" s="147">
        <v>6.8482426935187947E-6</v>
      </c>
      <c r="HI46" s="147">
        <v>2.0149909484134858E-7</v>
      </c>
      <c r="HJ46" s="147">
        <v>1.4369818418587784E-6</v>
      </c>
      <c r="HK46" s="147">
        <v>2.3291143773717881E-5</v>
      </c>
      <c r="HL46" s="147">
        <v>1.4085136899809575E-7</v>
      </c>
      <c r="HM46" s="147">
        <v>1.1450607372304231E-8</v>
      </c>
      <c r="HN46" s="147">
        <v>5.5782070302217639E-7</v>
      </c>
      <c r="HO46" s="147">
        <v>9.2511154697374468E-9</v>
      </c>
      <c r="HP46" s="147">
        <v>0</v>
      </c>
      <c r="HQ46" s="147">
        <v>1.2066825741734408E-7</v>
      </c>
      <c r="HR46" s="147">
        <v>8.4501007964527322E-5</v>
      </c>
    </row>
    <row r="47" spans="1:226" x14ac:dyDescent="0.25">
      <c r="A47" s="122" t="s">
        <v>840</v>
      </c>
      <c r="B47" s="122">
        <v>9103</v>
      </c>
      <c r="C47" s="146" t="s">
        <v>933</v>
      </c>
      <c r="D47" s="147">
        <v>3.2318396238117609E-7</v>
      </c>
      <c r="E47" s="147">
        <v>3.6357486943843793E-6</v>
      </c>
      <c r="F47" s="147">
        <v>0</v>
      </c>
      <c r="G47" s="147">
        <v>1.3033957720084344E-7</v>
      </c>
      <c r="H47" s="147">
        <v>2.957755228795677E-8</v>
      </c>
      <c r="I47" s="147">
        <v>5.5076595755597141E-8</v>
      </c>
      <c r="J47" s="147">
        <v>5.0460196402793269E-8</v>
      </c>
      <c r="K47" s="147">
        <v>0</v>
      </c>
      <c r="L47" s="147">
        <v>0</v>
      </c>
      <c r="M47" s="147">
        <v>5.9655751462479308E-9</v>
      </c>
      <c r="N47" s="147">
        <v>1.53983524551891E-8</v>
      </c>
      <c r="O47" s="147">
        <v>0</v>
      </c>
      <c r="P47" s="147">
        <v>1.2414479707690416E-6</v>
      </c>
      <c r="Q47" s="147">
        <v>0</v>
      </c>
      <c r="R47" s="147">
        <v>1.786475522938974E-8</v>
      </c>
      <c r="S47" s="147">
        <v>7.5180583998459343E-8</v>
      </c>
      <c r="T47" s="147">
        <v>7.6964650220062082E-6</v>
      </c>
      <c r="U47" s="147">
        <v>1.0893601642751217E-8</v>
      </c>
      <c r="V47" s="147">
        <v>1.9045807602028456E-5</v>
      </c>
      <c r="W47" s="147">
        <v>2.472227894666314E-5</v>
      </c>
      <c r="X47" s="147">
        <v>9.0646121683801828E-6</v>
      </c>
      <c r="Y47" s="147">
        <v>1.8221437296980531E-7</v>
      </c>
      <c r="Z47" s="147">
        <v>9.4813265437586057E-6</v>
      </c>
      <c r="AA47" s="147">
        <v>1.6622152293614206E-7</v>
      </c>
      <c r="AB47" s="147">
        <v>2.6400059548105276E-8</v>
      </c>
      <c r="AC47" s="147">
        <v>1.4289521774241218E-7</v>
      </c>
      <c r="AD47" s="147">
        <v>3.722934091993031E-6</v>
      </c>
      <c r="AE47" s="148"/>
      <c r="AF47" s="147">
        <v>3.3466278239455471E-7</v>
      </c>
      <c r="AG47" s="147">
        <v>4.1396931743192166E-6</v>
      </c>
      <c r="AH47" s="147">
        <v>0</v>
      </c>
      <c r="AI47" s="147">
        <v>1.3214876197024745E-7</v>
      </c>
      <c r="AJ47" s="147">
        <v>3.0221570853956369E-8</v>
      </c>
      <c r="AK47" s="147">
        <v>6.4209876215375442E-8</v>
      </c>
      <c r="AL47" s="147">
        <v>3.0605123033937114E-8</v>
      </c>
      <c r="AM47" s="147">
        <v>0</v>
      </c>
      <c r="AN47" s="147">
        <v>0</v>
      </c>
      <c r="AO47" s="147">
        <v>6.1044220194648396E-9</v>
      </c>
      <c r="AP47" s="147">
        <v>8.3306813206770632E-8</v>
      </c>
      <c r="AQ47" s="147">
        <v>0</v>
      </c>
      <c r="AR47" s="147">
        <v>1.2139996422622898E-6</v>
      </c>
      <c r="AS47" s="147">
        <v>0</v>
      </c>
      <c r="AT47" s="147">
        <v>6.1044220194648396E-9</v>
      </c>
      <c r="AU47" s="147">
        <v>3.1808630543281802E-8</v>
      </c>
      <c r="AV47" s="147">
        <v>6.9868182031648917E-6</v>
      </c>
      <c r="AW47" s="147">
        <v>6.9181738875202503E-8</v>
      </c>
      <c r="AX47" s="147">
        <v>2.096585612262361E-5</v>
      </c>
      <c r="AY47" s="147">
        <v>2.6162344045844654E-5</v>
      </c>
      <c r="AZ47" s="147">
        <v>7.1501902734425996E-6</v>
      </c>
      <c r="BA47" s="147">
        <v>1.2809436332778688E-7</v>
      </c>
      <c r="BB47" s="147">
        <v>9.4104413013724331E-6</v>
      </c>
      <c r="BC47" s="147">
        <v>1.8144278009895374E-7</v>
      </c>
      <c r="BD47" s="147">
        <v>2.8647206201550303E-8</v>
      </c>
      <c r="BE47" s="147">
        <v>1.2474674511089191E-7</v>
      </c>
      <c r="BF47" s="147">
        <v>3.7881523853270394E-6</v>
      </c>
      <c r="BG47" s="147"/>
      <c r="BH47" s="147">
        <v>2.5885533718117075E-8</v>
      </c>
      <c r="BI47" s="147">
        <v>3.6651678113401399E-6</v>
      </c>
      <c r="BJ47" s="147">
        <v>0</v>
      </c>
      <c r="BK47" s="147">
        <v>1.5037992579700675E-7</v>
      </c>
      <c r="BL47" s="147">
        <v>4.9357672506467647E-8</v>
      </c>
      <c r="BM47" s="147">
        <v>6.5585189561590453E-8</v>
      </c>
      <c r="BN47" s="147">
        <v>0</v>
      </c>
      <c r="BO47" s="147">
        <v>0</v>
      </c>
      <c r="BP47" s="147">
        <v>1.4157884433282576E-8</v>
      </c>
      <c r="BQ47" s="147">
        <v>7.7957415862717187E-7</v>
      </c>
      <c r="BR47" s="147">
        <v>2.9698582750003648E-8</v>
      </c>
      <c r="BS47" s="147">
        <v>0</v>
      </c>
      <c r="BT47" s="147">
        <v>1.1451976922104425E-6</v>
      </c>
      <c r="BU47" s="147">
        <v>0</v>
      </c>
      <c r="BV47" s="147">
        <v>0</v>
      </c>
      <c r="BW47" s="147">
        <v>1.5728612972276976E-7</v>
      </c>
      <c r="BX47" s="147">
        <v>1.0007649450964041E-5</v>
      </c>
      <c r="BY47" s="147">
        <v>9.3778236595131943E-8</v>
      </c>
      <c r="BZ47" s="147">
        <v>2.2692840930298698E-5</v>
      </c>
      <c r="CA47" s="147">
        <v>2.6381747298736141E-5</v>
      </c>
      <c r="CB47" s="147">
        <v>6.4338645315826754E-6</v>
      </c>
      <c r="CC47" s="147">
        <v>1.6130942938886531E-7</v>
      </c>
      <c r="CD47" s="147">
        <v>7.1612506508924677E-6</v>
      </c>
      <c r="CE47" s="147">
        <v>1.841109846196002E-7</v>
      </c>
      <c r="CF47" s="147">
        <v>1.7568079132458682E-8</v>
      </c>
      <c r="CG47" s="147">
        <v>1.5677951140802226E-7</v>
      </c>
      <c r="CH47" s="147">
        <v>4.4759444749996623E-6</v>
      </c>
      <c r="CI47" s="147"/>
      <c r="CJ47" s="147">
        <v>1.0382012354896638E-7</v>
      </c>
      <c r="CK47" s="147">
        <v>3.8464936596067114E-6</v>
      </c>
      <c r="CL47" s="147">
        <v>0</v>
      </c>
      <c r="CM47" s="147">
        <v>1.4150645722462219E-7</v>
      </c>
      <c r="CN47" s="147">
        <v>1.40629920531174E-8</v>
      </c>
      <c r="CO47" s="147">
        <v>5.8995437698290101E-8</v>
      </c>
      <c r="CP47" s="147">
        <v>0</v>
      </c>
      <c r="CQ47" s="147">
        <v>1.6886886039687161E-8</v>
      </c>
      <c r="CR47" s="147">
        <v>2.2545969588772955E-8</v>
      </c>
      <c r="CS47" s="147">
        <v>7.1822930949991988E-7</v>
      </c>
      <c r="CT47" s="147">
        <v>4.6660262124232547E-7</v>
      </c>
      <c r="CU47" s="147">
        <v>0</v>
      </c>
      <c r="CV47" s="147">
        <v>4.4789884181166356E-7</v>
      </c>
      <c r="CW47" s="147">
        <v>0</v>
      </c>
      <c r="CX47" s="147">
        <v>0</v>
      </c>
      <c r="CY47" s="147">
        <v>9.064021962332568E-8</v>
      </c>
      <c r="CZ47" s="147">
        <v>9.2584044789858545E-6</v>
      </c>
      <c r="DA47" s="147">
        <v>7.7697522792556842E-8</v>
      </c>
      <c r="DB47" s="147">
        <v>2.4845301207759598E-5</v>
      </c>
      <c r="DC47" s="147">
        <v>9.5648524378073383E-6</v>
      </c>
      <c r="DD47" s="147">
        <v>1.0591783625352094E-6</v>
      </c>
      <c r="DE47" s="147">
        <v>1.6058705706880459E-7</v>
      </c>
      <c r="DF47" s="147">
        <v>7.3434898872578355E-6</v>
      </c>
      <c r="DG47" s="147">
        <v>1.5128853894982542E-7</v>
      </c>
      <c r="DH47" s="147">
        <v>2.8124515681363027E-8</v>
      </c>
      <c r="DI47" s="147">
        <v>1.0144906920208125E-7</v>
      </c>
      <c r="DJ47" s="147">
        <v>5.2555555368838329E-6</v>
      </c>
      <c r="DK47" s="147"/>
      <c r="DL47" s="147">
        <v>1.3630036164899824E-7</v>
      </c>
      <c r="DM47" s="147">
        <v>8.1897374166474397E-6</v>
      </c>
      <c r="DN47" s="147">
        <v>4.0682418117802601E-6</v>
      </c>
      <c r="DO47" s="147">
        <v>1.4631730872222543E-7</v>
      </c>
      <c r="DP47" s="147">
        <v>2.7301253861848697E-8</v>
      </c>
      <c r="DQ47" s="147">
        <v>0</v>
      </c>
      <c r="DR47" s="147">
        <v>0</v>
      </c>
      <c r="DS47" s="147">
        <v>1.9461971672268626E-8</v>
      </c>
      <c r="DT47" s="147">
        <v>2.2575887139831604E-8</v>
      </c>
      <c r="DU47" s="147">
        <v>6.2261027120409435E-7</v>
      </c>
      <c r="DV47" s="147">
        <v>3.8226296533319104E-8</v>
      </c>
      <c r="DW47" s="147">
        <v>0</v>
      </c>
      <c r="DX47" s="147">
        <v>1.9377714309578602E-7</v>
      </c>
      <c r="DY47" s="147">
        <v>0</v>
      </c>
      <c r="DZ47" s="147">
        <v>0</v>
      </c>
      <c r="EA47" s="147">
        <v>1.5713492131007307E-7</v>
      </c>
      <c r="EB47" s="147">
        <v>8.7955538227487963E-6</v>
      </c>
      <c r="EC47" s="147">
        <v>7.5540215834662493E-8</v>
      </c>
      <c r="ED47" s="147">
        <v>2.8439131380521639E-5</v>
      </c>
      <c r="EE47" s="147">
        <v>8.7097109580968709E-6</v>
      </c>
      <c r="EF47" s="147">
        <v>1.0821223432312313E-6</v>
      </c>
      <c r="EG47" s="147">
        <v>1.9590239040240681E-7</v>
      </c>
      <c r="EH47" s="147">
        <v>8.2379867583382535E-6</v>
      </c>
      <c r="EI47" s="147">
        <v>1.8728527807827511E-7</v>
      </c>
      <c r="EJ47" s="147">
        <v>5.2393703685394127E-8</v>
      </c>
      <c r="EK47" s="147">
        <v>2.2736357583591793E-7</v>
      </c>
      <c r="EL47" s="147">
        <v>2.2077462152909823E-5</v>
      </c>
      <c r="EM47" s="147"/>
      <c r="EN47" s="147">
        <v>1.6660794998693656E-7</v>
      </c>
      <c r="EO47" s="147">
        <v>8.6728793573977683E-6</v>
      </c>
      <c r="EP47" s="147">
        <v>4.8361582867576973E-6</v>
      </c>
      <c r="EQ47" s="147">
        <v>7.8565211645724606E-7</v>
      </c>
      <c r="ER47" s="147">
        <v>3.5763363334167778E-6</v>
      </c>
      <c r="ES47" s="147">
        <v>0</v>
      </c>
      <c r="ET47" s="147">
        <v>0</v>
      </c>
      <c r="EU47" s="147">
        <v>1.2053474793588372E-8</v>
      </c>
      <c r="EV47" s="147">
        <v>2.3504275847497325E-8</v>
      </c>
      <c r="EW47" s="147">
        <v>1.8159991126671565E-7</v>
      </c>
      <c r="EX47" s="147">
        <v>1.5400107003183938E-7</v>
      </c>
      <c r="EY47" s="147">
        <v>0</v>
      </c>
      <c r="EZ47" s="147">
        <v>8.240550898233011E-7</v>
      </c>
      <c r="FA47" s="147">
        <v>0</v>
      </c>
      <c r="FB47" s="147">
        <v>9.6712998629164653E-7</v>
      </c>
      <c r="FC47" s="147">
        <v>2.6962688968960983E-6</v>
      </c>
      <c r="FD47" s="147">
        <v>1.0525683454010231E-5</v>
      </c>
      <c r="FE47" s="147">
        <v>3.6052456886986802E-6</v>
      </c>
      <c r="FF47" s="147">
        <v>2.926630372031344E-5</v>
      </c>
      <c r="FG47" s="147">
        <v>9.7295201048591352E-6</v>
      </c>
      <c r="FH47" s="147">
        <v>1.1540938445100043E-6</v>
      </c>
      <c r="FI47" s="147">
        <v>6.3229003125783547E-7</v>
      </c>
      <c r="FJ47" s="147">
        <v>5.4878819847564634E-6</v>
      </c>
      <c r="FK47" s="147">
        <v>2.0428545483890218E-7</v>
      </c>
      <c r="FL47" s="147">
        <v>7.0248705776087557E-8</v>
      </c>
      <c r="FM47" s="147">
        <v>1.0762427108448688E-7</v>
      </c>
      <c r="FN47" s="147">
        <v>4.6653409620358449E-6</v>
      </c>
      <c r="FO47" s="147"/>
      <c r="FP47" s="147">
        <v>7.5099385329832641E-8</v>
      </c>
      <c r="FQ47" s="147">
        <v>8.7996464864660501E-6</v>
      </c>
      <c r="FR47" s="147">
        <v>3.9673740763041228E-6</v>
      </c>
      <c r="FS47" s="147">
        <v>1.0589401507510831E-7</v>
      </c>
      <c r="FT47" s="147">
        <v>5.0623095482614216E-6</v>
      </c>
      <c r="FU47" s="147">
        <v>0</v>
      </c>
      <c r="FV47" s="147">
        <v>0</v>
      </c>
      <c r="FW47" s="147">
        <v>0</v>
      </c>
      <c r="FX47" s="147">
        <v>2.2835354137987559E-8</v>
      </c>
      <c r="FY47" s="147">
        <v>1.8365343986865319E-7</v>
      </c>
      <c r="FZ47" s="147">
        <v>2.7218541588126091E-7</v>
      </c>
      <c r="GA47" s="147">
        <v>0</v>
      </c>
      <c r="GB47" s="147">
        <v>6.0492834009714322E-6</v>
      </c>
      <c r="GC47" s="147">
        <v>0</v>
      </c>
      <c r="GD47" s="147">
        <v>8.0407108654997849E-7</v>
      </c>
      <c r="GE47" s="147">
        <v>2.5040122169959718E-6</v>
      </c>
      <c r="GF47" s="147">
        <v>3.1215002019594836E-6</v>
      </c>
      <c r="GG47" s="147">
        <v>3.1413245241516319E-6</v>
      </c>
      <c r="GH47" s="147">
        <v>2.6892896765702718E-5</v>
      </c>
      <c r="GI47" s="147">
        <v>2.8458845974092852E-5</v>
      </c>
      <c r="GJ47" s="147">
        <v>1.0891418449775944E-6</v>
      </c>
      <c r="GK47" s="147">
        <v>6.0028318386370889E-7</v>
      </c>
      <c r="GL47" s="147">
        <v>1.6547292969023061E-6</v>
      </c>
      <c r="GM47" s="147">
        <v>2.4605806906895669E-7</v>
      </c>
      <c r="GN47" s="147">
        <v>3.5911950070211277E-8</v>
      </c>
      <c r="GO47" s="147">
        <v>7.7702732421120533E-8</v>
      </c>
      <c r="GP47" s="147">
        <v>5.1023680451493705E-6</v>
      </c>
      <c r="GQ47" s="147"/>
      <c r="GR47" s="147">
        <v>7.4479319459750638E-9</v>
      </c>
      <c r="GS47" s="147">
        <v>8.7827940169331494E-6</v>
      </c>
      <c r="GT47" s="147">
        <v>4.3123631806229125E-6</v>
      </c>
      <c r="GU47" s="147">
        <v>1.0344275881197012E-7</v>
      </c>
      <c r="GV47" s="147">
        <v>1.9478086422788272E-6</v>
      </c>
      <c r="GW47" s="147">
        <v>0</v>
      </c>
      <c r="GX47" s="147">
        <v>0</v>
      </c>
      <c r="GY47" s="147">
        <v>0</v>
      </c>
      <c r="GZ47" s="147">
        <v>8.5686693054553133E-8</v>
      </c>
      <c r="HA47" s="147">
        <v>1.3538458694970596E-7</v>
      </c>
      <c r="HB47" s="147">
        <v>2.2495772849264907E-7</v>
      </c>
      <c r="HC47" s="147">
        <v>0</v>
      </c>
      <c r="HD47" s="147">
        <v>6.317980710684297E-7</v>
      </c>
      <c r="HE47" s="147">
        <v>0</v>
      </c>
      <c r="HF47" s="147">
        <v>4.7416455141392133E-7</v>
      </c>
      <c r="HG47" s="147">
        <v>2.7666887679211332E-6</v>
      </c>
      <c r="HH47" s="147">
        <v>3.0612832881210285E-6</v>
      </c>
      <c r="HI47" s="147">
        <v>3.0416082038984487E-6</v>
      </c>
      <c r="HJ47" s="147">
        <v>2.2358681509910268E-5</v>
      </c>
      <c r="HK47" s="147">
        <v>3.6781300082047948E-5</v>
      </c>
      <c r="HL47" s="147">
        <v>9.6374788994171339E-7</v>
      </c>
      <c r="HM47" s="147">
        <v>5.8663635972481212E-7</v>
      </c>
      <c r="HN47" s="147">
        <v>9.0206868432339824E-6</v>
      </c>
      <c r="HO47" s="147">
        <v>3.1784088779091387E-7</v>
      </c>
      <c r="HP47" s="147">
        <v>7.2638112283432154E-8</v>
      </c>
      <c r="HQ47" s="147">
        <v>2.2011304475999942E-7</v>
      </c>
      <c r="HR47" s="147">
        <v>6.2066055123531074E-6</v>
      </c>
    </row>
    <row r="48" spans="1:226" x14ac:dyDescent="0.25">
      <c r="A48" s="132"/>
      <c r="B48"/>
      <c r="C48" s="132"/>
      <c r="D48" s="132"/>
      <c r="E48" s="132"/>
      <c r="F48" s="132"/>
      <c r="G48" s="132"/>
      <c r="H48" s="132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132"/>
      <c r="AK48" s="132"/>
      <c r="AL48" s="132"/>
      <c r="AM48" s="132"/>
      <c r="AN48" s="132"/>
      <c r="AO48" s="132"/>
      <c r="AP48" s="132"/>
      <c r="AQ48" s="132"/>
      <c r="AR48" s="132"/>
      <c r="AS48" s="132"/>
      <c r="AT48" s="132"/>
      <c r="AU48" s="132"/>
      <c r="AV48" s="132"/>
      <c r="AW48" s="132"/>
      <c r="AX48" s="132"/>
      <c r="AY48" s="132"/>
      <c r="AZ48" s="132"/>
      <c r="BA48" s="132"/>
      <c r="BB48" s="132"/>
      <c r="BC48" s="132"/>
      <c r="BD48" s="132"/>
      <c r="BE48" s="132"/>
      <c r="BF48" s="132"/>
      <c r="BG48" s="132"/>
      <c r="BH48" s="132"/>
      <c r="BI48" s="132"/>
      <c r="BJ48" s="132"/>
      <c r="BK48" s="132"/>
      <c r="BL48" s="132"/>
      <c r="BM48" s="132"/>
      <c r="BN48" s="132"/>
      <c r="BO48" s="132"/>
      <c r="BP48" s="132"/>
      <c r="BQ48" s="132"/>
      <c r="BR48" s="132"/>
      <c r="BS48" s="132"/>
      <c r="BT48" s="132"/>
      <c r="BU48" s="132"/>
      <c r="BV48" s="132"/>
      <c r="BW48" s="132"/>
      <c r="BX48" s="132"/>
      <c r="BY48" s="132"/>
      <c r="BZ48" s="132"/>
      <c r="CA48" s="132"/>
      <c r="CB48" s="132"/>
      <c r="CC48" s="132"/>
      <c r="CD48" s="132"/>
      <c r="CE48" s="132"/>
      <c r="CF48" s="132"/>
      <c r="CG48" s="132"/>
      <c r="CH48" s="132"/>
      <c r="CI48" s="132"/>
      <c r="CJ48" s="132"/>
      <c r="CK48" s="132"/>
      <c r="CL48" s="132"/>
      <c r="CM48" s="132"/>
      <c r="CN48" s="132"/>
      <c r="CO48" s="132"/>
      <c r="CP48" s="132"/>
      <c r="CQ48" s="132"/>
      <c r="CR48" s="132"/>
      <c r="CS48" s="132"/>
      <c r="CT48" s="132"/>
      <c r="CU48" s="132"/>
      <c r="CV48" s="132"/>
      <c r="CW48" s="132"/>
      <c r="CX48" s="132"/>
      <c r="CY48" s="132"/>
      <c r="CZ48" s="132"/>
      <c r="DA48" s="132"/>
      <c r="DB48" s="132"/>
      <c r="DC48" s="132"/>
      <c r="DD48" s="132"/>
      <c r="DE48" s="132"/>
      <c r="DF48" s="132"/>
      <c r="DG48" s="132"/>
      <c r="DH48" s="132"/>
      <c r="DI48" s="132"/>
      <c r="DJ48" s="132"/>
      <c r="DK48" s="132"/>
      <c r="DL48" s="132"/>
      <c r="DM48" s="132"/>
      <c r="DN48" s="132"/>
      <c r="DO48" s="132"/>
      <c r="DP48" s="132"/>
      <c r="DQ48" s="132"/>
      <c r="DR48" s="132"/>
      <c r="DS48" s="132"/>
      <c r="DT48" s="132"/>
      <c r="DU48" s="132"/>
      <c r="DV48" s="132"/>
      <c r="DW48" s="132"/>
      <c r="DX48" s="132"/>
      <c r="DY48" s="132"/>
      <c r="DZ48" s="132"/>
      <c r="EA48" s="132"/>
      <c r="EB48" s="132"/>
      <c r="EC48" s="132"/>
      <c r="ED48" s="132"/>
      <c r="EE48" s="132"/>
      <c r="EF48" s="132"/>
      <c r="EG48" s="132"/>
      <c r="EH48" s="132"/>
      <c r="EI48" s="132"/>
      <c r="EJ48" s="132"/>
      <c r="EK48" s="132"/>
      <c r="EL48" s="132"/>
      <c r="EM48" s="132"/>
      <c r="EN48" s="132"/>
      <c r="EO48" s="132"/>
      <c r="EP48" s="132"/>
      <c r="EQ48" s="132"/>
      <c r="ER48" s="132"/>
      <c r="ES48" s="132"/>
      <c r="ET48" s="132"/>
      <c r="EU48" s="132"/>
      <c r="EV48" s="132"/>
      <c r="EW48" s="132"/>
      <c r="EX48" s="132"/>
      <c r="EY48" s="132"/>
      <c r="EZ48" s="132"/>
      <c r="FA48" s="132"/>
      <c r="FB48" s="132"/>
      <c r="FC48" s="132"/>
      <c r="FD48" s="132"/>
      <c r="FE48" s="132"/>
      <c r="FF48" s="132"/>
      <c r="FG48" s="132"/>
      <c r="FH48" s="132"/>
      <c r="FI48" s="132"/>
      <c r="FJ48" s="132"/>
      <c r="FK48" s="132"/>
      <c r="FL48" s="132"/>
      <c r="FM48" s="132"/>
      <c r="FN48" s="132"/>
      <c r="FO48" s="132"/>
      <c r="FP48" s="132"/>
      <c r="FQ48" s="132"/>
      <c r="FR48" s="132"/>
      <c r="FS48" s="132"/>
      <c r="FT48" s="132"/>
      <c r="FU48" s="132"/>
      <c r="FV48" s="132"/>
      <c r="FW48" s="132"/>
      <c r="FX48" s="132"/>
      <c r="FY48" s="132"/>
      <c r="FZ48" s="132"/>
      <c r="GA48" s="132"/>
      <c r="GB48" s="132"/>
      <c r="GC48" s="132"/>
      <c r="GD48" s="132"/>
      <c r="GE48" s="132"/>
      <c r="GF48" s="132"/>
      <c r="GG48" s="132"/>
      <c r="GH48" s="132"/>
      <c r="GI48" s="132"/>
      <c r="GJ48" s="132"/>
      <c r="GK48" s="132"/>
      <c r="GL48" s="132"/>
      <c r="GM48" s="132"/>
      <c r="GN48" s="132"/>
      <c r="GO48" s="132"/>
      <c r="GP48" s="132"/>
      <c r="GQ48" s="132"/>
      <c r="GR48" s="132"/>
      <c r="GS48" s="132"/>
      <c r="GT48" s="132"/>
      <c r="GU48" s="132"/>
      <c r="GV48" s="132"/>
      <c r="GW48" s="132"/>
      <c r="GX48" s="132"/>
      <c r="GY48" s="132"/>
      <c r="GZ48" s="132"/>
      <c r="HA48" s="132"/>
      <c r="HB48" s="132"/>
      <c r="HC48" s="132"/>
      <c r="HD48" s="132"/>
      <c r="HE48" s="132"/>
      <c r="HF48" s="132"/>
      <c r="HG48" s="132"/>
      <c r="HH48" s="132"/>
      <c r="HI48" s="132"/>
      <c r="HJ48" s="132"/>
      <c r="HK48" s="132"/>
      <c r="HL48" s="132"/>
      <c r="HM48" s="132"/>
      <c r="HN48" s="132"/>
      <c r="HO48" s="132"/>
      <c r="HP48" s="132"/>
      <c r="HQ48" s="138"/>
      <c r="HR48" s="132"/>
    </row>
    <row r="49" spans="1:227" s="146" customFormat="1" x14ac:dyDescent="0.25"/>
    <row r="50" spans="1:227" s="146" customFormat="1" x14ac:dyDescent="0.25"/>
    <row r="51" spans="1:227" s="146" customFormat="1" x14ac:dyDescent="0.25"/>
    <row r="52" spans="1:227" s="146" customFormat="1" x14ac:dyDescent="0.25">
      <c r="A52" s="149" t="s">
        <v>16</v>
      </c>
      <c r="B52" s="136">
        <v>1.0241885374012458E-4</v>
      </c>
      <c r="C52" s="136">
        <v>4.6653064806667508E-5</v>
      </c>
      <c r="D52" s="136">
        <v>3.2197746758132889E-4</v>
      </c>
      <c r="E52" s="136">
        <v>3.4318425119382302E-5</v>
      </c>
      <c r="F52" s="136">
        <v>4.0760109815239762E-4</v>
      </c>
      <c r="G52" s="136">
        <v>4.909096059904308E-6</v>
      </c>
      <c r="H52" s="136">
        <v>7.9072642352363118E-5</v>
      </c>
      <c r="I52" s="136">
        <v>1.2767246967394845E-4</v>
      </c>
      <c r="J52" s="136">
        <v>2.087688872925394E-4</v>
      </c>
      <c r="K52" s="136">
        <v>2.5445203877541567E-4</v>
      </c>
      <c r="L52" s="136">
        <v>1.8636026972862699E-4</v>
      </c>
      <c r="M52" s="136">
        <v>1.4767803494450605E-4</v>
      </c>
      <c r="N52" s="136">
        <v>5.2671556944076058E-4</v>
      </c>
      <c r="O52" s="136">
        <v>8.3358680014039934E-5</v>
      </c>
      <c r="P52" s="136">
        <v>5.0764536127951547E-5</v>
      </c>
      <c r="Q52" s="136">
        <v>8.6975911281793675E-4</v>
      </c>
      <c r="R52" s="136">
        <v>1.9616700945927759E-3</v>
      </c>
      <c r="S52" s="136">
        <v>7.5997529142746655E-4</v>
      </c>
      <c r="T52" s="136">
        <v>1.3883654632154141E-3</v>
      </c>
      <c r="U52" s="136">
        <v>6.8938272155526113E-3</v>
      </c>
      <c r="V52" s="136">
        <v>1.4677457256463775E-3</v>
      </c>
      <c r="W52" s="136">
        <v>6.0552339709663548E-4</v>
      </c>
      <c r="X52" s="136">
        <v>1.150715090988724E-3</v>
      </c>
      <c r="Y52" s="136">
        <v>2.0965152770630928E-4</v>
      </c>
      <c r="Z52" s="136">
        <v>1.5708512302484146E-4</v>
      </c>
      <c r="AA52" s="136">
        <v>8.6691713093466191E-4</v>
      </c>
      <c r="AB52" s="136">
        <v>5.0152470463766586E-4</v>
      </c>
      <c r="AC52" s="136"/>
      <c r="AD52" s="136">
        <v>9.6952776969582818E-5</v>
      </c>
      <c r="AE52" s="136">
        <v>4.468190574257802E-5</v>
      </c>
      <c r="AF52" s="136">
        <v>3.183402426450177E-4</v>
      </c>
      <c r="AG52" s="136">
        <v>3.8095001445836412E-5</v>
      </c>
      <c r="AH52" s="136">
        <v>3.7823792260001826E-4</v>
      </c>
      <c r="AI52" s="136">
        <v>1.73302872477031E-6</v>
      </c>
      <c r="AJ52" s="136">
        <v>7.1691954085396179E-5</v>
      </c>
      <c r="AK52" s="136">
        <v>2.2889041189759065E-4</v>
      </c>
      <c r="AL52" s="136">
        <v>1.9850468518818951E-4</v>
      </c>
      <c r="AM52" s="136">
        <v>2.2885435618046965E-4</v>
      </c>
      <c r="AN52" s="136">
        <v>2.1900406069900452E-4</v>
      </c>
      <c r="AO52" s="136">
        <v>1.5894630992730214E-4</v>
      </c>
      <c r="AP52" s="136">
        <v>6.0058496301046036E-4</v>
      </c>
      <c r="AQ52" s="136">
        <v>8.5010159940194187E-5</v>
      </c>
      <c r="AR52" s="136">
        <v>4.6702660833865366E-5</v>
      </c>
      <c r="AS52" s="136">
        <v>8.9869485288034579E-4</v>
      </c>
      <c r="AT52" s="136">
        <v>1.852501806734906E-3</v>
      </c>
      <c r="AU52" s="136">
        <v>6.5278304703098532E-4</v>
      </c>
      <c r="AV52" s="136">
        <v>1.4885963368761299E-3</v>
      </c>
      <c r="AW52" s="136">
        <v>7.3365026120043204E-3</v>
      </c>
      <c r="AX52" s="136">
        <v>1.6498638807368607E-3</v>
      </c>
      <c r="AY52" s="136">
        <v>6.5647306846949209E-4</v>
      </c>
      <c r="AZ52" s="136">
        <v>1.1553649086692007E-3</v>
      </c>
      <c r="BA52" s="136">
        <v>1.8437226102016797E-4</v>
      </c>
      <c r="BB52" s="136">
        <v>1.8924697653506064E-4</v>
      </c>
      <c r="BC52" s="136">
        <v>7.9127449521680204E-4</v>
      </c>
      <c r="BD52" s="136">
        <v>5.7228896375565038E-4</v>
      </c>
      <c r="BE52" s="136"/>
      <c r="BF52" s="136">
        <v>1.1940802319769663E-4</v>
      </c>
      <c r="BG52" s="136">
        <v>7.4289067001707994E-5</v>
      </c>
      <c r="BH52" s="136">
        <v>3.2889366648702488E-4</v>
      </c>
      <c r="BI52" s="136">
        <v>4.8025079450296008E-5</v>
      </c>
      <c r="BJ52" s="136">
        <v>3.882854658395008E-4</v>
      </c>
      <c r="BK52" s="136">
        <v>0</v>
      </c>
      <c r="BL52" s="136">
        <v>5.9788425515817288E-5</v>
      </c>
      <c r="BM52" s="136">
        <v>2.6648814594768959E-4</v>
      </c>
      <c r="BN52" s="136">
        <v>2.1220099736741902E-4</v>
      </c>
      <c r="BO52" s="136">
        <v>2.2044466593896817E-4</v>
      </c>
      <c r="BP52" s="136">
        <v>1.9810740041678558E-4</v>
      </c>
      <c r="BQ52" s="136">
        <v>1.5343327104452609E-4</v>
      </c>
      <c r="BR52" s="136">
        <v>7.3176949733339469E-4</v>
      </c>
      <c r="BS52" s="136">
        <v>8.1072406190290183E-5</v>
      </c>
      <c r="BT52" s="136">
        <v>5.1859768343554375E-5</v>
      </c>
      <c r="BU52" s="136">
        <v>1.0054124790178718E-3</v>
      </c>
      <c r="BV52" s="136">
        <v>2.0677076870738911E-3</v>
      </c>
      <c r="BW52" s="136">
        <v>7.1018898217943256E-4</v>
      </c>
      <c r="BX52" s="136">
        <v>1.7039837212934235E-3</v>
      </c>
      <c r="BY52" s="136">
        <v>6.7094448146939375E-3</v>
      </c>
      <c r="BZ52" s="136">
        <v>1.796805088664592E-3</v>
      </c>
      <c r="CA52" s="136">
        <v>8.0499737156657872E-4</v>
      </c>
      <c r="CB52" s="136">
        <v>1.2695244077215342E-3</v>
      </c>
      <c r="CC52" s="136">
        <v>2.113953183079532E-4</v>
      </c>
      <c r="CD52" s="136">
        <v>1.3257215074700994E-4</v>
      </c>
      <c r="CE52" s="136">
        <v>6.2295326800394834E-4</v>
      </c>
      <c r="CF52" s="136">
        <v>5.5430664060099333E-4</v>
      </c>
      <c r="CG52" s="136"/>
      <c r="CH52" s="136">
        <v>7.9351303103919574E-5</v>
      </c>
      <c r="CI52" s="136">
        <v>6.7662306546950913E-5</v>
      </c>
      <c r="CJ52" s="136">
        <v>3.2180251260924259E-4</v>
      </c>
      <c r="CK52" s="136">
        <v>4.7764127852548893E-5</v>
      </c>
      <c r="CL52" s="136">
        <v>3.5601133595942433E-4</v>
      </c>
      <c r="CM52" s="136">
        <v>1.4259130393727588E-5</v>
      </c>
      <c r="CN52" s="136">
        <v>6.3697327222692719E-5</v>
      </c>
      <c r="CO52" s="136">
        <v>2.3876773741113346E-4</v>
      </c>
      <c r="CP52" s="136">
        <v>2.1418444932389964E-4</v>
      </c>
      <c r="CQ52" s="136">
        <v>2.1093873282475902E-4</v>
      </c>
      <c r="CR52" s="136">
        <v>2.1074181074107401E-4</v>
      </c>
      <c r="CS52" s="136">
        <v>1.065811291775264E-4</v>
      </c>
      <c r="CT52" s="136">
        <v>7.140335493505313E-4</v>
      </c>
      <c r="CU52" s="136">
        <v>8.9245192404312389E-5</v>
      </c>
      <c r="CV52" s="136">
        <v>5.4089917348247579E-5</v>
      </c>
      <c r="CW52" s="136">
        <v>9.2229865728459687E-4</v>
      </c>
      <c r="CX52" s="136">
        <v>2.2847778380004412E-3</v>
      </c>
      <c r="CY52" s="136">
        <v>5.0747991749456375E-4</v>
      </c>
      <c r="CZ52" s="136">
        <v>1.6307751128422862E-3</v>
      </c>
      <c r="DA52" s="136">
        <v>8.0792570399830267E-3</v>
      </c>
      <c r="DB52" s="136">
        <v>2.0480445381352657E-3</v>
      </c>
      <c r="DC52" s="136">
        <v>7.6115895238812621E-4</v>
      </c>
      <c r="DD52" s="136">
        <v>1.3836022829940764E-3</v>
      </c>
      <c r="DE52" s="136">
        <v>2.6186020506695174E-4</v>
      </c>
      <c r="DF52" s="136">
        <v>1.3682852890168465E-4</v>
      </c>
      <c r="DG52" s="136">
        <v>7.3090262005624264E-4</v>
      </c>
      <c r="DH52" s="136">
        <v>5.5269718254344271E-4</v>
      </c>
      <c r="DI52" s="136"/>
      <c r="DJ52" s="136">
        <v>7.4257695168848881E-5</v>
      </c>
      <c r="DK52" s="136">
        <v>1.0579586375760105E-4</v>
      </c>
      <c r="DL52" s="136">
        <v>4.4035334830514535E-4</v>
      </c>
      <c r="DM52" s="136">
        <v>5.0379607319871422E-5</v>
      </c>
      <c r="DN52" s="136">
        <v>5.4217146258939727E-4</v>
      </c>
      <c r="DO52" s="136">
        <v>1.88248656222821E-5</v>
      </c>
      <c r="DP52" s="136">
        <v>9.2254922104117199E-5</v>
      </c>
      <c r="DQ52" s="136">
        <v>3.832235544236632E-4</v>
      </c>
      <c r="DR52" s="136">
        <v>3.3099787562704215E-4</v>
      </c>
      <c r="DS52" s="136">
        <v>3.4302039514882765E-4</v>
      </c>
      <c r="DT52" s="136">
        <v>3.0563258002930184E-4</v>
      </c>
      <c r="DU52" s="136">
        <v>1.3076177793485384E-4</v>
      </c>
      <c r="DV52" s="136">
        <v>1.181591080955964E-3</v>
      </c>
      <c r="DW52" s="136">
        <v>1.5851227942432244E-4</v>
      </c>
      <c r="DX52" s="136">
        <v>4.1963111590909091E-5</v>
      </c>
      <c r="DY52" s="136">
        <v>1.4357682758855568E-3</v>
      </c>
      <c r="DZ52" s="136">
        <v>3.5033597382699731E-3</v>
      </c>
      <c r="EA52" s="136">
        <v>7.0177105996441593E-4</v>
      </c>
      <c r="EB52" s="136">
        <v>2.8594085439031637E-3</v>
      </c>
      <c r="EC52" s="136">
        <v>1.2630947121594538E-2</v>
      </c>
      <c r="ED52" s="136">
        <v>2.9646243488513149E-3</v>
      </c>
      <c r="EE52" s="136">
        <v>1.1685262857363526E-3</v>
      </c>
      <c r="EF52" s="136">
        <v>2.174709565368665E-3</v>
      </c>
      <c r="EG52" s="136">
        <v>2.9773773052683169E-4</v>
      </c>
      <c r="EH52" s="136">
        <v>1.7509016701668825E-4</v>
      </c>
      <c r="EI52" s="136">
        <v>9.7759349760953834E-4</v>
      </c>
      <c r="EJ52" s="136">
        <v>1.011667301013532E-3</v>
      </c>
      <c r="EK52" s="136"/>
      <c r="EL52" s="136">
        <v>1.1761651648545498E-4</v>
      </c>
      <c r="EM52" s="136">
        <v>6.9493507097252691E-5</v>
      </c>
      <c r="EN52" s="136">
        <v>3.6815421441477834E-4</v>
      </c>
      <c r="EO52" s="136">
        <v>8.0481291485726375E-5</v>
      </c>
      <c r="EP52" s="136">
        <v>5.0276373426232925E-4</v>
      </c>
      <c r="EQ52" s="136">
        <v>6.370156579243487E-6</v>
      </c>
      <c r="ER52" s="136">
        <v>1.3644543962127719E-4</v>
      </c>
      <c r="ES52" s="136">
        <v>3.4515643130937905E-4</v>
      </c>
      <c r="ET52" s="136">
        <v>3.89937651323041E-4</v>
      </c>
      <c r="EU52" s="136">
        <v>2.3950366886831714E-4</v>
      </c>
      <c r="EV52" s="136">
        <v>1.6657751447815737E-4</v>
      </c>
      <c r="EW52" s="136">
        <v>1.3145252092146737E-4</v>
      </c>
      <c r="EX52" s="136">
        <v>9.5824483213375602E-4</v>
      </c>
      <c r="EY52" s="136">
        <v>1.5480030780339046E-4</v>
      </c>
      <c r="EZ52" s="136">
        <v>6.4948728765301051E-5</v>
      </c>
      <c r="FA52" s="136">
        <v>1.5839114701476117E-3</v>
      </c>
      <c r="FB52" s="136">
        <v>3.7018938158762081E-3</v>
      </c>
      <c r="FC52" s="136">
        <v>7.0618319341543372E-4</v>
      </c>
      <c r="FD52" s="136">
        <v>2.9118783805121454E-3</v>
      </c>
      <c r="FE52" s="136">
        <v>1.3192451839512405E-2</v>
      </c>
      <c r="FF52" s="136">
        <v>2.4434310168826713E-3</v>
      </c>
      <c r="FG52" s="136">
        <v>9.8758566503613036E-4</v>
      </c>
      <c r="FH52" s="136">
        <v>2.3122544580639125E-3</v>
      </c>
      <c r="FI52" s="136">
        <v>2.6235136071634511E-4</v>
      </c>
      <c r="FJ52" s="136">
        <v>1.8682295522887165E-4</v>
      </c>
      <c r="FK52" s="136">
        <v>9.9811759115341807E-4</v>
      </c>
      <c r="FL52" s="136">
        <v>8.5557237255649322E-4</v>
      </c>
      <c r="FM52" s="136"/>
      <c r="FN52" s="136">
        <v>1.2976019556659114E-4</v>
      </c>
      <c r="FO52" s="136">
        <v>6.4548549012566507E-5</v>
      </c>
      <c r="FP52" s="136">
        <v>2.4125088626755135E-4</v>
      </c>
      <c r="FQ52" s="136">
        <v>6.3933425333061875E-5</v>
      </c>
      <c r="FR52" s="136">
        <v>4.6301556587141553E-4</v>
      </c>
      <c r="FS52" s="136">
        <v>5.7682783874023411E-5</v>
      </c>
      <c r="FT52" s="136">
        <v>1.6739886498279876E-4</v>
      </c>
      <c r="FU52" s="136">
        <v>3.8209417273417286E-4</v>
      </c>
      <c r="FV52" s="136">
        <v>3.25989305618458E-4</v>
      </c>
      <c r="FW52" s="136">
        <v>2.9629708313034999E-4</v>
      </c>
      <c r="FX52" s="136">
        <v>2.0632549149187621E-4</v>
      </c>
      <c r="FY52" s="136">
        <v>5.0028130906094906E-5</v>
      </c>
      <c r="FZ52" s="136">
        <v>6.4574948746592032E-4</v>
      </c>
      <c r="GA52" s="136">
        <v>1.2867958432688043E-4</v>
      </c>
      <c r="GB52" s="136">
        <v>7.4242655510427418E-5</v>
      </c>
      <c r="GC52" s="136">
        <v>1.5056873823922217E-3</v>
      </c>
      <c r="GD52" s="136">
        <v>4.4715794691375229E-3</v>
      </c>
      <c r="GE52" s="136">
        <v>5.5591730222616983E-4</v>
      </c>
      <c r="GF52" s="136">
        <v>3.2736247275612072E-3</v>
      </c>
      <c r="GG52" s="136">
        <v>1.3627062536488923E-2</v>
      </c>
      <c r="GH52" s="136">
        <v>2.0985022989674041E-3</v>
      </c>
      <c r="GI52" s="136">
        <v>1.0728387685924534E-3</v>
      </c>
      <c r="GJ52" s="136">
        <v>2.3402092896721979E-3</v>
      </c>
      <c r="GK52" s="136">
        <v>1.9855160936709467E-4</v>
      </c>
      <c r="GL52" s="136">
        <v>1.8519998974652127E-4</v>
      </c>
      <c r="GM52" s="136">
        <v>9.0021075266057018E-4</v>
      </c>
      <c r="GN52" s="136">
        <v>8.5451106344611226E-4</v>
      </c>
      <c r="GO52" s="136"/>
      <c r="GP52" s="136">
        <v>1.7522415434211307E-4</v>
      </c>
      <c r="GQ52" s="136">
        <v>7.6773362182287611E-5</v>
      </c>
      <c r="GR52" s="136">
        <v>2.4113568645175767E-4</v>
      </c>
      <c r="GS52" s="136">
        <v>0</v>
      </c>
      <c r="GT52" s="136">
        <v>4.655769814866639E-4</v>
      </c>
      <c r="GU52" s="136">
        <v>4.217034225243841E-5</v>
      </c>
      <c r="GV52" s="136">
        <v>1.8594755460771655E-4</v>
      </c>
      <c r="GW52" s="136">
        <v>4.2854036033444689E-4</v>
      </c>
      <c r="GX52" s="136">
        <v>3.7225739036150004E-4</v>
      </c>
      <c r="GY52" s="136">
        <v>4.0384354424475758E-4</v>
      </c>
      <c r="GZ52" s="136">
        <v>3.1712287508436064E-4</v>
      </c>
      <c r="HA52" s="136">
        <v>9.9138161760557692E-5</v>
      </c>
      <c r="HB52" s="136">
        <v>4.9018272762168516E-4</v>
      </c>
      <c r="HC52" s="136">
        <v>1.5793311568401379E-4</v>
      </c>
      <c r="HD52" s="136">
        <v>6.6755493369085773E-5</v>
      </c>
      <c r="HE52" s="136">
        <v>1.7709909179377352E-3</v>
      </c>
      <c r="HF52" s="136">
        <v>4.3629334196828712E-3</v>
      </c>
      <c r="HG52" s="136">
        <v>6.7776571786605109E-4</v>
      </c>
      <c r="HH52" s="136">
        <v>2.8084561050853809E-3</v>
      </c>
      <c r="HI52" s="136">
        <v>1.2536841079273477E-2</v>
      </c>
      <c r="HJ52" s="136">
        <v>2.1886834389080981E-3</v>
      </c>
      <c r="HK52" s="136">
        <v>1.0446488512165209E-3</v>
      </c>
      <c r="HL52" s="136">
        <v>2.2742229794195145E-3</v>
      </c>
      <c r="HM52" s="136">
        <v>2.2754306122061533E-4</v>
      </c>
      <c r="HN52" s="136">
        <v>1.9904337933223561E-4</v>
      </c>
      <c r="HO52" s="136">
        <v>8.6798756432607629E-4</v>
      </c>
      <c r="HP52" s="136">
        <v>6.8403937757850568E-4</v>
      </c>
      <c r="HQ52" s="150"/>
      <c r="HR52" s="150"/>
      <c r="HS52" s="150"/>
    </row>
    <row r="53" spans="1:227" x14ac:dyDescent="0.25">
      <c r="HQ53" s="132"/>
      <c r="HR53" s="132"/>
      <c r="HS53" s="132"/>
    </row>
    <row r="54" spans="1:227" x14ac:dyDescent="0.25">
      <c r="A54" s="137" t="s">
        <v>925</v>
      </c>
      <c r="B54" s="134">
        <v>1.1013845619894771E-4</v>
      </c>
      <c r="C54" s="133">
        <v>4.4502322372561529E-5</v>
      </c>
      <c r="D54" s="133">
        <v>1.2145971608046271E-4</v>
      </c>
      <c r="E54" s="133">
        <v>4.6440121909881356E-5</v>
      </c>
      <c r="F54" s="133">
        <v>1.8621103791213714E-4</v>
      </c>
      <c r="G54" s="133">
        <v>4.7520725270174774E-6</v>
      </c>
      <c r="H54" s="133">
        <v>3.2491474004147366E-5</v>
      </c>
      <c r="I54" s="133">
        <v>2.5984580641895855E-4</v>
      </c>
      <c r="J54" s="133">
        <v>4.3195711638375793E-5</v>
      </c>
      <c r="K54" s="133">
        <v>3.0482841687646162E-4</v>
      </c>
      <c r="L54" s="133">
        <v>1.8800029782393469E-4</v>
      </c>
      <c r="M54" s="133">
        <v>7.0793955640369367E-5</v>
      </c>
      <c r="N54" s="133">
        <v>6.6083393512930894E-4</v>
      </c>
      <c r="O54" s="133">
        <v>6.0802618546945636E-5</v>
      </c>
      <c r="P54" s="133">
        <v>2.6622514997028763E-5</v>
      </c>
      <c r="Q54" s="133">
        <v>3.7543363454194074E-4</v>
      </c>
      <c r="R54" s="133">
        <v>1.3263035618395573E-3</v>
      </c>
      <c r="S54" s="133">
        <v>3.0099116314178282E-4</v>
      </c>
      <c r="T54" s="133">
        <v>1.149871482232288E-3</v>
      </c>
      <c r="U54" s="133">
        <v>6.3785345932528071E-3</v>
      </c>
      <c r="V54" s="133">
        <v>1.0711519363471129E-3</v>
      </c>
      <c r="W54" s="133">
        <v>6.0485724050066841E-4</v>
      </c>
      <c r="X54" s="133">
        <v>1.1631145220859567E-3</v>
      </c>
      <c r="Y54" s="133">
        <v>1.489143219657142E-4</v>
      </c>
      <c r="Z54" s="133">
        <v>2.189509347266334E-4</v>
      </c>
      <c r="AA54" s="133">
        <v>3.4862731296601758E-4</v>
      </c>
      <c r="AB54" s="133">
        <v>2.7626439632333377E-4</v>
      </c>
      <c r="AC54" s="133"/>
      <c r="AD54" s="133">
        <v>1.2751791514342031E-4</v>
      </c>
      <c r="AE54" s="133">
        <v>2.9745680210514163E-5</v>
      </c>
      <c r="AF54" s="133">
        <v>1.1762727367839885E-4</v>
      </c>
      <c r="AG54" s="133">
        <v>6.5033186330607545E-5</v>
      </c>
      <c r="AH54" s="133">
        <v>1.8904211166465763E-4</v>
      </c>
      <c r="AI54" s="133">
        <v>1.9722853867541125E-5</v>
      </c>
      <c r="AJ54" s="133">
        <v>4.6092498830727889E-5</v>
      </c>
      <c r="AK54" s="133">
        <v>3.710399071285868E-4</v>
      </c>
      <c r="AL54" s="133">
        <v>4.7259942286959814E-5</v>
      </c>
      <c r="AM54" s="133">
        <v>2.8253567268875826E-4</v>
      </c>
      <c r="AN54" s="133">
        <v>1.8131163882151934E-4</v>
      </c>
      <c r="AO54" s="133">
        <v>7.1674321921350246E-5</v>
      </c>
      <c r="AP54" s="133">
        <v>6.2456943216829838E-4</v>
      </c>
      <c r="AQ54" s="133">
        <v>6.063638264478798E-5</v>
      </c>
      <c r="AR54" s="133">
        <v>1.6886601425609541E-5</v>
      </c>
      <c r="AS54" s="133">
        <v>3.7746101346045204E-4</v>
      </c>
      <c r="AT54" s="133">
        <v>1.4531460778048127E-3</v>
      </c>
      <c r="AU54" s="133">
        <v>3.0816812760732574E-4</v>
      </c>
      <c r="AV54" s="133">
        <v>1.3546339422006433E-3</v>
      </c>
      <c r="AW54" s="133">
        <v>7.6205324714937305E-3</v>
      </c>
      <c r="AX54" s="133">
        <v>1.1224080348461317E-3</v>
      </c>
      <c r="AY54" s="133">
        <v>6.7992082914100508E-4</v>
      </c>
      <c r="AZ54" s="133">
        <v>1.2087567187686094E-3</v>
      </c>
      <c r="BA54" s="133">
        <v>1.5304043909385737E-4</v>
      </c>
      <c r="BB54" s="133">
        <v>2.3499205161434821E-4</v>
      </c>
      <c r="BC54" s="133">
        <v>2.4820150398714534E-4</v>
      </c>
      <c r="BD54" s="133">
        <v>4.8365787590058868E-4</v>
      </c>
      <c r="BE54" s="133"/>
      <c r="BF54" s="133">
        <v>1.4111671982639984E-4</v>
      </c>
      <c r="BG54" s="133">
        <v>3.1885326895663706E-5</v>
      </c>
      <c r="BH54" s="133">
        <v>1.6615201630633091E-4</v>
      </c>
      <c r="BI54" s="133">
        <v>1.0557746664715613E-4</v>
      </c>
      <c r="BJ54" s="133">
        <v>1.7099973303228068E-4</v>
      </c>
      <c r="BK54" s="133">
        <v>2.8450269088847362E-5</v>
      </c>
      <c r="BL54" s="133">
        <v>6.2844929276765032E-5</v>
      </c>
      <c r="BM54" s="133">
        <v>1.76483142510595E-4</v>
      </c>
      <c r="BN54" s="133">
        <v>5.6117478748610523E-5</v>
      </c>
      <c r="BO54" s="133">
        <v>2.9973253668077023E-4</v>
      </c>
      <c r="BP54" s="133">
        <v>1.6569182455288372E-4</v>
      </c>
      <c r="BQ54" s="133">
        <v>9.0897556582423766E-5</v>
      </c>
      <c r="BR54" s="133">
        <v>7.7356575031873817E-4</v>
      </c>
      <c r="BS54" s="133">
        <v>4.9921119970231244E-5</v>
      </c>
      <c r="BT54" s="133">
        <v>3.4312965338017848E-5</v>
      </c>
      <c r="BU54" s="133">
        <v>4.6923107042713929E-4</v>
      </c>
      <c r="BV54" s="133">
        <v>1.5890857177826602E-3</v>
      </c>
      <c r="BW54" s="133">
        <v>3.3135337085800061E-4</v>
      </c>
      <c r="BX54" s="133">
        <v>1.4060781958741089E-3</v>
      </c>
      <c r="BY54" s="133">
        <v>7.7429573442425806E-3</v>
      </c>
      <c r="BZ54" s="133">
        <v>9.6102432510108558E-4</v>
      </c>
      <c r="CA54" s="133">
        <v>7.8244521320264173E-4</v>
      </c>
      <c r="CB54" s="133">
        <v>1.3175962416604571E-3</v>
      </c>
      <c r="CC54" s="133">
        <v>1.4628147425482698E-4</v>
      </c>
      <c r="CD54" s="133">
        <v>3.23411706175E-4</v>
      </c>
      <c r="CE54" s="133">
        <v>3.3991737577414587E-4</v>
      </c>
      <c r="CF54" s="133">
        <v>2.8498845929841648E-4</v>
      </c>
      <c r="CG54" s="133"/>
      <c r="CH54" s="133">
        <v>1.2612084105451308E-4</v>
      </c>
      <c r="CI54" s="133">
        <v>3.9011677085206373E-5</v>
      </c>
      <c r="CJ54" s="133">
        <v>1.7600392863765548E-4</v>
      </c>
      <c r="CK54" s="133">
        <v>4.9969969705296159E-5</v>
      </c>
      <c r="CL54" s="133">
        <v>1.3837894594817324E-4</v>
      </c>
      <c r="CM54" s="133">
        <v>3.2770982377917389E-5</v>
      </c>
      <c r="CN54" s="133">
        <v>5.9275686683115783E-5</v>
      </c>
      <c r="CO54" s="133">
        <v>2.5575213356850097E-4</v>
      </c>
      <c r="CP54" s="133">
        <v>5.1607389525478322E-5</v>
      </c>
      <c r="CQ54" s="133">
        <v>2.7166844863279094E-4</v>
      </c>
      <c r="CR54" s="133">
        <v>1.9315453554132465E-4</v>
      </c>
      <c r="CS54" s="133">
        <v>1.0510372641425976E-4</v>
      </c>
      <c r="CT54" s="133">
        <v>8.7070886019755065E-4</v>
      </c>
      <c r="CU54" s="133">
        <v>3.3634104334899515E-5</v>
      </c>
      <c r="CV54" s="133">
        <v>4.0639978082083256E-5</v>
      </c>
      <c r="CW54" s="133">
        <v>4.9685382205949731E-4</v>
      </c>
      <c r="CX54" s="133">
        <v>1.5736578412872267E-3</v>
      </c>
      <c r="CY54" s="133">
        <v>3.7614580476211137E-4</v>
      </c>
      <c r="CZ54" s="133">
        <v>1.5892885176544088E-3</v>
      </c>
      <c r="DA54" s="133">
        <v>9.3692658042123875E-3</v>
      </c>
      <c r="DB54" s="133">
        <v>9.6758972990275091E-4</v>
      </c>
      <c r="DC54" s="133">
        <v>8.3721829289627508E-4</v>
      </c>
      <c r="DD54" s="133">
        <v>1.4430789088334308E-3</v>
      </c>
      <c r="DE54" s="133">
        <v>1.7263608544282685E-4</v>
      </c>
      <c r="DF54" s="133">
        <v>3.0957320188761811E-4</v>
      </c>
      <c r="DG54" s="133">
        <v>3.8034709152135929E-4</v>
      </c>
      <c r="DH54" s="133">
        <v>2.2637635085536375E-4</v>
      </c>
      <c r="DI54" s="133"/>
      <c r="DJ54" s="133">
        <v>1.7360957214960951E-4</v>
      </c>
      <c r="DK54" s="133">
        <v>4.9214766135118427E-5</v>
      </c>
      <c r="DL54" s="133">
        <v>2.508766573315944E-4</v>
      </c>
      <c r="DM54" s="133">
        <v>6.7493413221518728E-5</v>
      </c>
      <c r="DN54" s="133">
        <v>2.3674919836841525E-4</v>
      </c>
      <c r="DO54" s="133">
        <v>4.3278342120968939E-5</v>
      </c>
      <c r="DP54" s="133">
        <v>9.7556972872200578E-5</v>
      </c>
      <c r="DQ54" s="133">
        <v>2.5741705251488992E-4</v>
      </c>
      <c r="DR54" s="133">
        <v>3.6556488810770913E-5</v>
      </c>
      <c r="DS54" s="133">
        <v>3.6201309065724696E-4</v>
      </c>
      <c r="DT54" s="133">
        <v>1.5295072799053868E-4</v>
      </c>
      <c r="DU54" s="133">
        <v>1.0234208156409397E-4</v>
      </c>
      <c r="DV54" s="133">
        <v>9.7254156758056235E-4</v>
      </c>
      <c r="DW54" s="133">
        <v>9.7044661966328596E-5</v>
      </c>
      <c r="DX54" s="133">
        <v>3.6986854132553803E-5</v>
      </c>
      <c r="DY54" s="133">
        <v>6.3661239055803627E-4</v>
      </c>
      <c r="DZ54" s="133">
        <v>1.7021179011572803E-3</v>
      </c>
      <c r="EA54" s="133">
        <v>4.0021025287897841E-4</v>
      </c>
      <c r="EB54" s="133">
        <v>1.8135521170844161E-3</v>
      </c>
      <c r="EC54" s="133">
        <v>1.038914792721333E-2</v>
      </c>
      <c r="ED54" s="133">
        <v>1.2866319444354271E-3</v>
      </c>
      <c r="EE54" s="133">
        <v>9.5656479611184141E-4</v>
      </c>
      <c r="EF54" s="133">
        <v>1.6666622918731398E-3</v>
      </c>
      <c r="EG54" s="133">
        <v>1.8284108447488615E-4</v>
      </c>
      <c r="EH54" s="133">
        <v>4.4567137771097585E-4</v>
      </c>
      <c r="EI54" s="133">
        <v>4.2022304570411178E-4</v>
      </c>
      <c r="EJ54" s="133">
        <v>2.2170040527066069E-4</v>
      </c>
      <c r="EK54" s="133"/>
      <c r="EL54" s="133">
        <v>2.1247166403888081E-4</v>
      </c>
      <c r="EM54" s="133">
        <v>3.066345695165566E-5</v>
      </c>
      <c r="EN54" s="133">
        <v>1.6836321873337965E-4</v>
      </c>
      <c r="EO54" s="133">
        <v>6.1225384756853206E-5</v>
      </c>
      <c r="EP54" s="133">
        <v>2.1575924635376767E-4</v>
      </c>
      <c r="EQ54" s="133">
        <v>5.5672839655734859E-5</v>
      </c>
      <c r="ER54" s="133">
        <v>1.0090218328529562E-4</v>
      </c>
      <c r="ES54" s="133">
        <v>2.4974710323276829E-4</v>
      </c>
      <c r="ET54" s="133">
        <v>4.3850190142553485E-5</v>
      </c>
      <c r="EU54" s="133">
        <v>3.9379592340770827E-4</v>
      </c>
      <c r="EV54" s="133">
        <v>2.3623509855056214E-4</v>
      </c>
      <c r="EW54" s="133">
        <v>1.0444311568794065E-4</v>
      </c>
      <c r="EX54" s="133">
        <v>9.912215514222408E-4</v>
      </c>
      <c r="EY54" s="133">
        <v>1.0642754363241131E-4</v>
      </c>
      <c r="EZ54" s="133">
        <v>1.3352235155175688E-4</v>
      </c>
      <c r="FA54" s="133">
        <v>8.15119719685415E-4</v>
      </c>
      <c r="FB54" s="133">
        <v>1.6865828559908707E-3</v>
      </c>
      <c r="FC54" s="133">
        <v>3.6963192745563268E-4</v>
      </c>
      <c r="FD54" s="133">
        <v>2.480061915868117E-3</v>
      </c>
      <c r="FE54" s="133">
        <v>1.1268492912543842E-2</v>
      </c>
      <c r="FF54" s="133">
        <v>1.4260217758128493E-3</v>
      </c>
      <c r="FG54" s="133">
        <v>1.1351309019897993E-3</v>
      </c>
      <c r="FH54" s="133">
        <v>1.9009933839626814E-3</v>
      </c>
      <c r="FI54" s="133">
        <v>1.941276284310683E-4</v>
      </c>
      <c r="FJ54" s="133">
        <v>5.5484301567305851E-4</v>
      </c>
      <c r="FK54" s="133">
        <v>4.8663067636072681E-4</v>
      </c>
      <c r="FL54" s="133">
        <v>2.7653596447506503E-4</v>
      </c>
      <c r="FM54" s="133"/>
      <c r="FN54" s="133">
        <v>1.9742588181658361E-4</v>
      </c>
      <c r="FO54" s="133">
        <v>3.1815329693841394E-5</v>
      </c>
      <c r="FP54" s="133">
        <v>3.4693000356273996E-4</v>
      </c>
      <c r="FQ54" s="133">
        <v>6.8094077738276512E-5</v>
      </c>
      <c r="FR54" s="133">
        <v>2.1108515230717687E-4</v>
      </c>
      <c r="FS54" s="133">
        <v>2.6154815814563532E-5</v>
      </c>
      <c r="FT54" s="133">
        <v>7.4527936516625764E-5</v>
      </c>
      <c r="FU54" s="133">
        <v>4.0612041846235222E-4</v>
      </c>
      <c r="FV54" s="133">
        <v>4.5604969714065508E-5</v>
      </c>
      <c r="FW54" s="133">
        <v>5.2166072861145629E-4</v>
      </c>
      <c r="FX54" s="133">
        <v>2.5154261124795898E-4</v>
      </c>
      <c r="FY54" s="133">
        <v>1.3743186357450838E-4</v>
      </c>
      <c r="FZ54" s="133">
        <v>1.1887445293506818E-3</v>
      </c>
      <c r="GA54" s="133">
        <v>1.0222672747682939E-4</v>
      </c>
      <c r="GB54" s="133">
        <v>1.2675871080202131E-4</v>
      </c>
      <c r="GC54" s="133">
        <v>9.8558397729460088E-4</v>
      </c>
      <c r="GD54" s="133">
        <v>1.7993380012333081E-3</v>
      </c>
      <c r="GE54" s="133">
        <v>5.1407089135768194E-4</v>
      </c>
      <c r="GF54" s="133">
        <v>2.2855621199656625E-3</v>
      </c>
      <c r="GG54" s="133">
        <v>1.2381935264169136E-2</v>
      </c>
      <c r="GH54" s="133">
        <v>1.2378508710640648E-3</v>
      </c>
      <c r="GI54" s="133">
        <v>1.301332489409971E-3</v>
      </c>
      <c r="GJ54" s="133">
        <v>2.1249740721804851E-3</v>
      </c>
      <c r="GK54" s="133">
        <v>2.1010966511559936E-4</v>
      </c>
      <c r="GL54" s="133">
        <v>4.462931699488606E-4</v>
      </c>
      <c r="GM54" s="133">
        <v>9.3286363860990002E-4</v>
      </c>
      <c r="GN54" s="133">
        <v>3.7548847861278785E-4</v>
      </c>
      <c r="GO54" s="133"/>
      <c r="GP54" s="133">
        <v>1.6619728683059447E-4</v>
      </c>
      <c r="GQ54" s="133">
        <v>2.1167053207658388E-5</v>
      </c>
      <c r="GR54" s="133">
        <v>3.340382358648134E-4</v>
      </c>
      <c r="GS54" s="133">
        <v>1.4598972153214421E-4</v>
      </c>
      <c r="GT54" s="133">
        <v>2.7732590135722229E-4</v>
      </c>
      <c r="GU54" s="133">
        <v>1.8200288724370325E-5</v>
      </c>
      <c r="GV54" s="133">
        <v>6.0736985880422583E-5</v>
      </c>
      <c r="GW54" s="133">
        <v>2.8856475577634342E-4</v>
      </c>
      <c r="GX54" s="133">
        <v>4.119989573434129E-5</v>
      </c>
      <c r="GY54" s="133">
        <v>5.3449684212153513E-4</v>
      </c>
      <c r="GZ54" s="133">
        <v>3.2423528637505E-4</v>
      </c>
      <c r="HA54" s="133">
        <v>1.1215229270148553E-4</v>
      </c>
      <c r="HB54" s="133">
        <v>1.2306068467394422E-3</v>
      </c>
      <c r="HC54" s="133">
        <v>1.3683384123204108E-4</v>
      </c>
      <c r="HD54" s="133">
        <v>2.9154882031902065E-4</v>
      </c>
      <c r="HE54" s="133">
        <v>1.3241847467173279E-3</v>
      </c>
      <c r="HF54" s="133">
        <v>2.5541185350376997E-3</v>
      </c>
      <c r="HG54" s="133">
        <v>7.767462076794441E-4</v>
      </c>
      <c r="HH54" s="133">
        <v>3.0330323999223732E-3</v>
      </c>
      <c r="HI54" s="133">
        <v>1.6301687365910953E-2</v>
      </c>
      <c r="HJ54" s="133">
        <v>1.283111274493933E-3</v>
      </c>
      <c r="HK54" s="133">
        <v>1.3340237836613087E-3</v>
      </c>
      <c r="HL54" s="133">
        <v>2.4882579917494523E-3</v>
      </c>
      <c r="HM54" s="133">
        <v>2.6341383549875036E-4</v>
      </c>
      <c r="HN54" s="133">
        <v>6.284738176776032E-4</v>
      </c>
      <c r="HO54" s="133">
        <v>1.2015319442129318E-3</v>
      </c>
      <c r="HP54" s="133">
        <v>9.4753583832954099E-4</v>
      </c>
      <c r="HQ54" s="132"/>
      <c r="HR54" s="132"/>
      <c r="HS54" s="132"/>
    </row>
    <row r="55" spans="1:227" x14ac:dyDescent="0.25">
      <c r="HQ55" s="133"/>
      <c r="HR55" s="132"/>
      <c r="HS55" s="132"/>
    </row>
    <row r="56" spans="1:227" x14ac:dyDescent="0.25">
      <c r="HQ56" s="133"/>
      <c r="HR56" s="132"/>
      <c r="HS56" s="132"/>
    </row>
    <row r="57" spans="1:227" x14ac:dyDescent="0.25">
      <c r="HQ57" s="133"/>
      <c r="HR57" s="132"/>
      <c r="HS57" s="132"/>
    </row>
    <row r="58" spans="1:227" x14ac:dyDescent="0.25">
      <c r="HQ58" s="132"/>
      <c r="HR58" s="132"/>
      <c r="HS58" s="132"/>
    </row>
    <row r="59" spans="1:227" x14ac:dyDescent="0.25">
      <c r="HQ59" s="132"/>
      <c r="HR59" s="132"/>
      <c r="HS59" s="132"/>
    </row>
    <row r="60" spans="1:227" x14ac:dyDescent="0.25">
      <c r="HQ60" s="133"/>
      <c r="HR60" s="132"/>
      <c r="HS60" s="132"/>
    </row>
    <row r="61" spans="1:227" x14ac:dyDescent="0.25">
      <c r="HQ61" s="133"/>
      <c r="HR61" s="132"/>
      <c r="HS61" s="132"/>
    </row>
    <row r="62" spans="1:227" x14ac:dyDescent="0.25">
      <c r="HQ62" s="133"/>
      <c r="HR62" s="132"/>
      <c r="HS62" s="132"/>
    </row>
    <row r="63" spans="1:227" x14ac:dyDescent="0.25">
      <c r="HQ63" s="133"/>
      <c r="HR63" s="132"/>
      <c r="HS63" s="132"/>
    </row>
    <row r="64" spans="1:227" x14ac:dyDescent="0.25">
      <c r="HQ64" s="133"/>
      <c r="HR64" s="132"/>
      <c r="HS64" s="132"/>
    </row>
    <row r="65" spans="225:227" x14ac:dyDescent="0.25">
      <c r="HQ65" s="133"/>
      <c r="HR65" s="132"/>
      <c r="HS65" s="132"/>
    </row>
    <row r="66" spans="225:227" x14ac:dyDescent="0.25">
      <c r="HQ66" s="133"/>
      <c r="HR66" s="132"/>
      <c r="HS66" s="132"/>
    </row>
    <row r="67" spans="225:227" x14ac:dyDescent="0.25">
      <c r="HQ67" s="133"/>
      <c r="HR67" s="132"/>
      <c r="HS67" s="132"/>
    </row>
    <row r="68" spans="225:227" x14ac:dyDescent="0.25">
      <c r="HQ68" s="133"/>
      <c r="HR68" s="132"/>
      <c r="HS68" s="132"/>
    </row>
    <row r="69" spans="225:227" x14ac:dyDescent="0.25">
      <c r="HQ69" s="133"/>
      <c r="HR69" s="132"/>
      <c r="HS69" s="132"/>
    </row>
    <row r="70" spans="225:227" x14ac:dyDescent="0.25">
      <c r="HQ70" s="133"/>
      <c r="HR70" s="132"/>
      <c r="HS70" s="132"/>
    </row>
    <row r="71" spans="225:227" x14ac:dyDescent="0.25">
      <c r="HQ71" s="133"/>
      <c r="HR71" s="132"/>
      <c r="HS71" s="132"/>
    </row>
    <row r="72" spans="225:227" x14ac:dyDescent="0.25">
      <c r="HQ72" s="133"/>
      <c r="HR72" s="132"/>
      <c r="HS72" s="132"/>
    </row>
    <row r="73" spans="225:227" x14ac:dyDescent="0.25">
      <c r="HQ73" s="133"/>
      <c r="HR73" s="132"/>
      <c r="HS73" s="132"/>
    </row>
    <row r="74" spans="225:227" x14ac:dyDescent="0.25">
      <c r="HQ74" s="133"/>
      <c r="HR74" s="132"/>
      <c r="HS74" s="132"/>
    </row>
    <row r="75" spans="225:227" x14ac:dyDescent="0.25">
      <c r="HQ75" s="133"/>
      <c r="HR75" s="132"/>
      <c r="HS75" s="132"/>
    </row>
    <row r="76" spans="225:227" x14ac:dyDescent="0.25">
      <c r="HQ76" s="132"/>
      <c r="HR76" s="132"/>
      <c r="HS76" s="132"/>
    </row>
    <row r="77" spans="225:227" x14ac:dyDescent="0.25">
      <c r="HQ77" s="132"/>
      <c r="HR77" s="132"/>
      <c r="HS77" s="132"/>
    </row>
    <row r="78" spans="225:227" x14ac:dyDescent="0.25">
      <c r="HQ78" s="132"/>
      <c r="HR78" s="132"/>
      <c r="HS78" s="132"/>
    </row>
    <row r="79" spans="225:227" x14ac:dyDescent="0.25">
      <c r="HQ79" s="132"/>
      <c r="HR79" s="132"/>
      <c r="HS79" s="132"/>
    </row>
    <row r="80" spans="225:227" x14ac:dyDescent="0.25">
      <c r="HQ80" s="132"/>
      <c r="HR80" s="132"/>
      <c r="HS80" s="132"/>
    </row>
    <row r="81" spans="225:227" x14ac:dyDescent="0.25">
      <c r="HQ81" s="132"/>
      <c r="HR81" s="132"/>
      <c r="HS81" s="132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 tint="0.59999389629810485"/>
  </sheetPr>
  <dimension ref="A1:IA67"/>
  <sheetViews>
    <sheetView zoomScale="85" zoomScaleNormal="85" workbookViewId="0">
      <pane xSplit="10" ySplit="2" topLeftCell="K3" activePane="bottomRight" state="frozen"/>
      <selection pane="topRight" activeCell="K1" sqref="K1"/>
      <selection pane="bottomLeft" activeCell="A3" sqref="A3"/>
      <selection pane="bottomRight" activeCell="L3" sqref="L3"/>
    </sheetView>
  </sheetViews>
  <sheetFormatPr defaultRowHeight="15" x14ac:dyDescent="0.25"/>
  <cols>
    <col min="1" max="1" width="13.5703125" style="4" bestFit="1" customWidth="1"/>
    <col min="2" max="2" width="9.140625" style="4"/>
    <col min="3" max="3" width="10.28515625" style="4" bestFit="1" customWidth="1"/>
    <col min="4" max="4" width="11" style="14" bestFit="1" customWidth="1"/>
    <col min="5" max="5" width="9.140625" style="4"/>
    <col min="6" max="6" width="11" style="4" bestFit="1" customWidth="1"/>
    <col min="7" max="7" width="21.85546875" style="14" bestFit="1" customWidth="1"/>
    <col min="8" max="8" width="15.7109375" style="4" customWidth="1"/>
    <col min="9" max="9" width="24.5703125" style="4" bestFit="1" customWidth="1"/>
    <col min="10" max="10" width="27.85546875" style="4" bestFit="1" customWidth="1"/>
    <col min="11" max="11" width="24.42578125" style="4" customWidth="1"/>
    <col min="12" max="151" width="15.7109375" style="4" customWidth="1"/>
    <col min="152" max="152" width="18.42578125" style="4" bestFit="1" customWidth="1"/>
    <col min="153" max="153" width="14.85546875" style="4" bestFit="1" customWidth="1"/>
    <col min="154" max="154" width="19" style="4" bestFit="1" customWidth="1"/>
    <col min="155" max="155" width="17.28515625" style="4" bestFit="1" customWidth="1"/>
    <col min="156" max="156" width="14.85546875" style="4" bestFit="1" customWidth="1"/>
    <col min="157" max="157" width="16.140625" style="4" bestFit="1" customWidth="1"/>
    <col min="158" max="158" width="18.42578125" style="4" bestFit="1" customWidth="1"/>
    <col min="159" max="159" width="19" style="4" bestFit="1" customWidth="1"/>
    <col min="160" max="161" width="14.85546875" style="4" bestFit="1" customWidth="1"/>
    <col min="162" max="162" width="28.42578125" style="4" bestFit="1" customWidth="1"/>
    <col min="163" max="163" width="16.42578125" style="4" bestFit="1" customWidth="1"/>
    <col min="164" max="164" width="21.140625" style="4" bestFit="1" customWidth="1"/>
    <col min="165" max="165" width="16.7109375" style="4" bestFit="1" customWidth="1"/>
    <col min="166" max="166" width="16.5703125" style="4" bestFit="1" customWidth="1"/>
    <col min="167" max="167" width="14.85546875" style="4" bestFit="1" customWidth="1"/>
    <col min="168" max="168" width="21.7109375" style="4" bestFit="1" customWidth="1"/>
    <col min="169" max="169" width="22.28515625" style="4" bestFit="1" customWidth="1"/>
    <col min="170" max="170" width="22.5703125" style="4" bestFit="1" customWidth="1"/>
    <col min="171" max="171" width="18.5703125" style="4" bestFit="1" customWidth="1"/>
    <col min="172" max="172" width="15.7109375" style="4" customWidth="1"/>
    <col min="173" max="173" width="22.7109375" style="4" bestFit="1" customWidth="1"/>
    <col min="174" max="174" width="26" style="4" bestFit="1" customWidth="1"/>
    <col min="175" max="175" width="27.42578125" style="4" bestFit="1" customWidth="1"/>
    <col min="176" max="176" width="21.28515625" style="4" bestFit="1" customWidth="1"/>
    <col min="177" max="177" width="14.85546875" style="4" bestFit="1" customWidth="1"/>
    <col min="178" max="178" width="23.85546875" style="4" bestFit="1" customWidth="1"/>
    <col min="179" max="179" width="21.28515625" style="4" bestFit="1" customWidth="1"/>
    <col min="180" max="180" width="18.42578125" style="4" bestFit="1" customWidth="1"/>
    <col min="181" max="181" width="14.85546875" style="4" bestFit="1" customWidth="1"/>
    <col min="182" max="182" width="19" style="4" bestFit="1" customWidth="1"/>
    <col min="183" max="183" width="17.28515625" style="4" bestFit="1" customWidth="1"/>
    <col min="184" max="184" width="14.85546875" style="4" bestFit="1" customWidth="1"/>
    <col min="185" max="185" width="16.140625" style="4" bestFit="1" customWidth="1"/>
    <col min="186" max="186" width="18.42578125" style="4" bestFit="1" customWidth="1"/>
    <col min="187" max="187" width="19" style="4" bestFit="1" customWidth="1"/>
    <col min="188" max="189" width="14.85546875" style="4" bestFit="1" customWidth="1"/>
    <col min="190" max="190" width="28.42578125" style="4" bestFit="1" customWidth="1"/>
    <col min="191" max="191" width="16.42578125" style="4" bestFit="1" customWidth="1"/>
    <col min="192" max="192" width="21.140625" style="4" bestFit="1" customWidth="1"/>
    <col min="193" max="193" width="16.7109375" style="4" bestFit="1" customWidth="1"/>
    <col min="194" max="194" width="16.5703125" style="4" bestFit="1" customWidth="1"/>
    <col min="195" max="195" width="14.85546875" style="4" bestFit="1" customWidth="1"/>
    <col min="196" max="196" width="21.7109375" style="4" bestFit="1" customWidth="1"/>
    <col min="197" max="197" width="22.28515625" style="4" bestFit="1" customWidth="1"/>
    <col min="198" max="198" width="22.5703125" style="4" bestFit="1" customWidth="1"/>
    <col min="199" max="199" width="18.5703125" style="4" bestFit="1" customWidth="1"/>
    <col min="200" max="200" width="15.7109375" style="4" customWidth="1"/>
    <col min="201" max="201" width="22.7109375" style="4" bestFit="1" customWidth="1"/>
    <col min="202" max="202" width="26" style="4" bestFit="1" customWidth="1"/>
    <col min="203" max="203" width="27.42578125" style="4" bestFit="1" customWidth="1"/>
    <col min="204" max="204" width="21.28515625" style="4" bestFit="1" customWidth="1"/>
    <col min="205" max="205" width="14.85546875" style="4" bestFit="1" customWidth="1"/>
    <col min="206" max="206" width="23.85546875" style="4" bestFit="1" customWidth="1"/>
    <col min="207" max="231" width="15.7109375" style="4" customWidth="1"/>
    <col min="232" max="232" width="11.5703125" style="4" bestFit="1" customWidth="1"/>
    <col min="233" max="234" width="13.28515625" style="4" bestFit="1" customWidth="1"/>
    <col min="235" max="235" width="18.85546875" style="4" bestFit="1" customWidth="1"/>
    <col min="236" max="16384" width="9.140625" style="104"/>
  </cols>
  <sheetData>
    <row r="1" spans="1:235" s="103" customFormat="1" ht="15.75" x14ac:dyDescent="0.25">
      <c r="A1" s="198" t="s">
        <v>78</v>
      </c>
      <c r="B1" s="198"/>
      <c r="C1" s="198"/>
      <c r="D1" s="198"/>
      <c r="E1" s="198"/>
      <c r="F1" s="198"/>
      <c r="G1" s="198"/>
      <c r="H1" s="198"/>
      <c r="I1" s="198"/>
      <c r="J1" s="198"/>
      <c r="K1" s="198"/>
      <c r="L1" s="198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8"/>
      <c r="X1" s="198"/>
      <c r="Y1" s="198"/>
      <c r="Z1" s="88"/>
      <c r="AA1" s="88"/>
      <c r="AB1" s="88"/>
      <c r="AC1" s="88"/>
      <c r="AD1" s="88"/>
      <c r="AE1" s="88"/>
      <c r="AF1" s="88"/>
      <c r="AG1" s="88"/>
      <c r="AH1" s="88"/>
      <c r="AI1" s="88"/>
      <c r="AJ1" s="88"/>
      <c r="AK1" s="88"/>
      <c r="AL1" s="88"/>
      <c r="AM1" s="88"/>
      <c r="AN1" s="88"/>
      <c r="AO1" s="88"/>
      <c r="AP1" s="88"/>
      <c r="AQ1" s="88"/>
      <c r="AR1" s="88"/>
      <c r="AS1" s="88"/>
      <c r="AT1" s="88"/>
      <c r="AU1" s="88"/>
      <c r="AV1" s="88"/>
      <c r="AW1" s="88"/>
      <c r="AX1" s="88"/>
      <c r="AY1" s="88"/>
      <c r="AZ1" s="88"/>
      <c r="BA1" s="88"/>
      <c r="BB1" s="88"/>
      <c r="BC1" s="88"/>
      <c r="BD1" s="88"/>
      <c r="BE1" s="88"/>
      <c r="BF1" s="88"/>
      <c r="BG1" s="88"/>
      <c r="BH1" s="88"/>
      <c r="BI1" s="88"/>
      <c r="BJ1" s="88"/>
      <c r="BK1" s="88"/>
      <c r="BL1" s="88"/>
      <c r="BM1" s="88"/>
      <c r="BN1" s="88"/>
      <c r="BO1" s="88"/>
      <c r="BP1" s="88"/>
      <c r="BQ1" s="88"/>
      <c r="BR1" s="88"/>
      <c r="BS1" s="88"/>
      <c r="BT1" s="88"/>
      <c r="BU1" s="88"/>
      <c r="BV1" s="88"/>
      <c r="BW1" s="88"/>
      <c r="BX1" s="88"/>
      <c r="BY1" s="88"/>
      <c r="BZ1" s="88"/>
      <c r="CA1" s="88"/>
      <c r="CB1" s="88"/>
      <c r="CC1" s="88"/>
      <c r="CD1" s="88"/>
      <c r="CE1" s="88"/>
      <c r="CF1" s="88"/>
      <c r="CG1" s="88"/>
      <c r="CH1" s="88"/>
      <c r="CI1" s="88"/>
      <c r="CJ1" s="88"/>
      <c r="CK1" s="88"/>
      <c r="CL1" s="88"/>
      <c r="CM1" s="88"/>
      <c r="CN1" s="88"/>
      <c r="CO1" s="88"/>
      <c r="CP1" s="88"/>
      <c r="CQ1" s="88"/>
      <c r="CR1" s="88"/>
      <c r="CS1" s="88"/>
      <c r="CT1" s="88"/>
      <c r="CU1" s="88"/>
      <c r="CV1" s="88"/>
      <c r="CW1" s="88"/>
      <c r="CX1" s="88"/>
      <c r="CY1" s="88"/>
      <c r="CZ1" s="88"/>
      <c r="DA1" s="88"/>
      <c r="DB1" s="88"/>
      <c r="DC1" s="88"/>
      <c r="DD1" s="88"/>
      <c r="DE1" s="88"/>
      <c r="DF1" s="88"/>
      <c r="DG1" s="88"/>
      <c r="DH1" s="88"/>
      <c r="DI1" s="88"/>
      <c r="DJ1" s="88"/>
      <c r="DK1" s="88"/>
      <c r="DL1" s="88"/>
      <c r="DM1" s="88"/>
      <c r="DN1" s="88"/>
      <c r="DO1" s="88"/>
      <c r="DP1" s="88"/>
      <c r="DQ1" s="88"/>
      <c r="DR1" s="88"/>
      <c r="DS1" s="88"/>
      <c r="DT1" s="88"/>
      <c r="DU1" s="88"/>
      <c r="DV1" s="88"/>
      <c r="DW1" s="88"/>
      <c r="DX1" s="88"/>
      <c r="DY1" s="88"/>
      <c r="DZ1" s="88"/>
      <c r="EA1" s="88"/>
      <c r="EB1" s="88"/>
      <c r="EC1" s="88"/>
      <c r="ED1" s="88"/>
      <c r="EE1" s="88"/>
      <c r="EF1" s="88"/>
      <c r="EG1" s="88"/>
      <c r="EH1" s="88"/>
      <c r="EI1" s="88"/>
      <c r="EJ1" s="88"/>
      <c r="EK1" s="88"/>
      <c r="EL1" s="88"/>
      <c r="EM1" s="88"/>
      <c r="EN1" s="88"/>
      <c r="EO1" s="88"/>
      <c r="EP1" s="88"/>
      <c r="EQ1" s="88"/>
      <c r="ER1" s="88"/>
      <c r="ES1" s="88"/>
      <c r="ET1" s="88"/>
      <c r="EU1" s="88"/>
      <c r="EV1" s="88"/>
      <c r="EW1" s="88"/>
      <c r="EX1" s="88"/>
      <c r="EY1" s="88"/>
      <c r="EZ1" s="88"/>
      <c r="FA1" s="88"/>
      <c r="FB1" s="88"/>
      <c r="FC1" s="88"/>
      <c r="FD1" s="88"/>
      <c r="FE1" s="88"/>
      <c r="FF1" s="88"/>
      <c r="FG1" s="88"/>
      <c r="FH1" s="88"/>
      <c r="FI1" s="88"/>
      <c r="FJ1" s="88"/>
      <c r="FK1" s="88"/>
      <c r="FL1" s="88"/>
      <c r="FM1" s="88"/>
      <c r="FN1" s="88"/>
      <c r="FO1" s="88"/>
      <c r="FP1" s="88"/>
      <c r="FQ1" s="88"/>
      <c r="FR1" s="88"/>
      <c r="FS1" s="88"/>
      <c r="FT1" s="88"/>
      <c r="FU1" s="88"/>
      <c r="FV1" s="88"/>
      <c r="FW1" s="88"/>
      <c r="FX1" s="88"/>
      <c r="FY1" s="88"/>
      <c r="FZ1" s="88"/>
      <c r="GA1" s="88"/>
      <c r="GB1" s="88"/>
      <c r="GC1" s="88"/>
      <c r="GD1" s="88"/>
      <c r="GE1" s="88"/>
      <c r="GF1" s="88"/>
      <c r="GG1" s="88"/>
      <c r="GH1" s="88"/>
      <c r="GI1" s="88"/>
      <c r="GJ1" s="88"/>
      <c r="GK1" s="88"/>
      <c r="GL1" s="88"/>
      <c r="GM1" s="88"/>
      <c r="GN1" s="88"/>
      <c r="GO1" s="88"/>
      <c r="GP1" s="88"/>
      <c r="GQ1" s="88"/>
      <c r="GR1" s="88"/>
      <c r="GS1" s="88"/>
      <c r="GT1" s="88"/>
      <c r="GU1" s="88"/>
      <c r="GV1" s="88"/>
      <c r="GW1" s="88"/>
      <c r="GX1" s="88"/>
      <c r="GY1" s="88"/>
      <c r="GZ1" s="88"/>
      <c r="HA1" s="88"/>
      <c r="HB1" s="88"/>
      <c r="HC1" s="88"/>
      <c r="HD1" s="88"/>
      <c r="HE1" s="88"/>
      <c r="HF1" s="88"/>
      <c r="HG1" s="88"/>
      <c r="HH1" s="88"/>
      <c r="HI1" s="88"/>
      <c r="HJ1" s="88"/>
      <c r="HK1" s="88"/>
      <c r="HL1" s="88"/>
      <c r="HM1" s="88"/>
      <c r="HN1" s="88"/>
      <c r="HO1" s="88"/>
      <c r="HP1" s="88"/>
      <c r="HQ1" s="88"/>
      <c r="HR1" s="88"/>
      <c r="HS1" s="88"/>
      <c r="HT1" s="88"/>
      <c r="HU1" s="88"/>
      <c r="HV1" s="88"/>
      <c r="HW1" s="88"/>
      <c r="HX1" s="88"/>
      <c r="HY1" s="88"/>
      <c r="HZ1" s="88"/>
      <c r="IA1" s="88"/>
    </row>
    <row r="2" spans="1:235" s="109" customFormat="1" ht="60" x14ac:dyDescent="0.25">
      <c r="A2" s="106" t="s">
        <v>865</v>
      </c>
      <c r="B2" s="107" t="s">
        <v>799</v>
      </c>
      <c r="C2" s="107" t="s">
        <v>866</v>
      </c>
      <c r="D2" s="107" t="s">
        <v>867</v>
      </c>
      <c r="E2" s="107" t="s">
        <v>868</v>
      </c>
      <c r="F2" s="107" t="s">
        <v>869</v>
      </c>
      <c r="G2" s="107" t="s">
        <v>800</v>
      </c>
      <c r="H2" s="107" t="s">
        <v>870</v>
      </c>
      <c r="I2" s="107" t="s">
        <v>871</v>
      </c>
      <c r="J2" s="108" t="s">
        <v>872</v>
      </c>
      <c r="K2" s="108" t="s">
        <v>842</v>
      </c>
      <c r="L2" s="106" t="s">
        <v>96</v>
      </c>
      <c r="M2" s="106" t="s">
        <v>97</v>
      </c>
      <c r="N2" s="106" t="s">
        <v>98</v>
      </c>
      <c r="O2" s="106" t="s">
        <v>99</v>
      </c>
      <c r="P2" s="106" t="s">
        <v>100</v>
      </c>
      <c r="Q2" s="106" t="s">
        <v>101</v>
      </c>
      <c r="R2" s="106" t="s">
        <v>102</v>
      </c>
      <c r="S2" s="106" t="s">
        <v>103</v>
      </c>
      <c r="T2" s="106" t="s">
        <v>104</v>
      </c>
      <c r="U2" s="106" t="s">
        <v>105</v>
      </c>
      <c r="V2" s="106" t="s">
        <v>106</v>
      </c>
      <c r="W2" s="106" t="s">
        <v>107</v>
      </c>
      <c r="X2" s="106" t="s">
        <v>108</v>
      </c>
      <c r="Y2" s="106" t="s">
        <v>109</v>
      </c>
      <c r="Z2" s="106" t="s">
        <v>110</v>
      </c>
      <c r="AA2" s="106" t="s">
        <v>111</v>
      </c>
      <c r="AB2" s="106" t="s">
        <v>112</v>
      </c>
      <c r="AC2" s="106" t="s">
        <v>113</v>
      </c>
      <c r="AD2" s="106" t="s">
        <v>114</v>
      </c>
      <c r="AE2" s="106" t="s">
        <v>115</v>
      </c>
      <c r="AF2" s="106" t="s">
        <v>116</v>
      </c>
      <c r="AG2" s="106" t="s">
        <v>117</v>
      </c>
      <c r="AH2" s="106" t="s">
        <v>118</v>
      </c>
      <c r="AI2" s="106" t="s">
        <v>119</v>
      </c>
      <c r="AJ2" s="106" t="s">
        <v>120</v>
      </c>
      <c r="AK2" s="106" t="s">
        <v>121</v>
      </c>
      <c r="AL2" s="106" t="s">
        <v>122</v>
      </c>
      <c r="AM2" s="5" t="s">
        <v>0</v>
      </c>
      <c r="AN2" s="106" t="s">
        <v>123</v>
      </c>
      <c r="AO2" s="106" t="s">
        <v>124</v>
      </c>
      <c r="AP2" s="106" t="s">
        <v>125</v>
      </c>
      <c r="AQ2" s="106" t="s">
        <v>126</v>
      </c>
      <c r="AR2" s="106" t="s">
        <v>127</v>
      </c>
      <c r="AS2" s="106" t="s">
        <v>128</v>
      </c>
      <c r="AT2" s="106" t="s">
        <v>129</v>
      </c>
      <c r="AU2" s="106" t="s">
        <v>130</v>
      </c>
      <c r="AV2" s="106" t="s">
        <v>131</v>
      </c>
      <c r="AW2" s="106" t="s">
        <v>132</v>
      </c>
      <c r="AX2" s="106" t="s">
        <v>133</v>
      </c>
      <c r="AY2" s="106" t="s">
        <v>134</v>
      </c>
      <c r="AZ2" s="106" t="s">
        <v>135</v>
      </c>
      <c r="BA2" s="106" t="s">
        <v>136</v>
      </c>
      <c r="BB2" s="106" t="s">
        <v>137</v>
      </c>
      <c r="BC2" s="106" t="s">
        <v>138</v>
      </c>
      <c r="BD2" s="106" t="s">
        <v>139</v>
      </c>
      <c r="BE2" s="106" t="s">
        <v>140</v>
      </c>
      <c r="BF2" s="106" t="s">
        <v>141</v>
      </c>
      <c r="BG2" s="106" t="s">
        <v>142</v>
      </c>
      <c r="BH2" s="106" t="s">
        <v>143</v>
      </c>
      <c r="BI2" s="106" t="s">
        <v>144</v>
      </c>
      <c r="BJ2" s="106" t="s">
        <v>145</v>
      </c>
      <c r="BK2" s="106" t="s">
        <v>146</v>
      </c>
      <c r="BL2" s="106" t="s">
        <v>147</v>
      </c>
      <c r="BM2" s="106" t="s">
        <v>148</v>
      </c>
      <c r="BN2" s="106" t="s">
        <v>149</v>
      </c>
      <c r="BO2" s="5" t="s">
        <v>1</v>
      </c>
      <c r="BP2" s="106" t="s">
        <v>150</v>
      </c>
      <c r="BQ2" s="106" t="s">
        <v>151</v>
      </c>
      <c r="BR2" s="106" t="s">
        <v>152</v>
      </c>
      <c r="BS2" s="106" t="s">
        <v>153</v>
      </c>
      <c r="BT2" s="106" t="s">
        <v>154</v>
      </c>
      <c r="BU2" s="106" t="s">
        <v>155</v>
      </c>
      <c r="BV2" s="106" t="s">
        <v>156</v>
      </c>
      <c r="BW2" s="106" t="s">
        <v>157</v>
      </c>
      <c r="BX2" s="106" t="s">
        <v>158</v>
      </c>
      <c r="BY2" s="106" t="s">
        <v>159</v>
      </c>
      <c r="BZ2" s="106" t="s">
        <v>160</v>
      </c>
      <c r="CA2" s="106" t="s">
        <v>161</v>
      </c>
      <c r="CB2" s="106" t="s">
        <v>162</v>
      </c>
      <c r="CC2" s="106" t="s">
        <v>163</v>
      </c>
      <c r="CD2" s="106" t="s">
        <v>164</v>
      </c>
      <c r="CE2" s="106" t="s">
        <v>165</v>
      </c>
      <c r="CF2" s="106" t="s">
        <v>166</v>
      </c>
      <c r="CG2" s="106" t="s">
        <v>167</v>
      </c>
      <c r="CH2" s="106" t="s">
        <v>168</v>
      </c>
      <c r="CI2" s="106" t="s">
        <v>169</v>
      </c>
      <c r="CJ2" s="106" t="s">
        <v>170</v>
      </c>
      <c r="CK2" s="106" t="s">
        <v>171</v>
      </c>
      <c r="CL2" s="106" t="s">
        <v>172</v>
      </c>
      <c r="CM2" s="106" t="s">
        <v>173</v>
      </c>
      <c r="CN2" s="106" t="s">
        <v>174</v>
      </c>
      <c r="CO2" s="106" t="s">
        <v>175</v>
      </c>
      <c r="CP2" s="106" t="s">
        <v>176</v>
      </c>
      <c r="CQ2" s="5" t="s">
        <v>2</v>
      </c>
      <c r="CR2" s="106" t="s">
        <v>177</v>
      </c>
      <c r="CS2" s="106" t="s">
        <v>178</v>
      </c>
      <c r="CT2" s="106" t="s">
        <v>179</v>
      </c>
      <c r="CU2" s="106" t="s">
        <v>180</v>
      </c>
      <c r="CV2" s="106" t="s">
        <v>181</v>
      </c>
      <c r="CW2" s="106" t="s">
        <v>182</v>
      </c>
      <c r="CX2" s="106" t="s">
        <v>183</v>
      </c>
      <c r="CY2" s="106" t="s">
        <v>184</v>
      </c>
      <c r="CZ2" s="106" t="s">
        <v>185</v>
      </c>
      <c r="DA2" s="106" t="s">
        <v>186</v>
      </c>
      <c r="DB2" s="106" t="s">
        <v>187</v>
      </c>
      <c r="DC2" s="106" t="s">
        <v>188</v>
      </c>
      <c r="DD2" s="106" t="s">
        <v>189</v>
      </c>
      <c r="DE2" s="106" t="s">
        <v>190</v>
      </c>
      <c r="DF2" s="106" t="s">
        <v>191</v>
      </c>
      <c r="DG2" s="106" t="s">
        <v>192</v>
      </c>
      <c r="DH2" s="106" t="s">
        <v>193</v>
      </c>
      <c r="DI2" s="106" t="s">
        <v>194</v>
      </c>
      <c r="DJ2" s="106" t="s">
        <v>195</v>
      </c>
      <c r="DK2" s="106" t="s">
        <v>196</v>
      </c>
      <c r="DL2" s="106" t="s">
        <v>197</v>
      </c>
      <c r="DM2" s="106" t="s">
        <v>198</v>
      </c>
      <c r="DN2" s="106" t="s">
        <v>199</v>
      </c>
      <c r="DO2" s="106" t="s">
        <v>200</v>
      </c>
      <c r="DP2" s="106" t="s">
        <v>201</v>
      </c>
      <c r="DQ2" s="106" t="s">
        <v>202</v>
      </c>
      <c r="DR2" s="106" t="s">
        <v>203</v>
      </c>
      <c r="DS2" s="5" t="s">
        <v>3</v>
      </c>
      <c r="DT2" s="106" t="s">
        <v>204</v>
      </c>
      <c r="DU2" s="106" t="s">
        <v>205</v>
      </c>
      <c r="DV2" s="106" t="s">
        <v>206</v>
      </c>
      <c r="DW2" s="106" t="s">
        <v>207</v>
      </c>
      <c r="DX2" s="106" t="s">
        <v>208</v>
      </c>
      <c r="DY2" s="106" t="s">
        <v>209</v>
      </c>
      <c r="DZ2" s="106" t="s">
        <v>210</v>
      </c>
      <c r="EA2" s="106" t="s">
        <v>211</v>
      </c>
      <c r="EB2" s="106" t="s">
        <v>212</v>
      </c>
      <c r="EC2" s="106" t="s">
        <v>213</v>
      </c>
      <c r="ED2" s="106" t="s">
        <v>214</v>
      </c>
      <c r="EE2" s="106" t="s">
        <v>215</v>
      </c>
      <c r="EF2" s="106" t="s">
        <v>216</v>
      </c>
      <c r="EG2" s="106" t="s">
        <v>217</v>
      </c>
      <c r="EH2" s="106" t="s">
        <v>218</v>
      </c>
      <c r="EI2" s="106" t="s">
        <v>219</v>
      </c>
      <c r="EJ2" s="106" t="s">
        <v>220</v>
      </c>
      <c r="EK2" s="106" t="s">
        <v>221</v>
      </c>
      <c r="EL2" s="106" t="s">
        <v>222</v>
      </c>
      <c r="EM2" s="106" t="s">
        <v>223</v>
      </c>
      <c r="EN2" s="106" t="s">
        <v>224</v>
      </c>
      <c r="EO2" s="106" t="s">
        <v>225</v>
      </c>
      <c r="EP2" s="106" t="s">
        <v>226</v>
      </c>
      <c r="EQ2" s="106" t="s">
        <v>227</v>
      </c>
      <c r="ER2" s="106" t="s">
        <v>228</v>
      </c>
      <c r="ES2" s="106" t="s">
        <v>229</v>
      </c>
      <c r="ET2" s="106" t="s">
        <v>230</v>
      </c>
      <c r="EU2" s="5" t="s">
        <v>4</v>
      </c>
      <c r="EV2" s="106" t="s">
        <v>231</v>
      </c>
      <c r="EW2" s="106" t="s">
        <v>232</v>
      </c>
      <c r="EX2" s="106" t="s">
        <v>233</v>
      </c>
      <c r="EY2" s="106" t="s">
        <v>234</v>
      </c>
      <c r="EZ2" s="106" t="s">
        <v>235</v>
      </c>
      <c r="FA2" s="106" t="s">
        <v>236</v>
      </c>
      <c r="FB2" s="106" t="s">
        <v>237</v>
      </c>
      <c r="FC2" s="106" t="s">
        <v>238</v>
      </c>
      <c r="FD2" s="106" t="s">
        <v>239</v>
      </c>
      <c r="FE2" s="106" t="s">
        <v>240</v>
      </c>
      <c r="FF2" s="106" t="s">
        <v>241</v>
      </c>
      <c r="FG2" s="106" t="s">
        <v>242</v>
      </c>
      <c r="FH2" s="106" t="s">
        <v>243</v>
      </c>
      <c r="FI2" s="106" t="s">
        <v>244</v>
      </c>
      <c r="FJ2" s="106" t="s">
        <v>245</v>
      </c>
      <c r="FK2" s="106" t="s">
        <v>246</v>
      </c>
      <c r="FL2" s="106" t="s">
        <v>247</v>
      </c>
      <c r="FM2" s="106" t="s">
        <v>248</v>
      </c>
      <c r="FN2" s="106" t="s">
        <v>249</v>
      </c>
      <c r="FO2" s="106" t="s">
        <v>250</v>
      </c>
      <c r="FP2" s="106" t="s">
        <v>251</v>
      </c>
      <c r="FQ2" s="106" t="s">
        <v>252</v>
      </c>
      <c r="FR2" s="106" t="s">
        <v>253</v>
      </c>
      <c r="FS2" s="106" t="s">
        <v>254</v>
      </c>
      <c r="FT2" s="106" t="s">
        <v>255</v>
      </c>
      <c r="FU2" s="106" t="s">
        <v>256</v>
      </c>
      <c r="FV2" s="106" t="s">
        <v>257</v>
      </c>
      <c r="FW2" s="5" t="s">
        <v>5</v>
      </c>
      <c r="FX2" s="106" t="s">
        <v>258</v>
      </c>
      <c r="FY2" s="106" t="s">
        <v>259</v>
      </c>
      <c r="FZ2" s="106" t="s">
        <v>260</v>
      </c>
      <c r="GA2" s="106" t="s">
        <v>261</v>
      </c>
      <c r="GB2" s="106" t="s">
        <v>262</v>
      </c>
      <c r="GC2" s="106" t="s">
        <v>263</v>
      </c>
      <c r="GD2" s="106" t="s">
        <v>264</v>
      </c>
      <c r="GE2" s="106" t="s">
        <v>265</v>
      </c>
      <c r="GF2" s="106" t="s">
        <v>266</v>
      </c>
      <c r="GG2" s="106" t="s">
        <v>267</v>
      </c>
      <c r="GH2" s="106" t="s">
        <v>268</v>
      </c>
      <c r="GI2" s="106" t="s">
        <v>269</v>
      </c>
      <c r="GJ2" s="106" t="s">
        <v>270</v>
      </c>
      <c r="GK2" s="106" t="s">
        <v>271</v>
      </c>
      <c r="GL2" s="106" t="s">
        <v>272</v>
      </c>
      <c r="GM2" s="106" t="s">
        <v>273</v>
      </c>
      <c r="GN2" s="106" t="s">
        <v>274</v>
      </c>
      <c r="GO2" s="106" t="s">
        <v>275</v>
      </c>
      <c r="GP2" s="106" t="s">
        <v>276</v>
      </c>
      <c r="GQ2" s="106" t="s">
        <v>277</v>
      </c>
      <c r="GR2" s="106" t="s">
        <v>278</v>
      </c>
      <c r="GS2" s="106" t="s">
        <v>279</v>
      </c>
      <c r="GT2" s="106" t="s">
        <v>280</v>
      </c>
      <c r="GU2" s="106" t="s">
        <v>281</v>
      </c>
      <c r="GV2" s="106" t="s">
        <v>282</v>
      </c>
      <c r="GW2" s="106" t="s">
        <v>283</v>
      </c>
      <c r="GX2" s="106" t="s">
        <v>284</v>
      </c>
      <c r="GY2" s="5" t="s">
        <v>6</v>
      </c>
      <c r="GZ2" s="106" t="s">
        <v>285</v>
      </c>
      <c r="HA2" s="106" t="s">
        <v>286</v>
      </c>
      <c r="HB2" s="106" t="s">
        <v>287</v>
      </c>
      <c r="HC2" s="106" t="s">
        <v>288</v>
      </c>
      <c r="HD2" s="106" t="s">
        <v>289</v>
      </c>
      <c r="HE2" s="106" t="s">
        <v>290</v>
      </c>
      <c r="HF2" s="106" t="s">
        <v>291</v>
      </c>
      <c r="HG2" s="106" t="s">
        <v>292</v>
      </c>
      <c r="HH2" s="106" t="s">
        <v>293</v>
      </c>
      <c r="HI2" s="106" t="s">
        <v>294</v>
      </c>
      <c r="HJ2" s="106" t="s">
        <v>295</v>
      </c>
      <c r="HK2" s="106" t="s">
        <v>296</v>
      </c>
      <c r="HL2" s="106" t="s">
        <v>297</v>
      </c>
      <c r="HM2" s="106" t="s">
        <v>298</v>
      </c>
      <c r="HN2" s="106" t="s">
        <v>299</v>
      </c>
      <c r="HO2" s="106" t="s">
        <v>300</v>
      </c>
      <c r="HP2" s="106" t="s">
        <v>301</v>
      </c>
      <c r="HQ2" s="106" t="s">
        <v>302</v>
      </c>
      <c r="HR2" s="106" t="s">
        <v>303</v>
      </c>
      <c r="HS2" s="106" t="s">
        <v>304</v>
      </c>
      <c r="HT2" s="106" t="s">
        <v>305</v>
      </c>
      <c r="HU2" s="106" t="s">
        <v>306</v>
      </c>
      <c r="HV2" s="106" t="s">
        <v>307</v>
      </c>
      <c r="HW2" s="106" t="s">
        <v>308</v>
      </c>
      <c r="HX2" s="106" t="s">
        <v>309</v>
      </c>
      <c r="HY2" s="106" t="s">
        <v>310</v>
      </c>
      <c r="HZ2" s="106" t="s">
        <v>311</v>
      </c>
      <c r="IA2" s="5" t="s">
        <v>7</v>
      </c>
    </row>
    <row r="3" spans="1:235" s="26" customFormat="1" ht="48" x14ac:dyDescent="0.25">
      <c r="A3" s="97" t="s">
        <v>28</v>
      </c>
      <c r="B3" s="98">
        <v>7111</v>
      </c>
      <c r="C3" s="98"/>
      <c r="D3" s="98">
        <v>1</v>
      </c>
      <c r="E3" s="98"/>
      <c r="F3" s="98"/>
      <c r="G3" s="98" t="s">
        <v>804</v>
      </c>
      <c r="H3" s="98" t="s">
        <v>779</v>
      </c>
      <c r="I3" s="97" t="s">
        <v>12</v>
      </c>
      <c r="J3" s="97" t="s">
        <v>876</v>
      </c>
      <c r="K3" s="97" t="s">
        <v>844</v>
      </c>
      <c r="L3" s="143">
        <f>conversões!K3*INPUTs!G$30</f>
        <v>1937.2299600613089</v>
      </c>
      <c r="M3" s="143">
        <f>conversões!L3*INPUTs!H$30</f>
        <v>2316.8289585004522</v>
      </c>
      <c r="N3" s="143">
        <f>conversões!M3*INPUTs!I$30</f>
        <v>18605.094687501598</v>
      </c>
      <c r="O3" s="143">
        <f>conversões!N3*INPUTs!J$30</f>
        <v>209.35933468358093</v>
      </c>
      <c r="P3" s="143">
        <f>conversões!O3*INPUTs!K$30</f>
        <v>22076.976680307929</v>
      </c>
      <c r="Q3" s="143">
        <f>conversões!P3*INPUTs!L$30</f>
        <v>1721.7366623032854</v>
      </c>
      <c r="R3" s="143">
        <f>conversões!Q3*INPUTs!M$30</f>
        <v>6613.5776057412722</v>
      </c>
      <c r="S3" s="143">
        <f>conversões!R3*INPUTs!N$30</f>
        <v>22638.517567119503</v>
      </c>
      <c r="T3" s="143">
        <f>conversões!S3*INPUTs!O$30</f>
        <v>11779.712456589625</v>
      </c>
      <c r="U3" s="143">
        <f>conversões!T3*INPUTs!P$30</f>
        <v>35909.164609010957</v>
      </c>
      <c r="V3" s="143">
        <f>conversões!U3*INPUTs!Q$30</f>
        <v>16502.00634738529</v>
      </c>
      <c r="W3" s="143">
        <f>conversões!V3*INPUTs!R$30</f>
        <v>3447.4962753724731</v>
      </c>
      <c r="X3" s="143">
        <f>conversões!W3*INPUTs!S$30</f>
        <v>54996.819291365813</v>
      </c>
      <c r="Y3" s="143">
        <f>conversões!X3*INPUTs!T$30</f>
        <v>9672.594529912396</v>
      </c>
      <c r="Z3" s="143">
        <f>conversões!Y3*INPUTs!U$30</f>
        <v>7879.6508095858098</v>
      </c>
      <c r="AA3" s="143">
        <f>conversões!Z3*INPUTs!V$30</f>
        <v>70054.580507614388</v>
      </c>
      <c r="AB3" s="143">
        <f>conversões!AA3*INPUTs!W$30</f>
        <v>111527.72242552959</v>
      </c>
      <c r="AC3" s="143">
        <f>conversões!AB3*INPUTs!X$30</f>
        <v>19520.049725377648</v>
      </c>
      <c r="AD3" s="143">
        <f>conversões!AC3*INPUTs!Y$30</f>
        <v>318189.91331577778</v>
      </c>
      <c r="AE3" s="143">
        <f>conversões!AD3*INPUTs!Z$30</f>
        <v>915248.45033914573</v>
      </c>
      <c r="AF3" s="143">
        <f>conversões!AE3*INPUTs!AA$30</f>
        <v>56988.506733205555</v>
      </c>
      <c r="AG3" s="143">
        <f>conversões!AF3*INPUTs!AB$30</f>
        <v>68163.8915258052</v>
      </c>
      <c r="AH3" s="143">
        <f>conversões!AG3*INPUTs!AC$30</f>
        <v>95738.971977285983</v>
      </c>
      <c r="AI3" s="143">
        <f>conversões!AH3*INPUTs!AD$30</f>
        <v>17025.845134991654</v>
      </c>
      <c r="AJ3" s="143">
        <f>conversões!AI3*INPUTs!AE$30</f>
        <v>10974.572361971424</v>
      </c>
      <c r="AK3" s="143">
        <f>conversões!AJ3*INPUTs!AF$30</f>
        <v>31559.897791108277</v>
      </c>
      <c r="AL3" s="143">
        <f>conversões!AK3*INPUTs!AG$30</f>
        <v>26121.286411225337</v>
      </c>
      <c r="AM3" s="143">
        <f>SUM(L3:AL3)</f>
        <v>1957420.4540244802</v>
      </c>
      <c r="AN3" s="143">
        <f>conversões!AM3*INPUTs!AI$30</f>
        <v>716.6869536933018</v>
      </c>
      <c r="AO3" s="143">
        <f>conversões!AN3*INPUTs!AJ$30</f>
        <v>1528.5426425752016</v>
      </c>
      <c r="AP3" s="143">
        <f>conversões!AO3*INPUTs!AK$30</f>
        <v>20665.041691664966</v>
      </c>
      <c r="AQ3" s="143">
        <f>conversões!AP3*INPUTs!AL$30</f>
        <v>132.03585764582024</v>
      </c>
      <c r="AR3" s="143">
        <f>conversões!AQ3*INPUTs!AM$30</f>
        <v>13995.674564358264</v>
      </c>
      <c r="AS3" s="143">
        <f>conversões!AR3*INPUTs!AN$30</f>
        <v>1446.8987971393481</v>
      </c>
      <c r="AT3" s="143">
        <f>conversões!AS3*INPUTs!AO$30</f>
        <v>1394.0744133314395</v>
      </c>
      <c r="AU3" s="143">
        <f>conversões!AT3*INPUTs!AP$30</f>
        <v>14949.872103653883</v>
      </c>
      <c r="AV3" s="143">
        <f>conversões!AU3*INPUTs!AQ$30</f>
        <v>12713.457448830153</v>
      </c>
      <c r="AW3" s="143">
        <f>conversões!AV3*INPUTs!AR$30</f>
        <v>31357.896174592686</v>
      </c>
      <c r="AX3" s="143">
        <f>conversões!AW3*INPUTs!AS$30</f>
        <v>18124.071855770952</v>
      </c>
      <c r="AY3" s="143">
        <f>conversões!AX3*INPUTs!AT$30</f>
        <v>1133.9411820824539</v>
      </c>
      <c r="AZ3" s="143">
        <f>conversões!AY3*INPUTs!AU$30</f>
        <v>38539.915529260448</v>
      </c>
      <c r="BA3" s="143">
        <f>conversões!AZ3*INPUTs!AV$30</f>
        <v>5795.9348678549413</v>
      </c>
      <c r="BB3" s="143">
        <f>conversões!BA3*INPUTs!AW$30</f>
        <v>11201.713817115209</v>
      </c>
      <c r="BC3" s="143">
        <f>conversões!BB3*INPUTs!AX$30</f>
        <v>76651.365496439292</v>
      </c>
      <c r="BD3" s="143">
        <f>conversões!BC3*INPUTs!AY$30</f>
        <v>114478.4873726712</v>
      </c>
      <c r="BE3" s="143">
        <f>conversões!BD3*INPUTs!AZ$30</f>
        <v>19961.762485644394</v>
      </c>
      <c r="BF3" s="143">
        <f>conversões!BE3*INPUTs!BA$30</f>
        <v>331722.90424521279</v>
      </c>
      <c r="BG3" s="143">
        <f>conversões!BF3*INPUTs!BB$30</f>
        <v>805051.00340866193</v>
      </c>
      <c r="BH3" s="143">
        <f>conversões!BG3*INPUTs!BC$30</f>
        <v>63063.849078031708</v>
      </c>
      <c r="BI3" s="143">
        <f>conversões!BH3*INPUTs!BD$30</f>
        <v>46000.330565296827</v>
      </c>
      <c r="BJ3" s="143">
        <f>conversões!BI3*INPUTs!BE$30</f>
        <v>82561.028588446177</v>
      </c>
      <c r="BK3" s="143">
        <f>conversões!BJ3*INPUTs!BF$30</f>
        <v>13000.999416383511</v>
      </c>
      <c r="BL3" s="143">
        <f>conversões!BK3*INPUTs!BG$30</f>
        <v>7282.1415263411654</v>
      </c>
      <c r="BM3" s="143">
        <f>conversões!BL3*INPUTs!BH$30</f>
        <v>26844.641970204506</v>
      </c>
      <c r="BN3" s="143">
        <f>conversões!BM3*INPUTs!BI$30</f>
        <v>29633.040142150548</v>
      </c>
      <c r="BO3" s="143">
        <f>SUM(AN3:BN3)</f>
        <v>1789947.3121950529</v>
      </c>
      <c r="BP3" s="143">
        <f>conversões!BO3*INPUTs!BK$30</f>
        <v>412.34030979670996</v>
      </c>
      <c r="BQ3" s="143">
        <f>conversões!BP3*INPUTs!BL$30</f>
        <v>4371.6242893999361</v>
      </c>
      <c r="BR3" s="143">
        <f>conversões!BQ3*INPUTs!BM$30</f>
        <v>22778.224543961289</v>
      </c>
      <c r="BS3" s="143">
        <f>conversões!BR3*INPUTs!BN$30</f>
        <v>192.37525364007976</v>
      </c>
      <c r="BT3" s="143">
        <f>conversões!BS3*INPUTs!BO$30</f>
        <v>10424.02990064796</v>
      </c>
      <c r="BU3" s="143">
        <f>conversões!BT3*INPUTs!BP$30</f>
        <v>2407.8636836383216</v>
      </c>
      <c r="BV3" s="143">
        <f>conversões!BU3*INPUTs!BQ$30</f>
        <v>3045.492459061139</v>
      </c>
      <c r="BW3" s="143">
        <f>conversões!BV3*INPUTs!BR$30</f>
        <v>5169.4802559310328</v>
      </c>
      <c r="BX3" s="143">
        <f>conversões!BW3*INPUTs!BS$30</f>
        <v>9566.9691352763002</v>
      </c>
      <c r="BY3" s="143">
        <f>conversões!BX3*INPUTs!BT$30</f>
        <v>24387.429942030558</v>
      </c>
      <c r="BZ3" s="143">
        <f>conversões!BY3*INPUTs!BU$30</f>
        <v>18559.533141753283</v>
      </c>
      <c r="CA3" s="143">
        <f>conversões!BZ3*INPUTs!BV$30</f>
        <v>1548.399587458139</v>
      </c>
      <c r="CB3" s="143">
        <f>conversões!CA3*INPUTs!BW$30</f>
        <v>474032.94041241845</v>
      </c>
      <c r="CC3" s="143">
        <f>conversões!CB3*INPUTs!BX$30</f>
        <v>3971.2616509095474</v>
      </c>
      <c r="CD3" s="143">
        <f>conversões!CC3*INPUTs!BY$30</f>
        <v>9247.805716119914</v>
      </c>
      <c r="CE3" s="143">
        <f>conversões!CD3*INPUTs!BZ$30</f>
        <v>67008.093953405638</v>
      </c>
      <c r="CF3" s="143">
        <f>conversões!CE3*INPUTs!CA$30</f>
        <v>141378.10510557808</v>
      </c>
      <c r="CG3" s="143">
        <f>conversões!CF3*INPUTs!CB$30</f>
        <v>19543.167214322908</v>
      </c>
      <c r="CH3" s="143">
        <f>conversões!CG3*INPUTs!CC$30</f>
        <v>351124.44978915108</v>
      </c>
      <c r="CI3" s="143">
        <f>conversões!CH3*INPUTs!CD$30</f>
        <v>988911.91847779648</v>
      </c>
      <c r="CJ3" s="143">
        <f>conversões!CI3*INPUTs!CE$30</f>
        <v>54863.532128897721</v>
      </c>
      <c r="CK3" s="143">
        <f>conversões!CJ3*INPUTs!CF$30</f>
        <v>47716.767885211659</v>
      </c>
      <c r="CL3" s="143">
        <f>conversões!CK3*INPUTs!CG$30</f>
        <v>70058.54265898242</v>
      </c>
      <c r="CM3" s="143">
        <f>conversões!CL3*INPUTs!CH$30</f>
        <v>8574.225795275428</v>
      </c>
      <c r="CN3" s="143">
        <f>conversões!CM3*INPUTs!CI$30</f>
        <v>9838.9752331849559</v>
      </c>
      <c r="CO3" s="143">
        <f>conversões!CN3*INPUTs!CJ$30</f>
        <v>20312.65734998231</v>
      </c>
      <c r="CP3" s="143">
        <f>conversões!CO3*INPUTs!CK$30</f>
        <v>28289.555262979149</v>
      </c>
      <c r="CQ3" s="143">
        <f>SUM(BP3:CP3)</f>
        <v>2397735.7611368108</v>
      </c>
      <c r="CR3" s="143">
        <f>conversões!CQ3*INPUTs!CM$30</f>
        <v>906.9615465520618</v>
      </c>
      <c r="CS3" s="143">
        <f>conversões!CR3*INPUTs!CN$30</f>
        <v>4346.338847280218</v>
      </c>
      <c r="CT3" s="143">
        <f>conversões!CS3*INPUTs!CO$30</f>
        <v>17607.023318785206</v>
      </c>
      <c r="CU3" s="143">
        <f>conversões!CT3*INPUTs!CP$30</f>
        <v>0</v>
      </c>
      <c r="CV3" s="143">
        <f>conversões!CU3*INPUTs!CQ$30</f>
        <v>8785.9700623079698</v>
      </c>
      <c r="CW3" s="143">
        <f>conversões!CV3*INPUTs!CR$30</f>
        <v>956.69062711593745</v>
      </c>
      <c r="CX3" s="143">
        <f>conversões!CW3*INPUTs!CS$30</f>
        <v>2752.3829383174775</v>
      </c>
      <c r="CY3" s="143">
        <f>conversões!CX3*INPUTs!CT$30</f>
        <v>4947.2493936965366</v>
      </c>
      <c r="CZ3" s="143">
        <f>conversões!CY3*INPUTs!CU$30</f>
        <v>5048.4177541843865</v>
      </c>
      <c r="DA3" s="143">
        <f>conversões!CZ3*INPUTs!CV$30</f>
        <v>20306.304992394409</v>
      </c>
      <c r="DB3" s="143">
        <f>conversões!DA3*INPUTs!CW$30</f>
        <v>17641.895692357884</v>
      </c>
      <c r="DC3" s="143">
        <f>conversões!DB3*INPUTs!CX$30</f>
        <v>1285.7106729418924</v>
      </c>
      <c r="DD3" s="143">
        <f>conversões!DC3*INPUTs!CY$30</f>
        <v>430837.54656218301</v>
      </c>
      <c r="DE3" s="143">
        <f>conversões!DD3*INPUTs!CZ$30</f>
        <v>5928.6996234879725</v>
      </c>
      <c r="DF3" s="143">
        <f>conversões!DE3*INPUTs!DA$30</f>
        <v>6864.0519920331217</v>
      </c>
      <c r="DG3" s="143">
        <f>conversões!DF3*INPUTs!DB$30</f>
        <v>69139.421660019798</v>
      </c>
      <c r="DH3" s="143">
        <f>conversões!DG3*INPUTs!DC$30</f>
        <v>134480.49054124526</v>
      </c>
      <c r="DI3" s="143">
        <f>conversões!DH3*INPUTs!DD$30</f>
        <v>18711.407481130416</v>
      </c>
      <c r="DJ3" s="143">
        <f>conversões!DI3*INPUTs!DE$30</f>
        <v>295433.7988931943</v>
      </c>
      <c r="DK3" s="143">
        <f>conversões!DJ3*INPUTs!DF$30</f>
        <v>683344.87260633241</v>
      </c>
      <c r="DL3" s="143">
        <f>conversões!DK3*INPUTs!DG$30</f>
        <v>41742.338942403432</v>
      </c>
      <c r="DM3" s="143">
        <f>conversões!DL3*INPUTs!DH$30</f>
        <v>46793.235493009342</v>
      </c>
      <c r="DN3" s="143">
        <f>conversões!DM3*INPUTs!DI$30</f>
        <v>77466.218792970365</v>
      </c>
      <c r="DO3" s="143">
        <f>conversões!DN3*INPUTs!DJ$30</f>
        <v>6817.296143634494</v>
      </c>
      <c r="DP3" s="143">
        <f>conversões!DO3*INPUTs!DK$30</f>
        <v>7922.0140264741058</v>
      </c>
      <c r="DQ3" s="143">
        <f>conversões!DP3*INPUTs!DL$30</f>
        <v>17788.454766985105</v>
      </c>
      <c r="DR3" s="143">
        <f>conversões!DQ3*INPUTs!DM$30</f>
        <v>19640.616745505518</v>
      </c>
      <c r="DS3" s="143">
        <f>SUM(CR3:DR3)</f>
        <v>1947495.4101165428</v>
      </c>
      <c r="DT3" s="143">
        <f>conversões!DS3*INPUTs!DO$30</f>
        <v>926.77323647105686</v>
      </c>
      <c r="DU3" s="143">
        <f>conversões!DT3*INPUTs!DP$30</f>
        <v>2898.9507142671932</v>
      </c>
      <c r="DV3" s="143">
        <f>conversões!DU3*INPUTs!DQ$30</f>
        <v>48578.428673549002</v>
      </c>
      <c r="DW3" s="143">
        <f>conversões!DV3*INPUTs!DR$30</f>
        <v>109.8076381643745</v>
      </c>
      <c r="DX3" s="143">
        <f>conversões!DW3*INPUTs!DS$30</f>
        <v>13603.856212727302</v>
      </c>
      <c r="DY3" s="143">
        <f>conversões!DX3*INPUTs!DT$30</f>
        <v>59.296124608742204</v>
      </c>
      <c r="DZ3" s="143">
        <f>conversões!DY3*INPUTs!DU$30</f>
        <v>3516.4345896660529</v>
      </c>
      <c r="EA3" s="143">
        <f>conversões!DZ3*INPUTs!DV$30</f>
        <v>3299.1618762848861</v>
      </c>
      <c r="EB3" s="143">
        <f>conversões!EA3*INPUTs!DW$30</f>
        <v>4130.3023488237095</v>
      </c>
      <c r="EC3" s="143">
        <f>conversões!EB3*INPUTs!DX$30</f>
        <v>51697.303632695286</v>
      </c>
      <c r="ED3" s="143">
        <f>conversões!EC3*INPUTs!DY$30</f>
        <v>22399.450182783352</v>
      </c>
      <c r="EE3" s="143">
        <f>conversões!ED3*INPUTs!DZ$30</f>
        <v>1787.6489714974095</v>
      </c>
      <c r="EF3" s="143">
        <f>conversões!EE3*INPUTs!EA$30</f>
        <v>456388.98438941099</v>
      </c>
      <c r="EG3" s="143">
        <f>conversões!EF3*INPUTs!EB$30</f>
        <v>3268.7979112414168</v>
      </c>
      <c r="EH3" s="143">
        <f>conversões!EG3*INPUTs!EC$30</f>
        <v>4829.9880068427647</v>
      </c>
      <c r="EI3" s="143">
        <f>conversões!EH3*INPUTs!ED$30</f>
        <v>101850.28233115608</v>
      </c>
      <c r="EJ3" s="143">
        <f>conversões!EI3*INPUTs!EE$30</f>
        <v>529065.60032670724</v>
      </c>
      <c r="EK3" s="143">
        <f>conversões!EJ3*INPUTs!EF$30</f>
        <v>19814.30493784339</v>
      </c>
      <c r="EL3" s="143">
        <f>conversões!EK3*INPUTs!EG$30</f>
        <v>293426.47968736797</v>
      </c>
      <c r="EM3" s="143">
        <f>conversões!EL3*INPUTs!EH$30</f>
        <v>1065074.9437096457</v>
      </c>
      <c r="EN3" s="143">
        <f>conversões!EM3*INPUTs!EI$30</f>
        <v>43810.536886088252</v>
      </c>
      <c r="EO3" s="143">
        <f>conversões!EN3*INPUTs!EJ$30</f>
        <v>45564.664384670366</v>
      </c>
      <c r="EP3" s="143">
        <f>conversões!EO3*INPUTs!EK$30</f>
        <v>47556.68151897355</v>
      </c>
      <c r="EQ3" s="143">
        <f>conversões!EP3*INPUTs!EL$30</f>
        <v>6765.1387796691624</v>
      </c>
      <c r="ER3" s="143">
        <f>conversões!EQ3*INPUTs!EM$30</f>
        <v>5060.8488771751572</v>
      </c>
      <c r="ES3" s="143">
        <f>conversões!ER3*INPUTs!EN$30</f>
        <v>15955.409391470788</v>
      </c>
      <c r="ET3" s="143">
        <f>conversões!ES3*INPUTs!EO$30</f>
        <v>43970.122910337683</v>
      </c>
      <c r="EU3" s="143">
        <f>SUM(DT3:ET3)</f>
        <v>2835410.1982501391</v>
      </c>
      <c r="EV3" s="143">
        <f>conversões!EU3*INPUTs!EQ$30</f>
        <v>1135.2608359364858</v>
      </c>
      <c r="EW3" s="143">
        <f>conversões!EV3*INPUTs!ER$30</f>
        <v>6737.7386150478296</v>
      </c>
      <c r="EX3" s="143">
        <f>conversões!EW3*INPUTs!ES$30</f>
        <v>18683.693436487363</v>
      </c>
      <c r="EY3" s="143">
        <f>conversões!EX3*INPUTs!ET$30</f>
        <v>426.4373508265669</v>
      </c>
      <c r="EZ3" s="143">
        <f>conversões!EY3*INPUTs!EU$30</f>
        <v>10227.447778085087</v>
      </c>
      <c r="FA3" s="143">
        <f>conversões!EZ3*INPUTs!EV$30</f>
        <v>0</v>
      </c>
      <c r="FB3" s="143">
        <f>conversões!FA3*INPUTs!EW$30</f>
        <v>8882.6757087210408</v>
      </c>
      <c r="FC3" s="143">
        <f>conversões!FB3*INPUTs!EX$30</f>
        <v>5291.5417863514167</v>
      </c>
      <c r="FD3" s="143">
        <f>conversões!FC3*INPUTs!EY$30</f>
        <v>4088.9008995782356</v>
      </c>
      <c r="FE3" s="143">
        <f>conversões!FD3*INPUTs!EZ$30</f>
        <v>16301.765992279716</v>
      </c>
      <c r="FF3" s="143">
        <f>conversões!FE3*INPUTs!FA$30</f>
        <v>6410.8680439293648</v>
      </c>
      <c r="FG3" s="143">
        <f>conversões!FF3*INPUTs!FB$30</f>
        <v>1365.6819448282272</v>
      </c>
      <c r="FH3" s="143">
        <f>conversões!FG3*INPUTs!FC$30</f>
        <v>462932.59817061486</v>
      </c>
      <c r="FI3" s="143">
        <f>conversões!FH3*INPUTs!FD$30</f>
        <v>1832.5203142722846</v>
      </c>
      <c r="FJ3" s="143">
        <f>conversões!FI3*INPUTs!FE$30</f>
        <v>2046.5396122083368</v>
      </c>
      <c r="FK3" s="143">
        <f>conversões!FJ3*INPUTs!FF$30</f>
        <v>53299.534161772484</v>
      </c>
      <c r="FL3" s="143">
        <f>conversões!FK3*INPUTs!FG$30</f>
        <v>106071.35830732591</v>
      </c>
      <c r="FM3" s="143">
        <f>conversões!FL3*INPUTs!FH$30</f>
        <v>26805.063515299516</v>
      </c>
      <c r="FN3" s="143">
        <f>conversões!FM3*INPUTs!FI$30</f>
        <v>312094.89751148014</v>
      </c>
      <c r="FO3" s="143">
        <f>conversões!FN3*INPUTs!FJ$30</f>
        <v>453459.80769195518</v>
      </c>
      <c r="FP3" s="143">
        <f>conversões!FO3*INPUTs!FK$30</f>
        <v>44401.866857146924</v>
      </c>
      <c r="FQ3" s="143">
        <f>conversões!FP3*INPUTs!FL$30</f>
        <v>47332.011448270052</v>
      </c>
      <c r="FR3" s="143">
        <f>conversões!FQ3*INPUTs!FM$30</f>
        <v>45089.712328704554</v>
      </c>
      <c r="FS3" s="143">
        <f>conversões!FR3*INPUTs!FN$30</f>
        <v>4906.2148202984899</v>
      </c>
      <c r="FT3" s="143">
        <f>conversões!FS3*INPUTs!FO$30</f>
        <v>3524.0665766828747</v>
      </c>
      <c r="FU3" s="143">
        <f>conversões!FT3*INPUTs!FP$30</f>
        <v>11710.540164169071</v>
      </c>
      <c r="FV3" s="143">
        <f>conversões!FU3*INPUTs!FQ$30</f>
        <v>17333.467886657327</v>
      </c>
      <c r="FW3" s="143">
        <f>SUM(EV3:FV3)</f>
        <v>1672392.2117589293</v>
      </c>
      <c r="FX3" s="143">
        <f>conversões!FW3*INPUTs!FS$30</f>
        <v>1088.780672571412</v>
      </c>
      <c r="FY3" s="143">
        <f>conversões!FX3*INPUTs!FT$30</f>
        <v>7616.267550777723</v>
      </c>
      <c r="FZ3" s="143">
        <f>conversões!FY3*INPUTs!FU$30</f>
        <v>19639.136401406551</v>
      </c>
      <c r="GA3" s="143">
        <f>conversões!FZ3*INPUTs!FV$30</f>
        <v>328.62004002734619</v>
      </c>
      <c r="GB3" s="143">
        <f>conversões!GA3*INPUTs!FW$30</f>
        <v>6996.2658423396733</v>
      </c>
      <c r="GC3" s="143">
        <f>conversões!GB3*INPUTs!FX$30</f>
        <v>659.29612814308302</v>
      </c>
      <c r="GD3" s="143">
        <f>conversões!GC3*INPUTs!FY$30</f>
        <v>10757.65915332759</v>
      </c>
      <c r="GE3" s="143">
        <f>conversões!GD3*INPUTs!FZ$30</f>
        <v>3961.4533084945006</v>
      </c>
      <c r="GF3" s="143">
        <f>conversões!GE3*INPUTs!GA$30</f>
        <v>4025.4977126189378</v>
      </c>
      <c r="GG3" s="143">
        <f>conversões!GF3*INPUTs!GB$30</f>
        <v>33968.881700950762</v>
      </c>
      <c r="GH3" s="143">
        <f>conversões!GG3*INPUTs!GC$30</f>
        <v>7564.3815340589026</v>
      </c>
      <c r="GI3" s="143">
        <f>conversões!GH3*INPUTs!GD$30</f>
        <v>1435.827738034792</v>
      </c>
      <c r="GJ3" s="143">
        <f>conversões!GI3*INPUTs!GE$30</f>
        <v>500309.2736669915</v>
      </c>
      <c r="GK3" s="143">
        <f>conversões!GJ3*INPUTs!GF$30</f>
        <v>3444.2703007587929</v>
      </c>
      <c r="GL3" s="143">
        <f>conversões!GK3*INPUTs!GG$30</f>
        <v>4294.4461852751419</v>
      </c>
      <c r="GM3" s="143">
        <f>conversões!GL3*INPUTs!GH$30</f>
        <v>60738.166082634583</v>
      </c>
      <c r="GN3" s="143">
        <f>conversões!GM3*INPUTs!GI$30</f>
        <v>455890.00200198177</v>
      </c>
      <c r="GO3" s="143">
        <f>conversões!GN3*INPUTs!GJ$30</f>
        <v>24464.230400753931</v>
      </c>
      <c r="GP3" s="143">
        <f>conversões!GO3*INPUTs!GK$30</f>
        <v>1004172.5133681296</v>
      </c>
      <c r="GQ3" s="143">
        <f>conversões!GP3*INPUTs!GL$30</f>
        <v>818128.54679038713</v>
      </c>
      <c r="GR3" s="143">
        <f>conversões!GQ3*INPUTs!GM$30</f>
        <v>37915.571932321836</v>
      </c>
      <c r="GS3" s="143">
        <f>conversões!GR3*INPUTs!GN$30</f>
        <v>33807.437111234598</v>
      </c>
      <c r="GT3" s="143">
        <f>conversões!GS3*INPUTs!GO$30</f>
        <v>39482.152921372202</v>
      </c>
      <c r="GU3" s="143">
        <f>conversões!GT3*INPUTs!GP$30</f>
        <v>4574.2629226937679</v>
      </c>
      <c r="GV3" s="143">
        <f>conversões!GU3*INPUTs!GQ$30</f>
        <v>4372.2541609817899</v>
      </c>
      <c r="GW3" s="143">
        <f>conversões!GV3*INPUTs!GR$30</f>
        <v>10372.5113711103</v>
      </c>
      <c r="GX3" s="143">
        <f>conversões!GW3*INPUTs!GS$30</f>
        <v>31191.139005266392</v>
      </c>
      <c r="GY3" s="143">
        <f>SUM(FX3:GX3)</f>
        <v>3131198.8460046444</v>
      </c>
      <c r="GZ3" s="143">
        <f>conversões!GY3*INPUTs!GU$30</f>
        <v>3776.8026973169895</v>
      </c>
      <c r="HA3" s="143">
        <f>conversões!GZ3*INPUTs!GV$30</f>
        <v>2405.0580598792271</v>
      </c>
      <c r="HB3" s="143">
        <f>conversões!HA3*INPUTs!GW$30</f>
        <v>3020.4532973210453</v>
      </c>
      <c r="HC3" s="143">
        <f>conversões!HB3*INPUTs!GX$30</f>
        <v>465.23138018754685</v>
      </c>
      <c r="HD3" s="143">
        <f>conversões!HC3*INPUTs!GY$30</f>
        <v>4717.1955997389086</v>
      </c>
      <c r="HE3" s="143">
        <f>conversões!HD3*INPUTs!GZ$30</f>
        <v>1031.6104166875907</v>
      </c>
      <c r="HF3" s="143">
        <f>conversões!HE3*INPUTs!HA$30</f>
        <v>20838.766173815304</v>
      </c>
      <c r="HG3" s="143">
        <f>conversões!HF3*INPUTs!HB$30</f>
        <v>2154.6975941011988</v>
      </c>
      <c r="HH3" s="143">
        <f>conversões!HG3*INPUTs!HC$30</f>
        <v>2548.6863281879896</v>
      </c>
      <c r="HI3" s="143">
        <f>conversões!HH3*INPUTs!HD$30</f>
        <v>28411.340961393347</v>
      </c>
      <c r="HJ3" s="143">
        <f>conversões!HI3*INPUTs!HE$30</f>
        <v>5331.0410876220321</v>
      </c>
      <c r="HK3" s="143">
        <f>conversões!HJ3*INPUTs!HF$30</f>
        <v>2634.5742508545304</v>
      </c>
      <c r="HL3" s="143">
        <f>conversões!HK3*INPUTs!HG$30</f>
        <v>476415.1450178583</v>
      </c>
      <c r="HM3" s="143">
        <f>conversões!HL3*INPUTs!HH$30</f>
        <v>1333.576683410894</v>
      </c>
      <c r="HN3" s="143">
        <f>conversões!HM3*INPUTs!HI$30</f>
        <v>2406.8813789080987</v>
      </c>
      <c r="HO3" s="143">
        <f>conversões!HN3*INPUTs!HJ$30</f>
        <v>53371.249288678089</v>
      </c>
      <c r="HP3" s="143">
        <f>conversões!HO3*INPUTs!HK$30</f>
        <v>260023.85754030556</v>
      </c>
      <c r="HQ3" s="143">
        <f>conversões!HP3*INPUTs!HL$30</f>
        <v>18334.395235059961</v>
      </c>
      <c r="HR3" s="143">
        <f>conversões!HQ3*INPUTs!HM$30</f>
        <v>643582.23711556429</v>
      </c>
      <c r="HS3" s="143">
        <f>conversões!HR3*INPUTs!HN$30</f>
        <v>601507.32291304634</v>
      </c>
      <c r="HT3" s="143">
        <f>conversões!HS3*INPUTs!HO$30</f>
        <v>36092.118919450193</v>
      </c>
      <c r="HU3" s="143">
        <f>conversões!HT3*INPUTs!HP$30</f>
        <v>22952.041626276954</v>
      </c>
      <c r="HV3" s="143">
        <f>conversões!HU3*INPUTs!HQ$30</f>
        <v>41881.251367336641</v>
      </c>
      <c r="HW3" s="143">
        <f>conversões!HV3*INPUTs!HR$30</f>
        <v>3242.8237391729722</v>
      </c>
      <c r="HX3" s="143">
        <f>conversões!HW3*INPUTs!HS$30</f>
        <v>2146.629443206908</v>
      </c>
      <c r="HY3" s="143">
        <f>conversões!HX3*INPUTs!HT$30</f>
        <v>8020.1143872122984</v>
      </c>
      <c r="HZ3" s="143">
        <f>conversões!HY3*INPUTs!HU$30</f>
        <v>29972.388510111083</v>
      </c>
      <c r="IA3" s="143">
        <f>SUM(GZ3:HZ3)</f>
        <v>2278617.4910127046</v>
      </c>
    </row>
    <row r="4" spans="1:235" s="26" customFormat="1" ht="48" x14ac:dyDescent="0.25">
      <c r="A4" s="97" t="s">
        <v>28</v>
      </c>
      <c r="B4" s="98">
        <v>7420</v>
      </c>
      <c r="C4" s="98"/>
      <c r="D4" s="98">
        <v>1</v>
      </c>
      <c r="E4" s="98"/>
      <c r="F4" s="98"/>
      <c r="G4" s="98" t="s">
        <v>791</v>
      </c>
      <c r="H4" s="98" t="s">
        <v>790</v>
      </c>
      <c r="I4" s="97" t="s">
        <v>12</v>
      </c>
      <c r="J4" s="97" t="s">
        <v>876</v>
      </c>
      <c r="K4" s="97" t="s">
        <v>844</v>
      </c>
      <c r="L4" s="143">
        <f>conversões!K4*INPUTs!G$30</f>
        <v>7950.9939014085494</v>
      </c>
      <c r="M4" s="143">
        <f>conversões!L4*INPUTs!H$30</f>
        <v>1299.8228576064419</v>
      </c>
      <c r="N4" s="143">
        <f>conversões!M4*INPUTs!I$30</f>
        <v>1704.7681048168015</v>
      </c>
      <c r="O4" s="143">
        <f>conversões!N4*INPUTs!J$30</f>
        <v>3617.3046124473085</v>
      </c>
      <c r="P4" s="143">
        <f>conversões!O4*INPUTs!K$30</f>
        <v>23084.84363243086</v>
      </c>
      <c r="Q4" s="143">
        <f>conversões!P4*INPUTs!L$30</f>
        <v>1224.6036319840478</v>
      </c>
      <c r="R4" s="143">
        <f>conversões!Q4*INPUTs!M$30</f>
        <v>7206.5638664759326</v>
      </c>
      <c r="S4" s="143">
        <f>conversões!R4*INPUTs!N$30</f>
        <v>7373.5436958992495</v>
      </c>
      <c r="T4" s="143">
        <f>conversões!S4*INPUTs!O$30</f>
        <v>5842.0768447913497</v>
      </c>
      <c r="U4" s="143">
        <f>conversões!T4*INPUTs!P$30</f>
        <v>27280.991137880672</v>
      </c>
      <c r="V4" s="143">
        <f>conversões!U4*INPUTs!Q$30</f>
        <v>10885.879983918971</v>
      </c>
      <c r="W4" s="143">
        <f>conversões!V4*INPUTs!R$30</f>
        <v>7095.564433797219</v>
      </c>
      <c r="X4" s="143">
        <f>conversões!W4*INPUTs!S$30</f>
        <v>23685.894872606899</v>
      </c>
      <c r="Y4" s="143">
        <f>conversões!X4*INPUTs!T$30</f>
        <v>12356.131625440008</v>
      </c>
      <c r="Z4" s="143">
        <f>conversões!Y4*INPUTs!U$30</f>
        <v>11281.10545029017</v>
      </c>
      <c r="AA4" s="143">
        <f>conversões!Z4*INPUTs!V$30</f>
        <v>48000.790124780608</v>
      </c>
      <c r="AB4" s="143">
        <f>conversões!AA4*INPUTs!W$30</f>
        <v>165285.79388770845</v>
      </c>
      <c r="AC4" s="143">
        <f>conversões!AB4*INPUTs!X$30</f>
        <v>36225.395911836014</v>
      </c>
      <c r="AD4" s="143">
        <f>conversões!AC4*INPUTs!Y$30</f>
        <v>181479.80395396065</v>
      </c>
      <c r="AE4" s="143">
        <f>conversões!AD4*INPUTs!Z$30</f>
        <v>989890.88850613823</v>
      </c>
      <c r="AF4" s="143">
        <f>conversões!AE4*INPUTs!AA$30</f>
        <v>164880.98716272216</v>
      </c>
      <c r="AG4" s="143">
        <f>conversões!AF4*INPUTs!AB$30</f>
        <v>152169.60244150867</v>
      </c>
      <c r="AH4" s="143">
        <f>conversões!AG4*INPUTs!AC$30</f>
        <v>181167.00916351058</v>
      </c>
      <c r="AI4" s="143">
        <f>conversões!AH4*INPUTs!AD$30</f>
        <v>13652.81575197542</v>
      </c>
      <c r="AJ4" s="143">
        <f>conversões!AI4*INPUTs!AE$30</f>
        <v>22005.542346302744</v>
      </c>
      <c r="AK4" s="143">
        <f>conversões!AJ4*INPUTs!AF$30</f>
        <v>39106.129759145122</v>
      </c>
      <c r="AL4" s="143">
        <f>conversões!AK4*INPUTs!AG$30</f>
        <v>51797.573916155823</v>
      </c>
      <c r="AM4" s="143">
        <f t="shared" ref="AM4:AM48" si="0">SUM(L4:AL4)</f>
        <v>2197552.4215775388</v>
      </c>
      <c r="AN4" s="143">
        <f>conversões!AM4*INPUTs!AI$30</f>
        <v>7015.8867847341562</v>
      </c>
      <c r="AO4" s="143">
        <f>conversões!AN4*INPUTs!AJ$30</f>
        <v>1532.926266518652</v>
      </c>
      <c r="AP4" s="143">
        <f>conversões!AO4*INPUTs!AK$30</f>
        <v>2029.8161904174897</v>
      </c>
      <c r="AQ4" s="143">
        <f>conversões!AP4*INPUTs!AL$30</f>
        <v>1902.5178931390133</v>
      </c>
      <c r="AR4" s="143">
        <f>conversões!AQ4*INPUTs!AM$30</f>
        <v>23937.881768153857</v>
      </c>
      <c r="AS4" s="143">
        <f>conversões!AR4*INPUTs!AN$30</f>
        <v>627.16781363029452</v>
      </c>
      <c r="AT4" s="143">
        <f>conversões!AS4*INPUTs!AO$30</f>
        <v>6701.2448339258826</v>
      </c>
      <c r="AU4" s="143">
        <f>conversões!AT4*INPUTs!AP$30</f>
        <v>5265.499636168759</v>
      </c>
      <c r="AV4" s="143">
        <f>conversões!AU4*INPUTs!AQ$30</f>
        <v>7316.4875839114447</v>
      </c>
      <c r="AW4" s="143">
        <f>conversões!AV4*INPUTs!AR$30</f>
        <v>26258.689760352183</v>
      </c>
      <c r="AX4" s="143">
        <f>conversões!AW4*INPUTs!AS$30</f>
        <v>10500.523923748666</v>
      </c>
      <c r="AY4" s="143">
        <f>conversões!AX4*INPUTs!AT$30</f>
        <v>6894.4305302822859</v>
      </c>
      <c r="AZ4" s="143">
        <f>conversões!AY4*INPUTs!AU$30</f>
        <v>43258.759939436095</v>
      </c>
      <c r="BA4" s="143">
        <f>conversões!AZ4*INPUTs!AV$30</f>
        <v>12368.07072265307</v>
      </c>
      <c r="BB4" s="143">
        <f>conversões!BA4*INPUTs!AW$30</f>
        <v>8845.991628264479</v>
      </c>
      <c r="BC4" s="143">
        <f>conversões!BB4*INPUTs!AX$30</f>
        <v>43458.50391876763</v>
      </c>
      <c r="BD4" s="143">
        <f>conversões!BC4*INPUTs!AY$30</f>
        <v>171214.00254788509</v>
      </c>
      <c r="BE4" s="143">
        <f>conversões!BD4*INPUTs!AZ$30</f>
        <v>36526.273313039943</v>
      </c>
      <c r="BF4" s="143">
        <f>conversões!BE4*INPUTs!BA$30</f>
        <v>170125.13680108293</v>
      </c>
      <c r="BG4" s="143">
        <f>conversões!BF4*INPUTs!BB$30</f>
        <v>927755.71713862743</v>
      </c>
      <c r="BH4" s="143">
        <f>conversões!BG4*INPUTs!BC$30</f>
        <v>144377.88935776489</v>
      </c>
      <c r="BI4" s="143">
        <f>conversões!BH4*INPUTs!BD$30</f>
        <v>136273.60539454242</v>
      </c>
      <c r="BJ4" s="143">
        <f>conversões!BI4*INPUTs!BE$30</f>
        <v>162613.59175773981</v>
      </c>
      <c r="BK4" s="143">
        <f>conversões!BJ4*INPUTs!BF$30</f>
        <v>12262.613566009608</v>
      </c>
      <c r="BL4" s="143">
        <f>conversões!BK4*INPUTs!BG$30</f>
        <v>17185.841618573631</v>
      </c>
      <c r="BM4" s="143">
        <f>conversões!BL4*INPUTs!BH$30</f>
        <v>40790.591395473697</v>
      </c>
      <c r="BN4" s="143">
        <f>conversões!BM4*INPUTs!BI$30</f>
        <v>51658.684571524776</v>
      </c>
      <c r="BO4" s="143">
        <f t="shared" ref="BO4:BO48" si="1">SUM(AN4:BN4)</f>
        <v>2078698.3466563686</v>
      </c>
      <c r="BP4" s="143">
        <f>conversões!BO4*INPUTs!BK$30</f>
        <v>7706.5544739721599</v>
      </c>
      <c r="BQ4" s="143">
        <f>conversões!BP4*INPUTs!BL$30</f>
        <v>1376.3923584339648</v>
      </c>
      <c r="BR4" s="143">
        <f>conversões!BQ4*INPUTs!BM$30</f>
        <v>2340.7753070129679</v>
      </c>
      <c r="BS4" s="143">
        <f>conversões!BR4*INPUTs!BN$30</f>
        <v>2681.649388630502</v>
      </c>
      <c r="BT4" s="143">
        <f>conversões!BS4*INPUTs!BO$30</f>
        <v>21353.963202761675</v>
      </c>
      <c r="BU4" s="143">
        <f>conversões!BT4*INPUTs!BP$30</f>
        <v>988.97833326916111</v>
      </c>
      <c r="BV4" s="143">
        <f>conversões!BU4*INPUTs!BQ$30</f>
        <v>5663.9308931198884</v>
      </c>
      <c r="BW4" s="143">
        <f>conversões!BV4*INPUTs!BR$30</f>
        <v>5526.3925590943891</v>
      </c>
      <c r="BX4" s="143">
        <f>conversões!BW4*INPUTs!BS$30</f>
        <v>6268.2140201953625</v>
      </c>
      <c r="BY4" s="143">
        <f>conversões!BX4*INPUTs!BT$30</f>
        <v>28593.815492716931</v>
      </c>
      <c r="BZ4" s="143">
        <f>conversões!BY4*INPUTs!BU$30</f>
        <v>9302.1014103498146</v>
      </c>
      <c r="CA4" s="143">
        <f>conversões!BZ4*INPUTs!BV$30</f>
        <v>5111.4222746943688</v>
      </c>
      <c r="CB4" s="143">
        <f>conversões!CA4*INPUTs!BW$30</f>
        <v>17367.540895082373</v>
      </c>
      <c r="CC4" s="143">
        <f>conversões!CB4*INPUTs!BX$30</f>
        <v>12599.9000886142</v>
      </c>
      <c r="CD4" s="143">
        <f>conversões!CC4*INPUTs!BY$30</f>
        <v>9987.830345208944</v>
      </c>
      <c r="CE4" s="143">
        <f>conversões!CD4*INPUTs!BZ$30</f>
        <v>38580.964999964483</v>
      </c>
      <c r="CF4" s="143">
        <f>conversões!CE4*INPUTs!CA$30</f>
        <v>170291.19371304801</v>
      </c>
      <c r="CG4" s="143">
        <f>conversões!CF4*INPUTs!CB$30</f>
        <v>32991.648870631921</v>
      </c>
      <c r="CH4" s="143">
        <f>conversões!CG4*INPUTs!CC$30</f>
        <v>165416.94691776816</v>
      </c>
      <c r="CI4" s="143">
        <f>conversões!CH4*INPUTs!CD$30</f>
        <v>1024270.8037718652</v>
      </c>
      <c r="CJ4" s="143">
        <f>conversões!CI4*INPUTs!CE$30</f>
        <v>155234.42955220462</v>
      </c>
      <c r="CK4" s="143">
        <f>conversões!CJ4*INPUTs!CF$30</f>
        <v>133838.83823023216</v>
      </c>
      <c r="CL4" s="143">
        <f>conversões!CK4*INPUTs!CG$30</f>
        <v>158554.16553672554</v>
      </c>
      <c r="CM4" s="143">
        <f>conversões!CL4*INPUTs!CH$30</f>
        <v>11719.396195607629</v>
      </c>
      <c r="CN4" s="143">
        <f>conversões!CM4*INPUTs!CI$30</f>
        <v>20173.285014362467</v>
      </c>
      <c r="CO4" s="143">
        <f>conversões!CN4*INPUTs!CJ$30</f>
        <v>40484.199926845438</v>
      </c>
      <c r="CP4" s="143">
        <f>conversões!CO4*INPUTs!CK$30</f>
        <v>47662.726032032755</v>
      </c>
      <c r="CQ4" s="143">
        <f t="shared" ref="CQ4:CQ48" si="2">SUM(BP4:CP4)</f>
        <v>2136088.0598044456</v>
      </c>
      <c r="CR4" s="143">
        <f>conversões!CQ4*INPUTs!CM$30</f>
        <v>9355.6848328884698</v>
      </c>
      <c r="CS4" s="143">
        <f>conversões!CR4*INPUTs!CN$30</f>
        <v>1438.2426826465548</v>
      </c>
      <c r="CT4" s="143">
        <f>conversões!CS4*INPUTs!CO$30</f>
        <v>2816.08384660096</v>
      </c>
      <c r="CU4" s="143">
        <f>conversões!CT4*INPUTs!CP$30</f>
        <v>2363.0937275359906</v>
      </c>
      <c r="CV4" s="143">
        <f>conversões!CU4*INPUTs!CQ$30</f>
        <v>19258.438711941308</v>
      </c>
      <c r="CW4" s="143">
        <f>conversões!CV4*INPUTs!CR$30</f>
        <v>254.57863177743695</v>
      </c>
      <c r="CX4" s="143">
        <f>conversões!CW4*INPUTs!CS$30</f>
        <v>3141.6986198477362</v>
      </c>
      <c r="CY4" s="143">
        <f>conversões!CX4*INPUTs!CT$30</f>
        <v>3529.2284713104259</v>
      </c>
      <c r="CZ4" s="143">
        <f>conversões!CY4*INPUTs!CU$30</f>
        <v>7826.9301563578283</v>
      </c>
      <c r="DA4" s="143">
        <f>conversões!CZ4*INPUTs!CV$30</f>
        <v>17978.265152128908</v>
      </c>
      <c r="DB4" s="143">
        <f>conversões!DA4*INPUTs!CW$30</f>
        <v>8757.9441584757733</v>
      </c>
      <c r="DC4" s="143">
        <f>conversões!DB4*INPUTs!CX$30</f>
        <v>5941.7534835017041</v>
      </c>
      <c r="DD4" s="143">
        <f>conversões!DC4*INPUTs!CY$30</f>
        <v>16404.782475528998</v>
      </c>
      <c r="DE4" s="143">
        <f>conversões!DD4*INPUTs!CZ$30</f>
        <v>7122.2816961859044</v>
      </c>
      <c r="DF4" s="143">
        <f>conversões!DE4*INPUTs!DA$30</f>
        <v>8578.8818421691049</v>
      </c>
      <c r="DG4" s="143">
        <f>conversões!DF4*INPUTs!DB$30</f>
        <v>37402.845619484906</v>
      </c>
      <c r="DH4" s="143">
        <f>conversões!DG4*INPUTs!DC$30</f>
        <v>151370.27194177391</v>
      </c>
      <c r="DI4" s="143">
        <f>conversões!DH4*INPUTs!DD$30</f>
        <v>29975.999066554003</v>
      </c>
      <c r="DJ4" s="143">
        <f>conversões!DI4*INPUTs!DE$30</f>
        <v>150954.62259347949</v>
      </c>
      <c r="DK4" s="143">
        <f>conversões!DJ4*INPUTs!DF$30</f>
        <v>970857.3107332954</v>
      </c>
      <c r="DL4" s="143">
        <f>conversões!DK4*INPUTs!DG$30</f>
        <v>144401.7843427129</v>
      </c>
      <c r="DM4" s="143">
        <f>conversões!DL4*INPUTs!DH$30</f>
        <v>117862.72348658943</v>
      </c>
      <c r="DN4" s="143">
        <f>conversões!DM4*INPUTs!DI$30</f>
        <v>157338.91308696682</v>
      </c>
      <c r="DO4" s="143">
        <f>conversões!DN4*INPUTs!DJ$30</f>
        <v>9480.7884213474408</v>
      </c>
      <c r="DP4" s="143">
        <f>conversões!DO4*INPUTs!DK$30</f>
        <v>15151.053192389474</v>
      </c>
      <c r="DQ4" s="143">
        <f>conversões!DP4*INPUTs!DL$30</f>
        <v>32129.233653927553</v>
      </c>
      <c r="DR4" s="143">
        <f>conversões!DQ4*INPUTs!DM$30</f>
        <v>57662.472284953772</v>
      </c>
      <c r="DS4" s="143">
        <f t="shared" ref="DS4:DS48" si="3">SUM(CR4:DR4)</f>
        <v>1989355.9069123722</v>
      </c>
      <c r="DT4" s="143">
        <f>conversões!DS4*INPUTs!DO$30</f>
        <v>8342.1024195294412</v>
      </c>
      <c r="DU4" s="143">
        <f>conversões!DT4*INPUTs!DP$30</f>
        <v>1292.2292044636702</v>
      </c>
      <c r="DV4" s="143">
        <f>conversões!DU4*INPUTs!DQ$30</f>
        <v>4295.6554271717987</v>
      </c>
      <c r="DW4" s="143">
        <f>conversões!DV4*INPUTs!DR$30</f>
        <v>2452.5062304006997</v>
      </c>
      <c r="DX4" s="143">
        <f>conversões!DW4*INPUTs!DS$30</f>
        <v>13596.941561158501</v>
      </c>
      <c r="DY4" s="143">
        <f>conversões!DX4*INPUTs!DT$30</f>
        <v>277.97911255854967</v>
      </c>
      <c r="DZ4" s="143">
        <f>conversões!DY4*INPUTs!DU$30</f>
        <v>3744.4253897685917</v>
      </c>
      <c r="EA4" s="143">
        <f>conversões!DZ4*INPUTs!DV$30</f>
        <v>3539.4952702259366</v>
      </c>
      <c r="EB4" s="143">
        <f>conversões!EA4*INPUTs!DW$30</f>
        <v>2796.5088002235984</v>
      </c>
      <c r="EC4" s="143">
        <f>conversões!EB4*INPUTs!DX$30</f>
        <v>18848.450947641442</v>
      </c>
      <c r="ED4" s="143">
        <f>conversões!EC4*INPUTs!DY$30</f>
        <v>10194.22462281184</v>
      </c>
      <c r="EE4" s="143">
        <f>conversões!ED4*INPUTs!DZ$30</f>
        <v>5518.5098883163919</v>
      </c>
      <c r="EF4" s="143">
        <f>conversões!EE4*INPUTs!EA$30</f>
        <v>19025.26708217839</v>
      </c>
      <c r="EG4" s="143">
        <f>conversões!EF4*INPUTs!EB$30</f>
        <v>7906.4352323851399</v>
      </c>
      <c r="EH4" s="143">
        <f>conversões!EG4*INPUTs!EC$30</f>
        <v>7221.4078175150698</v>
      </c>
      <c r="EI4" s="143">
        <f>conversões!EH4*INPUTs!ED$30</f>
        <v>49592.854242365218</v>
      </c>
      <c r="EJ4" s="143">
        <f>conversões!EI4*INPUTs!EE$30</f>
        <v>133277.03997833963</v>
      </c>
      <c r="EK4" s="143">
        <f>conversões!EJ4*INPUTs!EF$30</f>
        <v>26955.75879968526</v>
      </c>
      <c r="EL4" s="143">
        <f>conversões!EK4*INPUTs!EG$30</f>
        <v>151150.35065453753</v>
      </c>
      <c r="EM4" s="143">
        <f>conversões!EL4*INPUTs!EH$30</f>
        <v>1062276.0245241139</v>
      </c>
      <c r="EN4" s="143">
        <f>conversões!EM4*INPUTs!EI$30</f>
        <v>151939.40788802385</v>
      </c>
      <c r="EO4" s="143">
        <f>conversões!EN4*INPUTs!EJ$30</f>
        <v>117609.15973431293</v>
      </c>
      <c r="EP4" s="143">
        <f>conversões!EO4*INPUTs!EK$30</f>
        <v>139303.94954244673</v>
      </c>
      <c r="EQ4" s="143">
        <f>conversões!EP4*INPUTs!EL$30</f>
        <v>8050.1766603786691</v>
      </c>
      <c r="ER4" s="143">
        <f>conversões!EQ4*INPUTs!EM$30</f>
        <v>13615.374172733291</v>
      </c>
      <c r="ES4" s="143">
        <f>conversões!ER4*INPUTs!EN$30</f>
        <v>25377.296608526434</v>
      </c>
      <c r="ET4" s="143">
        <f>conversões!ES4*INPUTs!EO$30</f>
        <v>54215.606169264756</v>
      </c>
      <c r="EU4" s="143">
        <f t="shared" ref="EU4:EU48" si="4">SUM(DT4:ET4)</f>
        <v>2042415.1379810774</v>
      </c>
      <c r="EV4" s="143">
        <f>conversões!EU4*INPUTs!EQ$30</f>
        <v>7696.8576289412804</v>
      </c>
      <c r="EW4" s="143">
        <f>conversões!EV4*INPUTs!ER$30</f>
        <v>1761.4024026604088</v>
      </c>
      <c r="EX4" s="143">
        <f>conversões!EW4*INPUTs!ES$30</f>
        <v>4456.0921837108926</v>
      </c>
      <c r="EY4" s="143">
        <f>conversões!EX4*INPUTs!ET$30</f>
        <v>2212.5580613174434</v>
      </c>
      <c r="EZ4" s="143">
        <f>conversões!EY4*INPUTs!EU$30</f>
        <v>12111.770073039786</v>
      </c>
      <c r="FA4" s="143">
        <f>conversões!EZ4*INPUTs!EV$30</f>
        <v>542.74541517457396</v>
      </c>
      <c r="FB4" s="143">
        <f>conversões!FA4*INPUTs!EW$30</f>
        <v>3663.7533053999027</v>
      </c>
      <c r="FC4" s="143">
        <f>conversões!FB4*INPUTs!EX$30</f>
        <v>3553.0325641899362</v>
      </c>
      <c r="FD4" s="143">
        <f>conversões!FC4*INPUTs!EY$30</f>
        <v>3031.9258586615365</v>
      </c>
      <c r="FE4" s="143">
        <f>conversões!FD4*INPUTs!EZ$30</f>
        <v>24108.86009531188</v>
      </c>
      <c r="FF4" s="143">
        <f>conversões!FE4*INPUTs!FA$30</f>
        <v>8845.5331507668379</v>
      </c>
      <c r="FG4" s="143">
        <f>conversões!FF4*INPUTs!FB$30</f>
        <v>5688.6712424837806</v>
      </c>
      <c r="FH4" s="143">
        <f>conversões!FG4*INPUTs!FC$30</f>
        <v>14955.962117598921</v>
      </c>
      <c r="FI4" s="143">
        <f>conversões!FH4*INPUTs!FD$30</f>
        <v>5415.5920408413085</v>
      </c>
      <c r="FJ4" s="143">
        <f>conversões!FI4*INPUTs!FE$30</f>
        <v>6940.9032723654982</v>
      </c>
      <c r="FK4" s="143">
        <f>conversões!FJ4*INPUTs!FF$30</f>
        <v>46392.440764852094</v>
      </c>
      <c r="FL4" s="143">
        <f>conversões!FK4*INPUTs!FG$30</f>
        <v>139430.28129249028</v>
      </c>
      <c r="FM4" s="143">
        <f>conversões!FL4*INPUTs!FH$30</f>
        <v>26795.491330816458</v>
      </c>
      <c r="FN4" s="143">
        <f>conversões!FM4*INPUTs!FI$30</f>
        <v>139486.13018884783</v>
      </c>
      <c r="FO4" s="143">
        <f>conversões!FN4*INPUTs!FJ$30</f>
        <v>885550.95644479094</v>
      </c>
      <c r="FP4" s="143">
        <f>conversões!FO4*INPUTs!FK$30</f>
        <v>141762.89014593768</v>
      </c>
      <c r="FQ4" s="143">
        <f>conversões!FP4*INPUTs!FL$30</f>
        <v>121016.00706897548</v>
      </c>
      <c r="FR4" s="143">
        <f>conversões!FQ4*INPUTs!FM$30</f>
        <v>134575.09581563805</v>
      </c>
      <c r="FS4" s="143">
        <f>conversões!FR4*INPUTs!FN$30</f>
        <v>5569.6571226783708</v>
      </c>
      <c r="FT4" s="143">
        <f>conversões!FS4*INPUTs!FO$30</f>
        <v>15073.581840122963</v>
      </c>
      <c r="FU4" s="143">
        <f>conversões!FT4*INPUTs!FP$30</f>
        <v>25594.411536288277</v>
      </c>
      <c r="FV4" s="143">
        <f>conversões!FU4*INPUTs!FQ$30</f>
        <v>28932.699618614879</v>
      </c>
      <c r="FW4" s="143">
        <f t="shared" ref="FW4:FW48" si="5">SUM(EV4:FV4)</f>
        <v>1815165.3025825175</v>
      </c>
      <c r="FX4" s="143">
        <f>conversões!FW4*INPUTs!FS$30</f>
        <v>7772.4783166308325</v>
      </c>
      <c r="FY4" s="143">
        <f>conversões!FX4*INPUTs!FT$30</f>
        <v>1234.9624323930161</v>
      </c>
      <c r="FZ4" s="143">
        <f>conversões!FY4*INPUTs!FU$30</f>
        <v>4070.0327463099406</v>
      </c>
      <c r="GA4" s="143">
        <f>conversões!FZ4*INPUTs!FV$30</f>
        <v>2032.5651401300108</v>
      </c>
      <c r="GB4" s="143">
        <f>conversões!GA4*INPUTs!FW$30</f>
        <v>15439.000897497617</v>
      </c>
      <c r="GC4" s="143">
        <f>conversões!GB4*INPUTs!FX$30</f>
        <v>1054.0220524786696</v>
      </c>
      <c r="GD4" s="143">
        <f>conversões!GC4*INPUTs!FY$30</f>
        <v>3617.8379692656345</v>
      </c>
      <c r="GE4" s="143">
        <f>conversões!GD4*INPUTs!FZ$30</f>
        <v>3416.3208121819703</v>
      </c>
      <c r="GF4" s="143">
        <f>conversões!GE4*INPUTs!GA$30</f>
        <v>2102.5441084199906</v>
      </c>
      <c r="GG4" s="143">
        <f>conversões!GF4*INPUTs!GB$30</f>
        <v>33129.776426750293</v>
      </c>
      <c r="GH4" s="143">
        <f>conversões!GG4*INPUTs!GC$30</f>
        <v>11154.997915524758</v>
      </c>
      <c r="GI4" s="143">
        <f>conversões!GH4*INPUTs!GD$30</f>
        <v>5262.609896745048</v>
      </c>
      <c r="GJ4" s="143">
        <f>conversões!GI4*INPUTs!GE$30</f>
        <v>13394.04514788439</v>
      </c>
      <c r="GK4" s="143">
        <f>conversões!GJ4*INPUTs!GF$30</f>
        <v>5681.1487690517233</v>
      </c>
      <c r="GL4" s="143">
        <f>conversões!GK4*INPUTs!GG$30</f>
        <v>5772.6076003620792</v>
      </c>
      <c r="GM4" s="143">
        <f>conversões!GL4*INPUTs!GH$30</f>
        <v>53474.900531844469</v>
      </c>
      <c r="GN4" s="143">
        <f>conversões!GM4*INPUTs!GI$30</f>
        <v>136758.1784703483</v>
      </c>
      <c r="GO4" s="143">
        <f>conversões!GN4*INPUTs!GJ$30</f>
        <v>26017.789299237742</v>
      </c>
      <c r="GP4" s="143">
        <f>conversões!GO4*INPUTs!GK$30</f>
        <v>141585.78888786264</v>
      </c>
      <c r="GQ4" s="143">
        <f>conversões!GP4*INPUTs!GL$30</f>
        <v>876449.25933324941</v>
      </c>
      <c r="GR4" s="143">
        <f>conversões!GQ4*INPUTs!GM$30</f>
        <v>125185.04773164378</v>
      </c>
      <c r="GS4" s="143">
        <f>conversões!GR4*INPUTs!GN$30</f>
        <v>106017.89930469431</v>
      </c>
      <c r="GT4" s="143">
        <f>conversões!GS4*INPUTs!GO$30</f>
        <v>137049.23557105949</v>
      </c>
      <c r="GU4" s="143">
        <f>conversões!GT4*INPUTs!GP$30</f>
        <v>14221.205244421586</v>
      </c>
      <c r="GV4" s="143">
        <f>conversões!GU4*INPUTs!GQ$30</f>
        <v>14135.41616262854</v>
      </c>
      <c r="GW4" s="143">
        <f>conversões!GV4*INPUTs!GR$30</f>
        <v>24584.597485471018</v>
      </c>
      <c r="GX4" s="143">
        <f>conversões!GW4*INPUTs!GS$30</f>
        <v>30832.158984351248</v>
      </c>
      <c r="GY4" s="143">
        <f t="shared" ref="GY4:GY48" si="6">SUM(FX4:GX4)</f>
        <v>1801446.4272384383</v>
      </c>
      <c r="GZ4" s="143">
        <f>conversões!GY4*INPUTs!GU$30</f>
        <v>8170.3498595111823</v>
      </c>
      <c r="HA4" s="143">
        <f>conversões!GZ4*INPUTs!GV$30</f>
        <v>1346.3900471426184</v>
      </c>
      <c r="HB4" s="143">
        <f>conversões!HA4*INPUTs!GW$30</f>
        <v>29490.479418397925</v>
      </c>
      <c r="HC4" s="143">
        <f>conversões!HB4*INPUTs!GX$30</f>
        <v>3810.4760911614408</v>
      </c>
      <c r="HD4" s="143">
        <f>conversões!HC4*INPUTs!GY$30</f>
        <v>11220.656604212398</v>
      </c>
      <c r="HE4" s="143">
        <f>conversões!HD4*INPUTs!GZ$30</f>
        <v>709.52461940999706</v>
      </c>
      <c r="HF4" s="143">
        <f>conversões!HE4*INPUTs!HA$30</f>
        <v>3427.0391177062597</v>
      </c>
      <c r="HG4" s="143">
        <f>conversões!HF4*INPUTs!HB$30</f>
        <v>3057.7303601961407</v>
      </c>
      <c r="HH4" s="143">
        <f>conversões!HG4*INPUTs!HC$30</f>
        <v>3332.4141596310469</v>
      </c>
      <c r="HI4" s="143">
        <f>conversões!HH4*INPUTs!HD$30</f>
        <v>16546.075910854564</v>
      </c>
      <c r="HJ4" s="143">
        <f>conversões!HI4*INPUTs!HE$30</f>
        <v>9506.5691380582903</v>
      </c>
      <c r="HK4" s="143">
        <f>conversões!HJ4*INPUTs!HF$30</f>
        <v>3174.1219948454514</v>
      </c>
      <c r="HL4" s="143">
        <f>conversões!HK4*INPUTs!HG$30</f>
        <v>11317.040427776014</v>
      </c>
      <c r="HM4" s="143">
        <f>conversões!HL4*INPUTs!HH$30</f>
        <v>4251.2179907898417</v>
      </c>
      <c r="HN4" s="143">
        <f>conversões!HM4*INPUTs!HI$30</f>
        <v>3569.9598293768295</v>
      </c>
      <c r="HO4" s="143">
        <f>conversões!HN4*INPUTs!HJ$30</f>
        <v>49928.324521838163</v>
      </c>
      <c r="HP4" s="143">
        <f>conversões!HO4*INPUTs!HK$30</f>
        <v>142215.8849982915</v>
      </c>
      <c r="HQ4" s="143">
        <f>conversões!HP4*INPUTs!HL$30</f>
        <v>20901.433634508583</v>
      </c>
      <c r="HR4" s="143">
        <f>conversões!HQ4*INPUTs!HM$30</f>
        <v>147871.12739160642</v>
      </c>
      <c r="HS4" s="143">
        <f>conversões!HR4*INPUTs!HN$30</f>
        <v>716155.48501068226</v>
      </c>
      <c r="HT4" s="143">
        <f>conversões!HS4*INPUTs!HO$30</f>
        <v>119622.78943261695</v>
      </c>
      <c r="HU4" s="143">
        <f>conversões!HT4*INPUTs!HP$30</f>
        <v>96447.124101212146</v>
      </c>
      <c r="HV4" s="143">
        <f>conversões!HU4*INPUTs!HQ$30</f>
        <v>124970.23752689232</v>
      </c>
      <c r="HW4" s="143">
        <f>conversões!HV4*INPUTs!HR$30</f>
        <v>9734.5341471726642</v>
      </c>
      <c r="HX4" s="143">
        <f>conversões!HW4*INPUTs!HS$30</f>
        <v>13240.652029130444</v>
      </c>
      <c r="HY4" s="143">
        <f>conversões!HX4*INPUTs!HT$30</f>
        <v>24827.632475804468</v>
      </c>
      <c r="HZ4" s="143">
        <f>conversões!HY4*INPUTs!HU$30</f>
        <v>20883.865031832403</v>
      </c>
      <c r="IA4" s="143">
        <f t="shared" ref="IA4:IA48" si="7">SUM(GZ4:HZ4)</f>
        <v>1599729.1358706581</v>
      </c>
    </row>
    <row r="5" spans="1:235" s="26" customFormat="1" ht="48" x14ac:dyDescent="0.25">
      <c r="A5" s="97" t="s">
        <v>28</v>
      </c>
      <c r="B5" s="98">
        <v>74102</v>
      </c>
      <c r="C5" s="98"/>
      <c r="D5" s="98">
        <v>1</v>
      </c>
      <c r="E5" s="98"/>
      <c r="F5" s="98"/>
      <c r="G5" s="98" t="s">
        <v>805</v>
      </c>
      <c r="H5" s="98" t="s">
        <v>779</v>
      </c>
      <c r="I5" s="97" t="s">
        <v>836</v>
      </c>
      <c r="J5" s="97" t="s">
        <v>876</v>
      </c>
      <c r="K5" s="97" t="s">
        <v>844</v>
      </c>
      <c r="L5" s="143">
        <f>conversões!K5*INPUTs!G$30</f>
        <v>1146.6720251238582</v>
      </c>
      <c r="M5" s="143">
        <f>conversões!L5*INPUTs!H$30</f>
        <v>995.18843615413084</v>
      </c>
      <c r="N5" s="143">
        <f>conversões!M5*INPUTs!I$30</f>
        <v>279.51793708537537</v>
      </c>
      <c r="O5" s="143">
        <f>conversões!N5*INPUTs!J$30</f>
        <v>185.13868265204144</v>
      </c>
      <c r="P5" s="143">
        <f>conversões!O5*INPUTs!K$30</f>
        <v>7379.0563826591879</v>
      </c>
      <c r="Q5" s="143">
        <f>conversões!P5*INPUTs!L$30</f>
        <v>372.77988952254128</v>
      </c>
      <c r="R5" s="143">
        <f>conversões!Q5*INPUTs!M$30</f>
        <v>813.73344924445348</v>
      </c>
      <c r="S5" s="143">
        <f>conversões!R5*INPUTs!N$30</f>
        <v>4567.5811580450772</v>
      </c>
      <c r="T5" s="143">
        <f>conversões!S5*INPUTs!O$30</f>
        <v>513.00170477186487</v>
      </c>
      <c r="U5" s="143">
        <f>conversões!T5*INPUTs!P$30</f>
        <v>12577.554835573488</v>
      </c>
      <c r="V5" s="143">
        <f>conversões!U5*INPUTs!Q$30</f>
        <v>1113.3810706961367</v>
      </c>
      <c r="W5" s="143">
        <f>conversões!V5*INPUTs!R$30</f>
        <v>705.80804863556887</v>
      </c>
      <c r="X5" s="143">
        <f>conversões!W5*INPUTs!S$30</f>
        <v>16722.697131638706</v>
      </c>
      <c r="Y5" s="143">
        <f>conversões!X5*INPUTs!T$30</f>
        <v>1140.5811947174586</v>
      </c>
      <c r="Z5" s="143">
        <f>conversões!Y5*INPUTs!U$30</f>
        <v>174.35551565169854</v>
      </c>
      <c r="AA5" s="143">
        <f>conversões!Z5*INPUTs!V$30</f>
        <v>13664.783408397199</v>
      </c>
      <c r="AB5" s="143">
        <f>conversões!AA5*INPUTs!W$30</f>
        <v>21278.297361669545</v>
      </c>
      <c r="AC5" s="143">
        <f>conversões!AB5*INPUTs!X$30</f>
        <v>5851.6970887040006</v>
      </c>
      <c r="AD5" s="143">
        <f>conversões!AC5*INPUTs!Y$30</f>
        <v>60700.855838543852</v>
      </c>
      <c r="AE5" s="143">
        <f>conversões!AD5*INPUTs!Z$30</f>
        <v>420119.61012910091</v>
      </c>
      <c r="AF5" s="143">
        <f>conversões!AE5*INPUTs!AA$30</f>
        <v>52790.605718905528</v>
      </c>
      <c r="AG5" s="143">
        <f>conversões!AF5*INPUTs!AB$30</f>
        <v>25728.886964081277</v>
      </c>
      <c r="AH5" s="143">
        <f>conversões!AG5*INPUTs!AC$30</f>
        <v>32950.153264026274</v>
      </c>
      <c r="AI5" s="143">
        <f>conversões!AH5*INPUTs!AD$30</f>
        <v>1579.0844871070544</v>
      </c>
      <c r="AJ5" s="143">
        <f>conversões!AI5*INPUTs!AE$30</f>
        <v>6880.8607956533324</v>
      </c>
      <c r="AK5" s="143">
        <f>conversões!AJ5*INPUTs!AF$30</f>
        <v>16838.893221334543</v>
      </c>
      <c r="AL5" s="143">
        <f>conversões!AK5*INPUTs!AG$30</f>
        <v>19768.792503848086</v>
      </c>
      <c r="AM5" s="143">
        <f t="shared" si="0"/>
        <v>726839.56824354315</v>
      </c>
      <c r="AN5" s="143">
        <f>conversões!AM5*INPUTs!AI$30</f>
        <v>1033.7788474107158</v>
      </c>
      <c r="AO5" s="143">
        <f>conversões!AN5*INPUTs!AJ$30</f>
        <v>1238.9732803254774</v>
      </c>
      <c r="AP5" s="143">
        <f>conversões!AO5*INPUTs!AK$30</f>
        <v>675.65794051446198</v>
      </c>
      <c r="AQ5" s="143">
        <f>conversões!AP5*INPUTs!AL$30</f>
        <v>0</v>
      </c>
      <c r="AR5" s="143">
        <f>conversões!AQ5*INPUTs!AM$30</f>
        <v>5011.9464428444981</v>
      </c>
      <c r="AS5" s="143">
        <f>conversões!AR5*INPUTs!AN$30</f>
        <v>56.730235414363833</v>
      </c>
      <c r="AT5" s="143">
        <f>conversões!AS5*INPUTs!AO$30</f>
        <v>655.189035662592</v>
      </c>
      <c r="AU5" s="143">
        <f>conversões!AT5*INPUTs!AP$30</f>
        <v>4006.962791916711</v>
      </c>
      <c r="AV5" s="143">
        <f>conversões!AU5*INPUTs!AQ$30</f>
        <v>395.95361477654467</v>
      </c>
      <c r="AW5" s="143">
        <f>conversões!AV5*INPUTs!AR$30</f>
        <v>13565.741379371279</v>
      </c>
      <c r="AX5" s="143">
        <f>conversões!AW5*INPUTs!AS$30</f>
        <v>2416.5323155333003</v>
      </c>
      <c r="AY5" s="143">
        <f>conversões!AX5*INPUTs!AT$30</f>
        <v>851.76181156075029</v>
      </c>
      <c r="AZ5" s="143">
        <f>conversões!AY5*INPUTs!AU$30</f>
        <v>3395.1163254940047</v>
      </c>
      <c r="BA5" s="143">
        <f>conversões!AZ5*INPUTs!AV$30</f>
        <v>388.38372628387754</v>
      </c>
      <c r="BB5" s="143">
        <f>conversões!BA5*INPUTs!AW$30</f>
        <v>129.28050860130995</v>
      </c>
      <c r="BC5" s="143">
        <f>conversões!BB5*INPUTs!AX$30</f>
        <v>16919.538346678626</v>
      </c>
      <c r="BD5" s="143">
        <f>conversões!BC5*INPUTs!AY$30</f>
        <v>22531.428783986001</v>
      </c>
      <c r="BE5" s="143">
        <f>conversões!BD5*INPUTs!AZ$30</f>
        <v>5429.0626109266568</v>
      </c>
      <c r="BF5" s="143">
        <f>conversões!BE5*INPUTs!BA$30</f>
        <v>66940.569122846602</v>
      </c>
      <c r="BG5" s="143">
        <f>conversões!BF5*INPUTs!BB$30</f>
        <v>310644.105016216</v>
      </c>
      <c r="BH5" s="143">
        <f>conversões!BG5*INPUTs!BC$30</f>
        <v>51444.696952121165</v>
      </c>
      <c r="BI5" s="143">
        <f>conversões!BH5*INPUTs!BD$30</f>
        <v>37375.451305027163</v>
      </c>
      <c r="BJ5" s="143">
        <f>conversões!BI5*INPUTs!BE$30</f>
        <v>16083.454328934407</v>
      </c>
      <c r="BK5" s="143">
        <f>conversões!BJ5*INPUTs!BF$30</f>
        <v>1110.6926630412813</v>
      </c>
      <c r="BL5" s="143">
        <f>conversões!BK5*INPUTs!BG$30</f>
        <v>4404.9965153253015</v>
      </c>
      <c r="BM5" s="143">
        <f>conversões!BL5*INPUTs!BH$30</f>
        <v>11847.780831739308</v>
      </c>
      <c r="BN5" s="143">
        <f>conversões!BM5*INPUTs!BI$30</f>
        <v>8502.7301940921752</v>
      </c>
      <c r="BO5" s="143">
        <f t="shared" si="1"/>
        <v>587056.51492664451</v>
      </c>
      <c r="BP5" s="143">
        <f>conversões!BO5*INPUTs!BK$30</f>
        <v>452.10904330965025</v>
      </c>
      <c r="BQ5" s="143">
        <f>conversões!BP5*INPUTs!BL$30</f>
        <v>1448.062566029706</v>
      </c>
      <c r="BR5" s="143">
        <f>conversões!BQ5*INPUTs!BM$30</f>
        <v>589.66369568856476</v>
      </c>
      <c r="BS5" s="143">
        <f>conversões!BR5*INPUTs!BN$30</f>
        <v>0</v>
      </c>
      <c r="BT5" s="143">
        <f>conversões!BS5*INPUTs!BO$30</f>
        <v>3633.4128106744201</v>
      </c>
      <c r="BU5" s="143">
        <f>conversões!BT5*INPUTs!BP$30</f>
        <v>136.14220824529195</v>
      </c>
      <c r="BV5" s="143">
        <f>conversões!BU5*INPUTs!BQ$30</f>
        <v>577.94167858412288</v>
      </c>
      <c r="BW5" s="143">
        <f>conversões!BV5*INPUTs!BR$30</f>
        <v>3565.1649243911611</v>
      </c>
      <c r="BX5" s="143">
        <f>conversões!BW5*INPUTs!BS$30</f>
        <v>325.00266990435466</v>
      </c>
      <c r="BY5" s="143">
        <f>conversões!BX5*INPUTs!BT$30</f>
        <v>2278.4745539245446</v>
      </c>
      <c r="BZ5" s="143">
        <f>conversões!BY5*INPUTs!BU$30</f>
        <v>829.0484988209696</v>
      </c>
      <c r="CA5" s="143">
        <f>conversões!BZ5*INPUTs!BV$30</f>
        <v>878.74332400249455</v>
      </c>
      <c r="CB5" s="143">
        <f>conversões!CA5*INPUTs!BW$30</f>
        <v>4725.0825411201458</v>
      </c>
      <c r="CC5" s="143">
        <f>conversões!CB5*INPUTs!BX$30</f>
        <v>281.40093652158703</v>
      </c>
      <c r="CD5" s="143">
        <f>conversões!CC5*INPUTs!BY$30</f>
        <v>128.91499089358786</v>
      </c>
      <c r="CE5" s="143">
        <f>conversões!CD5*INPUTs!BZ$30</f>
        <v>13547.038164079044</v>
      </c>
      <c r="CF5" s="143">
        <f>conversões!CE5*INPUTs!CA$30</f>
        <v>18801.006694105228</v>
      </c>
      <c r="CG5" s="143">
        <f>conversões!CF5*INPUTs!CB$30</f>
        <v>3896.5897728854438</v>
      </c>
      <c r="CH5" s="143">
        <f>conversões!CG5*INPUTs!CC$30</f>
        <v>35153.784444588731</v>
      </c>
      <c r="CI5" s="143">
        <f>conversões!CH5*INPUTs!CD$30</f>
        <v>276798.64414943225</v>
      </c>
      <c r="CJ5" s="143">
        <f>conversões!CI5*INPUTs!CE$30</f>
        <v>27794.052998577354</v>
      </c>
      <c r="CK5" s="143">
        <f>conversões!CJ5*INPUTs!CF$30</f>
        <v>51825.376582783065</v>
      </c>
      <c r="CL5" s="143">
        <f>conversões!CK5*INPUTs!CG$30</f>
        <v>17217.065733208074</v>
      </c>
      <c r="CM5" s="143">
        <f>conversões!CL5*INPUTs!CH$30</f>
        <v>1691.4616840680126</v>
      </c>
      <c r="CN5" s="143">
        <f>conversões!CM5*INPUTs!CI$30</f>
        <v>5227.5572752455964</v>
      </c>
      <c r="CO5" s="143">
        <f>conversões!CN5*INPUTs!CJ$30</f>
        <v>11733.684727052228</v>
      </c>
      <c r="CP5" s="143">
        <f>conversões!CO5*INPUTs!CK$30</f>
        <v>4822.9962870861282</v>
      </c>
      <c r="CQ5" s="143">
        <f t="shared" si="2"/>
        <v>488358.42295522179</v>
      </c>
      <c r="CR5" s="143">
        <f>conversões!CQ5*INPUTs!CM$30</f>
        <v>56.723030185934732</v>
      </c>
      <c r="CS5" s="143">
        <f>conversões!CR5*INPUTs!CN$30</f>
        <v>525.00284203743479</v>
      </c>
      <c r="CT5" s="143">
        <f>conversões!CS5*INPUTs!CO$30</f>
        <v>429.75352974916785</v>
      </c>
      <c r="CU5" s="143">
        <f>conversões!CT5*INPUTs!CP$30</f>
        <v>0</v>
      </c>
      <c r="CV5" s="143">
        <f>conversões!CU5*INPUTs!CQ$30</f>
        <v>3444.9153592421562</v>
      </c>
      <c r="CW5" s="143">
        <f>conversões!CV5*INPUTs!CR$30</f>
        <v>103.04683817111477</v>
      </c>
      <c r="CX5" s="143">
        <f>conversões!CW5*INPUTs!CS$30</f>
        <v>370.57817389157708</v>
      </c>
      <c r="CY5" s="143">
        <f>conversões!CX5*INPUTs!CT$30</f>
        <v>2568.2164946776275</v>
      </c>
      <c r="CZ5" s="143">
        <f>conversões!CY5*INPUTs!CU$30</f>
        <v>329.56553229935713</v>
      </c>
      <c r="DA5" s="143">
        <f>conversões!CZ5*INPUTs!CV$30</f>
        <v>1650.4435385728932</v>
      </c>
      <c r="DB5" s="143">
        <f>conversões!DA5*INPUTs!CW$30</f>
        <v>1522.1710234938973</v>
      </c>
      <c r="DC5" s="143">
        <f>conversões!DB5*INPUTs!CX$30</f>
        <v>1172.0859350248807</v>
      </c>
      <c r="DD5" s="143">
        <f>conversões!DC5*INPUTs!CY$30</f>
        <v>1713.0166039383964</v>
      </c>
      <c r="DE5" s="143">
        <f>conversões!DD5*INPUTs!CZ$30</f>
        <v>51.996111003773507</v>
      </c>
      <c r="DF5" s="143">
        <f>conversões!DE5*INPUTs!DA$30</f>
        <v>214.62860161756441</v>
      </c>
      <c r="DG5" s="143">
        <f>conversões!DF5*INPUTs!DB$30</f>
        <v>18876.358998294287</v>
      </c>
      <c r="DH5" s="143">
        <f>conversões!DG5*INPUTs!DC$30</f>
        <v>24938.497659528202</v>
      </c>
      <c r="DI5" s="143">
        <f>conversões!DH5*INPUTs!DD$30</f>
        <v>4320.6735668888023</v>
      </c>
      <c r="DJ5" s="143">
        <f>conversões!DI5*INPUTs!DE$30</f>
        <v>28020.978381245826</v>
      </c>
      <c r="DK5" s="143">
        <f>conversões!DJ5*INPUTs!DF$30</f>
        <v>215158.0099482626</v>
      </c>
      <c r="DL5" s="143">
        <f>conversões!DK5*INPUTs!DG$30</f>
        <v>25778.674455723089</v>
      </c>
      <c r="DM5" s="143">
        <f>conversões!DL5*INPUTs!DH$30</f>
        <v>33952.796826010832</v>
      </c>
      <c r="DN5" s="143">
        <f>conversões!DM5*INPUTs!DI$30</f>
        <v>16019.751273544263</v>
      </c>
      <c r="DO5" s="143">
        <f>conversões!DN5*INPUTs!DJ$30</f>
        <v>1179.0259977680539</v>
      </c>
      <c r="DP5" s="143">
        <f>conversões!DO5*INPUTs!DK$30</f>
        <v>4550.6589835450541</v>
      </c>
      <c r="DQ5" s="143">
        <f>conversões!DP5*INPUTs!DL$30</f>
        <v>10962.192603046708</v>
      </c>
      <c r="DR5" s="143">
        <f>conversões!DQ5*INPUTs!DM$30</f>
        <v>12190.023095987555</v>
      </c>
      <c r="DS5" s="143">
        <f t="shared" si="3"/>
        <v>410099.78540375107</v>
      </c>
      <c r="DT5" s="143">
        <f>conversões!DS5*INPUTs!DO$30</f>
        <v>64.592728331984986</v>
      </c>
      <c r="DU5" s="143">
        <f>conversões!DT5*INPUTs!DP$30</f>
        <v>483.34738610812315</v>
      </c>
      <c r="DV5" s="143">
        <f>conversões!DU5*INPUTs!DQ$30</f>
        <v>2981.6337127137213</v>
      </c>
      <c r="DW5" s="143">
        <f>conversões!DV5*INPUTs!DR$30</f>
        <v>0</v>
      </c>
      <c r="DX5" s="143">
        <f>conversões!DW5*INPUTs!DS$30</f>
        <v>2667.4051610155911</v>
      </c>
      <c r="DY5" s="143">
        <f>conversões!DX5*INPUTs!DT$30</f>
        <v>142.21165687758699</v>
      </c>
      <c r="DZ5" s="143">
        <f>conversões!DY5*INPUTs!DU$30</f>
        <v>64.05445559588513</v>
      </c>
      <c r="EA5" s="143">
        <f>conversões!DZ5*INPUTs!DV$30</f>
        <v>6678.6814127964899</v>
      </c>
      <c r="EB5" s="143">
        <f>conversões!EA5*INPUTs!DW$30</f>
        <v>230.27307650352651</v>
      </c>
      <c r="EC5" s="143">
        <f>conversões!EB5*INPUTs!DX$30</f>
        <v>1089.7546851436625</v>
      </c>
      <c r="ED5" s="143">
        <f>conversões!EC5*INPUTs!DY$30</f>
        <v>883.22589557492824</v>
      </c>
      <c r="EE5" s="143">
        <f>conversões!ED5*INPUTs!DZ$30</f>
        <v>1414.0424777343715</v>
      </c>
      <c r="EF5" s="143">
        <f>conversões!EE5*INPUTs!EA$30</f>
        <v>1646.7582359143626</v>
      </c>
      <c r="EG5" s="143">
        <f>conversões!EF5*INPUTs!EB$30</f>
        <v>727.74473920703099</v>
      </c>
      <c r="EH5" s="143">
        <f>conversões!EG5*INPUTs!EC$30</f>
        <v>145.87191148306613</v>
      </c>
      <c r="EI5" s="143">
        <f>conversões!EH5*INPUTs!ED$30</f>
        <v>13347.814943800233</v>
      </c>
      <c r="EJ5" s="143">
        <f>conversões!EI5*INPUTs!EE$30</f>
        <v>17859.034606688925</v>
      </c>
      <c r="EK5" s="143">
        <f>conversões!EJ5*INPUTs!EF$30</f>
        <v>3933.168571590918</v>
      </c>
      <c r="EL5" s="143">
        <f>conversões!EK5*INPUTs!EG$30</f>
        <v>37685.728429828225</v>
      </c>
      <c r="EM5" s="143">
        <f>conversões!EL5*INPUTs!EH$30</f>
        <v>165458.58411045026</v>
      </c>
      <c r="EN5" s="143">
        <f>conversões!EM5*INPUTs!EI$30</f>
        <v>26796.163086521083</v>
      </c>
      <c r="EO5" s="143">
        <f>conversões!EN5*INPUTs!EJ$30</f>
        <v>33023.247668821336</v>
      </c>
      <c r="EP5" s="143">
        <f>conversões!EO5*INPUTs!EK$30</f>
        <v>13796.656894433099</v>
      </c>
      <c r="EQ5" s="143">
        <f>conversões!EP5*INPUTs!EL$30</f>
        <v>1210.1576838454162</v>
      </c>
      <c r="ER5" s="143">
        <f>conversões!EQ5*INPUTs!EM$30</f>
        <v>3120.1269815307282</v>
      </c>
      <c r="ES5" s="143">
        <f>conversões!ER5*INPUTs!EN$30</f>
        <v>6021.3847327446092</v>
      </c>
      <c r="ET5" s="143">
        <f>conversões!ES5*INPUTs!EO$30</f>
        <v>9229.7755244503842</v>
      </c>
      <c r="EU5" s="143">
        <f t="shared" si="4"/>
        <v>350701.44076970557</v>
      </c>
      <c r="EV5" s="143">
        <f>conversões!EU5*INPUTs!EQ$30</f>
        <v>0</v>
      </c>
      <c r="EW5" s="143">
        <f>conversões!EV5*INPUTs!ER$30</f>
        <v>366.63157841749319</v>
      </c>
      <c r="EX5" s="143">
        <f>conversões!EW5*INPUTs!ES$30</f>
        <v>296.98228593177078</v>
      </c>
      <c r="EY5" s="143">
        <f>conversões!EX5*INPUTs!ET$30</f>
        <v>0</v>
      </c>
      <c r="EZ5" s="143">
        <f>conversões!EY5*INPUTs!EU$30</f>
        <v>1721.2021480494102</v>
      </c>
      <c r="FA5" s="143">
        <f>conversões!EZ5*INPUTs!EV$30</f>
        <v>261.41907149531772</v>
      </c>
      <c r="FB5" s="143">
        <f>conversões!FA5*INPUTs!EW$30</f>
        <v>29.703338949716652</v>
      </c>
      <c r="FC5" s="143">
        <f>conversões!FB5*INPUTs!EX$30</f>
        <v>5473.4047742040948</v>
      </c>
      <c r="FD5" s="143">
        <f>conversões!FC5*INPUTs!EY$30</f>
        <v>0</v>
      </c>
      <c r="FE5" s="143">
        <f>conversões!FD5*INPUTs!EZ$30</f>
        <v>1083.7533091294447</v>
      </c>
      <c r="FF5" s="143">
        <f>conversões!FE5*INPUTs!FA$30</f>
        <v>796.17894621750008</v>
      </c>
      <c r="FG5" s="143">
        <f>conversões!FF5*INPUTs!FB$30</f>
        <v>794.4158732149275</v>
      </c>
      <c r="FH5" s="143">
        <f>conversões!FG5*INPUTs!FC$30</f>
        <v>1749.9320857554844</v>
      </c>
      <c r="FI5" s="143">
        <f>conversões!FH5*INPUTs!FD$30</f>
        <v>57.795698841180304</v>
      </c>
      <c r="FJ5" s="143">
        <f>conversões!FI5*INPUTs!FE$30</f>
        <v>407.2467453082748</v>
      </c>
      <c r="FK5" s="143">
        <f>conversões!FJ5*INPUTs!FF$30</f>
        <v>10105.603494162851</v>
      </c>
      <c r="FL5" s="143">
        <f>conversões!FK5*INPUTs!FG$30</f>
        <v>19323.476004889384</v>
      </c>
      <c r="FM5" s="143">
        <f>conversões!FL5*INPUTs!FH$30</f>
        <v>3994.311850479482</v>
      </c>
      <c r="FN5" s="143">
        <f>conversões!FM5*INPUTs!FI$30</f>
        <v>50786.246219735011</v>
      </c>
      <c r="FO5" s="143">
        <f>conversões!FN5*INPUTs!FJ$30</f>
        <v>206138.81059616554</v>
      </c>
      <c r="FP5" s="143">
        <f>conversões!FO5*INPUTs!FK$30</f>
        <v>12308.393474000564</v>
      </c>
      <c r="FQ5" s="143">
        <f>conversões!FP5*INPUTs!FL$30</f>
        <v>7199.2573466948543</v>
      </c>
      <c r="FR5" s="143">
        <f>conversões!FQ5*INPUTs!FM$30</f>
        <v>16097.094996536742</v>
      </c>
      <c r="FS5" s="143">
        <f>conversões!FR5*INPUTs!FN$30</f>
        <v>417.34578321104942</v>
      </c>
      <c r="FT5" s="143">
        <f>conversões!FS5*INPUTs!FO$30</f>
        <v>2651.9258309143506</v>
      </c>
      <c r="FU5" s="143">
        <f>conversões!FT5*INPUTs!FP$30</f>
        <v>3502.5738772230156</v>
      </c>
      <c r="FV5" s="143">
        <f>conversões!FU5*INPUTs!FQ$30</f>
        <v>5238.330807367638</v>
      </c>
      <c r="FW5" s="143">
        <f t="shared" si="5"/>
        <v>350802.03613689513</v>
      </c>
      <c r="FX5" s="143">
        <f>conversões!FW5*INPUTs!FS$30</f>
        <v>156.17274118597572</v>
      </c>
      <c r="FY5" s="143">
        <f>conversões!FX5*INPUTs!FT$30</f>
        <v>0</v>
      </c>
      <c r="FZ5" s="143">
        <f>conversões!FY5*INPUTs!FU$30</f>
        <v>1246.4839066210754</v>
      </c>
      <c r="GA5" s="143">
        <f>conversões!FZ5*INPUTs!FV$30</f>
        <v>0</v>
      </c>
      <c r="GB5" s="143">
        <f>conversões!GA5*INPUTs!FW$30</f>
        <v>2087.9249818210928</v>
      </c>
      <c r="GC5" s="143">
        <f>conversões!GB5*INPUTs!FX$30</f>
        <v>119.6758505827314</v>
      </c>
      <c r="GD5" s="143">
        <f>conversões!GC5*INPUTs!FY$30</f>
        <v>33.706151619436376</v>
      </c>
      <c r="GE5" s="143">
        <f>conversões!GD5*INPUTs!FZ$30</f>
        <v>3751.3833172893133</v>
      </c>
      <c r="GF5" s="143">
        <f>conversões!GE5*INPUTs!GA$30</f>
        <v>0</v>
      </c>
      <c r="GG5" s="143">
        <f>conversões!GF5*INPUTs!GB$30</f>
        <v>1120.9128745643857</v>
      </c>
      <c r="GH5" s="143">
        <f>conversões!GG5*INPUTs!GC$30</f>
        <v>816.91652273855516</v>
      </c>
      <c r="GI5" s="143">
        <f>conversões!GH5*INPUTs!GD$30</f>
        <v>932.05521568398058</v>
      </c>
      <c r="GJ5" s="143">
        <f>conversões!GI5*INPUTs!GE$30</f>
        <v>861.13785292335274</v>
      </c>
      <c r="GK5" s="143">
        <f>conversões!GJ5*INPUTs!GF$30</f>
        <v>234.2604698027701</v>
      </c>
      <c r="GL5" s="143">
        <f>conversões!GK5*INPUTs!GG$30</f>
        <v>146.39496956389723</v>
      </c>
      <c r="GM5" s="143">
        <f>conversões!GL5*INPUTs!GH$30</f>
        <v>14371.109347578336</v>
      </c>
      <c r="GN5" s="143">
        <f>conversões!GM5*INPUTs!GI$30</f>
        <v>15721.947879859732</v>
      </c>
      <c r="GO5" s="143">
        <f>conversões!GN5*INPUTs!GJ$30</f>
        <v>3025.9636505280064</v>
      </c>
      <c r="GP5" s="143">
        <f>conversões!GO5*INPUTs!GK$30</f>
        <v>24233.796842124008</v>
      </c>
      <c r="GQ5" s="143">
        <f>conversões!GP5*INPUTs!GL$30</f>
        <v>166618.72707873903</v>
      </c>
      <c r="GR5" s="143">
        <f>conversões!GQ5*INPUTs!GM$30</f>
        <v>6768.70314609858</v>
      </c>
      <c r="GS5" s="143">
        <f>conversões!GR5*INPUTs!GN$30</f>
        <v>4029.5310434130042</v>
      </c>
      <c r="GT5" s="143">
        <f>conversões!GS5*INPUTs!GO$30</f>
        <v>17196.399173825041</v>
      </c>
      <c r="GU5" s="143">
        <f>conversões!GT5*INPUTs!GP$30</f>
        <v>467.41686622656084</v>
      </c>
      <c r="GV5" s="143">
        <f>conversões!GU5*INPUTs!GQ$30</f>
        <v>2771.9167734289836</v>
      </c>
      <c r="GW5" s="143">
        <f>conversões!GV5*INPUTs!GR$30</f>
        <v>2481.4001662032952</v>
      </c>
      <c r="GX5" s="143">
        <f>conversões!GW5*INPUTs!GS$30</f>
        <v>7728.2189617794056</v>
      </c>
      <c r="GY5" s="143">
        <f t="shared" si="6"/>
        <v>276922.15578420053</v>
      </c>
      <c r="GZ5" s="143">
        <f>conversões!GY5*INPUTs!GU$30</f>
        <v>492.13858464369707</v>
      </c>
      <c r="HA5" s="143">
        <f>conversões!GZ5*INPUTs!GV$30</f>
        <v>0</v>
      </c>
      <c r="HB5" s="143">
        <f>conversões!HA5*INPUTs!GW$30</f>
        <v>0</v>
      </c>
      <c r="HC5" s="143">
        <f>conversões!HB5*INPUTs!GX$30</f>
        <v>0</v>
      </c>
      <c r="HD5" s="143">
        <f>conversões!HC5*INPUTs!GY$30</f>
        <v>2714.5123956377656</v>
      </c>
      <c r="HE5" s="143">
        <f>conversões!HD5*INPUTs!GZ$30</f>
        <v>0</v>
      </c>
      <c r="HF5" s="143">
        <f>conversões!HE5*INPUTs!HA$30</f>
        <v>165.7888276266238</v>
      </c>
      <c r="HG5" s="143">
        <f>conversões!HF5*INPUTs!HB$30</f>
        <v>5197.8729126871176</v>
      </c>
      <c r="HH5" s="143">
        <f>conversões!HG5*INPUTs!HC$30</f>
        <v>4245.4171722006222</v>
      </c>
      <c r="HI5" s="143">
        <f>conversões!HH5*INPUTs!HD$30</f>
        <v>889.63788820377295</v>
      </c>
      <c r="HJ5" s="143">
        <f>conversões!HI5*INPUTs!HE$30</f>
        <v>247.21513303114702</v>
      </c>
      <c r="HK5" s="143">
        <f>conversões!HJ5*INPUTs!HF$30</f>
        <v>616.26177947846782</v>
      </c>
      <c r="HL5" s="143">
        <f>conversões!HK5*INPUTs!HG$30</f>
        <v>860.28717843510242</v>
      </c>
      <c r="HM5" s="143">
        <f>conversões!HL5*INPUTs!HH$30</f>
        <v>0</v>
      </c>
      <c r="HN5" s="143">
        <f>conversões!HM5*INPUTs!HI$30</f>
        <v>527.08672627730073</v>
      </c>
      <c r="HO5" s="143">
        <f>conversões!HN5*INPUTs!HJ$30</f>
        <v>7828.5871126531001</v>
      </c>
      <c r="HP5" s="143">
        <f>conversões!HO5*INPUTs!HK$30</f>
        <v>10566.549138406561</v>
      </c>
      <c r="HQ5" s="143">
        <f>conversões!HP5*INPUTs!HL$30</f>
        <v>2121.264826805786</v>
      </c>
      <c r="HR5" s="143">
        <f>conversões!HQ5*INPUTs!HM$30</f>
        <v>25082.809769463634</v>
      </c>
      <c r="HS5" s="143">
        <f>conversões!HR5*INPUTs!HN$30</f>
        <v>67939.092803864958</v>
      </c>
      <c r="HT5" s="143">
        <f>conversões!HS5*INPUTs!HO$30</f>
        <v>4603.2761164205403</v>
      </c>
      <c r="HU5" s="143">
        <f>conversões!HT5*INPUTs!HP$30</f>
        <v>7355.7444855538179</v>
      </c>
      <c r="HV5" s="143">
        <f>conversões!HU5*INPUTs!HQ$30</f>
        <v>10637.621340701815</v>
      </c>
      <c r="HW5" s="143">
        <f>conversões!HV5*INPUTs!HR$30</f>
        <v>298.31962866583206</v>
      </c>
      <c r="HX5" s="143">
        <f>conversões!HW5*INPUTs!HS$30</f>
        <v>2066.8159086006799</v>
      </c>
      <c r="HY5" s="143">
        <f>conversões!HX5*INPUTs!HT$30</f>
        <v>1656.2568855561597</v>
      </c>
      <c r="HZ5" s="143">
        <f>conversões!HY5*INPUTs!HU$30</f>
        <v>4111.3595384143846</v>
      </c>
      <c r="IA5" s="143">
        <f t="shared" si="7"/>
        <v>160223.9161533289</v>
      </c>
    </row>
    <row r="6" spans="1:235" s="26" customFormat="1" ht="48" x14ac:dyDescent="0.25">
      <c r="A6" s="97" t="s">
        <v>28</v>
      </c>
      <c r="B6" s="98">
        <v>7311</v>
      </c>
      <c r="C6" s="98"/>
      <c r="D6" s="98">
        <v>1</v>
      </c>
      <c r="E6" s="98"/>
      <c r="F6" s="98"/>
      <c r="G6" s="98" t="s">
        <v>833</v>
      </c>
      <c r="H6" s="98" t="s">
        <v>794</v>
      </c>
      <c r="I6" s="97" t="s">
        <v>836</v>
      </c>
      <c r="J6" s="97" t="s">
        <v>876</v>
      </c>
      <c r="K6" s="97" t="s">
        <v>844</v>
      </c>
      <c r="L6" s="143">
        <f>conversões!K6*INPUTs!G$30</f>
        <v>11144.585579218692</v>
      </c>
      <c r="M6" s="143">
        <f>conversões!L6*INPUTs!H$30</f>
        <v>3068.6852775993621</v>
      </c>
      <c r="N6" s="143">
        <f>conversões!M6*INPUTs!I$30</f>
        <v>44840.378251830822</v>
      </c>
      <c r="O6" s="143">
        <f>conversões!N6*INPUTs!J$30</f>
        <v>3449.6031403092638</v>
      </c>
      <c r="P6" s="143">
        <f>conversões!O6*INPUTs!K$30</f>
        <v>72000.529072935067</v>
      </c>
      <c r="Q6" s="143">
        <f>conversões!P6*INPUTs!L$30</f>
        <v>5517.8220362447955</v>
      </c>
      <c r="R6" s="143">
        <f>conversões!Q6*INPUTs!M$30</f>
        <v>5643.041148298862</v>
      </c>
      <c r="S6" s="143">
        <f>conversões!R6*INPUTs!N$30</f>
        <v>36488.641220443547</v>
      </c>
      <c r="T6" s="143">
        <f>conversões!S6*INPUTs!O$30</f>
        <v>16588.489005676729</v>
      </c>
      <c r="U6" s="143">
        <f>conversões!T6*INPUTs!P$30</f>
        <v>73928.706149558813</v>
      </c>
      <c r="V6" s="143">
        <f>conversões!U6*INPUTs!Q$30</f>
        <v>33688.484173810626</v>
      </c>
      <c r="W6" s="143">
        <f>conversões!V6*INPUTs!R$30</f>
        <v>21303.278641711389</v>
      </c>
      <c r="X6" s="143">
        <f>conversões!W6*INPUTs!S$30</f>
        <v>179977.15553139499</v>
      </c>
      <c r="Y6" s="143">
        <f>conversões!X6*INPUTs!T$30</f>
        <v>18085.371751791572</v>
      </c>
      <c r="Z6" s="143">
        <f>conversões!Y6*INPUTs!U$30</f>
        <v>30017.425473864332</v>
      </c>
      <c r="AA6" s="143">
        <f>conversões!Z6*INPUTs!V$30</f>
        <v>237486.90562685794</v>
      </c>
      <c r="AB6" s="143">
        <f>conversões!AA6*INPUTs!W$30</f>
        <v>300256.80237046327</v>
      </c>
      <c r="AC6" s="143">
        <f>conversões!AB6*INPUTs!X$30</f>
        <v>102161.6701081568</v>
      </c>
      <c r="AD6" s="143">
        <f>conversões!AC6*INPUTs!Y$30</f>
        <v>984289.23647067614</v>
      </c>
      <c r="AE6" s="143">
        <f>conversões!AD6*INPUTs!Z$30</f>
        <v>7574081.5406408384</v>
      </c>
      <c r="AF6" s="143">
        <f>conversões!AE6*INPUTs!AA$30</f>
        <v>253773.9959906571</v>
      </c>
      <c r="AG6" s="143">
        <f>conversões!AF6*INPUTs!AB$30</f>
        <v>223159.11173018147</v>
      </c>
      <c r="AH6" s="143">
        <f>conversões!AG6*INPUTs!AC$30</f>
        <v>321237.78542211733</v>
      </c>
      <c r="AI6" s="143">
        <f>conversões!AH6*INPUTs!AD$30</f>
        <v>46763.666406435048</v>
      </c>
      <c r="AJ6" s="143">
        <f>conversões!AI6*INPUTs!AE$30</f>
        <v>40650.223698810878</v>
      </c>
      <c r="AK6" s="143">
        <f>conversões!AJ6*INPUTs!AF$30</f>
        <v>64383.651601029676</v>
      </c>
      <c r="AL6" s="143">
        <f>conversões!AK6*INPUTs!AG$30</f>
        <v>400536.18856073456</v>
      </c>
      <c r="AM6" s="143">
        <f t="shared" si="0"/>
        <v>11104522.975081647</v>
      </c>
      <c r="AN6" s="143">
        <f>conversões!AM6*INPUTs!AI$30</f>
        <v>8028.9105659289562</v>
      </c>
      <c r="AO6" s="143">
        <f>conversões!AN6*INPUTs!AJ$30</f>
        <v>2938.3935837646663</v>
      </c>
      <c r="AP6" s="143">
        <f>conversões!AO6*INPUTs!AK$30</f>
        <v>56886.916291978683</v>
      </c>
      <c r="AQ6" s="143">
        <f>conversões!AP6*INPUTs!AL$30</f>
        <v>2360.5141366138018</v>
      </c>
      <c r="AR6" s="143">
        <f>conversões!AQ6*INPUTs!AM$30</f>
        <v>67247.737409009307</v>
      </c>
      <c r="AS6" s="143">
        <f>conversões!AR6*INPUTs!AN$30</f>
        <v>9972.3336363343587</v>
      </c>
      <c r="AT6" s="143">
        <f>conversões!AS6*INPUTs!AO$30</f>
        <v>5449.5223117574551</v>
      </c>
      <c r="AU6" s="143">
        <f>conversões!AT6*INPUTs!AP$30</f>
        <v>43685.898449113331</v>
      </c>
      <c r="AV6" s="143">
        <f>conversões!AU6*INPUTs!AQ$30</f>
        <v>19451.547650256653</v>
      </c>
      <c r="AW6" s="143">
        <f>conversões!AV6*INPUTs!AR$30</f>
        <v>74860.996919571655</v>
      </c>
      <c r="AX6" s="143">
        <f>conversões!AW6*INPUTs!AS$30</f>
        <v>35816.235845789917</v>
      </c>
      <c r="AY6" s="143">
        <f>conversões!AX6*INPUTs!AT$30</f>
        <v>21322.266489314352</v>
      </c>
      <c r="AZ6" s="143">
        <f>conversões!AY6*INPUTs!AU$30</f>
        <v>171600.95212043513</v>
      </c>
      <c r="BA6" s="143">
        <f>conversões!AZ6*INPUTs!AV$30</f>
        <v>15545.097782519106</v>
      </c>
      <c r="BB6" s="143">
        <f>conversões!BA6*INPUTs!AW$30</f>
        <v>26538.57147266667</v>
      </c>
      <c r="BC6" s="143">
        <f>conversões!BB6*INPUTs!AX$30</f>
        <v>184079.30876357283</v>
      </c>
      <c r="BD6" s="143">
        <f>conversões!BC6*INPUTs!AY$30</f>
        <v>291022.87288085045</v>
      </c>
      <c r="BE6" s="143">
        <f>conversões!BD6*INPUTs!AZ$30</f>
        <v>89344.605059155816</v>
      </c>
      <c r="BF6" s="143">
        <f>conversões!BE6*INPUTs!BA$30</f>
        <v>939330.47743699176</v>
      </c>
      <c r="BG6" s="143">
        <f>conversões!BF6*INPUTs!BB$30</f>
        <v>7121254.6548483046</v>
      </c>
      <c r="BH6" s="143">
        <f>conversões!BG6*INPUTs!BC$30</f>
        <v>257900.36683583711</v>
      </c>
      <c r="BI6" s="143">
        <f>conversões!BH6*INPUTs!BD$30</f>
        <v>200880.01651182404</v>
      </c>
      <c r="BJ6" s="143">
        <f>conversões!BI6*INPUTs!BE$30</f>
        <v>291916.01513182564</v>
      </c>
      <c r="BK6" s="143">
        <f>conversões!BJ6*INPUTs!BF$30</f>
        <v>38749.214118586526</v>
      </c>
      <c r="BL6" s="143">
        <f>conversões!BK6*INPUTs!BG$30</f>
        <v>37192.93976225888</v>
      </c>
      <c r="BM6" s="143">
        <f>conversões!BL6*INPUTs!BH$30</f>
        <v>74379.451771298089</v>
      </c>
      <c r="BN6" s="143">
        <f>conversões!BM6*INPUTs!BI$30</f>
        <v>358506.96618924837</v>
      </c>
      <c r="BO6" s="143">
        <f t="shared" si="1"/>
        <v>10446262.783974808</v>
      </c>
      <c r="BP6" s="143">
        <f>conversões!BO6*INPUTs!BK$30</f>
        <v>9317.8468081125829</v>
      </c>
      <c r="BQ6" s="143">
        <f>conversões!BP6*INPUTs!BL$30</f>
        <v>4236.4040681145671</v>
      </c>
      <c r="BR6" s="143">
        <f>conversões!BQ6*INPUTs!BM$30</f>
        <v>67014.209709581512</v>
      </c>
      <c r="BS6" s="143">
        <f>conversões!BR6*INPUTs!BN$30</f>
        <v>4954.4723528694276</v>
      </c>
      <c r="BT6" s="143">
        <f>conversões!BS6*INPUTs!BO$30</f>
        <v>69069.527156132608</v>
      </c>
      <c r="BU6" s="143">
        <f>conversões!BT6*INPUTs!BP$30</f>
        <v>9058.0386792784175</v>
      </c>
      <c r="BV6" s="143">
        <f>conversões!BU6*INPUTs!BQ$30</f>
        <v>11267.704176882376</v>
      </c>
      <c r="BW6" s="143">
        <f>conversões!BV6*INPUTs!BR$30</f>
        <v>49473.894622869542</v>
      </c>
      <c r="BX6" s="143">
        <f>conversões!BW6*INPUTs!BS$30</f>
        <v>18949.804691893198</v>
      </c>
      <c r="BY6" s="143">
        <f>conversões!BX6*INPUTs!BT$30</f>
        <v>83013.49294533697</v>
      </c>
      <c r="BZ6" s="143">
        <f>conversões!BY6*INPUTs!BU$30</f>
        <v>39721.469215743899</v>
      </c>
      <c r="CA6" s="143">
        <f>conversões!BZ6*INPUTs!BV$30</f>
        <v>19828.079316524832</v>
      </c>
      <c r="CB6" s="143">
        <f>conversões!CA6*INPUTs!BW$30</f>
        <v>186358.07028780447</v>
      </c>
      <c r="CC6" s="143">
        <f>conversões!CB6*INPUTs!BX$30</f>
        <v>19008.877130759454</v>
      </c>
      <c r="CD6" s="143">
        <f>conversões!CC6*INPUTs!BY$30</f>
        <v>27978.801235216477</v>
      </c>
      <c r="CE6" s="143">
        <f>conversões!CD6*INPUTs!BZ$30</f>
        <v>197909.94226866635</v>
      </c>
      <c r="CF6" s="143">
        <f>conversões!CE6*INPUTs!CA$30</f>
        <v>305521.03920022852</v>
      </c>
      <c r="CG6" s="143">
        <f>conversões!CF6*INPUTs!CB$30</f>
        <v>82222.664749618372</v>
      </c>
      <c r="CH6" s="143">
        <f>conversões!CG6*INPUTs!CC$30</f>
        <v>960467.20740527799</v>
      </c>
      <c r="CI6" s="143">
        <f>conversões!CH6*INPUTs!CD$30</f>
        <v>7247160.9966311809</v>
      </c>
      <c r="CJ6" s="143">
        <f>conversões!CI6*INPUTs!CE$30</f>
        <v>251958.14782069495</v>
      </c>
      <c r="CK6" s="143">
        <f>conversões!CJ6*INPUTs!CF$30</f>
        <v>183474.60457158863</v>
      </c>
      <c r="CL6" s="143">
        <f>conversões!CK6*INPUTs!CG$30</f>
        <v>305152.22628464684</v>
      </c>
      <c r="CM6" s="143">
        <f>conversões!CL6*INPUTs!CH$30</f>
        <v>37895.143594436879</v>
      </c>
      <c r="CN6" s="143">
        <f>conversões!CM6*INPUTs!CI$30</f>
        <v>43070.151239252598</v>
      </c>
      <c r="CO6" s="143">
        <f>conversões!CN6*INPUTs!CJ$30</f>
        <v>76160.947704673003</v>
      </c>
      <c r="CP6" s="143">
        <f>conversões!CO6*INPUTs!CK$30</f>
        <v>394076.53864902072</v>
      </c>
      <c r="CQ6" s="143">
        <f t="shared" si="2"/>
        <v>10704320.302516405</v>
      </c>
      <c r="CR6" s="143">
        <f>conversões!CQ6*INPUTs!CM$30</f>
        <v>9062.1781308778645</v>
      </c>
      <c r="CS6" s="143">
        <f>conversões!CR6*INPUTs!CN$30</f>
        <v>3862.305159178351</v>
      </c>
      <c r="CT6" s="143">
        <f>conversões!CS6*INPUTs!CO$30</f>
        <v>73697.788357987025</v>
      </c>
      <c r="CU6" s="143">
        <f>conversões!CT6*INPUTs!CP$30</f>
        <v>4311.2575438777958</v>
      </c>
      <c r="CV6" s="143">
        <f>conversões!CU6*INPUTs!CQ$30</f>
        <v>62989.868082351677</v>
      </c>
      <c r="CW6" s="143">
        <f>conversões!CV6*INPUTs!CR$30</f>
        <v>8129.7309268643585</v>
      </c>
      <c r="CX6" s="143">
        <f>conversões!CW6*INPUTs!CS$30</f>
        <v>15298.476347842812</v>
      </c>
      <c r="CY6" s="143">
        <f>conversões!CX6*INPUTs!CT$30</f>
        <v>50430.294444702005</v>
      </c>
      <c r="CZ6" s="143">
        <f>conversões!CY6*INPUTs!CU$30</f>
        <v>13282.681662610721</v>
      </c>
      <c r="DA6" s="143">
        <f>conversões!CZ6*INPUTs!CV$30</f>
        <v>81554.404512191206</v>
      </c>
      <c r="DB6" s="143">
        <f>conversões!DA6*INPUTs!CW$30</f>
        <v>35070.077914654255</v>
      </c>
      <c r="DC6" s="143">
        <f>conversões!DB6*INPUTs!CX$30</f>
        <v>16425.07703034626</v>
      </c>
      <c r="DD6" s="143">
        <f>conversões!DC6*INPUTs!CY$30</f>
        <v>156022.15317268315</v>
      </c>
      <c r="DE6" s="143">
        <f>conversões!DD6*INPUTs!CZ$30</f>
        <v>14316.433362385234</v>
      </c>
      <c r="DF6" s="143">
        <f>conversões!DE6*INPUTs!DA$30</f>
        <v>19007.726700053779</v>
      </c>
      <c r="DG6" s="143">
        <f>conversões!DF6*INPUTs!DB$30</f>
        <v>179341.30758570426</v>
      </c>
      <c r="DH6" s="143">
        <f>conversões!DG6*INPUTs!DC$30</f>
        <v>303884.58311630011</v>
      </c>
      <c r="DI6" s="143">
        <f>conversões!DH6*INPUTs!DD$30</f>
        <v>72656.67589965873</v>
      </c>
      <c r="DJ6" s="143">
        <f>conversões!DI6*INPUTs!DE$30</f>
        <v>883952.25303593348</v>
      </c>
      <c r="DK6" s="143">
        <f>conversões!DJ6*INPUTs!DF$30</f>
        <v>6589134.7514967108</v>
      </c>
      <c r="DL6" s="143">
        <f>conversões!DK6*INPUTs!DG$30</f>
        <v>230125.28997668167</v>
      </c>
      <c r="DM6" s="143">
        <f>conversões!DL6*INPUTs!DH$30</f>
        <v>158578.81424073048</v>
      </c>
      <c r="DN6" s="143">
        <f>conversões!DM6*INPUTs!DI$30</f>
        <v>314686.43483914633</v>
      </c>
      <c r="DO6" s="143">
        <f>conversões!DN6*INPUTs!DJ$30</f>
        <v>37714.138772993247</v>
      </c>
      <c r="DP6" s="143">
        <f>conversões!DO6*INPUTs!DK$30</f>
        <v>38129.720053651632</v>
      </c>
      <c r="DQ6" s="143">
        <f>conversões!DP6*INPUTs!DL$30</f>
        <v>92720.143927527271</v>
      </c>
      <c r="DR6" s="143">
        <f>conversões!DQ6*INPUTs!DM$30</f>
        <v>325931.97410411166</v>
      </c>
      <c r="DS6" s="143">
        <f t="shared" si="3"/>
        <v>9790316.5403977577</v>
      </c>
      <c r="DT6" s="143">
        <f>conversões!DS6*INPUTs!DO$30</f>
        <v>5748.7129893641832</v>
      </c>
      <c r="DU6" s="143">
        <f>conversões!DT6*INPUTs!DP$30</f>
        <v>6292.9573231984259</v>
      </c>
      <c r="DV6" s="143">
        <f>conversões!DU6*INPUTs!DQ$30</f>
        <v>71216.090379145942</v>
      </c>
      <c r="DW6" s="143">
        <f>conversões!DV6*INPUTs!DR$30</f>
        <v>4109.1159339309461</v>
      </c>
      <c r="DX6" s="143">
        <f>conversões!DW6*INPUTs!DS$30</f>
        <v>65695.38326152254</v>
      </c>
      <c r="DY6" s="143">
        <f>conversões!DX6*INPUTs!DT$30</f>
        <v>7614.9325556045014</v>
      </c>
      <c r="DZ6" s="143">
        <f>conversões!DY6*INPUTs!DU$30</f>
        <v>13015.217296710345</v>
      </c>
      <c r="EA6" s="143">
        <f>conversões!DZ6*INPUTs!DV$30</f>
        <v>32339.671437247722</v>
      </c>
      <c r="EB6" s="143">
        <f>conversões!EA6*INPUTs!DW$30</f>
        <v>15066.642516351178</v>
      </c>
      <c r="EC6" s="143">
        <f>conversões!EB6*INPUTs!DX$30</f>
        <v>84201.804947189143</v>
      </c>
      <c r="ED6" s="143">
        <f>conversões!EC6*INPUTs!DY$30</f>
        <v>39217.100368939726</v>
      </c>
      <c r="EE6" s="143">
        <f>conversões!ED6*INPUTs!DZ$30</f>
        <v>19255.024493399869</v>
      </c>
      <c r="EF6" s="143">
        <f>conversões!EE6*INPUTs!EA$30</f>
        <v>162408.02242078335</v>
      </c>
      <c r="EG6" s="143">
        <f>conversões!EF6*INPUTs!EB$30</f>
        <v>8485.9547317067372</v>
      </c>
      <c r="EH6" s="143">
        <f>conversões!EG6*INPUTs!EC$30</f>
        <v>16844.154735682034</v>
      </c>
      <c r="EI6" s="143">
        <f>conversões!EH6*INPUTs!ED$30</f>
        <v>208713.53956233262</v>
      </c>
      <c r="EJ6" s="143">
        <f>conversões!EI6*INPUTs!EE$30</f>
        <v>284015.32347557746</v>
      </c>
      <c r="EK6" s="143">
        <f>conversões!EJ6*INPUTs!EF$30</f>
        <v>89064.122691110693</v>
      </c>
      <c r="EL6" s="143">
        <f>conversões!EK6*INPUTs!EG$30</f>
        <v>761780.88159701065</v>
      </c>
      <c r="EM6" s="143">
        <f>conversões!EL6*INPUTs!EH$30</f>
        <v>6323885.8943566605</v>
      </c>
      <c r="EN6" s="143">
        <f>conversões!EM6*INPUTs!EI$30</f>
        <v>233597.31758312846</v>
      </c>
      <c r="EO6" s="143">
        <f>conversões!EN6*INPUTs!EJ$30</f>
        <v>161212.7587435469</v>
      </c>
      <c r="EP6" s="143">
        <f>conversões!EO6*INPUTs!EK$30</f>
        <v>309331.75973891659</v>
      </c>
      <c r="EQ6" s="143">
        <f>conversões!EP6*INPUTs!EL$30</f>
        <v>40903.678945326203</v>
      </c>
      <c r="ER6" s="143">
        <f>conversões!EQ6*INPUTs!EM$30</f>
        <v>38783.618569104845</v>
      </c>
      <c r="ES6" s="143">
        <f>conversões!ER6*INPUTs!EN$30</f>
        <v>70000.846017944612</v>
      </c>
      <c r="ET6" s="143">
        <f>conversões!ES6*INPUTs!EO$30</f>
        <v>310350.36768689565</v>
      </c>
      <c r="EU6" s="143">
        <f t="shared" si="4"/>
        <v>9383150.8943583295</v>
      </c>
      <c r="EV6" s="143">
        <f>conversões!EU6*INPUTs!EQ$30</f>
        <v>6132.6285989442958</v>
      </c>
      <c r="EW6" s="143">
        <f>conversões!EV6*INPUTs!ER$30</f>
        <v>4939.4248372293105</v>
      </c>
      <c r="EX6" s="143">
        <f>conversões!EW6*INPUTs!ES$30</f>
        <v>49475.658785296248</v>
      </c>
      <c r="EY6" s="143">
        <f>conversões!EX6*INPUTs!ET$30</f>
        <v>3690.9939392029023</v>
      </c>
      <c r="EZ6" s="143">
        <f>conversões!EY6*INPUTs!EU$30</f>
        <v>67864.56130540173</v>
      </c>
      <c r="FA6" s="143">
        <f>conversões!EZ6*INPUTs!EV$30</f>
        <v>11257.122564371688</v>
      </c>
      <c r="FB6" s="143">
        <f>conversões!FA6*INPUTs!EW$30</f>
        <v>16439.931781554755</v>
      </c>
      <c r="FC6" s="143">
        <f>conversões!FB6*INPUTs!EX$30</f>
        <v>17480.838401441946</v>
      </c>
      <c r="FD6" s="143">
        <f>conversões!FC6*INPUTs!EY$30</f>
        <v>15222.09610136849</v>
      </c>
      <c r="FE6" s="143">
        <f>conversões!FD6*INPUTs!EZ$30</f>
        <v>80143.027558164758</v>
      </c>
      <c r="FF6" s="143">
        <f>conversões!FE6*INPUTs!FA$30</f>
        <v>35826.509738814595</v>
      </c>
      <c r="FG6" s="143">
        <f>conversões!FF6*INPUTs!FB$30</f>
        <v>15775.395619525973</v>
      </c>
      <c r="FH6" s="143">
        <f>conversões!FG6*INPUTs!FC$30</f>
        <v>161924.53762669649</v>
      </c>
      <c r="FI6" s="143">
        <f>conversões!FH6*INPUTs!FD$30</f>
        <v>6791.8086206288399</v>
      </c>
      <c r="FJ6" s="143">
        <f>conversões!FI6*INPUTs!FE$30</f>
        <v>18167.704387997543</v>
      </c>
      <c r="FK6" s="143">
        <f>conversões!FJ6*INPUTs!FF$30</f>
        <v>188293.40909395579</v>
      </c>
      <c r="FL6" s="143">
        <f>conversões!FK6*INPUTs!FG$30</f>
        <v>280187.21722370869</v>
      </c>
      <c r="FM6" s="143">
        <f>conversões!FL6*INPUTs!FH$30</f>
        <v>72358.032096869487</v>
      </c>
      <c r="FN6" s="143">
        <f>conversões!FM6*INPUTs!FI$30</f>
        <v>718894.31262797897</v>
      </c>
      <c r="FO6" s="143">
        <f>conversões!FN6*INPUTs!FJ$30</f>
        <v>5908914.5543611553</v>
      </c>
      <c r="FP6" s="143">
        <f>conversões!FO6*INPUTs!FK$30</f>
        <v>250901.64627000617</v>
      </c>
      <c r="FQ6" s="143">
        <f>conversões!FP6*INPUTs!FL$30</f>
        <v>147354.35145647119</v>
      </c>
      <c r="FR6" s="143">
        <f>conversões!FQ6*INPUTs!FM$30</f>
        <v>346465.99839557859</v>
      </c>
      <c r="FS6" s="143">
        <f>conversões!FR6*INPUTs!FN$30</f>
        <v>36714.216387219072</v>
      </c>
      <c r="FT6" s="143">
        <f>conversões!FS6*INPUTs!FO$30</f>
        <v>41254.341083540785</v>
      </c>
      <c r="FU6" s="143">
        <f>conversões!FT6*INPUTs!FP$30</f>
        <v>64461.505537827594</v>
      </c>
      <c r="FV6" s="143">
        <f>conversões!FU6*INPUTs!FQ$30</f>
        <v>308877.72609563579</v>
      </c>
      <c r="FW6" s="143">
        <f t="shared" si="5"/>
        <v>8875809.5504965875</v>
      </c>
      <c r="FX6" s="143">
        <f>conversões!FW6*INPUTs!FS$30</f>
        <v>7537.374514025546</v>
      </c>
      <c r="FY6" s="143">
        <f>conversões!FX6*INPUTs!FT$30</f>
        <v>3087.3354637437128</v>
      </c>
      <c r="FZ6" s="143">
        <f>conversões!FY6*INPUTs!FU$30</f>
        <v>44801.282412163324</v>
      </c>
      <c r="GA6" s="143">
        <f>conversões!FZ6*INPUTs!FV$30</f>
        <v>2369.3034466513886</v>
      </c>
      <c r="GB6" s="143">
        <f>conversões!GA6*INPUTs!FW$30</f>
        <v>75378.951803644362</v>
      </c>
      <c r="GC6" s="143">
        <f>conversões!GB6*INPUTs!FX$30</f>
        <v>12486.757570928658</v>
      </c>
      <c r="GD6" s="143">
        <f>conversões!GC6*INPUTs!FY$30</f>
        <v>12247.374635214645</v>
      </c>
      <c r="GE6" s="143">
        <f>conversões!GD6*INPUTs!FZ$30</f>
        <v>15548.164285563324</v>
      </c>
      <c r="GF6" s="143">
        <f>conversões!GE6*INPUTs!GA$30</f>
        <v>14010.746858399636</v>
      </c>
      <c r="GG6" s="143">
        <f>conversões!GF6*INPUTs!GB$30</f>
        <v>71315.402263129421</v>
      </c>
      <c r="GH6" s="143">
        <f>conversões!GG6*INPUTs!GC$30</f>
        <v>35425.307944536355</v>
      </c>
      <c r="GI6" s="143">
        <f>conversões!GH6*INPUTs!GD$30</f>
        <v>18986.524466585721</v>
      </c>
      <c r="GJ6" s="143">
        <f>conversões!GI6*INPUTs!GE$30</f>
        <v>143412.65144144709</v>
      </c>
      <c r="GK6" s="143">
        <f>conversões!GJ6*INPUTs!GF$30</f>
        <v>7446.020250550906</v>
      </c>
      <c r="GL6" s="143">
        <f>conversões!GK6*INPUTs!GG$30</f>
        <v>19512.765493310642</v>
      </c>
      <c r="GM6" s="143">
        <f>conversões!GL6*INPUTs!GH$30</f>
        <v>201005.32333152095</v>
      </c>
      <c r="GN6" s="143">
        <f>conversões!GM6*INPUTs!GI$30</f>
        <v>291422.67937128199</v>
      </c>
      <c r="GO6" s="143">
        <f>conversões!GN6*INPUTs!GJ$30</f>
        <v>76081.882595676667</v>
      </c>
      <c r="GP6" s="143">
        <f>conversões!GO6*INPUTs!GK$30</f>
        <v>808548.0810934793</v>
      </c>
      <c r="GQ6" s="143">
        <f>conversões!GP6*INPUTs!GL$30</f>
        <v>6661161.7382472204</v>
      </c>
      <c r="GR6" s="143">
        <f>conversões!GQ6*INPUTs!GM$30</f>
        <v>330444.25715051504</v>
      </c>
      <c r="GS6" s="143">
        <f>conversões!GR6*INPUTs!GN$30</f>
        <v>146537.32577057031</v>
      </c>
      <c r="GT6" s="143">
        <f>conversões!GS6*INPUTs!GO$30</f>
        <v>412720.05930353282</v>
      </c>
      <c r="GU6" s="143">
        <f>conversões!GT6*INPUTs!GP$30</f>
        <v>31289.098696679492</v>
      </c>
      <c r="GV6" s="143">
        <f>conversões!GU6*INPUTs!GQ$30</f>
        <v>32869.890047155306</v>
      </c>
      <c r="GW6" s="143">
        <f>conversões!GV6*INPUTs!GR$30</f>
        <v>59354.434855011059</v>
      </c>
      <c r="GX6" s="143">
        <f>conversões!GW6*INPUTs!GS$30</f>
        <v>272099.15314155415</v>
      </c>
      <c r="GY6" s="143">
        <f t="shared" si="6"/>
        <v>9807099.8864540923</v>
      </c>
      <c r="GZ6" s="143">
        <f>conversões!GY6*INPUTs!GU$30</f>
        <v>6706.3865294883781</v>
      </c>
      <c r="HA6" s="143">
        <f>conversões!GZ6*INPUTs!GV$30</f>
        <v>1842.5147251538724</v>
      </c>
      <c r="HB6" s="143">
        <f>conversões!HA6*INPUTs!GW$30</f>
        <v>35118.337651058551</v>
      </c>
      <c r="HC6" s="143">
        <f>conversões!HB6*INPUTs!GX$30</f>
        <v>6911.4690996385334</v>
      </c>
      <c r="HD6" s="143">
        <f>conversões!HC6*INPUTs!GY$30</f>
        <v>74626.262152360781</v>
      </c>
      <c r="HE6" s="143">
        <f>conversões!HD6*INPUTs!GZ$30</f>
        <v>11189.63583160999</v>
      </c>
      <c r="HF6" s="143">
        <f>conversões!HE6*INPUTs!HA$30</f>
        <v>11555.077376725638</v>
      </c>
      <c r="HG6" s="143">
        <f>conversões!HF6*INPUTs!HB$30</f>
        <v>16586.326430370162</v>
      </c>
      <c r="HH6" s="143">
        <f>conversões!HG6*INPUTs!HC$30</f>
        <v>10162.080258732291</v>
      </c>
      <c r="HI6" s="143">
        <f>conversões!HH6*INPUTs!HD$30</f>
        <v>52700.710467101053</v>
      </c>
      <c r="HJ6" s="143">
        <f>conversões!HI6*INPUTs!HE$30</f>
        <v>31628.880293014008</v>
      </c>
      <c r="HK6" s="143">
        <f>conversões!HJ6*INPUTs!HF$30</f>
        <v>18190.524907901621</v>
      </c>
      <c r="HL6" s="143">
        <f>conversões!HK6*INPUTs!HG$30</f>
        <v>114222.49516482845</v>
      </c>
      <c r="HM6" s="143">
        <f>conversões!HL6*INPUTs!HH$30</f>
        <v>5526.37971484032</v>
      </c>
      <c r="HN6" s="143">
        <f>conversões!HM6*INPUTs!HI$30</f>
        <v>12436.90206359301</v>
      </c>
      <c r="HO6" s="143">
        <f>conversões!HN6*INPUTs!HJ$30</f>
        <v>152447.82859737668</v>
      </c>
      <c r="HP6" s="143">
        <f>conversões!HO6*INPUTs!HK$30</f>
        <v>223647.58301565883</v>
      </c>
      <c r="HQ6" s="143">
        <f>conversões!HP6*INPUTs!HL$30</f>
        <v>51088.975222303605</v>
      </c>
      <c r="HR6" s="143">
        <f>conversões!HQ6*INPUTs!HM$30</f>
        <v>760752.69682984613</v>
      </c>
      <c r="HS6" s="143">
        <f>conversões!HR6*INPUTs!HN$30</f>
        <v>5332437.648304387</v>
      </c>
      <c r="HT6" s="143">
        <f>conversões!HS6*INPUTs!HO$30</f>
        <v>977699.73567133467</v>
      </c>
      <c r="HU6" s="143">
        <f>conversões!HT6*INPUTs!HP$30</f>
        <v>124247.27219596435</v>
      </c>
      <c r="HV6" s="143">
        <f>conversões!HU6*INPUTs!HQ$30</f>
        <v>246903.9126683982</v>
      </c>
      <c r="HW6" s="143">
        <f>conversões!HV6*INPUTs!HR$30</f>
        <v>29197.669851246203</v>
      </c>
      <c r="HX6" s="143">
        <f>conversões!HW6*INPUTs!HS$30</f>
        <v>28860.31429421603</v>
      </c>
      <c r="HY6" s="143">
        <f>conversões!HX6*INPUTs!HT$30</f>
        <v>55255.837852376513</v>
      </c>
      <c r="HZ6" s="143">
        <f>conversões!HY6*INPUTs!HU$30</f>
        <v>262043.44905637478</v>
      </c>
      <c r="IA6" s="143">
        <f t="shared" si="7"/>
        <v>8653986.9062258992</v>
      </c>
    </row>
    <row r="7" spans="1:235" s="26" customFormat="1" ht="48" x14ac:dyDescent="0.25">
      <c r="A7" s="97" t="s">
        <v>28</v>
      </c>
      <c r="B7" s="98">
        <v>7312</v>
      </c>
      <c r="C7" s="98"/>
      <c r="D7" s="98">
        <v>1</v>
      </c>
      <c r="E7" s="98"/>
      <c r="F7" s="98"/>
      <c r="G7" s="98" t="s">
        <v>834</v>
      </c>
      <c r="H7" s="98" t="s">
        <v>794</v>
      </c>
      <c r="I7" s="97" t="s">
        <v>836</v>
      </c>
      <c r="J7" s="97" t="s">
        <v>876</v>
      </c>
      <c r="K7" s="97" t="s">
        <v>844</v>
      </c>
      <c r="L7" s="143">
        <f>conversões!K7*INPUTs!G$30</f>
        <v>3156.8559162632205</v>
      </c>
      <c r="M7" s="143">
        <f>conversões!L7*INPUTs!H$30</f>
        <v>149.30538923551731</v>
      </c>
      <c r="N7" s="143">
        <f>conversões!M7*INPUTs!I$30</f>
        <v>7405.5531124027657</v>
      </c>
      <c r="O7" s="143">
        <f>conversões!N7*INPUTs!J$30</f>
        <v>3742.8737626920997</v>
      </c>
      <c r="P7" s="143">
        <f>conversões!O7*INPUTs!K$30</f>
        <v>4251.1416571508262</v>
      </c>
      <c r="Q7" s="143">
        <f>conversões!P7*INPUTs!L$30</f>
        <v>272.50970800951802</v>
      </c>
      <c r="R7" s="143">
        <f>conversões!Q7*INPUTs!M$30</f>
        <v>1077.9832513315496</v>
      </c>
      <c r="S7" s="143">
        <f>conversões!R7*INPUTs!N$30</f>
        <v>4984.8872325354014</v>
      </c>
      <c r="T7" s="143">
        <f>conversões!S7*INPUTs!O$30</f>
        <v>3685.7321018082725</v>
      </c>
      <c r="U7" s="143">
        <f>conversões!T7*INPUTs!P$30</f>
        <v>28768.636857248232</v>
      </c>
      <c r="V7" s="143">
        <f>conversões!U7*INPUTs!Q$30</f>
        <v>6880.7612587274734</v>
      </c>
      <c r="W7" s="143">
        <f>conversões!V7*INPUTs!R$30</f>
        <v>3039.3766296920562</v>
      </c>
      <c r="X7" s="143">
        <f>conversões!W7*INPUTs!S$30</f>
        <v>12674.666378630718</v>
      </c>
      <c r="Y7" s="143">
        <f>conversões!X7*INPUTs!T$30</f>
        <v>1860.8801608528056</v>
      </c>
      <c r="Z7" s="143">
        <f>conversões!Y7*INPUTs!U$30</f>
        <v>14286.182484702062</v>
      </c>
      <c r="AA7" s="143">
        <f>conversões!Z7*INPUTs!V$30</f>
        <v>46440.213699619053</v>
      </c>
      <c r="AB7" s="143">
        <f>conversões!AA7*INPUTs!W$30</f>
        <v>52753.535679183748</v>
      </c>
      <c r="AC7" s="143">
        <f>conversões!AB7*INPUTs!X$30</f>
        <v>20306.396418866007</v>
      </c>
      <c r="AD7" s="143">
        <f>conversões!AC7*INPUTs!Y$30</f>
        <v>110053.94137049907</v>
      </c>
      <c r="AE7" s="143">
        <f>conversões!AD7*INPUTs!Z$30</f>
        <v>490724.2880949183</v>
      </c>
      <c r="AF7" s="143">
        <f>conversões!AE7*INPUTs!AA$30</f>
        <v>131390.48774135718</v>
      </c>
      <c r="AG7" s="143">
        <f>conversões!AF7*INPUTs!AB$30</f>
        <v>57435.46734642316</v>
      </c>
      <c r="AH7" s="143">
        <f>conversões!AG7*INPUTs!AC$30</f>
        <v>67548.68198735232</v>
      </c>
      <c r="AI7" s="143">
        <f>conversões!AH7*INPUTs!AD$30</f>
        <v>13955.593809755061</v>
      </c>
      <c r="AJ7" s="143">
        <f>conversões!AI7*INPUTs!AE$30</f>
        <v>17436.493018596917</v>
      </c>
      <c r="AK7" s="143">
        <f>conversões!AJ7*INPUTs!AF$30</f>
        <v>38452.150587961543</v>
      </c>
      <c r="AL7" s="143">
        <f>conversões!AK7*INPUTs!AG$30</f>
        <v>55444.137408044189</v>
      </c>
      <c r="AM7" s="143">
        <f t="shared" si="0"/>
        <v>1198178.7330638589</v>
      </c>
      <c r="AN7" s="143">
        <f>conversões!AM7*INPUTs!AI$30</f>
        <v>3322.7677040291378</v>
      </c>
      <c r="AO7" s="143">
        <f>conversões!AN7*INPUTs!AJ$30</f>
        <v>0</v>
      </c>
      <c r="AP7" s="143">
        <f>conversões!AO7*INPUTs!AK$30</f>
        <v>3931.4755994628131</v>
      </c>
      <c r="AQ7" s="143">
        <f>conversões!AP7*INPUTs!AL$30</f>
        <v>1889.0457173215964</v>
      </c>
      <c r="AR7" s="143">
        <f>conversões!AQ7*INPUTs!AM$30</f>
        <v>5085.4229751848325</v>
      </c>
      <c r="AS7" s="143">
        <f>conversões!AR7*INPUTs!AN$30</f>
        <v>159.2111465216891</v>
      </c>
      <c r="AT7" s="143">
        <f>conversões!AS7*INPUTs!AO$30</f>
        <v>1252.9767791438592</v>
      </c>
      <c r="AU7" s="143">
        <f>conversões!AT7*INPUTs!AP$30</f>
        <v>3008.6646067849219</v>
      </c>
      <c r="AV7" s="143">
        <f>conversões!AU7*INPUTs!AQ$30</f>
        <v>3209.6310473756967</v>
      </c>
      <c r="AW7" s="143">
        <f>conversões!AV7*INPUTs!AR$30</f>
        <v>26729.347389111048</v>
      </c>
      <c r="AX7" s="143">
        <f>conversões!AW7*INPUTs!AS$30</f>
        <v>6708.9552929135916</v>
      </c>
      <c r="AY7" s="143">
        <f>conversões!AX7*INPUTs!AT$30</f>
        <v>2769.6336843436302</v>
      </c>
      <c r="AZ7" s="143">
        <f>conversões!AY7*INPUTs!AU$30</f>
        <v>15608.907583152779</v>
      </c>
      <c r="BA7" s="143">
        <f>conversões!AZ7*INPUTs!AV$30</f>
        <v>1722.9357390745067</v>
      </c>
      <c r="BB7" s="143">
        <f>conversões!BA7*INPUTs!AW$30</f>
        <v>8545.9238255458677</v>
      </c>
      <c r="BC7" s="143">
        <f>conversões!BB7*INPUTs!AX$30</f>
        <v>45222.442732417592</v>
      </c>
      <c r="BD7" s="143">
        <f>conversões!BC7*INPUTs!AY$30</f>
        <v>52130.672599609221</v>
      </c>
      <c r="BE7" s="143">
        <f>conversões!BD7*INPUTs!AZ$30</f>
        <v>18261.047762232312</v>
      </c>
      <c r="BF7" s="143">
        <f>conversões!BE7*INPUTs!BA$30</f>
        <v>107007.57054925275</v>
      </c>
      <c r="BG7" s="143">
        <f>conversões!BF7*INPUTs!BB$30</f>
        <v>489306.31137513195</v>
      </c>
      <c r="BH7" s="143">
        <f>conversões!BG7*INPUTs!BC$30</f>
        <v>96387.603541356322</v>
      </c>
      <c r="BI7" s="143">
        <f>conversões!BH7*INPUTs!BD$30</f>
        <v>49252.50008521456</v>
      </c>
      <c r="BJ7" s="143">
        <f>conversões!BI7*INPUTs!BE$30</f>
        <v>65053.441188701894</v>
      </c>
      <c r="BK7" s="143">
        <f>conversões!BJ7*INPUTs!BF$30</f>
        <v>17879.267502289287</v>
      </c>
      <c r="BL7" s="143">
        <f>conversões!BK7*INPUTs!BG$30</f>
        <v>12808.945814548442</v>
      </c>
      <c r="BM7" s="143">
        <f>conversões!BL7*INPUTs!BH$30</f>
        <v>34596.537457841543</v>
      </c>
      <c r="BN7" s="143">
        <f>conversões!BM7*INPUTs!BI$30</f>
        <v>42712.047815876591</v>
      </c>
      <c r="BO7" s="143">
        <f t="shared" si="1"/>
        <v>1114563.2875144384</v>
      </c>
      <c r="BP7" s="143">
        <f>conversões!BO7*INPUTs!BK$30</f>
        <v>2873.0482607992508</v>
      </c>
      <c r="BQ7" s="143">
        <f>conversões!BP7*INPUTs!BL$30</f>
        <v>284.11612919188678</v>
      </c>
      <c r="BR7" s="143">
        <f>conversões!BQ7*INPUTs!BM$30</f>
        <v>3246.6134434829305</v>
      </c>
      <c r="BS7" s="143">
        <f>conversões!BR7*INPUTs!BN$30</f>
        <v>0</v>
      </c>
      <c r="BT7" s="143">
        <f>conversões!BS7*INPUTs!BO$30</f>
        <v>5393.41973768561</v>
      </c>
      <c r="BU7" s="143">
        <f>conversões!BT7*INPUTs!BP$30</f>
        <v>333.34769445550114</v>
      </c>
      <c r="BV7" s="143">
        <f>conversões!BU7*INPUTs!BQ$30</f>
        <v>928.051948156555</v>
      </c>
      <c r="BW7" s="143">
        <f>conversões!BV7*INPUTs!BR$30</f>
        <v>3330.8832329589254</v>
      </c>
      <c r="BX7" s="143">
        <f>conversões!BW7*INPUTs!BS$30</f>
        <v>2869.1246034112164</v>
      </c>
      <c r="BY7" s="143">
        <f>conversões!BX7*INPUTs!BT$30</f>
        <v>29461.440578685608</v>
      </c>
      <c r="BZ7" s="143">
        <f>conversões!BY7*INPUTs!BU$30</f>
        <v>7867.9112577571095</v>
      </c>
      <c r="CA7" s="143">
        <f>conversões!BZ7*INPUTs!BV$30</f>
        <v>1732.5920935046681</v>
      </c>
      <c r="CB7" s="143">
        <f>conversões!CA7*INPUTs!BW$30</f>
        <v>13778.210302637874</v>
      </c>
      <c r="CC7" s="143">
        <f>conversões!CB7*INPUTs!BX$30</f>
        <v>462.5192461256276</v>
      </c>
      <c r="CD7" s="143">
        <f>conversões!CC7*INPUTs!BY$30</f>
        <v>10666.729142645643</v>
      </c>
      <c r="CE7" s="143">
        <f>conversões!CD7*INPUTs!BZ$30</f>
        <v>40364.19113054109</v>
      </c>
      <c r="CF7" s="143">
        <f>conversões!CE7*INPUTs!CA$30</f>
        <v>55406.618711455019</v>
      </c>
      <c r="CG7" s="143">
        <f>conversões!CF7*INPUTs!CB$30</f>
        <v>17692.657793458657</v>
      </c>
      <c r="CH7" s="143">
        <f>conversões!CG7*INPUTs!CC$30</f>
        <v>86012.66847834755</v>
      </c>
      <c r="CI7" s="143">
        <f>conversões!CH7*INPUTs!CD$30</f>
        <v>394448.95248121297</v>
      </c>
      <c r="CJ7" s="143">
        <f>conversões!CI7*INPUTs!CE$30</f>
        <v>77370.648084377011</v>
      </c>
      <c r="CK7" s="143">
        <f>conversões!CJ7*INPUTs!CF$30</f>
        <v>50160.031516560441</v>
      </c>
      <c r="CL7" s="143">
        <f>conversões!CK7*INPUTs!CG$30</f>
        <v>59165.041893711285</v>
      </c>
      <c r="CM7" s="143">
        <f>conversões!CL7*INPUTs!CH$30</f>
        <v>13050.567677384322</v>
      </c>
      <c r="CN7" s="143">
        <f>conversões!CM7*INPUTs!CI$30</f>
        <v>9074.054236444661</v>
      </c>
      <c r="CO7" s="143">
        <f>conversões!CN7*INPUTs!CJ$30</f>
        <v>28129.990778329186</v>
      </c>
      <c r="CP7" s="143">
        <f>conversões!CO7*INPUTs!CK$30</f>
        <v>40987.048169945905</v>
      </c>
      <c r="CQ7" s="143">
        <f t="shared" si="2"/>
        <v>955090.47862326668</v>
      </c>
      <c r="CR7" s="143">
        <f>conversões!CQ7*INPUTs!CM$30</f>
        <v>2179.8433608332466</v>
      </c>
      <c r="CS7" s="143">
        <f>conversões!CR7*INPUTs!CN$30</f>
        <v>169.22370672137197</v>
      </c>
      <c r="CT7" s="143">
        <f>conversões!CS7*INPUTs!CO$30</f>
        <v>2676.3277540607178</v>
      </c>
      <c r="CU7" s="143">
        <f>conversões!CT7*INPUTs!CP$30</f>
        <v>0</v>
      </c>
      <c r="CV7" s="143">
        <f>conversões!CU7*INPUTs!CQ$30</f>
        <v>4062.7851463003844</v>
      </c>
      <c r="CW7" s="143">
        <f>conversões!CV7*INPUTs!CR$30</f>
        <v>151.13567777890719</v>
      </c>
      <c r="CX7" s="143">
        <f>conversões!CW7*INPUTs!CS$30</f>
        <v>514.36821926138782</v>
      </c>
      <c r="CY7" s="143">
        <f>conversões!CX7*INPUTs!CT$30</f>
        <v>2649.4675084999949</v>
      </c>
      <c r="CZ7" s="143">
        <f>conversões!CY7*INPUTs!CU$30</f>
        <v>2231.0831647680916</v>
      </c>
      <c r="DA7" s="143">
        <f>conversões!CZ7*INPUTs!CV$30</f>
        <v>30801.89962143483</v>
      </c>
      <c r="DB7" s="143">
        <f>conversões!DA7*INPUTs!CW$30</f>
        <v>6401.5361854314469</v>
      </c>
      <c r="DC7" s="143">
        <f>conversões!DB7*INPUTs!CX$30</f>
        <v>1622.2956802268461</v>
      </c>
      <c r="DD7" s="143">
        <f>conversões!DC7*INPUTs!CY$30</f>
        <v>9680.6709258840274</v>
      </c>
      <c r="DE7" s="143">
        <f>conversões!DD7*INPUTs!CZ$30</f>
        <v>650.27849035465863</v>
      </c>
      <c r="DF7" s="143">
        <f>conversões!DE7*INPUTs!DA$30</f>
        <v>9619.5376801015136</v>
      </c>
      <c r="DG7" s="143">
        <f>conversões!DF7*INPUTs!DB$30</f>
        <v>56237.5254805808</v>
      </c>
      <c r="DH7" s="143">
        <f>conversões!DG7*INPUTs!DC$30</f>
        <v>61631.077348085688</v>
      </c>
      <c r="DI7" s="143">
        <f>conversões!DH7*INPUTs!DD$30</f>
        <v>13197.902476310042</v>
      </c>
      <c r="DJ7" s="143">
        <f>conversões!DI7*INPUTs!DE$30</f>
        <v>99492.008705504297</v>
      </c>
      <c r="DK7" s="143">
        <f>conversões!DJ7*INPUTs!DF$30</f>
        <v>378572.34812089609</v>
      </c>
      <c r="DL7" s="143">
        <f>conversões!DK7*INPUTs!DG$30</f>
        <v>66773.920985240868</v>
      </c>
      <c r="DM7" s="143">
        <f>conversões!DL7*INPUTs!DH$30</f>
        <v>45746.826049048177</v>
      </c>
      <c r="DN7" s="143">
        <f>conversões!DM7*INPUTs!DI$30</f>
        <v>54730.398350074065</v>
      </c>
      <c r="DO7" s="143">
        <f>conversões!DN7*INPUTs!DJ$30</f>
        <v>11019.025297756723</v>
      </c>
      <c r="DP7" s="143">
        <f>conversões!DO7*INPUTs!DK$30</f>
        <v>4713.5524000975911</v>
      </c>
      <c r="DQ7" s="143">
        <f>conversões!DP7*INPUTs!DL$30</f>
        <v>20434.39126685699</v>
      </c>
      <c r="DR7" s="143">
        <f>conversões!DQ7*INPUTs!DM$30</f>
        <v>36331.712497432993</v>
      </c>
      <c r="DS7" s="143">
        <f t="shared" si="3"/>
        <v>922291.14209954184</v>
      </c>
      <c r="DT7" s="143">
        <f>conversões!DS7*INPUTs!DO$30</f>
        <v>1203.9051077429767</v>
      </c>
      <c r="DU7" s="143">
        <f>conversões!DT7*INPUTs!DP$30</f>
        <v>0</v>
      </c>
      <c r="DV7" s="143">
        <f>conversões!DU7*INPUTs!DQ$30</f>
        <v>4162.6740711726798</v>
      </c>
      <c r="DW7" s="143">
        <f>conversões!DV7*INPUTs!DR$30</f>
        <v>193.77818499595497</v>
      </c>
      <c r="DX7" s="143">
        <f>conversões!DW7*INPUTs!DS$30</f>
        <v>2840.9259898608725</v>
      </c>
      <c r="DY7" s="143">
        <f>conversões!DX7*INPUTs!DT$30</f>
        <v>157.39094803560343</v>
      </c>
      <c r="DZ7" s="143">
        <f>conversões!DY7*INPUTs!DU$30</f>
        <v>690.02796858835234</v>
      </c>
      <c r="EA7" s="143">
        <f>conversões!DZ7*INPUTs!DV$30</f>
        <v>3461.0011102113499</v>
      </c>
      <c r="EB7" s="143">
        <f>conversões!EA7*INPUTs!DW$30</f>
        <v>2463.6043376733915</v>
      </c>
      <c r="EC7" s="143">
        <f>conversões!EB7*INPUTs!DX$30</f>
        <v>18774.726960615229</v>
      </c>
      <c r="ED7" s="143">
        <f>conversões!EC7*INPUTs!DY$30</f>
        <v>2562.1190138346064</v>
      </c>
      <c r="EE7" s="143">
        <f>conversões!ED7*INPUTs!DZ$30</f>
        <v>1396.9760023634599</v>
      </c>
      <c r="EF7" s="143">
        <f>conversões!EE7*INPUTs!EA$30</f>
        <v>8231.51213280708</v>
      </c>
      <c r="EG7" s="143">
        <f>conversões!EF7*INPUTs!EB$30</f>
        <v>490.75509550238564</v>
      </c>
      <c r="EH7" s="143">
        <f>conversões!EG7*INPUTs!EC$30</f>
        <v>7475.6652505936381</v>
      </c>
      <c r="EI7" s="143">
        <f>conversões!EH7*INPUTs!ED$30</f>
        <v>31681.938756279727</v>
      </c>
      <c r="EJ7" s="143">
        <f>conversões!EI7*INPUTs!EE$30</f>
        <v>53120.374020762873</v>
      </c>
      <c r="EK7" s="143">
        <f>conversões!EJ7*INPUTs!EF$30</f>
        <v>13803.848218187502</v>
      </c>
      <c r="EL7" s="143">
        <f>conversões!EK7*INPUTs!EG$30</f>
        <v>114925.763566849</v>
      </c>
      <c r="EM7" s="143">
        <f>conversões!EL7*INPUTs!EH$30</f>
        <v>467071.70766843262</v>
      </c>
      <c r="EN7" s="143">
        <f>conversões!EM7*INPUTs!EI$30</f>
        <v>54577.253319379815</v>
      </c>
      <c r="EO7" s="143">
        <f>conversões!EN7*INPUTs!EJ$30</f>
        <v>41402.937673512803</v>
      </c>
      <c r="EP7" s="143">
        <f>conversões!EO7*INPUTs!EK$30</f>
        <v>57860.225028305569</v>
      </c>
      <c r="EQ7" s="143">
        <f>conversões!EP7*INPUTs!EL$30</f>
        <v>5481.0654837023512</v>
      </c>
      <c r="ER7" s="143">
        <f>conversões!EQ7*INPUTs!EM$30</f>
        <v>3004.9183147322306</v>
      </c>
      <c r="ES7" s="143">
        <f>conversões!ER7*INPUTs!EN$30</f>
        <v>23937.055320180822</v>
      </c>
      <c r="ET7" s="143">
        <f>conversões!ES7*INPUTs!EO$30</f>
        <v>27920.331700775616</v>
      </c>
      <c r="EU7" s="143">
        <f t="shared" si="4"/>
        <v>948892.48124509875</v>
      </c>
      <c r="EV7" s="143">
        <f>conversões!EU7*INPUTs!EQ$30</f>
        <v>564.25758265912987</v>
      </c>
      <c r="EW7" s="143">
        <f>conversões!EV7*INPUTs!ER$30</f>
        <v>475.56004458704524</v>
      </c>
      <c r="EX7" s="143">
        <f>conversões!EW7*INPUTs!ES$30</f>
        <v>3221.5286031524711</v>
      </c>
      <c r="EY7" s="143">
        <f>conversões!EX7*INPUTs!ET$30</f>
        <v>0</v>
      </c>
      <c r="EZ7" s="143">
        <f>conversões!EY7*INPUTs!EU$30</f>
        <v>2787.6678510915599</v>
      </c>
      <c r="FA7" s="143">
        <f>conversões!EZ7*INPUTs!EV$30</f>
        <v>107.49999984459538</v>
      </c>
      <c r="FB7" s="143">
        <f>conversões!FA7*INPUTs!EW$30</f>
        <v>910.00848764881607</v>
      </c>
      <c r="FC7" s="143">
        <f>conversões!FB7*INPUTs!EX$30</f>
        <v>6182.9668275072927</v>
      </c>
      <c r="FD7" s="143">
        <f>conversões!FC7*INPUTs!EY$30</f>
        <v>5184.2255159922997</v>
      </c>
      <c r="FE7" s="143">
        <f>conversões!FD7*INPUTs!EZ$30</f>
        <v>18103.355265283426</v>
      </c>
      <c r="FF7" s="143">
        <f>conversões!FE7*INPUTs!FA$30</f>
        <v>1113.7389344397404</v>
      </c>
      <c r="FG7" s="143">
        <f>conversões!FF7*INPUTs!FB$30</f>
        <v>870.38740677832038</v>
      </c>
      <c r="FH7" s="143">
        <f>conversões!FG7*INPUTs!FC$30</f>
        <v>9229.9025333470618</v>
      </c>
      <c r="FI7" s="143">
        <f>conversões!FH7*INPUTs!FD$30</f>
        <v>597.96646772653332</v>
      </c>
      <c r="FJ7" s="143">
        <f>conversões!FI7*INPUTs!FE$30</f>
        <v>7963.4004412325694</v>
      </c>
      <c r="FK7" s="143">
        <f>conversões!FJ7*INPUTs!FF$30</f>
        <v>23704.044419609487</v>
      </c>
      <c r="FL7" s="143">
        <f>conversões!FK7*INPUTs!FG$30</f>
        <v>58315.221336183211</v>
      </c>
      <c r="FM7" s="143">
        <f>conversões!FL7*INPUTs!FH$30</f>
        <v>8754.7428000201016</v>
      </c>
      <c r="FN7" s="143">
        <f>conversões!FM7*INPUTs!FI$30</f>
        <v>114012.36443620437</v>
      </c>
      <c r="FO7" s="143">
        <f>conversões!FN7*INPUTs!FJ$30</f>
        <v>472313.54824194196</v>
      </c>
      <c r="FP7" s="143">
        <f>conversões!FO7*INPUTs!FK$30</f>
        <v>42310.792921290507</v>
      </c>
      <c r="FQ7" s="143">
        <f>conversões!FP7*INPUTs!FL$30</f>
        <v>31579.680571212019</v>
      </c>
      <c r="FR7" s="143">
        <f>conversões!FQ7*INPUTs!FM$30</f>
        <v>53600.220239436167</v>
      </c>
      <c r="FS7" s="143">
        <f>conversões!FR7*INPUTs!FN$30</f>
        <v>5907.7704781606435</v>
      </c>
      <c r="FT7" s="143">
        <f>conversões!FS7*INPUTs!FO$30</f>
        <v>4100.046343818557</v>
      </c>
      <c r="FU7" s="143">
        <f>conversões!FT7*INPUTs!FP$30</f>
        <v>20705.822579009964</v>
      </c>
      <c r="FV7" s="143">
        <f>conversões!FU7*INPUTs!FQ$30</f>
        <v>23999.847673281456</v>
      </c>
      <c r="FW7" s="143">
        <f t="shared" si="5"/>
        <v>916616.56800145912</v>
      </c>
      <c r="FX7" s="143">
        <f>conversões!FW7*INPUTs!FS$30</f>
        <v>425.06146079313396</v>
      </c>
      <c r="FY7" s="143">
        <f>conversões!FX7*INPUTs!FT$30</f>
        <v>139.87645514917827</v>
      </c>
      <c r="FZ7" s="143">
        <f>conversões!FY7*INPUTs!FU$30</f>
        <v>3654.5046128487406</v>
      </c>
      <c r="GA7" s="143">
        <f>conversões!FZ7*INPUTs!FV$30</f>
        <v>112.71597842118247</v>
      </c>
      <c r="GB7" s="143">
        <f>conversões!GA7*INPUTs!FW$30</f>
        <v>2798.0695964708871</v>
      </c>
      <c r="GC7" s="143">
        <f>conversões!GB7*INPUTs!FX$30</f>
        <v>165.90162394996148</v>
      </c>
      <c r="GD7" s="143">
        <f>conversões!GC7*INPUTs!FY$30</f>
        <v>2299.1425031679291</v>
      </c>
      <c r="GE7" s="143">
        <f>conversões!GD7*INPUTs!FZ$30</f>
        <v>6822.5012603778559</v>
      </c>
      <c r="GF7" s="143">
        <f>conversões!GE7*INPUTs!GA$30</f>
        <v>627.33911122488246</v>
      </c>
      <c r="GG7" s="143">
        <f>conversões!GF7*INPUTs!GB$30</f>
        <v>9018.2139521177032</v>
      </c>
      <c r="GH7" s="143">
        <f>conversões!GG7*INPUTs!GC$30</f>
        <v>1708.142751781377</v>
      </c>
      <c r="GI7" s="143">
        <f>conversões!GH7*INPUTs!GD$30</f>
        <v>454.15033136877935</v>
      </c>
      <c r="GJ7" s="143">
        <f>conversões!GI7*INPUTs!GE$30</f>
        <v>9792.1422303140389</v>
      </c>
      <c r="GK7" s="143">
        <f>conversões!GJ7*INPUTs!GF$30</f>
        <v>462.31205462568198</v>
      </c>
      <c r="GL7" s="143">
        <f>conversões!GK7*INPUTs!GG$30</f>
        <v>4574.3484781951893</v>
      </c>
      <c r="GM7" s="143">
        <f>conversões!GL7*INPUTs!GH$30</f>
        <v>19570.090395491796</v>
      </c>
      <c r="GN7" s="143">
        <f>conversões!GM7*INPUTs!GI$30</f>
        <v>49531.352767630153</v>
      </c>
      <c r="GO7" s="143">
        <f>conversões!GN7*INPUTs!GJ$30</f>
        <v>7713.6758845146669</v>
      </c>
      <c r="GP7" s="143">
        <f>conversões!GO7*INPUTs!GK$30</f>
        <v>152981.52368885803</v>
      </c>
      <c r="GQ7" s="143">
        <f>conversões!GP7*INPUTs!GL$30</f>
        <v>539119.3772583768</v>
      </c>
      <c r="GR7" s="143">
        <f>conversões!GQ7*INPUTs!GM$30</f>
        <v>34807.58364207454</v>
      </c>
      <c r="GS7" s="143">
        <f>conversões!GR7*INPUTs!GN$30</f>
        <v>32446.09562260126</v>
      </c>
      <c r="GT7" s="143">
        <f>conversões!GS7*INPUTs!GO$30</f>
        <v>58326.231551713812</v>
      </c>
      <c r="GU7" s="143">
        <f>conversões!GT7*INPUTs!GP$30</f>
        <v>4998.2162360364418</v>
      </c>
      <c r="GV7" s="143">
        <f>conversões!GU7*INPUTs!GQ$30</f>
        <v>3301.0531069728722</v>
      </c>
      <c r="GW7" s="143">
        <f>conversões!GV7*INPUTs!GR$30</f>
        <v>18807.612974284428</v>
      </c>
      <c r="GX7" s="143">
        <f>conversões!GW7*INPUTs!GS$30</f>
        <v>20640.884042349742</v>
      </c>
      <c r="GY7" s="143">
        <f t="shared" si="6"/>
        <v>985298.11957171094</v>
      </c>
      <c r="GZ7" s="143">
        <f>conversões!GY7*INPUTs!GU$30</f>
        <v>0</v>
      </c>
      <c r="HA7" s="143">
        <f>conversões!GZ7*INPUTs!GV$30</f>
        <v>65.312920430013349</v>
      </c>
      <c r="HB7" s="143">
        <f>conversões!HA7*INPUTs!GW$30</f>
        <v>3494.5248385818672</v>
      </c>
      <c r="HC7" s="143">
        <f>conversões!HB7*INPUTs!GX$30</f>
        <v>57.292035464923998</v>
      </c>
      <c r="HD7" s="143">
        <f>conversões!HC7*INPUTs!GY$30</f>
        <v>2866.3864201505312</v>
      </c>
      <c r="HE7" s="143">
        <f>conversões!HD7*INPUTs!GZ$30</f>
        <v>0</v>
      </c>
      <c r="HF7" s="143">
        <f>conversões!HE7*INPUTs!HA$30</f>
        <v>341.46196367180215</v>
      </c>
      <c r="HG7" s="143">
        <f>conversões!HF7*INPUTs!HB$30</f>
        <v>3000.8852026087175</v>
      </c>
      <c r="HH7" s="143">
        <f>conversões!HG7*INPUTs!HC$30</f>
        <v>379.55973495512148</v>
      </c>
      <c r="HI7" s="143">
        <f>conversões!HH7*INPUTs!HD$30</f>
        <v>2782.7457775754178</v>
      </c>
      <c r="HJ7" s="143">
        <f>conversões!HI7*INPUTs!HE$30</f>
        <v>579.94865509980934</v>
      </c>
      <c r="HK7" s="143">
        <f>conversões!HJ7*INPUTs!HF$30</f>
        <v>171.87610639477199</v>
      </c>
      <c r="HL7" s="143">
        <f>conversões!HK7*INPUTs!HG$30</f>
        <v>7896.4810392796762</v>
      </c>
      <c r="HM7" s="143">
        <f>conversões!HL7*INPUTs!HH$30</f>
        <v>622.02249364476245</v>
      </c>
      <c r="HN7" s="143">
        <f>conversões!HM7*INPUTs!HI$30</f>
        <v>5234.5011432624642</v>
      </c>
      <c r="HO7" s="143">
        <f>conversões!HN7*INPUTs!HJ$30</f>
        <v>11453.511488553489</v>
      </c>
      <c r="HP7" s="143">
        <f>conversões!HO7*INPUTs!HK$30</f>
        <v>42972.346672150918</v>
      </c>
      <c r="HQ7" s="143">
        <f>conversões!HP7*INPUTs!HL$30</f>
        <v>6493.449221276067</v>
      </c>
      <c r="HR7" s="143">
        <f>conversões!HQ7*INPUTs!HM$30</f>
        <v>121826.92862102151</v>
      </c>
      <c r="HS7" s="143">
        <f>conversões!HR7*INPUTs!HN$30</f>
        <v>393382.35518360045</v>
      </c>
      <c r="HT7" s="143">
        <f>conversões!HS7*INPUTs!HO$30</f>
        <v>27260.004513591182</v>
      </c>
      <c r="HU7" s="143">
        <f>conversões!HT7*INPUTs!HP$30</f>
        <v>20794.68568172845</v>
      </c>
      <c r="HV7" s="143">
        <f>conversões!HU7*INPUTs!HQ$30</f>
        <v>60399.051298627382</v>
      </c>
      <c r="HW7" s="143">
        <f>conversões!HV7*INPUTs!HR$30</f>
        <v>7226.8001659353886</v>
      </c>
      <c r="HX7" s="143">
        <f>conversões!HW7*INPUTs!HS$30</f>
        <v>2230.0366207375741</v>
      </c>
      <c r="HY7" s="143">
        <f>conversões!HX7*INPUTs!HT$30</f>
        <v>14339.149464922499</v>
      </c>
      <c r="HZ7" s="143">
        <f>conversões!HY7*INPUTs!HU$30</f>
        <v>17062.904498180727</v>
      </c>
      <c r="IA7" s="143">
        <f t="shared" si="7"/>
        <v>752934.22176144551</v>
      </c>
    </row>
    <row r="8" spans="1:235" s="115" customFormat="1" ht="48" x14ac:dyDescent="0.25">
      <c r="A8" s="113" t="s">
        <v>28</v>
      </c>
      <c r="B8" s="114">
        <v>7319</v>
      </c>
      <c r="C8" s="114"/>
      <c r="D8" s="114">
        <v>1</v>
      </c>
      <c r="E8" s="114"/>
      <c r="F8" s="114"/>
      <c r="G8" s="114" t="s">
        <v>835</v>
      </c>
      <c r="H8" s="114" t="s">
        <v>794</v>
      </c>
      <c r="I8" s="113" t="s">
        <v>836</v>
      </c>
      <c r="J8" s="113" t="s">
        <v>876</v>
      </c>
      <c r="K8" s="113" t="s">
        <v>844</v>
      </c>
      <c r="L8" s="144">
        <f>conversões!K8*INPUTs!G$30</f>
        <v>13449.129192608822</v>
      </c>
      <c r="M8" s="144">
        <f>conversões!L8*INPUTs!H$30</f>
        <v>671.46283226497167</v>
      </c>
      <c r="N8" s="144">
        <f>conversões!M8*INPUTs!I$30</f>
        <v>26612.112118323206</v>
      </c>
      <c r="O8" s="144">
        <f>conversões!N8*INPUTs!J$30</f>
        <v>1698.2301877168727</v>
      </c>
      <c r="P8" s="144">
        <f>conversões!O8*INPUTs!K$30</f>
        <v>42188.573528361485</v>
      </c>
      <c r="Q8" s="144">
        <f>conversões!P8*INPUTs!L$30</f>
        <v>2016.403290075672</v>
      </c>
      <c r="R8" s="144">
        <f>conversões!Q8*INPUTs!M$30</f>
        <v>3214.5873334343619</v>
      </c>
      <c r="S8" s="144">
        <f>conversões!R8*INPUTs!N$30</f>
        <v>11921.15359918485</v>
      </c>
      <c r="T8" s="144">
        <f>conversões!S8*INPUTs!O$30</f>
        <v>16355.510387890057</v>
      </c>
      <c r="U8" s="144">
        <f>conversões!T8*INPUTs!P$30</f>
        <v>97877.75260016894</v>
      </c>
      <c r="V8" s="144">
        <f>conversões!U8*INPUTs!Q$30</f>
        <v>52913.566172213097</v>
      </c>
      <c r="W8" s="144">
        <f>conversões!V8*INPUTs!R$30</f>
        <v>40600.052940655987</v>
      </c>
      <c r="X8" s="144">
        <f>conversões!W8*INPUTs!S$30</f>
        <v>173023.75554185678</v>
      </c>
      <c r="Y8" s="144">
        <f>conversões!X8*INPUTs!T$30</f>
        <v>17430.24458805758</v>
      </c>
      <c r="Z8" s="144">
        <f>conversões!Y8*INPUTs!U$30</f>
        <v>19881.797605583051</v>
      </c>
      <c r="AA8" s="144">
        <f>conversões!Z8*INPUTs!V$30</f>
        <v>159687.0259346891</v>
      </c>
      <c r="AB8" s="144">
        <f>conversões!AA8*INPUTs!W$30</f>
        <v>381835.63381368242</v>
      </c>
      <c r="AC8" s="144">
        <f>conversões!AB8*INPUTs!X$30</f>
        <v>36393.058398679445</v>
      </c>
      <c r="AD8" s="144">
        <f>conversões!AC8*INPUTs!Y$30</f>
        <v>522810.27586712415</v>
      </c>
      <c r="AE8" s="144">
        <f>conversões!AD8*INPUTs!Z$30</f>
        <v>4737158.897093975</v>
      </c>
      <c r="AF8" s="144">
        <f>conversões!AE8*INPUTs!AA$30</f>
        <v>314423.58118801872</v>
      </c>
      <c r="AG8" s="144">
        <f>conversões!AF8*INPUTs!AB$30</f>
        <v>173626.37531809908</v>
      </c>
      <c r="AH8" s="144">
        <f>conversões!AG8*INPUTs!AC$30</f>
        <v>371710.80570188991</v>
      </c>
      <c r="AI8" s="144">
        <f>conversões!AH8*INPUTs!AD$30</f>
        <v>74835.982743057393</v>
      </c>
      <c r="AJ8" s="144">
        <f>conversões!AI8*INPUTs!AE$30</f>
        <v>33433.434072121701</v>
      </c>
      <c r="AK8" s="144">
        <f>conversões!AJ8*INPUTs!AF$30</f>
        <v>101254.33379250146</v>
      </c>
      <c r="AL8" s="144">
        <f>conversões!AK8*INPUTs!AG$30</f>
        <v>89840.218806736098</v>
      </c>
      <c r="AM8" s="143">
        <f t="shared" si="0"/>
        <v>7516863.9546489697</v>
      </c>
      <c r="AN8" s="144">
        <f>conversões!AM8*INPUTs!AI$30</f>
        <v>5295.1206843090267</v>
      </c>
      <c r="AO8" s="144">
        <f>conversões!AN8*INPUTs!AJ$30</f>
        <v>888.9075648202371</v>
      </c>
      <c r="AP8" s="144">
        <f>conversões!AO8*INPUTs!AK$30</f>
        <v>20092.720636163504</v>
      </c>
      <c r="AQ8" s="144">
        <f>conversões!AP8*INPUTs!AL$30</f>
        <v>96.197075296709144</v>
      </c>
      <c r="AR8" s="144">
        <f>conversões!AQ8*INPUTs!AM$30</f>
        <v>23745.708514051094</v>
      </c>
      <c r="AS8" s="144">
        <f>conversões!AR8*INPUTs!AN$30</f>
        <v>930.76410311469374</v>
      </c>
      <c r="AT8" s="144">
        <f>conversões!AS8*INPUTs!AO$30</f>
        <v>4091.7385145083999</v>
      </c>
      <c r="AU8" s="144">
        <f>conversões!AT8*INPUTs!AP$30</f>
        <v>9993.237640337009</v>
      </c>
      <c r="AV8" s="144">
        <f>conversões!AU8*INPUTs!AQ$30</f>
        <v>60219.396747817707</v>
      </c>
      <c r="AW8" s="144">
        <f>conversões!AV8*INPUTs!AR$30</f>
        <v>70708.019036335914</v>
      </c>
      <c r="AX8" s="144">
        <f>conversões!AW8*INPUTs!AS$30</f>
        <v>34613.226857184294</v>
      </c>
      <c r="AY8" s="144">
        <f>conversões!AX8*INPUTs!AT$30</f>
        <v>35340.644862045177</v>
      </c>
      <c r="AZ8" s="144">
        <f>conversões!AY8*INPUTs!AU$30</f>
        <v>149715.89826739192</v>
      </c>
      <c r="BA8" s="144">
        <f>conversões!AZ8*INPUTs!AV$30</f>
        <v>12256.832604409472</v>
      </c>
      <c r="BB8" s="144">
        <f>conversões!BA8*INPUTs!AW$30</f>
        <v>22038.525874418046</v>
      </c>
      <c r="BC8" s="144">
        <f>conversões!BB8*INPUTs!AX$30</f>
        <v>96024.781053445156</v>
      </c>
      <c r="BD8" s="144">
        <f>conversões!BC8*INPUTs!AY$30</f>
        <v>331707.40383797011</v>
      </c>
      <c r="BE8" s="144">
        <f>conversões!BD8*INPUTs!AZ$30</f>
        <v>28647.139772626382</v>
      </c>
      <c r="BF8" s="144">
        <f>conversões!BE8*INPUTs!BA$30</f>
        <v>519463.84597210819</v>
      </c>
      <c r="BG8" s="144">
        <f>conversões!BF8*INPUTs!BB$30</f>
        <v>4225633.5215395316</v>
      </c>
      <c r="BH8" s="144">
        <f>conversões!BG8*INPUTs!BC$30</f>
        <v>262713.90137213928</v>
      </c>
      <c r="BI8" s="144">
        <f>conversões!BH8*INPUTs!BD$30</f>
        <v>142006.92196405554</v>
      </c>
      <c r="BJ8" s="144">
        <f>conversões!BI8*INPUTs!BE$30</f>
        <v>335252.81094066979</v>
      </c>
      <c r="BK8" s="144">
        <f>conversões!BJ8*INPUTs!BF$30</f>
        <v>52691.937116305824</v>
      </c>
      <c r="BL8" s="144">
        <f>conversões!BK8*INPUTs!BG$30</f>
        <v>27512.483187131336</v>
      </c>
      <c r="BM8" s="144">
        <f>conversões!BL8*INPUTs!BH$30</f>
        <v>74198.068139401817</v>
      </c>
      <c r="BN8" s="144">
        <f>conversões!BM8*INPUTs!BI$30</f>
        <v>68782.952129716272</v>
      </c>
      <c r="BO8" s="143">
        <f t="shared" si="1"/>
        <v>6614662.7060073055</v>
      </c>
      <c r="BP8" s="144">
        <f>conversões!BO8*INPUTs!BK$30</f>
        <v>3113.1646701037157</v>
      </c>
      <c r="BQ8" s="144">
        <f>conversões!BP8*INPUTs!BL$30</f>
        <v>726.82852073928166</v>
      </c>
      <c r="BR8" s="144">
        <f>conversões!BQ8*INPUTs!BM$30</f>
        <v>14186.318719484107</v>
      </c>
      <c r="BS8" s="144">
        <f>conversões!BR8*INPUTs!BN$30</f>
        <v>0</v>
      </c>
      <c r="BT8" s="144">
        <f>conversões!BS8*INPUTs!BO$30</f>
        <v>20406.061790992513</v>
      </c>
      <c r="BU8" s="144">
        <f>conversões!BT8*INPUTs!BP$30</f>
        <v>2014.1544004087762</v>
      </c>
      <c r="BV8" s="144">
        <f>conversões!BU8*INPUTs!BQ$30</f>
        <v>1655.6682827288532</v>
      </c>
      <c r="BW8" s="144">
        <f>conversões!BV8*INPUTs!BR$30</f>
        <v>10979.124978068347</v>
      </c>
      <c r="BX8" s="144">
        <f>conversões!BW8*INPUTs!BS$30</f>
        <v>36538.853634090927</v>
      </c>
      <c r="BY8" s="144">
        <f>conversões!BX8*INPUTs!BT$30</f>
        <v>53048.550482843326</v>
      </c>
      <c r="BZ8" s="144">
        <f>conversões!BY8*INPUTs!BU$30</f>
        <v>31597.323548520828</v>
      </c>
      <c r="CA8" s="144">
        <f>conversões!BZ8*INPUTs!BV$30</f>
        <v>24254.043722340339</v>
      </c>
      <c r="CB8" s="144">
        <f>conversões!CA8*INPUTs!BW$30</f>
        <v>112373.08886806699</v>
      </c>
      <c r="CC8" s="144">
        <f>conversões!CB8*INPUTs!BX$30</f>
        <v>14813.847340803699</v>
      </c>
      <c r="CD8" s="144">
        <f>conversões!CC8*INPUTs!BY$30</f>
        <v>15205.178677329402</v>
      </c>
      <c r="CE8" s="144">
        <f>conversões!CD8*INPUTs!BZ$30</f>
        <v>112297.88211068706</v>
      </c>
      <c r="CF8" s="144">
        <f>conversões!CE8*INPUTs!CA$30</f>
        <v>274327.00290173281</v>
      </c>
      <c r="CG8" s="144">
        <f>conversões!CF8*INPUTs!CB$30</f>
        <v>24800.250736673221</v>
      </c>
      <c r="CH8" s="144">
        <f>conversões!CG8*INPUTs!CC$30</f>
        <v>441470.80238552782</v>
      </c>
      <c r="CI8" s="144">
        <f>conversões!CH8*INPUTs!CD$30</f>
        <v>4060036.6158911632</v>
      </c>
      <c r="CJ8" s="144">
        <f>conversões!CI8*INPUTs!CE$30</f>
        <v>369219.29425038031</v>
      </c>
      <c r="CK8" s="144">
        <f>conversões!CJ8*INPUTs!CF$30</f>
        <v>124275.34399762927</v>
      </c>
      <c r="CL8" s="144">
        <f>conversões!CK8*INPUTs!CG$30</f>
        <v>292780.70608302171</v>
      </c>
      <c r="CM8" s="144">
        <f>conversões!CL8*INPUTs!CH$30</f>
        <v>38834.204085029545</v>
      </c>
      <c r="CN8" s="144">
        <f>conversões!CM8*INPUTs!CI$30</f>
        <v>21252.169315015031</v>
      </c>
      <c r="CO8" s="144">
        <f>conversões!CN8*INPUTs!CJ$30</f>
        <v>70724.127493295091</v>
      </c>
      <c r="CP8" s="144">
        <f>conversões!CO8*INPUTs!CK$30</f>
        <v>45839.233458171046</v>
      </c>
      <c r="CQ8" s="143">
        <f t="shared" si="2"/>
        <v>6216769.8403448472</v>
      </c>
      <c r="CR8" s="144">
        <f>conversões!CQ8*INPUTs!CM$30</f>
        <v>2470.5252559401565</v>
      </c>
      <c r="CS8" s="144">
        <f>conversões!CR8*INPUTs!CN$30</f>
        <v>463.01402388246754</v>
      </c>
      <c r="CT8" s="144">
        <f>conversões!CS8*INPUTs!CO$30</f>
        <v>12666.91629997259</v>
      </c>
      <c r="CU8" s="144">
        <f>conversões!CT8*INPUTs!CP$30</f>
        <v>0</v>
      </c>
      <c r="CV8" s="144">
        <f>conversões!CU8*INPUTs!CQ$30</f>
        <v>17610.336889131613</v>
      </c>
      <c r="CW8" s="144">
        <f>conversões!CV8*INPUTs!CR$30</f>
        <v>3168.3697886412565</v>
      </c>
      <c r="CX8" s="144">
        <f>conversões!CW8*INPUTs!CS$30</f>
        <v>1423.5892331824696</v>
      </c>
      <c r="CY8" s="144">
        <f>conversões!CX8*INPUTs!CT$30</f>
        <v>13995.179644775209</v>
      </c>
      <c r="CZ8" s="144">
        <f>conversões!CY8*INPUTs!CU$30</f>
        <v>9374.8685616978328</v>
      </c>
      <c r="DA8" s="144">
        <f>conversões!CZ8*INPUTs!CV$30</f>
        <v>50889.269788835329</v>
      </c>
      <c r="DB8" s="144">
        <f>conversões!DA8*INPUTs!CW$30</f>
        <v>26202.181834465366</v>
      </c>
      <c r="DC8" s="144">
        <f>conversões!DB8*INPUTs!CX$30</f>
        <v>16960.246530158409</v>
      </c>
      <c r="DD8" s="144">
        <f>conversões!DC8*INPUTs!CY$30</f>
        <v>99598.1951634047</v>
      </c>
      <c r="DE8" s="144">
        <f>conversões!DD8*INPUTs!CZ$30</f>
        <v>10525.725902675751</v>
      </c>
      <c r="DF8" s="144">
        <f>conversões!DE8*INPUTs!DA$30</f>
        <v>12762.450172796809</v>
      </c>
      <c r="DG8" s="144">
        <f>conversões!DF8*INPUTs!DB$30</f>
        <v>73682.40318143084</v>
      </c>
      <c r="DH8" s="144">
        <f>conversões!DG8*INPUTs!DC$30</f>
        <v>217516.10164991429</v>
      </c>
      <c r="DI8" s="144">
        <f>conversões!DH8*INPUTs!DD$30</f>
        <v>17728.347262664269</v>
      </c>
      <c r="DJ8" s="144">
        <f>conversões!DI8*INPUTs!DE$30</f>
        <v>418846.6714074784</v>
      </c>
      <c r="DK8" s="144">
        <f>conversões!DJ8*INPUTs!DF$30</f>
        <v>3005557.7006239318</v>
      </c>
      <c r="DL8" s="144">
        <f>conversões!DK8*INPUTs!DG$30</f>
        <v>327827.82794201607</v>
      </c>
      <c r="DM8" s="144">
        <f>conversões!DL8*INPUTs!DH$30</f>
        <v>94507.8080391845</v>
      </c>
      <c r="DN8" s="144">
        <f>conversões!DM8*INPUTs!DI$30</f>
        <v>262595.91024239978</v>
      </c>
      <c r="DO8" s="144">
        <f>conversões!DN8*INPUTs!DJ$30</f>
        <v>27484.724526171492</v>
      </c>
      <c r="DP8" s="144">
        <f>conversões!DO8*INPUTs!DK$30</f>
        <v>14124.057205509918</v>
      </c>
      <c r="DQ8" s="144">
        <f>conversões!DP8*INPUTs!DL$30</f>
        <v>62251.48454536288</v>
      </c>
      <c r="DR8" s="144">
        <f>conversões!DQ8*INPUTs!DM$30</f>
        <v>613614.9651474671</v>
      </c>
      <c r="DS8" s="143">
        <f t="shared" si="3"/>
        <v>5413848.8708630921</v>
      </c>
      <c r="DT8" s="144">
        <f>conversões!DS8*INPUTs!DO$30</f>
        <v>2935.2647461357146</v>
      </c>
      <c r="DU8" s="144">
        <f>conversões!DT8*INPUTs!DP$30</f>
        <v>1485.7866976379962</v>
      </c>
      <c r="DV8" s="144">
        <f>conversões!DU8*INPUTs!DQ$30</f>
        <v>5791.092278422765</v>
      </c>
      <c r="DW8" s="144">
        <f>conversões!DV8*INPUTs!DR$30</f>
        <v>138.87436591376775</v>
      </c>
      <c r="DX8" s="144">
        <f>conversões!DW8*INPUTs!DS$30</f>
        <v>21597.771530182166</v>
      </c>
      <c r="DY8" s="144">
        <f>conversões!DX8*INPUTs!DT$30</f>
        <v>447.72987916073566</v>
      </c>
      <c r="DZ8" s="144">
        <f>conversões!DY8*INPUTs!DU$30</f>
        <v>1618.8983156393049</v>
      </c>
      <c r="EA8" s="144">
        <f>conversões!DZ8*INPUTs!DV$30</f>
        <v>19602.006941089938</v>
      </c>
      <c r="EB8" s="144">
        <f>conversões!EA8*INPUTs!DW$30</f>
        <v>3551.3297346019031</v>
      </c>
      <c r="EC8" s="144">
        <f>conversões!EB8*INPUTs!DX$30</f>
        <v>42018.143578694646</v>
      </c>
      <c r="ED8" s="144">
        <f>conversões!EC8*INPUTs!DY$30</f>
        <v>22266.635691332809</v>
      </c>
      <c r="EE8" s="144">
        <f>conversões!ED8*INPUTs!DZ$30</f>
        <v>9781.0217100348673</v>
      </c>
      <c r="EF8" s="144">
        <f>conversões!EE8*INPUTs!EA$30</f>
        <v>74372.754237460729</v>
      </c>
      <c r="EG8" s="144">
        <f>conversões!EF8*INPUTs!EB$30</f>
        <v>10069.700608042969</v>
      </c>
      <c r="EH8" s="144">
        <f>conversões!EG8*INPUTs!EC$30</f>
        <v>6411.6744516906483</v>
      </c>
      <c r="EI8" s="144">
        <f>conversões!EH8*INPUTs!ED$30</f>
        <v>47680.292623183115</v>
      </c>
      <c r="EJ8" s="144">
        <f>conversões!EI8*INPUTs!EE$30</f>
        <v>172925.47336235773</v>
      </c>
      <c r="EK8" s="144">
        <f>conversões!EJ8*INPUTs!EF$30</f>
        <v>7737.7599347102077</v>
      </c>
      <c r="EL8" s="144">
        <f>conversões!EK8*INPUTs!EG$30</f>
        <v>356894.26321581186</v>
      </c>
      <c r="EM8" s="144">
        <f>conversões!EL8*INPUTs!EH$30</f>
        <v>2641928.296869453</v>
      </c>
      <c r="EN8" s="144">
        <f>conversões!EM8*INPUTs!EI$30</f>
        <v>272470.10856679373</v>
      </c>
      <c r="EO8" s="144">
        <f>conversões!EN8*INPUTs!EJ$30</f>
        <v>97838.991007736826</v>
      </c>
      <c r="EP8" s="144">
        <f>conversões!EO8*INPUTs!EK$30</f>
        <v>251596.35800502141</v>
      </c>
      <c r="EQ8" s="144">
        <f>conversões!EP8*INPUTs!EL$30</f>
        <v>26049.268756454778</v>
      </c>
      <c r="ER8" s="144">
        <f>conversões!EQ8*INPUTs!EM$30</f>
        <v>10566.131251274319</v>
      </c>
      <c r="ES8" s="144">
        <f>conversões!ER8*INPUTs!EN$30</f>
        <v>46280.377651679009</v>
      </c>
      <c r="ET8" s="144">
        <f>conversões!ES8*INPUTs!EO$30</f>
        <v>55348.978170757669</v>
      </c>
      <c r="EU8" s="143">
        <f t="shared" si="4"/>
        <v>4209404.9841812747</v>
      </c>
      <c r="EV8" s="144">
        <f>conversões!EU8*INPUTs!EQ$30</f>
        <v>1486.810778835204</v>
      </c>
      <c r="EW8" s="144">
        <f>conversões!EV8*INPUTs!ER$30</f>
        <v>737.28330397094339</v>
      </c>
      <c r="EX8" s="144">
        <f>conversões!EW8*INPUTs!ES$30</f>
        <v>3927.6070967559026</v>
      </c>
      <c r="EY8" s="144">
        <f>conversões!EX8*INPUTs!ET$30</f>
        <v>2318.7305852161812</v>
      </c>
      <c r="EZ8" s="144">
        <f>conversões!EY8*INPUTs!EU$30</f>
        <v>21072.723059518441</v>
      </c>
      <c r="FA8" s="144">
        <f>conversões!EZ8*INPUTs!EV$30</f>
        <v>151.97226916344044</v>
      </c>
      <c r="FB8" s="144">
        <f>conversões!FA8*INPUTs!EW$30</f>
        <v>1087.6834166506219</v>
      </c>
      <c r="FC8" s="144">
        <f>conversões!FB8*INPUTs!EX$30</f>
        <v>13873.667693582825</v>
      </c>
      <c r="FD8" s="144">
        <f>conversões!FC8*INPUTs!EY$30</f>
        <v>2099.1422154148386</v>
      </c>
      <c r="FE8" s="144">
        <f>conversões!FD8*INPUTs!EZ$30</f>
        <v>28931.581423936492</v>
      </c>
      <c r="FF8" s="144">
        <f>conversões!FE8*INPUTs!FA$30</f>
        <v>24403.795805129474</v>
      </c>
      <c r="FG8" s="144">
        <f>conversões!FF8*INPUTs!FB$30</f>
        <v>17614.921989249524</v>
      </c>
      <c r="FH8" s="144">
        <f>conversões!FG8*INPUTs!FC$30</f>
        <v>72786.42720094719</v>
      </c>
      <c r="FI8" s="144">
        <f>conversões!FH8*INPUTs!FD$30</f>
        <v>8034.8833783105811</v>
      </c>
      <c r="FJ8" s="144">
        <f>conversões!FI8*INPUTs!FE$30</f>
        <v>1054.8286911745729</v>
      </c>
      <c r="FK8" s="144">
        <f>conversões!FJ8*INPUTs!FF$30</f>
        <v>46823.247470511393</v>
      </c>
      <c r="FL8" s="144">
        <f>conversões!FK8*INPUTs!FG$30</f>
        <v>182848.05896034374</v>
      </c>
      <c r="FM8" s="144">
        <f>conversões!FL8*INPUTs!FH$30</f>
        <v>6171.5670821931035</v>
      </c>
      <c r="FN8" s="144">
        <f>conversões!FM8*INPUTs!FI$30</f>
        <v>392753.41524999146</v>
      </c>
      <c r="FO8" s="144">
        <f>conversões!FN8*INPUTs!FJ$30</f>
        <v>2483822.7274505896</v>
      </c>
      <c r="FP8" s="144">
        <f>conversões!FO8*INPUTs!FK$30</f>
        <v>183417.8418118133</v>
      </c>
      <c r="FQ8" s="144">
        <f>conversões!FP8*INPUTs!FL$30</f>
        <v>69136.490109446881</v>
      </c>
      <c r="FR8" s="144">
        <f>conversões!FQ8*INPUTs!FM$30</f>
        <v>211514.30702303321</v>
      </c>
      <c r="FS8" s="144">
        <f>conversões!FR8*INPUTs!FN$30</f>
        <v>11733.967498600059</v>
      </c>
      <c r="FT8" s="144">
        <f>conversões!FS8*INPUTs!FO$30</f>
        <v>10392.921122496889</v>
      </c>
      <c r="FU8" s="144">
        <f>conversões!FT8*INPUTs!FP$30</f>
        <v>39055.742812808916</v>
      </c>
      <c r="FV8" s="144">
        <f>conversões!FU8*INPUTs!FQ$30</f>
        <v>49272.474659953667</v>
      </c>
      <c r="FW8" s="143">
        <f t="shared" si="5"/>
        <v>3886524.8201596388</v>
      </c>
      <c r="FX8" s="144">
        <f>conversões!FW8*INPUTs!FS$30</f>
        <v>2730.486182227909</v>
      </c>
      <c r="FY8" s="144">
        <f>conversões!FX8*INPUTs!FT$30</f>
        <v>0</v>
      </c>
      <c r="FZ8" s="144">
        <f>conversões!FY8*INPUTs!FU$30</f>
        <v>3889.4861933083971</v>
      </c>
      <c r="GA8" s="144">
        <f>conversões!FZ8*INPUTs!FV$30</f>
        <v>5082.5563063957779</v>
      </c>
      <c r="GB8" s="144">
        <f>conversões!GA8*INPUTs!FW$30</f>
        <v>18923.802777678171</v>
      </c>
      <c r="GC8" s="144">
        <f>conversões!GB8*INPUTs!FX$30</f>
        <v>1024.9141695692344</v>
      </c>
      <c r="GD8" s="144">
        <f>conversões!GC8*INPUTs!FY$30</f>
        <v>516.50806988867043</v>
      </c>
      <c r="GE8" s="144">
        <f>conversões!GD8*INPUTs!FZ$30</f>
        <v>29808.048764892974</v>
      </c>
      <c r="GF8" s="144">
        <f>conversões!GE8*INPUTs!GA$30</f>
        <v>2349.1911136345525</v>
      </c>
      <c r="GG8" s="144">
        <f>conversões!GF8*INPUTs!GB$30</f>
        <v>23836.23264796894</v>
      </c>
      <c r="GH8" s="144">
        <f>conversões!GG8*INPUTs!GC$30</f>
        <v>20652.541318961397</v>
      </c>
      <c r="GI8" s="144">
        <f>conversões!GH8*INPUTs!GD$30</f>
        <v>5903.1001108016671</v>
      </c>
      <c r="GJ8" s="144">
        <f>conversões!GI8*INPUTs!GE$30</f>
        <v>68718.336490732167</v>
      </c>
      <c r="GK8" s="144">
        <f>conversões!GJ8*INPUTs!GF$30</f>
        <v>7166.9028954085152</v>
      </c>
      <c r="GL8" s="144">
        <f>conversões!GK8*INPUTs!GG$30</f>
        <v>3416.7662440004729</v>
      </c>
      <c r="GM8" s="144">
        <f>conversões!GL8*INPUTs!GH$30</f>
        <v>64130.056046000289</v>
      </c>
      <c r="GN8" s="144">
        <f>conversões!GM8*INPUTs!GI$30</f>
        <v>133447.18055482089</v>
      </c>
      <c r="GO8" s="144">
        <f>conversões!GN8*INPUTs!GJ$30</f>
        <v>6800.2948546052103</v>
      </c>
      <c r="GP8" s="144">
        <f>conversões!GO8*INPUTs!GK$30</f>
        <v>342644.48391417932</v>
      </c>
      <c r="GQ8" s="144">
        <f>conversões!GP8*INPUTs!GL$30</f>
        <v>2513343.6816485957</v>
      </c>
      <c r="GR8" s="144">
        <f>conversões!GQ8*INPUTs!GM$30</f>
        <v>132732.69705401245</v>
      </c>
      <c r="GS8" s="144">
        <f>conversões!GR8*INPUTs!GN$30</f>
        <v>67892.767998130774</v>
      </c>
      <c r="GT8" s="144">
        <f>conversões!GS8*INPUTs!GO$30</f>
        <v>194904.92815974611</v>
      </c>
      <c r="GU8" s="144">
        <f>conversões!GT8*INPUTs!GP$30</f>
        <v>13369.534175661554</v>
      </c>
      <c r="GV8" s="144">
        <f>conversões!GU8*INPUTs!GQ$30</f>
        <v>17458.314441031609</v>
      </c>
      <c r="GW8" s="144">
        <f>conversões!GV8*INPUTs!GR$30</f>
        <v>22948.419132826821</v>
      </c>
      <c r="GX8" s="144">
        <f>conversões!GW8*INPUTs!GS$30</f>
        <v>44624.253140903762</v>
      </c>
      <c r="GY8" s="143">
        <f t="shared" si="6"/>
        <v>3748315.4844059837</v>
      </c>
      <c r="GZ8" s="144">
        <f>conversões!GY8*INPUTs!GU$30</f>
        <v>2754.5709868349268</v>
      </c>
      <c r="HA8" s="144">
        <f>conversões!GZ8*INPUTs!GV$30</f>
        <v>0</v>
      </c>
      <c r="HB8" s="144">
        <f>conversões!HA8*INPUTs!GW$30</f>
        <v>3975.2522820612512</v>
      </c>
      <c r="HC8" s="144">
        <f>conversões!HB8*INPUTs!GX$30</f>
        <v>620.44839497006433</v>
      </c>
      <c r="HD8" s="144">
        <f>conversões!HC8*INPUTs!GY$30</f>
        <v>12536.106087602157</v>
      </c>
      <c r="HE8" s="144">
        <f>conversões!HD8*INPUTs!GZ$30</f>
        <v>541.40973514353175</v>
      </c>
      <c r="HF8" s="144">
        <f>conversões!HE8*INPUTs!HA$30</f>
        <v>834.69769079467403</v>
      </c>
      <c r="HG8" s="144">
        <f>conversões!HF8*INPUTs!HB$30</f>
        <v>10889.196397631697</v>
      </c>
      <c r="HH8" s="144">
        <f>conversões!HG8*INPUTs!HC$30</f>
        <v>1923.1532650704087</v>
      </c>
      <c r="HI8" s="144">
        <f>conversões!HH8*INPUTs!HD$30</f>
        <v>15099.552276427587</v>
      </c>
      <c r="HJ8" s="144">
        <f>conversões!HI8*INPUTs!HE$30</f>
        <v>13547.873407807167</v>
      </c>
      <c r="HK8" s="144">
        <f>conversões!HJ8*INPUTs!HF$30</f>
        <v>4314.7004306865501</v>
      </c>
      <c r="HL8" s="144">
        <f>conversões!HK8*INPUTs!HG$30</f>
        <v>53117.273695462944</v>
      </c>
      <c r="HM8" s="144">
        <f>conversões!HL8*INPUTs!HH$30</f>
        <v>4393.2478113091465</v>
      </c>
      <c r="HN8" s="144">
        <f>conversões!HM8*INPUTs!HI$30</f>
        <v>4038.068702046382</v>
      </c>
      <c r="HO8" s="144">
        <f>conversões!HN8*INPUTs!HJ$30</f>
        <v>54660.037923363787</v>
      </c>
      <c r="HP8" s="144">
        <f>conversões!HO8*INPUTs!HK$30</f>
        <v>120346.74305115698</v>
      </c>
      <c r="HQ8" s="144">
        <f>conversões!HP8*INPUTs!HL$30</f>
        <v>4984.5918522626043</v>
      </c>
      <c r="HR8" s="144">
        <f>conversões!HQ8*INPUTs!HM$30</f>
        <v>361772.19363087509</v>
      </c>
      <c r="HS8" s="144">
        <f>conversões!HR8*INPUTs!HN$30</f>
        <v>2001949.3661742832</v>
      </c>
      <c r="HT8" s="144">
        <f>conversões!HS8*INPUTs!HO$30</f>
        <v>61190.562253090749</v>
      </c>
      <c r="HU8" s="144">
        <f>conversões!HT8*INPUTs!HP$30</f>
        <v>44198.350397468908</v>
      </c>
      <c r="HV8" s="144">
        <f>conversões!HU8*INPUTs!HQ$30</f>
        <v>41524.350632407186</v>
      </c>
      <c r="HW8" s="144">
        <f>conversões!HV8*INPUTs!HR$30</f>
        <v>10318.221107586178</v>
      </c>
      <c r="HX8" s="144">
        <f>conversões!HW8*INPUTs!HS$30</f>
        <v>11506.422115607424</v>
      </c>
      <c r="HY8" s="144">
        <f>conversões!HX8*INPUTs!HT$30</f>
        <v>12645.293248792012</v>
      </c>
      <c r="HZ8" s="144">
        <f>conversões!HY8*INPUTs!HU$30</f>
        <v>89359.048005343822</v>
      </c>
      <c r="IA8" s="143">
        <f t="shared" si="7"/>
        <v>2943040.7315560868</v>
      </c>
    </row>
    <row r="9" spans="1:235" s="26" customFormat="1" ht="36" x14ac:dyDescent="0.25">
      <c r="A9" s="97" t="s">
        <v>28</v>
      </c>
      <c r="B9" s="98">
        <v>9001</v>
      </c>
      <c r="C9" s="98"/>
      <c r="D9" s="98">
        <v>2</v>
      </c>
      <c r="E9" s="98"/>
      <c r="F9" s="98"/>
      <c r="G9" s="98" t="s">
        <v>806</v>
      </c>
      <c r="H9" s="98" t="s">
        <v>781</v>
      </c>
      <c r="I9" s="97" t="s">
        <v>14</v>
      </c>
      <c r="J9" s="97" t="s">
        <v>877</v>
      </c>
      <c r="K9" s="97" t="s">
        <v>844</v>
      </c>
      <c r="L9" s="144">
        <f>conversões!K9*INPUTs!G$31</f>
        <v>3215.8234063757855</v>
      </c>
      <c r="M9" s="144">
        <f>conversões!L9*INPUTs!H$31</f>
        <v>387.55988994246076</v>
      </c>
      <c r="N9" s="144">
        <f>conversões!M9*INPUTs!I$31</f>
        <v>12969.247176659672</v>
      </c>
      <c r="O9" s="144">
        <f>conversões!N9*INPUTs!J$31</f>
        <v>137.01717443370612</v>
      </c>
      <c r="P9" s="144">
        <f>conversões!O9*INPUTs!K$31</f>
        <v>12537.61603571156</v>
      </c>
      <c r="Q9" s="144">
        <f>conversões!P9*INPUTs!L$31</f>
        <v>927.67831661922889</v>
      </c>
      <c r="R9" s="144">
        <f>conversões!Q9*INPUTs!M$31</f>
        <v>1197.681911393792</v>
      </c>
      <c r="S9" s="144">
        <f>conversões!R9*INPUTs!N$31</f>
        <v>5032.4459235098357</v>
      </c>
      <c r="T9" s="144">
        <f>conversões!S9*INPUTs!O$31</f>
        <v>3781.6080211646295</v>
      </c>
      <c r="U9" s="144">
        <f>conversões!T9*INPUTs!P$31</f>
        <v>21951.183415080966</v>
      </c>
      <c r="V9" s="144">
        <f>conversões!U9*INPUTs!Q$31</f>
        <v>20201.22602004162</v>
      </c>
      <c r="W9" s="144">
        <f>conversões!V9*INPUTs!R$31</f>
        <v>19932.278990709645</v>
      </c>
      <c r="X9" s="144">
        <f>conversões!W9*INPUTs!S$31</f>
        <v>39615.19318094723</v>
      </c>
      <c r="Y9" s="144">
        <f>conversões!X9*INPUTs!T$31</f>
        <v>2843.7161137533362</v>
      </c>
      <c r="Z9" s="144">
        <f>conversões!Y9*INPUTs!U$31</f>
        <v>5044.804106193279</v>
      </c>
      <c r="AA9" s="144">
        <f>conversões!Z9*INPUTs!V$31</f>
        <v>115029.55505406944</v>
      </c>
      <c r="AB9" s="144">
        <f>conversões!AA9*INPUTs!W$31</f>
        <v>105812.21820730146</v>
      </c>
      <c r="AC9" s="144">
        <f>conversões!AB9*INPUTs!X$31</f>
        <v>9362.9346359861884</v>
      </c>
      <c r="AD9" s="144">
        <f>conversões!AC9*INPUTs!Y$31</f>
        <v>266232.7527845517</v>
      </c>
      <c r="AE9" s="144">
        <f>conversões!AD9*INPUTs!Z$31</f>
        <v>325265.99631551205</v>
      </c>
      <c r="AF9" s="144">
        <f>conversões!AE9*INPUTs!AA$31</f>
        <v>100739.31455400647</v>
      </c>
      <c r="AG9" s="144">
        <f>conversões!AF9*INPUTs!AB$31</f>
        <v>31193.538503062027</v>
      </c>
      <c r="AH9" s="144">
        <f>conversões!AG9*INPUTs!AC$31</f>
        <v>49830.68174627189</v>
      </c>
      <c r="AI9" s="144">
        <f>conversões!AH9*INPUTs!AD$31</f>
        <v>11033.367597370476</v>
      </c>
      <c r="AJ9" s="144">
        <f>conversões!AI9*INPUTs!AE$31</f>
        <v>7070.6022361800497</v>
      </c>
      <c r="AK9" s="144">
        <f>conversões!AJ9*INPUTs!AF$31</f>
        <v>37363.550723101369</v>
      </c>
      <c r="AL9" s="144">
        <f>conversões!AK9*INPUTs!AG$31</f>
        <v>15856.043894274722</v>
      </c>
      <c r="AM9" s="143">
        <f t="shared" si="0"/>
        <v>1224565.6359342246</v>
      </c>
      <c r="AN9" s="144">
        <f>conversões!AM9*INPUTs!AI$31</f>
        <v>2267.6019106236135</v>
      </c>
      <c r="AO9" s="144">
        <f>conversões!AN9*INPUTs!AJ$31</f>
        <v>218.81905659747346</v>
      </c>
      <c r="AP9" s="144">
        <f>conversões!AO9*INPUTs!AK$31</f>
        <v>10748.621645095449</v>
      </c>
      <c r="AQ9" s="144">
        <f>conversões!AP9*INPUTs!AL$31</f>
        <v>77.934331172057085</v>
      </c>
      <c r="AR9" s="144">
        <f>conversões!AQ9*INPUTs!AM$31</f>
        <v>10084.449448406527</v>
      </c>
      <c r="AS9" s="144">
        <f>conversões!AR9*INPUTs!AN$31</f>
        <v>949.37736456150697</v>
      </c>
      <c r="AT9" s="144">
        <f>conversões!AS9*INPUTs!AO$31</f>
        <v>662.22111597165349</v>
      </c>
      <c r="AU9" s="144">
        <f>conversões!AT9*INPUTs!AP$31</f>
        <v>3070.3364114486576</v>
      </c>
      <c r="AV9" s="144">
        <f>conversões!AU9*INPUTs!AQ$31</f>
        <v>2576.3866603247138</v>
      </c>
      <c r="AW9" s="144">
        <f>conversões!AV9*INPUTs!AR$31</f>
        <v>17916.276930199907</v>
      </c>
      <c r="AX9" s="144">
        <f>conversões!AW9*INPUTs!AS$31</f>
        <v>16157.609070609611</v>
      </c>
      <c r="AY9" s="144">
        <f>conversões!AX9*INPUTs!AT$31</f>
        <v>15763.862469235188</v>
      </c>
      <c r="AZ9" s="144">
        <f>conversões!AY9*INPUTs!AU$31</f>
        <v>30935.079905374638</v>
      </c>
      <c r="BA9" s="144">
        <f>conversões!AZ9*INPUTs!AV$31</f>
        <v>2630.9000370678627</v>
      </c>
      <c r="BB9" s="144">
        <f>conversões!BA9*INPUTs!AW$31</f>
        <v>7844.6850129727864</v>
      </c>
      <c r="BC9" s="144">
        <f>conversões!BB9*INPUTs!AX$31</f>
        <v>106747.4530772151</v>
      </c>
      <c r="BD9" s="144">
        <f>conversões!BC9*INPUTs!AY$31</f>
        <v>110572.24790018678</v>
      </c>
      <c r="BE9" s="144">
        <f>conversões!BD9*INPUTs!AZ$31</f>
        <v>6231.1006045131244</v>
      </c>
      <c r="BF9" s="144">
        <f>conversões!BE9*INPUTs!BA$31</f>
        <v>235616.43973648926</v>
      </c>
      <c r="BG9" s="144">
        <f>conversões!BF9*INPUTs!BB$31</f>
        <v>347457.24547199358</v>
      </c>
      <c r="BH9" s="144">
        <f>conversões!BG9*INPUTs!BC$31</f>
        <v>109252.17971896307</v>
      </c>
      <c r="BI9" s="144">
        <f>conversões!BH9*INPUTs!BD$31</f>
        <v>29190.930627265472</v>
      </c>
      <c r="BJ9" s="144">
        <f>conversões!BI9*INPUTs!BE$31</f>
        <v>42518.28494843746</v>
      </c>
      <c r="BK9" s="144">
        <f>conversões!BJ9*INPUTs!BF$31</f>
        <v>22603.229820291141</v>
      </c>
      <c r="BL9" s="144">
        <f>conversões!BK9*INPUTs!BG$31</f>
        <v>4379.2044818688273</v>
      </c>
      <c r="BM9" s="144">
        <f>conversões!BL9*INPUTs!BH$31</f>
        <v>29381.995333786497</v>
      </c>
      <c r="BN9" s="144">
        <f>conversões!BM9*INPUTs!BI$31</f>
        <v>13260.944252443567</v>
      </c>
      <c r="BO9" s="143">
        <f t="shared" si="1"/>
        <v>1179115.4173431154</v>
      </c>
      <c r="BP9" s="144">
        <f>conversões!BO9*INPUTs!BK$31</f>
        <v>2719.6031546483414</v>
      </c>
      <c r="BQ9" s="144">
        <f>conversões!BP9*INPUTs!BL$31</f>
        <v>251.65186691907653</v>
      </c>
      <c r="BR9" s="144">
        <f>conversões!BQ9*INPUTs!BM$31</f>
        <v>10405.10669998529</v>
      </c>
      <c r="BS9" s="144">
        <f>conversões!BR9*INPUTs!BN$31</f>
        <v>139.69689545763057</v>
      </c>
      <c r="BT9" s="144">
        <f>conversões!BS9*INPUTs!BO$31</f>
        <v>9228.4910598109727</v>
      </c>
      <c r="BU9" s="144">
        <f>conversões!BT9*INPUTs!BP$31</f>
        <v>994.12696171592029</v>
      </c>
      <c r="BV9" s="144">
        <f>conversões!BU9*INPUTs!BQ$31</f>
        <v>615.6124113228426</v>
      </c>
      <c r="BW9" s="144">
        <f>conversões!BV9*INPUTs!BR$31</f>
        <v>3819.4018215343194</v>
      </c>
      <c r="BX9" s="144">
        <f>conversões!BW9*INPUTs!BS$31</f>
        <v>2411.3313714339088</v>
      </c>
      <c r="BY9" s="144">
        <f>conversões!BX9*INPUTs!BT$31</f>
        <v>15185.494188794646</v>
      </c>
      <c r="BZ9" s="144">
        <f>conversões!BY9*INPUTs!BU$31</f>
        <v>11714.062667228583</v>
      </c>
      <c r="CA9" s="144">
        <f>conversões!BZ9*INPUTs!BV$31</f>
        <v>13211.535083848059</v>
      </c>
      <c r="CB9" s="144">
        <f>conversões!CA9*INPUTs!BW$31</f>
        <v>26225.147279532765</v>
      </c>
      <c r="CC9" s="144">
        <f>conversões!CB9*INPUTs!BX$31</f>
        <v>2416.8256296120803</v>
      </c>
      <c r="CD9" s="144">
        <f>conversões!CC9*INPUTs!BY$31</f>
        <v>7713.3447876217297</v>
      </c>
      <c r="CE9" s="144">
        <f>conversões!CD9*INPUTs!BZ$31</f>
        <v>98877.22955766978</v>
      </c>
      <c r="CF9" s="144">
        <f>conversões!CE9*INPUTs!CA$31</f>
        <v>136849.22672363673</v>
      </c>
      <c r="CG9" s="144">
        <f>conversões!CF9*INPUTs!CB$31</f>
        <v>5424.235831079417</v>
      </c>
      <c r="CH9" s="144">
        <f>conversões!CG9*INPUTs!CC$31</f>
        <v>204809.50198063103</v>
      </c>
      <c r="CI9" s="144">
        <f>conversões!CH9*INPUTs!CD$31</f>
        <v>279374.92228648264</v>
      </c>
      <c r="CJ9" s="144">
        <f>conversões!CI9*INPUTs!CE$31</f>
        <v>102827.50002338596</v>
      </c>
      <c r="CK9" s="144">
        <f>conversões!CJ9*INPUTs!CF$31</f>
        <v>27475.064247113885</v>
      </c>
      <c r="CL9" s="144">
        <f>conversões!CK9*INPUTs!CG$31</f>
        <v>36053.779619665263</v>
      </c>
      <c r="CM9" s="144">
        <f>conversões!CL9*INPUTs!CH$31</f>
        <v>19602.221303342878</v>
      </c>
      <c r="CN9" s="144">
        <f>conversões!CM9*INPUTs!CI$31</f>
        <v>2955.4323998198643</v>
      </c>
      <c r="CO9" s="144">
        <f>conversões!CN9*INPUTs!CJ$31</f>
        <v>21499.061049580036</v>
      </c>
      <c r="CP9" s="144">
        <f>conversões!CO9*INPUTs!CK$31</f>
        <v>16287.965588356899</v>
      </c>
      <c r="CQ9" s="143">
        <f t="shared" si="2"/>
        <v>1059087.5724902304</v>
      </c>
      <c r="CR9" s="144">
        <f>conversões!CQ9*INPUTs!CM$31</f>
        <v>1491.8908543411058</v>
      </c>
      <c r="CS9" s="144">
        <f>conversões!CR9*INPUTs!CN$31</f>
        <v>302.48700307686153</v>
      </c>
      <c r="CT9" s="144">
        <f>conversões!CS9*INPUTs!CO$31</f>
        <v>9282.4311844520089</v>
      </c>
      <c r="CU9" s="144">
        <f>conversões!CT9*INPUTs!CP$31</f>
        <v>212.6461421430453</v>
      </c>
      <c r="CV9" s="144">
        <f>conversões!CU9*INPUTs!CQ$31</f>
        <v>9100.4053974326416</v>
      </c>
      <c r="CW9" s="144">
        <f>conversões!CV9*INPUTs!CR$31</f>
        <v>641.31577886759351</v>
      </c>
      <c r="CX9" s="144">
        <f>conversões!CW9*INPUTs!CS$31</f>
        <v>877.41170050854441</v>
      </c>
      <c r="CY9" s="144">
        <f>conversões!CX9*INPUTs!CT$31</f>
        <v>1588.5021202764397</v>
      </c>
      <c r="CZ9" s="144">
        <f>conversões!CY9*INPUTs!CU$31</f>
        <v>1010.2037215982793</v>
      </c>
      <c r="DA9" s="144">
        <f>conversões!CZ9*INPUTs!CV$31</f>
        <v>11679.787306573386</v>
      </c>
      <c r="DB9" s="144">
        <f>conversões!DA9*INPUTs!CW$31</f>
        <v>12375.734408244936</v>
      </c>
      <c r="DC9" s="144">
        <f>conversões!DB9*INPUTs!CX$31</f>
        <v>11064.819258154568</v>
      </c>
      <c r="DD9" s="144">
        <f>conversões!DC9*INPUTs!CY$31</f>
        <v>21154.592120796664</v>
      </c>
      <c r="DE9" s="144">
        <f>conversões!DD9*INPUTs!CZ$31</f>
        <v>1996.353026332446</v>
      </c>
      <c r="DF9" s="144">
        <f>conversões!DE9*INPUTs!DA$31</f>
        <v>6147.2312647031968</v>
      </c>
      <c r="DG9" s="144">
        <f>conversões!DF9*INPUTs!DB$31</f>
        <v>54296.941546005917</v>
      </c>
      <c r="DH9" s="144">
        <f>conversões!DG9*INPUTs!DC$31</f>
        <v>83844.465149969546</v>
      </c>
      <c r="DI9" s="144">
        <f>conversões!DH9*INPUTs!DD$31</f>
        <v>4275.1973037103962</v>
      </c>
      <c r="DJ9" s="144">
        <f>conversões!DI9*INPUTs!DE$31</f>
        <v>207431.95651894898</v>
      </c>
      <c r="DK9" s="144">
        <f>conversões!DJ9*INPUTs!DF$31</f>
        <v>254151.68664985648</v>
      </c>
      <c r="DL9" s="144">
        <f>conversões!DK9*INPUTs!DG$31</f>
        <v>93487.995919874957</v>
      </c>
      <c r="DM9" s="144">
        <f>conversões!DL9*INPUTs!DH$31</f>
        <v>25282.098715173699</v>
      </c>
      <c r="DN9" s="144">
        <f>conversões!DM9*INPUTs!DI$31</f>
        <v>50721.532032647505</v>
      </c>
      <c r="DO9" s="144">
        <f>conversões!DN9*INPUTs!DJ$31</f>
        <v>14922.46443912923</v>
      </c>
      <c r="DP9" s="144">
        <f>conversões!DO9*INPUTs!DK$31</f>
        <v>2016.5923128583463</v>
      </c>
      <c r="DQ9" s="144">
        <f>conversões!DP9*INPUTs!DL$31</f>
        <v>16127.034245878409</v>
      </c>
      <c r="DR9" s="144">
        <f>conversões!DQ9*INPUTs!DM$31</f>
        <v>15184.938761231126</v>
      </c>
      <c r="DS9" s="143">
        <f t="shared" si="3"/>
        <v>910668.71488278639</v>
      </c>
      <c r="DT9" s="144">
        <f>conversões!DS9*INPUTs!DO$31</f>
        <v>1167.774442287965</v>
      </c>
      <c r="DU9" s="144">
        <f>conversões!DT9*INPUTs!DP$31</f>
        <v>302.67717583067247</v>
      </c>
      <c r="DV9" s="144">
        <f>conversões!DU9*INPUTs!DQ$31</f>
        <v>7676.6535896573932</v>
      </c>
      <c r="DW9" s="144">
        <f>conversões!DV9*INPUTs!DR$31</f>
        <v>514.73527293493783</v>
      </c>
      <c r="DX9" s="144">
        <f>conversões!DW9*INPUTs!DS$31</f>
        <v>5580.2506209309622</v>
      </c>
      <c r="DY9" s="144">
        <f>conversões!DX9*INPUTs!DT$31</f>
        <v>531.68455172805272</v>
      </c>
      <c r="DZ9" s="144">
        <f>conversões!DY9*INPUTs!DU$31</f>
        <v>1056.7155107779377</v>
      </c>
      <c r="EA9" s="144">
        <f>conversões!DZ9*INPUTs!DV$31</f>
        <v>1556.445535592349</v>
      </c>
      <c r="EB9" s="144">
        <f>conversões!EA9*INPUTs!DW$31</f>
        <v>862.67456294390593</v>
      </c>
      <c r="EC9" s="144">
        <f>conversões!EB9*INPUTs!DX$31</f>
        <v>10763.238955739984</v>
      </c>
      <c r="ED9" s="144">
        <f>conversões!EC9*INPUTs!DY$31</f>
        <v>12228.345594756951</v>
      </c>
      <c r="EE9" s="144">
        <f>conversões!ED9*INPUTs!DZ$31</f>
        <v>12574.215860597571</v>
      </c>
      <c r="EF9" s="144">
        <f>conversões!EE9*INPUTs!EA$31</f>
        <v>19852.367276884303</v>
      </c>
      <c r="EG9" s="144">
        <f>conversões!EF9*INPUTs!EB$31</f>
        <v>1535.3075680107704</v>
      </c>
      <c r="EH9" s="144">
        <f>conversões!EG9*INPUTs!EC$31</f>
        <v>6089.5733941617973</v>
      </c>
      <c r="EI9" s="144">
        <f>conversões!EH9*INPUTs!ED$31</f>
        <v>57406.871678972733</v>
      </c>
      <c r="EJ9" s="144">
        <f>conversões!EI9*INPUTs!EE$31</f>
        <v>70429.452471963523</v>
      </c>
      <c r="EK9" s="144">
        <f>conversões!EJ9*INPUTs!EF$31</f>
        <v>5958.4769201233057</v>
      </c>
      <c r="EL9" s="144">
        <f>conversões!EK9*INPUTs!EG$31</f>
        <v>202062.93152479327</v>
      </c>
      <c r="EM9" s="144">
        <f>conversões!EL9*INPUTs!EH$31</f>
        <v>225834.00284483613</v>
      </c>
      <c r="EN9" s="144">
        <f>conversões!EM9*INPUTs!EI$31</f>
        <v>78889.967603521814</v>
      </c>
      <c r="EO9" s="144">
        <f>conversões!EN9*INPUTs!EJ$31</f>
        <v>24859.095491021864</v>
      </c>
      <c r="EP9" s="144">
        <f>conversões!EO9*INPUTs!EK$31</f>
        <v>47760.877640552892</v>
      </c>
      <c r="EQ9" s="144">
        <f>conversões!EP9*INPUTs!EL$31</f>
        <v>14513.281357427833</v>
      </c>
      <c r="ER9" s="144">
        <f>conversões!EQ9*INPUTs!EM$31</f>
        <v>1457.0612377346904</v>
      </c>
      <c r="ES9" s="144">
        <f>conversões!ER9*INPUTs!EN$31</f>
        <v>12448.918924000758</v>
      </c>
      <c r="ET9" s="144">
        <f>conversões!ES9*INPUTs!EO$31</f>
        <v>15423.598135777782</v>
      </c>
      <c r="EU9" s="143">
        <f t="shared" si="4"/>
        <v>839337.19574356219</v>
      </c>
      <c r="EV9" s="144">
        <f>conversões!EU9*INPUTs!EQ$31</f>
        <v>651.08960899049578</v>
      </c>
      <c r="EW9" s="144">
        <f>conversões!EV9*INPUTs!ER$31</f>
        <v>254.89506057551972</v>
      </c>
      <c r="EX9" s="144">
        <f>conversões!EW9*INPUTs!ES$31</f>
        <v>5955.9613253216203</v>
      </c>
      <c r="EY9" s="144">
        <f>conversões!EX9*INPUTs!ET$31</f>
        <v>513.69488432283504</v>
      </c>
      <c r="EZ9" s="144">
        <f>conversões!EY9*INPUTs!EU$31</f>
        <v>4597.1291850192911</v>
      </c>
      <c r="FA9" s="144">
        <f>conversões!EZ9*INPUTs!EV$31</f>
        <v>165.30916457524773</v>
      </c>
      <c r="FB9" s="144">
        <f>conversões!FA9*INPUTs!EW$31</f>
        <v>1066.9758185768887</v>
      </c>
      <c r="FC9" s="144">
        <f>conversões!FB9*INPUTs!EX$31</f>
        <v>2349.9595244856214</v>
      </c>
      <c r="FD9" s="144">
        <f>conversões!FC9*INPUTs!EY$31</f>
        <v>646.75846127461125</v>
      </c>
      <c r="FE9" s="144">
        <f>conversões!FD9*INPUTs!EZ$31</f>
        <v>7308.6923501150122</v>
      </c>
      <c r="FF9" s="144">
        <f>conversões!FE9*INPUTs!FA$31</f>
        <v>11364.509325831268</v>
      </c>
      <c r="FG9" s="144">
        <f>conversões!FF9*INPUTs!FB$31</f>
        <v>11537.355114226679</v>
      </c>
      <c r="FH9" s="144">
        <f>conversões!FG9*INPUTs!FC$31</f>
        <v>13108.308845777938</v>
      </c>
      <c r="FI9" s="144">
        <f>conversões!FH9*INPUTs!FD$31</f>
        <v>1321.4691173924791</v>
      </c>
      <c r="FJ9" s="144">
        <f>conversões!FI9*INPUTs!FE$31</f>
        <v>4995.4585288124399</v>
      </c>
      <c r="FK9" s="144">
        <f>conversões!FJ9*INPUTs!FF$31</f>
        <v>48479.301742514392</v>
      </c>
      <c r="FL9" s="144">
        <f>conversões!FK9*INPUTs!FG$31</f>
        <v>53595.571961311442</v>
      </c>
      <c r="FM9" s="144">
        <f>conversões!FL9*INPUTs!FH$31</f>
        <v>5380.4443755442107</v>
      </c>
      <c r="FN9" s="144">
        <f>conversões!FM9*INPUTs!FI$31</f>
        <v>153042.09930256012</v>
      </c>
      <c r="FO9" s="144">
        <f>conversões!FN9*INPUTs!FJ$31</f>
        <v>229595.59275488131</v>
      </c>
      <c r="FP9" s="144">
        <f>conversões!FO9*INPUTs!FK$31</f>
        <v>70431.927078629247</v>
      </c>
      <c r="FQ9" s="144">
        <f>conversões!FP9*INPUTs!FL$31</f>
        <v>18079.723636336199</v>
      </c>
      <c r="FR9" s="144">
        <f>conversões!FQ9*INPUTs!FM$31</f>
        <v>36934.847879642417</v>
      </c>
      <c r="FS9" s="144">
        <f>conversões!FR9*INPUTs!FN$31</f>
        <v>14222.686396325487</v>
      </c>
      <c r="FT9" s="144">
        <f>conversões!FS9*INPUTs!FO$31</f>
        <v>1861.6626315395292</v>
      </c>
      <c r="FU9" s="144">
        <f>conversões!FT9*INPUTs!FP$31</f>
        <v>10374.811704643158</v>
      </c>
      <c r="FV9" s="144">
        <f>conversões!FU9*INPUTs!FQ$31</f>
        <v>12651.391228835897</v>
      </c>
      <c r="FW9" s="143">
        <f t="shared" si="5"/>
        <v>720487.62700806139</v>
      </c>
      <c r="FX9" s="144">
        <f>conversões!FW9*INPUTs!FS$31</f>
        <v>290.19147448591445</v>
      </c>
      <c r="FY9" s="144">
        <f>conversões!FX9*INPUTs!FT$31</f>
        <v>1188.5868209173723</v>
      </c>
      <c r="FZ9" s="144">
        <f>conversões!FY9*INPUTs!FU$31</f>
        <v>7893.0025941940321</v>
      </c>
      <c r="GA9" s="144">
        <f>conversões!FZ9*INPUTs!FV$31</f>
        <v>701.8818680704004</v>
      </c>
      <c r="GB9" s="144">
        <f>conversões!GA9*INPUTs!FW$31</f>
        <v>5333.7392577394985</v>
      </c>
      <c r="GC9" s="144">
        <f>conversões!GB9*INPUTs!FX$31</f>
        <v>39.556681579128622</v>
      </c>
      <c r="GD9" s="144">
        <f>conversões!GC9*INPUTs!FY$31</f>
        <v>964.30592399576619</v>
      </c>
      <c r="GE9" s="144">
        <f>conversões!GD9*INPUTs!FZ$31</f>
        <v>1603.9717628311221</v>
      </c>
      <c r="GF9" s="144">
        <f>conversões!GE9*INPUTs!GA$31</f>
        <v>792.89013116576132</v>
      </c>
      <c r="GG9" s="144">
        <f>conversões!GF9*INPUTs!GB$31</f>
        <v>5586.9413478763454</v>
      </c>
      <c r="GH9" s="144">
        <f>conversões!GG9*INPUTs!GC$31</f>
        <v>10458.87258242497</v>
      </c>
      <c r="GI9" s="144">
        <f>conversões!GH9*INPUTs!GD$31</f>
        <v>10091.85059974501</v>
      </c>
      <c r="GJ9" s="144">
        <f>conversões!GI9*INPUTs!GE$31</f>
        <v>9538.586156835021</v>
      </c>
      <c r="GK9" s="144">
        <f>conversões!GJ9*INPUTs!GF$31</f>
        <v>668.33139985384116</v>
      </c>
      <c r="GL9" s="144">
        <f>conversões!GK9*INPUTs!GG$31</f>
        <v>6236.4872110523365</v>
      </c>
      <c r="GM9" s="144">
        <f>conversões!GL9*INPUTs!GH$31</f>
        <v>39903.052230207897</v>
      </c>
      <c r="GN9" s="144">
        <f>conversões!GM9*INPUTs!GI$31</f>
        <v>90110.78326883202</v>
      </c>
      <c r="GO9" s="144">
        <f>conversões!GN9*INPUTs!GJ$31</f>
        <v>4862.9950829329309</v>
      </c>
      <c r="GP9" s="144">
        <f>conversões!GO9*INPUTs!GK$31</f>
        <v>145286.92634624333</v>
      </c>
      <c r="GQ9" s="144">
        <f>conversões!GP9*INPUTs!GL$31</f>
        <v>253347.8709133176</v>
      </c>
      <c r="GR9" s="144">
        <f>conversões!GQ9*INPUTs!GM$31</f>
        <v>69764.689315640251</v>
      </c>
      <c r="GS9" s="144">
        <f>conversões!GR9*INPUTs!GN$31</f>
        <v>18343.609888030143</v>
      </c>
      <c r="GT9" s="144">
        <f>conversões!GS9*INPUTs!GO$31</f>
        <v>36395.104886515895</v>
      </c>
      <c r="GU9" s="144">
        <f>conversões!GT9*INPUTs!GP$31</f>
        <v>15652.171901477286</v>
      </c>
      <c r="GV9" s="144">
        <f>conversões!GU9*INPUTs!GQ$31</f>
        <v>1580.2853133621625</v>
      </c>
      <c r="GW9" s="144">
        <f>conversões!GV9*INPUTs!GR$31</f>
        <v>9916.3675569043244</v>
      </c>
      <c r="GX9" s="144">
        <f>conversões!GW9*INPUTs!GS$31</f>
        <v>7576.2079937629787</v>
      </c>
      <c r="GY9" s="143">
        <f t="shared" si="6"/>
        <v>754129.2605099933</v>
      </c>
      <c r="GZ9" s="144">
        <f>conversões!GY9*INPUTs!GU$31</f>
        <v>807.6023449263713</v>
      </c>
      <c r="HA9" s="144">
        <f>conversões!GZ9*INPUTs!GV$31</f>
        <v>1623.5566789350416</v>
      </c>
      <c r="HB9" s="144">
        <f>conversões!HA9*INPUTs!GW$31</f>
        <v>6225.2992139323487</v>
      </c>
      <c r="HC9" s="144">
        <f>conversões!HB9*INPUTs!GX$31</f>
        <v>550.99711148562062</v>
      </c>
      <c r="HD9" s="144">
        <f>conversões!HC9*INPUTs!GY$31</f>
        <v>5614.1073506266557</v>
      </c>
      <c r="HE9" s="144">
        <f>conversões!HD9*INPUTs!GZ$31</f>
        <v>92.156406510902428</v>
      </c>
      <c r="HF9" s="144">
        <f>conversões!HE9*INPUTs!HA$31</f>
        <v>852.79977465735556</v>
      </c>
      <c r="HG9" s="144">
        <f>conversões!HF9*INPUTs!HB$31</f>
        <v>1139.5114485726542</v>
      </c>
      <c r="HH9" s="144">
        <f>conversões!HG9*INPUTs!HC$31</f>
        <v>497.65768841877986</v>
      </c>
      <c r="HI9" s="144">
        <f>conversões!HH9*INPUTs!HD$31</f>
        <v>5031.7065587586139</v>
      </c>
      <c r="HJ9" s="144">
        <f>conversões!HI9*INPUTs!HE$31</f>
        <v>10871.973284766722</v>
      </c>
      <c r="HK9" s="144">
        <f>conversões!HJ9*INPUTs!HF$31</f>
        <v>2053.3847342267845</v>
      </c>
      <c r="HL9" s="144">
        <f>conversões!HK9*INPUTs!HG$31</f>
        <v>8396.4905544822977</v>
      </c>
      <c r="HM9" s="144">
        <f>conversões!HL9*INPUTs!HH$31</f>
        <v>830.84640643096816</v>
      </c>
      <c r="HN9" s="144">
        <f>conversões!HM9*INPUTs!HI$31</f>
        <v>5515.3841706681997</v>
      </c>
      <c r="HO9" s="144">
        <f>conversões!HN9*INPUTs!HJ$31</f>
        <v>35518.620548867642</v>
      </c>
      <c r="HP9" s="144">
        <f>conversões!HO9*INPUTs!HK$31</f>
        <v>50362.794805103797</v>
      </c>
      <c r="HQ9" s="144">
        <f>conversões!HP9*INPUTs!HL$31</f>
        <v>4312.6181761448815</v>
      </c>
      <c r="HR9" s="144">
        <f>conversões!HQ9*INPUTs!HM$31</f>
        <v>146667.98655202615</v>
      </c>
      <c r="HS9" s="144">
        <f>conversões!HR9*INPUTs!HN$31</f>
        <v>180539.82297881777</v>
      </c>
      <c r="HT9" s="144">
        <f>conversões!HS9*INPUTs!HO$31</f>
        <v>67091.243264512101</v>
      </c>
      <c r="HU9" s="144">
        <f>conversões!HT9*INPUTs!HP$31</f>
        <v>14499.384406330519</v>
      </c>
      <c r="HV9" s="144">
        <f>conversões!HU9*INPUTs!HQ$31</f>
        <v>29560.461103172558</v>
      </c>
      <c r="HW9" s="144">
        <f>conversões!HV9*INPUTs!HR$31</f>
        <v>17979.910805588304</v>
      </c>
      <c r="HX9" s="144">
        <f>conversões!HW9*INPUTs!HS$31</f>
        <v>2571.8128651952211</v>
      </c>
      <c r="HY9" s="144">
        <f>conversões!HX9*INPUTs!HT$31</f>
        <v>11688.505232972846</v>
      </c>
      <c r="HZ9" s="144">
        <f>conversões!HY9*INPUTs!HU$31</f>
        <v>4390.3845863929191</v>
      </c>
      <c r="IA9" s="143">
        <f t="shared" si="7"/>
        <v>615287.019052524</v>
      </c>
    </row>
    <row r="10" spans="1:235" s="26" customFormat="1" ht="36" x14ac:dyDescent="0.25">
      <c r="A10" s="97" t="s">
        <v>28</v>
      </c>
      <c r="B10" s="98">
        <v>9003</v>
      </c>
      <c r="C10" s="98"/>
      <c r="D10" s="98">
        <v>2</v>
      </c>
      <c r="E10" s="98"/>
      <c r="F10" s="98"/>
      <c r="G10" s="98" t="s">
        <v>807</v>
      </c>
      <c r="H10" s="98" t="s">
        <v>781</v>
      </c>
      <c r="I10" s="97" t="s">
        <v>14</v>
      </c>
      <c r="J10" s="97" t="s">
        <v>878</v>
      </c>
      <c r="K10" s="97" t="s">
        <v>844</v>
      </c>
      <c r="L10" s="144">
        <f>conversões!K10*INPUTs!G$31</f>
        <v>0</v>
      </c>
      <c r="M10" s="144">
        <f>conversões!L10*INPUTs!H$31</f>
        <v>0</v>
      </c>
      <c r="N10" s="144">
        <f>conversões!M10*INPUTs!I$31</f>
        <v>73743.796700607432</v>
      </c>
      <c r="O10" s="144">
        <f>conversões!N10*INPUTs!J$31</f>
        <v>0</v>
      </c>
      <c r="P10" s="144">
        <f>conversões!O10*INPUTs!K$31</f>
        <v>1144.5457708391607</v>
      </c>
      <c r="Q10" s="144">
        <f>conversões!P10*INPUTs!L$31</f>
        <v>0</v>
      </c>
      <c r="R10" s="144">
        <f>conversões!Q10*INPUTs!M$31</f>
        <v>101.17634725005114</v>
      </c>
      <c r="S10" s="144">
        <f>conversões!R10*INPUTs!N$31</f>
        <v>360.81091888228491</v>
      </c>
      <c r="T10" s="144">
        <f>conversões!S10*INPUTs!O$31</f>
        <v>6119.6858469268427</v>
      </c>
      <c r="U10" s="144">
        <f>conversões!T10*INPUTs!P$31</f>
        <v>617.47467268684056</v>
      </c>
      <c r="V10" s="144">
        <f>conversões!U10*INPUTs!Q$31</f>
        <v>3065.76339784727</v>
      </c>
      <c r="W10" s="144">
        <f>conversões!V10*INPUTs!R$31</f>
        <v>1702.074493372219</v>
      </c>
      <c r="X10" s="144">
        <f>conversões!W10*INPUTs!S$31</f>
        <v>1570.6135572739568</v>
      </c>
      <c r="Y10" s="144">
        <f>conversões!X10*INPUTs!T$31</f>
        <v>265.96572450203729</v>
      </c>
      <c r="Z10" s="144">
        <f>conversões!Y10*INPUTs!U$31</f>
        <v>0</v>
      </c>
      <c r="AA10" s="144">
        <f>conversões!Z10*INPUTs!V$31</f>
        <v>1807.3493856916934</v>
      </c>
      <c r="AB10" s="144">
        <f>conversões!AA10*INPUTs!W$31</f>
        <v>51900.109924110395</v>
      </c>
      <c r="AC10" s="144">
        <f>conversões!AB10*INPUTs!X$31</f>
        <v>57.753417682640539</v>
      </c>
      <c r="AD10" s="144">
        <f>conversões!AC10*INPUTs!Y$31</f>
        <v>23110.064917536507</v>
      </c>
      <c r="AE10" s="144">
        <f>conversões!AD10*INPUTs!Z$31</f>
        <v>78838.018556107229</v>
      </c>
      <c r="AF10" s="144">
        <f>conversões!AE10*INPUTs!AA$31</f>
        <v>2275.8869081266266</v>
      </c>
      <c r="AG10" s="144">
        <f>conversões!AF10*INPUTs!AB$31</f>
        <v>387.4557689949475</v>
      </c>
      <c r="AH10" s="144">
        <f>conversões!AG10*INPUTs!AC$31</f>
        <v>1790.2192426012839</v>
      </c>
      <c r="AI10" s="144">
        <f>conversões!AH10*INPUTs!AD$31</f>
        <v>6503.6449498554648</v>
      </c>
      <c r="AJ10" s="144">
        <f>conversões!AI10*INPUTs!AE$31</f>
        <v>1118.0260156782456</v>
      </c>
      <c r="AK10" s="144">
        <f>conversões!AJ10*INPUTs!AF$31</f>
        <v>522.9706804044813</v>
      </c>
      <c r="AL10" s="144">
        <f>conversões!AK10*INPUTs!AG$31</f>
        <v>2240.5936522570146</v>
      </c>
      <c r="AM10" s="143">
        <f t="shared" si="0"/>
        <v>259244.00084923461</v>
      </c>
      <c r="AN10" s="144">
        <f>conversões!AM10*INPUTs!AI$31</f>
        <v>0</v>
      </c>
      <c r="AO10" s="144">
        <f>conversões!AN10*INPUTs!AJ$31</f>
        <v>0</v>
      </c>
      <c r="AP10" s="144">
        <f>conversões!AO10*INPUTs!AK$31</f>
        <v>63942.472879724723</v>
      </c>
      <c r="AQ10" s="144">
        <f>conversões!AP10*INPUTs!AL$31</f>
        <v>0</v>
      </c>
      <c r="AR10" s="144">
        <f>conversões!AQ10*INPUTs!AM$31</f>
        <v>537.13415499395114</v>
      </c>
      <c r="AS10" s="144">
        <f>conversões!AR10*INPUTs!AN$31</f>
        <v>0</v>
      </c>
      <c r="AT10" s="144">
        <f>conversões!AS10*INPUTs!AO$31</f>
        <v>49.221682845509726</v>
      </c>
      <c r="AU10" s="144">
        <f>conversões!AT10*INPUTs!AP$31</f>
        <v>579.8110963815717</v>
      </c>
      <c r="AV10" s="144">
        <f>conversões!AU10*INPUTs!AQ$31</f>
        <v>0</v>
      </c>
      <c r="AW10" s="144">
        <f>conversões!AV10*INPUTs!AR$31</f>
        <v>491.45454575616236</v>
      </c>
      <c r="AX10" s="144">
        <f>conversões!AW10*INPUTs!AS$31</f>
        <v>2307.3531384141302</v>
      </c>
      <c r="AY10" s="144">
        <f>conversões!AX10*INPUTs!AT$31</f>
        <v>221.34511626496609</v>
      </c>
      <c r="AZ10" s="144">
        <f>conversões!AY10*INPUTs!AU$31</f>
        <v>1097.6282818009863</v>
      </c>
      <c r="BA10" s="144">
        <f>conversões!AZ10*INPUTs!AV$31</f>
        <v>0</v>
      </c>
      <c r="BB10" s="144">
        <f>conversões!BA10*INPUTs!AW$31</f>
        <v>0</v>
      </c>
      <c r="BC10" s="144">
        <f>conversões!BB10*INPUTs!AX$31</f>
        <v>1425.153207167599</v>
      </c>
      <c r="BD10" s="144">
        <f>conversões!BC10*INPUTs!AY$31</f>
        <v>3726.0984520175089</v>
      </c>
      <c r="BE10" s="144">
        <f>conversões!BD10*INPUTs!AZ$31</f>
        <v>154.07475705928991</v>
      </c>
      <c r="BF10" s="144">
        <f>conversões!BE10*INPUTs!BA$31</f>
        <v>21613.773446379219</v>
      </c>
      <c r="BG10" s="144">
        <f>conversões!BF10*INPUTs!BB$31</f>
        <v>29680.919412289408</v>
      </c>
      <c r="BH10" s="144">
        <f>conversões!BG10*INPUTs!BC$31</f>
        <v>2641.4297020826539</v>
      </c>
      <c r="BI10" s="144">
        <f>conversões!BH10*INPUTs!BD$31</f>
        <v>279.05027956616482</v>
      </c>
      <c r="BJ10" s="144">
        <f>conversões!BI10*INPUTs!BE$31</f>
        <v>1501.9266906865219</v>
      </c>
      <c r="BK10" s="144">
        <f>conversões!BJ10*INPUTs!BF$31</f>
        <v>179.01338004259659</v>
      </c>
      <c r="BL10" s="144">
        <f>conversões!BK10*INPUTs!BG$31</f>
        <v>241.71766588165139</v>
      </c>
      <c r="BM10" s="144">
        <f>conversões!BL10*INPUTs!BH$31</f>
        <v>714.9736196800593</v>
      </c>
      <c r="BN10" s="144">
        <f>conversões!BM10*INPUTs!BI$31</f>
        <v>2910.9833911869646</v>
      </c>
      <c r="BO10" s="143">
        <f t="shared" si="1"/>
        <v>134295.53490022162</v>
      </c>
      <c r="BP10" s="144">
        <f>conversões!BO10*INPUTs!BK$31</f>
        <v>0</v>
      </c>
      <c r="BQ10" s="144">
        <f>conversões!BP10*INPUTs!BL$31</f>
        <v>0</v>
      </c>
      <c r="BR10" s="144">
        <f>conversões!BQ10*INPUTs!BM$31</f>
        <v>65000.661151097265</v>
      </c>
      <c r="BS10" s="144">
        <f>conversões!BR10*INPUTs!BN$31</f>
        <v>0</v>
      </c>
      <c r="BT10" s="144">
        <f>conversões!BS10*INPUTs!BO$31</f>
        <v>615.53081525694677</v>
      </c>
      <c r="BU10" s="144">
        <f>conversões!BT10*INPUTs!BP$31</f>
        <v>0</v>
      </c>
      <c r="BV10" s="144">
        <f>conversões!BU10*INPUTs!BQ$31</f>
        <v>45.930093230134169</v>
      </c>
      <c r="BW10" s="144">
        <f>conversões!BV10*INPUTs!BR$31</f>
        <v>373.65090796431917</v>
      </c>
      <c r="BX10" s="144">
        <f>conversões!BW10*INPUTs!BS$31</f>
        <v>0</v>
      </c>
      <c r="BY10" s="144">
        <f>conversões!BX10*INPUTs!BT$31</f>
        <v>517.59965996242033</v>
      </c>
      <c r="BZ10" s="144">
        <f>conversões!BY10*INPUTs!BU$31</f>
        <v>1185.5391484004954</v>
      </c>
      <c r="CA10" s="144">
        <f>conversões!BZ10*INPUTs!BV$31</f>
        <v>647.44558421847933</v>
      </c>
      <c r="CB10" s="144">
        <f>conversões!CA10*INPUTs!BW$31</f>
        <v>229.46512124070733</v>
      </c>
      <c r="CC10" s="144">
        <f>conversões!CB10*INPUTs!BX$31</f>
        <v>0</v>
      </c>
      <c r="CD10" s="144">
        <f>conversões!CC10*INPUTs!BY$31</f>
        <v>0</v>
      </c>
      <c r="CE10" s="144">
        <f>conversões!CD10*INPUTs!BZ$31</f>
        <v>1110.4921820811135</v>
      </c>
      <c r="CF10" s="144">
        <f>conversões!CE10*INPUTs!CA$31</f>
        <v>4467.2140342304383</v>
      </c>
      <c r="CG10" s="144">
        <f>conversões!CF10*INPUTs!CB$31</f>
        <v>0</v>
      </c>
      <c r="CH10" s="144">
        <f>conversões!CG10*INPUTs!CC$31</f>
        <v>12785.145795522032</v>
      </c>
      <c r="CI10" s="144">
        <f>conversões!CH10*INPUTs!CD$31</f>
        <v>24298.388729639242</v>
      </c>
      <c r="CJ10" s="144">
        <f>conversões!CI10*INPUTs!CE$31</f>
        <v>1595.0842026962359</v>
      </c>
      <c r="CK10" s="144">
        <f>conversões!CJ10*INPUTs!CF$31</f>
        <v>160.9436249192151</v>
      </c>
      <c r="CL10" s="144">
        <f>conversões!CK10*INPUTs!CG$31</f>
        <v>341.52421075916516</v>
      </c>
      <c r="CM10" s="144">
        <f>conversões!CL10*INPUTs!CH$31</f>
        <v>188.29861372482657</v>
      </c>
      <c r="CN10" s="144">
        <f>conversões!CM10*INPUTs!CI$31</f>
        <v>694.63284760491217</v>
      </c>
      <c r="CO10" s="144">
        <f>conversões!CN10*INPUTs!CJ$31</f>
        <v>424.70383112656947</v>
      </c>
      <c r="CP10" s="144">
        <f>conversões!CO10*INPUTs!CK$31</f>
        <v>871.28316139955962</v>
      </c>
      <c r="CQ10" s="143">
        <f t="shared" si="2"/>
        <v>115553.53371507405</v>
      </c>
      <c r="CR10" s="144">
        <f>conversões!CQ10*INPUTs!CM$31</f>
        <v>134.1444225417905</v>
      </c>
      <c r="CS10" s="144">
        <f>conversões!CR10*INPUTs!CN$31</f>
        <v>21.490915083623825</v>
      </c>
      <c r="CT10" s="144">
        <f>conversões!CS10*INPUTs!CO$31</f>
        <v>1533.5005666204088</v>
      </c>
      <c r="CU10" s="144">
        <f>conversões!CT10*INPUTs!CP$31</f>
        <v>0</v>
      </c>
      <c r="CV10" s="144">
        <f>conversões!CU10*INPUTs!CQ$31</f>
        <v>227.08952676558519</v>
      </c>
      <c r="CW10" s="144">
        <f>conversões!CV10*INPUTs!CR$31</f>
        <v>0</v>
      </c>
      <c r="CX10" s="144">
        <f>conversões!CW10*INPUTs!CS$31</f>
        <v>59.696986343437338</v>
      </c>
      <c r="CY10" s="144">
        <f>conversões!CX10*INPUTs!CT$31</f>
        <v>90.366997675845496</v>
      </c>
      <c r="CZ10" s="144">
        <f>conversões!CY10*INPUTs!CU$31</f>
        <v>0</v>
      </c>
      <c r="DA10" s="144">
        <f>conversões!CZ10*INPUTs!CV$31</f>
        <v>39.797990895624892</v>
      </c>
      <c r="DB10" s="144">
        <f>conversões!DA10*INPUTs!CW$31</f>
        <v>406.1571181681939</v>
      </c>
      <c r="DC10" s="144">
        <f>conversões!DB10*INPUTs!CX$31</f>
        <v>630.63385206351666</v>
      </c>
      <c r="DD10" s="144">
        <f>conversões!DC10*INPUTs!CY$31</f>
        <v>214.32496014432854</v>
      </c>
      <c r="DE10" s="144">
        <f>conversões!DD10*INPUTs!CZ$31</f>
        <v>0</v>
      </c>
      <c r="DF10" s="144">
        <f>conversões!DE10*INPUTs!DA$31</f>
        <v>0</v>
      </c>
      <c r="DG10" s="144">
        <f>conversões!DF10*INPUTs!DB$31</f>
        <v>1537.5928224183288</v>
      </c>
      <c r="DH10" s="144">
        <f>conversões!DG10*INPUTs!DC$31</f>
        <v>811.10277088888517</v>
      </c>
      <c r="DI10" s="144">
        <f>conversões!DH10*INPUTs!DD$31</f>
        <v>0</v>
      </c>
      <c r="DJ10" s="144">
        <f>conversões!DI10*INPUTs!DE$31</f>
        <v>8745.0305156481027</v>
      </c>
      <c r="DK10" s="144">
        <f>conversões!DJ10*INPUTs!DF$31</f>
        <v>13851.634867986515</v>
      </c>
      <c r="DL10" s="144">
        <f>conversões!DK10*INPUTs!DG$31</f>
        <v>1478.4964571304649</v>
      </c>
      <c r="DM10" s="144">
        <f>conversões!DL10*INPUTs!DH$31</f>
        <v>54.843091930886246</v>
      </c>
      <c r="DN10" s="144">
        <f>conversões!DM10*INPUTs!DI$31</f>
        <v>1211.60638363459</v>
      </c>
      <c r="DO10" s="144">
        <f>conversões!DN10*INPUTs!DJ$31</f>
        <v>162.66059581652195</v>
      </c>
      <c r="DP10" s="144">
        <f>conversões!DO10*INPUTs!DK$31</f>
        <v>119.68205172191171</v>
      </c>
      <c r="DQ10" s="144">
        <f>conversões!DP10*INPUTs!DL$31</f>
        <v>432.18682980978315</v>
      </c>
      <c r="DR10" s="144">
        <f>conversões!DQ10*INPUTs!DM$31</f>
        <v>902.78602321752032</v>
      </c>
      <c r="DS10" s="143">
        <f t="shared" si="3"/>
        <v>32664.825746505867</v>
      </c>
      <c r="DT10" s="144">
        <f>conversões!DS10*INPUTs!DO$31</f>
        <v>0</v>
      </c>
      <c r="DU10" s="144">
        <f>conversões!DT10*INPUTs!DP$31</f>
        <v>0</v>
      </c>
      <c r="DV10" s="144">
        <f>conversões!DU10*INPUTs!DQ$31</f>
        <v>47.598005488845082</v>
      </c>
      <c r="DW10" s="144">
        <f>conversões!DV10*INPUTs!DR$31</f>
        <v>0</v>
      </c>
      <c r="DX10" s="144">
        <f>conversões!DW10*INPUTs!DS$31</f>
        <v>0</v>
      </c>
      <c r="DY10" s="144">
        <f>conversões!DX10*INPUTs!DT$31</f>
        <v>0</v>
      </c>
      <c r="DZ10" s="144">
        <f>conversões!DY10*INPUTs!DU$31</f>
        <v>68.324418923402362</v>
      </c>
      <c r="EA10" s="144">
        <f>conversões!DZ10*INPUTs!DV$31</f>
        <v>20.497325677020704</v>
      </c>
      <c r="EB10" s="144">
        <f>conversões!EA10*INPUTs!DW$31</f>
        <v>0</v>
      </c>
      <c r="EC10" s="144">
        <f>conversões!EB10*INPUTs!DX$31</f>
        <v>0</v>
      </c>
      <c r="ED10" s="144">
        <f>conversões!EC10*INPUTs!DY$31</f>
        <v>86.812202867381814</v>
      </c>
      <c r="EE10" s="144">
        <f>conversões!ED10*INPUTs!DZ$31</f>
        <v>564.92237199255499</v>
      </c>
      <c r="EF10" s="144">
        <f>conversões!EE10*INPUTs!EA$31</f>
        <v>119.47529419627922</v>
      </c>
      <c r="EG10" s="144">
        <f>conversões!EF10*INPUTs!EB$31</f>
        <v>0</v>
      </c>
      <c r="EH10" s="144">
        <f>conversões!EG10*INPUTs!EC$31</f>
        <v>0</v>
      </c>
      <c r="EI10" s="144">
        <f>conversões!EH10*INPUTs!ED$31</f>
        <v>456.01445395370752</v>
      </c>
      <c r="EJ10" s="144">
        <f>conversões!EI10*INPUTs!EE$31</f>
        <v>37231.157883809195</v>
      </c>
      <c r="EK10" s="144">
        <f>conversões!EJ10*INPUTs!EF$31</f>
        <v>0</v>
      </c>
      <c r="EL10" s="144">
        <f>conversões!EK10*INPUTs!EG$31</f>
        <v>8182.1795347382631</v>
      </c>
      <c r="EM10" s="144">
        <f>conversões!EL10*INPUTs!EH$31</f>
        <v>8884.5742547798218</v>
      </c>
      <c r="EN10" s="144">
        <f>conversões!EM10*INPUTs!EI$31</f>
        <v>1314.254360201166</v>
      </c>
      <c r="EO10" s="144">
        <f>conversões!EN10*INPUTs!EJ$31</f>
        <v>0</v>
      </c>
      <c r="EP10" s="144">
        <f>conversões!EO10*INPUTs!EK$31</f>
        <v>168.3377033434771</v>
      </c>
      <c r="EQ10" s="144">
        <f>conversões!EP10*INPUTs!EL$31</f>
        <v>317.41957589259312</v>
      </c>
      <c r="ER10" s="144">
        <f>conversões!EQ10*INPUTs!EM$31</f>
        <v>223.33725294342835</v>
      </c>
      <c r="ES10" s="144">
        <f>conversões!ER10*INPUTs!EN$31</f>
        <v>550.29813298448039</v>
      </c>
      <c r="ET10" s="144">
        <f>conversões!ES10*INPUTs!EO$31</f>
        <v>1435.8525342842413</v>
      </c>
      <c r="EU10" s="143">
        <f t="shared" si="4"/>
        <v>59671.055306075847</v>
      </c>
      <c r="EV10" s="144">
        <f>conversões!EU10*INPUTs!EQ$31</f>
        <v>0</v>
      </c>
      <c r="EW10" s="144">
        <f>conversões!EV10*INPUTs!ER$31</f>
        <v>0</v>
      </c>
      <c r="EX10" s="144">
        <f>conversões!EW10*INPUTs!ES$31</f>
        <v>0</v>
      </c>
      <c r="EY10" s="144">
        <f>conversões!EX10*INPUTs!ET$31</f>
        <v>19.082657645475521</v>
      </c>
      <c r="EZ10" s="144">
        <f>conversões!EY10*INPUTs!EU$31</f>
        <v>0</v>
      </c>
      <c r="FA10" s="144">
        <f>conversões!EZ10*INPUTs!EV$31</f>
        <v>0</v>
      </c>
      <c r="FB10" s="144">
        <f>conversões!FA10*INPUTs!EW$31</f>
        <v>56.632403334959612</v>
      </c>
      <c r="FC10" s="144">
        <f>conversões!FB10*INPUTs!EX$31</f>
        <v>0</v>
      </c>
      <c r="FD10" s="144">
        <f>conversões!FC10*INPUTs!EY$31</f>
        <v>0</v>
      </c>
      <c r="FE10" s="144">
        <f>conversões!FD10*INPUTs!EZ$31</f>
        <v>114.49594587285314</v>
      </c>
      <c r="FF10" s="144">
        <f>conversões!FE10*INPUTs!FA$31</f>
        <v>27.249214358270422</v>
      </c>
      <c r="FG10" s="144">
        <f>conversões!FF10*INPUTs!FB$31</f>
        <v>22.858151201139496</v>
      </c>
      <c r="FH10" s="144">
        <f>conversões!FG10*INPUTs!FC$31</f>
        <v>87.666139603038204</v>
      </c>
      <c r="FI10" s="144">
        <f>conversões!FH10*INPUTs!FD$31</f>
        <v>0</v>
      </c>
      <c r="FJ10" s="144">
        <f>conversões!FI10*INPUTs!FE$31</f>
        <v>0</v>
      </c>
      <c r="FK10" s="144">
        <f>conversões!FJ10*INPUTs!FF$31</f>
        <v>24.798016205210676</v>
      </c>
      <c r="FL10" s="144">
        <f>conversões!FK10*INPUTs!FG$31</f>
        <v>29721.739125344313</v>
      </c>
      <c r="FM10" s="144">
        <f>conversões!FL10*INPUTs!FH$31</f>
        <v>0</v>
      </c>
      <c r="FN10" s="144">
        <f>conversões!FM10*INPUTs!FI$31</f>
        <v>4979.5624698040556</v>
      </c>
      <c r="FO10" s="144">
        <f>conversões!FN10*INPUTs!FJ$31</f>
        <v>7958.9624307760841</v>
      </c>
      <c r="FP10" s="144">
        <f>conversões!FO10*INPUTs!FK$31</f>
        <v>6899.391914505195</v>
      </c>
      <c r="FQ10" s="144">
        <f>conversões!FP10*INPUTs!FL$31</f>
        <v>116.78586479034098</v>
      </c>
      <c r="FR10" s="144">
        <f>conversões!FQ10*INPUTs!FM$31</f>
        <v>265.59858480576264</v>
      </c>
      <c r="FS10" s="144">
        <f>conversões!FR10*INPUTs!FN$31</f>
        <v>134.03002122607109</v>
      </c>
      <c r="FT10" s="144">
        <f>conversões!FS10*INPUTs!FO$31</f>
        <v>658.01148396916142</v>
      </c>
      <c r="FU10" s="144">
        <f>conversões!FT10*INPUTs!FP$31</f>
        <v>474.51182729087816</v>
      </c>
      <c r="FV10" s="144">
        <f>conversões!FU10*INPUTs!FQ$31</f>
        <v>559.74975000592087</v>
      </c>
      <c r="FW10" s="143">
        <f t="shared" si="5"/>
        <v>52121.126000738725</v>
      </c>
      <c r="FX10" s="144">
        <f>conversões!FW10*INPUTs!FS$31</f>
        <v>0</v>
      </c>
      <c r="FY10" s="144">
        <f>conversões!FX10*INPUTs!FT$31</f>
        <v>0</v>
      </c>
      <c r="FZ10" s="144">
        <f>conversões!FY10*INPUTs!FU$31</f>
        <v>36.58421417722878</v>
      </c>
      <c r="GA10" s="144">
        <f>conversões!FZ10*INPUTs!FV$31</f>
        <v>19.725293679000515</v>
      </c>
      <c r="GB10" s="144">
        <f>conversões!GA10*INPUTs!FW$31</f>
        <v>0</v>
      </c>
      <c r="GC10" s="144">
        <f>conversões!GB10*INPUTs!FX$31</f>
        <v>0</v>
      </c>
      <c r="GD10" s="144">
        <f>conversões!GC10*INPUTs!FY$31</f>
        <v>0</v>
      </c>
      <c r="GE10" s="144">
        <f>conversões!GD10*INPUTs!FZ$31</f>
        <v>0</v>
      </c>
      <c r="GF10" s="144">
        <f>conversões!GE10*INPUTs!GA$31</f>
        <v>0</v>
      </c>
      <c r="GG10" s="144">
        <f>conversões!GF10*INPUTs!GB$31</f>
        <v>0</v>
      </c>
      <c r="GH10" s="144">
        <f>conversões!GG10*INPUTs!GC$31</f>
        <v>28.627147593681524</v>
      </c>
      <c r="GI10" s="144">
        <f>conversões!GH10*INPUTs!GD$31</f>
        <v>202.4478952032398</v>
      </c>
      <c r="GJ10" s="144">
        <f>conversões!GI10*INPUTs!GE$31</f>
        <v>0</v>
      </c>
      <c r="GK10" s="144">
        <f>conversões!GJ10*INPUTs!GF$31</f>
        <v>0</v>
      </c>
      <c r="GL10" s="144">
        <f>conversões!GK10*INPUTs!GG$31</f>
        <v>0</v>
      </c>
      <c r="GM10" s="144">
        <f>conversões!GL10*INPUTs!GH$31</f>
        <v>587.75283891773097</v>
      </c>
      <c r="GN10" s="144">
        <f>conversões!GM10*INPUTs!GI$31</f>
        <v>526.60461143375585</v>
      </c>
      <c r="GO10" s="144">
        <f>conversões!GN10*INPUTs!GJ$31</f>
        <v>0</v>
      </c>
      <c r="GP10" s="144">
        <f>conversões!GO10*INPUTs!GK$31</f>
        <v>2736.1987725977692</v>
      </c>
      <c r="GQ10" s="144">
        <f>conversões!GP10*INPUTs!GL$31</f>
        <v>13256.194888161988</v>
      </c>
      <c r="GR10" s="144">
        <f>conversões!GQ10*INPUTs!GM$31</f>
        <v>7337.5975174510395</v>
      </c>
      <c r="GS10" s="144">
        <f>conversões!GR10*INPUTs!GN$31</f>
        <v>0</v>
      </c>
      <c r="GT10" s="144">
        <f>conversões!GS10*INPUTs!GO$31</f>
        <v>920.75744734737566</v>
      </c>
      <c r="GU10" s="144">
        <f>conversões!GT10*INPUTs!GP$31</f>
        <v>92.950884868109981</v>
      </c>
      <c r="GV10" s="144">
        <f>conversões!GU10*INPUTs!GQ$31</f>
        <v>374.96533018273425</v>
      </c>
      <c r="GW10" s="144">
        <f>conversões!GV10*INPUTs!GR$31</f>
        <v>342.64774998391613</v>
      </c>
      <c r="GX10" s="144">
        <f>conversões!GW10*INPUTs!GS$31</f>
        <v>29.732448164507623</v>
      </c>
      <c r="GY10" s="143">
        <f t="shared" si="6"/>
        <v>26492.787039762079</v>
      </c>
      <c r="GZ10" s="144">
        <f>conversões!GY10*INPUTs!GU$31</f>
        <v>0</v>
      </c>
      <c r="HA10" s="144">
        <f>conversões!GZ10*INPUTs!GV$31</f>
        <v>0</v>
      </c>
      <c r="HB10" s="144">
        <f>conversões!HA10*INPUTs!GW$31</f>
        <v>0</v>
      </c>
      <c r="HC10" s="144">
        <f>conversões!HB10*INPUTs!GX$31</f>
        <v>24.824820848967789</v>
      </c>
      <c r="HD10" s="144">
        <f>conversões!HC10*INPUTs!GY$31</f>
        <v>0</v>
      </c>
      <c r="HE10" s="144">
        <f>conversões!HD10*INPUTs!GZ$31</f>
        <v>0</v>
      </c>
      <c r="HF10" s="144">
        <f>conversões!HE10*INPUTs!HA$31</f>
        <v>0</v>
      </c>
      <c r="HG10" s="144">
        <f>conversões!HF10*INPUTs!HB$31</f>
        <v>38.272605982669859</v>
      </c>
      <c r="HH10" s="144">
        <f>conversões!HG10*INPUTs!HC$31</f>
        <v>0</v>
      </c>
      <c r="HI10" s="144">
        <f>conversões!HH10*INPUTs!HD$31</f>
        <v>0</v>
      </c>
      <c r="HJ10" s="144">
        <f>conversões!HI10*INPUTs!HE$31</f>
        <v>218.67405939050403</v>
      </c>
      <c r="HK10" s="144">
        <f>conversões!HJ10*INPUTs!HF$31</f>
        <v>0</v>
      </c>
      <c r="HL10" s="144">
        <f>conversões!HK10*INPUTs!HG$31</f>
        <v>0</v>
      </c>
      <c r="HM10" s="144">
        <f>conversões!HL10*INPUTs!HH$31</f>
        <v>0</v>
      </c>
      <c r="HN10" s="144">
        <f>conversões!HM10*INPUTs!HI$31</f>
        <v>0</v>
      </c>
      <c r="HO10" s="144">
        <f>conversões!HN10*INPUTs!HJ$31</f>
        <v>819.46181691179049</v>
      </c>
      <c r="HP10" s="144">
        <f>conversões!HO10*INPUTs!HK$31</f>
        <v>34438.87227812229</v>
      </c>
      <c r="HQ10" s="144">
        <f>conversões!HP10*INPUTs!HL$31</f>
        <v>0</v>
      </c>
      <c r="HR10" s="144">
        <f>conversões!HQ10*INPUTs!HM$31</f>
        <v>2156.3048075836386</v>
      </c>
      <c r="HS10" s="144">
        <f>conversões!HR10*INPUTs!HN$31</f>
        <v>18445.305190751256</v>
      </c>
      <c r="HT10" s="144">
        <f>conversões!HS10*INPUTs!HO$31</f>
        <v>7340.4385662977029</v>
      </c>
      <c r="HU10" s="144">
        <f>conversões!HT10*INPUTs!HP$31</f>
        <v>9.6688688798323863</v>
      </c>
      <c r="HV10" s="144">
        <f>conversões!HU10*INPUTs!HQ$31</f>
        <v>682.86839692044464</v>
      </c>
      <c r="HW10" s="144">
        <f>conversões!HV10*INPUTs!HR$31</f>
        <v>193.86082104062072</v>
      </c>
      <c r="HX10" s="144">
        <f>conversões!HW10*INPUTs!HS$31</f>
        <v>108.97570607953442</v>
      </c>
      <c r="HY10" s="144">
        <f>conversões!HX10*INPUTs!HT$31</f>
        <v>3372.6303835371818</v>
      </c>
      <c r="HZ10" s="144">
        <f>conversões!HY10*INPUTs!HU$31</f>
        <v>81.165118376995707</v>
      </c>
      <c r="IA10" s="143">
        <f t="shared" si="7"/>
        <v>67931.323440723427</v>
      </c>
    </row>
    <row r="11" spans="1:235" s="26" customFormat="1" ht="36" x14ac:dyDescent="0.25">
      <c r="A11" s="97" t="s">
        <v>28</v>
      </c>
      <c r="B11" s="98">
        <v>9002</v>
      </c>
      <c r="C11" s="98"/>
      <c r="D11" s="98">
        <v>2</v>
      </c>
      <c r="E11" s="98"/>
      <c r="F11" s="98"/>
      <c r="G11" s="98" t="s">
        <v>792</v>
      </c>
      <c r="H11" s="98" t="s">
        <v>790</v>
      </c>
      <c r="I11" s="97" t="s">
        <v>14</v>
      </c>
      <c r="J11" s="97" t="s">
        <v>877</v>
      </c>
      <c r="K11" s="97" t="s">
        <v>844</v>
      </c>
      <c r="L11" s="144">
        <f>conversões!K11*INPUTs!G$31</f>
        <v>0</v>
      </c>
      <c r="M11" s="144">
        <f>conversões!L11*INPUTs!H$31</f>
        <v>0</v>
      </c>
      <c r="N11" s="144">
        <f>conversões!M11*INPUTs!I$31</f>
        <v>523.86357371021325</v>
      </c>
      <c r="O11" s="144">
        <f>conversões!N11*INPUTs!J$31</f>
        <v>0</v>
      </c>
      <c r="P11" s="144">
        <f>conversões!O11*INPUTs!K$31</f>
        <v>181.73749595212408</v>
      </c>
      <c r="Q11" s="144">
        <f>conversões!P11*INPUTs!L$31</f>
        <v>0</v>
      </c>
      <c r="R11" s="144">
        <f>conversões!Q11*INPUTs!M$31</f>
        <v>0</v>
      </c>
      <c r="S11" s="144">
        <f>conversões!R11*INPUTs!N$31</f>
        <v>0</v>
      </c>
      <c r="T11" s="144">
        <f>conversões!S11*INPUTs!O$31</f>
        <v>0</v>
      </c>
      <c r="U11" s="144">
        <f>conversões!T11*INPUTs!P$31</f>
        <v>397.1951974866426</v>
      </c>
      <c r="V11" s="144">
        <f>conversões!U11*INPUTs!Q$31</f>
        <v>0</v>
      </c>
      <c r="W11" s="144">
        <f>conversões!V11*INPUTs!R$31</f>
        <v>27.116390662925905</v>
      </c>
      <c r="X11" s="144">
        <f>conversões!W11*INPUTs!S$31</f>
        <v>582.46718761948114</v>
      </c>
      <c r="Y11" s="144">
        <f>conversões!X11*INPUTs!T$31</f>
        <v>0</v>
      </c>
      <c r="Z11" s="144">
        <f>conversões!Y11*INPUTs!U$31</f>
        <v>0</v>
      </c>
      <c r="AA11" s="144">
        <f>conversões!Z11*INPUTs!V$31</f>
        <v>2762.3691889790975</v>
      </c>
      <c r="AB11" s="144">
        <f>conversões!AA11*INPUTs!W$31</f>
        <v>5065.6998320425737</v>
      </c>
      <c r="AC11" s="144">
        <f>conversões!AB11*INPUTs!X$31</f>
        <v>70.017966420873464</v>
      </c>
      <c r="AD11" s="144">
        <f>conversões!AC11*INPUTs!Y$31</f>
        <v>4392.0301850646229</v>
      </c>
      <c r="AE11" s="144">
        <f>conversões!AD11*INPUTs!Z$31</f>
        <v>9560.3775409119007</v>
      </c>
      <c r="AF11" s="144">
        <f>conversões!AE11*INPUTs!AA$31</f>
        <v>1422.0486955900399</v>
      </c>
      <c r="AG11" s="144">
        <f>conversões!AF11*INPUTs!AB$31</f>
        <v>322.76594861785969</v>
      </c>
      <c r="AH11" s="144">
        <f>conversões!AG11*INPUTs!AC$31</f>
        <v>847.73215567219086</v>
      </c>
      <c r="AI11" s="144">
        <f>conversões!AH11*INPUTs!AD$31</f>
        <v>346.03660586467879</v>
      </c>
      <c r="AJ11" s="144">
        <f>conversões!AI11*INPUTs!AE$31</f>
        <v>0</v>
      </c>
      <c r="AK11" s="144">
        <f>conversões!AJ11*INPUTs!AF$31</f>
        <v>725.39528577477711</v>
      </c>
      <c r="AL11" s="144">
        <f>conversões!AK11*INPUTs!AG$31</f>
        <v>8533.219898672849</v>
      </c>
      <c r="AM11" s="143">
        <f t="shared" si="0"/>
        <v>35760.073149042852</v>
      </c>
      <c r="AN11" s="144">
        <f>conversões!AM11*INPUTs!AI$31</f>
        <v>0</v>
      </c>
      <c r="AO11" s="144">
        <f>conversões!AN11*INPUTs!AJ$31</f>
        <v>0</v>
      </c>
      <c r="AP11" s="144">
        <f>conversões!AO11*INPUTs!AK$31</f>
        <v>432.50250575464406</v>
      </c>
      <c r="AQ11" s="144">
        <f>conversões!AP11*INPUTs!AL$31</f>
        <v>0</v>
      </c>
      <c r="AR11" s="144">
        <f>conversões!AQ11*INPUTs!AM$31</f>
        <v>319.36886347985865</v>
      </c>
      <c r="AS11" s="144">
        <f>conversões!AR11*INPUTs!AN$31</f>
        <v>0</v>
      </c>
      <c r="AT11" s="144">
        <f>conversões!AS11*INPUTs!AO$31</f>
        <v>0</v>
      </c>
      <c r="AU11" s="144">
        <f>conversões!AT11*INPUTs!AP$31</f>
        <v>0</v>
      </c>
      <c r="AV11" s="144">
        <f>conversões!AU11*INPUTs!AQ$31</f>
        <v>0</v>
      </c>
      <c r="AW11" s="144">
        <f>conversões!AV11*INPUTs!AR$31</f>
        <v>416.0248577377485</v>
      </c>
      <c r="AX11" s="144">
        <f>conversões!AW11*INPUTs!AS$31</f>
        <v>0</v>
      </c>
      <c r="AY11" s="144">
        <f>conversões!AX11*INPUTs!AT$31</f>
        <v>49.221682845509726</v>
      </c>
      <c r="AZ11" s="144">
        <f>conversões!AY11*INPUTs!AU$31</f>
        <v>630.05931992822309</v>
      </c>
      <c r="BA11" s="144">
        <f>conversões!AZ11*INPUTs!AV$31</f>
        <v>0</v>
      </c>
      <c r="BB11" s="144">
        <f>conversões!BA11*INPUTs!AW$31</f>
        <v>29.188530525751712</v>
      </c>
      <c r="BC11" s="144">
        <f>conversões!BB11*INPUTs!AX$31</f>
        <v>1203.7231508305047</v>
      </c>
      <c r="BD11" s="144">
        <f>conversões!BC11*INPUTs!AY$31</f>
        <v>3492.6962014062146</v>
      </c>
      <c r="BE11" s="144">
        <f>conversões!BD11*INPUTs!AZ$31</f>
        <v>81.237556200774904</v>
      </c>
      <c r="BF11" s="144">
        <f>conversões!BE11*INPUTs!BA$31</f>
        <v>1756.6920954318873</v>
      </c>
      <c r="BG11" s="144">
        <f>conversões!BF11*INPUTs!BB$31</f>
        <v>44392.944647432392</v>
      </c>
      <c r="BH11" s="144">
        <f>conversões!BG11*INPUTs!BC$31</f>
        <v>687.01163831617305</v>
      </c>
      <c r="BI11" s="144">
        <f>conversões!BH11*INPUTs!BD$31</f>
        <v>183.3990465037958</v>
      </c>
      <c r="BJ11" s="144">
        <f>conversões!BI11*INPUTs!BE$31</f>
        <v>1327.0223773833172</v>
      </c>
      <c r="BK11" s="144">
        <f>conversões!BJ11*INPUTs!BF$31</f>
        <v>0</v>
      </c>
      <c r="BL11" s="144">
        <f>conversões!BK11*INPUTs!BG$31</f>
        <v>49.671792629656139</v>
      </c>
      <c r="BM11" s="144">
        <f>conversões!BL11*INPUTs!BH$31</f>
        <v>489.2399330198831</v>
      </c>
      <c r="BN11" s="144">
        <f>conversões!BM11*INPUTs!BI$31</f>
        <v>4960.5677310222118</v>
      </c>
      <c r="BO11" s="143">
        <f t="shared" si="1"/>
        <v>60500.571930448539</v>
      </c>
      <c r="BP11" s="144">
        <f>conversões!BO11*INPUTs!BK$31</f>
        <v>0</v>
      </c>
      <c r="BQ11" s="144">
        <f>conversões!BP11*INPUTs!BL$31</f>
        <v>99.20900137705695</v>
      </c>
      <c r="BR11" s="144">
        <f>conversões!BQ11*INPUTs!BM$31</f>
        <v>488.70136095020666</v>
      </c>
      <c r="BS11" s="144">
        <f>conversões!BR11*INPUTs!BN$31</f>
        <v>0</v>
      </c>
      <c r="BT11" s="144">
        <f>conversões!BS11*INPUTs!BO$31</f>
        <v>0</v>
      </c>
      <c r="BU11" s="144">
        <f>conversões!BT11*INPUTs!BP$31</f>
        <v>0</v>
      </c>
      <c r="BV11" s="144">
        <f>conversões!BU11*INPUTs!BQ$31</f>
        <v>0</v>
      </c>
      <c r="BW11" s="144">
        <f>conversões!BV11*INPUTs!BR$31</f>
        <v>0</v>
      </c>
      <c r="BX11" s="144">
        <f>conversões!BW11*INPUTs!BS$31</f>
        <v>78.346991828251362</v>
      </c>
      <c r="BY11" s="144">
        <f>conversões!BX11*INPUTs!BT$31</f>
        <v>80.211517317095243</v>
      </c>
      <c r="BZ11" s="144">
        <f>conversões!BY11*INPUTs!BU$31</f>
        <v>0</v>
      </c>
      <c r="CA11" s="144">
        <f>conversões!BZ11*INPUTs!BV$31</f>
        <v>45.930093230134169</v>
      </c>
      <c r="CB11" s="144">
        <f>conversões!CA11*INPUTs!BW$31</f>
        <v>1095.8517802575129</v>
      </c>
      <c r="CC11" s="144">
        <f>conversões!CB11*INPUTs!BX$31</f>
        <v>192.80301193549889</v>
      </c>
      <c r="CD11" s="144">
        <f>conversões!CC11*INPUTs!BY$31</f>
        <v>0</v>
      </c>
      <c r="CE11" s="144">
        <f>conversões!CD11*INPUTs!BZ$31</f>
        <v>1471.8793120974176</v>
      </c>
      <c r="CF11" s="144">
        <f>conversões!CE11*INPUTs!CA$31</f>
        <v>3474.3915019305887</v>
      </c>
      <c r="CG11" s="144">
        <f>conversões!CF11*INPUTs!CB$31</f>
        <v>27.617130012974563</v>
      </c>
      <c r="CH11" s="144">
        <f>conversões!CG11*INPUTs!CC$31</f>
        <v>1580.8602731009228</v>
      </c>
      <c r="CI11" s="144">
        <f>conversões!CH11*INPUTs!CD$31</f>
        <v>34148.268168446077</v>
      </c>
      <c r="CJ11" s="144">
        <f>conversões!CI11*INPUTs!CE$31</f>
        <v>455.62061743541943</v>
      </c>
      <c r="CK11" s="144">
        <f>conversões!CJ11*INPUTs!CF$31</f>
        <v>141.8442380800353</v>
      </c>
      <c r="CL11" s="144">
        <f>conversões!CK11*INPUTs!CG$31</f>
        <v>736.10247896747671</v>
      </c>
      <c r="CM11" s="144">
        <f>conversões!CL11*INPUTs!CH$31</f>
        <v>148.82051711202837</v>
      </c>
      <c r="CN11" s="144">
        <f>conversões!CM11*INPUTs!CI$31</f>
        <v>2063.1893874345978</v>
      </c>
      <c r="CO11" s="144">
        <f>conversões!CN11*INPUTs!CJ$31</f>
        <v>211.53392423251074</v>
      </c>
      <c r="CP11" s="144">
        <f>conversões!CO11*INPUTs!CK$31</f>
        <v>5300.0960932443486</v>
      </c>
      <c r="CQ11" s="143">
        <f t="shared" si="2"/>
        <v>51841.277398990162</v>
      </c>
      <c r="CR11" s="144">
        <f>conversões!CQ11*INPUTs!CM$31</f>
        <v>0</v>
      </c>
      <c r="CS11" s="144">
        <f>conversões!CR11*INPUTs!CN$31</f>
        <v>0</v>
      </c>
      <c r="CT11" s="144">
        <f>conversões!CS11*INPUTs!CO$31</f>
        <v>443.12397492259362</v>
      </c>
      <c r="CU11" s="144">
        <f>conversões!CT11*INPUTs!CP$31</f>
        <v>0</v>
      </c>
      <c r="CV11" s="144">
        <f>conversões!CU11*INPUTs!CQ$31</f>
        <v>94.565868274925194</v>
      </c>
      <c r="CW11" s="144">
        <f>conversões!CV11*INPUTs!CR$31</f>
        <v>0</v>
      </c>
      <c r="CX11" s="144">
        <f>conversões!CW11*INPUTs!CS$31</f>
        <v>0</v>
      </c>
      <c r="CY11" s="144">
        <f>conversões!CX11*INPUTs!CT$31</f>
        <v>0</v>
      </c>
      <c r="CZ11" s="144">
        <f>conversões!CY11*INPUTs!CU$31</f>
        <v>0</v>
      </c>
      <c r="DA11" s="144">
        <f>conversões!CZ11*INPUTs!CV$31</f>
        <v>155.72333134847722</v>
      </c>
      <c r="DB11" s="144">
        <f>conversões!DA11*INPUTs!CW$31</f>
        <v>0</v>
      </c>
      <c r="DC11" s="144">
        <f>conversões!DB11*INPUTs!CX$31</f>
        <v>47.830612911255614</v>
      </c>
      <c r="DD11" s="144">
        <f>conversões!DC11*INPUTs!CY$31</f>
        <v>487.03430317099878</v>
      </c>
      <c r="DE11" s="144">
        <f>conversões!DD11*INPUTs!CZ$31</f>
        <v>363.22056277951964</v>
      </c>
      <c r="DF11" s="144">
        <f>conversões!DE11*INPUTs!DA$31</f>
        <v>0</v>
      </c>
      <c r="DG11" s="144">
        <f>conversões!DF11*INPUTs!DB$31</f>
        <v>395.72201193149533</v>
      </c>
      <c r="DH11" s="144">
        <f>conversões!DG11*INPUTs!DC$31</f>
        <v>2561.2716325667589</v>
      </c>
      <c r="DI11" s="144">
        <f>conversões!DH11*INPUTs!DD$31</f>
        <v>99.197039986113367</v>
      </c>
      <c r="DJ11" s="144">
        <f>conversões!DI11*INPUTs!DE$31</f>
        <v>1842.0773925425638</v>
      </c>
      <c r="DK11" s="144">
        <f>conversões!DJ11*INPUTs!DF$31</f>
        <v>30410.321409189393</v>
      </c>
      <c r="DL11" s="144">
        <f>conversões!DK11*INPUTs!DG$31</f>
        <v>327.02629821545969</v>
      </c>
      <c r="DM11" s="144">
        <f>conversões!DL11*INPUTs!DH$31</f>
        <v>57.250687820495266</v>
      </c>
      <c r="DN11" s="144">
        <f>conversões!DM11*INPUTs!DI$31</f>
        <v>626.37729263357915</v>
      </c>
      <c r="DO11" s="144">
        <f>conversões!DN11*INPUTs!DJ$31</f>
        <v>131.64591197579171</v>
      </c>
      <c r="DP11" s="144">
        <f>conversões!DO11*INPUTs!DK$31</f>
        <v>1637.2371334030049</v>
      </c>
      <c r="DQ11" s="144">
        <f>conversões!DP11*INPUTs!DL$31</f>
        <v>163.57339377284359</v>
      </c>
      <c r="DR11" s="144">
        <f>conversões!DQ11*INPUTs!DM$31</f>
        <v>7148.4351635701469</v>
      </c>
      <c r="DS11" s="143">
        <f t="shared" si="3"/>
        <v>46991.634021015416</v>
      </c>
      <c r="DT11" s="144">
        <f>conversões!DS11*INPUTs!DO$31</f>
        <v>0</v>
      </c>
      <c r="DU11" s="144">
        <f>conversões!DT11*INPUTs!DP$31</f>
        <v>0</v>
      </c>
      <c r="DV11" s="144">
        <f>conversões!DU11*INPUTs!DQ$31</f>
        <v>453.98562062001298</v>
      </c>
      <c r="DW11" s="144">
        <f>conversões!DV11*INPUTs!DR$31</f>
        <v>0</v>
      </c>
      <c r="DX11" s="144">
        <f>conversões!DW11*INPUTs!DS$31</f>
        <v>0</v>
      </c>
      <c r="DY11" s="144">
        <f>conversões!DX11*INPUTs!DT$31</f>
        <v>0</v>
      </c>
      <c r="DZ11" s="144">
        <f>conversões!DY11*INPUTs!DU$31</f>
        <v>0</v>
      </c>
      <c r="EA11" s="144">
        <f>conversões!DZ11*INPUTs!DV$31</f>
        <v>0</v>
      </c>
      <c r="EB11" s="144">
        <f>conversões!EA11*INPUTs!DW$31</f>
        <v>0</v>
      </c>
      <c r="EC11" s="144">
        <f>conversões!EB11*INPUTs!DX$31</f>
        <v>92.237965546593188</v>
      </c>
      <c r="ED11" s="144">
        <f>conversões!EC11*INPUTs!DY$31</f>
        <v>20.979615692950603</v>
      </c>
      <c r="EE11" s="144">
        <f>conversões!ED11*INPUTs!DZ$31</f>
        <v>0</v>
      </c>
      <c r="EF11" s="144">
        <f>conversões!EE11*INPUTs!EA$31</f>
        <v>1059.9291699175658</v>
      </c>
      <c r="EG11" s="144">
        <f>conversões!EF11*INPUTs!EB$31</f>
        <v>20.497325677020704</v>
      </c>
      <c r="EH11" s="144">
        <f>conversões!EG11*INPUTs!EC$31</f>
        <v>0</v>
      </c>
      <c r="EI11" s="144">
        <f>conversões!EH11*INPUTs!ED$31</f>
        <v>429.05323633803357</v>
      </c>
      <c r="EJ11" s="144">
        <f>conversões!EI11*INPUTs!EE$31</f>
        <v>2085.2142422657626</v>
      </c>
      <c r="EK11" s="144">
        <f>conversões!EJ11*INPUTs!EF$31</f>
        <v>88.058118741867375</v>
      </c>
      <c r="EL11" s="144">
        <f>conversões!EK11*INPUTs!EG$31</f>
        <v>1973.6308203635001</v>
      </c>
      <c r="EM11" s="144">
        <f>conversões!EL11*INPUTs!EH$31</f>
        <v>41358.287174527599</v>
      </c>
      <c r="EN11" s="144">
        <f>conversões!EM11*INPUTs!EI$31</f>
        <v>238.02378774522117</v>
      </c>
      <c r="EO11" s="144">
        <f>conversões!EN11*INPUTs!EJ$31</f>
        <v>545.82770644521315</v>
      </c>
      <c r="EP11" s="144">
        <f>conversões!EO11*INPUTs!EK$31</f>
        <v>289.76386065419439</v>
      </c>
      <c r="EQ11" s="144">
        <f>conversões!EP11*INPUTs!EL$31</f>
        <v>20.497325677020704</v>
      </c>
      <c r="ER11" s="144">
        <f>conversões!EQ11*INPUTs!EM$31</f>
        <v>1665.8799535651206</v>
      </c>
      <c r="ES11" s="144">
        <f>conversões!ER11*INPUTs!EN$31</f>
        <v>112.73529122361387</v>
      </c>
      <c r="ET11" s="144">
        <f>conversões!ES11*INPUTs!EO$31</f>
        <v>3619.4153565985821</v>
      </c>
      <c r="EU11" s="143">
        <f t="shared" si="4"/>
        <v>54074.016571599874</v>
      </c>
      <c r="EV11" s="144">
        <f>conversões!EU11*INPUTs!EQ$31</f>
        <v>95.618478094533259</v>
      </c>
      <c r="EW11" s="144">
        <f>conversões!EV11*INPUTs!ER$31</f>
        <v>0</v>
      </c>
      <c r="EX11" s="144">
        <f>conversões!EW11*INPUTs!ES$31</f>
        <v>342.37981233591887</v>
      </c>
      <c r="EY11" s="144">
        <f>conversões!EX11*INPUTs!ET$31</f>
        <v>0</v>
      </c>
      <c r="EZ11" s="144">
        <f>conversões!EY11*INPUTs!EU$31</f>
        <v>0</v>
      </c>
      <c r="FA11" s="144">
        <f>conversões!EZ11*INPUTs!EV$31</f>
        <v>0</v>
      </c>
      <c r="FB11" s="144">
        <f>conversões!FA11*INPUTs!EW$31</f>
        <v>0</v>
      </c>
      <c r="FC11" s="144">
        <f>conversões!FB11*INPUTs!EX$31</f>
        <v>0</v>
      </c>
      <c r="FD11" s="144">
        <f>conversões!FC11*INPUTs!EY$31</f>
        <v>0</v>
      </c>
      <c r="FE11" s="144">
        <f>conversões!FD11*INPUTs!EZ$31</f>
        <v>66.789301759164331</v>
      </c>
      <c r="FF11" s="144">
        <f>conversões!FE11*INPUTs!FA$31</f>
        <v>55.688529946043623</v>
      </c>
      <c r="FG11" s="144">
        <f>conversões!FF11*INPUTs!FB$31</f>
        <v>0</v>
      </c>
      <c r="FH11" s="144">
        <f>conversões!FG11*INPUTs!FC$31</f>
        <v>1412.2512703180919</v>
      </c>
      <c r="FI11" s="144">
        <f>conversões!FH11*INPUTs!FD$31</f>
        <v>19.082657645475521</v>
      </c>
      <c r="FJ11" s="144">
        <f>conversões!FI11*INPUTs!FE$31</f>
        <v>0</v>
      </c>
      <c r="FK11" s="144">
        <f>conversões!FJ11*INPUTs!FF$31</f>
        <v>564.28485644980731</v>
      </c>
      <c r="FL11" s="144">
        <f>conversões!FK11*INPUTs!FG$31</f>
        <v>1381.3738887287097</v>
      </c>
      <c r="FM11" s="144">
        <f>conversões!FL11*INPUTs!FH$31</f>
        <v>2092.2340748828951</v>
      </c>
      <c r="FN11" s="144">
        <f>conversões!FM11*INPUTs!FI$31</f>
        <v>855.94296476408101</v>
      </c>
      <c r="FO11" s="144">
        <f>conversões!FN11*INPUTs!FJ$31</f>
        <v>24359.799182400548</v>
      </c>
      <c r="FP11" s="144">
        <f>conversões!FO11*INPUTs!FK$31</f>
        <v>180.29335981418993</v>
      </c>
      <c r="FQ11" s="144">
        <f>conversões!FP11*INPUTs!FL$31</f>
        <v>435.54093658140022</v>
      </c>
      <c r="FR11" s="144">
        <f>conversões!FQ11*INPUTs!FM$31</f>
        <v>257.58099593648018</v>
      </c>
      <c r="FS11" s="144">
        <f>conversões!FR11*INPUTs!FN$31</f>
        <v>0</v>
      </c>
      <c r="FT11" s="144">
        <f>conversões!FS11*INPUTs!FO$31</f>
        <v>194.41083305422399</v>
      </c>
      <c r="FU11" s="144">
        <f>conversões!FT11*INPUTs!FP$31</f>
        <v>136.59530494524205</v>
      </c>
      <c r="FV11" s="144">
        <f>conversões!FU11*INPUTs!FQ$31</f>
        <v>3750.0061015044789</v>
      </c>
      <c r="FW11" s="143">
        <f t="shared" si="5"/>
        <v>36199.872549161286</v>
      </c>
      <c r="FX11" s="144">
        <f>conversões!FW11*INPUTs!FS$31</f>
        <v>0</v>
      </c>
      <c r="FY11" s="144">
        <f>conversões!FX11*INPUTs!FT$31</f>
        <v>0</v>
      </c>
      <c r="FZ11" s="144">
        <f>conversões!FY11*INPUTs!FU$31</f>
        <v>0</v>
      </c>
      <c r="GA11" s="144">
        <f>conversões!FZ11*INPUTs!FV$31</f>
        <v>0</v>
      </c>
      <c r="GB11" s="144">
        <f>conversões!GA11*INPUTs!FW$31</f>
        <v>0</v>
      </c>
      <c r="GC11" s="144">
        <f>conversões!GB11*INPUTs!FX$31</f>
        <v>0</v>
      </c>
      <c r="GD11" s="144">
        <f>conversões!GC11*INPUTs!FY$31</f>
        <v>0</v>
      </c>
      <c r="GE11" s="144">
        <f>conversões!GD11*INPUTs!FZ$31</f>
        <v>0</v>
      </c>
      <c r="GF11" s="144">
        <f>conversões!GE11*INPUTs!GA$31</f>
        <v>37.956122208874859</v>
      </c>
      <c r="GG11" s="144">
        <f>conversões!GF11*INPUTs!GB$31</f>
        <v>0</v>
      </c>
      <c r="GH11" s="144">
        <f>conversões!GG11*INPUTs!GC$31</f>
        <v>18.97806110443743</v>
      </c>
      <c r="GI11" s="144">
        <f>conversões!GH11*INPUTs!GD$31</f>
        <v>0</v>
      </c>
      <c r="GJ11" s="144">
        <f>conversões!GI11*INPUTs!GE$31</f>
        <v>461.41840131029807</v>
      </c>
      <c r="GK11" s="144">
        <f>conversões!GJ11*INPUTs!GF$31</f>
        <v>72.080505285402936</v>
      </c>
      <c r="GL11" s="144">
        <f>conversões!GK11*INPUTs!GG$31</f>
        <v>0</v>
      </c>
      <c r="GM11" s="144">
        <f>conversões!GL11*INPUTs!GH$31</f>
        <v>685.65676908284979</v>
      </c>
      <c r="GN11" s="144">
        <f>conversões!GM11*INPUTs!GI$31</f>
        <v>1714.4483155008911</v>
      </c>
      <c r="GO11" s="144">
        <f>conversões!GN11*INPUTs!GJ$31</f>
        <v>326.69977641869764</v>
      </c>
      <c r="GP11" s="144">
        <f>conversões!GO11*INPUTs!GK$31</f>
        <v>1681.1059200024233</v>
      </c>
      <c r="GQ11" s="144">
        <f>conversões!GP11*INPUTs!GL$31</f>
        <v>21250.183632564302</v>
      </c>
      <c r="GR11" s="144">
        <f>conversões!GQ11*INPUTs!GM$31</f>
        <v>191.71500136898663</v>
      </c>
      <c r="GS11" s="144">
        <f>conversões!GR11*INPUTs!GN$31</f>
        <v>627.89944095057274</v>
      </c>
      <c r="GT11" s="144">
        <f>conversões!GS11*INPUTs!GO$31</f>
        <v>99.680093763350897</v>
      </c>
      <c r="GU11" s="144">
        <f>conversões!GT11*INPUTs!GP$31</f>
        <v>0</v>
      </c>
      <c r="GV11" s="144">
        <f>conversões!GU11*INPUTs!GQ$31</f>
        <v>0</v>
      </c>
      <c r="GW11" s="144">
        <f>conversões!GV11*INPUTs!GR$31</f>
        <v>159.92331924896658</v>
      </c>
      <c r="GX11" s="144">
        <f>conversões!GW11*INPUTs!GS$31</f>
        <v>3653.894121218319</v>
      </c>
      <c r="GY11" s="143">
        <f t="shared" si="6"/>
        <v>30981.639480028374</v>
      </c>
      <c r="GZ11" s="144">
        <f>conversões!GY11*INPUTs!GU$31</f>
        <v>0</v>
      </c>
      <c r="HA11" s="144">
        <f>conversões!GZ11*INPUTs!GV$31</f>
        <v>0</v>
      </c>
      <c r="HB11" s="144">
        <f>conversões!HA11*INPUTs!GW$31</f>
        <v>246.00221082281874</v>
      </c>
      <c r="HC11" s="144">
        <f>conversões!HB11*INPUTs!GX$31</f>
        <v>0</v>
      </c>
      <c r="HD11" s="144">
        <f>conversões!HC11*INPUTs!GY$31</f>
        <v>0</v>
      </c>
      <c r="HE11" s="144">
        <f>conversões!HD11*INPUTs!GZ$31</f>
        <v>0</v>
      </c>
      <c r="HF11" s="144">
        <f>conversões!HE11*INPUTs!HA$31</f>
        <v>0</v>
      </c>
      <c r="HG11" s="144">
        <f>conversões!HF11*INPUTs!HB$31</f>
        <v>0</v>
      </c>
      <c r="HH11" s="144">
        <f>conversões!HG11*INPUTs!HC$31</f>
        <v>232.25882016675115</v>
      </c>
      <c r="HI11" s="144">
        <f>conversões!HH11*INPUTs!HD$31</f>
        <v>0</v>
      </c>
      <c r="HJ11" s="144">
        <f>conversões!HI11*INPUTs!HE$31</f>
        <v>19.136302991334929</v>
      </c>
      <c r="HK11" s="144">
        <f>conversões!HJ11*INPUTs!HF$31</f>
        <v>0</v>
      </c>
      <c r="HL11" s="144">
        <f>conversões!HK11*INPUTs!HG$31</f>
        <v>1503.6974523223346</v>
      </c>
      <c r="HM11" s="144">
        <f>conversões!HL11*INPUTs!HH$31</f>
        <v>93.012000689347687</v>
      </c>
      <c r="HN11" s="144">
        <f>conversões!HM11*INPUTs!HI$31</f>
        <v>0</v>
      </c>
      <c r="HO11" s="144">
        <f>conversões!HN11*INPUTs!HJ$31</f>
        <v>76.545211965339718</v>
      </c>
      <c r="HP11" s="144">
        <f>conversões!HO11*INPUTs!HK$31</f>
        <v>432.26591957590921</v>
      </c>
      <c r="HQ11" s="144">
        <f>conversões!HP11*INPUTs!HL$31</f>
        <v>202.30748446363393</v>
      </c>
      <c r="HR11" s="144">
        <f>conversões!HQ11*INPUTs!HM$31</f>
        <v>2234.5153814960199</v>
      </c>
      <c r="HS11" s="144">
        <f>conversões!HR11*INPUTs!HN$31</f>
        <v>18150.599578054833</v>
      </c>
      <c r="HT11" s="144">
        <f>conversões!HS11*INPUTs!HO$31</f>
        <v>256.96429091531365</v>
      </c>
      <c r="HU11" s="144">
        <f>conversões!HT11*INPUTs!HP$31</f>
        <v>483.81609831300131</v>
      </c>
      <c r="HV11" s="144">
        <f>conversões!HU11*INPUTs!HQ$31</f>
        <v>137.75217349620013</v>
      </c>
      <c r="HW11" s="144">
        <f>conversões!HV11*INPUTs!HR$31</f>
        <v>0</v>
      </c>
      <c r="HX11" s="144">
        <f>conversões!HW11*INPUTs!HS$31</f>
        <v>19.136302991334929</v>
      </c>
      <c r="HY11" s="144">
        <f>conversões!HX11*INPUTs!HT$31</f>
        <v>57.408908974004795</v>
      </c>
      <c r="HZ11" s="144">
        <f>conversões!HY11*INPUTs!HU$31</f>
        <v>46.934301020853034</v>
      </c>
      <c r="IA11" s="143">
        <f t="shared" si="7"/>
        <v>24192.352438259029</v>
      </c>
    </row>
    <row r="12" spans="1:235" s="26" customFormat="1" ht="36" x14ac:dyDescent="0.25">
      <c r="A12" s="97" t="s">
        <v>28</v>
      </c>
      <c r="B12" s="98">
        <v>93212</v>
      </c>
      <c r="C12" s="98"/>
      <c r="D12" s="98">
        <v>2</v>
      </c>
      <c r="E12" s="98"/>
      <c r="F12" s="98"/>
      <c r="G12" s="98" t="s">
        <v>824</v>
      </c>
      <c r="H12" s="98" t="s">
        <v>25</v>
      </c>
      <c r="I12" s="97" t="s">
        <v>14</v>
      </c>
      <c r="J12" s="97" t="s">
        <v>877</v>
      </c>
      <c r="K12" s="97" t="s">
        <v>844</v>
      </c>
      <c r="L12" s="144">
        <f>conversões!K12*INPUTs!G$31</f>
        <v>265.05672615759391</v>
      </c>
      <c r="M12" s="144">
        <f>conversões!L12*INPUTs!H$31</f>
        <v>87.857105747871699</v>
      </c>
      <c r="N12" s="144">
        <f>conversões!M12*INPUTs!I$31</f>
        <v>2821.6162553631193</v>
      </c>
      <c r="O12" s="144">
        <f>conversões!N12*INPUTs!J$31</f>
        <v>1182.0150796062958</v>
      </c>
      <c r="P12" s="144">
        <f>conversões!O12*INPUTs!K$31</f>
        <v>5123.5966969300016</v>
      </c>
      <c r="Q12" s="144">
        <f>conversões!P12*INPUTs!L$31</f>
        <v>1042.9559360856372</v>
      </c>
      <c r="R12" s="144">
        <f>conversões!Q12*INPUTs!M$31</f>
        <v>103.98199479779124</v>
      </c>
      <c r="S12" s="144">
        <f>conversões!R12*INPUTs!N$31</f>
        <v>5644.8493816994551</v>
      </c>
      <c r="T12" s="144">
        <f>conversões!S12*INPUTs!O$31</f>
        <v>1563.35243205602</v>
      </c>
      <c r="U12" s="144">
        <f>conversões!T12*INPUTs!P$31</f>
        <v>118259.10819317073</v>
      </c>
      <c r="V12" s="144">
        <f>conversões!U12*INPUTs!Q$31</f>
        <v>7585.7230211163933</v>
      </c>
      <c r="W12" s="144">
        <f>conversões!V12*INPUTs!R$31</f>
        <v>5038.532879049254</v>
      </c>
      <c r="X12" s="144">
        <f>conversões!W12*INPUTs!S$31</f>
        <v>31805.156185179301</v>
      </c>
      <c r="Y12" s="144">
        <f>conversões!X12*INPUTs!T$31</f>
        <v>15947.22051066554</v>
      </c>
      <c r="Z12" s="144">
        <f>conversões!Y12*INPUTs!U$31</f>
        <v>7654.6143839026081</v>
      </c>
      <c r="AA12" s="144">
        <f>conversões!Z12*INPUTs!V$31</f>
        <v>10964.255258471794</v>
      </c>
      <c r="AB12" s="144">
        <f>conversões!AA12*INPUTs!W$31</f>
        <v>16285.143922407069</v>
      </c>
      <c r="AC12" s="144">
        <f>conversões!AB12*INPUTs!X$31</f>
        <v>8184.3896304062691</v>
      </c>
      <c r="AD12" s="144">
        <f>conversões!AC12*INPUTs!Y$31</f>
        <v>52626.705597072287</v>
      </c>
      <c r="AE12" s="144">
        <f>conversões!AD12*INPUTs!Z$31</f>
        <v>171598.70519891111</v>
      </c>
      <c r="AF12" s="144">
        <f>conversões!AE12*INPUTs!AA$31</f>
        <v>17580.974433783864</v>
      </c>
      <c r="AG12" s="144">
        <f>conversões!AF12*INPUTs!AB$31</f>
        <v>72120.621540674227</v>
      </c>
      <c r="AH12" s="144">
        <f>conversões!AG12*INPUTs!AC$31</f>
        <v>53265.226933526748</v>
      </c>
      <c r="AI12" s="144">
        <f>conversões!AH12*INPUTs!AD$31</f>
        <v>3951.4098107959417</v>
      </c>
      <c r="AJ12" s="144">
        <f>conversões!AI12*INPUTs!AE$31</f>
        <v>1115.8604497832325</v>
      </c>
      <c r="AK12" s="144">
        <f>conversões!AJ12*INPUTs!AF$31</f>
        <v>31069.498618958976</v>
      </c>
      <c r="AL12" s="144">
        <f>conversões!AK12*INPUTs!AG$31</f>
        <v>10604.215508765059</v>
      </c>
      <c r="AM12" s="143">
        <f t="shared" si="0"/>
        <v>653492.64368508407</v>
      </c>
      <c r="AN12" s="144">
        <f>conversões!AM12*INPUTs!AI$31</f>
        <v>304.33229275571796</v>
      </c>
      <c r="AO12" s="144">
        <f>conversões!AN12*INPUTs!AJ$31</f>
        <v>0</v>
      </c>
      <c r="AP12" s="144">
        <f>conversões!AO12*INPUTs!AK$31</f>
        <v>2596.013261871642</v>
      </c>
      <c r="AQ12" s="144">
        <f>conversões!AP12*INPUTs!AL$31</f>
        <v>586.1503845025062</v>
      </c>
      <c r="AR12" s="144">
        <f>conversões!AQ12*INPUTs!AM$31</f>
        <v>4241.7986694848596</v>
      </c>
      <c r="AS12" s="144">
        <f>conversões!AR12*INPUTs!AN$31</f>
        <v>811.21725529708954</v>
      </c>
      <c r="AT12" s="144">
        <f>conversões!AS12*INPUTs!AO$31</f>
        <v>76.228269893488516</v>
      </c>
      <c r="AU12" s="144">
        <f>conversões!AT12*INPUTs!AP$31</f>
        <v>6195.5433835338463</v>
      </c>
      <c r="AV12" s="144">
        <f>conversões!AU12*INPUTs!AQ$31</f>
        <v>1301.0753632867015</v>
      </c>
      <c r="AW12" s="144">
        <f>conversões!AV12*INPUTs!AR$31</f>
        <v>93705.187766548319</v>
      </c>
      <c r="AX12" s="144">
        <f>conversões!AW12*INPUTs!AS$31</f>
        <v>7315.1765889015824</v>
      </c>
      <c r="AY12" s="144">
        <f>conversões!AX12*INPUTs!AT$31</f>
        <v>3412.4764741042968</v>
      </c>
      <c r="AZ12" s="144">
        <f>conversões!AY12*INPUTs!AU$31</f>
        <v>25294.466347936937</v>
      </c>
      <c r="BA12" s="144">
        <f>conversões!AZ12*INPUTs!AV$31</f>
        <v>9104.6580931334629</v>
      </c>
      <c r="BB12" s="144">
        <f>conversões!BA12*INPUTs!AW$31</f>
        <v>6733.5193164217553</v>
      </c>
      <c r="BC12" s="144">
        <f>conversões!BB12*INPUTs!AX$31</f>
        <v>9158.5297004420408</v>
      </c>
      <c r="BD12" s="144">
        <f>conversões!BC12*INPUTs!AY$31</f>
        <v>15765.441483397812</v>
      </c>
      <c r="BE12" s="144">
        <f>conversões!BD12*INPUTs!AZ$31</f>
        <v>4102.2101876393899</v>
      </c>
      <c r="BF12" s="144">
        <f>conversões!BE12*INPUTs!BA$31</f>
        <v>51306.968151062021</v>
      </c>
      <c r="BG12" s="144">
        <f>conversões!BF12*INPUTs!BB$31</f>
        <v>141979.44469120874</v>
      </c>
      <c r="BH12" s="144">
        <f>conversões!BG12*INPUTs!BC$31</f>
        <v>15912.60233637776</v>
      </c>
      <c r="BI12" s="144">
        <f>conversões!BH12*INPUTs!BD$31</f>
        <v>84622.671081888024</v>
      </c>
      <c r="BJ12" s="144">
        <f>conversões!BI12*INPUTs!BE$31</f>
        <v>44198.211546171806</v>
      </c>
      <c r="BK12" s="144">
        <f>conversões!BJ12*INPUTs!BF$31</f>
        <v>2504.9778320473947</v>
      </c>
      <c r="BL12" s="144">
        <f>conversões!BK12*INPUTs!BG$31</f>
        <v>1833.745808590867</v>
      </c>
      <c r="BM12" s="144">
        <f>conversões!BL12*INPUTs!BH$31</f>
        <v>13848.754598269939</v>
      </c>
      <c r="BN12" s="144">
        <f>conversões!BM12*INPUTs!BI$31</f>
        <v>10352.814339492877</v>
      </c>
      <c r="BO12" s="143">
        <f t="shared" si="1"/>
        <v>557264.21522426093</v>
      </c>
      <c r="BP12" s="144">
        <f>conversões!BO12*INPUTs!BK$31</f>
        <v>218.05939423050435</v>
      </c>
      <c r="BQ12" s="144">
        <f>conversões!BP12*INPUTs!BL$31</f>
        <v>0</v>
      </c>
      <c r="BR12" s="144">
        <f>conversões!BQ12*INPUTs!BM$31</f>
        <v>2066.6965414187821</v>
      </c>
      <c r="BS12" s="144">
        <f>conversões!BR12*INPUTs!BN$31</f>
        <v>477.24505176336305</v>
      </c>
      <c r="BT12" s="144">
        <f>conversões!BS12*INPUTs!BO$31</f>
        <v>3707.1614484486777</v>
      </c>
      <c r="BU12" s="144">
        <f>conversões!BT12*INPUTs!BP$31</f>
        <v>206.32580610467801</v>
      </c>
      <c r="BV12" s="144">
        <f>conversões!BU12*INPUTs!BQ$31</f>
        <v>68.895139845201257</v>
      </c>
      <c r="BW12" s="144">
        <f>conversões!BV12*INPUTs!BR$31</f>
        <v>3807.1321361788964</v>
      </c>
      <c r="BX12" s="144">
        <f>conversões!BW12*INPUTs!BS$31</f>
        <v>1689.8630176692834</v>
      </c>
      <c r="BY12" s="144">
        <f>conversões!BX12*INPUTs!BT$31</f>
        <v>81607.312543645778</v>
      </c>
      <c r="BZ12" s="144">
        <f>conversões!BY12*INPUTs!BU$31</f>
        <v>7750.854609901392</v>
      </c>
      <c r="CA12" s="144">
        <f>conversões!BZ12*INPUTs!BV$31</f>
        <v>3228.394870043644</v>
      </c>
      <c r="CB12" s="144">
        <f>conversões!CA12*INPUTs!BW$31</f>
        <v>23027.710916863572</v>
      </c>
      <c r="CC12" s="144">
        <f>conversões!CB12*INPUTs!BX$31</f>
        <v>6898.0357890364512</v>
      </c>
      <c r="CD12" s="144">
        <f>conversões!CC12*INPUTs!BY$31</f>
        <v>6216.1839867476911</v>
      </c>
      <c r="CE12" s="144">
        <f>conversões!CD12*INPUTs!BZ$31</f>
        <v>9033.4199726122151</v>
      </c>
      <c r="CF12" s="144">
        <f>conversões!CE12*INPUTs!CA$31</f>
        <v>14655.474573798272</v>
      </c>
      <c r="CG12" s="144">
        <f>conversões!CF12*INPUTs!CB$31</f>
        <v>4230.135741587369</v>
      </c>
      <c r="CH12" s="144">
        <f>conversões!CG12*INPUTs!CC$31</f>
        <v>37568.415270317906</v>
      </c>
      <c r="CI12" s="144">
        <f>conversões!CH12*INPUTs!CD$31</f>
        <v>148597.52060198932</v>
      </c>
      <c r="CJ12" s="144">
        <f>conversões!CI12*INPUTs!CE$31</f>
        <v>13953.756898548834</v>
      </c>
      <c r="CK12" s="144">
        <f>conversões!CJ12*INPUTs!CF$31</f>
        <v>73023.845400196486</v>
      </c>
      <c r="CL12" s="144">
        <f>conversões!CK12*INPUTs!CG$31</f>
        <v>25968.567157916219</v>
      </c>
      <c r="CM12" s="144">
        <f>conversões!CL12*INPUTs!CH$31</f>
        <v>1585.0054270936828</v>
      </c>
      <c r="CN12" s="144">
        <f>conversões!CM12*INPUTs!CI$31</f>
        <v>972.9171535510211</v>
      </c>
      <c r="CO12" s="144">
        <f>conversões!CN12*INPUTs!CJ$31</f>
        <v>14477.448572485109</v>
      </c>
      <c r="CP12" s="144">
        <f>conversões!CO12*INPUTs!CK$31</f>
        <v>8121.5791358817105</v>
      </c>
      <c r="CQ12" s="143">
        <f t="shared" si="2"/>
        <v>493157.95715787611</v>
      </c>
      <c r="CR12" s="144">
        <f>conversões!CQ12*INPUTs!CM$31</f>
        <v>220.62983818822266</v>
      </c>
      <c r="CS12" s="144">
        <f>conversões!CR12*INPUTs!CN$31</f>
        <v>32.992534452451274</v>
      </c>
      <c r="CT12" s="144">
        <f>conversões!CS12*INPUTs!CO$31</f>
        <v>1215.7997774459354</v>
      </c>
      <c r="CU12" s="144">
        <f>conversões!CT12*INPUTs!CP$31</f>
        <v>881.49847951857703</v>
      </c>
      <c r="CV12" s="144">
        <f>conversões!CU12*INPUTs!CQ$31</f>
        <v>1583.1166123341418</v>
      </c>
      <c r="CW12" s="144">
        <f>conversões!CV12*INPUTs!CR$31</f>
        <v>132.56126576636811</v>
      </c>
      <c r="CX12" s="144">
        <f>conversões!CW12*INPUTs!CS$31</f>
        <v>0</v>
      </c>
      <c r="CY12" s="144">
        <f>conversões!CX12*INPUTs!CT$31</f>
        <v>2167.6760747543185</v>
      </c>
      <c r="CZ12" s="144">
        <f>conversões!CY12*INPUTs!CU$31</f>
        <v>1337.6174112664316</v>
      </c>
      <c r="DA12" s="144">
        <f>conversões!CZ12*INPUTs!CV$31</f>
        <v>60915.393071847604</v>
      </c>
      <c r="DB12" s="144">
        <f>conversões!DA12*INPUTs!CW$31</f>
        <v>2726.677924635937</v>
      </c>
      <c r="DC12" s="144">
        <f>conversões!DB12*INPUTs!CX$31</f>
        <v>2734.9427624514988</v>
      </c>
      <c r="DD12" s="144">
        <f>conversões!DC12*INPUTs!CY$31</f>
        <v>16104.059121317649</v>
      </c>
      <c r="DE12" s="144">
        <f>conversões!DD12*INPUTs!CZ$31</f>
        <v>2539.7453009221831</v>
      </c>
      <c r="DF12" s="144">
        <f>conversões!DE12*INPUTs!DA$31</f>
        <v>4015.557036703507</v>
      </c>
      <c r="DG12" s="144">
        <f>conversões!DF12*INPUTs!DB$31</f>
        <v>5665.7296125046014</v>
      </c>
      <c r="DH12" s="144">
        <f>conversões!DG12*INPUTs!DC$31</f>
        <v>9505.7866373381494</v>
      </c>
      <c r="DI12" s="144">
        <f>conversões!DH12*INPUTs!DD$31</f>
        <v>3449.5171494591559</v>
      </c>
      <c r="DJ12" s="144">
        <f>conversões!DI12*INPUTs!DE$31</f>
        <v>36557.16090101091</v>
      </c>
      <c r="DK12" s="144">
        <f>conversões!DJ12*INPUTs!DF$31</f>
        <v>137903.80429259248</v>
      </c>
      <c r="DL12" s="144">
        <f>conversões!DK12*INPUTs!DG$31</f>
        <v>25162.748556789353</v>
      </c>
      <c r="DM12" s="144">
        <f>conversões!DL12*INPUTs!DH$31</f>
        <v>62669.180629741313</v>
      </c>
      <c r="DN12" s="144">
        <f>conversões!DM12*INPUTs!DI$31</f>
        <v>18059.917509354746</v>
      </c>
      <c r="DO12" s="144">
        <f>conversões!DN12*INPUTs!DJ$31</f>
        <v>849.07114956073133</v>
      </c>
      <c r="DP12" s="144">
        <f>conversões!DO12*INPUTs!DK$31</f>
        <v>288.97102117799227</v>
      </c>
      <c r="DQ12" s="144">
        <f>conversões!DP12*INPUTs!DL$31</f>
        <v>6820.3003635170862</v>
      </c>
      <c r="DR12" s="144">
        <f>conversões!DQ12*INPUTs!DM$31</f>
        <v>5525.5486745176395</v>
      </c>
      <c r="DS12" s="143">
        <f t="shared" si="3"/>
        <v>409066.00370916899</v>
      </c>
      <c r="DT12" s="144">
        <f>conversões!DS12*INPUTs!DO$31</f>
        <v>202.56180669055755</v>
      </c>
      <c r="DU12" s="144">
        <f>conversões!DT12*INPUTs!DP$31</f>
        <v>88.548446924699306</v>
      </c>
      <c r="DV12" s="144">
        <f>conversões!DU12*INPUTs!DQ$31</f>
        <v>2151.786340797893</v>
      </c>
      <c r="DW12" s="144">
        <f>conversões!DV12*INPUTs!DR$31</f>
        <v>313.94628396131992</v>
      </c>
      <c r="DX12" s="144">
        <f>conversões!DW12*INPUTs!DS$31</f>
        <v>1664.7485815694624</v>
      </c>
      <c r="DY12" s="144">
        <f>conversões!DX12*INPUTs!DT$31</f>
        <v>127.01750622869828</v>
      </c>
      <c r="DZ12" s="144">
        <f>conversões!DY12*INPUTs!DU$31</f>
        <v>88.418228620464149</v>
      </c>
      <c r="EA12" s="144">
        <f>conversões!DZ12*INPUTs!DV$31</f>
        <v>3363.7196588528304</v>
      </c>
      <c r="EB12" s="144">
        <f>conversões!EA12*INPUTs!DW$31</f>
        <v>1461.4114936784263</v>
      </c>
      <c r="EC12" s="144">
        <f>conversões!EB12*INPUTs!DX$31</f>
        <v>53348.712673892471</v>
      </c>
      <c r="ED12" s="144">
        <f>conversões!EC12*INPUTs!DY$31</f>
        <v>2676.2216716781968</v>
      </c>
      <c r="EE12" s="144">
        <f>conversões!ED12*INPUTs!DZ$31</f>
        <v>2661.8980601135827</v>
      </c>
      <c r="EF12" s="144">
        <f>conversões!EE12*INPUTs!EA$31</f>
        <v>16930.416028731917</v>
      </c>
      <c r="EG12" s="144">
        <f>conversões!EF12*INPUTs!EB$31</f>
        <v>2832.0728865091778</v>
      </c>
      <c r="EH12" s="144">
        <f>conversões!EG12*INPUTs!EC$31</f>
        <v>4215.2300117446084</v>
      </c>
      <c r="EI12" s="144">
        <f>conversões!EH12*INPUTs!ED$31</f>
        <v>6003.6618678994064</v>
      </c>
      <c r="EJ12" s="144">
        <f>conversões!EI12*INPUTs!EE$31</f>
        <v>9869.3196360225447</v>
      </c>
      <c r="EK12" s="144">
        <f>conversões!EJ12*INPUTs!EF$31</f>
        <v>3454.1016116548635</v>
      </c>
      <c r="EL12" s="144">
        <f>conversões!EK12*INPUTs!EG$31</f>
        <v>36920.145128868142</v>
      </c>
      <c r="EM12" s="144">
        <f>conversões!EL12*INPUTs!EH$31</f>
        <v>126881.878238037</v>
      </c>
      <c r="EN12" s="144">
        <f>conversões!EM12*INPUTs!EI$31</f>
        <v>23880.143216686993</v>
      </c>
      <c r="EO12" s="144">
        <f>conversões!EN12*INPUTs!EJ$31</f>
        <v>53613.708932686481</v>
      </c>
      <c r="EP12" s="144">
        <f>conversões!EO12*INPUTs!EK$31</f>
        <v>14526.187036345893</v>
      </c>
      <c r="EQ12" s="144">
        <f>conversões!EP12*INPUTs!EL$31</f>
        <v>341.87167970029128</v>
      </c>
      <c r="ER12" s="144">
        <f>conversões!EQ12*INPUTs!EM$31</f>
        <v>325.43684359075252</v>
      </c>
      <c r="ES12" s="144">
        <f>conversões!ER12*INPUTs!EN$31</f>
        <v>8177.5290532598201</v>
      </c>
      <c r="ET12" s="144">
        <f>conversões!ES12*INPUTs!EO$31</f>
        <v>5328.1363284616327</v>
      </c>
      <c r="EU12" s="143">
        <f t="shared" si="4"/>
        <v>381448.82925320807</v>
      </c>
      <c r="EV12" s="144">
        <f>conversões!EU12*INPUTs!EQ$31</f>
        <v>396.96154813857379</v>
      </c>
      <c r="EW12" s="144">
        <f>conversões!EV12*INPUTs!ER$31</f>
        <v>41.218540514242314</v>
      </c>
      <c r="EX12" s="144">
        <f>conversões!EW12*INPUTs!ES$31</f>
        <v>1175.6021031097603</v>
      </c>
      <c r="EY12" s="144">
        <f>conversões!EX12*INPUTs!ET$31</f>
        <v>450.74058118081808</v>
      </c>
      <c r="EZ12" s="144">
        <f>conversões!EY12*INPUTs!EU$31</f>
        <v>1401.6031473518592</v>
      </c>
      <c r="FA12" s="144">
        <f>conversões!EZ12*INPUTs!EV$31</f>
        <v>86.430075843288037</v>
      </c>
      <c r="FB12" s="144">
        <f>conversões!FA12*INPUTs!EW$31</f>
        <v>0</v>
      </c>
      <c r="FC12" s="144">
        <f>conversões!FB12*INPUTs!EX$31</f>
        <v>1651.3934944122086</v>
      </c>
      <c r="FD12" s="144">
        <f>conversões!FC12*INPUTs!EY$31</f>
        <v>1222.849942680559</v>
      </c>
      <c r="FE12" s="144">
        <f>conversões!FD12*INPUTs!EZ$31</f>
        <v>39477.674388621308</v>
      </c>
      <c r="FF12" s="144">
        <f>conversões!FE12*INPUTs!FA$31</f>
        <v>1896.9721142592762</v>
      </c>
      <c r="FG12" s="144">
        <f>conversões!FF12*INPUTs!FB$31</f>
        <v>2238.4244683955944</v>
      </c>
      <c r="FH12" s="144">
        <f>conversões!FG12*INPUTs!FC$31</f>
        <v>15418.207921359128</v>
      </c>
      <c r="FI12" s="144">
        <f>conversões!FH12*INPUTs!FD$31</f>
        <v>1631.8286405788808</v>
      </c>
      <c r="FJ12" s="144">
        <f>conversões!FI12*INPUTs!FE$31</f>
        <v>3247.5453624092156</v>
      </c>
      <c r="FK12" s="144">
        <f>conversões!FJ12*INPUTs!FF$31</f>
        <v>3600.0508843092566</v>
      </c>
      <c r="FL12" s="144">
        <f>conversões!FK12*INPUTs!FG$31</f>
        <v>9622.2331354585222</v>
      </c>
      <c r="FM12" s="144">
        <f>conversões!FL12*INPUTs!FH$31</f>
        <v>2047.5527501702329</v>
      </c>
      <c r="FN12" s="144">
        <f>conversões!FM12*INPUTs!FI$31</f>
        <v>35162.819158529717</v>
      </c>
      <c r="FO12" s="144">
        <f>conversões!FN12*INPUTs!FJ$31</f>
        <v>110802.68708100572</v>
      </c>
      <c r="FP12" s="144">
        <f>conversões!FO12*INPUTs!FK$31</f>
        <v>21213.325423995702</v>
      </c>
      <c r="FQ12" s="144">
        <f>conversões!FP12*INPUTs!FL$31</f>
        <v>45395.22211891289</v>
      </c>
      <c r="FR12" s="144">
        <f>conversões!FQ12*INPUTs!FM$31</f>
        <v>13126.829693566729</v>
      </c>
      <c r="FS12" s="144">
        <f>conversões!FR12*INPUTs!FN$31</f>
        <v>258.49819464268887</v>
      </c>
      <c r="FT12" s="144">
        <f>conversões!FS12*INPUTs!FO$31</f>
        <v>62.684273276875885</v>
      </c>
      <c r="FU12" s="144">
        <f>conversões!FT12*INPUTs!FP$31</f>
        <v>7752.6038021370323</v>
      </c>
      <c r="FV12" s="144">
        <f>conversões!FU12*INPUTs!FQ$31</f>
        <v>5148.6935008441942</v>
      </c>
      <c r="FW12" s="143">
        <f t="shared" si="5"/>
        <v>324530.65234570426</v>
      </c>
      <c r="FX12" s="144">
        <f>conversões!FW12*INPUTs!FS$31</f>
        <v>182.88082825059655</v>
      </c>
      <c r="FY12" s="144">
        <f>conversões!FX12*INPUTs!FT$31</f>
        <v>62.188591074533697</v>
      </c>
      <c r="FZ12" s="144">
        <f>conversões!FY12*INPUTs!FU$31</f>
        <v>754.56770951236376</v>
      </c>
      <c r="GA12" s="144">
        <f>conversões!FZ12*INPUTs!FV$31</f>
        <v>314.25291215022116</v>
      </c>
      <c r="GB12" s="144">
        <f>conversões!GA12*INPUTs!FW$31</f>
        <v>974.71641944259227</v>
      </c>
      <c r="GC12" s="144">
        <f>conversões!GB12*INPUTs!FX$31</f>
        <v>169.82072109196739</v>
      </c>
      <c r="GD12" s="144">
        <f>conversões!GC12*INPUTs!FY$31</f>
        <v>259.26135060978277</v>
      </c>
      <c r="GE12" s="144">
        <f>conversões!GD12*INPUTs!FZ$31</f>
        <v>750.9394700713874</v>
      </c>
      <c r="GF12" s="144">
        <f>conversões!GE12*INPUTs!GA$31</f>
        <v>1160.5239848273879</v>
      </c>
      <c r="GG12" s="144">
        <f>conversões!GF12*INPUTs!GB$31</f>
        <v>37579.223402973686</v>
      </c>
      <c r="GH12" s="144">
        <f>conversões!GG12*INPUTs!GC$31</f>
        <v>4395.0500578134879</v>
      </c>
      <c r="GI12" s="144">
        <f>conversões!GH12*INPUTs!GD$31</f>
        <v>1907.3006286281252</v>
      </c>
      <c r="GJ12" s="144">
        <f>conversões!GI12*INPUTs!GE$31</f>
        <v>13478.791539323794</v>
      </c>
      <c r="GK12" s="144">
        <f>conversões!GJ12*INPUTs!GF$31</f>
        <v>1706.0842495347497</v>
      </c>
      <c r="GL12" s="144">
        <f>conversões!GK12*INPUTs!GG$31</f>
        <v>3563.0674072859906</v>
      </c>
      <c r="GM12" s="144">
        <f>conversões!GL12*INPUTs!GH$31</f>
        <v>4561.9102013730926</v>
      </c>
      <c r="GN12" s="144">
        <f>conversões!GM12*INPUTs!GI$31</f>
        <v>11608.494014125037</v>
      </c>
      <c r="GO12" s="144">
        <f>conversões!GN12*INPUTs!GJ$31</f>
        <v>1807.2272545623011</v>
      </c>
      <c r="GP12" s="144">
        <f>conversões!GO12*INPUTs!GK$31</f>
        <v>36972.077729424025</v>
      </c>
      <c r="GQ12" s="144">
        <f>conversões!GP12*INPUTs!GL$31</f>
        <v>108622.08833511524</v>
      </c>
      <c r="GR12" s="144">
        <f>conversões!GQ12*INPUTs!GM$31</f>
        <v>23183.756299999281</v>
      </c>
      <c r="GS12" s="144">
        <f>conversões!GR12*INPUTs!GN$31</f>
        <v>47096.417855174615</v>
      </c>
      <c r="GT12" s="144">
        <f>conversões!GS12*INPUTs!GO$31</f>
        <v>8119.1904432787305</v>
      </c>
      <c r="GU12" s="144">
        <f>conversões!GT12*INPUTs!GP$31</f>
        <v>44.914439745390588</v>
      </c>
      <c r="GV12" s="144">
        <f>conversões!GU12*INPUTs!GQ$31</f>
        <v>18.97806110443743</v>
      </c>
      <c r="GW12" s="144">
        <f>conversões!GV12*INPUTs!GR$31</f>
        <v>7397.2521943914717</v>
      </c>
      <c r="GX12" s="144">
        <f>conversões!GW12*INPUTs!GS$31</f>
        <v>5448.7755754039144</v>
      </c>
      <c r="GY12" s="143">
        <f t="shared" si="6"/>
        <v>322139.7516762882</v>
      </c>
      <c r="GZ12" s="144">
        <f>conversões!GY12*INPUTs!GU$31</f>
        <v>0</v>
      </c>
      <c r="HA12" s="144">
        <f>conversões!GZ12*INPUTs!GV$31</f>
        <v>0</v>
      </c>
      <c r="HB12" s="144">
        <f>conversões!HA12*INPUTs!GW$31</f>
        <v>1317.3289974897086</v>
      </c>
      <c r="HC12" s="144">
        <f>conversões!HB12*INPUTs!GX$31</f>
        <v>327.849185890613</v>
      </c>
      <c r="HD12" s="144">
        <f>conversões!HC12*INPUTs!GY$31</f>
        <v>1158.4241589712135</v>
      </c>
      <c r="HE12" s="144">
        <f>conversões!HD12*INPUTs!GZ$31</f>
        <v>0</v>
      </c>
      <c r="HF12" s="144">
        <f>conversões!HE12*INPUTs!HA$31</f>
        <v>75.538038123690512</v>
      </c>
      <c r="HG12" s="144">
        <f>conversões!HF12*INPUTs!HB$31</f>
        <v>720.35742165433157</v>
      </c>
      <c r="HH12" s="144">
        <f>conversões!HG12*INPUTs!HC$31</f>
        <v>1076.6411394424576</v>
      </c>
      <c r="HI12" s="144">
        <f>conversões!HH12*INPUTs!HD$31</f>
        <v>22464.960164945995</v>
      </c>
      <c r="HJ12" s="144">
        <f>conversões!HI12*INPUTs!HE$31</f>
        <v>3837.8852751225181</v>
      </c>
      <c r="HK12" s="144">
        <f>conversões!HJ12*INPUTs!HF$31</f>
        <v>1699.1692479227067</v>
      </c>
      <c r="HL12" s="144">
        <f>conversões!HK12*INPUTs!HG$31</f>
        <v>11828.50239696274</v>
      </c>
      <c r="HM12" s="144">
        <f>conversões!HL12*INPUTs!HH$31</f>
        <v>1394.8360604737125</v>
      </c>
      <c r="HN12" s="144">
        <f>conversões!HM12*INPUTs!HI$31</f>
        <v>2332.4398725980977</v>
      </c>
      <c r="HO12" s="144">
        <f>conversões!HN12*INPUTs!HJ$31</f>
        <v>4186.7773440868668</v>
      </c>
      <c r="HP12" s="144">
        <f>conversões!HO12*INPUTs!HK$31</f>
        <v>10000.965317813523</v>
      </c>
      <c r="HQ12" s="144">
        <f>conversões!HP12*INPUTs!HL$31</f>
        <v>1646.1007546191483</v>
      </c>
      <c r="HR12" s="144">
        <f>conversões!HQ12*INPUTs!HM$31</f>
        <v>40765.915689952228</v>
      </c>
      <c r="HS12" s="144">
        <f>conversões!HR12*INPUTs!HN$31</f>
        <v>114867.26968004963</v>
      </c>
      <c r="HT12" s="144">
        <f>conversões!HS12*INPUTs!HO$31</f>
        <v>19854.793616273546</v>
      </c>
      <c r="HU12" s="144">
        <f>conversões!HT12*INPUTs!HP$31</f>
        <v>44524.068551486373</v>
      </c>
      <c r="HV12" s="144">
        <f>conversões!HU12*INPUTs!HQ$31</f>
        <v>7978.5204604154214</v>
      </c>
      <c r="HW12" s="144">
        <f>conversões!HV12*INPUTs!HR$31</f>
        <v>38.272605982669859</v>
      </c>
      <c r="HX12" s="144">
        <f>conversões!HW12*INPUTs!HS$31</f>
        <v>0</v>
      </c>
      <c r="HY12" s="144">
        <f>conversões!HX12*INPUTs!HT$31</f>
        <v>5625.9119316383094</v>
      </c>
      <c r="HZ12" s="144">
        <f>conversões!HY12*INPUTs!HU$31</f>
        <v>5039.2518015933138</v>
      </c>
      <c r="IA12" s="143">
        <f t="shared" si="7"/>
        <v>302761.77971350879</v>
      </c>
    </row>
    <row r="13" spans="1:235" s="115" customFormat="1" ht="36" x14ac:dyDescent="0.25">
      <c r="A13" s="113" t="s">
        <v>28</v>
      </c>
      <c r="B13" s="114">
        <v>93298</v>
      </c>
      <c r="C13" s="114"/>
      <c r="D13" s="114">
        <v>2</v>
      </c>
      <c r="E13" s="114"/>
      <c r="F13" s="114"/>
      <c r="G13" s="114" t="s">
        <v>825</v>
      </c>
      <c r="H13" s="114" t="s">
        <v>25</v>
      </c>
      <c r="I13" s="113" t="s">
        <v>14</v>
      </c>
      <c r="J13" s="113" t="s">
        <v>877</v>
      </c>
      <c r="K13" s="113" t="s">
        <v>844</v>
      </c>
      <c r="L13" s="144">
        <f>conversões!K13*INPUTs!G$31</f>
        <v>3915.5217921036929</v>
      </c>
      <c r="M13" s="144">
        <f>conversões!L13*INPUTs!H$31</f>
        <v>4491.1563234410869</v>
      </c>
      <c r="N13" s="144">
        <f>conversões!M13*INPUTs!I$31</f>
        <v>9531.6083238405354</v>
      </c>
      <c r="O13" s="144">
        <f>conversões!N13*INPUTs!J$31</f>
        <v>7069.170760418885</v>
      </c>
      <c r="P13" s="144">
        <f>conversões!O13*INPUTs!K$31</f>
        <v>64713.228863492535</v>
      </c>
      <c r="Q13" s="144">
        <f>conversões!P13*INPUTs!L$31</f>
        <v>1866.0799672314176</v>
      </c>
      <c r="R13" s="144">
        <f>conversões!Q13*INPUTs!M$31</f>
        <v>4572.6171070929413</v>
      </c>
      <c r="S13" s="144">
        <f>conversões!R13*INPUTs!N$31</f>
        <v>2200.8651436497689</v>
      </c>
      <c r="T13" s="144">
        <f>conversões!S13*INPUTs!O$31</f>
        <v>3582.1894399859957</v>
      </c>
      <c r="U13" s="144">
        <f>conversões!T13*INPUTs!P$31</f>
        <v>20154.479834474194</v>
      </c>
      <c r="V13" s="144">
        <f>conversões!U13*INPUTs!Q$31</f>
        <v>13821.257280041944</v>
      </c>
      <c r="W13" s="144">
        <f>conversões!V13*INPUTs!R$31</f>
        <v>7582.5244855324463</v>
      </c>
      <c r="X13" s="144">
        <f>conversões!W13*INPUTs!S$31</f>
        <v>33282.839924065476</v>
      </c>
      <c r="Y13" s="144">
        <f>conversões!X13*INPUTs!T$31</f>
        <v>5029.6297889603748</v>
      </c>
      <c r="Z13" s="144">
        <f>conversões!Y13*INPUTs!U$31</f>
        <v>2882.8487359304695</v>
      </c>
      <c r="AA13" s="144">
        <f>conversões!Z13*INPUTs!V$31</f>
        <v>46562.781761069025</v>
      </c>
      <c r="AB13" s="144">
        <f>conversões!AA13*INPUTs!W$31</f>
        <v>152059.32997469348</v>
      </c>
      <c r="AC13" s="144">
        <f>conversões!AB13*INPUTs!X$31</f>
        <v>55575.00034112134</v>
      </c>
      <c r="AD13" s="144">
        <f>conversões!AC13*INPUTs!Y$31</f>
        <v>229423.05846064075</v>
      </c>
      <c r="AE13" s="144">
        <f>conversões!AD13*INPUTs!Z$31</f>
        <v>516399.44822544191</v>
      </c>
      <c r="AF13" s="144">
        <f>conversões!AE13*INPUTs!AA$31</f>
        <v>114104.89025235914</v>
      </c>
      <c r="AG13" s="144">
        <f>conversões!AF13*INPUTs!AB$31</f>
        <v>85588.002806384247</v>
      </c>
      <c r="AH13" s="144">
        <f>conversões!AG13*INPUTs!AC$31</f>
        <v>83298.833735796885</v>
      </c>
      <c r="AI13" s="144">
        <f>conversões!AH13*INPUTs!AD$31</f>
        <v>24602.363791732183</v>
      </c>
      <c r="AJ13" s="144">
        <f>conversões!AI13*INPUTs!AE$31</f>
        <v>17182.044386552043</v>
      </c>
      <c r="AK13" s="144">
        <f>conversões!AJ13*INPUTs!AF$31</f>
        <v>34095.217025462698</v>
      </c>
      <c r="AL13" s="144">
        <f>conversões!AK13*INPUTs!AG$31</f>
        <v>37832.129069936411</v>
      </c>
      <c r="AM13" s="143">
        <f t="shared" si="0"/>
        <v>1581419.1176014519</v>
      </c>
      <c r="AN13" s="144">
        <f>conversões!AM13*INPUTs!AI$31</f>
        <v>3723.2547745593015</v>
      </c>
      <c r="AO13" s="144">
        <f>conversões!AN13*INPUTs!AJ$31</f>
        <v>3924.8106689679798</v>
      </c>
      <c r="AP13" s="144">
        <f>conversões!AO13*INPUTs!AK$31</f>
        <v>6912.1275976592369</v>
      </c>
      <c r="AQ13" s="144">
        <f>conversões!AP13*INPUTs!AL$31</f>
        <v>5101.7178034255767</v>
      </c>
      <c r="AR13" s="144">
        <f>conversões!AQ13*INPUTs!AM$31</f>
        <v>12955.224242182976</v>
      </c>
      <c r="AS13" s="144">
        <f>conversões!AR13*INPUTs!AN$31</f>
        <v>2072.6945733164357</v>
      </c>
      <c r="AT13" s="144">
        <f>conversões!AS13*INPUTs!AO$31</f>
        <v>3770.7108654773369</v>
      </c>
      <c r="AU13" s="144">
        <f>conversões!AT13*INPUTs!AP$31</f>
        <v>2789.874093930559</v>
      </c>
      <c r="AV13" s="144">
        <f>conversões!AU13*INPUTs!AQ$31</f>
        <v>2777.8590666282489</v>
      </c>
      <c r="AW13" s="144">
        <f>conversões!AV13*INPUTs!AR$31</f>
        <v>16436.221582111506</v>
      </c>
      <c r="AX13" s="144">
        <f>conversões!AW13*INPUTs!AS$31</f>
        <v>12668.948248614348</v>
      </c>
      <c r="AY13" s="144">
        <f>conversões!AX13*INPUTs!AT$31</f>
        <v>6088.013971063031</v>
      </c>
      <c r="AZ13" s="144">
        <f>conversões!AY13*INPUTs!AU$31</f>
        <v>27099.561216800139</v>
      </c>
      <c r="BA13" s="144">
        <f>conversões!AZ13*INPUTs!AV$31</f>
        <v>3457.7720380585342</v>
      </c>
      <c r="BB13" s="144">
        <f>conversões!BA13*INPUTs!AW$31</f>
        <v>1469.0403630875121</v>
      </c>
      <c r="BC13" s="144">
        <f>conversões!BB13*INPUTs!AX$31</f>
        <v>40182.437319747442</v>
      </c>
      <c r="BD13" s="144">
        <f>conversões!BC13*INPUTs!AY$31</f>
        <v>144027.94913055756</v>
      </c>
      <c r="BE13" s="144">
        <f>conversões!BD13*INPUTs!AZ$31</f>
        <v>44408.26652967916</v>
      </c>
      <c r="BF13" s="144">
        <f>conversões!BE13*INPUTs!BA$31</f>
        <v>211984.95625684535</v>
      </c>
      <c r="BG13" s="144">
        <f>conversões!BF13*INPUTs!BB$31</f>
        <v>509413.12937615556</v>
      </c>
      <c r="BH13" s="144">
        <f>conversões!BG13*INPUTs!BC$31</f>
        <v>107497.74833622341</v>
      </c>
      <c r="BI13" s="144">
        <f>conversões!BH13*INPUTs!BD$31</f>
        <v>78187.765123021381</v>
      </c>
      <c r="BJ13" s="144">
        <f>conversões!BI13*INPUTs!BE$31</f>
        <v>76683.206742063107</v>
      </c>
      <c r="BK13" s="144">
        <f>conversões!BJ13*INPUTs!BF$31</f>
        <v>23405.782462242878</v>
      </c>
      <c r="BL13" s="144">
        <f>conversões!BK13*INPUTs!BG$31</f>
        <v>13123.542795959902</v>
      </c>
      <c r="BM13" s="144">
        <f>conversões!BL13*INPUTs!BH$31</f>
        <v>39815.09365012357</v>
      </c>
      <c r="BN13" s="144">
        <f>conversões!BM13*INPUTs!BI$31</f>
        <v>42636.448930543862</v>
      </c>
      <c r="BO13" s="143">
        <f t="shared" si="1"/>
        <v>1442614.1577590462</v>
      </c>
      <c r="BP13" s="144">
        <f>conversões!BO13*INPUTs!BK$31</f>
        <v>3882.4368131501406</v>
      </c>
      <c r="BQ13" s="144">
        <f>conversões!BP13*INPUTs!BL$31</f>
        <v>3868.0064935051719</v>
      </c>
      <c r="BR13" s="144">
        <f>conversões!BQ13*INPUTs!BM$31</f>
        <v>6474.8560690417207</v>
      </c>
      <c r="BS13" s="144">
        <f>conversões!BR13*INPUTs!BN$31</f>
        <v>4367.0277261265246</v>
      </c>
      <c r="BT13" s="144">
        <f>conversões!BS13*INPUTs!BO$31</f>
        <v>11465.166605903731</v>
      </c>
      <c r="BU13" s="144">
        <f>conversões!BT13*INPUTs!BP$31</f>
        <v>1013.0923242475509</v>
      </c>
      <c r="BV13" s="144">
        <f>conversões!BU13*INPUTs!BQ$31</f>
        <v>3266.3510708022682</v>
      </c>
      <c r="BW13" s="144">
        <f>conversões!BV13*INPUTs!BR$31</f>
        <v>2831.2287881422062</v>
      </c>
      <c r="BX13" s="144">
        <f>conversões!BW13*INPUTs!BS$31</f>
        <v>1892.492632750678</v>
      </c>
      <c r="BY13" s="144">
        <f>conversões!BX13*INPUTs!BT$31</f>
        <v>15329.750125982275</v>
      </c>
      <c r="BZ13" s="144">
        <f>conversões!BY13*INPUTs!BU$31</f>
        <v>10920.846265014447</v>
      </c>
      <c r="CA13" s="144">
        <f>conversões!BZ13*INPUTs!BV$31</f>
        <v>4906.2617891672453</v>
      </c>
      <c r="CB13" s="144">
        <f>conversões!CA13*INPUTs!BW$31</f>
        <v>23834.775389871742</v>
      </c>
      <c r="CC13" s="144">
        <f>conversões!CB13*INPUTs!BX$31</f>
        <v>3793.7688420120703</v>
      </c>
      <c r="CD13" s="144">
        <f>conversões!CC13*INPUTs!BY$31</f>
        <v>2043.425786465891</v>
      </c>
      <c r="CE13" s="144">
        <f>conversões!CD13*INPUTs!BZ$31</f>
        <v>37750.101279785762</v>
      </c>
      <c r="CF13" s="144">
        <f>conversões!CE13*INPUTs!CA$31</f>
        <v>128402.8044188908</v>
      </c>
      <c r="CG13" s="144">
        <f>conversões!CF13*INPUTs!CB$31</f>
        <v>40001.236313347523</v>
      </c>
      <c r="CH13" s="144">
        <f>conversões!CG13*INPUTs!CC$31</f>
        <v>174802.57051202987</v>
      </c>
      <c r="CI13" s="144">
        <f>conversões!CH13*INPUTs!CD$31</f>
        <v>408734.43540963251</v>
      </c>
      <c r="CJ13" s="144">
        <f>conversões!CI13*INPUTs!CE$31</f>
        <v>99480.424229236232</v>
      </c>
      <c r="CK13" s="144">
        <f>conversões!CJ13*INPUTs!CF$31</f>
        <v>73938.210545989612</v>
      </c>
      <c r="CL13" s="144">
        <f>conversões!CK13*INPUTs!CG$31</f>
        <v>74598.571569045147</v>
      </c>
      <c r="CM13" s="144">
        <f>conversões!CL13*INPUTs!CH$31</f>
        <v>19384.26861166014</v>
      </c>
      <c r="CN13" s="144">
        <f>conversões!CM13*INPUTs!CI$31</f>
        <v>12329.768858645934</v>
      </c>
      <c r="CO13" s="144">
        <f>conversões!CN13*INPUTs!CJ$31</f>
        <v>35177.338922313953</v>
      </c>
      <c r="CP13" s="144">
        <f>conversões!CO13*INPUTs!CK$31</f>
        <v>32208.155923923081</v>
      </c>
      <c r="CQ13" s="143">
        <f t="shared" si="2"/>
        <v>1236697.3733166843</v>
      </c>
      <c r="CR13" s="144">
        <f>conversões!CQ13*INPUTs!CM$31</f>
        <v>2463.121389277107</v>
      </c>
      <c r="CS13" s="144">
        <f>conversões!CR13*INPUTs!CN$31</f>
        <v>3444.6172500295734</v>
      </c>
      <c r="CT13" s="144">
        <f>conversões!CS13*INPUTs!CO$31</f>
        <v>7860.8239471521556</v>
      </c>
      <c r="CU13" s="144">
        <f>conversões!CT13*INPUTs!CP$31</f>
        <v>3602.1533981197622</v>
      </c>
      <c r="CV13" s="144">
        <f>conversões!CU13*INPUTs!CQ$31</f>
        <v>13348.222413645908</v>
      </c>
      <c r="CW13" s="144">
        <f>conversões!CV13*INPUTs!CR$31</f>
        <v>1180.0878353218427</v>
      </c>
      <c r="CX13" s="144">
        <f>conversões!CW13*INPUTs!CS$31</f>
        <v>2784.405458108818</v>
      </c>
      <c r="CY13" s="144">
        <f>conversões!CX13*INPUTs!CT$31</f>
        <v>3820.6009189539232</v>
      </c>
      <c r="CZ13" s="144">
        <f>conversões!CY13*INPUTs!CU$31</f>
        <v>1523.3429509625053</v>
      </c>
      <c r="DA13" s="144">
        <f>conversões!CZ13*INPUTs!CV$31</f>
        <v>14651.855991879727</v>
      </c>
      <c r="DB13" s="144">
        <f>conversões!DA13*INPUTs!CW$31</f>
        <v>8161.9337206726486</v>
      </c>
      <c r="DC13" s="144">
        <f>conversões!DB13*INPUTs!CX$31</f>
        <v>5219.3027694573166</v>
      </c>
      <c r="DD13" s="144">
        <f>conversões!DC13*INPUTs!CY$31</f>
        <v>23468.372462035361</v>
      </c>
      <c r="DE13" s="144">
        <f>conversões!DD13*INPUTs!CZ$31</f>
        <v>3302.6914074699057</v>
      </c>
      <c r="DF13" s="144">
        <f>conversões!DE13*INPUTs!DA$31</f>
        <v>2809.8385650063824</v>
      </c>
      <c r="DG13" s="144">
        <f>conversões!DF13*INPUTs!DB$31</f>
        <v>51931.073302190816</v>
      </c>
      <c r="DH13" s="144">
        <f>conversões!DG13*INPUTs!DC$31</f>
        <v>127083.03836353969</v>
      </c>
      <c r="DI13" s="144">
        <f>conversões!DH13*INPUTs!DD$31</f>
        <v>31572.084642982707</v>
      </c>
      <c r="DJ13" s="144">
        <f>conversões!DI13*INPUTs!DE$31</f>
        <v>184837.74473621987</v>
      </c>
      <c r="DK13" s="144">
        <f>conversões!DJ13*INPUTs!DF$31</f>
        <v>420538.42486209376</v>
      </c>
      <c r="DL13" s="144">
        <f>conversões!DK13*INPUTs!DG$31</f>
        <v>94618.104415892856</v>
      </c>
      <c r="DM13" s="144">
        <f>conversões!DL13*INPUTs!DH$31</f>
        <v>73850.111074014421</v>
      </c>
      <c r="DN13" s="144">
        <f>conversões!DM13*INPUTs!DI$31</f>
        <v>68446.489203951031</v>
      </c>
      <c r="DO13" s="144">
        <f>conversões!DN13*INPUTs!DJ$31</f>
        <v>15847.335061222198</v>
      </c>
      <c r="DP13" s="144">
        <f>conversões!DO13*INPUTs!DK$31</f>
        <v>13113.644292446274</v>
      </c>
      <c r="DQ13" s="144">
        <f>conversões!DP13*INPUTs!DL$31</f>
        <v>34831.730689546574</v>
      </c>
      <c r="DR13" s="144">
        <f>conversões!DQ13*INPUTs!DM$31</f>
        <v>34127.980260704084</v>
      </c>
      <c r="DS13" s="143">
        <f t="shared" si="3"/>
        <v>1248439.1313828975</v>
      </c>
      <c r="DT13" s="144">
        <f>conversões!DS13*INPUTs!DO$31</f>
        <v>2985.9430950998276</v>
      </c>
      <c r="DU13" s="144">
        <f>conversões!DT13*INPUTs!DP$31</f>
        <v>2618.9943441130958</v>
      </c>
      <c r="DV13" s="144">
        <f>conversões!DU13*INPUTs!DQ$31</f>
        <v>9448.8933623444409</v>
      </c>
      <c r="DW13" s="144">
        <f>conversões!DV13*INPUTs!DR$31</f>
        <v>2754.5230633977862</v>
      </c>
      <c r="DX13" s="144">
        <f>conversões!DW13*INPUTs!DS$31</f>
        <v>10749.776633762236</v>
      </c>
      <c r="DY13" s="144">
        <f>conversões!DX13*INPUTs!DT$31</f>
        <v>1219.2625186635291</v>
      </c>
      <c r="DZ13" s="144">
        <f>conversões!DY13*INPUTs!DU$31</f>
        <v>3137.5204165729324</v>
      </c>
      <c r="EA13" s="144">
        <f>conversões!DZ13*INPUTs!DV$31</f>
        <v>3464.514253098645</v>
      </c>
      <c r="EB13" s="144">
        <f>conversões!EA13*INPUTs!DW$31</f>
        <v>2350.7462448859951</v>
      </c>
      <c r="EC13" s="144">
        <f>conversões!EB13*INPUTs!DX$31</f>
        <v>13839.135167435783</v>
      </c>
      <c r="ED13" s="144">
        <f>conversões!EC13*INPUTs!DY$31</f>
        <v>11748.14108123748</v>
      </c>
      <c r="EE13" s="144">
        <f>conversões!ED13*INPUTs!DZ$31</f>
        <v>5093.0850548481985</v>
      </c>
      <c r="EF13" s="144">
        <f>conversões!EE13*INPUTs!EA$31</f>
        <v>25354.595832395826</v>
      </c>
      <c r="EG13" s="144">
        <f>conversões!EF13*INPUTs!EB$31</f>
        <v>2618.6535258350668</v>
      </c>
      <c r="EH13" s="144">
        <f>conversões!EG13*INPUTs!EC$31</f>
        <v>4953.3306712069507</v>
      </c>
      <c r="EI13" s="144">
        <f>conversões!EH13*INPUTs!ED$31</f>
        <v>53918.900447133128</v>
      </c>
      <c r="EJ13" s="144">
        <f>conversões!EI13*INPUTs!EE$31</f>
        <v>135569.25133965741</v>
      </c>
      <c r="EK13" s="144">
        <f>conversões!EJ13*INPUTs!EF$31</f>
        <v>25547.940674974907</v>
      </c>
      <c r="EL13" s="144">
        <f>conversões!EK13*INPUTs!EG$31</f>
        <v>161017.37566529473</v>
      </c>
      <c r="EM13" s="144">
        <f>conversões!EL13*INPUTs!EH$31</f>
        <v>436051.98227762413</v>
      </c>
      <c r="EN13" s="144">
        <f>conversões!EM13*INPUTs!EI$31</f>
        <v>88291.991620209621</v>
      </c>
      <c r="EO13" s="144">
        <f>conversões!EN13*INPUTs!EJ$31</f>
        <v>71785.373474274209</v>
      </c>
      <c r="EP13" s="144">
        <f>conversões!EO13*INPUTs!EK$31</f>
        <v>68750.054733069308</v>
      </c>
      <c r="EQ13" s="144">
        <f>conversões!EP13*INPUTs!EL$31</f>
        <v>17543.317415326354</v>
      </c>
      <c r="ER13" s="144">
        <f>conversões!EQ13*INPUTs!EM$31</f>
        <v>11676.287505122793</v>
      </c>
      <c r="ES13" s="144">
        <f>conversões!ER13*INPUTs!EN$31</f>
        <v>31069.229733823642</v>
      </c>
      <c r="ET13" s="144">
        <f>conversões!ES13*INPUTs!EO$31</f>
        <v>29411.383124291777</v>
      </c>
      <c r="EU13" s="143">
        <f t="shared" si="4"/>
        <v>1232970.2032756999</v>
      </c>
      <c r="EV13" s="144">
        <f>conversões!EU13*INPUTs!EQ$31</f>
        <v>3383.3510967453276</v>
      </c>
      <c r="EW13" s="144">
        <f>conversões!EV13*INPUTs!ER$31</f>
        <v>2560.1092411100599</v>
      </c>
      <c r="EX13" s="144">
        <f>conversões!EW13*INPUTs!ES$31</f>
        <v>7053.5941515708046</v>
      </c>
      <c r="EY13" s="144">
        <f>conversões!EX13*INPUTs!ET$31</f>
        <v>2268.8766965803657</v>
      </c>
      <c r="EZ13" s="144">
        <f>conversões!EY13*INPUTs!EU$31</f>
        <v>7995.3762453605023</v>
      </c>
      <c r="FA13" s="144">
        <f>conversões!EZ13*INPUTs!EV$31</f>
        <v>939.79667663529585</v>
      </c>
      <c r="FB13" s="144">
        <f>conversões!FA13*INPUTs!EW$31</f>
        <v>3203.8382791859153</v>
      </c>
      <c r="FC13" s="144">
        <f>conversões!FB13*INPUTs!EX$31</f>
        <v>4958.8986190418682</v>
      </c>
      <c r="FD13" s="144">
        <f>conversões!FC13*INPUTs!EY$31</f>
        <v>1929.2751550455496</v>
      </c>
      <c r="FE13" s="144">
        <f>conversões!FD13*INPUTs!EZ$31</f>
        <v>14536.106941950258</v>
      </c>
      <c r="FF13" s="144">
        <f>conversões!FE13*INPUTs!FA$31</f>
        <v>7695.2667767979729</v>
      </c>
      <c r="FG13" s="144">
        <f>conversões!FF13*INPUTs!FB$31</f>
        <v>3892.0188293229112</v>
      </c>
      <c r="FH13" s="144">
        <f>conversões!FG13*INPUTs!FC$31</f>
        <v>20682.713866265327</v>
      </c>
      <c r="FI13" s="144">
        <f>conversões!FH13*INPUTs!FD$31</f>
        <v>2908.6373626253649</v>
      </c>
      <c r="FJ13" s="144">
        <f>conversões!FI13*INPUTs!FE$31</f>
        <v>3219.463897949573</v>
      </c>
      <c r="FK13" s="144">
        <f>conversões!FJ13*INPUTs!FF$31</f>
        <v>46264.36741010988</v>
      </c>
      <c r="FL13" s="144">
        <f>conversões!FK13*INPUTs!FG$31</f>
        <v>124871.470407095</v>
      </c>
      <c r="FM13" s="144">
        <f>conversões!FL13*INPUTs!FH$31</f>
        <v>17829.190912337392</v>
      </c>
      <c r="FN13" s="144">
        <f>conversões!FM13*INPUTs!FI$31</f>
        <v>168051.0256657768</v>
      </c>
      <c r="FO13" s="144">
        <f>conversões!FN13*INPUTs!FJ$31</f>
        <v>407110.10313234845</v>
      </c>
      <c r="FP13" s="144">
        <f>conversões!FO13*INPUTs!FK$31</f>
        <v>82810.419887945405</v>
      </c>
      <c r="FQ13" s="144">
        <f>conversões!FP13*INPUTs!FL$31</f>
        <v>70403.177926342891</v>
      </c>
      <c r="FR13" s="144">
        <f>conversões!FQ13*INPUTs!FM$31</f>
        <v>64160.657460904156</v>
      </c>
      <c r="FS13" s="144">
        <f>conversões!FR13*INPUTs!FN$31</f>
        <v>17726.019395233023</v>
      </c>
      <c r="FT13" s="144">
        <f>conversões!FS13*INPUTs!FO$31</f>
        <v>10729.108534083536</v>
      </c>
      <c r="FU13" s="144">
        <f>conversões!FT13*INPUTs!FP$31</f>
        <v>22632.97337864415</v>
      </c>
      <c r="FV13" s="144">
        <f>conversões!FU13*INPUTs!FQ$31</f>
        <v>26005.990703299882</v>
      </c>
      <c r="FW13" s="143">
        <f t="shared" si="5"/>
        <v>1145821.8286503076</v>
      </c>
      <c r="FX13" s="144">
        <f>conversões!FW13*INPUTs!FS$31</f>
        <v>3348.8174445893869</v>
      </c>
      <c r="FY13" s="144">
        <f>conversões!FX13*INPUTs!FT$31</f>
        <v>2538.2498211331799</v>
      </c>
      <c r="FZ13" s="144">
        <f>conversões!FY13*INPUTs!FU$31</f>
        <v>9667.6886475482243</v>
      </c>
      <c r="GA13" s="144">
        <f>conversões!FZ13*INPUTs!FV$31</f>
        <v>1892.9513852223106</v>
      </c>
      <c r="GB13" s="144">
        <f>conversões!GA13*INPUTs!FW$31</f>
        <v>12309.711421405356</v>
      </c>
      <c r="GC13" s="144">
        <f>conversões!GB13*INPUTs!FX$31</f>
        <v>1792.0155383074143</v>
      </c>
      <c r="GD13" s="144">
        <f>conversões!GC13*INPUTs!FY$31</f>
        <v>4148.6251933532803</v>
      </c>
      <c r="GE13" s="144">
        <f>conversões!GD13*INPUTs!FZ$31</f>
        <v>2878.3586266530351</v>
      </c>
      <c r="GF13" s="144">
        <f>conversões!GE13*INPUTs!GA$31</f>
        <v>1106.3006917846635</v>
      </c>
      <c r="GG13" s="144">
        <f>conversões!GF13*INPUTs!GB$31</f>
        <v>15630.654438607507</v>
      </c>
      <c r="GH13" s="144">
        <f>conversões!GG13*INPUTs!GC$31</f>
        <v>8624.4394769898227</v>
      </c>
      <c r="GI13" s="144">
        <f>conversões!GH13*INPUTs!GD$31</f>
        <v>3406.1284453085418</v>
      </c>
      <c r="GJ13" s="144">
        <f>conversões!GI13*INPUTs!GE$31</f>
        <v>21717.768760477349</v>
      </c>
      <c r="GK13" s="144">
        <f>conversões!GJ13*INPUTs!GF$31</f>
        <v>3173.481195907304</v>
      </c>
      <c r="GL13" s="144">
        <f>conversões!GK13*INPUTs!GG$31</f>
        <v>3177.6257300711354</v>
      </c>
      <c r="GM13" s="144">
        <f>conversões!GL13*INPUTs!GH$31</f>
        <v>44554.505496900674</v>
      </c>
      <c r="GN13" s="144">
        <f>conversões!GM13*INPUTs!GI$31</f>
        <v>116505.54702243433</v>
      </c>
      <c r="GO13" s="144">
        <f>conversões!GN13*INPUTs!GJ$31</f>
        <v>13785.919675761907</v>
      </c>
      <c r="GP13" s="144">
        <f>conversões!GO13*INPUTs!GK$31</f>
        <v>167583.72855549169</v>
      </c>
      <c r="GQ13" s="144">
        <f>conversões!GP13*INPUTs!GL$31</f>
        <v>415422.28570769972</v>
      </c>
      <c r="GR13" s="144">
        <f>conversões!GQ13*INPUTs!GM$31</f>
        <v>83748.881713159441</v>
      </c>
      <c r="GS13" s="144">
        <f>conversões!GR13*INPUTs!GN$31</f>
        <v>61137.629037005609</v>
      </c>
      <c r="GT13" s="144">
        <f>conversões!GS13*INPUTs!GO$31</f>
        <v>71876.194339051566</v>
      </c>
      <c r="GU13" s="144">
        <f>conversões!GT13*INPUTs!GP$31</f>
        <v>16343.989452228452</v>
      </c>
      <c r="GV13" s="144">
        <f>conversões!GU13*INPUTs!GQ$31</f>
        <v>12899.532183030589</v>
      </c>
      <c r="GW13" s="144">
        <f>conversões!GV13*INPUTs!GR$31</f>
        <v>22285.252115530548</v>
      </c>
      <c r="GX13" s="144">
        <f>conversões!GW13*INPUTs!GS$31</f>
        <v>30244.025809972354</v>
      </c>
      <c r="GY13" s="143">
        <f t="shared" si="6"/>
        <v>1151800.3079256255</v>
      </c>
      <c r="GZ13" s="144">
        <f>conversões!GY13*INPUTs!GU$31</f>
        <v>3238.2658392574053</v>
      </c>
      <c r="HA13" s="144">
        <f>conversões!GZ13*INPUTs!GV$31</f>
        <v>2632.4613488304731</v>
      </c>
      <c r="HB13" s="144">
        <f>conversões!HA13*INPUTs!GW$31</f>
        <v>8971.7882528320715</v>
      </c>
      <c r="HC13" s="144">
        <f>conversões!HB13*INPUTs!GX$31</f>
        <v>2010.76718029125</v>
      </c>
      <c r="HD13" s="144">
        <f>conversões!HC13*INPUTs!GY$31</f>
        <v>13416.828134916761</v>
      </c>
      <c r="HE13" s="144">
        <f>conversões!HD13*INPUTs!GZ$31</f>
        <v>1912.439316065617</v>
      </c>
      <c r="HF13" s="144">
        <f>conversões!HE13*INPUTs!HA$31</f>
        <v>2070.7413610401468</v>
      </c>
      <c r="HG13" s="144">
        <f>conversões!HF13*INPUTs!HB$31</f>
        <v>3609.1888288337263</v>
      </c>
      <c r="HH13" s="144">
        <f>conversões!HG13*INPUTs!HC$31</f>
        <v>6334.0684493745857</v>
      </c>
      <c r="HI13" s="144">
        <f>conversões!HH13*INPUTs!HD$31</f>
        <v>15962.885550633075</v>
      </c>
      <c r="HJ13" s="144">
        <f>conversões!HI13*INPUTs!HE$31</f>
        <v>8883.2904053012116</v>
      </c>
      <c r="HK13" s="144">
        <f>conversões!HJ13*INPUTs!HF$31</f>
        <v>7080.9664125171212</v>
      </c>
      <c r="HL13" s="144">
        <f>conversões!HK13*INPUTs!HG$31</f>
        <v>27958.645782369305</v>
      </c>
      <c r="HM13" s="144">
        <f>conversões!HL13*INPUTs!HH$31</f>
        <v>3355.5361255099365</v>
      </c>
      <c r="HN13" s="144">
        <f>conversões!HM13*INPUTs!HI$31</f>
        <v>21805.187271388098</v>
      </c>
      <c r="HO13" s="144">
        <f>conversões!HN13*INPUTs!HJ$31</f>
        <v>47302.219107270372</v>
      </c>
      <c r="HP13" s="144">
        <f>conversões!HO13*INPUTs!HK$31</f>
        <v>125717.33038713013</v>
      </c>
      <c r="HQ13" s="144">
        <f>conversões!HP13*INPUTs!HL$31</f>
        <v>13071.186215938729</v>
      </c>
      <c r="HR13" s="144">
        <f>conversões!HQ13*INPUTs!HM$31</f>
        <v>158972.78196229003</v>
      </c>
      <c r="HS13" s="144">
        <f>conversões!HR13*INPUTs!HN$31</f>
        <v>411460.63233667222</v>
      </c>
      <c r="HT13" s="144">
        <f>conversões!HS13*INPUTs!HO$31</f>
        <v>85973.595429066423</v>
      </c>
      <c r="HU13" s="144">
        <f>conversões!HT13*INPUTs!HP$31</f>
        <v>56523.85546424146</v>
      </c>
      <c r="HV13" s="144">
        <f>conversões!HU13*INPUTs!HQ$31</f>
        <v>80356.484686045384</v>
      </c>
      <c r="HW13" s="144">
        <f>conversões!HV13*INPUTs!HR$31</f>
        <v>14347.024183435287</v>
      </c>
      <c r="HX13" s="144">
        <f>conversões!HW13*INPUTs!HS$31</f>
        <v>10261.536298254941</v>
      </c>
      <c r="HY13" s="144">
        <f>conversões!HX13*INPUTs!HT$31</f>
        <v>27476.551447738828</v>
      </c>
      <c r="HZ13" s="144">
        <f>conversões!HY13*INPUTs!HU$31</f>
        <v>29905.797848474154</v>
      </c>
      <c r="IA13" s="143">
        <f t="shared" si="7"/>
        <v>1190612.055625719</v>
      </c>
    </row>
    <row r="14" spans="1:235" s="112" customFormat="1" ht="24" x14ac:dyDescent="0.25">
      <c r="A14" s="110" t="s">
        <v>28</v>
      </c>
      <c r="B14" s="111">
        <v>5911</v>
      </c>
      <c r="C14" s="111"/>
      <c r="D14" s="111">
        <v>3</v>
      </c>
      <c r="E14" s="111"/>
      <c r="F14" s="111"/>
      <c r="G14" s="111" t="s">
        <v>808</v>
      </c>
      <c r="H14" s="111" t="s">
        <v>23</v>
      </c>
      <c r="I14" s="110" t="s">
        <v>10</v>
      </c>
      <c r="J14" s="110" t="s">
        <v>879</v>
      </c>
      <c r="K14" s="110" t="s">
        <v>844</v>
      </c>
      <c r="L14" s="145">
        <f>conversões!K14*INPUTs!G$32</f>
        <v>15062.556711720174</v>
      </c>
      <c r="M14" s="145">
        <f>conversões!L14*INPUTs!H$32</f>
        <v>4652.9615518694682</v>
      </c>
      <c r="N14" s="145">
        <f>conversões!M14*INPUTs!I$32</f>
        <v>23115.702256487166</v>
      </c>
      <c r="O14" s="145">
        <f>conversões!N14*INPUTs!J$32</f>
        <v>3130.4451102870607</v>
      </c>
      <c r="P14" s="145">
        <f>conversões!O14*INPUTs!K$32</f>
        <v>16490.498373008275</v>
      </c>
      <c r="Q14" s="145">
        <f>conversões!P14*INPUTs!L$32</f>
        <v>7063.531811415618</v>
      </c>
      <c r="R14" s="145">
        <f>conversões!Q14*INPUTs!M$32</f>
        <v>13499.293418625166</v>
      </c>
      <c r="S14" s="145">
        <f>conversões!R14*INPUTs!N$32</f>
        <v>27004.236802224299</v>
      </c>
      <c r="T14" s="145">
        <f>conversões!S14*INPUTs!O$32</f>
        <v>17105.790880860633</v>
      </c>
      <c r="U14" s="145">
        <f>conversões!T14*INPUTs!P$32</f>
        <v>43509.62777596643</v>
      </c>
      <c r="V14" s="145">
        <f>conversões!U14*INPUTs!Q$32</f>
        <v>33868.949770374908</v>
      </c>
      <c r="W14" s="145">
        <f>conversões!V14*INPUTs!R$32</f>
        <v>46601.932861206864</v>
      </c>
      <c r="X14" s="145">
        <f>conversões!W14*INPUTs!S$32</f>
        <v>43527.361928014223</v>
      </c>
      <c r="Y14" s="145">
        <f>conversões!X14*INPUTs!T$32</f>
        <v>8195.7132704630585</v>
      </c>
      <c r="Z14" s="145">
        <f>conversões!Y14*INPUTs!U$32</f>
        <v>8810.7130626307007</v>
      </c>
      <c r="AA14" s="145">
        <f>conversões!Z14*INPUTs!V$32</f>
        <v>54177.852429822662</v>
      </c>
      <c r="AB14" s="145">
        <f>conversões!AA14*INPUTs!W$32</f>
        <v>139674.52526493621</v>
      </c>
      <c r="AC14" s="145">
        <f>conversões!AB14*INPUTs!X$32</f>
        <v>19711.639780789901</v>
      </c>
      <c r="AD14" s="145">
        <f>conversões!AC14*INPUTs!Y$32</f>
        <v>657395.77484443621</v>
      </c>
      <c r="AE14" s="145">
        <f>conversões!AD14*INPUTs!Z$32</f>
        <v>2010203.6413113724</v>
      </c>
      <c r="AF14" s="145">
        <f>conversões!AE14*INPUTs!AA$32</f>
        <v>129798.655730987</v>
      </c>
      <c r="AG14" s="145">
        <f>conversões!AF14*INPUTs!AB$32</f>
        <v>118278.04576973665</v>
      </c>
      <c r="AH14" s="145">
        <f>conversões!AG14*INPUTs!AC$32</f>
        <v>131769.70372738954</v>
      </c>
      <c r="AI14" s="145">
        <f>conversões!AH14*INPUTs!AD$32</f>
        <v>42504.52772610628</v>
      </c>
      <c r="AJ14" s="145">
        <f>conversões!AI14*INPUTs!AE$32</f>
        <v>34499.036846825606</v>
      </c>
      <c r="AK14" s="145">
        <f>conversões!AJ14*INPUTs!AF$32</f>
        <v>50595.834006942903</v>
      </c>
      <c r="AL14" s="145">
        <f>conversões!AK14*INPUTs!AG$32</f>
        <v>88392.949541215159</v>
      </c>
      <c r="AM14" s="143">
        <f t="shared" si="0"/>
        <v>3788641.5025657145</v>
      </c>
      <c r="AN14" s="145">
        <f>conversões!AM14*INPUTs!AI$32</f>
        <v>31805.366103783057</v>
      </c>
      <c r="AO14" s="145">
        <f>conversões!AN14*INPUTs!AJ$32</f>
        <v>4602.7032796714902</v>
      </c>
      <c r="AP14" s="145">
        <f>conversões!AO14*INPUTs!AK$32</f>
        <v>7099.6465951494047</v>
      </c>
      <c r="AQ14" s="145">
        <f>conversões!AP14*INPUTs!AL$32</f>
        <v>4560.3077870520565</v>
      </c>
      <c r="AR14" s="145">
        <f>conversões!AQ14*INPUTs!AM$32</f>
        <v>16117.087554905907</v>
      </c>
      <c r="AS14" s="145">
        <f>conversões!AR14*INPUTs!AN$32</f>
        <v>6551.6076191451893</v>
      </c>
      <c r="AT14" s="145">
        <f>conversões!AS14*INPUTs!AO$32</f>
        <v>9993.1981536498461</v>
      </c>
      <c r="AU14" s="145">
        <f>conversões!AT14*INPUTs!AP$32</f>
        <v>24783.370261532586</v>
      </c>
      <c r="AV14" s="145">
        <f>conversões!AU14*INPUTs!AQ$32</f>
        <v>14545.138390152748</v>
      </c>
      <c r="AW14" s="145">
        <f>conversões!AV14*INPUTs!AR$32</f>
        <v>39119.597305445284</v>
      </c>
      <c r="AX14" s="145">
        <f>conversões!AW14*INPUTs!AS$32</f>
        <v>37804.89839507873</v>
      </c>
      <c r="AY14" s="145">
        <f>conversões!AX14*INPUTs!AT$32</f>
        <v>35741.46856336257</v>
      </c>
      <c r="AZ14" s="145">
        <f>conversões!AY14*INPUTs!AU$32</f>
        <v>48378.315953469981</v>
      </c>
      <c r="BA14" s="145">
        <f>conversões!AZ14*INPUTs!AV$32</f>
        <v>3693.6424789755688</v>
      </c>
      <c r="BB14" s="145">
        <f>conversões!BA14*INPUTs!AW$32</f>
        <v>6214.6804474754608</v>
      </c>
      <c r="BC14" s="145">
        <f>conversões!BB14*INPUTs!AX$32</f>
        <v>50639.259775208644</v>
      </c>
      <c r="BD14" s="145">
        <f>conversões!BC14*INPUTs!AY$32</f>
        <v>134299.38094192624</v>
      </c>
      <c r="BE14" s="145">
        <f>conversões!BD14*INPUTs!AZ$32</f>
        <v>22284.184366980862</v>
      </c>
      <c r="BF14" s="145">
        <f>conversões!BE14*INPUTs!BA$32</f>
        <v>676754.51951120736</v>
      </c>
      <c r="BG14" s="145">
        <f>conversões!BF14*INPUTs!BB$32</f>
        <v>1840138.0517368526</v>
      </c>
      <c r="BH14" s="145">
        <f>conversões!BG14*INPUTs!BC$32</f>
        <v>116314.24535226582</v>
      </c>
      <c r="BI14" s="145">
        <f>conversões!BH14*INPUTs!BD$32</f>
        <v>105669.09140755331</v>
      </c>
      <c r="BJ14" s="145">
        <f>conversões!BI14*INPUTs!BE$32</f>
        <v>116344.04376696637</v>
      </c>
      <c r="BK14" s="145">
        <f>conversões!BJ14*INPUTs!BF$32</f>
        <v>38063.108717319374</v>
      </c>
      <c r="BL14" s="145">
        <f>conversões!BK14*INPUTs!BG$32</f>
        <v>51592.48660213314</v>
      </c>
      <c r="BM14" s="145">
        <f>conversões!BL14*INPUTs!BH$32</f>
        <v>74628.902289144098</v>
      </c>
      <c r="BN14" s="145">
        <f>conversões!BM14*INPUTs!BI$32</f>
        <v>75493.355519545978</v>
      </c>
      <c r="BO14" s="143">
        <f t="shared" si="1"/>
        <v>3593231.6588759548</v>
      </c>
      <c r="BP14" s="145">
        <f>conversões!BO14*INPUTs!BK$32</f>
        <v>28600.999571422781</v>
      </c>
      <c r="BQ14" s="145">
        <f>conversões!BP14*INPUTs!BL$32</f>
        <v>2204.7996441413889</v>
      </c>
      <c r="BR14" s="145">
        <f>conversões!BQ14*INPUTs!BM$32</f>
        <v>5037.8292096334389</v>
      </c>
      <c r="BS14" s="145">
        <f>conversões!BR14*INPUTs!BN$32</f>
        <v>3646.0128927328687</v>
      </c>
      <c r="BT14" s="145">
        <f>conversões!BS14*INPUTs!BO$32</f>
        <v>15695.641344791477</v>
      </c>
      <c r="BU14" s="145">
        <f>conversões!BT14*INPUTs!BP$32</f>
        <v>5193.7227046767921</v>
      </c>
      <c r="BV14" s="145">
        <f>conversões!BU14*INPUTs!BQ$32</f>
        <v>9126.427470988272</v>
      </c>
      <c r="BW14" s="145">
        <f>conversões!BV14*INPUTs!BR$32</f>
        <v>13400.975864141899</v>
      </c>
      <c r="BX14" s="145">
        <f>conversões!BW14*INPUTs!BS$32</f>
        <v>10096.481450078609</v>
      </c>
      <c r="BY14" s="145">
        <f>conversões!BX14*INPUTs!BT$32</f>
        <v>37247.2720068333</v>
      </c>
      <c r="BZ14" s="145">
        <f>conversões!BY14*INPUTs!BU$32</f>
        <v>23529.734291496068</v>
      </c>
      <c r="CA14" s="145">
        <f>conversões!BZ14*INPUTs!BV$32</f>
        <v>14518.126273858694</v>
      </c>
      <c r="CB14" s="145">
        <f>conversões!CA14*INPUTs!BW$32</f>
        <v>43755.142764278156</v>
      </c>
      <c r="CC14" s="145">
        <f>conversões!CB14*INPUTs!BX$32</f>
        <v>5284.8620381912033</v>
      </c>
      <c r="CD14" s="145">
        <f>conversões!CC14*INPUTs!BY$32</f>
        <v>6627.6095822019734</v>
      </c>
      <c r="CE14" s="145">
        <f>conversões!CD14*INPUTs!BZ$32</f>
        <v>41077.106515094529</v>
      </c>
      <c r="CF14" s="145">
        <f>conversões!CE14*INPUTs!CA$32</f>
        <v>106503.17921401684</v>
      </c>
      <c r="CG14" s="145">
        <f>conversões!CF14*INPUTs!CB$32</f>
        <v>18648.442851987067</v>
      </c>
      <c r="CH14" s="145">
        <f>conversões!CG14*INPUTs!CC$32</f>
        <v>619979.1013476724</v>
      </c>
      <c r="CI14" s="145">
        <f>conversões!CH14*INPUTs!CD$32</f>
        <v>1546843.1309982985</v>
      </c>
      <c r="CJ14" s="145">
        <f>conversões!CI14*INPUTs!CE$32</f>
        <v>88543.832214694281</v>
      </c>
      <c r="CK14" s="145">
        <f>conversões!CJ14*INPUTs!CF$32</f>
        <v>82185.014798169708</v>
      </c>
      <c r="CL14" s="145">
        <f>conversões!CK14*INPUTs!CG$32</f>
        <v>103324.45994029939</v>
      </c>
      <c r="CM14" s="145">
        <f>conversões!CL14*INPUTs!CH$32</f>
        <v>38651.20912501702</v>
      </c>
      <c r="CN14" s="145">
        <f>conversões!CM14*INPUTs!CI$32</f>
        <v>21939.580600656511</v>
      </c>
      <c r="CO14" s="145">
        <f>conversões!CN14*INPUTs!CJ$32</f>
        <v>58027.753567709071</v>
      </c>
      <c r="CP14" s="145">
        <f>conversões!CO14*INPUTs!CK$32</f>
        <v>75274.402870945487</v>
      </c>
      <c r="CQ14" s="143">
        <f t="shared" si="2"/>
        <v>3024962.8511540275</v>
      </c>
      <c r="CR14" s="145">
        <f>conversões!CQ14*INPUTs!CM$32</f>
        <v>17745.813367531293</v>
      </c>
      <c r="CS14" s="145">
        <f>conversões!CR14*INPUTs!CN$32</f>
        <v>2051.9510099114868</v>
      </c>
      <c r="CT14" s="145">
        <f>conversões!CS14*INPUTs!CO$32</f>
        <v>4520.1939706303201</v>
      </c>
      <c r="CU14" s="145">
        <f>conversões!CT14*INPUTs!CP$32</f>
        <v>2917.1615370646464</v>
      </c>
      <c r="CV14" s="145">
        <f>conversões!CU14*INPUTs!CQ$32</f>
        <v>14276.937079553398</v>
      </c>
      <c r="CW14" s="145">
        <f>conversões!CV14*INPUTs!CR$32</f>
        <v>3663.0630136878453</v>
      </c>
      <c r="CX14" s="145">
        <f>conversões!CW14*INPUTs!CS$32</f>
        <v>8570.4940994403623</v>
      </c>
      <c r="CY14" s="145">
        <f>conversões!CX14*INPUTs!CT$32</f>
        <v>8239.5619783448383</v>
      </c>
      <c r="CZ14" s="145">
        <f>conversões!CY14*INPUTs!CU$32</f>
        <v>4371.9897349693165</v>
      </c>
      <c r="DA14" s="145">
        <f>conversões!CZ14*INPUTs!CV$32</f>
        <v>25467.98859454599</v>
      </c>
      <c r="DB14" s="145">
        <f>conversões!DA14*INPUTs!CW$32</f>
        <v>24138.20121511037</v>
      </c>
      <c r="DC14" s="145">
        <f>conversões!DB14*INPUTs!CX$32</f>
        <v>10992.158228333377</v>
      </c>
      <c r="DD14" s="145">
        <f>conversões!DC14*INPUTs!CY$32</f>
        <v>30431.377199588671</v>
      </c>
      <c r="DE14" s="145">
        <f>conversões!DD14*INPUTs!CZ$32</f>
        <v>4943.4855026038986</v>
      </c>
      <c r="DF14" s="145">
        <f>conversões!DE14*INPUTs!DA$32</f>
        <v>4797.6400256227471</v>
      </c>
      <c r="DG14" s="145">
        <f>conversões!DF14*INPUTs!DB$32</f>
        <v>30497.907655100113</v>
      </c>
      <c r="DH14" s="145">
        <f>conversões!DG14*INPUTs!DC$32</f>
        <v>100264.180949235</v>
      </c>
      <c r="DI14" s="145">
        <f>conversões!DH14*INPUTs!DD$32</f>
        <v>17452.666776161805</v>
      </c>
      <c r="DJ14" s="145">
        <f>conversões!DI14*INPUTs!DE$32</f>
        <v>529296.93468032253</v>
      </c>
      <c r="DK14" s="145">
        <f>conversões!DJ14*INPUTs!DF$32</f>
        <v>1367850.5148652906</v>
      </c>
      <c r="DL14" s="145">
        <f>conversões!DK14*INPUTs!DG$32</f>
        <v>83432.42648287522</v>
      </c>
      <c r="DM14" s="145">
        <f>conversões!DL14*INPUTs!DH$32</f>
        <v>73694.681789917042</v>
      </c>
      <c r="DN14" s="145">
        <f>conversões!DM14*INPUTs!DI$32</f>
        <v>283080.02288155729</v>
      </c>
      <c r="DO14" s="145">
        <f>conversões!DN14*INPUTs!DJ$32</f>
        <v>43527.487127700158</v>
      </c>
      <c r="DP14" s="145">
        <f>conversões!DO14*INPUTs!DK$32</f>
        <v>24210.151963462577</v>
      </c>
      <c r="DQ14" s="145">
        <f>conversões!DP14*INPUTs!DL$32</f>
        <v>42411.116539762072</v>
      </c>
      <c r="DR14" s="145">
        <f>conversões!DQ14*INPUTs!DM$32</f>
        <v>59818.27664713814</v>
      </c>
      <c r="DS14" s="143">
        <f t="shared" si="3"/>
        <v>2822664.3849154608</v>
      </c>
      <c r="DT14" s="145">
        <f>conversões!DS14*INPUTs!DO$32</f>
        <v>20188.51142069518</v>
      </c>
      <c r="DU14" s="145">
        <f>conversões!DT14*INPUTs!DP$32</f>
        <v>787.87652559503215</v>
      </c>
      <c r="DV14" s="145">
        <f>conversões!DU14*INPUTs!DQ$32</f>
        <v>2737.2050165690698</v>
      </c>
      <c r="DW14" s="145">
        <f>conversões!DV14*INPUTs!DR$32</f>
        <v>1792.5832674161886</v>
      </c>
      <c r="DX14" s="145">
        <f>conversões!DW14*INPUTs!DS$32</f>
        <v>20587.992783697326</v>
      </c>
      <c r="DY14" s="145">
        <f>conversões!DX14*INPUTs!DT$32</f>
        <v>4254.5996447395582</v>
      </c>
      <c r="DZ14" s="145">
        <f>conversões!DY14*INPUTs!DU$32</f>
        <v>9968.9751895330355</v>
      </c>
      <c r="EA14" s="145">
        <f>conversões!DZ14*INPUTs!DV$32</f>
        <v>11079.690725250584</v>
      </c>
      <c r="EB14" s="145">
        <f>conversões!EA14*INPUTs!DW$32</f>
        <v>3745.2191722558759</v>
      </c>
      <c r="EC14" s="145">
        <f>conversões!EB14*INPUTs!DX$32</f>
        <v>11233.183873713166</v>
      </c>
      <c r="ED14" s="145">
        <f>conversões!EC14*INPUTs!DY$32</f>
        <v>21151.291665161782</v>
      </c>
      <c r="EE14" s="145">
        <f>conversões!ED14*INPUTs!DZ$32</f>
        <v>12252.138504379544</v>
      </c>
      <c r="EF14" s="145">
        <f>conversões!EE14*INPUTs!EA$32</f>
        <v>19904.014800208904</v>
      </c>
      <c r="EG14" s="145">
        <f>conversões!EF14*INPUTs!EB$32</f>
        <v>5819.2609616442905</v>
      </c>
      <c r="EH14" s="145">
        <f>conversões!EG14*INPUTs!EC$32</f>
        <v>2493.1149218664013</v>
      </c>
      <c r="EI14" s="145">
        <f>conversões!EH14*INPUTs!ED$32</f>
        <v>24326.670913248759</v>
      </c>
      <c r="EJ14" s="145">
        <f>conversões!EI14*INPUTs!EE$32</f>
        <v>79611.621031425122</v>
      </c>
      <c r="EK14" s="145">
        <f>conversões!EJ14*INPUTs!EF$32</f>
        <v>14310.626409932915</v>
      </c>
      <c r="EL14" s="145">
        <f>conversões!EK14*INPUTs!EG$32</f>
        <v>448153.12710560946</v>
      </c>
      <c r="EM14" s="145">
        <f>conversões!EL14*INPUTs!EH$32</f>
        <v>1230093.1085931929</v>
      </c>
      <c r="EN14" s="145">
        <f>conversões!EM14*INPUTs!EI$32</f>
        <v>70400.062063433521</v>
      </c>
      <c r="EO14" s="145">
        <f>conversões!EN14*INPUTs!EJ$32</f>
        <v>65495.737289676341</v>
      </c>
      <c r="EP14" s="145">
        <f>conversões!EO14*INPUTs!EK$32</f>
        <v>251852.85329347511</v>
      </c>
      <c r="EQ14" s="145">
        <f>conversões!EP14*INPUTs!EL$32</f>
        <v>43268.436721195183</v>
      </c>
      <c r="ER14" s="145">
        <f>conversões!EQ14*INPUTs!EM$32</f>
        <v>20272.320144391098</v>
      </c>
      <c r="ES14" s="145">
        <f>conversões!ER14*INPUTs!EN$32</f>
        <v>25795.230920849262</v>
      </c>
      <c r="ET14" s="145">
        <f>conversões!ES14*INPUTs!EO$32</f>
        <v>64330.072199219205</v>
      </c>
      <c r="EU14" s="143">
        <f t="shared" si="4"/>
        <v>2485905.525158375</v>
      </c>
      <c r="EV14" s="145">
        <f>conversões!EU14*INPUTs!EQ$32</f>
        <v>10218.837698213149</v>
      </c>
      <c r="EW14" s="145">
        <f>conversões!EV14*INPUTs!ER$32</f>
        <v>406.30502530137494</v>
      </c>
      <c r="EX14" s="145">
        <f>conversões!EW14*INPUTs!ES$32</f>
        <v>3706.5890034821914</v>
      </c>
      <c r="EY14" s="145">
        <f>conversões!EX14*INPUTs!ET$32</f>
        <v>1728.5750756902112</v>
      </c>
      <c r="EZ14" s="145">
        <f>conversões!EY14*INPUTs!EU$32</f>
        <v>18925.233058452603</v>
      </c>
      <c r="FA14" s="145">
        <f>conversões!EZ14*INPUTs!EV$32</f>
        <v>11442.806749788839</v>
      </c>
      <c r="FB14" s="145">
        <f>conversões!FA14*INPUTs!EW$32</f>
        <v>5662.5839691239553</v>
      </c>
      <c r="FC14" s="145">
        <f>conversões!FB14*INPUTs!EX$32</f>
        <v>7918.8099719111415</v>
      </c>
      <c r="FD14" s="145">
        <f>conversões!FC14*INPUTs!EY$32</f>
        <v>2829.2851793801369</v>
      </c>
      <c r="FE14" s="145">
        <f>conversões!FD14*INPUTs!EZ$32</f>
        <v>8397.9567964209855</v>
      </c>
      <c r="FF14" s="145">
        <f>conversões!FE14*INPUTs!FA$32</f>
        <v>17141.560091721483</v>
      </c>
      <c r="FG14" s="145">
        <f>conversões!FF14*INPUTs!FB$32</f>
        <v>5639.6688864193929</v>
      </c>
      <c r="FH14" s="145">
        <f>conversões!FG14*INPUTs!FC$32</f>
        <v>14892.957424336948</v>
      </c>
      <c r="FI14" s="145">
        <f>conversões!FH14*INPUTs!FD$32</f>
        <v>4277.9280613466335</v>
      </c>
      <c r="FJ14" s="145">
        <f>conversões!FI14*INPUTs!FE$32</f>
        <v>1512.0546801877254</v>
      </c>
      <c r="FK14" s="145">
        <f>conversões!FJ14*INPUTs!FF$32</f>
        <v>21068.212502548009</v>
      </c>
      <c r="FL14" s="145">
        <f>conversões!FK14*INPUTs!FG$32</f>
        <v>52328.227629740526</v>
      </c>
      <c r="FM14" s="145">
        <f>conversões!FL14*INPUTs!FH$32</f>
        <v>11795.627622267057</v>
      </c>
      <c r="FN14" s="145">
        <f>conversões!FM14*INPUTs!FI$32</f>
        <v>357720.97866187792</v>
      </c>
      <c r="FO14" s="145">
        <f>conversões!FN14*INPUTs!FJ$32</f>
        <v>1006285.341942634</v>
      </c>
      <c r="FP14" s="145">
        <f>conversões!FO14*INPUTs!FK$32</f>
        <v>56552.970846129414</v>
      </c>
      <c r="FQ14" s="145">
        <f>conversões!FP14*INPUTs!FL$32</f>
        <v>51725.706461532885</v>
      </c>
      <c r="FR14" s="145">
        <f>conversões!FQ14*INPUTs!FM$32</f>
        <v>199788.49592970751</v>
      </c>
      <c r="FS14" s="145">
        <f>conversões!FR14*INPUTs!FN$32</f>
        <v>37853.570985298706</v>
      </c>
      <c r="FT14" s="145">
        <f>conversões!FS14*INPUTs!FO$32</f>
        <v>8128.7041238911925</v>
      </c>
      <c r="FU14" s="145">
        <f>conversões!FT14*INPUTs!FP$32</f>
        <v>19724.298526376861</v>
      </c>
      <c r="FV14" s="145">
        <f>conversões!FU14*INPUTs!FQ$32</f>
        <v>54607.368715228258</v>
      </c>
      <c r="FW14" s="143">
        <f t="shared" si="5"/>
        <v>1992280.6556190092</v>
      </c>
      <c r="FX14" s="145">
        <f>conversões!FW14*INPUTs!FS$32</f>
        <v>13094.196662003273</v>
      </c>
      <c r="FY14" s="145">
        <f>conversões!FX14*INPUTs!FT$32</f>
        <v>1805.4876495695009</v>
      </c>
      <c r="FZ14" s="145">
        <f>conversões!FY14*INPUTs!FU$32</f>
        <v>1180.9470376809479</v>
      </c>
      <c r="GA14" s="145">
        <f>conversões!FZ14*INPUTs!FV$32</f>
        <v>316.66373654866356</v>
      </c>
      <c r="GB14" s="145">
        <f>conversões!GA14*INPUTs!FW$32</f>
        <v>13895.112420078958</v>
      </c>
      <c r="GC14" s="145">
        <f>conversões!GB14*INPUTs!FX$32</f>
        <v>4065.456379793452</v>
      </c>
      <c r="GD14" s="145">
        <f>conversões!GC14*INPUTs!FY$32</f>
        <v>68643.320817314379</v>
      </c>
      <c r="GE14" s="145">
        <f>conversões!GD14*INPUTs!FZ$32</f>
        <v>6528.7127078459171</v>
      </c>
      <c r="GF14" s="145">
        <f>conversões!GE14*INPUTs!GA$32</f>
        <v>2580.9763227931221</v>
      </c>
      <c r="GG14" s="145">
        <f>conversões!GF14*INPUTs!GB$32</f>
        <v>3944.3129326335538</v>
      </c>
      <c r="GH14" s="145">
        <f>conversões!GG14*INPUTs!GC$32</f>
        <v>13704.298910081972</v>
      </c>
      <c r="GI14" s="145">
        <f>conversões!GH14*INPUTs!GD$32</f>
        <v>4211.0971545100892</v>
      </c>
      <c r="GJ14" s="145">
        <f>conversões!GI14*INPUTs!GE$32</f>
        <v>15447.627514005846</v>
      </c>
      <c r="GK14" s="145">
        <f>conversões!GJ14*INPUTs!GF$32</f>
        <v>1829.582768234797</v>
      </c>
      <c r="GL14" s="145">
        <f>conversões!GK14*INPUTs!GG$32</f>
        <v>743.61876316291591</v>
      </c>
      <c r="GM14" s="145">
        <f>conversões!GL14*INPUTs!GH$32</f>
        <v>17710.479053070798</v>
      </c>
      <c r="GN14" s="145">
        <f>conversões!GM14*INPUTs!GI$32</f>
        <v>29561.014022257248</v>
      </c>
      <c r="GO14" s="145">
        <f>conversões!GN14*INPUTs!GJ$32</f>
        <v>7241.4156378509433</v>
      </c>
      <c r="GP14" s="145">
        <f>conversões!GO14*INPUTs!GK$32</f>
        <v>252033.96284467628</v>
      </c>
      <c r="GQ14" s="145">
        <f>conversões!GP14*INPUTs!GL$32</f>
        <v>898107.45065642102</v>
      </c>
      <c r="GR14" s="145">
        <f>conversões!GQ14*INPUTs!GM$32</f>
        <v>28291.766231771595</v>
      </c>
      <c r="GS14" s="145">
        <f>conversões!GR14*INPUTs!GN$32</f>
        <v>30655.641419763473</v>
      </c>
      <c r="GT14" s="145">
        <f>conversões!GS14*INPUTs!GO$32</f>
        <v>170899.87842880358</v>
      </c>
      <c r="GU14" s="145">
        <f>conversões!GT14*INPUTs!GP$32</f>
        <v>8300.4335179806058</v>
      </c>
      <c r="GV14" s="145">
        <f>conversões!GU14*INPUTs!GQ$32</f>
        <v>11347.03865529014</v>
      </c>
      <c r="GW14" s="145">
        <f>conversões!GV14*INPUTs!GR$32</f>
        <v>13620.75357588238</v>
      </c>
      <c r="GX14" s="145">
        <f>conversões!GW14*INPUTs!GS$32</f>
        <v>24485.309928765277</v>
      </c>
      <c r="GY14" s="143">
        <f t="shared" si="6"/>
        <v>1644246.5557487907</v>
      </c>
      <c r="GZ14" s="145">
        <f>conversões!GY14*INPUTs!GU$32</f>
        <v>2190.9461492469622</v>
      </c>
      <c r="HA14" s="145">
        <f>conversões!GZ14*INPUTs!GV$32</f>
        <v>1818.262248589391</v>
      </c>
      <c r="HB14" s="145">
        <f>conversões!HA14*INPUTs!GW$32</f>
        <v>923.48541835711592</v>
      </c>
      <c r="HC14" s="145">
        <f>conversões!HB14*INPUTs!GX$32</f>
        <v>198.36567832867058</v>
      </c>
      <c r="HD14" s="145">
        <f>conversões!HC14*INPUTs!GY$32</f>
        <v>8445.6411089284084</v>
      </c>
      <c r="HE14" s="145">
        <f>conversões!HD14*INPUTs!GZ$32</f>
        <v>0</v>
      </c>
      <c r="HF14" s="145">
        <f>conversões!HE14*INPUTs!HA$32</f>
        <v>2904.6806219703635</v>
      </c>
      <c r="HG14" s="145">
        <f>conversões!HF14*INPUTs!HB$32</f>
        <v>5931.1393178134194</v>
      </c>
      <c r="HH14" s="145">
        <f>conversões!HG14*INPUTs!HC$32</f>
        <v>933.28560549776194</v>
      </c>
      <c r="HI14" s="145">
        <f>conversões!HH14*INPUTs!HD$32</f>
        <v>1883.3151195088019</v>
      </c>
      <c r="HJ14" s="145">
        <f>conversões!HI14*INPUTs!HE$32</f>
        <v>8362.3552029627444</v>
      </c>
      <c r="HK14" s="145">
        <f>conversões!HJ14*INPUTs!HF$32</f>
        <v>2259.6415675989033</v>
      </c>
      <c r="HL14" s="145">
        <f>conversões!HK14*INPUTs!HG$32</f>
        <v>11718.600990865074</v>
      </c>
      <c r="HM14" s="145">
        <f>conversões!HL14*INPUTs!HH$32</f>
        <v>70.119960711530069</v>
      </c>
      <c r="HN14" s="145">
        <f>conversões!HM14*INPUTs!HI$32</f>
        <v>437.8807020222655</v>
      </c>
      <c r="HO14" s="145">
        <f>conversões!HN14*INPUTs!HJ$32</f>
        <v>11681.21044444889</v>
      </c>
      <c r="HP14" s="145">
        <f>conversões!HO14*INPUTs!HK$32</f>
        <v>31583.18728382562</v>
      </c>
      <c r="HQ14" s="145">
        <f>conversões!HP14*INPUTs!HL$32</f>
        <v>2109.4224686092994</v>
      </c>
      <c r="HR14" s="145">
        <f>conversões!HQ14*INPUTs!HM$32</f>
        <v>185944.0121706863</v>
      </c>
      <c r="HS14" s="145">
        <f>conversões!HR14*INPUTs!HN$32</f>
        <v>626634.59262804198</v>
      </c>
      <c r="HT14" s="145">
        <f>conversões!HS14*INPUTs!HO$32</f>
        <v>16196.603767088443</v>
      </c>
      <c r="HU14" s="145">
        <f>conversões!HT14*INPUTs!HP$32</f>
        <v>15880.920013442052</v>
      </c>
      <c r="HV14" s="145">
        <f>conversões!HU14*INPUTs!HQ$32</f>
        <v>139056.11380529683</v>
      </c>
      <c r="HW14" s="145">
        <f>conversões!HV14*INPUTs!HR$32</f>
        <v>6412.2655829735149</v>
      </c>
      <c r="HX14" s="145">
        <f>conversões!HW14*INPUTs!HS$32</f>
        <v>2690.6320608501433</v>
      </c>
      <c r="HY14" s="145">
        <f>conversões!HX14*INPUTs!HT$32</f>
        <v>10024.777684133214</v>
      </c>
      <c r="HZ14" s="145">
        <f>conversões!HY14*INPUTs!HU$32</f>
        <v>18006.940614857172</v>
      </c>
      <c r="IA14" s="143">
        <f t="shared" si="7"/>
        <v>1114298.398216655</v>
      </c>
    </row>
    <row r="15" spans="1:235" s="112" customFormat="1" ht="24" x14ac:dyDescent="0.25">
      <c r="A15" s="110" t="s">
        <v>28</v>
      </c>
      <c r="B15" s="111">
        <v>5912</v>
      </c>
      <c r="C15" s="111"/>
      <c r="D15" s="111">
        <v>3</v>
      </c>
      <c r="E15" s="111"/>
      <c r="F15" s="111"/>
      <c r="G15" s="111" t="s">
        <v>809</v>
      </c>
      <c r="H15" s="111" t="s">
        <v>23</v>
      </c>
      <c r="I15" s="110" t="s">
        <v>10</v>
      </c>
      <c r="J15" s="110" t="s">
        <v>879</v>
      </c>
      <c r="K15" s="110" t="s">
        <v>844</v>
      </c>
      <c r="L15" s="145">
        <f>conversões!K15*INPUTs!G$32</f>
        <v>151.05509976724022</v>
      </c>
      <c r="M15" s="145">
        <f>conversões!L15*INPUTs!H$32</f>
        <v>0</v>
      </c>
      <c r="N15" s="145">
        <f>conversões!M15*INPUTs!I$32</f>
        <v>7739.8016905312825</v>
      </c>
      <c r="O15" s="145">
        <f>conversões!N15*INPUTs!J$32</f>
        <v>0</v>
      </c>
      <c r="P15" s="145">
        <f>conversões!O15*INPUTs!K$32</f>
        <v>479.99710999798992</v>
      </c>
      <c r="Q15" s="145">
        <f>conversões!P15*INPUTs!L$32</f>
        <v>0</v>
      </c>
      <c r="R15" s="145">
        <f>conversões!Q15*INPUTs!M$32</f>
        <v>0</v>
      </c>
      <c r="S15" s="145">
        <f>conversões!R15*INPUTs!N$32</f>
        <v>3177.9492757274056</v>
      </c>
      <c r="T15" s="145">
        <f>conversões!S15*INPUTs!O$32</f>
        <v>898.85806428140108</v>
      </c>
      <c r="U15" s="145">
        <f>conversões!T15*INPUTs!P$32</f>
        <v>2228.6336552229377</v>
      </c>
      <c r="V15" s="145">
        <f>conversões!U15*INPUTs!Q$32</f>
        <v>22659.453777374056</v>
      </c>
      <c r="W15" s="145">
        <f>conversões!V15*INPUTs!R$32</f>
        <v>131.16976360481274</v>
      </c>
      <c r="X15" s="145">
        <f>conversões!W15*INPUTs!S$32</f>
        <v>4477.4564081662838</v>
      </c>
      <c r="Y15" s="145">
        <f>conversões!X15*INPUTs!T$32</f>
        <v>0</v>
      </c>
      <c r="Z15" s="145">
        <f>conversões!Y15*INPUTs!U$32</f>
        <v>1601.8272035956923</v>
      </c>
      <c r="AA15" s="145">
        <f>conversões!Z15*INPUTs!V$32</f>
        <v>2541.364463406333</v>
      </c>
      <c r="AB15" s="145">
        <f>conversões!AA15*INPUTs!W$32</f>
        <v>19354.510078726566</v>
      </c>
      <c r="AC15" s="145">
        <f>conversões!AB15*INPUTs!X$32</f>
        <v>414.22030612046132</v>
      </c>
      <c r="AD15" s="145">
        <f>conversões!AC15*INPUTs!Y$32</f>
        <v>61854.133436411685</v>
      </c>
      <c r="AE15" s="145">
        <f>conversões!AD15*INPUTs!Z$32</f>
        <v>345594.89262888307</v>
      </c>
      <c r="AF15" s="145">
        <f>conversões!AE15*INPUTs!AA$32</f>
        <v>15408.8435069028</v>
      </c>
      <c r="AG15" s="145">
        <f>conversões!AF15*INPUTs!AB$32</f>
        <v>6520.8921645230394</v>
      </c>
      <c r="AH15" s="145">
        <f>conversões!AG15*INPUTs!AC$32</f>
        <v>32822.181919186638</v>
      </c>
      <c r="AI15" s="145">
        <f>conversões!AH15*INPUTs!AD$32</f>
        <v>895.65337984651637</v>
      </c>
      <c r="AJ15" s="145">
        <f>conversões!AI15*INPUTs!AE$32</f>
        <v>2162.0670712951087</v>
      </c>
      <c r="AK15" s="145">
        <f>conversões!AJ15*INPUTs!AF$32</f>
        <v>1343.5318473080388</v>
      </c>
      <c r="AL15" s="145">
        <f>conversões!AK15*INPUTs!AG$32</f>
        <v>7644.811309197813</v>
      </c>
      <c r="AM15" s="143">
        <f t="shared" si="0"/>
        <v>540103.30416007712</v>
      </c>
      <c r="AN15" s="145">
        <f>conversões!AM15*INPUTs!AI$32</f>
        <v>51.805900535917822</v>
      </c>
      <c r="AO15" s="145">
        <f>conversões!AN15*INPUTs!AJ$32</f>
        <v>0</v>
      </c>
      <c r="AP15" s="145">
        <f>conversões!AO15*INPUTs!AK$32</f>
        <v>7113.1369283372114</v>
      </c>
      <c r="AQ15" s="145">
        <f>conversões!AP15*INPUTs!AL$32</f>
        <v>0</v>
      </c>
      <c r="AR15" s="145">
        <f>conversões!AQ15*INPUTs!AM$32</f>
        <v>2929.2585299811494</v>
      </c>
      <c r="AS15" s="145">
        <f>conversões!AR15*INPUTs!AN$32</f>
        <v>0</v>
      </c>
      <c r="AT15" s="145">
        <f>conversões!AS15*INPUTs!AO$32</f>
        <v>0</v>
      </c>
      <c r="AU15" s="145">
        <f>conversões!AT15*INPUTs!AP$32</f>
        <v>3023.7358881780356</v>
      </c>
      <c r="AV15" s="145">
        <f>conversões!AU15*INPUTs!AQ$32</f>
        <v>1078.4132844535484</v>
      </c>
      <c r="AW15" s="145">
        <f>conversões!AV15*INPUTs!AR$32</f>
        <v>2360.9579101380109</v>
      </c>
      <c r="AX15" s="145">
        <f>conversões!AW15*INPUTs!AS$32</f>
        <v>18517.737952702246</v>
      </c>
      <c r="AY15" s="145">
        <f>conversões!AX15*INPUTs!AT$32</f>
        <v>0</v>
      </c>
      <c r="AZ15" s="145">
        <f>conversões!AY15*INPUTs!AU$32</f>
        <v>2205.9991819679926</v>
      </c>
      <c r="BA15" s="145">
        <f>conversões!AZ15*INPUTs!AV$32</f>
        <v>102.8332891651131</v>
      </c>
      <c r="BB15" s="145">
        <f>conversões!BA15*INPUTs!AW$32</f>
        <v>0</v>
      </c>
      <c r="BC15" s="145">
        <f>conversões!BB15*INPUTs!AX$32</f>
        <v>1094.5005939278558</v>
      </c>
      <c r="BD15" s="145">
        <f>conversões!BC15*INPUTs!AY$32</f>
        <v>18956.356789733105</v>
      </c>
      <c r="BE15" s="145">
        <f>conversões!BD15*INPUTs!AZ$32</f>
        <v>188.81818632012292</v>
      </c>
      <c r="BF15" s="145">
        <f>conversões!BE15*INPUTs!BA$32</f>
        <v>57552.452768711693</v>
      </c>
      <c r="BG15" s="145">
        <f>conversões!BF15*INPUTs!BB$32</f>
        <v>384044.15744687838</v>
      </c>
      <c r="BH15" s="145">
        <f>conversões!BG15*INPUTs!BC$32</f>
        <v>26365.456057993924</v>
      </c>
      <c r="BI15" s="145">
        <f>conversões!BH15*INPUTs!BD$32</f>
        <v>6527.0409206573413</v>
      </c>
      <c r="BJ15" s="145">
        <f>conversões!BI15*INPUTs!BE$32</f>
        <v>47278.526997876514</v>
      </c>
      <c r="BK15" s="145">
        <f>conversões!BJ15*INPUTs!BF$32</f>
        <v>638.18077815318202</v>
      </c>
      <c r="BL15" s="145">
        <f>conversões!BK15*INPUTs!BG$32</f>
        <v>1743.072182118721</v>
      </c>
      <c r="BM15" s="145">
        <f>conversões!BL15*INPUTs!BH$32</f>
        <v>1569.0529842639737</v>
      </c>
      <c r="BN15" s="145">
        <f>conversões!BM15*INPUTs!BI$32</f>
        <v>7382.8535403632832</v>
      </c>
      <c r="BO15" s="143">
        <f t="shared" si="1"/>
        <v>590724.3481124572</v>
      </c>
      <c r="BP15" s="145">
        <f>conversões!BO15*INPUTs!BK$32</f>
        <v>0</v>
      </c>
      <c r="BQ15" s="145">
        <f>conversões!BP15*INPUTs!BL$32</f>
        <v>0</v>
      </c>
      <c r="BR15" s="145">
        <f>conversões!BQ15*INPUTs!BM$32</f>
        <v>8786.1794786925839</v>
      </c>
      <c r="BS15" s="145">
        <f>conversões!BR15*INPUTs!BN$32</f>
        <v>0</v>
      </c>
      <c r="BT15" s="145">
        <f>conversões!BS15*INPUTs!BO$32</f>
        <v>2569.4984778652924</v>
      </c>
      <c r="BU15" s="145">
        <f>conversões!BT15*INPUTs!BP$32</f>
        <v>0</v>
      </c>
      <c r="BV15" s="145">
        <f>conversões!BU15*INPUTs!BQ$32</f>
        <v>0</v>
      </c>
      <c r="BW15" s="145">
        <f>conversões!BV15*INPUTs!BR$32</f>
        <v>4160.8248095651334</v>
      </c>
      <c r="BX15" s="145">
        <f>conversões!BW15*INPUTs!BS$32</f>
        <v>533.2430011419184</v>
      </c>
      <c r="BY15" s="145">
        <f>conversões!BX15*INPUTs!BT$32</f>
        <v>2600.4026073070186</v>
      </c>
      <c r="BZ15" s="145">
        <f>conversões!BY15*INPUTs!BU$32</f>
        <v>16123.04711081793</v>
      </c>
      <c r="CA15" s="145">
        <f>conversões!BZ15*INPUTs!BV$32</f>
        <v>0</v>
      </c>
      <c r="CB15" s="145">
        <f>conversões!CA15*INPUTs!BW$32</f>
        <v>3521.0430962336991</v>
      </c>
      <c r="CC15" s="145">
        <f>conversões!CB15*INPUTs!BX$32</f>
        <v>0</v>
      </c>
      <c r="CD15" s="145">
        <f>conversões!CC15*INPUTs!BY$32</f>
        <v>0</v>
      </c>
      <c r="CE15" s="145">
        <f>conversões!CD15*INPUTs!BZ$32</f>
        <v>1786.5582395385964</v>
      </c>
      <c r="CF15" s="145">
        <f>conversões!CE15*INPUTs!CA$32</f>
        <v>30298.748706011294</v>
      </c>
      <c r="CG15" s="145">
        <f>conversões!CF15*INPUTs!CB$32</f>
        <v>109.88803941778448</v>
      </c>
      <c r="CH15" s="145">
        <f>conversões!CG15*INPUTs!CC$32</f>
        <v>50757.479592787844</v>
      </c>
      <c r="CI15" s="145">
        <f>conversões!CH15*INPUTs!CD$32</f>
        <v>454707.10470252886</v>
      </c>
      <c r="CJ15" s="145">
        <f>conversões!CI15*INPUTs!CE$32</f>
        <v>51048.929769003858</v>
      </c>
      <c r="CK15" s="145">
        <f>conversões!CJ15*INPUTs!CF$32</f>
        <v>2984.1090612204575</v>
      </c>
      <c r="CL15" s="145">
        <f>conversões!CK15*INPUTs!CG$32</f>
        <v>52549.982323664997</v>
      </c>
      <c r="CM15" s="145">
        <f>conversões!CL15*INPUTs!CH$32</f>
        <v>1866.0629887153332</v>
      </c>
      <c r="CN15" s="145">
        <f>conversões!CM15*INPUTs!CI$32</f>
        <v>2892.7966164107424</v>
      </c>
      <c r="CO15" s="145">
        <f>conversões!CN15*INPUTs!CJ$32</f>
        <v>1505.9388091247952</v>
      </c>
      <c r="CP15" s="145">
        <f>conversões!CO15*INPUTs!CK$32</f>
        <v>7815.3894002694842</v>
      </c>
      <c r="CQ15" s="143">
        <f t="shared" si="2"/>
        <v>696617.22683031752</v>
      </c>
      <c r="CR15" s="145">
        <f>conversões!CQ15*INPUTs!CM$32</f>
        <v>0</v>
      </c>
      <c r="CS15" s="145">
        <f>conversões!CR15*INPUTs!CN$32</f>
        <v>0</v>
      </c>
      <c r="CT15" s="145">
        <f>conversões!CS15*INPUTs!CO$32</f>
        <v>5491.356118600962</v>
      </c>
      <c r="CU15" s="145">
        <f>conversões!CT15*INPUTs!CP$32</f>
        <v>0</v>
      </c>
      <c r="CV15" s="145">
        <f>conversões!CU15*INPUTs!CQ$32</f>
        <v>3121.9853722563889</v>
      </c>
      <c r="CW15" s="145">
        <f>conversões!CV15*INPUTs!CR$32</f>
        <v>0</v>
      </c>
      <c r="CX15" s="145">
        <f>conversões!CW15*INPUTs!CS$32</f>
        <v>0</v>
      </c>
      <c r="CY15" s="145">
        <f>conversões!CX15*INPUTs!CT$32</f>
        <v>1422.3158320767479</v>
      </c>
      <c r="CZ15" s="145">
        <f>conversões!CY15*INPUTs!CU$32</f>
        <v>274.69286553093968</v>
      </c>
      <c r="DA15" s="145">
        <f>conversões!CZ15*INPUTs!CV$32</f>
        <v>3079.7640614437387</v>
      </c>
      <c r="DB15" s="145">
        <f>conversões!DA15*INPUTs!CW$32</f>
        <v>10732.970248989683</v>
      </c>
      <c r="DC15" s="145">
        <f>conversões!DB15*INPUTs!CX$32</f>
        <v>0</v>
      </c>
      <c r="DD15" s="145">
        <f>conversões!DC15*INPUTs!CY$32</f>
        <v>2225.7431599071651</v>
      </c>
      <c r="DE15" s="145">
        <f>conversões!DD15*INPUTs!CZ$32</f>
        <v>85.303482458326002</v>
      </c>
      <c r="DF15" s="145">
        <f>conversões!DE15*INPUTs!DA$32</f>
        <v>0</v>
      </c>
      <c r="DG15" s="145">
        <f>conversões!DF15*INPUTs!DB$32</f>
        <v>3567.7031115080763</v>
      </c>
      <c r="DH15" s="145">
        <f>conversões!DG15*INPUTs!DC$32</f>
        <v>20565.929280387063</v>
      </c>
      <c r="DI15" s="145">
        <f>conversões!DH15*INPUTs!DD$32</f>
        <v>0</v>
      </c>
      <c r="DJ15" s="145">
        <f>conversões!DI15*INPUTs!DE$32</f>
        <v>33417.321517141449</v>
      </c>
      <c r="DK15" s="145">
        <f>conversões!DJ15*INPUTs!DF$32</f>
        <v>292624.46049205441</v>
      </c>
      <c r="DL15" s="145">
        <f>conversões!DK15*INPUTs!DG$32</f>
        <v>65301.191633979419</v>
      </c>
      <c r="DM15" s="145">
        <f>conversões!DL15*INPUTs!DH$32</f>
        <v>3948.2489901617114</v>
      </c>
      <c r="DN15" s="145">
        <f>conversões!DM15*INPUTs!DI$32</f>
        <v>5167.6270548688917</v>
      </c>
      <c r="DO15" s="145">
        <f>conversões!DN15*INPUTs!DJ$32</f>
        <v>747.69676275857478</v>
      </c>
      <c r="DP15" s="145">
        <f>conversões!DO15*INPUTs!DK$32</f>
        <v>1475.1335571328548</v>
      </c>
      <c r="DQ15" s="145">
        <f>conversões!DP15*INPUTs!DL$32</f>
        <v>2857.6713579582101</v>
      </c>
      <c r="DR15" s="145">
        <f>conversões!DQ15*INPUTs!DM$32</f>
        <v>6675.3183686744396</v>
      </c>
      <c r="DS15" s="143">
        <f t="shared" si="3"/>
        <v>462782.43326788908</v>
      </c>
      <c r="DT15" s="145">
        <f>conversões!DS15*INPUTs!DO$32</f>
        <v>0</v>
      </c>
      <c r="DU15" s="145">
        <f>conversões!DT15*INPUTs!DP$32</f>
        <v>0</v>
      </c>
      <c r="DV15" s="145">
        <f>conversões!DU15*INPUTs!DQ$32</f>
        <v>4150.4668351712917</v>
      </c>
      <c r="DW15" s="145">
        <f>conversões!DV15*INPUTs!DR$32</f>
        <v>0</v>
      </c>
      <c r="DX15" s="145">
        <f>conversões!DW15*INPUTs!DS$32</f>
        <v>3901.8149811322355</v>
      </c>
      <c r="DY15" s="145">
        <f>conversões!DX15*INPUTs!DT$32</f>
        <v>0</v>
      </c>
      <c r="DZ15" s="145">
        <f>conversões!DY15*INPUTs!DU$32</f>
        <v>0</v>
      </c>
      <c r="EA15" s="145">
        <f>conversões!DZ15*INPUTs!DV$32</f>
        <v>1632.1580156026309</v>
      </c>
      <c r="EB15" s="145">
        <f>conversões!EA15*INPUTs!DW$32</f>
        <v>295.50903586901524</v>
      </c>
      <c r="EC15" s="145">
        <f>conversões!EB15*INPUTs!DX$32</f>
        <v>3135.3434920677787</v>
      </c>
      <c r="ED15" s="145">
        <f>conversões!EC15*INPUTs!DY$32</f>
        <v>1588.222720869052</v>
      </c>
      <c r="EE15" s="145">
        <f>conversões!ED15*INPUTs!DZ$32</f>
        <v>0</v>
      </c>
      <c r="EF15" s="145">
        <f>conversões!EE15*INPUTs!EA$32</f>
        <v>2231.9675733892518</v>
      </c>
      <c r="EG15" s="145">
        <f>conversões!EF15*INPUTs!EB$32</f>
        <v>94.075910295379387</v>
      </c>
      <c r="EH15" s="145">
        <f>conversões!EG15*INPUTs!EC$32</f>
        <v>131.89073698273776</v>
      </c>
      <c r="EI15" s="145">
        <f>conversões!EH15*INPUTs!ED$32</f>
        <v>3630.8984949902356</v>
      </c>
      <c r="EJ15" s="145">
        <f>conversões!EI15*INPUTs!EE$32</f>
        <v>19649.524705854372</v>
      </c>
      <c r="EK15" s="145">
        <f>conversões!EJ15*INPUTs!EF$32</f>
        <v>0</v>
      </c>
      <c r="EL15" s="145">
        <f>conversões!EK15*INPUTs!EG$32</f>
        <v>53710.241125120934</v>
      </c>
      <c r="EM15" s="145">
        <f>conversões!EL15*INPUTs!EH$32</f>
        <v>515570.27816567436</v>
      </c>
      <c r="EN15" s="145">
        <f>conversões!EM15*INPUTs!EI$32</f>
        <v>65282.528073678288</v>
      </c>
      <c r="EO15" s="145">
        <f>conversões!EN15*INPUTs!EJ$32</f>
        <v>4793.2432592026416</v>
      </c>
      <c r="EP15" s="145">
        <f>conversões!EO15*INPUTs!EK$32</f>
        <v>5701.8671379751322</v>
      </c>
      <c r="EQ15" s="145">
        <f>conversões!EP15*INPUTs!EL$32</f>
        <v>3929.9307659301753</v>
      </c>
      <c r="ER15" s="145">
        <f>conversões!EQ15*INPUTs!EM$32</f>
        <v>1134.4466452464028</v>
      </c>
      <c r="ES15" s="145">
        <f>conversões!ER15*INPUTs!EN$32</f>
        <v>1330.508220804893</v>
      </c>
      <c r="ET15" s="145">
        <f>conversões!ES15*INPUTs!EO$32</f>
        <v>7313.5092266308056</v>
      </c>
      <c r="EU15" s="143">
        <f t="shared" si="4"/>
        <v>699208.42512248759</v>
      </c>
      <c r="EV15" s="145">
        <f>conversões!EU15*INPUTs!EQ$32</f>
        <v>0</v>
      </c>
      <c r="EW15" s="145">
        <f>conversões!EV15*INPUTs!ER$32</f>
        <v>0</v>
      </c>
      <c r="EX15" s="145">
        <f>conversões!EW15*INPUTs!ES$32</f>
        <v>1101.0238360362785</v>
      </c>
      <c r="EY15" s="145">
        <f>conversões!EX15*INPUTs!ET$32</f>
        <v>0</v>
      </c>
      <c r="EZ15" s="145">
        <f>conversões!EY15*INPUTs!EU$32</f>
        <v>608.43159711807073</v>
      </c>
      <c r="FA15" s="145">
        <f>conversões!EZ15*INPUTs!EV$32</f>
        <v>0</v>
      </c>
      <c r="FB15" s="145">
        <f>conversões!FA15*INPUTs!EW$32</f>
        <v>0</v>
      </c>
      <c r="FC15" s="145">
        <f>conversões!FB15*INPUTs!EX$32</f>
        <v>1800.2953719118962</v>
      </c>
      <c r="FD15" s="145">
        <f>conversões!FC15*INPUTs!EY$32</f>
        <v>174.89676782062196</v>
      </c>
      <c r="FE15" s="145">
        <f>conversões!FD15*INPUTs!EZ$32</f>
        <v>2086.1397976129856</v>
      </c>
      <c r="FF15" s="145">
        <f>conversões!FE15*INPUTs!FA$32</f>
        <v>505.54000891524601</v>
      </c>
      <c r="FG15" s="145">
        <f>conversões!FF15*INPUTs!FB$32</f>
        <v>0</v>
      </c>
      <c r="FH15" s="145">
        <f>conversões!FG15*INPUTs!FC$32</f>
        <v>2357.3614110754279</v>
      </c>
      <c r="FI15" s="145">
        <f>conversões!FH15*INPUTs!FD$32</f>
        <v>0</v>
      </c>
      <c r="FJ15" s="145">
        <f>conversões!FI15*INPUTs!FE$32</f>
        <v>93.173097702377731</v>
      </c>
      <c r="FK15" s="145">
        <f>conversões!FJ15*INPUTs!FF$32</f>
        <v>5651.9242815830166</v>
      </c>
      <c r="FL15" s="145">
        <f>conversões!FK15*INPUTs!FG$32</f>
        <v>9885.6503402169037</v>
      </c>
      <c r="FM15" s="145">
        <f>conversões!FL15*INPUTs!FH$32</f>
        <v>0</v>
      </c>
      <c r="FN15" s="145">
        <f>conversões!FM15*INPUTs!FI$32</f>
        <v>68963.78973543772</v>
      </c>
      <c r="FO15" s="145">
        <f>conversões!FN15*INPUTs!FJ$32</f>
        <v>499825.15064617543</v>
      </c>
      <c r="FP15" s="145">
        <f>conversões!FO15*INPUTs!FK$32</f>
        <v>38361.610034625483</v>
      </c>
      <c r="FQ15" s="145">
        <f>conversões!FP15*INPUTs!FL$32</f>
        <v>4738.2653695474601</v>
      </c>
      <c r="FR15" s="145">
        <f>conversões!FQ15*INPUTs!FM$32</f>
        <v>4171.1905473108818</v>
      </c>
      <c r="FS15" s="145">
        <f>conversões!FR15*INPUTs!FN$32</f>
        <v>3083.5093512935709</v>
      </c>
      <c r="FT15" s="145">
        <f>conversões!FS15*INPUTs!FO$32</f>
        <v>371.24273100191783</v>
      </c>
      <c r="FU15" s="145">
        <f>conversões!FT15*INPUTs!FP$32</f>
        <v>1141.5656280409826</v>
      </c>
      <c r="FV15" s="145">
        <f>conversões!FU15*INPUTs!FQ$32</f>
        <v>7360.0147987247055</v>
      </c>
      <c r="FW15" s="143">
        <f t="shared" si="5"/>
        <v>652280.7753521509</v>
      </c>
      <c r="FX15" s="145">
        <f>conversões!FW15*INPUTs!FS$32</f>
        <v>0</v>
      </c>
      <c r="FY15" s="145">
        <f>conversões!FX15*INPUTs!FT$32</f>
        <v>0</v>
      </c>
      <c r="FZ15" s="145">
        <f>conversões!FY15*INPUTs!FU$32</f>
        <v>89.795473287597389</v>
      </c>
      <c r="GA15" s="145">
        <f>conversões!FZ15*INPUTs!FV$32</f>
        <v>0</v>
      </c>
      <c r="GB15" s="145">
        <f>conversões!GA15*INPUTs!FW$32</f>
        <v>1432.411777666965</v>
      </c>
      <c r="GC15" s="145">
        <f>conversões!GB15*INPUTs!FX$32</f>
        <v>0</v>
      </c>
      <c r="GD15" s="145">
        <f>conversões!GC15*INPUTs!FY$32</f>
        <v>0</v>
      </c>
      <c r="GE15" s="145">
        <f>conversões!GD15*INPUTs!FZ$32</f>
        <v>1705.0570249132536</v>
      </c>
      <c r="GF15" s="145">
        <f>conversões!GE15*INPUTs!GA$32</f>
        <v>160.13526069621534</v>
      </c>
      <c r="GG15" s="145">
        <f>conversões!GF15*INPUTs!GB$32</f>
        <v>2405.5552535092438</v>
      </c>
      <c r="GH15" s="145">
        <f>conversões!GG15*INPUTs!GC$32</f>
        <v>174.92345270323173</v>
      </c>
      <c r="GI15" s="145">
        <f>conversões!GH15*INPUTs!GD$32</f>
        <v>0</v>
      </c>
      <c r="GJ15" s="145">
        <f>conversões!GI15*INPUTs!GE$32</f>
        <v>3806.179433631547</v>
      </c>
      <c r="GK15" s="145">
        <f>conversões!GJ15*INPUTs!GF$32</f>
        <v>0</v>
      </c>
      <c r="GL15" s="145">
        <f>conversões!GK15*INPUTs!GG$32</f>
        <v>109.06408526389434</v>
      </c>
      <c r="GM15" s="145">
        <f>conversões!GL15*INPUTs!GH$32</f>
        <v>3742.0991390071144</v>
      </c>
      <c r="GN15" s="145">
        <f>conversões!GM15*INPUTs!GI$32</f>
        <v>10359.619569934146</v>
      </c>
      <c r="GO15" s="145">
        <f>conversões!GN15*INPUTs!GJ$32</f>
        <v>116.45350441985286</v>
      </c>
      <c r="GP15" s="145">
        <f>conversões!GO15*INPUTs!GK$32</f>
        <v>91042.487344754656</v>
      </c>
      <c r="GQ15" s="145">
        <f>conversões!GP15*INPUTs!GL$32</f>
        <v>335137.22831644712</v>
      </c>
      <c r="GR15" s="145">
        <f>conversões!GQ15*INPUTs!GM$32</f>
        <v>31498.136223450012</v>
      </c>
      <c r="GS15" s="145">
        <f>conversões!GR15*INPUTs!GN$32</f>
        <v>2132.4198726363393</v>
      </c>
      <c r="GT15" s="145">
        <f>conversões!GS15*INPUTs!GO$32</f>
        <v>3086.6052791805423</v>
      </c>
      <c r="GU15" s="145">
        <f>conversões!GT15*INPUTs!GP$32</f>
        <v>4119.268187900052</v>
      </c>
      <c r="GV15" s="145">
        <f>conversões!GU15*INPUTs!GQ$32</f>
        <v>894.45645089577567</v>
      </c>
      <c r="GW15" s="145">
        <f>conversões!GV15*INPUTs!GR$32</f>
        <v>921.07706724754723</v>
      </c>
      <c r="GX15" s="145">
        <f>conversões!GW15*INPUTs!GS$32</f>
        <v>2735.3459658087008</v>
      </c>
      <c r="GY15" s="143">
        <f t="shared" si="6"/>
        <v>495668.31868335383</v>
      </c>
      <c r="GZ15" s="145">
        <f>conversões!GY15*INPUTs!GU$32</f>
        <v>0</v>
      </c>
      <c r="HA15" s="145">
        <f>conversões!GZ15*INPUTs!GV$32</f>
        <v>0</v>
      </c>
      <c r="HB15" s="145">
        <f>conversões!HA15*INPUTs!GW$32</f>
        <v>356.13558992961327</v>
      </c>
      <c r="HC15" s="145">
        <f>conversões!HB15*INPUTs!GX$32</f>
        <v>0</v>
      </c>
      <c r="HD15" s="145">
        <f>conversões!HC15*INPUTs!GY$32</f>
        <v>2049.8832409166962</v>
      </c>
      <c r="HE15" s="145">
        <f>conversões!HD15*INPUTs!GZ$32</f>
        <v>0</v>
      </c>
      <c r="HF15" s="145">
        <f>conversões!HE15*INPUTs!HA$32</f>
        <v>0</v>
      </c>
      <c r="HG15" s="145">
        <f>conversões!HF15*INPUTs!HB$32</f>
        <v>1474.8608125768592</v>
      </c>
      <c r="HH15" s="145">
        <f>conversões!HG15*INPUTs!HC$32</f>
        <v>140.23992142306014</v>
      </c>
      <c r="HI15" s="145">
        <f>conversões!HH15*INPUTs!HD$32</f>
        <v>1024.9619183415994</v>
      </c>
      <c r="HJ15" s="145">
        <f>conversões!HI15*INPUTs!HE$32</f>
        <v>86.694105109155998</v>
      </c>
      <c r="HK15" s="145">
        <f>conversões!HJ15*INPUTs!HF$32</f>
        <v>0</v>
      </c>
      <c r="HL15" s="145">
        <f>conversões!HK15*INPUTs!HG$32</f>
        <v>3230.5299246593368</v>
      </c>
      <c r="HM15" s="145">
        <f>conversões!HL15*INPUTs!HH$32</f>
        <v>0</v>
      </c>
      <c r="HN15" s="145">
        <f>conversões!HM15*INPUTs!HI$32</f>
        <v>140.23992142306014</v>
      </c>
      <c r="HO15" s="145">
        <f>conversões!HN15*INPUTs!HJ$32</f>
        <v>4975.5002069461552</v>
      </c>
      <c r="HP15" s="145">
        <f>conversões!HO15*INPUTs!HK$32</f>
        <v>7590.129611433681</v>
      </c>
      <c r="HQ15" s="145">
        <f>conversões!HP15*INPUTs!HL$32</f>
        <v>0</v>
      </c>
      <c r="HR15" s="145">
        <f>conversões!HQ15*INPUTs!HM$32</f>
        <v>94246.753756360165</v>
      </c>
      <c r="HS15" s="145">
        <f>conversões!HR15*INPUTs!HN$32</f>
        <v>334776.02577641164</v>
      </c>
      <c r="HT15" s="145">
        <f>conversões!HS15*INPUTs!HO$32</f>
        <v>10436.627273372238</v>
      </c>
      <c r="HU15" s="145">
        <f>conversões!HT15*INPUTs!HP$32</f>
        <v>2352.5505155415144</v>
      </c>
      <c r="HV15" s="145">
        <f>conversões!HU15*INPUTs!HQ$32</f>
        <v>3228.1753701886487</v>
      </c>
      <c r="HW15" s="145">
        <f>conversões!HV15*INPUTs!HR$32</f>
        <v>3904.6909058715328</v>
      </c>
      <c r="HX15" s="145">
        <f>conversões!HW15*INPUTs!HS$32</f>
        <v>441.34794955324554</v>
      </c>
      <c r="HY15" s="145">
        <f>conversões!HX15*INPUTs!HT$32</f>
        <v>1814.6621421852753</v>
      </c>
      <c r="HZ15" s="145">
        <f>conversões!HY15*INPUTs!HU$32</f>
        <v>5640.3592217919204</v>
      </c>
      <c r="IA15" s="143">
        <f t="shared" si="7"/>
        <v>477910.36816403538</v>
      </c>
    </row>
    <row r="16" spans="1:235" s="112" customFormat="1" ht="24" x14ac:dyDescent="0.25">
      <c r="A16" s="110" t="s">
        <v>28</v>
      </c>
      <c r="B16" s="111">
        <v>5913</v>
      </c>
      <c r="C16" s="111"/>
      <c r="D16" s="111">
        <v>3</v>
      </c>
      <c r="E16" s="111"/>
      <c r="F16" s="111"/>
      <c r="G16" s="111" t="s">
        <v>810</v>
      </c>
      <c r="H16" s="111" t="s">
        <v>23</v>
      </c>
      <c r="I16" s="110" t="s">
        <v>10</v>
      </c>
      <c r="J16" s="110" t="s">
        <v>879</v>
      </c>
      <c r="K16" s="110" t="s">
        <v>844</v>
      </c>
      <c r="L16" s="145">
        <f>conversões!K16*INPUTs!G$32</f>
        <v>5650.7506133306852</v>
      </c>
      <c r="M16" s="145">
        <f>conversões!L16*INPUTs!H$32</f>
        <v>466.51976197113822</v>
      </c>
      <c r="N16" s="145">
        <f>conversões!M16*INPUTs!I$32</f>
        <v>0</v>
      </c>
      <c r="O16" s="145">
        <f>conversões!N16*INPUTs!J$32</f>
        <v>0</v>
      </c>
      <c r="P16" s="145">
        <f>conversões!O16*INPUTs!K$32</f>
        <v>4051.0787360606896</v>
      </c>
      <c r="Q16" s="145">
        <f>conversões!P16*INPUTs!L$32</f>
        <v>0</v>
      </c>
      <c r="R16" s="145">
        <f>conversões!Q16*INPUTs!M$32</f>
        <v>0</v>
      </c>
      <c r="S16" s="145">
        <f>conversões!R16*INPUTs!N$32</f>
        <v>6421.9073187030963</v>
      </c>
      <c r="T16" s="145">
        <f>conversões!S16*INPUTs!O$32</f>
        <v>213.18538421666409</v>
      </c>
      <c r="U16" s="145">
        <f>conversões!T16*INPUTs!P$32</f>
        <v>10265.322227228258</v>
      </c>
      <c r="V16" s="145">
        <f>conversões!U16*INPUTs!Q$32</f>
        <v>0</v>
      </c>
      <c r="W16" s="145">
        <f>conversões!V16*INPUTs!R$32</f>
        <v>437.51053319921971</v>
      </c>
      <c r="X16" s="145">
        <f>conversões!W16*INPUTs!S$32</f>
        <v>2973.0814352581924</v>
      </c>
      <c r="Y16" s="145">
        <f>conversões!X16*INPUTs!T$32</f>
        <v>4111.3008456336038</v>
      </c>
      <c r="Z16" s="145">
        <f>conversões!Y16*INPUTs!U$32</f>
        <v>836.40192652457858</v>
      </c>
      <c r="AA16" s="145">
        <f>conversões!Z16*INPUTs!V$32</f>
        <v>3241.1026843332302</v>
      </c>
      <c r="AB16" s="145">
        <f>conversões!AA16*INPUTs!W$32</f>
        <v>2071.3597279264686</v>
      </c>
      <c r="AC16" s="145">
        <f>conversões!AB16*INPUTs!X$32</f>
        <v>455.50426329713395</v>
      </c>
      <c r="AD16" s="145">
        <f>conversões!AC16*INPUTs!Y$32</f>
        <v>72307.321141276538</v>
      </c>
      <c r="AE16" s="145">
        <f>conversões!AD16*INPUTs!Z$32</f>
        <v>725024.8877061978</v>
      </c>
      <c r="AF16" s="145">
        <f>conversões!AE16*INPUTs!AA$32</f>
        <v>816.42960409775264</v>
      </c>
      <c r="AG16" s="145">
        <f>conversões!AF16*INPUTs!AB$32</f>
        <v>1551.4607758398615</v>
      </c>
      <c r="AH16" s="145">
        <f>conversões!AG16*INPUTs!AC$32</f>
        <v>1689.0799496108459</v>
      </c>
      <c r="AI16" s="145">
        <f>conversões!AH16*INPUTs!AD$32</f>
        <v>786.52289799590642</v>
      </c>
      <c r="AJ16" s="145">
        <f>conversões!AI16*INPUTs!AE$32</f>
        <v>313.56477173318922</v>
      </c>
      <c r="AK16" s="145">
        <f>conversões!AJ16*INPUTs!AF$32</f>
        <v>1021.2933023646458</v>
      </c>
      <c r="AL16" s="145">
        <f>conversões!AK16*INPUTs!AG$32</f>
        <v>623.77021678398864</v>
      </c>
      <c r="AM16" s="143">
        <f t="shared" si="0"/>
        <v>845329.35582358355</v>
      </c>
      <c r="AN16" s="145">
        <f>conversões!AM16*INPUTs!AI$32</f>
        <v>6434.6245855873158</v>
      </c>
      <c r="AO16" s="145">
        <f>conversões!AN16*INPUTs!AJ$32</f>
        <v>706.42983782233443</v>
      </c>
      <c r="AP16" s="145">
        <f>conversões!AO16*INPUTs!AK$32</f>
        <v>1852.872862359279</v>
      </c>
      <c r="AQ16" s="145">
        <f>conversões!AP16*INPUTs!AL$32</f>
        <v>0</v>
      </c>
      <c r="AR16" s="145">
        <f>conversões!AQ16*INPUTs!AM$32</f>
        <v>3358.4567919630654</v>
      </c>
      <c r="AS16" s="145">
        <f>conversões!AR16*INPUTs!AN$32</f>
        <v>0</v>
      </c>
      <c r="AT16" s="145">
        <f>conversões!AS16*INPUTs!AO$32</f>
        <v>0</v>
      </c>
      <c r="AU16" s="145">
        <f>conversões!AT16*INPUTs!AP$32</f>
        <v>8557.142890040057</v>
      </c>
      <c r="AV16" s="145">
        <f>conversões!AU16*INPUTs!AQ$32</f>
        <v>703.01368109745761</v>
      </c>
      <c r="AW16" s="145">
        <f>conversões!AV16*INPUTs!AR$32</f>
        <v>10370.083610886935</v>
      </c>
      <c r="AX16" s="145">
        <f>conversões!AW16*INPUTs!AS$32</f>
        <v>0</v>
      </c>
      <c r="AY16" s="145">
        <f>conversões!AX16*INPUTs!AT$32</f>
        <v>404.94238727730976</v>
      </c>
      <c r="AZ16" s="145">
        <f>conversões!AY16*INPUTs!AU$32</f>
        <v>2796.9637939608524</v>
      </c>
      <c r="BA16" s="145">
        <f>conversões!AZ16*INPUTs!AV$32</f>
        <v>3939.3399652531616</v>
      </c>
      <c r="BB16" s="145">
        <f>conversões!BA16*INPUTs!AW$32</f>
        <v>514.41771925806017</v>
      </c>
      <c r="BC16" s="145">
        <f>conversões!BB16*INPUTs!AX$32</f>
        <v>3090.8375142534751</v>
      </c>
      <c r="BD16" s="145">
        <f>conversões!BC16*INPUTs!AY$32</f>
        <v>2877.9159602256937</v>
      </c>
      <c r="BE16" s="145">
        <f>conversões!BD16*INPUTs!AZ$32</f>
        <v>98.47594640387949</v>
      </c>
      <c r="BF16" s="145">
        <f>conversões!BE16*INPUTs!BA$32</f>
        <v>67220.090605509584</v>
      </c>
      <c r="BG16" s="145">
        <f>conversões!BF16*INPUTs!BB$32</f>
        <v>647381.0488577357</v>
      </c>
      <c r="BH16" s="145">
        <f>conversões!BG16*INPUTs!BC$32</f>
        <v>1161.8607556740392</v>
      </c>
      <c r="BI16" s="145">
        <f>conversões!BH16*INPUTs!BD$32</f>
        <v>1685.2894597622635</v>
      </c>
      <c r="BJ16" s="145">
        <f>conversões!BI16*INPUTs!BE$32</f>
        <v>1593.9479359061254</v>
      </c>
      <c r="BK16" s="145">
        <f>conversões!BJ16*INPUTs!BF$32</f>
        <v>777.13208146587851</v>
      </c>
      <c r="BL16" s="145">
        <f>conversões!BK16*INPUTs!BG$32</f>
        <v>275.96649399235014</v>
      </c>
      <c r="BM16" s="145">
        <f>conversões!BL16*INPUTs!BH$32</f>
        <v>1629.0739283520018</v>
      </c>
      <c r="BN16" s="145">
        <f>conversões!BM16*INPUTs!BI$32</f>
        <v>2082.5004685329627</v>
      </c>
      <c r="BO16" s="143">
        <f t="shared" si="1"/>
        <v>769512.42813331995</v>
      </c>
      <c r="BP16" s="145">
        <f>conversões!BO16*INPUTs!BK$32</f>
        <v>6045.8999344153217</v>
      </c>
      <c r="BQ16" s="145">
        <f>conversões!BP16*INPUTs!BL$32</f>
        <v>389.50342432089894</v>
      </c>
      <c r="BR16" s="145">
        <f>conversões!BQ16*INPUTs!BM$32</f>
        <v>566.73476811450053</v>
      </c>
      <c r="BS16" s="145">
        <f>conversões!BR16*INPUTs!BN$32</f>
        <v>0</v>
      </c>
      <c r="BT16" s="145">
        <f>conversões!BS16*INPUTs!BO$32</f>
        <v>1989.3754327292081</v>
      </c>
      <c r="BU16" s="145">
        <f>conversões!BT16*INPUTs!BP$32</f>
        <v>0</v>
      </c>
      <c r="BV16" s="145">
        <f>conversões!BU16*INPUTs!BQ$32</f>
        <v>0</v>
      </c>
      <c r="BW16" s="145">
        <f>conversões!BV16*INPUTs!BR$32</f>
        <v>5893.2684582952052</v>
      </c>
      <c r="BX16" s="145">
        <f>conversões!BW16*INPUTs!BS$32</f>
        <v>3077.2037997098696</v>
      </c>
      <c r="BY16" s="145">
        <f>conversões!BX16*INPUTs!BT$32</f>
        <v>14651.635725803979</v>
      </c>
      <c r="BZ16" s="145">
        <f>conversões!BY16*INPUTs!BU$32</f>
        <v>0</v>
      </c>
      <c r="CA16" s="145">
        <f>conversões!BZ16*INPUTs!BV$32</f>
        <v>341.40557999936334</v>
      </c>
      <c r="CB16" s="145">
        <f>conversões!CA16*INPUTs!BW$32</f>
        <v>2273.7972903705131</v>
      </c>
      <c r="CC16" s="145">
        <f>conversões!CB16*INPUTs!BX$32</f>
        <v>1604.901267856206</v>
      </c>
      <c r="CD16" s="145">
        <f>conversões!CC16*INPUTs!BY$32</f>
        <v>671.37076137440931</v>
      </c>
      <c r="CE16" s="145">
        <f>conversões!CD16*INPUTs!BZ$32</f>
        <v>3453.5387230885758</v>
      </c>
      <c r="CF16" s="145">
        <f>conversões!CE16*INPUTs!CA$32</f>
        <v>3457.9794041330447</v>
      </c>
      <c r="CG16" s="145">
        <f>conversões!CF16*INPUTs!CB$32</f>
        <v>206.22823835940378</v>
      </c>
      <c r="CH16" s="145">
        <f>conversões!CG16*INPUTs!CC$32</f>
        <v>81984.110861129651</v>
      </c>
      <c r="CI16" s="145">
        <f>conversões!CH16*INPUTs!CD$32</f>
        <v>636416.21750703885</v>
      </c>
      <c r="CJ16" s="145">
        <f>conversões!CI16*INPUTs!CE$32</f>
        <v>2080.544872555668</v>
      </c>
      <c r="CK16" s="145">
        <f>conversões!CJ16*INPUTs!CF$32</f>
        <v>3476.01157980676</v>
      </c>
      <c r="CL16" s="145">
        <f>conversões!CK16*INPUTs!CG$32</f>
        <v>3008.6773172661642</v>
      </c>
      <c r="CM16" s="145">
        <f>conversões!CL16*INPUTs!CH$32</f>
        <v>584.74888000110423</v>
      </c>
      <c r="CN16" s="145">
        <f>conversões!CM16*INPUTs!CI$32</f>
        <v>949.38900641703503</v>
      </c>
      <c r="CO16" s="145">
        <f>conversões!CN16*INPUTs!CJ$32</f>
        <v>1582.4600227653632</v>
      </c>
      <c r="CP16" s="145">
        <f>conversões!CO16*INPUTs!CK$32</f>
        <v>2080.3055273747946</v>
      </c>
      <c r="CQ16" s="143">
        <f t="shared" si="2"/>
        <v>776785.30838292593</v>
      </c>
      <c r="CR16" s="145">
        <f>conversões!CQ16*INPUTs!CM$32</f>
        <v>5829.6133827771382</v>
      </c>
      <c r="CS16" s="145">
        <f>conversões!CR16*INPUTs!CN$32</f>
        <v>460.63880527466932</v>
      </c>
      <c r="CT16" s="145">
        <f>conversões!CS16*INPUTs!CO$32</f>
        <v>454.69103952557253</v>
      </c>
      <c r="CU16" s="145">
        <f>conversões!CT16*INPUTs!CP$32</f>
        <v>0</v>
      </c>
      <c r="CV16" s="145">
        <f>conversões!CU16*INPUTs!CQ$32</f>
        <v>1814.2767253643874</v>
      </c>
      <c r="CW16" s="145">
        <f>conversões!CV16*INPUTs!CR$32</f>
        <v>0</v>
      </c>
      <c r="CX16" s="145">
        <f>conversões!CW16*INPUTs!CS$32</f>
        <v>0</v>
      </c>
      <c r="CY16" s="145">
        <f>conversões!CX16*INPUTs!CT$32</f>
        <v>6191.8917945719313</v>
      </c>
      <c r="CZ16" s="145">
        <f>conversões!CY16*INPUTs!CU$32</f>
        <v>342.24070202576581</v>
      </c>
      <c r="DA16" s="145">
        <f>conversões!CZ16*INPUTs!CV$32</f>
        <v>11351.29058508731</v>
      </c>
      <c r="DB16" s="145">
        <f>conversões!DA16*INPUTs!CW$32</f>
        <v>85.303482458326002</v>
      </c>
      <c r="DC16" s="145">
        <f>conversões!DB16*INPUTs!CX$32</f>
        <v>197.99799139409612</v>
      </c>
      <c r="DD16" s="145">
        <f>conversões!DC16*INPUTs!CY$32</f>
        <v>973.2704744086019</v>
      </c>
      <c r="DE16" s="145">
        <f>conversões!DD16*INPUTs!CZ$32</f>
        <v>1669.0260249584401</v>
      </c>
      <c r="DF16" s="145">
        <f>conversões!DE16*INPUTs!DA$32</f>
        <v>469.56045389904216</v>
      </c>
      <c r="DG16" s="145">
        <f>conversões!DF16*INPUTs!DB$32</f>
        <v>3691.6670713377207</v>
      </c>
      <c r="DH16" s="145">
        <f>conversões!DG16*INPUTs!DC$32</f>
        <v>4923.2662294590527</v>
      </c>
      <c r="DI16" s="145">
        <f>conversões!DH16*INPUTs!DD$32</f>
        <v>191.73718534210892</v>
      </c>
      <c r="DJ16" s="145">
        <f>conversões!DI16*INPUTs!DE$32</f>
        <v>102602.47774994319</v>
      </c>
      <c r="DK16" s="145">
        <f>conversões!DJ16*INPUTs!DF$32</f>
        <v>474321.98472573346</v>
      </c>
      <c r="DL16" s="145">
        <f>conversões!DK16*INPUTs!DG$32</f>
        <v>2721.1043955464311</v>
      </c>
      <c r="DM16" s="145">
        <f>conversões!DL16*INPUTs!DH$32</f>
        <v>26399.641925927135</v>
      </c>
      <c r="DN16" s="145">
        <f>conversões!DM16*INPUTs!DI$32</f>
        <v>2768.376611642399</v>
      </c>
      <c r="DO16" s="145">
        <f>conversões!DN16*INPUTs!DJ$32</f>
        <v>777.8863695410945</v>
      </c>
      <c r="DP16" s="145">
        <f>conversões!DO16*INPUTs!DK$32</f>
        <v>1390.290243919414</v>
      </c>
      <c r="DQ16" s="145">
        <f>conversões!DP16*INPUTs!DL$32</f>
        <v>1072.2851221208675</v>
      </c>
      <c r="DR16" s="145">
        <f>conversões!DQ16*INPUTs!DM$32</f>
        <v>1755.2968019514537</v>
      </c>
      <c r="DS16" s="143">
        <f t="shared" si="3"/>
        <v>652455.81589420955</v>
      </c>
      <c r="DT16" s="145">
        <f>conversões!DS16*INPUTs!DO$32</f>
        <v>5078.1604543488447</v>
      </c>
      <c r="DU16" s="145">
        <f>conversões!DT16*INPUTs!DP$32</f>
        <v>203.20396623795119</v>
      </c>
      <c r="DV16" s="145">
        <f>conversões!DU16*INPUTs!DQ$32</f>
        <v>0</v>
      </c>
      <c r="DW16" s="145">
        <f>conversões!DV16*INPUTs!DR$32</f>
        <v>0</v>
      </c>
      <c r="DX16" s="145">
        <f>conversões!DW16*INPUTs!DS$32</f>
        <v>863.2848238870107</v>
      </c>
      <c r="DY16" s="145">
        <f>conversões!DX16*INPUTs!DT$32</f>
        <v>0</v>
      </c>
      <c r="DZ16" s="145">
        <f>conversões!DY16*INPUTs!DU$32</f>
        <v>0</v>
      </c>
      <c r="EA16" s="145">
        <f>conversões!DZ16*INPUTs!DV$32</f>
        <v>7952.8011527300805</v>
      </c>
      <c r="EB16" s="145">
        <f>conversões!EA16*INPUTs!DW$32</f>
        <v>392.63964631038073</v>
      </c>
      <c r="EC16" s="145">
        <f>conversões!EB16*INPUTs!DX$32</f>
        <v>11270.910158366716</v>
      </c>
      <c r="ED16" s="145">
        <f>conversões!EC16*INPUTs!DY$32</f>
        <v>379.99289256565004</v>
      </c>
      <c r="EE16" s="145">
        <f>conversões!ED16*INPUTs!DZ$32</f>
        <v>0</v>
      </c>
      <c r="EF16" s="145">
        <f>conversões!EE16*INPUTs!EA$32</f>
        <v>3715.7844800871871</v>
      </c>
      <c r="EG16" s="145">
        <f>conversões!EF16*INPUTs!EB$32</f>
        <v>1980.5137329236895</v>
      </c>
      <c r="EH16" s="145">
        <f>conversões!EG16*INPUTs!EC$32</f>
        <v>503.58281393408964</v>
      </c>
      <c r="EI16" s="145">
        <f>conversões!EH16*INPUTs!ED$32</f>
        <v>8671.079950963227</v>
      </c>
      <c r="EJ16" s="145">
        <f>conversões!EI16*INPUTs!EE$32</f>
        <v>8634.7371355774558</v>
      </c>
      <c r="EK16" s="145">
        <f>conversões!EJ16*INPUTs!EF$32</f>
        <v>229.10251095462982</v>
      </c>
      <c r="EL16" s="145">
        <f>conversões!EK16*INPUTs!EG$32</f>
        <v>113937.64627472484</v>
      </c>
      <c r="EM16" s="145">
        <f>conversões!EL16*INPUTs!EH$32</f>
        <v>551491.06901718245</v>
      </c>
      <c r="EN16" s="145">
        <f>conversões!EM16*INPUTs!EI$32</f>
        <v>5575.6357126157645</v>
      </c>
      <c r="EO16" s="145">
        <f>conversões!EN16*INPUTs!EJ$32</f>
        <v>29712.996380338616</v>
      </c>
      <c r="EP16" s="145">
        <f>conversões!EO16*INPUTs!EK$32</f>
        <v>5274.9672586865936</v>
      </c>
      <c r="EQ16" s="145">
        <f>conversões!EP16*INPUTs!EL$32</f>
        <v>885.97371989942587</v>
      </c>
      <c r="ER16" s="145">
        <f>conversões!EQ16*INPUTs!EM$32</f>
        <v>2253.7396904327466</v>
      </c>
      <c r="ES16" s="145">
        <f>conversões!ER16*INPUTs!EN$32</f>
        <v>2186.2116330976587</v>
      </c>
      <c r="ET16" s="145">
        <f>conversões!ES16*INPUTs!EO$32</f>
        <v>3690.3065100281651</v>
      </c>
      <c r="EU16" s="143">
        <f t="shared" si="4"/>
        <v>764884.33991589316</v>
      </c>
      <c r="EV16" s="145">
        <f>conversões!EU16*INPUTs!EQ$32</f>
        <v>2911.915788407332</v>
      </c>
      <c r="EW16" s="145">
        <f>conversões!EV16*INPUTs!ER$32</f>
        <v>699.59428352017551</v>
      </c>
      <c r="EX16" s="145">
        <f>conversões!EW16*INPUTs!ES$32</f>
        <v>0</v>
      </c>
      <c r="EY16" s="145">
        <f>conversões!EX16*INPUTs!ET$32</f>
        <v>0</v>
      </c>
      <c r="EZ16" s="145">
        <f>conversões!EY16*INPUTs!EU$32</f>
        <v>1959.1070462719226</v>
      </c>
      <c r="FA16" s="145">
        <f>conversões!EZ16*INPUTs!EV$32</f>
        <v>0</v>
      </c>
      <c r="FB16" s="145">
        <f>conversões!FA16*INPUTs!EW$32</f>
        <v>0</v>
      </c>
      <c r="FC16" s="145">
        <f>conversões!FB16*INPUTs!EX$32</f>
        <v>3255.9197001163257</v>
      </c>
      <c r="FD16" s="145">
        <f>conversões!FC16*INPUTs!EY$32</f>
        <v>362.15531131311002</v>
      </c>
      <c r="FE16" s="145">
        <f>conversões!FD16*INPUTs!EZ$32</f>
        <v>8986.756682116169</v>
      </c>
      <c r="FF16" s="145">
        <f>conversões!FE16*INPUTs!FA$32</f>
        <v>465.18934121361303</v>
      </c>
      <c r="FG16" s="145">
        <f>conversões!FF16*INPUTs!FB$32</f>
        <v>251.52679495852331</v>
      </c>
      <c r="FH16" s="145">
        <f>conversões!FG16*INPUTs!FC$32</f>
        <v>2475.1011939489908</v>
      </c>
      <c r="FI16" s="145">
        <f>conversões!FH16*INPUTs!FD$32</f>
        <v>251.52679495852331</v>
      </c>
      <c r="FJ16" s="145">
        <f>conversões!FI16*INPUTs!FE$32</f>
        <v>275.86809769644492</v>
      </c>
      <c r="FK16" s="145">
        <f>conversões!FJ16*INPUTs!FF$32</f>
        <v>8612.9175454881333</v>
      </c>
      <c r="FL16" s="145">
        <f>conversões!FK16*INPUTs!FG$32</f>
        <v>7662.1282299510149</v>
      </c>
      <c r="FM16" s="145">
        <f>conversões!FL16*INPUTs!FH$32</f>
        <v>704.664486727699</v>
      </c>
      <c r="FN16" s="145">
        <f>conversões!FM16*INPUTs!FI$32</f>
        <v>93648.523012164893</v>
      </c>
      <c r="FO16" s="145">
        <f>conversões!FN16*INPUTs!FJ$32</f>
        <v>598385.33204412425</v>
      </c>
      <c r="FP16" s="145">
        <f>conversões!FO16*INPUTs!FK$32</f>
        <v>4911.2815463492889</v>
      </c>
      <c r="FQ16" s="145">
        <f>conversões!FP16*INPUTs!FL$32</f>
        <v>28388.397717756729</v>
      </c>
      <c r="FR16" s="145">
        <f>conversões!FQ16*INPUTs!FM$32</f>
        <v>5050.0035321818586</v>
      </c>
      <c r="FS16" s="145">
        <f>conversões!FR16*INPUTs!FN$32</f>
        <v>620.25245495148408</v>
      </c>
      <c r="FT16" s="145">
        <f>conversões!FS16*INPUTs!FO$32</f>
        <v>1458.3325235155364</v>
      </c>
      <c r="FU16" s="145">
        <f>conversões!FT16*INPUTs!FP$32</f>
        <v>2633.0005202205148</v>
      </c>
      <c r="FV16" s="145">
        <f>conversões!FU16*INPUTs!FQ$32</f>
        <v>4704.2758956282269</v>
      </c>
      <c r="FW16" s="143">
        <f t="shared" si="5"/>
        <v>778673.77054358076</v>
      </c>
      <c r="FX16" s="145">
        <f>conversões!FW16*INPUTs!FS$32</f>
        <v>632.94584233602131</v>
      </c>
      <c r="FY16" s="145">
        <f>conversões!FX16*INPUTs!FT$32</f>
        <v>485.00780009456622</v>
      </c>
      <c r="FZ16" s="145">
        <f>conversões!FY16*INPUTs!FU$32</f>
        <v>0</v>
      </c>
      <c r="GA16" s="145">
        <f>conversões!FZ16*INPUTs!FV$32</f>
        <v>0</v>
      </c>
      <c r="GB16" s="145">
        <f>conversões!GA16*INPUTs!FW$32</f>
        <v>364.51349937684068</v>
      </c>
      <c r="GC16" s="145">
        <f>conversões!GB16*INPUTs!FX$32</f>
        <v>0</v>
      </c>
      <c r="GD16" s="145">
        <f>conversões!GC16*INPUTs!FY$32</f>
        <v>0</v>
      </c>
      <c r="GE16" s="145">
        <f>conversões!GD16*INPUTs!FZ$32</f>
        <v>3332.9928334473989</v>
      </c>
      <c r="GF16" s="145">
        <f>conversões!GE16*INPUTs!GA$32</f>
        <v>423.8907560883336</v>
      </c>
      <c r="GG16" s="145">
        <f>conversões!GF16*INPUTs!GB$32</f>
        <v>12231.458591306678</v>
      </c>
      <c r="GH16" s="145">
        <f>conversões!GG16*INPUTs!GC$32</f>
        <v>324.18036595847798</v>
      </c>
      <c r="GI16" s="145">
        <f>conversões!GH16*INPUTs!GD$32</f>
        <v>77.635669613235237</v>
      </c>
      <c r="GJ16" s="145">
        <f>conversões!GI16*INPUTs!GE$32</f>
        <v>3150.1411887486729</v>
      </c>
      <c r="GK16" s="145">
        <f>conversões!GJ16*INPUTs!GF$32</f>
        <v>1050.4891809061339</v>
      </c>
      <c r="GL16" s="145">
        <f>conversões!GK16*INPUTs!GG$32</f>
        <v>80.473580716914654</v>
      </c>
      <c r="GM16" s="145">
        <f>conversões!GL16*INPUTs!GH$32</f>
        <v>11338.169481562896</v>
      </c>
      <c r="GN16" s="145">
        <f>conversões!GM16*INPUTs!GI$32</f>
        <v>8399.3544562407551</v>
      </c>
      <c r="GO16" s="145">
        <f>conversões!GN16*INPUTs!GJ$32</f>
        <v>4663.2154917738717</v>
      </c>
      <c r="GP16" s="145">
        <f>conversões!GO16*INPUTs!GK$32</f>
        <v>110475.4381323454</v>
      </c>
      <c r="GQ16" s="145">
        <f>conversões!GP16*INPUTs!GL$32</f>
        <v>668196.27883831633</v>
      </c>
      <c r="GR16" s="145">
        <f>conversões!GQ16*INPUTs!GM$32</f>
        <v>8022.6156773249413</v>
      </c>
      <c r="GS16" s="145">
        <f>conversões!GR16*INPUTs!GN$32</f>
        <v>30803.832011771359</v>
      </c>
      <c r="GT16" s="145">
        <f>conversões!GS16*INPUTs!GO$32</f>
        <v>5439.0876664982952</v>
      </c>
      <c r="GU16" s="145">
        <f>conversões!GT16*INPUTs!GP$32</f>
        <v>1235.2489794125117</v>
      </c>
      <c r="GV16" s="145">
        <f>conversões!GU16*INPUTs!GQ$32</f>
        <v>1893.9567688867578</v>
      </c>
      <c r="GW16" s="145">
        <f>conversões!GV16*INPUTs!GR$32</f>
        <v>2640.0318123919697</v>
      </c>
      <c r="GX16" s="145">
        <f>conversões!GW16*INPUTs!GS$32</f>
        <v>630.76456063071532</v>
      </c>
      <c r="GY16" s="143">
        <f t="shared" si="6"/>
        <v>875891.72318574891</v>
      </c>
      <c r="GZ16" s="145">
        <f>conversões!GY16*INPUTs!GU$32</f>
        <v>629.23438427978306</v>
      </c>
      <c r="HA16" s="145">
        <f>conversões!GZ16*INPUTs!GV$32</f>
        <v>798.49658838896858</v>
      </c>
      <c r="HB16" s="145">
        <f>conversões!HA16*INPUTs!GW$32</f>
        <v>76.578378145486795</v>
      </c>
      <c r="HC16" s="145">
        <f>conversões!HB16*INPUTs!GX$32</f>
        <v>0</v>
      </c>
      <c r="HD16" s="145">
        <f>conversões!HC16*INPUTs!GY$32</f>
        <v>534.57243731921744</v>
      </c>
      <c r="HE16" s="145">
        <f>conversões!HD16*INPUTs!GZ$32</f>
        <v>0</v>
      </c>
      <c r="HF16" s="145">
        <f>conversões!HE16*INPUTs!HA$32</f>
        <v>259.62838084506001</v>
      </c>
      <c r="HG16" s="145">
        <f>conversões!HF16*INPUTs!HB$32</f>
        <v>3496.4303514637022</v>
      </c>
      <c r="HH16" s="145">
        <f>conversões!HG16*INPUTs!HC$32</f>
        <v>292.49803505963143</v>
      </c>
      <c r="HI16" s="145">
        <f>conversões!HH16*INPUTs!HD$32</f>
        <v>11659.633794432604</v>
      </c>
      <c r="HJ16" s="145">
        <f>conversões!HI16*INPUTs!HE$32</f>
        <v>149.46623204299831</v>
      </c>
      <c r="HK16" s="145">
        <f>conversões!HJ16*INPUTs!HF$32</f>
        <v>156.47822811415134</v>
      </c>
      <c r="HL16" s="145">
        <f>conversões!HK16*INPUTs!HG$32</f>
        <v>2446.0794715580068</v>
      </c>
      <c r="HM16" s="145">
        <f>conversões!HL16*INPUTs!HH$32</f>
        <v>1379.405402903702</v>
      </c>
      <c r="HN16" s="145">
        <f>conversões!HM16*INPUTs!HI$32</f>
        <v>210.35988213459021</v>
      </c>
      <c r="HO16" s="145">
        <f>conversões!HN16*INPUTs!HJ$32</f>
        <v>10433.805867583371</v>
      </c>
      <c r="HP16" s="145">
        <f>conversões!HO16*INPUTs!HK$32</f>
        <v>8496.3931983876519</v>
      </c>
      <c r="HQ16" s="145">
        <f>conversões!HP16*INPUTs!HL$32</f>
        <v>3257.9449840356424</v>
      </c>
      <c r="HR16" s="145">
        <f>conversões!HQ16*INPUTs!HM$32</f>
        <v>95313.881759492826</v>
      </c>
      <c r="HS16" s="145">
        <f>conversões!HR16*INPUTs!HN$32</f>
        <v>648422.28158243315</v>
      </c>
      <c r="HT16" s="145">
        <f>conversões!HS16*INPUTs!HO$32</f>
        <v>9368.2629446116407</v>
      </c>
      <c r="HU16" s="145">
        <f>conversões!HT16*INPUTs!HP$32</f>
        <v>29052.142717766576</v>
      </c>
      <c r="HV16" s="145">
        <f>conversões!HU16*INPUTs!HQ$32</f>
        <v>6920.380651958536</v>
      </c>
      <c r="HW16" s="145">
        <f>conversões!HV16*INPUTs!HR$32</f>
        <v>3477.697250381053</v>
      </c>
      <c r="HX16" s="145">
        <f>conversões!HW16*INPUTs!HS$32</f>
        <v>1970.2251202862738</v>
      </c>
      <c r="HY16" s="145">
        <f>conversões!HX16*INPUTs!HT$32</f>
        <v>5832.9363128372734</v>
      </c>
      <c r="HZ16" s="145">
        <f>conversões!HY16*INPUTs!HU$32</f>
        <v>1183.0861202705064</v>
      </c>
      <c r="IA16" s="143">
        <f t="shared" si="7"/>
        <v>845817.90007673227</v>
      </c>
    </row>
    <row r="17" spans="1:235" s="112" customFormat="1" ht="24" x14ac:dyDescent="0.25">
      <c r="A17" s="110" t="s">
        <v>28</v>
      </c>
      <c r="B17" s="111">
        <v>5914</v>
      </c>
      <c r="C17" s="111"/>
      <c r="D17" s="111">
        <v>3</v>
      </c>
      <c r="E17" s="111"/>
      <c r="F17" s="111"/>
      <c r="G17" s="111" t="s">
        <v>811</v>
      </c>
      <c r="H17" s="111" t="s">
        <v>23</v>
      </c>
      <c r="I17" s="110" t="s">
        <v>10</v>
      </c>
      <c r="J17" s="110" t="s">
        <v>879</v>
      </c>
      <c r="K17" s="110" t="s">
        <v>844</v>
      </c>
      <c r="L17" s="145">
        <f>conversões!K17*INPUTs!G$32</f>
        <v>13947.697945874292</v>
      </c>
      <c r="M17" s="145">
        <f>conversões!L17*INPUTs!H$32</f>
        <v>5278.4397370490424</v>
      </c>
      <c r="N17" s="145">
        <f>conversões!M17*INPUTs!I$32</f>
        <v>42790.700108998484</v>
      </c>
      <c r="O17" s="145">
        <f>conversões!N17*INPUTs!J$32</f>
        <v>3215.3906491974958</v>
      </c>
      <c r="P17" s="145">
        <f>conversões!O17*INPUTs!K$32</f>
        <v>39209.86773692858</v>
      </c>
      <c r="Q17" s="145">
        <f>conversões!P17*INPUTs!L$32</f>
        <v>6663.6145324652889</v>
      </c>
      <c r="R17" s="145">
        <f>conversões!Q17*INPUTs!M$32</f>
        <v>7800.6755067193117</v>
      </c>
      <c r="S17" s="145">
        <f>conversões!R17*INPUTs!N$32</f>
        <v>20151.982200149643</v>
      </c>
      <c r="T17" s="145">
        <f>conversões!S17*INPUTs!O$32</f>
        <v>6461.2637707230451</v>
      </c>
      <c r="U17" s="145">
        <f>conversões!T17*INPUTs!P$32</f>
        <v>58628.159458391019</v>
      </c>
      <c r="V17" s="145">
        <f>conversões!U17*INPUTs!Q$32</f>
        <v>23744.784158330414</v>
      </c>
      <c r="W17" s="145">
        <f>conversões!V17*INPUTs!R$32</f>
        <v>15351.870265263673</v>
      </c>
      <c r="X17" s="145">
        <f>conversões!W17*INPUTs!S$32</f>
        <v>69279.801492657105</v>
      </c>
      <c r="Y17" s="145">
        <f>conversões!X17*INPUTs!T$32</f>
        <v>19837.931409922832</v>
      </c>
      <c r="Z17" s="145">
        <f>conversões!Y17*INPUTs!U$32</f>
        <v>13371.554779888238</v>
      </c>
      <c r="AA17" s="145">
        <f>conversões!Z17*INPUTs!V$32</f>
        <v>74025.562200439745</v>
      </c>
      <c r="AB17" s="145">
        <f>conversões!AA17*INPUTs!W$32</f>
        <v>169814.14330276335</v>
      </c>
      <c r="AC17" s="145">
        <f>conversões!AB17*INPUTs!X$32</f>
        <v>41080.914667017547</v>
      </c>
      <c r="AD17" s="145">
        <f>conversões!AC17*INPUTs!Y$32</f>
        <v>473601.85223308922</v>
      </c>
      <c r="AE17" s="145">
        <f>conversões!AD17*INPUTs!Z$32</f>
        <v>1014680.3027919636</v>
      </c>
      <c r="AF17" s="145">
        <f>conversões!AE17*INPUTs!AA$32</f>
        <v>110026.31334507254</v>
      </c>
      <c r="AG17" s="145">
        <f>conversões!AF17*INPUTs!AB$32</f>
        <v>91274.995018331465</v>
      </c>
      <c r="AH17" s="145">
        <f>conversões!AG17*INPUTs!AC$32</f>
        <v>114508.8508556618</v>
      </c>
      <c r="AI17" s="145">
        <f>conversões!AH17*INPUTs!AD$32</f>
        <v>18228.298915025796</v>
      </c>
      <c r="AJ17" s="145">
        <f>conversões!AI17*INPUTs!AE$32</f>
        <v>31837.700375422937</v>
      </c>
      <c r="AK17" s="145">
        <f>conversões!AJ17*INPUTs!AF$32</f>
        <v>69908.840591736487</v>
      </c>
      <c r="AL17" s="145">
        <f>conversões!AK17*INPUTs!AG$32</f>
        <v>69529.581860182108</v>
      </c>
      <c r="AM17" s="143">
        <f t="shared" si="0"/>
        <v>2624251.0899092648</v>
      </c>
      <c r="AN17" s="145">
        <f>conversões!AM17*INPUTs!AI$32</f>
        <v>12212.063116344652</v>
      </c>
      <c r="AO17" s="145">
        <f>conversões!AN17*INPUTs!AJ$32</f>
        <v>5385.1135556684512</v>
      </c>
      <c r="AP17" s="145">
        <f>conversões!AO17*INPUTs!AK$32</f>
        <v>39371.666679287773</v>
      </c>
      <c r="AQ17" s="145">
        <f>conversões!AP17*INPUTs!AL$32</f>
        <v>3053.6199972817567</v>
      </c>
      <c r="AR17" s="145">
        <f>conversões!AQ17*INPUTs!AM$32</f>
        <v>38697.635137343474</v>
      </c>
      <c r="AS17" s="145">
        <f>conversões!AR17*INPUTs!AN$32</f>
        <v>3372.6936832113993</v>
      </c>
      <c r="AT17" s="145">
        <f>conversões!AS17*INPUTs!AO$32</f>
        <v>11597.965371632752</v>
      </c>
      <c r="AU17" s="145">
        <f>conversões!AT17*INPUTs!AP$32</f>
        <v>21580.063920821496</v>
      </c>
      <c r="AV17" s="145">
        <f>conversões!AU17*INPUTs!AQ$32</f>
        <v>6491.4762890397596</v>
      </c>
      <c r="AW17" s="145">
        <f>conversões!AV17*INPUTs!AR$32</f>
        <v>32485.540046571947</v>
      </c>
      <c r="AX17" s="145">
        <f>conversões!AW17*INPUTs!AS$32</f>
        <v>26189.767997860847</v>
      </c>
      <c r="AY17" s="145">
        <f>conversões!AX17*INPUTs!AT$32</f>
        <v>15084.284029580005</v>
      </c>
      <c r="AZ17" s="145">
        <f>conversões!AY17*INPUTs!AU$32</f>
        <v>65299.597593283463</v>
      </c>
      <c r="BA17" s="145">
        <f>conversões!AZ17*INPUTs!AV$32</f>
        <v>22917.971491181968</v>
      </c>
      <c r="BB17" s="145">
        <f>conversões!BA17*INPUTs!AW$32</f>
        <v>12379.658138522582</v>
      </c>
      <c r="BC17" s="145">
        <f>conversões!BB17*INPUTs!AX$32</f>
        <v>77701.754144930819</v>
      </c>
      <c r="BD17" s="145">
        <f>conversões!BC17*INPUTs!AY$32</f>
        <v>162000.244907974</v>
      </c>
      <c r="BE17" s="145">
        <f>conversões!BD17*INPUTs!AZ$32</f>
        <v>34035.947961160433</v>
      </c>
      <c r="BF17" s="145">
        <f>conversões!BE17*INPUTs!BA$32</f>
        <v>463886.72637849924</v>
      </c>
      <c r="BG17" s="145">
        <f>conversões!BF17*INPUTs!BB$32</f>
        <v>1041290.8693929444</v>
      </c>
      <c r="BH17" s="145">
        <f>conversões!BG17*INPUTs!BC$32</f>
        <v>116440.04329023864</v>
      </c>
      <c r="BI17" s="145">
        <f>conversões!BH17*INPUTs!BD$32</f>
        <v>83551.295078800802</v>
      </c>
      <c r="BJ17" s="145">
        <f>conversões!BI17*INPUTs!BE$32</f>
        <v>106956.09359487807</v>
      </c>
      <c r="BK17" s="145">
        <f>conversões!BJ17*INPUTs!BF$32</f>
        <v>20319.727218744381</v>
      </c>
      <c r="BL17" s="145">
        <f>conversões!BK17*INPUTs!BG$32</f>
        <v>31247.601538735453</v>
      </c>
      <c r="BM17" s="145">
        <f>conversões!BL17*INPUTs!BH$32</f>
        <v>52576.49950811392</v>
      </c>
      <c r="BN17" s="145">
        <f>conversões!BM17*INPUTs!BI$32</f>
        <v>67825.051002448512</v>
      </c>
      <c r="BO17" s="143">
        <f t="shared" si="1"/>
        <v>2573950.9710651012</v>
      </c>
      <c r="BP17" s="145">
        <f>conversões!BO17*INPUTs!BK$32</f>
        <v>9965.4060934718436</v>
      </c>
      <c r="BQ17" s="145">
        <f>conversões!BP17*INPUTs!BL$32</f>
        <v>4596.3321841957459</v>
      </c>
      <c r="BR17" s="145">
        <f>conversões!BQ17*INPUTs!BM$32</f>
        <v>29129.308148000557</v>
      </c>
      <c r="BS17" s="145">
        <f>conversões!BR17*INPUTs!BN$32</f>
        <v>2260.3518113558289</v>
      </c>
      <c r="BT17" s="145">
        <f>conversões!BS17*INPUTs!BO$32</f>
        <v>38489.729403749043</v>
      </c>
      <c r="BU17" s="145">
        <f>conversões!BT17*INPUTs!BP$32</f>
        <v>2616.4658301653317</v>
      </c>
      <c r="BV17" s="145">
        <f>conversões!BU17*INPUTs!BQ$32</f>
        <v>8338.9667698891044</v>
      </c>
      <c r="BW17" s="145">
        <f>conversões!BV17*INPUTs!BR$32</f>
        <v>17056.941903676885</v>
      </c>
      <c r="BX17" s="145">
        <f>conversões!BW17*INPUTs!BS$32</f>
        <v>6036.6377274760589</v>
      </c>
      <c r="BY17" s="145">
        <f>conversões!BX17*INPUTs!BT$32</f>
        <v>28679.399418943802</v>
      </c>
      <c r="BZ17" s="145">
        <f>conversões!BY17*INPUTs!BU$32</f>
        <v>13957.504592430425</v>
      </c>
      <c r="CA17" s="145">
        <f>conversões!BZ17*INPUTs!BV$32</f>
        <v>15492.176865890264</v>
      </c>
      <c r="CB17" s="145">
        <f>conversões!CA17*INPUTs!BW$32</f>
        <v>63257.719756294013</v>
      </c>
      <c r="CC17" s="145">
        <f>conversões!CB17*INPUTs!BX$32</f>
        <v>10723.957208308961</v>
      </c>
      <c r="CD17" s="145">
        <f>conversões!CC17*INPUTs!BY$32</f>
        <v>10346.996073637994</v>
      </c>
      <c r="CE17" s="145">
        <f>conversões!CD17*INPUTs!BZ$32</f>
        <v>65754.138171999643</v>
      </c>
      <c r="CF17" s="145">
        <f>conversões!CE17*INPUTs!CA$32</f>
        <v>151071.46938493478</v>
      </c>
      <c r="CG17" s="145">
        <f>conversões!CF17*INPUTs!CB$32</f>
        <v>26181.916745102237</v>
      </c>
      <c r="CH17" s="145">
        <f>conversões!CG17*INPUTs!CC$32</f>
        <v>448201.97964074375</v>
      </c>
      <c r="CI17" s="145">
        <f>conversões!CH17*INPUTs!CD$32</f>
        <v>961068.79989850428</v>
      </c>
      <c r="CJ17" s="145">
        <f>conversões!CI17*INPUTs!CE$32</f>
        <v>107713.8006911304</v>
      </c>
      <c r="CK17" s="145">
        <f>conversões!CJ17*INPUTs!CF$32</f>
        <v>86627.700923526194</v>
      </c>
      <c r="CL17" s="145">
        <f>conversões!CK17*INPUTs!CG$32</f>
        <v>89297.691260784559</v>
      </c>
      <c r="CM17" s="145">
        <f>conversões!CL17*INPUTs!CH$32</f>
        <v>17240.022903924953</v>
      </c>
      <c r="CN17" s="145">
        <f>conversões!CM17*INPUTs!CI$32</f>
        <v>26429.140748742971</v>
      </c>
      <c r="CO17" s="145">
        <f>conversões!CN17*INPUTs!CJ$32</f>
        <v>41023.703938568848</v>
      </c>
      <c r="CP17" s="145">
        <f>conversões!CO17*INPUTs!CK$32</f>
        <v>77897.553807728938</v>
      </c>
      <c r="CQ17" s="143">
        <f t="shared" si="2"/>
        <v>2359455.8119031773</v>
      </c>
      <c r="CR17" s="145">
        <f>conversões!CQ17*INPUTs!CM$32</f>
        <v>9690.0717852758407</v>
      </c>
      <c r="CS17" s="145">
        <f>conversões!CR17*INPUTs!CN$32</f>
        <v>6102.5688746276192</v>
      </c>
      <c r="CT17" s="145">
        <f>conversões!CS17*INPUTs!CO$32</f>
        <v>26784.251067706551</v>
      </c>
      <c r="CU17" s="145">
        <f>conversões!CT17*INPUTs!CP$32</f>
        <v>2087.0443930346696</v>
      </c>
      <c r="CV17" s="145">
        <f>conversões!CU17*INPUTs!CQ$32</f>
        <v>28944.800454194075</v>
      </c>
      <c r="CW17" s="145">
        <f>conversões!CV17*INPUTs!CR$32</f>
        <v>3113.559892512209</v>
      </c>
      <c r="CX17" s="145">
        <f>conversões!CW17*INPUTs!CS$32</f>
        <v>7269.9431190664354</v>
      </c>
      <c r="CY17" s="145">
        <f>conversões!CX17*INPUTs!CT$32</f>
        <v>11698.283238905926</v>
      </c>
      <c r="CZ17" s="145">
        <f>conversões!CY17*INPUTs!CU$32</f>
        <v>4528.9544034992523</v>
      </c>
      <c r="DA17" s="145">
        <f>conversões!CZ17*INPUTs!CV$32</f>
        <v>29929.913243250841</v>
      </c>
      <c r="DB17" s="145">
        <f>conversões!DA17*INPUTs!CW$32</f>
        <v>11983.921558617802</v>
      </c>
      <c r="DC17" s="145">
        <f>conversões!DB17*INPUTs!CX$32</f>
        <v>11458.549149168301</v>
      </c>
      <c r="DD17" s="145">
        <f>conversões!DC17*INPUTs!CY$32</f>
        <v>41963.92438068652</v>
      </c>
      <c r="DE17" s="145">
        <f>conversões!DD17*INPUTs!CZ$32</f>
        <v>9836.6951674078864</v>
      </c>
      <c r="DF17" s="145">
        <f>conversões!DE17*INPUTs!DA$32</f>
        <v>8227.9027922748555</v>
      </c>
      <c r="DG17" s="145">
        <f>conversões!DF17*INPUTs!DB$32</f>
        <v>52013.887645451308</v>
      </c>
      <c r="DH17" s="145">
        <f>conversões!DG17*INPUTs!DC$32</f>
        <v>135040.58415732824</v>
      </c>
      <c r="DI17" s="145">
        <f>conversões!DH17*INPUTs!DD$32</f>
        <v>21626.428435114714</v>
      </c>
      <c r="DJ17" s="145">
        <f>conversões!DI17*INPUTs!DE$32</f>
        <v>378044.27498764964</v>
      </c>
      <c r="DK17" s="145">
        <f>conversões!DJ17*INPUTs!DF$32</f>
        <v>815920.84456715838</v>
      </c>
      <c r="DL17" s="145">
        <f>conversões!DK17*INPUTs!DG$32</f>
        <v>83119.08566158457</v>
      </c>
      <c r="DM17" s="145">
        <f>conversões!DL17*INPUTs!DH$32</f>
        <v>71572.941574944416</v>
      </c>
      <c r="DN17" s="145">
        <f>conversões!DM17*INPUTs!DI$32</f>
        <v>80235.129874619932</v>
      </c>
      <c r="DO17" s="145">
        <f>conversões!DN17*INPUTs!DJ$32</f>
        <v>18186.661764876706</v>
      </c>
      <c r="DP17" s="145">
        <f>conversões!DO17*INPUTs!DK$32</f>
        <v>16693.889951893354</v>
      </c>
      <c r="DQ17" s="145">
        <f>conversões!DP17*INPUTs!DL$32</f>
        <v>33982.558043926067</v>
      </c>
      <c r="DR17" s="145">
        <f>conversões!DQ17*INPUTs!DM$32</f>
        <v>63214.724800300719</v>
      </c>
      <c r="DS17" s="143">
        <f t="shared" si="3"/>
        <v>1983271.3949850767</v>
      </c>
      <c r="DT17" s="145">
        <f>conversões!DS17*INPUTs!DO$32</f>
        <v>9646.90723294891</v>
      </c>
      <c r="DU17" s="145">
        <f>conversões!DT17*INPUTs!DP$32</f>
        <v>1715.3838375772211</v>
      </c>
      <c r="DV17" s="145">
        <f>conversões!DU17*INPUTs!DQ$32</f>
        <v>27936.297184758478</v>
      </c>
      <c r="DW17" s="145">
        <f>conversões!DV17*INPUTs!DR$32</f>
        <v>1492.7080025350986</v>
      </c>
      <c r="DX17" s="145">
        <f>conversões!DW17*INPUTs!DS$32</f>
        <v>23854.24567188121</v>
      </c>
      <c r="DY17" s="145">
        <f>conversões!DX17*INPUTs!DT$32</f>
        <v>2707.6098419651344</v>
      </c>
      <c r="DZ17" s="145">
        <f>conversões!DY17*INPUTs!DU$32</f>
        <v>1437.5334034586106</v>
      </c>
      <c r="EA17" s="145">
        <f>conversões!DZ17*INPUTs!DV$32</f>
        <v>14544.925231462686</v>
      </c>
      <c r="EB17" s="145">
        <f>conversões!EA17*INPUTs!DW$32</f>
        <v>5041.8157943364758</v>
      </c>
      <c r="EC17" s="145">
        <f>conversões!EB17*INPUTs!DX$32</f>
        <v>31548.395254696115</v>
      </c>
      <c r="ED17" s="145">
        <f>conversões!EC17*INPUTs!DY$32</f>
        <v>13622.308022189865</v>
      </c>
      <c r="EE17" s="145">
        <f>conversões!ED17*INPUTs!DZ$32</f>
        <v>11004.976006218949</v>
      </c>
      <c r="EF17" s="145">
        <f>conversões!EE17*INPUTs!EA$32</f>
        <v>38937.587628844842</v>
      </c>
      <c r="EG17" s="145">
        <f>conversões!EF17*INPUTs!EB$32</f>
        <v>8276.2654909618977</v>
      </c>
      <c r="EH17" s="145">
        <f>conversões!EG17*INPUTs!EC$32</f>
        <v>12825.785735975403</v>
      </c>
      <c r="EI17" s="145">
        <f>conversões!EH17*INPUTs!ED$32</f>
        <v>58589.366467296211</v>
      </c>
      <c r="EJ17" s="145">
        <f>conversões!EI17*INPUTs!EE$32</f>
        <v>154864.23107005542</v>
      </c>
      <c r="EK17" s="145">
        <f>conversões!EJ17*INPUTs!EF$32</f>
        <v>22461.344831667793</v>
      </c>
      <c r="EL17" s="145">
        <f>conversões!EK17*INPUTs!EG$32</f>
        <v>365223.90065136732</v>
      </c>
      <c r="EM17" s="145">
        <f>conversões!EL17*INPUTs!EH$32</f>
        <v>787869.2928180052</v>
      </c>
      <c r="EN17" s="145">
        <f>conversões!EM17*INPUTs!EI$32</f>
        <v>87245.303784048912</v>
      </c>
      <c r="EO17" s="145">
        <f>conversões!EN17*INPUTs!EJ$32</f>
        <v>67275.843508911756</v>
      </c>
      <c r="EP17" s="145">
        <f>conversões!EO17*INPUTs!EK$32</f>
        <v>76787.347837558656</v>
      </c>
      <c r="EQ17" s="145">
        <f>conversões!EP17*INPUTs!EL$32</f>
        <v>12454.611998842895</v>
      </c>
      <c r="ER17" s="145">
        <f>conversões!EQ17*INPUTs!EM$32</f>
        <v>18468.916302663594</v>
      </c>
      <c r="ES17" s="145">
        <f>conversões!ER17*INPUTs!EN$32</f>
        <v>27910.804457694863</v>
      </c>
      <c r="ET17" s="145">
        <f>conversões!ES17*INPUTs!EO$32</f>
        <v>73803.746944175611</v>
      </c>
      <c r="EU17" s="143">
        <f t="shared" si="4"/>
        <v>1957547.4550120989</v>
      </c>
      <c r="EV17" s="145">
        <f>conversões!EU17*INPUTs!EQ$32</f>
        <v>6574.9609058800706</v>
      </c>
      <c r="EW17" s="145">
        <f>conversões!EV17*INPUTs!ER$32</f>
        <v>1204.4689634943475</v>
      </c>
      <c r="EX17" s="145">
        <f>conversões!EW17*INPUTs!ES$32</f>
        <v>24470.670451264286</v>
      </c>
      <c r="EY17" s="145">
        <f>conversões!EX17*INPUTs!ET$32</f>
        <v>1314.5168947019426</v>
      </c>
      <c r="EZ17" s="145">
        <f>conversões!EY17*INPUTs!EU$32</f>
        <v>12022.782462476152</v>
      </c>
      <c r="FA17" s="145">
        <f>conversões!EZ17*INPUTs!EV$32</f>
        <v>2061.6199919884452</v>
      </c>
      <c r="FB17" s="145">
        <f>conversões!FA17*INPUTs!EW$32</f>
        <v>1969.7523093364789</v>
      </c>
      <c r="FC17" s="145">
        <f>conversões!FB17*INPUTs!EX$32</f>
        <v>6601.7110960599648</v>
      </c>
      <c r="FD17" s="145">
        <f>conversões!FC17*INPUTs!EY$32</f>
        <v>4035.867328563806</v>
      </c>
      <c r="FE17" s="145">
        <f>conversões!FD17*INPUTs!EZ$32</f>
        <v>25917.041478310159</v>
      </c>
      <c r="FF17" s="145">
        <f>conversões!FE17*INPUTs!FA$32</f>
        <v>9140.0113272132076</v>
      </c>
      <c r="FG17" s="145">
        <f>conversões!FF17*INPUTs!FB$32</f>
        <v>7837.7624490920207</v>
      </c>
      <c r="FH17" s="145">
        <f>conversões!FG17*INPUTs!FC$32</f>
        <v>33648.591103669387</v>
      </c>
      <c r="FI17" s="145">
        <f>conversões!FH17*INPUTs!FD$32</f>
        <v>4011.9407295020524</v>
      </c>
      <c r="FJ17" s="145">
        <f>conversões!FI17*INPUTs!FE$32</f>
        <v>8726.138861350295</v>
      </c>
      <c r="FK17" s="145">
        <f>conversões!FJ17*INPUTs!FF$32</f>
        <v>43816.08307758213</v>
      </c>
      <c r="FL17" s="145">
        <f>conversões!FK17*INPUTs!FG$32</f>
        <v>128609.44570246097</v>
      </c>
      <c r="FM17" s="145">
        <f>conversões!FL17*INPUTs!FH$32</f>
        <v>21011.477433514749</v>
      </c>
      <c r="FN17" s="145">
        <f>conversões!FM17*INPUTs!FI$32</f>
        <v>315191.65077244223</v>
      </c>
      <c r="FO17" s="145">
        <f>conversões!FN17*INPUTs!FJ$32</f>
        <v>612238.8004457542</v>
      </c>
      <c r="FP17" s="145">
        <f>conversões!FO17*INPUTs!FK$32</f>
        <v>65537.843331106735</v>
      </c>
      <c r="FQ17" s="145">
        <f>conversões!FP17*INPUTs!FL$32</f>
        <v>53630.649601565499</v>
      </c>
      <c r="FR17" s="145">
        <f>conversões!FQ17*INPUTs!FM$32</f>
        <v>59504.790143492603</v>
      </c>
      <c r="FS17" s="145">
        <f>conversões!FR17*INPUTs!FN$32</f>
        <v>11507.523963060294</v>
      </c>
      <c r="FT17" s="145">
        <f>conversões!FS17*INPUTs!FO$32</f>
        <v>15729.690607483044</v>
      </c>
      <c r="FU17" s="145">
        <f>conversões!FT17*INPUTs!FP$32</f>
        <v>25895.040546753284</v>
      </c>
      <c r="FV17" s="145">
        <f>conversões!FU17*INPUTs!FQ$32</f>
        <v>58567.761777767453</v>
      </c>
      <c r="FW17" s="143">
        <f t="shared" si="5"/>
        <v>1560778.5937558857</v>
      </c>
      <c r="FX17" s="145">
        <f>conversões!FW17*INPUTs!FS$32</f>
        <v>5418.1728041787856</v>
      </c>
      <c r="FY17" s="145">
        <f>conversões!FX17*INPUTs!FT$32</f>
        <v>775.47557805089946</v>
      </c>
      <c r="FZ17" s="145">
        <f>conversões!FY17*INPUTs!FU$32</f>
        <v>14484.894700850233</v>
      </c>
      <c r="GA17" s="145">
        <f>conversões!FZ17*INPUTs!FV$32</f>
        <v>1073.8846431756162</v>
      </c>
      <c r="GB17" s="145">
        <f>conversões!GA17*INPUTs!FW$32</f>
        <v>11036.583901569924</v>
      </c>
      <c r="GC17" s="145">
        <f>conversões!GB17*INPUTs!FX$32</f>
        <v>1712.8037552241476</v>
      </c>
      <c r="GD17" s="145">
        <f>conversões!GC17*INPUTs!FY$32</f>
        <v>1761.6749415610511</v>
      </c>
      <c r="GE17" s="145">
        <f>conversões!GD17*INPUTs!FZ$32</f>
        <v>4521.6304792688134</v>
      </c>
      <c r="GF17" s="145">
        <f>conversões!GE17*INPUTs!GA$32</f>
        <v>3646.5006332578582</v>
      </c>
      <c r="GG17" s="145">
        <f>conversões!GF17*INPUTs!GB$32</f>
        <v>16352.414185808366</v>
      </c>
      <c r="GH17" s="145">
        <f>conversões!GG17*INPUTs!GC$32</f>
        <v>8585.5809141444552</v>
      </c>
      <c r="GI17" s="145">
        <f>conversões!GH17*INPUTs!GD$32</f>
        <v>6024.7992191462445</v>
      </c>
      <c r="GJ17" s="145">
        <f>conversões!GI17*INPUTs!GE$32</f>
        <v>29014.415881184512</v>
      </c>
      <c r="GK17" s="145">
        <f>conversões!GJ17*INPUTs!GF$32</f>
        <v>3226.3457430062185</v>
      </c>
      <c r="GL17" s="145">
        <f>conversões!GK17*INPUTs!GG$32</f>
        <v>7206.9921690182628</v>
      </c>
      <c r="GM17" s="145">
        <f>conversões!GL17*INPUTs!GH$32</f>
        <v>29292.574196342779</v>
      </c>
      <c r="GN17" s="145">
        <f>conversões!GM17*INPUTs!GI$32</f>
        <v>77643.270425900308</v>
      </c>
      <c r="GO17" s="145">
        <f>conversões!GN17*INPUTs!GJ$32</f>
        <v>31913.494538837866</v>
      </c>
      <c r="GP17" s="145">
        <f>conversões!GO17*INPUTs!GK$32</f>
        <v>261128.2931079086</v>
      </c>
      <c r="GQ17" s="145">
        <f>conversões!GP17*INPUTs!GL$32</f>
        <v>497578.87826109451</v>
      </c>
      <c r="GR17" s="145">
        <f>conversões!GQ17*INPUTs!GM$32</f>
        <v>50573.558851184651</v>
      </c>
      <c r="GS17" s="145">
        <f>conversões!GR17*INPUTs!GN$32</f>
        <v>50385.297029223671</v>
      </c>
      <c r="GT17" s="145">
        <f>conversões!GS17*INPUTs!GO$32</f>
        <v>53874.285177899925</v>
      </c>
      <c r="GU17" s="145">
        <f>conversões!GT17*INPUTs!GP$32</f>
        <v>8332.2996865634304</v>
      </c>
      <c r="GV17" s="145">
        <f>conversões!GU17*INPUTs!GQ$32</f>
        <v>12477.385943772582</v>
      </c>
      <c r="GW17" s="145">
        <f>conversões!GV17*INPUTs!GR$32</f>
        <v>21403.035410430166</v>
      </c>
      <c r="GX17" s="145">
        <f>conversões!GW17*INPUTs!GS$32</f>
        <v>45927.849735225849</v>
      </c>
      <c r="GY17" s="143">
        <f t="shared" si="6"/>
        <v>1255372.3919138296</v>
      </c>
      <c r="GZ17" s="145">
        <f>conversões!GY17*INPUTs!GU$32</f>
        <v>1676.7490963008829</v>
      </c>
      <c r="HA17" s="145">
        <f>conversões!GZ17*INPUTs!GV$32</f>
        <v>632.581689772549</v>
      </c>
      <c r="HB17" s="145">
        <f>conversões!HA17*INPUTs!GW$32</f>
        <v>15350.52155904654</v>
      </c>
      <c r="HC17" s="145">
        <f>conversões!HB17*INPUTs!GX$32</f>
        <v>897.94145477489735</v>
      </c>
      <c r="HD17" s="145">
        <f>conversões!HC17*INPUTs!GY$32</f>
        <v>6643.6983585633971</v>
      </c>
      <c r="HE17" s="145">
        <f>conversões!HD17*INPUTs!GZ$32</f>
        <v>1692.6331126640964</v>
      </c>
      <c r="HF17" s="145">
        <f>conversões!HE17*INPUTs!HA$32</f>
        <v>1787.9981044938254</v>
      </c>
      <c r="HG17" s="145">
        <f>conversões!HF17*INPUTs!HB$32</f>
        <v>3954.2066697069308</v>
      </c>
      <c r="HH17" s="145">
        <f>conversões!HG17*INPUTs!HC$32</f>
        <v>4406.7442887802326</v>
      </c>
      <c r="HI17" s="145">
        <f>conversões!HH17*INPUTs!HD$32</f>
        <v>15713.944089104811</v>
      </c>
      <c r="HJ17" s="145">
        <f>conversões!HI17*INPUTs!HE$32</f>
        <v>6538.2231755572247</v>
      </c>
      <c r="HK17" s="145">
        <f>conversões!HJ17*INPUTs!HF$32</f>
        <v>6981.4182324969252</v>
      </c>
      <c r="HL17" s="145">
        <f>conversões!HK17*INPUTs!HG$32</f>
        <v>25478.740947325237</v>
      </c>
      <c r="HM17" s="145">
        <f>conversões!HL17*INPUTs!HH$32</f>
        <v>3084.9922556779761</v>
      </c>
      <c r="HN17" s="145">
        <f>conversões!HM17*INPUTs!HI$32</f>
        <v>6929.7877982672708</v>
      </c>
      <c r="HO17" s="145">
        <f>conversões!HN17*INPUTs!HJ$32</f>
        <v>23552.565924463055</v>
      </c>
      <c r="HP17" s="145">
        <f>conversões!HO17*INPUTs!HK$32</f>
        <v>78269.003612962973</v>
      </c>
      <c r="HQ17" s="145">
        <f>conversões!HP17*INPUTs!HL$32</f>
        <v>17971.649976734545</v>
      </c>
      <c r="HR17" s="145">
        <f>conversões!HQ17*INPUTs!HM$32</f>
        <v>243776.80418991233</v>
      </c>
      <c r="HS17" s="145">
        <f>conversões!HR17*INPUTs!HN$32</f>
        <v>444637.23815970769</v>
      </c>
      <c r="HT17" s="145">
        <f>conversões!HS17*INPUTs!HO$32</f>
        <v>44501.544492991161</v>
      </c>
      <c r="HU17" s="145">
        <f>conversões!HT17*INPUTs!HP$32</f>
        <v>47394.967170745644</v>
      </c>
      <c r="HV17" s="145">
        <f>conversões!HU17*INPUTs!HQ$32</f>
        <v>48033.614237117486</v>
      </c>
      <c r="HW17" s="145">
        <f>conversões!HV17*INPUTs!HR$32</f>
        <v>8198.859442991492</v>
      </c>
      <c r="HX17" s="145">
        <f>conversões!HW17*INPUTs!HS$32</f>
        <v>14469.757649383986</v>
      </c>
      <c r="HY17" s="145">
        <f>conversões!HX17*INPUTs!HT$32</f>
        <v>22255.379866017611</v>
      </c>
      <c r="HZ17" s="145">
        <f>conversões!HY17*INPUTs!HU$32</f>
        <v>41371.330398439939</v>
      </c>
      <c r="IA17" s="143">
        <f t="shared" si="7"/>
        <v>1136202.8959540008</v>
      </c>
    </row>
    <row r="18" spans="1:235" s="112" customFormat="1" ht="24" x14ac:dyDescent="0.25">
      <c r="A18" s="110" t="s">
        <v>28</v>
      </c>
      <c r="B18" s="111">
        <v>6010</v>
      </c>
      <c r="C18" s="111"/>
      <c r="D18" s="111">
        <v>3</v>
      </c>
      <c r="E18" s="111"/>
      <c r="F18" s="111"/>
      <c r="G18" s="111" t="s">
        <v>783</v>
      </c>
      <c r="H18" s="111" t="s">
        <v>23</v>
      </c>
      <c r="I18" s="110" t="s">
        <v>10</v>
      </c>
      <c r="J18" s="110" t="s">
        <v>879</v>
      </c>
      <c r="K18" s="110" t="s">
        <v>844</v>
      </c>
      <c r="L18" s="145">
        <f>conversões!K18*INPUTs!G$32</f>
        <v>136833.39370819423</v>
      </c>
      <c r="M18" s="145">
        <f>conversões!L18*INPUTs!H$32</f>
        <v>4173.4035153957948</v>
      </c>
      <c r="N18" s="145">
        <f>conversões!M18*INPUTs!I$32</f>
        <v>87839.306822253886</v>
      </c>
      <c r="O18" s="145">
        <f>conversões!N18*INPUTs!J$32</f>
        <v>48980.980955454805</v>
      </c>
      <c r="P18" s="145">
        <f>conversões!O18*INPUTs!K$32</f>
        <v>162906.34589984143</v>
      </c>
      <c r="Q18" s="145">
        <f>conversões!P18*INPUTs!L$32</f>
        <v>15298.016102530184</v>
      </c>
      <c r="R18" s="145">
        <f>conversões!Q18*INPUTs!M$32</f>
        <v>58452.487245833749</v>
      </c>
      <c r="S18" s="145">
        <f>conversões!R18*INPUTs!N$32</f>
        <v>124185.15456906318</v>
      </c>
      <c r="T18" s="145">
        <f>conversões!S18*INPUTs!O$32</f>
        <v>26581.090048506667</v>
      </c>
      <c r="U18" s="145">
        <f>conversões!T18*INPUTs!P$32</f>
        <v>166971.20574548168</v>
      </c>
      <c r="V18" s="145">
        <f>conversões!U18*INPUTs!Q$32</f>
        <v>103619.44636568658</v>
      </c>
      <c r="W18" s="145">
        <f>conversões!V18*INPUTs!R$32</f>
        <v>195358.49239295334</v>
      </c>
      <c r="X18" s="145">
        <f>conversões!W18*INPUTs!S$32</f>
        <v>426587.05080470856</v>
      </c>
      <c r="Y18" s="145">
        <f>conversões!X18*INPUTs!T$32</f>
        <v>76680.608046123612</v>
      </c>
      <c r="Z18" s="145">
        <f>conversões!Y18*INPUTs!U$32</f>
        <v>81565.436318018736</v>
      </c>
      <c r="AA18" s="145">
        <f>conversões!Z18*INPUTs!V$32</f>
        <v>347020.56712436338</v>
      </c>
      <c r="AB18" s="145">
        <f>conversões!AA18*INPUTs!W$32</f>
        <v>937678.23217358906</v>
      </c>
      <c r="AC18" s="145">
        <f>conversões!AB18*INPUTs!X$32</f>
        <v>214474.22655694932</v>
      </c>
      <c r="AD18" s="145">
        <f>conversões!AC18*INPUTs!Y$32</f>
        <v>950524.70610536146</v>
      </c>
      <c r="AE18" s="145">
        <f>conversões!AD18*INPUTs!Z$32</f>
        <v>2256376.7354045515</v>
      </c>
      <c r="AF18" s="145">
        <f>conversões!AE18*INPUTs!AA$32</f>
        <v>793719.11147503008</v>
      </c>
      <c r="AG18" s="145">
        <f>conversões!AF18*INPUTs!AB$32</f>
        <v>653837.63898367772</v>
      </c>
      <c r="AH18" s="145">
        <f>conversões!AG18*INPUTs!AC$32</f>
        <v>1113157.8916628701</v>
      </c>
      <c r="AI18" s="145">
        <f>conversões!AH18*INPUTs!AD$32</f>
        <v>108911.38278104262</v>
      </c>
      <c r="AJ18" s="145">
        <f>conversões!AI18*INPUTs!AE$32</f>
        <v>149940.1360656434</v>
      </c>
      <c r="AK18" s="145">
        <f>conversões!AJ18*INPUTs!AF$32</f>
        <v>299138.926861352</v>
      </c>
      <c r="AL18" s="145">
        <f>conversões!AK18*INPUTs!AG$32</f>
        <v>2605482.0470955139</v>
      </c>
      <c r="AM18" s="143">
        <f t="shared" si="0"/>
        <v>12146294.020829991</v>
      </c>
      <c r="AN18" s="145">
        <f>conversões!AM18*INPUTs!AI$32</f>
        <v>129264.87516174957</v>
      </c>
      <c r="AO18" s="145">
        <f>conversões!AN18*INPUTs!AJ$32</f>
        <v>3934.7560406684156</v>
      </c>
      <c r="AP18" s="145">
        <f>conversões!AO18*INPUTs!AK$32</f>
        <v>87898.476516717958</v>
      </c>
      <c r="AQ18" s="145">
        <f>conversões!AP18*INPUTs!AL$32</f>
        <v>38359.426906905086</v>
      </c>
      <c r="AR18" s="145">
        <f>conversões!AQ18*INPUTs!AM$32</f>
        <v>155825.67815796263</v>
      </c>
      <c r="AS18" s="145">
        <f>conversões!AR18*INPUTs!AN$32</f>
        <v>10404.919113816166</v>
      </c>
      <c r="AT18" s="145">
        <f>conversões!AS18*INPUTs!AO$32</f>
        <v>44549.579871974704</v>
      </c>
      <c r="AU18" s="145">
        <f>conversões!AT18*INPUTs!AP$32</f>
        <v>123397.72184842665</v>
      </c>
      <c r="AV18" s="145">
        <f>conversões!AU18*INPUTs!AQ$32</f>
        <v>25695.39841264904</v>
      </c>
      <c r="AW18" s="145">
        <f>conversões!AV18*INPUTs!AR$32</f>
        <v>182181.00484649124</v>
      </c>
      <c r="AX18" s="145">
        <f>conversões!AW18*INPUTs!AS$32</f>
        <v>95222.4899528815</v>
      </c>
      <c r="AY18" s="145">
        <f>conversões!AX18*INPUTs!AT$32</f>
        <v>169186.85825485564</v>
      </c>
      <c r="AZ18" s="145">
        <f>conversões!AY18*INPUTs!AU$32</f>
        <v>409546.66065281816</v>
      </c>
      <c r="BA18" s="145">
        <f>conversões!AZ18*INPUTs!AV$32</f>
        <v>50536.827361580472</v>
      </c>
      <c r="BB18" s="145">
        <f>conversões!BA18*INPUTs!AW$32</f>
        <v>82219.778277823338</v>
      </c>
      <c r="BC18" s="145">
        <f>conversões!BB18*INPUTs!AX$32</f>
        <v>320458.41750493209</v>
      </c>
      <c r="BD18" s="145">
        <f>conversões!BC18*INPUTs!AY$32</f>
        <v>895432.60408660944</v>
      </c>
      <c r="BE18" s="145">
        <f>conversões!BD18*INPUTs!AZ$32</f>
        <v>204847.92222469178</v>
      </c>
      <c r="BF18" s="145">
        <f>conversões!BE18*INPUTs!BA$32</f>
        <v>943148.23501868895</v>
      </c>
      <c r="BG18" s="145">
        <f>conversões!BF18*INPUTs!BB$32</f>
        <v>2217493.0112046399</v>
      </c>
      <c r="BH18" s="145">
        <f>conversões!BG18*INPUTs!BC$32</f>
        <v>772471.52284161537</v>
      </c>
      <c r="BI18" s="145">
        <f>conversões!BH18*INPUTs!BD$32</f>
        <v>648975.56470062502</v>
      </c>
      <c r="BJ18" s="145">
        <f>conversões!BI18*INPUTs!BE$32</f>
        <v>1067511.3116314083</v>
      </c>
      <c r="BK18" s="145">
        <f>conversões!BJ18*INPUTs!BF$32</f>
        <v>166925.59053730158</v>
      </c>
      <c r="BL18" s="145">
        <f>conversões!BK18*INPUTs!BG$32</f>
        <v>124173.22428371347</v>
      </c>
      <c r="BM18" s="145">
        <f>conversões!BL18*INPUTs!BH$32</f>
        <v>292678.90350204037</v>
      </c>
      <c r="BN18" s="145">
        <f>conversões!BM18*INPUTs!BI$32</f>
        <v>2393223.9069218026</v>
      </c>
      <c r="BO18" s="143">
        <f t="shared" si="1"/>
        <v>11655564.66583539</v>
      </c>
      <c r="BP18" s="145">
        <f>conversões!BO18*INPUTs!BK$32</f>
        <v>121482.14882951179</v>
      </c>
      <c r="BQ18" s="145">
        <f>conversões!BP18*INPUTs!BL$32</f>
        <v>4605.4559020986972</v>
      </c>
      <c r="BR18" s="145">
        <f>conversões!BQ18*INPUTs!BM$32</f>
        <v>90780.838086278964</v>
      </c>
      <c r="BS18" s="145">
        <f>conversões!BR18*INPUTs!BN$32</f>
        <v>35821.825433923106</v>
      </c>
      <c r="BT18" s="145">
        <f>conversões!BS18*INPUTs!BO$32</f>
        <v>158812.17255128865</v>
      </c>
      <c r="BU18" s="145">
        <f>conversões!BT18*INPUTs!BP$32</f>
        <v>16123.587519121669</v>
      </c>
      <c r="BV18" s="145">
        <f>conversões!BU18*INPUTs!BQ$32</f>
        <v>56489.554339779999</v>
      </c>
      <c r="BW18" s="145">
        <f>conversões!BV18*INPUTs!BR$32</f>
        <v>118021.18287921297</v>
      </c>
      <c r="BX18" s="145">
        <f>conversões!BW18*INPUTs!BS$32</f>
        <v>53716.495042814859</v>
      </c>
      <c r="BY18" s="145">
        <f>conversões!BX18*INPUTs!BT$32</f>
        <v>159636.98163795381</v>
      </c>
      <c r="BZ18" s="145">
        <f>conversões!BY18*INPUTs!BU$32</f>
        <v>111014.65224142006</v>
      </c>
      <c r="CA18" s="145">
        <f>conversões!BZ18*INPUTs!BV$32</f>
        <v>160425.26574668768</v>
      </c>
      <c r="CB18" s="145">
        <f>conversões!CA18*INPUTs!BW$32</f>
        <v>375881.7375770107</v>
      </c>
      <c r="CC18" s="145">
        <f>conversões!CB18*INPUTs!BX$32</f>
        <v>71832.876566411054</v>
      </c>
      <c r="CD18" s="145">
        <f>conversões!CC18*INPUTs!BY$32</f>
        <v>70992.547675827183</v>
      </c>
      <c r="CE18" s="145">
        <f>conversões!CD18*INPUTs!BZ$32</f>
        <v>327467.92901448248</v>
      </c>
      <c r="CF18" s="145">
        <f>conversões!CE18*INPUTs!CA$32</f>
        <v>904985.10273181344</v>
      </c>
      <c r="CG18" s="145">
        <f>conversões!CF18*INPUTs!CB$32</f>
        <v>197369.51170028219</v>
      </c>
      <c r="CH18" s="145">
        <f>conversões!CG18*INPUTs!CC$32</f>
        <v>903232.65042801411</v>
      </c>
      <c r="CI18" s="145">
        <f>conversões!CH18*INPUTs!CD$32</f>
        <v>2399241.3425729391</v>
      </c>
      <c r="CJ18" s="145">
        <f>conversões!CI18*INPUTs!CE$32</f>
        <v>703296.8947421998</v>
      </c>
      <c r="CK18" s="145">
        <f>conversões!CJ18*INPUTs!CF$32</f>
        <v>596306.70378001255</v>
      </c>
      <c r="CL18" s="145">
        <f>conversões!CK18*INPUTs!CG$32</f>
        <v>1008355.2520114711</v>
      </c>
      <c r="CM18" s="145">
        <f>conversões!CL18*INPUTs!CH$32</f>
        <v>156293.7102938169</v>
      </c>
      <c r="CN18" s="145">
        <f>conversões!CM18*INPUTs!CI$32</f>
        <v>114980.85178533406</v>
      </c>
      <c r="CO18" s="145">
        <f>conversões!CN18*INPUTs!CJ$32</f>
        <v>268551.76677566621</v>
      </c>
      <c r="CP18" s="145">
        <f>conversões!CO18*INPUTs!CK$32</f>
        <v>2003161.2545714038</v>
      </c>
      <c r="CQ18" s="143">
        <f t="shared" si="2"/>
        <v>11188880.292436777</v>
      </c>
      <c r="CR18" s="145">
        <f>conversões!CQ18*INPUTs!CM$32</f>
        <v>116655.69431643453</v>
      </c>
      <c r="CS18" s="145">
        <f>conversões!CR18*INPUTs!CN$32</f>
        <v>3730.4574604343366</v>
      </c>
      <c r="CT18" s="145">
        <f>conversões!CS18*INPUTs!CO$32</f>
        <v>82123.479761585462</v>
      </c>
      <c r="CU18" s="145">
        <f>conversões!CT18*INPUTs!CP$32</f>
        <v>30398.60814071288</v>
      </c>
      <c r="CV18" s="145">
        <f>conversões!CU18*INPUTs!CQ$32</f>
        <v>152541.42001005501</v>
      </c>
      <c r="CW18" s="145">
        <f>conversões!CV18*INPUTs!CR$32</f>
        <v>14278.654105613248</v>
      </c>
      <c r="CX18" s="145">
        <f>conversões!CW18*INPUTs!CS$32</f>
        <v>16539.320041677616</v>
      </c>
      <c r="CY18" s="145">
        <f>conversões!CX18*INPUTs!CT$32</f>
        <v>105518.82225182161</v>
      </c>
      <c r="CZ18" s="145">
        <f>conversões!CY18*INPUTs!CU$32</f>
        <v>18666.458636669649</v>
      </c>
      <c r="DA18" s="145">
        <f>conversões!CZ18*INPUTs!CV$32</f>
        <v>149321.87093188523</v>
      </c>
      <c r="DB18" s="145">
        <f>conversões!DA18*INPUTs!CW$32</f>
        <v>92958.175587310601</v>
      </c>
      <c r="DC18" s="145">
        <f>conversões!DB18*INPUTs!CX$32</f>
        <v>124349.48617921678</v>
      </c>
      <c r="DD18" s="145">
        <f>conversões!DC18*INPUTs!CY$32</f>
        <v>367781.01858228998</v>
      </c>
      <c r="DE18" s="145">
        <f>conversões!DD18*INPUTs!CZ$32</f>
        <v>69387.790351076401</v>
      </c>
      <c r="DF18" s="145">
        <f>conversões!DE18*INPUTs!DA$32</f>
        <v>71814.971815302619</v>
      </c>
      <c r="DG18" s="145">
        <f>conversões!DF18*INPUTs!DB$32</f>
        <v>322277.20315576333</v>
      </c>
      <c r="DH18" s="145">
        <f>conversões!DG18*INPUTs!DC$32</f>
        <v>895139.64527375647</v>
      </c>
      <c r="DI18" s="145">
        <f>conversões!DH18*INPUTs!DD$32</f>
        <v>198941.14269578547</v>
      </c>
      <c r="DJ18" s="145">
        <f>conversões!DI18*INPUTs!DE$32</f>
        <v>863246.30725296203</v>
      </c>
      <c r="DK18" s="145">
        <f>conversões!DJ18*INPUTs!DF$32</f>
        <v>2003096.9996017837</v>
      </c>
      <c r="DL18" s="145">
        <f>conversões!DK18*INPUTs!DG$32</f>
        <v>732206.88685334125</v>
      </c>
      <c r="DM18" s="145">
        <f>conversões!DL18*INPUTs!DH$32</f>
        <v>536640.68331152166</v>
      </c>
      <c r="DN18" s="145">
        <f>conversões!DM18*INPUTs!DI$32</f>
        <v>1023843.7427555278</v>
      </c>
      <c r="DO18" s="145">
        <f>conversões!DN18*INPUTs!DJ$32</f>
        <v>146924.88690045051</v>
      </c>
      <c r="DP18" s="145">
        <f>conversões!DO18*INPUTs!DK$32</f>
        <v>109638.23072303107</v>
      </c>
      <c r="DQ18" s="145">
        <f>conversões!DP18*INPUTs!DL$32</f>
        <v>276328.26163618517</v>
      </c>
      <c r="DR18" s="145">
        <f>conversões!DQ18*INPUTs!DM$32</f>
        <v>1855745.6078107005</v>
      </c>
      <c r="DS18" s="143">
        <f t="shared" si="3"/>
        <v>10380095.826142894</v>
      </c>
      <c r="DT18" s="145">
        <f>conversões!DS18*INPUTs!DO$32</f>
        <v>97524.153954339388</v>
      </c>
      <c r="DU18" s="145">
        <f>conversões!DT18*INPUTs!DP$32</f>
        <v>5099.002880043372</v>
      </c>
      <c r="DV18" s="145">
        <f>conversões!DU18*INPUTs!DQ$32</f>
        <v>77537.490699999122</v>
      </c>
      <c r="DW18" s="145">
        <f>conversões!DV18*INPUTs!DR$32</f>
        <v>21325.654908704895</v>
      </c>
      <c r="DX18" s="145">
        <f>conversões!DW18*INPUTs!DS$32</f>
        <v>154172.62924857985</v>
      </c>
      <c r="DY18" s="145">
        <f>conversões!DX18*INPUTs!DT$32</f>
        <v>13304.66347801484</v>
      </c>
      <c r="DZ18" s="145">
        <f>conversões!DY18*INPUTs!DU$32</f>
        <v>14263.217685020769</v>
      </c>
      <c r="EA18" s="145">
        <f>conversões!DZ18*INPUTs!DV$32</f>
        <v>95895.675966985189</v>
      </c>
      <c r="EB18" s="145">
        <f>conversões!EA18*INPUTs!DW$32</f>
        <v>19736.6629789217</v>
      </c>
      <c r="EC18" s="145">
        <f>conversões!EB18*INPUTs!DX$32</f>
        <v>172440.88716845811</v>
      </c>
      <c r="ED18" s="145">
        <f>conversões!EC18*INPUTs!DY$32</f>
        <v>97017.081108597733</v>
      </c>
      <c r="EE18" s="145">
        <f>conversões!ED18*INPUTs!DZ$32</f>
        <v>131935.29391633108</v>
      </c>
      <c r="EF18" s="145">
        <f>conversões!EE18*INPUTs!EA$32</f>
        <v>333115.87178645912</v>
      </c>
      <c r="EG18" s="145">
        <f>conversões!EF18*INPUTs!EB$32</f>
        <v>63081.107501756989</v>
      </c>
      <c r="EH18" s="145">
        <f>conversões!EG18*INPUTs!EC$32</f>
        <v>66814.56349597493</v>
      </c>
      <c r="EI18" s="145">
        <f>conversões!EH18*INPUTs!ED$32</f>
        <v>340199.16803746682</v>
      </c>
      <c r="EJ18" s="145">
        <f>conversões!EI18*INPUTs!EE$32</f>
        <v>937858.41614062875</v>
      </c>
      <c r="EK18" s="145">
        <f>conversões!EJ18*INPUTs!EF$32</f>
        <v>194080.75930680722</v>
      </c>
      <c r="EL18" s="145">
        <f>conversões!EK18*INPUTs!EG$32</f>
        <v>891364.61450434814</v>
      </c>
      <c r="EM18" s="145">
        <f>conversões!EL18*INPUTs!EH$32</f>
        <v>2249571.3491744348</v>
      </c>
      <c r="EN18" s="145">
        <f>conversões!EM18*INPUTs!EI$32</f>
        <v>754888.76337923761</v>
      </c>
      <c r="EO18" s="145">
        <f>conversões!EN18*INPUTs!EJ$32</f>
        <v>570155.79049242067</v>
      </c>
      <c r="EP18" s="145">
        <f>conversões!EO18*INPUTs!EK$32</f>
        <v>1082418.715664868</v>
      </c>
      <c r="EQ18" s="145">
        <f>conversões!EP18*INPUTs!EL$32</f>
        <v>153703.52617808038</v>
      </c>
      <c r="ER18" s="145">
        <f>conversões!EQ18*INPUTs!EM$32</f>
        <v>81092.399839605627</v>
      </c>
      <c r="ES18" s="145">
        <f>conversões!ER18*INPUTs!EN$32</f>
        <v>278525.91944568127</v>
      </c>
      <c r="ET18" s="145">
        <f>conversões!ES18*INPUTs!EO$32</f>
        <v>1868809.985545452</v>
      </c>
      <c r="EU18" s="143">
        <f t="shared" si="4"/>
        <v>10765933.36448722</v>
      </c>
      <c r="EV18" s="145">
        <f>conversões!EU18*INPUTs!EQ$32</f>
        <v>58412.27674811348</v>
      </c>
      <c r="EW18" s="145">
        <f>conversões!EV18*INPUTs!ER$32</f>
        <v>2297.9938752275666</v>
      </c>
      <c r="EX18" s="145">
        <f>conversões!EW18*INPUTs!ES$32</f>
        <v>65837.043018240191</v>
      </c>
      <c r="EY18" s="145">
        <f>conversões!EX18*INPUTs!ET$32</f>
        <v>17359.147898427265</v>
      </c>
      <c r="EZ18" s="145">
        <f>conversões!EY18*INPUTs!EU$32</f>
        <v>137750.25758807565</v>
      </c>
      <c r="FA18" s="145">
        <f>conversões!EZ18*INPUTs!EV$32</f>
        <v>16483.136867957062</v>
      </c>
      <c r="FB18" s="145">
        <f>conversões!FA18*INPUTs!EW$32</f>
        <v>16435.134015898926</v>
      </c>
      <c r="FC18" s="145">
        <f>conversões!FB18*INPUTs!EX$32</f>
        <v>91964.461868470054</v>
      </c>
      <c r="FD18" s="145">
        <f>conversões!FC18*INPUTs!EY$32</f>
        <v>21176.805364769632</v>
      </c>
      <c r="FE18" s="145">
        <f>conversões!FD18*INPUTs!EZ$32</f>
        <v>141020.68831073944</v>
      </c>
      <c r="FF18" s="145">
        <f>conversões!FE18*INPUTs!FA$32</f>
        <v>86415.629314687336</v>
      </c>
      <c r="FG18" s="145">
        <f>conversões!FF18*INPUTs!FB$32</f>
        <v>111140.58524189128</v>
      </c>
      <c r="FH18" s="145">
        <f>conversões!FG18*INPUTs!FC$32</f>
        <v>275308.07103365631</v>
      </c>
      <c r="FI18" s="145">
        <f>conversões!FH18*INPUTs!FD$32</f>
        <v>60975.307742849625</v>
      </c>
      <c r="FJ18" s="145">
        <f>conversões!FI18*INPUTs!FE$32</f>
        <v>61898.576961819723</v>
      </c>
      <c r="FK18" s="145">
        <f>conversões!FJ18*INPUTs!FF$32</f>
        <v>296709.13552512368</v>
      </c>
      <c r="FL18" s="145">
        <f>conversões!FK18*INPUTs!FG$32</f>
        <v>818606.91097779782</v>
      </c>
      <c r="FM18" s="145">
        <f>conversões!FL18*INPUTs!FH$32</f>
        <v>181782.40308405488</v>
      </c>
      <c r="FN18" s="145">
        <f>conversões!FM18*INPUTs!FI$32</f>
        <v>800880.98111747461</v>
      </c>
      <c r="FO18" s="145">
        <f>conversões!FN18*INPUTs!FJ$32</f>
        <v>1849663.866617291</v>
      </c>
      <c r="FP18" s="145">
        <f>conversões!FO18*INPUTs!FK$32</f>
        <v>649650.86707893165</v>
      </c>
      <c r="FQ18" s="145">
        <f>conversões!FP18*INPUTs!FL$32</f>
        <v>479633.10784335824</v>
      </c>
      <c r="FR18" s="145">
        <f>conversões!FQ18*INPUTs!FM$32</f>
        <v>972461.92619348294</v>
      </c>
      <c r="FS18" s="145">
        <f>conversões!FR18*INPUTs!FN$32</f>
        <v>146007.62983823568</v>
      </c>
      <c r="FT18" s="145">
        <f>conversões!FS18*INPUTs!FO$32</f>
        <v>68778.01871599938</v>
      </c>
      <c r="FU18" s="145">
        <f>conversões!FT18*INPUTs!FP$32</f>
        <v>257084.38677517531</v>
      </c>
      <c r="FV18" s="145">
        <f>conversões!FU18*INPUTs!FQ$32</f>
        <v>1700882.8049726647</v>
      </c>
      <c r="FW18" s="143">
        <f t="shared" si="5"/>
        <v>9386617.1545904148</v>
      </c>
      <c r="FX18" s="145">
        <f>conversões!FW18*INPUTs!FS$32</f>
        <v>38760.088834337774</v>
      </c>
      <c r="FY18" s="145">
        <f>conversões!FX18*INPUTs!FT$32</f>
        <v>2393.500211220141</v>
      </c>
      <c r="FZ18" s="145">
        <f>conversões!FY18*INPUTs!FU$32</f>
        <v>82203.905813877456</v>
      </c>
      <c r="GA18" s="145">
        <f>conversões!FZ18*INPUTs!FV$32</f>
        <v>10610.955228927067</v>
      </c>
      <c r="GB18" s="145">
        <f>conversões!GA18*INPUTs!FW$32</f>
        <v>120987.29283205624</v>
      </c>
      <c r="GC18" s="145">
        <f>conversões!GB18*INPUTs!FX$32</f>
        <v>15491.659098481816</v>
      </c>
      <c r="GD18" s="145">
        <f>conversões!GC18*INPUTs!FY$32</f>
        <v>15840.400397123532</v>
      </c>
      <c r="GE18" s="145">
        <f>conversões!GD18*INPUTs!FZ$32</f>
        <v>82524.715108109813</v>
      </c>
      <c r="GF18" s="145">
        <f>conversões!GE18*INPUTs!GA$32</f>
        <v>17063.553177987793</v>
      </c>
      <c r="GG18" s="145">
        <f>conversões!GF18*INPUTs!GB$32</f>
        <v>119983.37944069809</v>
      </c>
      <c r="GH18" s="145">
        <f>conversões!GG18*INPUTs!GC$32</f>
        <v>76146.583796749968</v>
      </c>
      <c r="GI18" s="145">
        <f>conversões!GH18*INPUTs!GD$32</f>
        <v>94118.545397297814</v>
      </c>
      <c r="GJ18" s="145">
        <f>conversões!GI18*INPUTs!GE$32</f>
        <v>257918.04881570063</v>
      </c>
      <c r="GK18" s="145">
        <f>conversões!GJ18*INPUTs!GF$32</f>
        <v>51938.377086336885</v>
      </c>
      <c r="GL18" s="145">
        <f>conversões!GK18*INPUTs!GG$32</f>
        <v>51130.552689030752</v>
      </c>
      <c r="GM18" s="145">
        <f>conversões!GL18*INPUTs!GH$32</f>
        <v>288601.7924771228</v>
      </c>
      <c r="GN18" s="145">
        <f>conversões!GM18*INPUTs!GI$32</f>
        <v>755209.26540738123</v>
      </c>
      <c r="GO18" s="145">
        <f>conversões!GN18*INPUTs!GJ$32</f>
        <v>201762.0700152576</v>
      </c>
      <c r="GP18" s="145">
        <f>conversões!GO18*INPUTs!GK$32</f>
        <v>802392.97405386937</v>
      </c>
      <c r="GQ18" s="145">
        <f>conversões!GP18*INPUTs!GL$32</f>
        <v>1857786.3235092293</v>
      </c>
      <c r="GR18" s="145">
        <f>conversões!GQ18*INPUTs!GM$32</f>
        <v>619033.64445632789</v>
      </c>
      <c r="GS18" s="145">
        <f>conversões!GR18*INPUTs!GN$32</f>
        <v>420430.91966584203</v>
      </c>
      <c r="GT18" s="145">
        <f>conversões!GS18*INPUTs!GO$32</f>
        <v>977455.74069246917</v>
      </c>
      <c r="GU18" s="145">
        <f>conversões!GT18*INPUTs!GP$32</f>
        <v>116329.21251891156</v>
      </c>
      <c r="GV18" s="145">
        <f>conversões!GU18*INPUTs!GQ$32</f>
        <v>59973.356477887573</v>
      </c>
      <c r="GW18" s="145">
        <f>conversões!GV18*INPUTs!GR$32</f>
        <v>191300.74210591143</v>
      </c>
      <c r="GX18" s="145">
        <f>conversões!GW18*INPUTs!GS$32</f>
        <v>160325.13696596021</v>
      </c>
      <c r="GY18" s="143">
        <f t="shared" si="6"/>
        <v>7487712.7362741074</v>
      </c>
      <c r="GZ18" s="145">
        <f>conversões!GY18*INPUTs!GU$32</f>
        <v>44225.443457163783</v>
      </c>
      <c r="HA18" s="145">
        <f>conversões!GZ18*INPUTs!GV$32</f>
        <v>2463.9176205107619</v>
      </c>
      <c r="HB18" s="145">
        <f>conversões!HA18*INPUTs!GW$32</f>
        <v>42563.908547076149</v>
      </c>
      <c r="HC18" s="145">
        <f>conversões!HB18*INPUTs!GX$32</f>
        <v>5993.4464386920963</v>
      </c>
      <c r="HD18" s="145">
        <f>conversões!HC18*INPUTs!GY$32</f>
        <v>114531.37706659581</v>
      </c>
      <c r="HE18" s="145">
        <f>conversões!HD18*INPUTs!GZ$32</f>
        <v>13381.302106617615</v>
      </c>
      <c r="HF18" s="145">
        <f>conversões!HE18*INPUTs!HA$32</f>
        <v>13403.784780336502</v>
      </c>
      <c r="HG18" s="145">
        <f>conversões!HF18*INPUTs!HB$32</f>
        <v>68952.251160536616</v>
      </c>
      <c r="HH18" s="145">
        <f>conversões!HG18*INPUTs!HC$32</f>
        <v>14364.708721927789</v>
      </c>
      <c r="HI18" s="145">
        <f>conversões!HH18*INPUTs!HD$32</f>
        <v>114387.05911588189</v>
      </c>
      <c r="HJ18" s="145">
        <f>conversões!HI18*INPUTs!HE$32</f>
        <v>69740.899584969273</v>
      </c>
      <c r="HK18" s="145">
        <f>conversões!HJ18*INPUTs!HF$32</f>
        <v>86784.755456292594</v>
      </c>
      <c r="HL18" s="145">
        <f>conversões!HK18*INPUTs!HG$32</f>
        <v>203330.14940389595</v>
      </c>
      <c r="HM18" s="145">
        <f>conversões!HL18*INPUTs!HH$32</f>
        <v>47147.69281981828</v>
      </c>
      <c r="HN18" s="145">
        <f>conversões!HM18*INPUTs!HI$32</f>
        <v>43825.366640275286</v>
      </c>
      <c r="HO18" s="145">
        <f>conversões!HN18*INPUTs!HJ$32</f>
        <v>232584.4701115443</v>
      </c>
      <c r="HP18" s="145">
        <f>conversões!HO18*INPUTs!HK$32</f>
        <v>678302.99128014955</v>
      </c>
      <c r="HQ18" s="145">
        <f>conversões!HP18*INPUTs!HL$32</f>
        <v>155133.13536043995</v>
      </c>
      <c r="HR18" s="145">
        <f>conversões!HQ18*INPUTs!HM$32</f>
        <v>721654.40603439859</v>
      </c>
      <c r="HS18" s="145">
        <f>conversões!HR18*INPUTs!HN$32</f>
        <v>1684668.8026444432</v>
      </c>
      <c r="HT18" s="145">
        <f>conversões!HS18*INPUTs!HO$32</f>
        <v>529161.74680242967</v>
      </c>
      <c r="HU18" s="145">
        <f>conversões!HT18*INPUTs!HP$32</f>
        <v>371341.68097695155</v>
      </c>
      <c r="HV18" s="145">
        <f>conversões!HU18*INPUTs!HQ$32</f>
        <v>843389.75839826406</v>
      </c>
      <c r="HW18" s="145">
        <f>conversões!HV18*INPUTs!HR$32</f>
        <v>99174.225480739056</v>
      </c>
      <c r="HX18" s="145">
        <f>conversões!HW18*INPUTs!HS$32</f>
        <v>49227.757168035023</v>
      </c>
      <c r="HY18" s="145">
        <f>conversões!HX18*INPUTs!HT$32</f>
        <v>200198.61594692842</v>
      </c>
      <c r="HZ18" s="145">
        <f>conversões!HY18*INPUTs!HU$32</f>
        <v>921971.98233992327</v>
      </c>
      <c r="IA18" s="143">
        <f t="shared" si="7"/>
        <v>7371905.6354648359</v>
      </c>
    </row>
    <row r="19" spans="1:235" s="112" customFormat="1" ht="24" x14ac:dyDescent="0.25">
      <c r="A19" s="110" t="s">
        <v>28</v>
      </c>
      <c r="B19" s="111">
        <v>6021</v>
      </c>
      <c r="C19" s="111"/>
      <c r="D19" s="111">
        <v>3</v>
      </c>
      <c r="E19" s="111"/>
      <c r="F19" s="111"/>
      <c r="G19" s="111" t="s">
        <v>812</v>
      </c>
      <c r="H19" s="111" t="s">
        <v>23</v>
      </c>
      <c r="I19" s="110" t="s">
        <v>10</v>
      </c>
      <c r="J19" s="110" t="s">
        <v>879</v>
      </c>
      <c r="K19" s="110" t="s">
        <v>844</v>
      </c>
      <c r="L19" s="145">
        <f>conversões!K19*INPUTs!G$32</f>
        <v>163860.38225109977</v>
      </c>
      <c r="M19" s="145">
        <f>conversões!L19*INPUTs!H$32</f>
        <v>85601.59069644555</v>
      </c>
      <c r="N19" s="145">
        <f>conversões!M19*INPUTs!I$32</f>
        <v>447238.44462060992</v>
      </c>
      <c r="O19" s="145">
        <f>conversões!N19*INPUTs!J$32</f>
        <v>49278.482263714985</v>
      </c>
      <c r="P19" s="145">
        <f>conversões!O19*INPUTs!K$32</f>
        <v>347779.53056465596</v>
      </c>
      <c r="Q19" s="145">
        <f>conversões!P19*INPUTs!L$32</f>
        <v>65567.814545054338</v>
      </c>
      <c r="R19" s="145">
        <f>conversões!Q19*INPUTs!M$32</f>
        <v>79282.024788782524</v>
      </c>
      <c r="S19" s="145">
        <f>conversões!R19*INPUTs!N$32</f>
        <v>280878.94009290665</v>
      </c>
      <c r="T19" s="145">
        <f>conversões!S19*INPUTs!O$32</f>
        <v>189472.27824660603</v>
      </c>
      <c r="U19" s="145">
        <f>conversões!T19*INPUTs!P$32</f>
        <v>448391.18383342511</v>
      </c>
      <c r="V19" s="145">
        <f>conversões!U19*INPUTs!Q$32</f>
        <v>147186.2489705086</v>
      </c>
      <c r="W19" s="145">
        <f>conversões!V19*INPUTs!R$32</f>
        <v>258831.00389565862</v>
      </c>
      <c r="X19" s="145">
        <f>conversões!W19*INPUTs!S$32</f>
        <v>555277.61612965737</v>
      </c>
      <c r="Y19" s="145">
        <f>conversões!X19*INPUTs!T$32</f>
        <v>174419.32454231085</v>
      </c>
      <c r="Z19" s="145">
        <f>conversões!Y19*INPUTs!U$32</f>
        <v>186908.311161822</v>
      </c>
      <c r="AA19" s="145">
        <f>conversões!Z19*INPUTs!V$32</f>
        <v>926446.57263274887</v>
      </c>
      <c r="AB19" s="145">
        <f>conversões!AA19*INPUTs!W$32</f>
        <v>1472379.1080323483</v>
      </c>
      <c r="AC19" s="145">
        <f>conversões!AB19*INPUTs!X$32</f>
        <v>442237.54077306652</v>
      </c>
      <c r="AD19" s="145">
        <f>conversões!AC19*INPUTs!Y$32</f>
        <v>16071834.548930751</v>
      </c>
      <c r="AE19" s="145">
        <f>conversões!AD19*INPUTs!Z$32</f>
        <v>13054315.818810703</v>
      </c>
      <c r="AF19" s="145">
        <f>conversões!AE19*INPUTs!AA$32</f>
        <v>1432526.2682060197</v>
      </c>
      <c r="AG19" s="145">
        <f>conversões!AF19*INPUTs!AB$32</f>
        <v>640722.96568810404</v>
      </c>
      <c r="AH19" s="145">
        <f>conversões!AG19*INPUTs!AC$32</f>
        <v>1353543.5231113322</v>
      </c>
      <c r="AI19" s="145">
        <f>conversões!AH19*INPUTs!AD$32</f>
        <v>265163.86075222772</v>
      </c>
      <c r="AJ19" s="145">
        <f>conversões!AI19*INPUTs!AE$32</f>
        <v>314975.07037090347</v>
      </c>
      <c r="AK19" s="145">
        <f>conversões!AJ19*INPUTs!AF$32</f>
        <v>578339.30543895718</v>
      </c>
      <c r="AL19" s="145">
        <f>conversões!AK19*INPUTs!AG$32</f>
        <v>1004806.0307676449</v>
      </c>
      <c r="AM19" s="143">
        <f t="shared" si="0"/>
        <v>41037263.790118061</v>
      </c>
      <c r="AN19" s="145">
        <f>conversões!AM19*INPUTs!AI$32</f>
        <v>141389.61567670963</v>
      </c>
      <c r="AO19" s="145">
        <f>conversões!AN19*INPUTs!AJ$32</f>
        <v>81142.939446559947</v>
      </c>
      <c r="AP19" s="145">
        <f>conversões!AO19*INPUTs!AK$32</f>
        <v>427757.1827016949</v>
      </c>
      <c r="AQ19" s="145">
        <f>conversões!AP19*INPUTs!AL$32</f>
        <v>53044.051101078352</v>
      </c>
      <c r="AR19" s="145">
        <f>conversões!AQ19*INPUTs!AM$32</f>
        <v>328026.29979586782</v>
      </c>
      <c r="AS19" s="145">
        <f>conversões!AR19*INPUTs!AN$32</f>
        <v>63177.897016823503</v>
      </c>
      <c r="AT19" s="145">
        <f>conversões!AS19*INPUTs!AO$32</f>
        <v>80577.116702300846</v>
      </c>
      <c r="AU19" s="145">
        <f>conversões!AT19*INPUTs!AP$32</f>
        <v>283498.45725447201</v>
      </c>
      <c r="AV19" s="145">
        <f>conversões!AU19*INPUTs!AQ$32</f>
        <v>188241.21604063647</v>
      </c>
      <c r="AW19" s="145">
        <f>conversões!AV19*INPUTs!AR$32</f>
        <v>442047.37006199243</v>
      </c>
      <c r="AX19" s="145">
        <f>conversões!AW19*INPUTs!AS$32</f>
        <v>149771.39440243185</v>
      </c>
      <c r="AY19" s="145">
        <f>conversões!AX19*INPUTs!AT$32</f>
        <v>242321.34012655195</v>
      </c>
      <c r="AZ19" s="145">
        <f>conversões!AY19*INPUTs!AU$32</f>
        <v>434556.94099109393</v>
      </c>
      <c r="BA19" s="145">
        <f>conversões!AZ19*INPUTs!AV$32</f>
        <v>172483.53373624591</v>
      </c>
      <c r="BB19" s="145">
        <f>conversões!BA19*INPUTs!AW$32</f>
        <v>160811.01713487739</v>
      </c>
      <c r="BC19" s="145">
        <f>conversões!BB19*INPUTs!AX$32</f>
        <v>847021.77945125883</v>
      </c>
      <c r="BD19" s="145">
        <f>conversões!BC19*INPUTs!AY$32</f>
        <v>1492973.1042644018</v>
      </c>
      <c r="BE19" s="145">
        <f>conversões!BD19*INPUTs!AZ$32</f>
        <v>439404.65910667524</v>
      </c>
      <c r="BF19" s="145">
        <f>conversões!BE19*INPUTs!BA$32</f>
        <v>15465960.462163866</v>
      </c>
      <c r="BG19" s="145">
        <f>conversões!BF19*INPUTs!BB$32</f>
        <v>12098048.200098023</v>
      </c>
      <c r="BH19" s="145">
        <f>conversões!BG19*INPUTs!BC$32</f>
        <v>1445176.7070793288</v>
      </c>
      <c r="BI19" s="145">
        <f>conversões!BH19*INPUTs!BD$32</f>
        <v>626632.99484554108</v>
      </c>
      <c r="BJ19" s="145">
        <f>conversões!BI19*INPUTs!BE$32</f>
        <v>1107686.1222759786</v>
      </c>
      <c r="BK19" s="145">
        <f>conversões!BJ19*INPUTs!BF$32</f>
        <v>256971.41204509354</v>
      </c>
      <c r="BL19" s="145">
        <f>conversões!BK19*INPUTs!BG$32</f>
        <v>305227.89088516735</v>
      </c>
      <c r="BM19" s="145">
        <f>conversões!BL19*INPUTs!BH$32</f>
        <v>571543.2090816889</v>
      </c>
      <c r="BN19" s="145">
        <f>conversões!BM19*INPUTs!BI$32</f>
        <v>1046758.2176260778</v>
      </c>
      <c r="BO19" s="143">
        <f t="shared" si="1"/>
        <v>38952251.131112434</v>
      </c>
      <c r="BP19" s="145">
        <f>conversões!BO19*INPUTs!BK$32</f>
        <v>127753.0814048661</v>
      </c>
      <c r="BQ19" s="145">
        <f>conversões!BP19*INPUTs!BL$32</f>
        <v>71108.052047782243</v>
      </c>
      <c r="BR19" s="145">
        <f>conversões!BQ19*INPUTs!BM$32</f>
        <v>423896.1919298431</v>
      </c>
      <c r="BS19" s="145">
        <f>conversões!BR19*INPUTs!BN$32</f>
        <v>42236.706824971385</v>
      </c>
      <c r="BT19" s="145">
        <f>conversões!BS19*INPUTs!BO$32</f>
        <v>336711.53928433318</v>
      </c>
      <c r="BU19" s="145">
        <f>conversões!BT19*INPUTs!BP$32</f>
        <v>52491.29608935256</v>
      </c>
      <c r="BV19" s="145">
        <f>conversões!BU19*INPUTs!BQ$32</f>
        <v>73990.570369216599</v>
      </c>
      <c r="BW19" s="145">
        <f>conversões!BV19*INPUTs!BR$32</f>
        <v>270711.25943061453</v>
      </c>
      <c r="BX19" s="145">
        <f>conversões!BW19*INPUTs!BS$32</f>
        <v>131146.72663053227</v>
      </c>
      <c r="BY19" s="145">
        <f>conversões!BX19*INPUTs!BT$32</f>
        <v>406311.10703430849</v>
      </c>
      <c r="BZ19" s="145">
        <f>conversões!BY19*INPUTs!BU$32</f>
        <v>127108.32311813568</v>
      </c>
      <c r="CA19" s="145">
        <f>conversões!BZ19*INPUTs!BV$32</f>
        <v>217421.82995249683</v>
      </c>
      <c r="CB19" s="145">
        <f>conversões!CA19*INPUTs!BW$32</f>
        <v>439143.04751102882</v>
      </c>
      <c r="CC19" s="145">
        <f>conversões!CB19*INPUTs!BX$32</f>
        <v>157745.55558654247</v>
      </c>
      <c r="CD19" s="145">
        <f>conversões!CC19*INPUTs!BY$32</f>
        <v>142648.99222104464</v>
      </c>
      <c r="CE19" s="145">
        <f>conversões!CD19*INPUTs!BZ$32</f>
        <v>765991.47592937178</v>
      </c>
      <c r="CF19" s="145">
        <f>conversões!CE19*INPUTs!CA$32</f>
        <v>1439046.2700025206</v>
      </c>
      <c r="CG19" s="145">
        <f>conversões!CF19*INPUTs!CB$32</f>
        <v>388842.33034925733</v>
      </c>
      <c r="CH19" s="145">
        <f>conversões!CG19*INPUTs!CC$32</f>
        <v>15215971.45286493</v>
      </c>
      <c r="CI19" s="145">
        <f>conversões!CH19*INPUTs!CD$32</f>
        <v>11568213.521507591</v>
      </c>
      <c r="CJ19" s="145">
        <f>conversões!CI19*INPUTs!CE$32</f>
        <v>1314185.8271559556</v>
      </c>
      <c r="CK19" s="145">
        <f>conversões!CJ19*INPUTs!CF$32</f>
        <v>558915.05243722512</v>
      </c>
      <c r="CL19" s="145">
        <f>conversões!CK19*INPUTs!CG$32</f>
        <v>1040154.1305136628</v>
      </c>
      <c r="CM19" s="145">
        <f>conversões!CL19*INPUTs!CH$32</f>
        <v>235499.58658290448</v>
      </c>
      <c r="CN19" s="145">
        <f>conversões!CM19*INPUTs!CI$32</f>
        <v>275866.45358229277</v>
      </c>
      <c r="CO19" s="145">
        <f>conversões!CN19*INPUTs!CJ$32</f>
        <v>506796.37615232391</v>
      </c>
      <c r="CP19" s="145">
        <f>conversões!CO19*INPUTs!CK$32</f>
        <v>959096.67538262962</v>
      </c>
      <c r="CQ19" s="143">
        <f t="shared" si="2"/>
        <v>37289003.431895733</v>
      </c>
      <c r="CR19" s="145">
        <f>conversões!CQ19*INPUTs!CM$32</f>
        <v>130783.66490719693</v>
      </c>
      <c r="CS19" s="145">
        <f>conversões!CR19*INPUTs!CN$32</f>
        <v>53854.578711550574</v>
      </c>
      <c r="CT19" s="145">
        <f>conversões!CS19*INPUTs!CO$32</f>
        <v>393956.75999698747</v>
      </c>
      <c r="CU19" s="145">
        <f>conversões!CT19*INPUTs!CP$32</f>
        <v>40991.859111442725</v>
      </c>
      <c r="CV19" s="145">
        <f>conversões!CU19*INPUTs!CQ$32</f>
        <v>325144.79945652978</v>
      </c>
      <c r="CW19" s="145">
        <f>conversões!CV19*INPUTs!CR$32</f>
        <v>52357.720157415853</v>
      </c>
      <c r="CX19" s="145">
        <f>conversões!CW19*INPUTs!CS$32</f>
        <v>74601.741109924158</v>
      </c>
      <c r="CY19" s="145">
        <f>conversões!CX19*INPUTs!CT$32</f>
        <v>229155.66122575189</v>
      </c>
      <c r="CZ19" s="145">
        <f>conversões!CY19*INPUTs!CU$32</f>
        <v>134519.0339699719</v>
      </c>
      <c r="DA19" s="145">
        <f>conversões!CZ19*INPUTs!CV$32</f>
        <v>352316.93250237813</v>
      </c>
      <c r="DB19" s="145">
        <f>conversões!DA19*INPUTs!CW$32</f>
        <v>130822.7025981279</v>
      </c>
      <c r="DC19" s="145">
        <f>conversões!DB19*INPUTs!CX$32</f>
        <v>212039.25764704077</v>
      </c>
      <c r="DD19" s="145">
        <f>conversões!DC19*INPUTs!CY$32</f>
        <v>434814.58307685453</v>
      </c>
      <c r="DE19" s="145">
        <f>conversões!DD19*INPUTs!CZ$32</f>
        <v>150850.89907271264</v>
      </c>
      <c r="DF19" s="145">
        <f>conversões!DE19*INPUTs!DA$32</f>
        <v>141408.71138146898</v>
      </c>
      <c r="DG19" s="145">
        <f>conversões!DF19*INPUTs!DB$32</f>
        <v>745628.44287121214</v>
      </c>
      <c r="DH19" s="145">
        <f>conversões!DG19*INPUTs!DC$32</f>
        <v>1357548.4273756593</v>
      </c>
      <c r="DI19" s="145">
        <f>conversões!DH19*INPUTs!DD$32</f>
        <v>398074.47805056907</v>
      </c>
      <c r="DJ19" s="145">
        <f>conversões!DI19*INPUTs!DE$32</f>
        <v>14050144.473485962</v>
      </c>
      <c r="DK19" s="145">
        <f>conversões!DJ19*INPUTs!DF$32</f>
        <v>11585516.128098352</v>
      </c>
      <c r="DL19" s="145">
        <f>conversões!DK19*INPUTs!DG$32</f>
        <v>1145579.2672783576</v>
      </c>
      <c r="DM19" s="145">
        <f>conversões!DL19*INPUTs!DH$32</f>
        <v>513857.54904547008</v>
      </c>
      <c r="DN19" s="145">
        <f>conversões!DM19*INPUTs!DI$32</f>
        <v>1136657.9442162002</v>
      </c>
      <c r="DO19" s="145">
        <f>conversões!DN19*INPUTs!DJ$32</f>
        <v>233733.56730657106</v>
      </c>
      <c r="DP19" s="145">
        <f>conversões!DO19*INPUTs!DK$32</f>
        <v>257590.157465461</v>
      </c>
      <c r="DQ19" s="145">
        <f>conversões!DP19*INPUTs!DL$32</f>
        <v>548849.10954915755</v>
      </c>
      <c r="DR19" s="145">
        <f>conversões!DQ19*INPUTs!DM$32</f>
        <v>874800.35560725187</v>
      </c>
      <c r="DS19" s="143">
        <f t="shared" si="3"/>
        <v>35705598.805275574</v>
      </c>
      <c r="DT19" s="145">
        <f>conversões!DS19*INPUTs!DO$32</f>
        <v>142470.88831356607</v>
      </c>
      <c r="DU19" s="145">
        <f>conversões!DT19*INPUTs!DP$32</f>
        <v>66924.412800560967</v>
      </c>
      <c r="DV19" s="145">
        <f>conversões!DU19*INPUTs!DQ$32</f>
        <v>319264.19009333086</v>
      </c>
      <c r="DW19" s="145">
        <f>conversões!DV19*INPUTs!DR$32</f>
        <v>43363.447856719577</v>
      </c>
      <c r="DX19" s="145">
        <f>conversões!DW19*INPUTs!DS$32</f>
        <v>359967.86663078656</v>
      </c>
      <c r="DY19" s="145">
        <f>conversões!DX19*INPUTs!DT$32</f>
        <v>55911.940235530208</v>
      </c>
      <c r="DZ19" s="145">
        <f>conversões!DY19*INPUTs!DU$32</f>
        <v>46031.507079215902</v>
      </c>
      <c r="EA19" s="145">
        <f>conversões!DZ19*INPUTs!DV$32</f>
        <v>226023.36767351878</v>
      </c>
      <c r="EB19" s="145">
        <f>conversões!EA19*INPUTs!DW$32</f>
        <v>138203.66958447336</v>
      </c>
      <c r="EC19" s="145">
        <f>conversões!EB19*INPUTs!DX$32</f>
        <v>381645.87271605368</v>
      </c>
      <c r="ED19" s="145">
        <f>conversões!EC19*INPUTs!DY$32</f>
        <v>116336.17801422857</v>
      </c>
      <c r="EE19" s="145">
        <f>conversões!ED19*INPUTs!DZ$32</f>
        <v>222692.35366654707</v>
      </c>
      <c r="EF19" s="145">
        <f>conversões!EE19*INPUTs!EA$32</f>
        <v>430318.48350252025</v>
      </c>
      <c r="EG19" s="145">
        <f>conversões!EF19*INPUTs!EB$32</f>
        <v>167058.78220495189</v>
      </c>
      <c r="EH19" s="145">
        <f>conversões!EG19*INPUTs!EC$32</f>
        <v>145041.86857514351</v>
      </c>
      <c r="EI19" s="145">
        <f>conversões!EH19*INPUTs!ED$32</f>
        <v>742864.39003219153</v>
      </c>
      <c r="EJ19" s="145">
        <f>conversões!EI19*INPUTs!EE$32</f>
        <v>1406117.5869861194</v>
      </c>
      <c r="EK19" s="145">
        <f>conversões!EJ19*INPUTs!EF$32</f>
        <v>404027.20875295345</v>
      </c>
      <c r="EL19" s="145">
        <f>conversões!EK19*INPUTs!EG$32</f>
        <v>13950470.824968295</v>
      </c>
      <c r="EM19" s="145">
        <f>conversões!EL19*INPUTs!EH$32</f>
        <v>12855093.40906325</v>
      </c>
      <c r="EN19" s="145">
        <f>conversões!EM19*INPUTs!EI$32</f>
        <v>1060371.5557075944</v>
      </c>
      <c r="EO19" s="145">
        <f>conversões!EN19*INPUTs!EJ$32</f>
        <v>502503.09364387358</v>
      </c>
      <c r="EP19" s="145">
        <f>conversões!EO19*INPUTs!EK$32</f>
        <v>1183743.2062071338</v>
      </c>
      <c r="EQ19" s="145">
        <f>conversões!EP19*INPUTs!EL$32</f>
        <v>219152.9670521408</v>
      </c>
      <c r="ER19" s="145">
        <f>conversões!EQ19*INPUTs!EM$32</f>
        <v>263941.75533647381</v>
      </c>
      <c r="ES19" s="145">
        <f>conversões!ER19*INPUTs!EN$32</f>
        <v>549034.18254389358</v>
      </c>
      <c r="ET19" s="145">
        <f>conversões!ES19*INPUTs!EO$32</f>
        <v>905915.14739794703</v>
      </c>
      <c r="EU19" s="143">
        <f t="shared" si="4"/>
        <v>36904490.156639017</v>
      </c>
      <c r="EV19" s="145">
        <f>conversões!EU19*INPUTs!EQ$32</f>
        <v>142785.25966553058</v>
      </c>
      <c r="EW19" s="145">
        <f>conversões!EV19*INPUTs!ER$32</f>
        <v>46951.20861209774</v>
      </c>
      <c r="EX19" s="145">
        <f>conversões!EW19*INPUTs!ES$32</f>
        <v>291174.37945656962</v>
      </c>
      <c r="EY19" s="145">
        <f>conversões!EX19*INPUTs!ET$32</f>
        <v>34613.114323127993</v>
      </c>
      <c r="EZ19" s="145">
        <f>conversões!EY19*INPUTs!EU$32</f>
        <v>259442.96885749963</v>
      </c>
      <c r="FA19" s="145">
        <f>conversões!EZ19*INPUTs!EV$32</f>
        <v>49856.179015453134</v>
      </c>
      <c r="FB19" s="145">
        <f>conversões!FA19*INPUTs!EW$32</f>
        <v>26569.395603923404</v>
      </c>
      <c r="FC19" s="145">
        <f>conversões!FB19*INPUTs!EX$32</f>
        <v>199946.50343953972</v>
      </c>
      <c r="FD19" s="145">
        <f>conversões!FC19*INPUTs!EY$32</f>
        <v>119459.65097460794</v>
      </c>
      <c r="FE19" s="145">
        <f>conversões!FD19*INPUTs!EZ$32</f>
        <v>341916.54402743059</v>
      </c>
      <c r="FF19" s="145">
        <f>conversões!FE19*INPUTs!FA$32</f>
        <v>109840.51806571615</v>
      </c>
      <c r="FG19" s="145">
        <f>conversões!FF19*INPUTs!FB$32</f>
        <v>177260.03064531262</v>
      </c>
      <c r="FH19" s="145">
        <f>conversões!FG19*INPUTs!FC$32</f>
        <v>402923.92819810269</v>
      </c>
      <c r="FI19" s="145">
        <f>conversões!FH19*INPUTs!FD$32</f>
        <v>131410.1956627919</v>
      </c>
      <c r="FJ19" s="145">
        <f>conversões!FI19*INPUTs!FE$32</f>
        <v>135513.54249173199</v>
      </c>
      <c r="FK19" s="145">
        <f>conversões!FJ19*INPUTs!FF$32</f>
        <v>683752.63554167456</v>
      </c>
      <c r="FL19" s="145">
        <f>conversões!FK19*INPUTs!FG$32</f>
        <v>1271772.3211800442</v>
      </c>
      <c r="FM19" s="145">
        <f>conversões!FL19*INPUTs!FH$32</f>
        <v>334360.26800931559</v>
      </c>
      <c r="FN19" s="145">
        <f>conversões!FM19*INPUTs!FI$32</f>
        <v>12258963.340821855</v>
      </c>
      <c r="FO19" s="145">
        <f>conversões!FN19*INPUTs!FJ$32</f>
        <v>11547666.444107704</v>
      </c>
      <c r="FP19" s="145">
        <f>conversões!FO19*INPUTs!FK$32</f>
        <v>904868.96470281563</v>
      </c>
      <c r="FQ19" s="145">
        <f>conversões!FP19*INPUTs!FL$32</f>
        <v>450096.35417561489</v>
      </c>
      <c r="FR19" s="145">
        <f>conversões!FQ19*INPUTs!FM$32</f>
        <v>978988.12515928771</v>
      </c>
      <c r="FS19" s="145">
        <f>conversões!FR19*INPUTs!FN$32</f>
        <v>203014.67055789253</v>
      </c>
      <c r="FT19" s="145">
        <f>conversões!FS19*INPUTs!FO$32</f>
        <v>227592.36520964626</v>
      </c>
      <c r="FU19" s="145">
        <f>conversões!FT19*INPUTs!FP$32</f>
        <v>435764.17889601324</v>
      </c>
      <c r="FV19" s="145">
        <f>conversões!FU19*INPUTs!FQ$32</f>
        <v>762422.57924481574</v>
      </c>
      <c r="FW19" s="143">
        <f t="shared" si="5"/>
        <v>32528925.666646115</v>
      </c>
      <c r="FX19" s="145">
        <f>conversões!FW19*INPUTs!FS$32</f>
        <v>110464.91148382593</v>
      </c>
      <c r="FY19" s="145">
        <f>conversões!FX19*INPUTs!FT$32</f>
        <v>47355.264768955611</v>
      </c>
      <c r="FZ19" s="145">
        <f>conversões!FY19*INPUTs!FU$32</f>
        <v>258925.24348331275</v>
      </c>
      <c r="GA19" s="145">
        <f>conversões!FZ19*INPUTs!FV$32</f>
        <v>29055.461766172077</v>
      </c>
      <c r="GB19" s="145">
        <f>conversões!GA19*INPUTs!FW$32</f>
        <v>240988.17490709512</v>
      </c>
      <c r="GC19" s="145">
        <f>conversões!GB19*INPUTs!FX$32</f>
        <v>50257.776232718497</v>
      </c>
      <c r="GD19" s="145">
        <f>conversões!GC19*INPUTs!FY$32</f>
        <v>58362.186232512075</v>
      </c>
      <c r="GE19" s="145">
        <f>conversões!GD19*INPUTs!FZ$32</f>
        <v>202196.7156500092</v>
      </c>
      <c r="GF19" s="145">
        <f>conversões!GE19*INPUTs!GA$32</f>
        <v>118578.81922566485</v>
      </c>
      <c r="GG19" s="145">
        <f>conversões!GF19*INPUTs!GB$32</f>
        <v>291762.86065254582</v>
      </c>
      <c r="GH19" s="145">
        <f>conversões!GG19*INPUTs!GC$32</f>
        <v>101727.44339736039</v>
      </c>
      <c r="GI19" s="145">
        <f>conversões!GH19*INPUTs!GD$32</f>
        <v>117765.10761264429</v>
      </c>
      <c r="GJ19" s="145">
        <f>conversões!GI19*INPUTs!GE$32</f>
        <v>429280.88838518102</v>
      </c>
      <c r="GK19" s="145">
        <f>conversões!GJ19*INPUTs!GF$32</f>
        <v>131603.98000536111</v>
      </c>
      <c r="GL19" s="145">
        <f>conversões!GK19*INPUTs!GG$32</f>
        <v>139228.10395035814</v>
      </c>
      <c r="GM19" s="145">
        <f>conversões!GL19*INPUTs!GH$32</f>
        <v>617419.89446183317</v>
      </c>
      <c r="GN19" s="145">
        <f>conversões!GM19*INPUTs!GI$32</f>
        <v>1162597.892065533</v>
      </c>
      <c r="GO19" s="145">
        <f>conversões!GN19*INPUTs!GJ$32</f>
        <v>377364.94520123693</v>
      </c>
      <c r="GP19" s="145">
        <f>conversões!GO19*INPUTs!GK$32</f>
        <v>11564025.882663166</v>
      </c>
      <c r="GQ19" s="145">
        <f>conversões!GP19*INPUTs!GL$32</f>
        <v>10655256.381282769</v>
      </c>
      <c r="GR19" s="145">
        <f>conversões!GQ19*INPUTs!GM$32</f>
        <v>761227.19714355026</v>
      </c>
      <c r="GS19" s="145">
        <f>conversões!GR19*INPUTs!GN$32</f>
        <v>423502.49542767729</v>
      </c>
      <c r="GT19" s="145">
        <f>conversões!GS19*INPUTs!GO$32</f>
        <v>1013373.5483767299</v>
      </c>
      <c r="GU19" s="145">
        <f>conversões!GT19*INPUTs!GP$32</f>
        <v>190630.13267475029</v>
      </c>
      <c r="GV19" s="145">
        <f>conversões!GU19*INPUTs!GQ$32</f>
        <v>223479.37835776474</v>
      </c>
      <c r="GW19" s="145">
        <f>conversões!GV19*INPUTs!GR$32</f>
        <v>496002.61226447643</v>
      </c>
      <c r="GX19" s="145">
        <f>conversões!GW19*INPUTs!GS$32</f>
        <v>668099.91707107634</v>
      </c>
      <c r="GY19" s="143">
        <f t="shared" si="6"/>
        <v>30480533.214744285</v>
      </c>
      <c r="GZ19" s="145">
        <f>conversões!GY19*INPUTs!GU$32</f>
        <v>91124.269464845944</v>
      </c>
      <c r="HA19" s="145">
        <f>conversões!GZ19*INPUTs!GV$32</f>
        <v>52880.660211824223</v>
      </c>
      <c r="HB19" s="145">
        <f>conversões!HA19*INPUTs!GW$32</f>
        <v>254504.99395043636</v>
      </c>
      <c r="HC19" s="145">
        <f>conversões!HB19*INPUTs!GX$32</f>
        <v>26760.111264106352</v>
      </c>
      <c r="HD19" s="145">
        <f>conversões!HC19*INPUTs!GY$32</f>
        <v>197206.62674756141</v>
      </c>
      <c r="HE19" s="145">
        <f>conversões!HD19*INPUTs!GZ$32</f>
        <v>44711.516870078056</v>
      </c>
      <c r="HF19" s="145">
        <f>conversões!HE19*INPUTs!HA$32</f>
        <v>41047.320822088215</v>
      </c>
      <c r="HG19" s="145">
        <f>conversões!HF19*INPUTs!HB$32</f>
        <v>125786.27106675782</v>
      </c>
      <c r="HH19" s="145">
        <f>conversões!HG19*INPUTs!HC$32</f>
        <v>109002.18381620338</v>
      </c>
      <c r="HI19" s="145">
        <f>conversões!HH19*INPUTs!HD$32</f>
        <v>264476.12432884797</v>
      </c>
      <c r="HJ19" s="145">
        <f>conversões!HI19*INPUTs!HE$32</f>
        <v>98218.695240337955</v>
      </c>
      <c r="HK19" s="145">
        <f>conversões!HJ19*INPUTs!HF$32</f>
        <v>153363.52344775407</v>
      </c>
      <c r="HL19" s="145">
        <f>conversões!HK19*INPUTs!HG$32</f>
        <v>326506.95780011395</v>
      </c>
      <c r="HM19" s="145">
        <f>conversões!HL19*INPUTs!HH$32</f>
        <v>102094.75505909676</v>
      </c>
      <c r="HN19" s="145">
        <f>conversões!HM19*INPUTs!HI$32</f>
        <v>135697.78102593179</v>
      </c>
      <c r="HO19" s="145">
        <f>conversões!HN19*INPUTs!HJ$32</f>
        <v>603329.26968504686</v>
      </c>
      <c r="HP19" s="145">
        <f>conversões!HO19*INPUTs!HK$32</f>
        <v>1054458.0366622624</v>
      </c>
      <c r="HQ19" s="145">
        <f>conversões!HP19*INPUTs!HL$32</f>
        <v>138064.64154924598</v>
      </c>
      <c r="HR19" s="145">
        <f>conversões!HQ19*INPUTs!HM$32</f>
        <v>12049352.302508321</v>
      </c>
      <c r="HS19" s="145">
        <f>conversões!HR19*INPUTs!HN$32</f>
        <v>9640231.6358535532</v>
      </c>
      <c r="HT19" s="145">
        <f>conversões!HS19*INPUTs!HO$32</f>
        <v>621829.59833186946</v>
      </c>
      <c r="HU19" s="145">
        <f>conversões!HT19*INPUTs!HP$32</f>
        <v>393136.38008213131</v>
      </c>
      <c r="HV19" s="145">
        <f>conversões!HU19*INPUTs!HQ$32</f>
        <v>808644.31957890675</v>
      </c>
      <c r="HW19" s="145">
        <f>conversões!HV19*INPUTs!HR$32</f>
        <v>185221.44627343366</v>
      </c>
      <c r="HX19" s="145">
        <f>conversões!HW19*INPUTs!HS$32</f>
        <v>182977.18127511293</v>
      </c>
      <c r="HY19" s="145">
        <f>conversões!HX19*INPUTs!HT$32</f>
        <v>377136.25429024937</v>
      </c>
      <c r="HZ19" s="145">
        <f>conversões!HY19*INPUTs!HU$32</f>
        <v>562107.93879941502</v>
      </c>
      <c r="IA19" s="143">
        <f t="shared" si="7"/>
        <v>28639870.796005536</v>
      </c>
    </row>
    <row r="20" spans="1:235" s="112" customFormat="1" ht="24" x14ac:dyDescent="0.25">
      <c r="A20" s="110" t="s">
        <v>28</v>
      </c>
      <c r="B20" s="111">
        <v>6022</v>
      </c>
      <c r="C20" s="111"/>
      <c r="D20" s="111">
        <v>3</v>
      </c>
      <c r="E20" s="111"/>
      <c r="F20" s="111"/>
      <c r="G20" s="111" t="s">
        <v>813</v>
      </c>
      <c r="H20" s="111" t="s">
        <v>23</v>
      </c>
      <c r="I20" s="110" t="s">
        <v>10</v>
      </c>
      <c r="J20" s="110" t="s">
        <v>879</v>
      </c>
      <c r="K20" s="110" t="s">
        <v>844</v>
      </c>
      <c r="L20" s="145">
        <f>conversões!K20*INPUTs!G$32</f>
        <v>0</v>
      </c>
      <c r="M20" s="145">
        <f>conversões!L20*INPUTs!H$32</f>
        <v>0</v>
      </c>
      <c r="N20" s="145">
        <f>conversões!M20*INPUTs!I$32</f>
        <v>1786.9464006036701</v>
      </c>
      <c r="O20" s="145">
        <f>conversões!N20*INPUTs!J$32</f>
        <v>0</v>
      </c>
      <c r="P20" s="145">
        <f>conversões!O20*INPUTs!K$32</f>
        <v>0</v>
      </c>
      <c r="Q20" s="145">
        <f>conversões!P20*INPUTs!L$32</f>
        <v>0</v>
      </c>
      <c r="R20" s="145">
        <f>conversões!Q20*INPUTs!M$32</f>
        <v>0</v>
      </c>
      <c r="S20" s="145">
        <f>conversões!R20*INPUTs!N$32</f>
        <v>28047.925615806365</v>
      </c>
      <c r="T20" s="145">
        <f>conversões!S20*INPUTs!O$32</f>
        <v>895.29024671137086</v>
      </c>
      <c r="U20" s="145">
        <f>conversões!T20*INPUTs!P$32</f>
        <v>365.61845686899386</v>
      </c>
      <c r="V20" s="145">
        <f>conversões!U20*INPUTs!Q$32</f>
        <v>14557.031204256211</v>
      </c>
      <c r="W20" s="145">
        <f>conversões!V20*INPUTs!R$32</f>
        <v>237.48630884239782</v>
      </c>
      <c r="X20" s="145">
        <f>conversões!W20*INPUTs!S$32</f>
        <v>11056.890328553232</v>
      </c>
      <c r="Y20" s="145">
        <f>conversões!X20*INPUTs!T$32</f>
        <v>0</v>
      </c>
      <c r="Z20" s="145">
        <f>conversões!Y20*INPUTs!U$32</f>
        <v>14934.656527064592</v>
      </c>
      <c r="AA20" s="145">
        <f>conversões!Z20*INPUTs!V$32</f>
        <v>3462.2397176928462</v>
      </c>
      <c r="AB20" s="145">
        <f>conversões!AA20*INPUTs!W$32</f>
        <v>13454.851721980907</v>
      </c>
      <c r="AC20" s="145">
        <f>conversões!AB20*INPUTs!X$32</f>
        <v>940.11992970839322</v>
      </c>
      <c r="AD20" s="145">
        <f>conversões!AC20*INPUTs!Y$32</f>
        <v>1757552.5227132479</v>
      </c>
      <c r="AE20" s="145">
        <f>conversões!AD20*INPUTs!Z$32</f>
        <v>586816.85558644135</v>
      </c>
      <c r="AF20" s="145">
        <f>conversões!AE20*INPUTs!AA$32</f>
        <v>57164.333891988812</v>
      </c>
      <c r="AG20" s="145">
        <f>conversões!AF20*INPUTs!AB$32</f>
        <v>21692.332206643729</v>
      </c>
      <c r="AH20" s="145">
        <f>conversões!AG20*INPUTs!AC$32</f>
        <v>22658.766171665618</v>
      </c>
      <c r="AI20" s="145">
        <f>conversões!AH20*INPUTs!AD$32</f>
        <v>7073.4606721530354</v>
      </c>
      <c r="AJ20" s="145">
        <f>conversões!AI20*INPUTs!AE$32</f>
        <v>44220.653500240383</v>
      </c>
      <c r="AK20" s="145">
        <f>conversões!AJ20*INPUTs!AF$32</f>
        <v>3565.2521656214049</v>
      </c>
      <c r="AL20" s="145">
        <f>conversões!AK20*INPUTs!AG$32</f>
        <v>14091.998493183952</v>
      </c>
      <c r="AM20" s="143">
        <f t="shared" si="0"/>
        <v>2604575.2318592751</v>
      </c>
      <c r="AN20" s="145">
        <f>conversões!AM20*INPUTs!AI$32</f>
        <v>0</v>
      </c>
      <c r="AO20" s="145">
        <f>conversões!AN20*INPUTs!AJ$32</f>
        <v>0</v>
      </c>
      <c r="AP20" s="145">
        <f>conversões!AO20*INPUTs!AK$32</f>
        <v>1391.7193010149131</v>
      </c>
      <c r="AQ20" s="145">
        <f>conversões!AP20*INPUTs!AL$32</f>
        <v>0</v>
      </c>
      <c r="AR20" s="145">
        <f>conversões!AQ20*INPUTs!AM$32</f>
        <v>0</v>
      </c>
      <c r="AS20" s="145">
        <f>conversões!AR20*INPUTs!AN$32</f>
        <v>0</v>
      </c>
      <c r="AT20" s="145">
        <f>conversões!AS20*INPUTs!AO$32</f>
        <v>0</v>
      </c>
      <c r="AU20" s="145">
        <f>conversões!AT20*INPUTs!AP$32</f>
        <v>30861.138642107075</v>
      </c>
      <c r="AV20" s="145">
        <f>conversões!AU20*INPUTs!AQ$32</f>
        <v>827.31414559955408</v>
      </c>
      <c r="AW20" s="145">
        <f>conversões!AV20*INPUTs!AR$32</f>
        <v>135783.65165563379</v>
      </c>
      <c r="AX20" s="145">
        <f>conversões!AW20*INPUTs!AS$32</f>
        <v>2885.101218439142</v>
      </c>
      <c r="AY20" s="145">
        <f>conversões!AX20*INPUTs!AT$32</f>
        <v>344.23007813745488</v>
      </c>
      <c r="AZ20" s="145">
        <f>conversões!AY20*INPUTs!AU$32</f>
        <v>11331.147844990968</v>
      </c>
      <c r="BA20" s="145">
        <f>conversões!AZ20*INPUTs!AV$32</f>
        <v>0</v>
      </c>
      <c r="BB20" s="145">
        <f>conversões!BA20*INPUTs!AW$32</f>
        <v>14412.573498879119</v>
      </c>
      <c r="BC20" s="145">
        <f>conversões!BB20*INPUTs!AX$32</f>
        <v>3540.9059956132278</v>
      </c>
      <c r="BD20" s="145">
        <f>conversões!BC20*INPUTs!AY$32</f>
        <v>8478.0629287142929</v>
      </c>
      <c r="BE20" s="145">
        <f>conversões!BD20*INPUTs!AZ$32</f>
        <v>1082.263723006995</v>
      </c>
      <c r="BF20" s="145">
        <f>conversões!BE20*INPUTs!BA$32</f>
        <v>1650130.3878226494</v>
      </c>
      <c r="BG20" s="145">
        <f>conversões!BF20*INPUTs!BB$32</f>
        <v>578381.57488042605</v>
      </c>
      <c r="BH20" s="145">
        <f>conversões!BG20*INPUTs!BC$32</f>
        <v>58508.989723686405</v>
      </c>
      <c r="BI20" s="145">
        <f>conversões!BH20*INPUTs!BD$32</f>
        <v>25192.931432136509</v>
      </c>
      <c r="BJ20" s="145">
        <f>conversões!BI20*INPUTs!BE$32</f>
        <v>22114.314811880307</v>
      </c>
      <c r="BK20" s="145">
        <f>conversões!BJ20*INPUTs!BF$32</f>
        <v>6637.3688393712373</v>
      </c>
      <c r="BL20" s="145">
        <f>conversões!BK20*INPUTs!BG$32</f>
        <v>21445.750282653335</v>
      </c>
      <c r="BM20" s="145">
        <f>conversões!BL20*INPUTs!BH$32</f>
        <v>4077.4590160985413</v>
      </c>
      <c r="BN20" s="145">
        <f>conversões!BM20*INPUTs!BI$32</f>
        <v>11089.014665090583</v>
      </c>
      <c r="BO20" s="143">
        <f t="shared" si="1"/>
        <v>2588515.9005061286</v>
      </c>
      <c r="BP20" s="145">
        <f>conversões!BO20*INPUTs!BK$32</f>
        <v>0</v>
      </c>
      <c r="BQ20" s="145">
        <f>conversões!BP20*INPUTs!BL$32</f>
        <v>0</v>
      </c>
      <c r="BR20" s="145">
        <f>conversões!BQ20*INPUTs!BM$32</f>
        <v>1199.7696568880597</v>
      </c>
      <c r="BS20" s="145">
        <f>conversões!BR20*INPUTs!BN$32</f>
        <v>0</v>
      </c>
      <c r="BT20" s="145">
        <f>conversões!BS20*INPUTs!BO$32</f>
        <v>163.77231693845286</v>
      </c>
      <c r="BU20" s="145">
        <f>conversões!BT20*INPUTs!BP$32</f>
        <v>0</v>
      </c>
      <c r="BV20" s="145">
        <f>conversões!BU20*INPUTs!BQ$32</f>
        <v>0</v>
      </c>
      <c r="BW20" s="145">
        <f>conversões!BV20*INPUTs!BR$32</f>
        <v>28020.911148547966</v>
      </c>
      <c r="BX20" s="145">
        <f>conversões!BW20*INPUTs!BS$32</f>
        <v>691.2409274061182</v>
      </c>
      <c r="BY20" s="145">
        <f>conversões!BX20*INPUTs!BT$32</f>
        <v>138193.91885354143</v>
      </c>
      <c r="BZ20" s="145">
        <f>conversões!BY20*INPUTs!BU$32</f>
        <v>0</v>
      </c>
      <c r="CA20" s="145">
        <f>conversões!BZ20*INPUTs!BV$32</f>
        <v>0</v>
      </c>
      <c r="CB20" s="145">
        <f>conversões!CA20*INPUTs!BW$32</f>
        <v>24059.207982354641</v>
      </c>
      <c r="CC20" s="145">
        <f>conversões!CB20*INPUTs!BX$32</f>
        <v>0</v>
      </c>
      <c r="CD20" s="145">
        <f>conversões!CC20*INPUTs!BY$32</f>
        <v>25241.228462903044</v>
      </c>
      <c r="CE20" s="145">
        <f>conversões!CD20*INPUTs!BZ$32</f>
        <v>10873.346234609638</v>
      </c>
      <c r="CF20" s="145">
        <f>conversões!CE20*INPUTs!CA$32</f>
        <v>12145.532109473488</v>
      </c>
      <c r="CG20" s="145">
        <f>conversões!CF20*INPUTs!CB$32</f>
        <v>1895.7448018829573</v>
      </c>
      <c r="CH20" s="145">
        <f>conversões!CG20*INPUTs!CC$32</f>
        <v>1374457.5968500325</v>
      </c>
      <c r="CI20" s="145">
        <f>conversões!CH20*INPUTs!CD$32</f>
        <v>497635.28577883146</v>
      </c>
      <c r="CJ20" s="145">
        <f>conversões!CI20*INPUTs!CE$32</f>
        <v>61562.507078502291</v>
      </c>
      <c r="CK20" s="145">
        <f>conversões!CJ20*INPUTs!CF$32</f>
        <v>23791.617058532011</v>
      </c>
      <c r="CL20" s="145">
        <f>conversões!CK20*INPUTs!CG$32</f>
        <v>19420.91813620388</v>
      </c>
      <c r="CM20" s="145">
        <f>conversões!CL20*INPUTs!CH$32</f>
        <v>212.24950079325498</v>
      </c>
      <c r="CN20" s="145">
        <f>conversões!CM20*INPUTs!CI$32</f>
        <v>25796.042636714781</v>
      </c>
      <c r="CO20" s="145">
        <f>conversões!CN20*INPUTs!CJ$32</f>
        <v>1839.069669224333</v>
      </c>
      <c r="CP20" s="145">
        <f>conversões!CO20*INPUTs!CK$32</f>
        <v>163796.24844586072</v>
      </c>
      <c r="CQ20" s="143">
        <f t="shared" si="2"/>
        <v>2410996.2076492407</v>
      </c>
      <c r="CR20" s="145">
        <f>conversões!CQ20*INPUTs!CM$32</f>
        <v>0</v>
      </c>
      <c r="CS20" s="145">
        <f>conversões!CR20*INPUTs!CN$32</f>
        <v>0</v>
      </c>
      <c r="CT20" s="145">
        <f>conversões!CS20*INPUTs!CO$32</f>
        <v>896.70394679587093</v>
      </c>
      <c r="CU20" s="145">
        <f>conversões!CT20*INPUTs!CP$32</f>
        <v>0</v>
      </c>
      <c r="CV20" s="145">
        <f>conversões!CU20*INPUTs!CQ$32</f>
        <v>0</v>
      </c>
      <c r="CW20" s="145">
        <f>conversões!CV20*INPUTs!CR$32</f>
        <v>0</v>
      </c>
      <c r="CX20" s="145">
        <f>conversões!CW20*INPUTs!CS$32</f>
        <v>0</v>
      </c>
      <c r="CY20" s="145">
        <f>conversões!CX20*INPUTs!CT$32</f>
        <v>33338.327361984513</v>
      </c>
      <c r="CZ20" s="145">
        <f>conversões!CY20*INPUTs!CU$32</f>
        <v>0</v>
      </c>
      <c r="DA20" s="145">
        <f>conversões!CZ20*INPUTs!CV$32</f>
        <v>137326.29801320698</v>
      </c>
      <c r="DB20" s="145">
        <f>conversões!DA20*INPUTs!CW$32</f>
        <v>0</v>
      </c>
      <c r="DC20" s="145">
        <f>conversões!DB20*INPUTs!CX$32</f>
        <v>0</v>
      </c>
      <c r="DD20" s="145">
        <f>conversões!DC20*INPUTs!CY$32</f>
        <v>26591.158417854502</v>
      </c>
      <c r="DE20" s="145">
        <f>conversões!DD20*INPUTs!CZ$32</f>
        <v>0</v>
      </c>
      <c r="DF20" s="145">
        <f>conversões!DE20*INPUTs!DA$32</f>
        <v>29152.776605233688</v>
      </c>
      <c r="DG20" s="145">
        <f>conversões!DF20*INPUTs!DB$32</f>
        <v>9569.5997900213315</v>
      </c>
      <c r="DH20" s="145">
        <f>conversões!DG20*INPUTs!DC$32</f>
        <v>13517.347915699433</v>
      </c>
      <c r="DI20" s="145">
        <f>conversões!DH20*INPUTs!DD$32</f>
        <v>1587.48685213884</v>
      </c>
      <c r="DJ20" s="145">
        <f>conversões!DI20*INPUTs!DE$32</f>
        <v>1352587.9735234405</v>
      </c>
      <c r="DK20" s="145">
        <f>conversões!DJ20*INPUTs!DF$32</f>
        <v>368640.89020708349</v>
      </c>
      <c r="DL20" s="145">
        <f>conversões!DK20*INPUTs!DG$32</f>
        <v>67463.310917581504</v>
      </c>
      <c r="DM20" s="145">
        <f>conversões!DL20*INPUTs!DH$32</f>
        <v>35654.924208912453</v>
      </c>
      <c r="DN20" s="145">
        <f>conversões!DM20*INPUTs!DI$32</f>
        <v>25385.591691298552</v>
      </c>
      <c r="DO20" s="145">
        <f>conversões!DN20*INPUTs!DJ$32</f>
        <v>190.95458458561052</v>
      </c>
      <c r="DP20" s="145">
        <f>conversões!DO20*INPUTs!DK$32</f>
        <v>22097.730958297718</v>
      </c>
      <c r="DQ20" s="145">
        <f>conversões!DP20*INPUTs!DL$32</f>
        <v>2687.0487410261931</v>
      </c>
      <c r="DR20" s="145">
        <f>conversões!DQ20*INPUTs!DM$32</f>
        <v>182803.60205649206</v>
      </c>
      <c r="DS20" s="143">
        <f t="shared" si="3"/>
        <v>2309491.7257916536</v>
      </c>
      <c r="DT20" s="145">
        <f>conversões!DS20*INPUTs!DO$32</f>
        <v>0</v>
      </c>
      <c r="DU20" s="145">
        <f>conversões!DT20*INPUTs!DP$32</f>
        <v>0</v>
      </c>
      <c r="DV20" s="145">
        <f>conversões!DU20*INPUTs!DQ$32</f>
        <v>606.30817409967847</v>
      </c>
      <c r="DW20" s="145">
        <f>conversões!DV20*INPUTs!DR$32</f>
        <v>0</v>
      </c>
      <c r="DX20" s="145">
        <f>conversões!DW20*INPUTs!DS$32</f>
        <v>0</v>
      </c>
      <c r="DY20" s="145">
        <f>conversões!DX20*INPUTs!DT$32</f>
        <v>0</v>
      </c>
      <c r="DZ20" s="145">
        <f>conversões!DY20*INPUTs!DU$32</f>
        <v>0</v>
      </c>
      <c r="EA20" s="145">
        <f>conversões!DZ20*INPUTs!DV$32</f>
        <v>19348.668100106817</v>
      </c>
      <c r="EB20" s="145">
        <f>conversões!EA20*INPUTs!DW$32</f>
        <v>0</v>
      </c>
      <c r="EC20" s="145">
        <f>conversões!EB20*INPUTs!DX$32</f>
        <v>185960.52148000081</v>
      </c>
      <c r="ED20" s="145">
        <f>conversões!EC20*INPUTs!DY$32</f>
        <v>9539.7031216037612</v>
      </c>
      <c r="EE20" s="145">
        <f>conversões!ED20*INPUTs!DZ$32</f>
        <v>0</v>
      </c>
      <c r="EF20" s="145">
        <f>conversões!EE20*INPUTs!EA$32</f>
        <v>42267.649808966475</v>
      </c>
      <c r="EG20" s="145">
        <f>conversões!EF20*INPUTs!EB$32</f>
        <v>0</v>
      </c>
      <c r="EH20" s="145">
        <f>conversões!EG20*INPUTs!EC$32</f>
        <v>14131.542769243175</v>
      </c>
      <c r="EI20" s="145">
        <f>conversões!EH20*INPUTs!ED$32</f>
        <v>11214.505193955523</v>
      </c>
      <c r="EJ20" s="145">
        <f>conversões!EI20*INPUTs!EE$32</f>
        <v>16221.741635069044</v>
      </c>
      <c r="EK20" s="145">
        <f>conversões!EJ20*INPUTs!EF$32</f>
        <v>14379.124740380701</v>
      </c>
      <c r="EL20" s="145">
        <f>conversões!EK20*INPUTs!EG$32</f>
        <v>1349866.6211500193</v>
      </c>
      <c r="EM20" s="145">
        <f>conversões!EL20*INPUTs!EH$32</f>
        <v>931786.2883552335</v>
      </c>
      <c r="EN20" s="145">
        <f>conversões!EM20*INPUTs!EI$32</f>
        <v>29060.725667870567</v>
      </c>
      <c r="EO20" s="145">
        <f>conversões!EN20*INPUTs!EJ$32</f>
        <v>46427.972479209129</v>
      </c>
      <c r="EP20" s="145">
        <f>conversões!EO20*INPUTs!EK$32</f>
        <v>22952.24584396819</v>
      </c>
      <c r="EQ20" s="145">
        <f>conversões!EP20*INPUTs!EL$32</f>
        <v>579.21246730880637</v>
      </c>
      <c r="ER20" s="145">
        <f>conversões!EQ20*INPUTs!EM$32</f>
        <v>21736.423536315873</v>
      </c>
      <c r="ES20" s="145">
        <f>conversões!ER20*INPUTs!EN$32</f>
        <v>2349.6860511796604</v>
      </c>
      <c r="ET20" s="145">
        <f>conversões!ES20*INPUTs!EO$32</f>
        <v>164553.90226042454</v>
      </c>
      <c r="EU20" s="143">
        <f t="shared" si="4"/>
        <v>2882982.842834956</v>
      </c>
      <c r="EV20" s="145">
        <f>conversões!EU20*INPUTs!EQ$32</f>
        <v>0</v>
      </c>
      <c r="EW20" s="145">
        <f>conversões!EV20*INPUTs!ER$32</f>
        <v>0</v>
      </c>
      <c r="EX20" s="145">
        <f>conversões!EW20*INPUTs!ES$32</f>
        <v>543.40606067826968</v>
      </c>
      <c r="EY20" s="145">
        <f>conversões!EX20*INPUTs!ET$32</f>
        <v>0</v>
      </c>
      <c r="EZ20" s="145">
        <f>conversões!EY20*INPUTs!EU$32</f>
        <v>621.79767691053053</v>
      </c>
      <c r="FA20" s="145">
        <f>conversões!EZ20*INPUTs!EV$32</f>
        <v>0</v>
      </c>
      <c r="FB20" s="145">
        <f>conversões!FA20*INPUTs!EW$32</f>
        <v>0</v>
      </c>
      <c r="FC20" s="145">
        <f>conversões!FB20*INPUTs!EX$32</f>
        <v>126.21416234477873</v>
      </c>
      <c r="FD20" s="145">
        <f>conversões!FC20*INPUTs!EY$32</f>
        <v>0</v>
      </c>
      <c r="FE20" s="145">
        <f>conversões!FD20*INPUTs!EZ$32</f>
        <v>122161.36428787267</v>
      </c>
      <c r="FF20" s="145">
        <f>conversões!FE20*INPUTs!FA$32</f>
        <v>658.83792743974493</v>
      </c>
      <c r="FG20" s="145">
        <f>conversões!FF20*INPUTs!FB$32</f>
        <v>0</v>
      </c>
      <c r="FH20" s="145">
        <f>conversões!FG20*INPUTs!FC$32</f>
        <v>19114.348753191276</v>
      </c>
      <c r="FI20" s="145">
        <f>conversões!FH20*INPUTs!FD$32</f>
        <v>0</v>
      </c>
      <c r="FJ20" s="145">
        <f>conversões!FI20*INPUTs!FE$32</f>
        <v>23380.753461516859</v>
      </c>
      <c r="FK20" s="145">
        <f>conversões!FJ20*INPUTs!FF$32</f>
        <v>13219.211583827817</v>
      </c>
      <c r="FL20" s="145">
        <f>conversões!FK20*INPUTs!FG$32</f>
        <v>14187.090296949069</v>
      </c>
      <c r="FM20" s="145">
        <f>conversões!FL20*INPUTs!FH$32</f>
        <v>19414.321952832866</v>
      </c>
      <c r="FN20" s="145">
        <f>conversões!FM20*INPUTs!FI$32</f>
        <v>1202219.217686977</v>
      </c>
      <c r="FO20" s="145">
        <f>conversões!FN20*INPUTs!FJ$32</f>
        <v>743614.23312211945</v>
      </c>
      <c r="FP20" s="145">
        <f>conversões!FO20*INPUTs!FK$32</f>
        <v>18182.143571529876</v>
      </c>
      <c r="FQ20" s="145">
        <f>conversões!FP20*INPUTs!FL$32</f>
        <v>47633.143731246579</v>
      </c>
      <c r="FR20" s="145">
        <f>conversões!FQ20*INPUTs!FM$32</f>
        <v>16610.420244563713</v>
      </c>
      <c r="FS20" s="145">
        <f>conversões!FR20*INPUTs!FN$32</f>
        <v>515.35947074566263</v>
      </c>
      <c r="FT20" s="145">
        <f>conversões!FS20*INPUTs!FO$32</f>
        <v>10337.257234504343</v>
      </c>
      <c r="FU20" s="145">
        <f>conversões!FT20*INPUTs!FP$32</f>
        <v>2692.526725301273</v>
      </c>
      <c r="FV20" s="145">
        <f>conversões!FU20*INPUTs!FQ$32</f>
        <v>2058.7693549789151</v>
      </c>
      <c r="FW20" s="143">
        <f t="shared" si="5"/>
        <v>2257290.417305531</v>
      </c>
      <c r="FX20" s="145">
        <f>conversões!FW20*INPUTs!FS$32</f>
        <v>0</v>
      </c>
      <c r="FY20" s="145">
        <f>conversões!FX20*INPUTs!FT$32</f>
        <v>0</v>
      </c>
      <c r="FZ20" s="145">
        <f>conversões!FY20*INPUTs!FU$32</f>
        <v>1826.5428173162063</v>
      </c>
      <c r="GA20" s="145">
        <f>conversões!FZ20*INPUTs!FV$32</f>
        <v>77.635669613235237</v>
      </c>
      <c r="GB20" s="145">
        <f>conversões!GA20*INPUTs!FW$32</f>
        <v>0</v>
      </c>
      <c r="GC20" s="145">
        <f>conversões!GB20*INPUTs!FX$32</f>
        <v>0</v>
      </c>
      <c r="GD20" s="145">
        <f>conversões!GC20*INPUTs!FY$32</f>
        <v>0</v>
      </c>
      <c r="GE20" s="145">
        <f>conversões!GD20*INPUTs!FZ$32</f>
        <v>130.48404712103994</v>
      </c>
      <c r="GF20" s="145">
        <f>conversões!GE20*INPUTs!GA$32</f>
        <v>0</v>
      </c>
      <c r="GG20" s="145">
        <f>conversões!GF20*INPUTs!GB$32</f>
        <v>112503.48947466645</v>
      </c>
      <c r="GH20" s="145">
        <f>conversões!GG20*INPUTs!GC$32</f>
        <v>16840.508705297674</v>
      </c>
      <c r="GI20" s="145">
        <f>conversões!GH20*INPUTs!GD$32</f>
        <v>27801.095704641823</v>
      </c>
      <c r="GJ20" s="145">
        <f>conversões!GI20*INPUTs!GE$32</f>
        <v>37205.340078010762</v>
      </c>
      <c r="GK20" s="145">
        <f>conversões!GJ20*INPUTs!GF$32</f>
        <v>24292.648128610024</v>
      </c>
      <c r="GL20" s="145">
        <f>conversões!GK20*INPUTs!GG$32</f>
        <v>25619.922502227495</v>
      </c>
      <c r="GM20" s="145">
        <f>conversões!GL20*INPUTs!GH$32</f>
        <v>24188.99047913291</v>
      </c>
      <c r="GN20" s="145">
        <f>conversões!GM20*INPUTs!GI$32</f>
        <v>40966.148478026327</v>
      </c>
      <c r="GO20" s="145">
        <f>conversões!GN20*INPUTs!GJ$32</f>
        <v>12236.588157718385</v>
      </c>
      <c r="GP20" s="145">
        <f>conversões!GO20*INPUTs!GK$32</f>
        <v>1091793.9425017813</v>
      </c>
      <c r="GQ20" s="145">
        <f>conversões!GP20*INPUTs!GL$32</f>
        <v>655567.78769112774</v>
      </c>
      <c r="GR20" s="145">
        <f>conversões!GQ20*INPUTs!GM$32</f>
        <v>20263.253985036459</v>
      </c>
      <c r="GS20" s="145">
        <f>conversões!GR20*INPUTs!GN$32</f>
        <v>40878.551123095254</v>
      </c>
      <c r="GT20" s="145">
        <f>conversões!GS20*INPUTs!GO$32</f>
        <v>8659.9016342012019</v>
      </c>
      <c r="GU20" s="145">
        <f>conversões!GT20*INPUTs!GP$32</f>
        <v>6844.6693050419472</v>
      </c>
      <c r="GV20" s="145">
        <f>conversões!GU20*INPUTs!GQ$32</f>
        <v>14753.083847735743</v>
      </c>
      <c r="GW20" s="145">
        <f>conversões!GV20*INPUTs!GR$32</f>
        <v>1485.8737575752691</v>
      </c>
      <c r="GX20" s="145">
        <f>conversões!GW20*INPUTs!GS$32</f>
        <v>3245.8070411025037</v>
      </c>
      <c r="GY20" s="143">
        <f t="shared" si="6"/>
        <v>2167182.2651290796</v>
      </c>
      <c r="GZ20" s="145">
        <f>conversões!GY20*INPUTs!GU$32</f>
        <v>119.94203805919618</v>
      </c>
      <c r="HA20" s="145">
        <f>conversões!GZ20*INPUTs!GV$32</f>
        <v>0</v>
      </c>
      <c r="HB20" s="145">
        <f>conversões!HA20*INPUTs!GW$32</f>
        <v>4521.3682813978749</v>
      </c>
      <c r="HC20" s="145">
        <f>conversões!HB20*INPUTs!GX$32</f>
        <v>0</v>
      </c>
      <c r="HD20" s="145">
        <f>conversões!HC20*INPUTs!GY$32</f>
        <v>0</v>
      </c>
      <c r="HE20" s="145">
        <f>conversões!HD20*INPUTs!GZ$32</f>
        <v>0</v>
      </c>
      <c r="HF20" s="145">
        <f>conversões!HE20*INPUTs!HA$32</f>
        <v>0</v>
      </c>
      <c r="HG20" s="145">
        <f>conversões!HF20*INPUTs!HB$32</f>
        <v>23268.58377411059</v>
      </c>
      <c r="HH20" s="145">
        <f>conversões!HG20*INPUTs!HC$32</f>
        <v>0</v>
      </c>
      <c r="HI20" s="145">
        <f>conversões!HH20*INPUTs!HD$32</f>
        <v>82968.817968060146</v>
      </c>
      <c r="HJ20" s="145">
        <f>conversões!HI20*INPUTs!HE$32</f>
        <v>14030.277105100833</v>
      </c>
      <c r="HK20" s="145">
        <f>conversões!HJ20*INPUTs!HF$32</f>
        <v>18033.599116763755</v>
      </c>
      <c r="HL20" s="145">
        <f>conversões!HK20*INPUTs!HG$32</f>
        <v>48941.077244451197</v>
      </c>
      <c r="HM20" s="145">
        <f>conversões!HL20*INPUTs!HH$32</f>
        <v>21827.358399524368</v>
      </c>
      <c r="HN20" s="145">
        <f>conversões!HM20*INPUTs!HI$32</f>
        <v>62854.874023234515</v>
      </c>
      <c r="HO20" s="145">
        <f>conversões!HN20*INPUTs!HJ$32</f>
        <v>22978.28529149793</v>
      </c>
      <c r="HP20" s="145">
        <f>conversões!HO20*INPUTs!HK$32</f>
        <v>42525.848170508623</v>
      </c>
      <c r="HQ20" s="145">
        <f>conversões!HP20*INPUTs!HL$32</f>
        <v>11238.116876926102</v>
      </c>
      <c r="HR20" s="145">
        <f>conversões!HQ20*INPUTs!HM$32</f>
        <v>886415.34045720962</v>
      </c>
      <c r="HS20" s="145">
        <f>conversões!HR20*INPUTs!HN$32</f>
        <v>560391.02203718061</v>
      </c>
      <c r="HT20" s="145">
        <f>conversões!HS20*INPUTs!HO$32</f>
        <v>28960.846528920723</v>
      </c>
      <c r="HU20" s="145">
        <f>conversões!HT20*INPUTs!HP$32</f>
        <v>36824.783515360992</v>
      </c>
      <c r="HV20" s="145">
        <f>conversões!HU20*INPUTs!HQ$32</f>
        <v>8488.2334492746031</v>
      </c>
      <c r="HW20" s="145">
        <f>conversões!HV20*INPUTs!HR$32</f>
        <v>32809.146224283482</v>
      </c>
      <c r="HX20" s="145">
        <f>conversões!HW20*INPUTs!HS$32</f>
        <v>11417.182958700096</v>
      </c>
      <c r="HY20" s="145">
        <f>conversões!HX20*INPUTs!HT$32</f>
        <v>1331.5928160092542</v>
      </c>
      <c r="HZ20" s="145">
        <f>conversões!HY20*INPUTs!HU$32</f>
        <v>3515.1966672645635</v>
      </c>
      <c r="IA20" s="143">
        <f t="shared" si="7"/>
        <v>1923461.4929438387</v>
      </c>
    </row>
    <row r="21" spans="1:235" s="115" customFormat="1" ht="24" x14ac:dyDescent="0.25">
      <c r="A21" s="113" t="s">
        <v>28</v>
      </c>
      <c r="B21" s="114">
        <v>5920</v>
      </c>
      <c r="C21" s="114"/>
      <c r="D21" s="114">
        <v>3</v>
      </c>
      <c r="E21" s="114"/>
      <c r="F21" s="114"/>
      <c r="G21" s="114" t="s">
        <v>829</v>
      </c>
      <c r="H21" s="114" t="s">
        <v>24</v>
      </c>
      <c r="I21" s="113" t="s">
        <v>10</v>
      </c>
      <c r="J21" s="113" t="s">
        <v>879</v>
      </c>
      <c r="K21" s="113" t="s">
        <v>844</v>
      </c>
      <c r="L21" s="145">
        <f>conversões!K21*INPUTs!G$32</f>
        <v>5811.2513168115829</v>
      </c>
      <c r="M21" s="145">
        <f>conversões!L21*INPUTs!H$32</f>
        <v>2131.0295437581376</v>
      </c>
      <c r="N21" s="145">
        <f>conversões!M21*INPUTs!I$32</f>
        <v>2911.0533251504548</v>
      </c>
      <c r="O21" s="145">
        <f>conversões!N21*INPUTs!J$32</f>
        <v>3081.0700497972944</v>
      </c>
      <c r="P21" s="145">
        <f>conversões!O21*INPUTs!K$32</f>
        <v>14385.775960893352</v>
      </c>
      <c r="Q21" s="145">
        <f>conversões!P21*INPUTs!L$32</f>
        <v>0</v>
      </c>
      <c r="R21" s="145">
        <f>conversões!Q21*INPUTs!M$32</f>
        <v>99.965167210404672</v>
      </c>
      <c r="S21" s="145">
        <f>conversões!R21*INPUTs!N$32</f>
        <v>3199.7124106108645</v>
      </c>
      <c r="T21" s="145">
        <f>conversões!S21*INPUTs!O$32</f>
        <v>985.39973210495953</v>
      </c>
      <c r="U21" s="145">
        <f>conversões!T21*INPUTs!P$32</f>
        <v>31251.55378904301</v>
      </c>
      <c r="V21" s="145">
        <f>conversões!U21*INPUTs!Q$32</f>
        <v>1360.7827423234021</v>
      </c>
      <c r="W21" s="145">
        <f>conversões!V21*INPUTs!R$32</f>
        <v>1458.3633813052243</v>
      </c>
      <c r="X21" s="145">
        <f>conversões!W21*INPUTs!S$32</f>
        <v>15973.47549058131</v>
      </c>
      <c r="Y21" s="145">
        <f>conversões!X21*INPUTs!T$32</f>
        <v>2251.4668592307894</v>
      </c>
      <c r="Z21" s="145">
        <f>conversões!Y21*INPUTs!U$32</f>
        <v>0</v>
      </c>
      <c r="AA21" s="145">
        <f>conversões!Z21*INPUTs!V$32</f>
        <v>22868.248426345705</v>
      </c>
      <c r="AB21" s="145">
        <f>conversões!AA21*INPUTs!W$32</f>
        <v>22528.938481852088</v>
      </c>
      <c r="AC21" s="145">
        <f>conversões!AB21*INPUTs!X$32</f>
        <v>5319.3923179810245</v>
      </c>
      <c r="AD21" s="145">
        <f>conversões!AC21*INPUTs!Y$32</f>
        <v>410267.65579426929</v>
      </c>
      <c r="AE21" s="145">
        <f>conversões!AD21*INPUTs!Z$32</f>
        <v>264763.75569340546</v>
      </c>
      <c r="AF21" s="145">
        <f>conversões!AE21*INPUTs!AA$32</f>
        <v>58955.900229736631</v>
      </c>
      <c r="AG21" s="145">
        <f>conversões!AF21*INPUTs!AB$32</f>
        <v>9545.5799269844647</v>
      </c>
      <c r="AH21" s="145">
        <f>conversões!AG21*INPUTs!AC$32</f>
        <v>49688.068825347618</v>
      </c>
      <c r="AI21" s="145">
        <f>conversões!AH21*INPUTs!AD$32</f>
        <v>5288.3893088018749</v>
      </c>
      <c r="AJ21" s="145">
        <f>conversões!AI21*INPUTs!AE$32</f>
        <v>29283.3846237777</v>
      </c>
      <c r="AK21" s="145">
        <f>conversões!AJ21*INPUTs!AF$32</f>
        <v>16849.841392241477</v>
      </c>
      <c r="AL21" s="145">
        <f>conversões!AK21*INPUTs!AG$32</f>
        <v>7035.3234085686499</v>
      </c>
      <c r="AM21" s="143">
        <f t="shared" si="0"/>
        <v>987295.37819813273</v>
      </c>
      <c r="AN21" s="145">
        <f>conversões!AM21*INPUTs!AI$32</f>
        <v>7047.7477379677503</v>
      </c>
      <c r="AO21" s="145">
        <f>conversões!AN21*INPUTs!AJ$32</f>
        <v>2071.8162640831438</v>
      </c>
      <c r="AP21" s="145">
        <f>conversões!AO21*INPUTs!AK$32</f>
        <v>22914.736890405693</v>
      </c>
      <c r="AQ21" s="145">
        <f>conversões!AP21*INPUTs!AL$32</f>
        <v>2764.4609218563669</v>
      </c>
      <c r="AR21" s="145">
        <f>conversões!AQ21*INPUTs!AM$32</f>
        <v>9647.2774265206699</v>
      </c>
      <c r="AS21" s="145">
        <f>conversões!AR21*INPUTs!AN$32</f>
        <v>0</v>
      </c>
      <c r="AT21" s="145">
        <f>conversões!AS21*INPUTs!AO$32</f>
        <v>0</v>
      </c>
      <c r="AU21" s="145">
        <f>conversões!AT21*INPUTs!AP$32</f>
        <v>4192.1965656876055</v>
      </c>
      <c r="AV21" s="145">
        <f>conversões!AU21*INPUTs!AQ$32</f>
        <v>813.45924806633104</v>
      </c>
      <c r="AW21" s="145">
        <f>conversões!AV21*INPUTs!AR$32</f>
        <v>34123.614792624321</v>
      </c>
      <c r="AX21" s="145">
        <f>conversões!AW21*INPUTs!AS$32</f>
        <v>695.43190469288345</v>
      </c>
      <c r="AY21" s="145">
        <f>conversões!AX21*INPUTs!AT$32</f>
        <v>2467.3671252625245</v>
      </c>
      <c r="AZ21" s="145">
        <f>conversões!AY21*INPUTs!AU$32</f>
        <v>17527.685769656575</v>
      </c>
      <c r="BA21" s="145">
        <f>conversões!AZ21*INPUTs!AV$32</f>
        <v>3111.141279073237</v>
      </c>
      <c r="BB21" s="145">
        <f>conversões!BA21*INPUTs!AW$32</f>
        <v>0</v>
      </c>
      <c r="BC21" s="145">
        <f>conversões!BB21*INPUTs!AX$32</f>
        <v>21961.449060684132</v>
      </c>
      <c r="BD21" s="145">
        <f>conversões!BC21*INPUTs!AY$32</f>
        <v>22721.053004668425</v>
      </c>
      <c r="BE21" s="145">
        <f>conversões!BD21*INPUTs!AZ$32</f>
        <v>14297.199777248017</v>
      </c>
      <c r="BF21" s="145">
        <f>conversões!BE21*INPUTs!BA$32</f>
        <v>357847.36976982496</v>
      </c>
      <c r="BG21" s="145">
        <f>conversões!BF21*INPUTs!BB$32</f>
        <v>287595.5751486721</v>
      </c>
      <c r="BH21" s="145">
        <f>conversões!BG21*INPUTs!BC$32</f>
        <v>60531.43874673143</v>
      </c>
      <c r="BI21" s="145">
        <f>conversões!BH21*INPUTs!BD$32</f>
        <v>9567.7893274224552</v>
      </c>
      <c r="BJ21" s="145">
        <f>conversões!BI21*INPUTs!BE$32</f>
        <v>43559.889348377059</v>
      </c>
      <c r="BK21" s="145">
        <f>conversões!BJ21*INPUTs!BF$32</f>
        <v>4973.1442269648142</v>
      </c>
      <c r="BL21" s="145">
        <f>conversões!BK21*INPUTs!BG$32</f>
        <v>33494.738393710766</v>
      </c>
      <c r="BM21" s="145">
        <f>conversões!BL21*INPUTs!BH$32</f>
        <v>11773.605500995187</v>
      </c>
      <c r="BN21" s="145">
        <f>conversões!BM21*INPUTs!BI$32</f>
        <v>10395.335864636696</v>
      </c>
      <c r="BO21" s="143">
        <f t="shared" si="1"/>
        <v>986095.52409583307</v>
      </c>
      <c r="BP21" s="145">
        <f>conversões!BO21*INPUTs!BK$32</f>
        <v>3165.7178628033321</v>
      </c>
      <c r="BQ21" s="145">
        <f>conversões!BP21*INPUTs!BL$32</f>
        <v>2007.0929974411165</v>
      </c>
      <c r="BR21" s="145">
        <f>conversões!BQ21*INPUTs!BM$32</f>
        <v>2649.7031988000253</v>
      </c>
      <c r="BS21" s="145">
        <f>conversões!BR21*INPUTs!BN$32</f>
        <v>2309.864652348951</v>
      </c>
      <c r="BT21" s="145">
        <f>conversões!BS21*INPUTs!BO$32</f>
        <v>3845.8631088593356</v>
      </c>
      <c r="BU21" s="145">
        <f>conversões!BT21*INPUTs!BP$32</f>
        <v>0</v>
      </c>
      <c r="BV21" s="145">
        <f>conversões!BU21*INPUTs!BQ$32</f>
        <v>214.05587952341034</v>
      </c>
      <c r="BW21" s="145">
        <f>conversões!BV21*INPUTs!BR$32</f>
        <v>9001.0768296396946</v>
      </c>
      <c r="BX21" s="145">
        <f>conversões!BW21*INPUTs!BS$32</f>
        <v>485.5515920345548</v>
      </c>
      <c r="BY21" s="145">
        <f>conversões!BX21*INPUTs!BT$32</f>
        <v>32571.38238741782</v>
      </c>
      <c r="BZ21" s="145">
        <f>conversões!BY21*INPUTs!BU$32</f>
        <v>1034.9872731767541</v>
      </c>
      <c r="CA21" s="145">
        <f>conversões!BZ21*INPUTs!BV$32</f>
        <v>3507.3447241970339</v>
      </c>
      <c r="CB21" s="145">
        <f>conversões!CA21*INPUTs!BW$32</f>
        <v>15186.308776775191</v>
      </c>
      <c r="CC21" s="145">
        <f>conversões!CB21*INPUTs!BX$32</f>
        <v>2123.4448620817157</v>
      </c>
      <c r="CD21" s="145">
        <f>conversões!CC21*INPUTs!BY$32</f>
        <v>0</v>
      </c>
      <c r="CE21" s="145">
        <f>conversões!CD21*INPUTs!BZ$32</f>
        <v>19379.690552318098</v>
      </c>
      <c r="CF21" s="145">
        <f>conversões!CE21*INPUTs!CA$32</f>
        <v>22531.637787936921</v>
      </c>
      <c r="CG21" s="145">
        <f>conversões!CF21*INPUTs!CB$32</f>
        <v>11225.867065061169</v>
      </c>
      <c r="CH21" s="145">
        <f>conversões!CG21*INPUTs!CC$32</f>
        <v>369419.79249346635</v>
      </c>
      <c r="CI21" s="145">
        <f>conversões!CH21*INPUTs!CD$32</f>
        <v>289775.40723041689</v>
      </c>
      <c r="CJ21" s="145">
        <f>conversões!CI21*INPUTs!CE$32</f>
        <v>62375.031284487821</v>
      </c>
      <c r="CK21" s="145">
        <f>conversões!CJ21*INPUTs!CF$32</f>
        <v>16650.402822616146</v>
      </c>
      <c r="CL21" s="145">
        <f>conversões!CK21*INPUTs!CG$32</f>
        <v>42045.068105487997</v>
      </c>
      <c r="CM21" s="145">
        <f>conversões!CL21*INPUTs!CH$32</f>
        <v>4857.0859645252049</v>
      </c>
      <c r="CN21" s="145">
        <f>conversões!CM21*INPUTs!CI$32</f>
        <v>30108.418105789857</v>
      </c>
      <c r="CO21" s="145">
        <f>conversões!CN21*INPUTs!CJ$32</f>
        <v>11594.148549934735</v>
      </c>
      <c r="CP21" s="145">
        <f>conversões!CO21*INPUTs!CK$32</f>
        <v>12282.646792301977</v>
      </c>
      <c r="CQ21" s="143">
        <f t="shared" si="2"/>
        <v>970347.59089944209</v>
      </c>
      <c r="CR21" s="145">
        <f>conversões!CQ21*INPUTs!CM$32</f>
        <v>3790.5690245405099</v>
      </c>
      <c r="CS21" s="145">
        <f>conversões!CR21*INPUTs!CN$32</f>
        <v>1644.2567110149685</v>
      </c>
      <c r="CT21" s="145">
        <f>conversões!CS21*INPUTs!CO$32</f>
        <v>2689.5765414700272</v>
      </c>
      <c r="CU21" s="145">
        <f>conversões!CT21*INPUTs!CP$32</f>
        <v>2603.6485436079843</v>
      </c>
      <c r="CV21" s="145">
        <f>conversões!CU21*INPUTs!CQ$32</f>
        <v>3144.7089678224688</v>
      </c>
      <c r="CW21" s="145">
        <f>conversões!CV21*INPUTs!CR$32</f>
        <v>0</v>
      </c>
      <c r="CX21" s="145">
        <f>conversões!CW21*INPUTs!CS$32</f>
        <v>85.303482458326002</v>
      </c>
      <c r="CY21" s="145">
        <f>conversões!CX21*INPUTs!CT$32</f>
        <v>4381.974155420442</v>
      </c>
      <c r="CZ21" s="145">
        <f>conversões!CY21*INPUTs!CU$32</f>
        <v>255.91044737497799</v>
      </c>
      <c r="DA21" s="145">
        <f>conversões!CZ21*INPUTs!CV$32</f>
        <v>23710.801029166352</v>
      </c>
      <c r="DB21" s="145">
        <f>conversões!DA21*INPUTs!CW$32</f>
        <v>547.82052954888263</v>
      </c>
      <c r="DC21" s="145">
        <f>conversões!DB21*INPUTs!CX$32</f>
        <v>4239.7521199420653</v>
      </c>
      <c r="DD21" s="145">
        <f>conversões!DC21*INPUTs!CY$32</f>
        <v>11220.652606005655</v>
      </c>
      <c r="DE21" s="145">
        <f>conversões!DD21*INPUTs!CZ$32</f>
        <v>1881.3722186221623</v>
      </c>
      <c r="DF21" s="145">
        <f>conversões!DE21*INPUTs!DA$32</f>
        <v>0</v>
      </c>
      <c r="DG21" s="145">
        <f>conversões!DF21*INPUTs!DB$32</f>
        <v>15373.647171284836</v>
      </c>
      <c r="DH21" s="145">
        <f>conversões!DG21*INPUTs!DC$32</f>
        <v>19046.733735461457</v>
      </c>
      <c r="DI21" s="145">
        <f>conversões!DH21*INPUTs!DD$32</f>
        <v>11453.355810547788</v>
      </c>
      <c r="DJ21" s="145">
        <f>conversões!DI21*INPUTs!DE$32</f>
        <v>365833.02043087338</v>
      </c>
      <c r="DK21" s="145">
        <f>conversões!DJ21*INPUTs!DF$32</f>
        <v>250919.79922038154</v>
      </c>
      <c r="DL21" s="145">
        <f>conversões!DK21*INPUTs!DG$32</f>
        <v>56641.474787493877</v>
      </c>
      <c r="DM21" s="145">
        <f>conversões!DL21*INPUTs!DH$32</f>
        <v>33365.696475639212</v>
      </c>
      <c r="DN21" s="145">
        <f>conversões!DM21*INPUTs!DI$32</f>
        <v>39412.45809032095</v>
      </c>
      <c r="DO21" s="145">
        <f>conversões!DN21*INPUTs!DJ$32</f>
        <v>3154.0297428322547</v>
      </c>
      <c r="DP21" s="145">
        <f>conversões!DO21*INPUTs!DK$32</f>
        <v>27649.957763739814</v>
      </c>
      <c r="DQ21" s="145">
        <f>conversões!DP21*INPUTs!DL$32</f>
        <v>8123.1391594059405</v>
      </c>
      <c r="DR21" s="145">
        <f>conversões!DQ21*INPUTs!DM$32</f>
        <v>13142.745107191569</v>
      </c>
      <c r="DS21" s="143">
        <f t="shared" si="3"/>
        <v>904312.40387216758</v>
      </c>
      <c r="DT21" s="145">
        <f>conversões!DS21*INPUTs!DO$32</f>
        <v>6624.0563940865632</v>
      </c>
      <c r="DU21" s="145">
        <f>conversões!DT21*INPUTs!DP$32</f>
        <v>2110.0913092885758</v>
      </c>
      <c r="DV21" s="145">
        <f>conversões!DU21*INPUTs!DQ$32</f>
        <v>28124.039498443759</v>
      </c>
      <c r="DW21" s="145">
        <f>conversões!DV21*INPUTs!DR$32</f>
        <v>1703.5468745115049</v>
      </c>
      <c r="DX21" s="145">
        <f>conversões!DW21*INPUTs!DS$32</f>
        <v>2213.3958819217505</v>
      </c>
      <c r="DY21" s="145">
        <f>conversões!DX21*INPUTs!DT$32</f>
        <v>379.99289256565004</v>
      </c>
      <c r="DZ21" s="145">
        <f>conversões!DY21*INPUTs!DU$32</f>
        <v>94.075910295379387</v>
      </c>
      <c r="EA21" s="145">
        <f>conversões!DZ21*INPUTs!DV$32</f>
        <v>6523.7253580698671</v>
      </c>
      <c r="EB21" s="145">
        <f>conversões!EA21*INPUTs!DW$32</f>
        <v>1342.8875038242388</v>
      </c>
      <c r="EC21" s="145">
        <f>conversões!EB21*INPUTs!DX$32</f>
        <v>36885.880567336579</v>
      </c>
      <c r="ED21" s="145">
        <f>conversões!EC21*INPUTs!DY$32</f>
        <v>1084.6399069349623</v>
      </c>
      <c r="EE21" s="145">
        <f>conversões!ED21*INPUTs!DZ$32</f>
        <v>2848.5576910961208</v>
      </c>
      <c r="EF21" s="145">
        <f>conversões!EE21*INPUTs!EA$32</f>
        <v>21699.70626191585</v>
      </c>
      <c r="EG21" s="145">
        <f>conversões!EF21*INPUTs!EB$32</f>
        <v>1965.4984797902148</v>
      </c>
      <c r="EH21" s="145">
        <f>conversões!EG21*INPUTs!EC$32</f>
        <v>0</v>
      </c>
      <c r="EI21" s="145">
        <f>conversões!EH21*INPUTs!ED$32</f>
        <v>17937.088580132902</v>
      </c>
      <c r="EJ21" s="145">
        <f>conversões!EI21*INPUTs!EE$32</f>
        <v>29435.072161194093</v>
      </c>
      <c r="EK21" s="145">
        <f>conversões!EJ21*INPUTs!EF$32</f>
        <v>14266.115591983043</v>
      </c>
      <c r="EL21" s="145">
        <f>conversões!EK21*INPUTs!EG$32</f>
        <v>424445.20452213922</v>
      </c>
      <c r="EM21" s="145">
        <f>conversões!EL21*INPUTs!EH$32</f>
        <v>308605.10169527121</v>
      </c>
      <c r="EN21" s="145">
        <f>conversões!EM21*INPUTs!EI$32</f>
        <v>73959.245200766527</v>
      </c>
      <c r="EO21" s="145">
        <f>conversões!EN21*INPUTs!EJ$32</f>
        <v>31882.737350634881</v>
      </c>
      <c r="EP21" s="145">
        <f>conversões!EO21*INPUTs!EK$32</f>
        <v>41419.112767491773</v>
      </c>
      <c r="EQ21" s="145">
        <f>conversões!EP21*INPUTs!EL$32</f>
        <v>2764.2029581978745</v>
      </c>
      <c r="ER21" s="145">
        <f>conversões!EQ21*INPUTs!EM$32</f>
        <v>22575.335320933613</v>
      </c>
      <c r="ES21" s="145">
        <f>conversões!ER21*INPUTs!EN$32</f>
        <v>33552.815336589556</v>
      </c>
      <c r="ET21" s="145">
        <f>conversões!ES21*INPUTs!EO$32</f>
        <v>10734.799214980812</v>
      </c>
      <c r="EU21" s="143">
        <f t="shared" si="4"/>
        <v>1125176.9252303964</v>
      </c>
      <c r="EV21" s="145">
        <f>conversões!EU21*INPUTs!EQ$32</f>
        <v>9405.0430375431079</v>
      </c>
      <c r="EW21" s="145">
        <f>conversões!EV21*INPUTs!ER$32</f>
        <v>2093.4548098511555</v>
      </c>
      <c r="EX21" s="145">
        <f>conversões!EW21*INPUTs!ES$32</f>
        <v>28640.346428629371</v>
      </c>
      <c r="EY21" s="145">
        <f>conversões!EX21*INPUTs!ET$32</f>
        <v>1427.7183769088194</v>
      </c>
      <c r="EZ21" s="145">
        <f>conversões!EY21*INPUTs!EU$32</f>
        <v>620.56438423850307</v>
      </c>
      <c r="FA21" s="145">
        <f>conversões!EZ21*INPUTs!EV$32</f>
        <v>0</v>
      </c>
      <c r="FB21" s="145">
        <f>conversões!FA21*INPUTs!EW$32</f>
        <v>3270.5695582456301</v>
      </c>
      <c r="FC21" s="145">
        <f>conversões!FB21*INPUTs!EX$32</f>
        <v>5102.7033541395867</v>
      </c>
      <c r="FD21" s="145">
        <f>conversões!FC21*INPUTs!EY$32</f>
        <v>1190.0192449650565</v>
      </c>
      <c r="FE21" s="145">
        <f>conversões!FD21*INPUTs!EZ$32</f>
        <v>19572.542223691886</v>
      </c>
      <c r="FF21" s="145">
        <f>conversões!FE21*INPUTs!FA$32</f>
        <v>638.28304957216665</v>
      </c>
      <c r="FG21" s="145">
        <f>conversões!FF21*INPUTs!FB$32</f>
        <v>2633.4530881452961</v>
      </c>
      <c r="FH21" s="145">
        <f>conversões!FG21*INPUTs!FC$32</f>
        <v>17534.600008560275</v>
      </c>
      <c r="FI21" s="145">
        <f>conversões!FH21*INPUTs!FD$32</f>
        <v>2956.6028141155566</v>
      </c>
      <c r="FJ21" s="145">
        <f>conversões!FI21*INPUTs!FE$32</f>
        <v>616.65715438387826</v>
      </c>
      <c r="FK21" s="145">
        <f>conversões!FJ21*INPUTs!FF$32</f>
        <v>17778.447573269543</v>
      </c>
      <c r="FL21" s="145">
        <f>conversões!FK21*INPUTs!FG$32</f>
        <v>36558.170127008925</v>
      </c>
      <c r="FM21" s="145">
        <f>conversões!FL21*INPUTs!FH$32</f>
        <v>11561.29840845722</v>
      </c>
      <c r="FN21" s="145">
        <f>conversões!FM21*INPUTs!FI$32</f>
        <v>400562.95345590112</v>
      </c>
      <c r="FO21" s="145">
        <f>conversões!FN21*INPUTs!FJ$32</f>
        <v>269496.59402025497</v>
      </c>
      <c r="FP21" s="145">
        <f>conversões!FO21*INPUTs!FK$32</f>
        <v>66287.537424839567</v>
      </c>
      <c r="FQ21" s="145">
        <f>conversões!FP21*INPUTs!FL$32</f>
        <v>35229.576747089857</v>
      </c>
      <c r="FR21" s="145">
        <f>conversões!FQ21*INPUTs!FM$32</f>
        <v>34079.080565534598</v>
      </c>
      <c r="FS21" s="145">
        <f>conversões!FR21*INPUTs!FN$32</f>
        <v>4805.3499998933521</v>
      </c>
      <c r="FT21" s="145">
        <f>conversões!FS21*INPUTs!FO$32</f>
        <v>15700.057325224112</v>
      </c>
      <c r="FU21" s="145">
        <f>conversões!FT21*INPUTs!FP$32</f>
        <v>25100.729746629058</v>
      </c>
      <c r="FV21" s="145">
        <f>conversões!FU21*INPUTs!FQ$32</f>
        <v>9106.3518131766323</v>
      </c>
      <c r="FW21" s="143">
        <f t="shared" si="5"/>
        <v>1021968.7047402693</v>
      </c>
      <c r="FX21" s="145">
        <f>conversões!FW21*INPUTs!FS$32</f>
        <v>6607.4146987042914</v>
      </c>
      <c r="FY21" s="145">
        <f>conversões!FX21*INPUTs!FT$32</f>
        <v>1773.3259042200798</v>
      </c>
      <c r="FZ21" s="145">
        <f>conversões!FY21*INPUTs!FU$32</f>
        <v>34598.422217130894</v>
      </c>
      <c r="GA21" s="145">
        <f>conversões!FZ21*INPUTs!FV$32</f>
        <v>785.84134299856441</v>
      </c>
      <c r="GB21" s="145">
        <f>conversões!GA21*INPUTs!FW$32</f>
        <v>990.0325077763332</v>
      </c>
      <c r="GC21" s="145">
        <f>conversões!GB21*INPUTs!FX$32</f>
        <v>0</v>
      </c>
      <c r="GD21" s="145">
        <f>conversões!GC21*INPUTs!FY$32</f>
        <v>3235.7368529211799</v>
      </c>
      <c r="GE21" s="145">
        <f>conversões!GD21*INPUTs!FZ$32</f>
        <v>6469.8648702791024</v>
      </c>
      <c r="GF21" s="145">
        <f>conversões!GE21*INPUTs!GA$32</f>
        <v>1242.1707138117638</v>
      </c>
      <c r="GG21" s="145">
        <f>conversões!GF21*INPUTs!GB$32</f>
        <v>18083.410878068778</v>
      </c>
      <c r="GH21" s="145">
        <f>conversões!GG21*INPUTs!GC$32</f>
        <v>521.93618848415974</v>
      </c>
      <c r="GI21" s="145">
        <f>conversões!GH21*INPUTs!GD$32</f>
        <v>5558.8130934761957</v>
      </c>
      <c r="GJ21" s="145">
        <f>conversões!GI21*INPUTs!GE$32</f>
        <v>38745.815095563667</v>
      </c>
      <c r="GK21" s="145">
        <f>conversões!GJ21*INPUTs!GF$32</f>
        <v>1880.2816666009107</v>
      </c>
      <c r="GL21" s="145">
        <f>conversões!GK21*INPUTs!GG$32</f>
        <v>630.45027647391692</v>
      </c>
      <c r="GM21" s="145">
        <f>conversões!GL21*INPUTs!GH$32</f>
        <v>13065.858707224328</v>
      </c>
      <c r="GN21" s="145">
        <f>conversões!GM21*INPUTs!GI$32</f>
        <v>25773.906773005376</v>
      </c>
      <c r="GO21" s="145">
        <f>conversões!GN21*INPUTs!GJ$32</f>
        <v>15705.649194282867</v>
      </c>
      <c r="GP21" s="145">
        <f>conversões!GO21*INPUTs!GK$32</f>
        <v>440799.49625806714</v>
      </c>
      <c r="GQ21" s="145">
        <f>conversões!GP21*INPUTs!GL$32</f>
        <v>298403.61379144137</v>
      </c>
      <c r="GR21" s="145">
        <f>conversões!GQ21*INPUTs!GM$32</f>
        <v>52740.011208198011</v>
      </c>
      <c r="GS21" s="145">
        <f>conversões!GR21*INPUTs!GN$32</f>
        <v>47606.862331409146</v>
      </c>
      <c r="GT21" s="145">
        <f>conversões!GS21*INPUTs!GO$32</f>
        <v>31346.148031217115</v>
      </c>
      <c r="GU21" s="145">
        <f>conversões!GT21*INPUTs!GP$32</f>
        <v>4633.6615566279979</v>
      </c>
      <c r="GV21" s="145">
        <f>conversões!GU21*INPUTs!GQ$32</f>
        <v>20870.471553536488</v>
      </c>
      <c r="GW21" s="145">
        <f>conversões!GV21*INPUTs!GR$32</f>
        <v>19887.976253299828</v>
      </c>
      <c r="GX21" s="145">
        <f>conversões!GW21*INPUTs!GS$32</f>
        <v>7316.7297203312519</v>
      </c>
      <c r="GY21" s="143">
        <f t="shared" si="6"/>
        <v>1099273.9016851508</v>
      </c>
      <c r="GZ21" s="145">
        <f>conversões!GY21*INPUTs!GU$32</f>
        <v>5443.8019003439458</v>
      </c>
      <c r="HA21" s="145">
        <f>conversões!GZ21*INPUTs!GV$32</f>
        <v>1433.9827207449732</v>
      </c>
      <c r="HB21" s="145">
        <f>conversões!HA21*INPUTs!GW$32</f>
        <v>25856.137647447995</v>
      </c>
      <c r="HC21" s="145">
        <f>conversões!HB21*INPUTs!GX$32</f>
        <v>908.79159606390942</v>
      </c>
      <c r="HD21" s="145">
        <f>conversões!HC21*INPUTs!GY$32</f>
        <v>1137.4195732259773</v>
      </c>
      <c r="HE21" s="145">
        <f>conversões!HD21*INPUTs!GZ$32</f>
        <v>420.71976426918042</v>
      </c>
      <c r="HF21" s="145">
        <f>conversões!HE21*INPUTs!HA$32</f>
        <v>3318.9881003588534</v>
      </c>
      <c r="HG21" s="145">
        <f>conversões!HF21*INPUTs!HB$32</f>
        <v>3374.2518557100293</v>
      </c>
      <c r="HH21" s="145">
        <f>conversões!HG21*INPUTs!HC$32</f>
        <v>1868.9349917762711</v>
      </c>
      <c r="HI21" s="145">
        <f>conversões!HH21*INPUTs!HD$32</f>
        <v>14985.549008805036</v>
      </c>
      <c r="HJ21" s="145">
        <f>conversões!HI21*INPUTs!HE$32</f>
        <v>596.02335657217054</v>
      </c>
      <c r="HK21" s="145">
        <f>conversões!HJ21*INPUTs!HF$32</f>
        <v>2208.9798959847676</v>
      </c>
      <c r="HL21" s="145">
        <f>conversões!HK21*INPUTs!HG$32</f>
        <v>32921.227445694312</v>
      </c>
      <c r="HM21" s="145">
        <f>conversões!HL21*INPUTs!HH$32</f>
        <v>1718.2711846146847</v>
      </c>
      <c r="HN21" s="145">
        <f>conversões!HM21*INPUTs!HI$32</f>
        <v>611.78927615959651</v>
      </c>
      <c r="HO21" s="145">
        <f>conversões!HN21*INPUTs!HJ$32</f>
        <v>16770.592848639695</v>
      </c>
      <c r="HP21" s="145">
        <f>conversões!HO21*INPUTs!HK$32</f>
        <v>22329.53910551947</v>
      </c>
      <c r="HQ21" s="145">
        <f>conversões!HP21*INPUTs!HL$32</f>
        <v>12588.400352988294</v>
      </c>
      <c r="HR21" s="145">
        <f>conversões!HQ21*INPUTs!HM$32</f>
        <v>395977.45267344982</v>
      </c>
      <c r="HS21" s="145">
        <f>conversões!HR21*INPUTs!HN$32</f>
        <v>331643.99225339008</v>
      </c>
      <c r="HT21" s="145">
        <f>conversões!HS21*INPUTs!HO$32</f>
        <v>76946.995088424912</v>
      </c>
      <c r="HU21" s="145">
        <f>conversões!HT21*INPUTs!HP$32</f>
        <v>43147.188523421253</v>
      </c>
      <c r="HV21" s="145">
        <f>conversões!HU21*INPUTs!HQ$32</f>
        <v>28925.769941205097</v>
      </c>
      <c r="HW21" s="145">
        <f>conversões!HV21*INPUTs!HR$32</f>
        <v>3605.944813260207</v>
      </c>
      <c r="HX21" s="145">
        <f>conversões!HW21*INPUTs!HS$32</f>
        <v>16834.206415102246</v>
      </c>
      <c r="HY21" s="145">
        <f>conversões!HX21*INPUTs!HT$32</f>
        <v>19047.053980497898</v>
      </c>
      <c r="HZ21" s="145">
        <f>conversões!HY21*INPUTs!HU$32</f>
        <v>8715.3464662328061</v>
      </c>
      <c r="IA21" s="143">
        <f t="shared" si="7"/>
        <v>1073337.3507799034</v>
      </c>
    </row>
    <row r="22" spans="1:235" s="26" customFormat="1" ht="24" x14ac:dyDescent="0.25">
      <c r="A22" s="97" t="s">
        <v>28</v>
      </c>
      <c r="B22" s="98">
        <v>6141</v>
      </c>
      <c r="C22" s="98"/>
      <c r="D22" s="98">
        <v>4</v>
      </c>
      <c r="E22" s="98"/>
      <c r="F22" s="98"/>
      <c r="G22" s="98" t="s">
        <v>784</v>
      </c>
      <c r="H22" s="98" t="s">
        <v>23</v>
      </c>
      <c r="I22" s="97" t="s">
        <v>11</v>
      </c>
      <c r="J22" s="97" t="s">
        <v>880</v>
      </c>
      <c r="K22" s="97" t="s">
        <v>844</v>
      </c>
      <c r="L22" s="145">
        <f>conversões!K22*INPUTs!G$33</f>
        <v>17105.761358002394</v>
      </c>
      <c r="M22" s="145">
        <f>conversões!L22*INPUTs!H$33</f>
        <v>19580.584450603321</v>
      </c>
      <c r="N22" s="145">
        <f>conversões!M22*INPUTs!I$33</f>
        <v>390163.15605061001</v>
      </c>
      <c r="O22" s="145">
        <f>conversões!N22*INPUTs!J$33</f>
        <v>0</v>
      </c>
      <c r="P22" s="145">
        <f>conversões!O22*INPUTs!K$33</f>
        <v>169119.4772102524</v>
      </c>
      <c r="Q22" s="145">
        <f>conversões!P22*INPUTs!L$33</f>
        <v>0</v>
      </c>
      <c r="R22" s="145">
        <f>conversões!Q22*INPUTs!M$33</f>
        <v>18668.599104270259</v>
      </c>
      <c r="S22" s="145">
        <f>conversões!R22*INPUTs!N$33</f>
        <v>55510.88926475864</v>
      </c>
      <c r="T22" s="145">
        <f>conversões!S22*INPUTs!O$33</f>
        <v>28450.122908491507</v>
      </c>
      <c r="U22" s="145">
        <f>conversões!T22*INPUTs!P$33</f>
        <v>527664.12880051893</v>
      </c>
      <c r="V22" s="145">
        <f>conversões!U22*INPUTs!Q$33</f>
        <v>509088.16150372848</v>
      </c>
      <c r="W22" s="145">
        <f>conversões!V22*INPUTs!R$33</f>
        <v>167353.2779391947</v>
      </c>
      <c r="X22" s="145">
        <f>conversões!W22*INPUTs!S$33</f>
        <v>276762.26515274268</v>
      </c>
      <c r="Y22" s="145">
        <f>conversões!X22*INPUTs!T$33</f>
        <v>153847.26179057951</v>
      </c>
      <c r="Z22" s="145">
        <f>conversões!Y22*INPUTs!U$33</f>
        <v>60696.828400715676</v>
      </c>
      <c r="AA22" s="145">
        <f>conversões!Z22*INPUTs!V$33</f>
        <v>245420.25576415853</v>
      </c>
      <c r="AB22" s="145">
        <f>conversões!AA22*INPUTs!W$33</f>
        <v>1427599.3600146081</v>
      </c>
      <c r="AC22" s="145">
        <f>conversões!AB22*INPUTs!X$33</f>
        <v>367739.74376349826</v>
      </c>
      <c r="AD22" s="145">
        <f>conversões!AC22*INPUTs!Y$33</f>
        <v>542286.47948484425</v>
      </c>
      <c r="AE22" s="145">
        <f>conversões!AD22*INPUTs!Z$33</f>
        <v>10819526.269200472</v>
      </c>
      <c r="AF22" s="145">
        <f>conversões!AE22*INPUTs!AA$33</f>
        <v>846640.69368925423</v>
      </c>
      <c r="AG22" s="145">
        <f>conversões!AF22*INPUTs!AB$33</f>
        <v>977859.81841259438</v>
      </c>
      <c r="AH22" s="145">
        <f>conversões!AG22*INPUTs!AC$33</f>
        <v>1726544.622279305</v>
      </c>
      <c r="AI22" s="145">
        <f>conversões!AH22*INPUTs!AD$33</f>
        <v>150642.02597602655</v>
      </c>
      <c r="AJ22" s="145">
        <f>conversões!AI22*INPUTs!AE$33</f>
        <v>74323.845050732853</v>
      </c>
      <c r="AK22" s="145">
        <f>conversões!AJ22*INPUTs!AF$33</f>
        <v>254678.14114642868</v>
      </c>
      <c r="AL22" s="145">
        <f>conversões!AK22*INPUTs!AG$33</f>
        <v>0</v>
      </c>
      <c r="AM22" s="143">
        <f t="shared" si="0"/>
        <v>19827271.768716395</v>
      </c>
      <c r="AN22" s="145">
        <f>conversões!AM22*INPUTs!AI$33</f>
        <v>3454.4549724247768</v>
      </c>
      <c r="AO22" s="145">
        <f>conversões!AN22*INPUTs!AJ$33</f>
        <v>21787.465920422317</v>
      </c>
      <c r="AP22" s="145">
        <f>conversões!AO22*INPUTs!AK$33</f>
        <v>328986.29071554897</v>
      </c>
      <c r="AQ22" s="145">
        <f>conversões!AP22*INPUTs!AL$33</f>
        <v>0</v>
      </c>
      <c r="AR22" s="145">
        <f>conversões!AQ22*INPUTs!AM$33</f>
        <v>175866.40288231539</v>
      </c>
      <c r="AS22" s="145">
        <f>conversões!AR22*INPUTs!AN$33</f>
        <v>0</v>
      </c>
      <c r="AT22" s="145">
        <f>conversões!AS22*INPUTs!AO$33</f>
        <v>9436.4388434952234</v>
      </c>
      <c r="AU22" s="145">
        <f>conversões!AT22*INPUTs!AP$33</f>
        <v>41372.690417981103</v>
      </c>
      <c r="AV22" s="145">
        <f>conversões!AU22*INPUTs!AQ$33</f>
        <v>24841.978572351272</v>
      </c>
      <c r="AW22" s="145">
        <f>conversões!AV22*INPUTs!AR$33</f>
        <v>75479.471856325647</v>
      </c>
      <c r="AX22" s="145">
        <f>conversões!AW22*INPUTs!AS$33</f>
        <v>466058.25685641752</v>
      </c>
      <c r="AY22" s="145">
        <f>conversões!AX22*INPUTs!AT$33</f>
        <v>110690.18061886742</v>
      </c>
      <c r="AZ22" s="145">
        <f>conversões!AY22*INPUTs!AU$33</f>
        <v>285183.29520877637</v>
      </c>
      <c r="BA22" s="145">
        <f>conversões!AZ22*INPUTs!AV$33</f>
        <v>141918.07900284693</v>
      </c>
      <c r="BB22" s="145">
        <f>conversões!BA22*INPUTs!AW$33</f>
        <v>15085.364297768783</v>
      </c>
      <c r="BC22" s="145">
        <f>conversões!BB22*INPUTs!AX$33</f>
        <v>229520.82552985125</v>
      </c>
      <c r="BD22" s="145">
        <f>conversões!BC22*INPUTs!AY$33</f>
        <v>1431502.9490883253</v>
      </c>
      <c r="BE22" s="145">
        <f>conversões!BD22*INPUTs!AZ$33</f>
        <v>373797.48800367519</v>
      </c>
      <c r="BF22" s="145">
        <f>conversões!BE22*INPUTs!BA$33</f>
        <v>510352.10889040038</v>
      </c>
      <c r="BG22" s="145">
        <f>conversões!BF22*INPUTs!BB$33</f>
        <v>10779295.904057179</v>
      </c>
      <c r="BH22" s="145">
        <f>conversões!BG22*INPUTs!BC$33</f>
        <v>905883.24126651243</v>
      </c>
      <c r="BI22" s="145">
        <f>conversões!BH22*INPUTs!BD$33</f>
        <v>932342.49879717175</v>
      </c>
      <c r="BJ22" s="145">
        <f>conversões!BI22*INPUTs!BE$33</f>
        <v>1595998.1018073333</v>
      </c>
      <c r="BK22" s="145">
        <f>conversões!BJ22*INPUTs!BF$33</f>
        <v>161885.17165667666</v>
      </c>
      <c r="BL22" s="145">
        <f>conversões!BK22*INPUTs!BG$33</f>
        <v>76588.110280553956</v>
      </c>
      <c r="BM22" s="145">
        <f>conversões!BL22*INPUTs!BH$33</f>
        <v>297937.79397449887</v>
      </c>
      <c r="BN22" s="145">
        <f>conversões!BM22*INPUTs!BI$33</f>
        <v>0</v>
      </c>
      <c r="BO22" s="143">
        <f t="shared" si="1"/>
        <v>18995264.563517723</v>
      </c>
      <c r="BP22" s="145">
        <f>conversões!BO22*INPUTs!BK$33</f>
        <v>2917.7217492447626</v>
      </c>
      <c r="BQ22" s="145">
        <f>conversões!BP22*INPUTs!BL$33</f>
        <v>0</v>
      </c>
      <c r="BR22" s="145">
        <f>conversões!BQ22*INPUTs!BM$33</f>
        <v>336462.12409670575</v>
      </c>
      <c r="BS22" s="145">
        <f>conversões!BR22*INPUTs!BN$33</f>
        <v>0</v>
      </c>
      <c r="BT22" s="145">
        <f>conversões!BS22*INPUTs!BO$33</f>
        <v>151038.12007166873</v>
      </c>
      <c r="BU22" s="145">
        <f>conversões!BT22*INPUTs!BP$33</f>
        <v>0</v>
      </c>
      <c r="BV22" s="145">
        <f>conversões!BU22*INPUTs!BQ$33</f>
        <v>0</v>
      </c>
      <c r="BW22" s="145">
        <f>conversões!BV22*INPUTs!BR$33</f>
        <v>35763.544195527968</v>
      </c>
      <c r="BX22" s="145">
        <f>conversões!BW22*INPUTs!BS$33</f>
        <v>19438.491154600884</v>
      </c>
      <c r="BY22" s="145">
        <f>conversões!BX22*INPUTs!BT$33</f>
        <v>27727.159461899337</v>
      </c>
      <c r="BZ22" s="145">
        <f>conversões!BY22*INPUTs!BU$33</f>
        <v>469354.50488730636</v>
      </c>
      <c r="CA22" s="145">
        <f>conversões!BZ22*INPUTs!BV$33</f>
        <v>142248.47118526808</v>
      </c>
      <c r="CB22" s="145">
        <f>conversões!CA22*INPUTs!BW$33</f>
        <v>242085.25769494326</v>
      </c>
      <c r="CC22" s="145">
        <f>conversões!CB22*INPUTs!BX$33</f>
        <v>113882.64812004504</v>
      </c>
      <c r="CD22" s="145">
        <f>conversões!CC22*INPUTs!BY$33</f>
        <v>13947.667187385423</v>
      </c>
      <c r="CE22" s="145">
        <f>conversões!CD22*INPUTs!BZ$33</f>
        <v>218449.46992089675</v>
      </c>
      <c r="CF22" s="145">
        <f>conversões!CE22*INPUTs!CA$33</f>
        <v>1062435.5882154752</v>
      </c>
      <c r="CG22" s="145">
        <f>conversões!CF22*INPUTs!CB$33</f>
        <v>370713.97823643638</v>
      </c>
      <c r="CH22" s="145">
        <f>conversões!CG22*INPUTs!CC$33</f>
        <v>2712475.3095103609</v>
      </c>
      <c r="CI22" s="145">
        <f>conversões!CH22*INPUTs!CD$33</f>
        <v>11968868.818067696</v>
      </c>
      <c r="CJ22" s="145">
        <f>conversões!CI22*INPUTs!CE$33</f>
        <v>846887.75501216366</v>
      </c>
      <c r="CK22" s="145">
        <f>conversões!CJ22*INPUTs!CF$33</f>
        <v>824441.15695306147</v>
      </c>
      <c r="CL22" s="145">
        <f>conversões!CK22*INPUTs!CG$33</f>
        <v>1378246.2401359593</v>
      </c>
      <c r="CM22" s="145">
        <f>conversões!CL22*INPUTs!CH$33</f>
        <v>157350.09853616753</v>
      </c>
      <c r="CN22" s="145">
        <f>conversões!CM22*INPUTs!CI$33</f>
        <v>71497.777888930985</v>
      </c>
      <c r="CO22" s="145">
        <f>conversões!CN22*INPUTs!CJ$33</f>
        <v>222697.17842298717</v>
      </c>
      <c r="CP22" s="145">
        <f>conversões!CO22*INPUTs!CK$33</f>
        <v>0</v>
      </c>
      <c r="CQ22" s="143">
        <f t="shared" si="2"/>
        <v>21388929.080704734</v>
      </c>
      <c r="CR22" s="145">
        <f>conversões!CQ22*INPUTs!CM$33</f>
        <v>1489.7043781175526</v>
      </c>
      <c r="CS22" s="145">
        <f>conversões!CR22*INPUTs!CN$33</f>
        <v>0</v>
      </c>
      <c r="CT22" s="145">
        <f>conversões!CS22*INPUTs!CO$33</f>
        <v>293746.49997281487</v>
      </c>
      <c r="CU22" s="145">
        <f>conversões!CT22*INPUTs!CP$33</f>
        <v>0</v>
      </c>
      <c r="CV22" s="145">
        <f>conversões!CU22*INPUTs!CQ$33</f>
        <v>101723.094174759</v>
      </c>
      <c r="CW22" s="145">
        <f>conversões!CV22*INPUTs!CR$33</f>
        <v>0</v>
      </c>
      <c r="CX22" s="145">
        <f>conversões!CW22*INPUTs!CS$33</f>
        <v>0</v>
      </c>
      <c r="CY22" s="145">
        <f>conversões!CX22*INPUTs!CT$33</f>
        <v>0</v>
      </c>
      <c r="CZ22" s="145">
        <f>conversões!CY22*INPUTs!CU$33</f>
        <v>0</v>
      </c>
      <c r="DA22" s="145">
        <f>conversões!CZ22*INPUTs!CV$33</f>
        <v>0</v>
      </c>
      <c r="DB22" s="145">
        <f>conversões!DA22*INPUTs!CW$33</f>
        <v>416817.3103783027</v>
      </c>
      <c r="DC22" s="145">
        <f>conversões!DB22*INPUTs!CX$33</f>
        <v>114516.76730712551</v>
      </c>
      <c r="DD22" s="145">
        <f>conversões!DC22*INPUTs!CY$33</f>
        <v>247899.4719771001</v>
      </c>
      <c r="DE22" s="145">
        <f>conversões!DD22*INPUTs!CZ$33</f>
        <v>136954.35022497422</v>
      </c>
      <c r="DF22" s="145">
        <f>conversões!DE22*INPUTs!DA$33</f>
        <v>6112.2874919721153</v>
      </c>
      <c r="DG22" s="145">
        <f>conversões!DF22*INPUTs!DB$33</f>
        <v>376507.86510291829</v>
      </c>
      <c r="DH22" s="145">
        <f>conversões!DG22*INPUTs!DC$33</f>
        <v>1277615.2434948848</v>
      </c>
      <c r="DI22" s="145">
        <f>conversões!DH22*INPUTs!DD$33</f>
        <v>381888.2552014456</v>
      </c>
      <c r="DJ22" s="145">
        <f>conversões!DI22*INPUTs!DE$33</f>
        <v>2510522.8724330952</v>
      </c>
      <c r="DK22" s="145">
        <f>conversões!DJ22*INPUTs!DF$33</f>
        <v>13142490.707839372</v>
      </c>
      <c r="DL22" s="145">
        <f>conversões!DK22*INPUTs!DG$33</f>
        <v>1013987.3548639026</v>
      </c>
      <c r="DM22" s="145">
        <f>conversões!DL22*INPUTs!DH$33</f>
        <v>816345.76304465462</v>
      </c>
      <c r="DN22" s="145">
        <f>conversões!DM22*INPUTs!DI$33</f>
        <v>1532256.9841196071</v>
      </c>
      <c r="DO22" s="145">
        <f>conversões!DN22*INPUTs!DJ$33</f>
        <v>178397.74474769767</v>
      </c>
      <c r="DP22" s="145">
        <f>conversões!DO22*INPUTs!DK$33</f>
        <v>24490.409794055206</v>
      </c>
      <c r="DQ22" s="145">
        <f>conversões!DP22*INPUTs!DL$33</f>
        <v>328805.31027849647</v>
      </c>
      <c r="DR22" s="145">
        <f>conversões!DQ22*INPUTs!DM$33</f>
        <v>1097.8040081888246</v>
      </c>
      <c r="DS22" s="143">
        <f t="shared" si="3"/>
        <v>22903665.80083349</v>
      </c>
      <c r="DT22" s="145">
        <f>conversões!DS22*INPUTs!DO$33</f>
        <v>2799.685505937277</v>
      </c>
      <c r="DU22" s="145">
        <f>conversões!DT22*INPUTs!DP$33</f>
        <v>0</v>
      </c>
      <c r="DV22" s="145">
        <f>conversões!DU22*INPUTs!DQ$33</f>
        <v>262864.42439179646</v>
      </c>
      <c r="DW22" s="145">
        <f>conversões!DV22*INPUTs!DR$33</f>
        <v>0</v>
      </c>
      <c r="DX22" s="145">
        <f>conversões!DW22*INPUTs!DS$33</f>
        <v>93749.799901132792</v>
      </c>
      <c r="DY22" s="145">
        <f>conversões!DX22*INPUTs!DT$33</f>
        <v>0</v>
      </c>
      <c r="DZ22" s="145">
        <f>conversões!DY22*INPUTs!DU$33</f>
        <v>0</v>
      </c>
      <c r="EA22" s="145">
        <f>conversões!DZ22*INPUTs!DV$33</f>
        <v>0</v>
      </c>
      <c r="EB22" s="145">
        <f>conversões!EA22*INPUTs!DW$33</f>
        <v>0</v>
      </c>
      <c r="EC22" s="145">
        <f>conversões!EB22*INPUTs!DX$33</f>
        <v>0</v>
      </c>
      <c r="ED22" s="145">
        <f>conversões!EC22*INPUTs!DY$33</f>
        <v>34614.577919313582</v>
      </c>
      <c r="EE22" s="145">
        <f>conversões!ED22*INPUTs!DZ$33</f>
        <v>136747.13616378795</v>
      </c>
      <c r="EF22" s="145">
        <f>conversões!EE22*INPUTs!EA$33</f>
        <v>103249.82060721521</v>
      </c>
      <c r="EG22" s="145">
        <f>conversões!EF22*INPUTs!EB$33</f>
        <v>134637.4263850892</v>
      </c>
      <c r="EH22" s="145">
        <f>conversões!EG22*INPUTs!EC$33</f>
        <v>1829.4756172917716</v>
      </c>
      <c r="EI22" s="145">
        <f>conversões!EH22*INPUTs!ED$33</f>
        <v>48095.26357631039</v>
      </c>
      <c r="EJ22" s="145">
        <f>conversões!EI22*INPUTs!EE$33</f>
        <v>1225577.5954670822</v>
      </c>
      <c r="EK22" s="145">
        <f>conversões!EJ22*INPUTs!EF$33</f>
        <v>317422.01374767203</v>
      </c>
      <c r="EL22" s="145">
        <f>conversões!EK22*INPUTs!EG$33</f>
        <v>2399451.4052869435</v>
      </c>
      <c r="EM22" s="145">
        <f>conversões!EL22*INPUTs!EH$33</f>
        <v>13154815.640563149</v>
      </c>
      <c r="EN22" s="145">
        <f>conversões!EM22*INPUTs!EI$33</f>
        <v>925211.1823017589</v>
      </c>
      <c r="EO22" s="145">
        <f>conversões!EN22*INPUTs!EJ$33</f>
        <v>857609.62310812471</v>
      </c>
      <c r="EP22" s="145">
        <f>conversões!EO22*INPUTs!EK$33</f>
        <v>1657368.0828082222</v>
      </c>
      <c r="EQ22" s="145">
        <f>conversões!EP22*INPUTs!EL$33</f>
        <v>161472.55878324702</v>
      </c>
      <c r="ER22" s="145">
        <f>conversões!EQ22*INPUTs!EM$33</f>
        <v>28155.926422636305</v>
      </c>
      <c r="ES22" s="145">
        <f>conversões!ER22*INPUTs!EN$33</f>
        <v>325086.6932643897</v>
      </c>
      <c r="ET22" s="145">
        <f>conversões!ES22*INPUTs!EO$33</f>
        <v>6580.9283845949485</v>
      </c>
      <c r="EU22" s="143">
        <f t="shared" si="4"/>
        <v>21877339.260205701</v>
      </c>
      <c r="EV22" s="145">
        <f>conversões!EU22*INPUTs!EQ$33</f>
        <v>2220.5180185782247</v>
      </c>
      <c r="EW22" s="145">
        <f>conversões!EV22*INPUTs!ER$33</f>
        <v>0</v>
      </c>
      <c r="EX22" s="145">
        <f>conversões!EW22*INPUTs!ES$33</f>
        <v>220578.68896845321</v>
      </c>
      <c r="EY22" s="145">
        <f>conversões!EX22*INPUTs!ET$33</f>
        <v>0</v>
      </c>
      <c r="EZ22" s="145">
        <f>conversões!EY22*INPUTs!EU$33</f>
        <v>84485.632499114159</v>
      </c>
      <c r="FA22" s="145">
        <f>conversões!EZ22*INPUTs!EV$33</f>
        <v>0</v>
      </c>
      <c r="FB22" s="145">
        <f>conversões!FA22*INPUTs!EW$33</f>
        <v>0</v>
      </c>
      <c r="FC22" s="145">
        <f>conversões!FB22*INPUTs!EX$33</f>
        <v>0</v>
      </c>
      <c r="FD22" s="145">
        <f>conversões!FC22*INPUTs!EY$33</f>
        <v>0</v>
      </c>
      <c r="FE22" s="145">
        <f>conversões!FD22*INPUTs!EZ$33</f>
        <v>607.32025150942104</v>
      </c>
      <c r="FF22" s="145">
        <f>conversões!FE22*INPUTs!FA$33</f>
        <v>71705.675823247744</v>
      </c>
      <c r="FG22" s="145">
        <f>conversões!FF22*INPUTs!FB$33</f>
        <v>110574.04002093874</v>
      </c>
      <c r="FH22" s="145">
        <f>conversões!FG22*INPUTs!FC$33</f>
        <v>74546.028001685016</v>
      </c>
      <c r="FI22" s="145">
        <f>conversões!FH22*INPUTs!FD$33</f>
        <v>144341.55216691381</v>
      </c>
      <c r="FJ22" s="145">
        <f>conversões!FI22*INPUTs!FE$33</f>
        <v>0</v>
      </c>
      <c r="FK22" s="145">
        <f>conversões!FJ22*INPUTs!FF$33</f>
        <v>5059.7820310663537</v>
      </c>
      <c r="FL22" s="145">
        <f>conversões!FK22*INPUTs!FG$33</f>
        <v>1196906.1845095807</v>
      </c>
      <c r="FM22" s="145">
        <f>conversões!FL22*INPUTs!FH$33</f>
        <v>443881.04080532608</v>
      </c>
      <c r="FN22" s="145">
        <f>conversões!FM22*INPUTs!FI$33</f>
        <v>2104406.3597770273</v>
      </c>
      <c r="FO22" s="145">
        <f>conversões!FN22*INPUTs!FJ$33</f>
        <v>15621525.291932443</v>
      </c>
      <c r="FP22" s="145">
        <f>conversões!FO22*INPUTs!FK$33</f>
        <v>874632.07349195331</v>
      </c>
      <c r="FQ22" s="145">
        <f>conversões!FP22*INPUTs!FL$33</f>
        <v>688627.85415315104</v>
      </c>
      <c r="FR22" s="145">
        <f>conversões!FQ22*INPUTs!FM$33</f>
        <v>1424657.989182258</v>
      </c>
      <c r="FS22" s="145">
        <f>conversões!FR22*INPUTs!FN$33</f>
        <v>148729.01251871546</v>
      </c>
      <c r="FT22" s="145">
        <f>conversões!FS22*INPUTs!FO$33</f>
        <v>28340.193823908736</v>
      </c>
      <c r="FU22" s="145">
        <f>conversões!FT22*INPUTs!FP$33</f>
        <v>268152.40544256923</v>
      </c>
      <c r="FV22" s="145">
        <f>conversões!FU22*INPUTs!FQ$33</f>
        <v>539593.69352416054</v>
      </c>
      <c r="FW22" s="143">
        <f t="shared" si="5"/>
        <v>24053571.336942602</v>
      </c>
      <c r="FX22" s="145">
        <f>conversões!FW22*INPUTs!FS$33</f>
        <v>1086.2076515087606</v>
      </c>
      <c r="FY22" s="145">
        <f>conversões!FX22*INPUTs!FT$33</f>
        <v>0</v>
      </c>
      <c r="FZ22" s="145">
        <f>conversões!FY22*INPUTs!FU$33</f>
        <v>188629.5174473011</v>
      </c>
      <c r="GA22" s="145">
        <f>conversões!FZ22*INPUTs!FV$33</f>
        <v>0</v>
      </c>
      <c r="GB22" s="145">
        <f>conversões!GA22*INPUTs!FW$33</f>
        <v>76090.413693061724</v>
      </c>
      <c r="GC22" s="145">
        <f>conversões!GB22*INPUTs!FX$33</f>
        <v>0</v>
      </c>
      <c r="GD22" s="145">
        <f>conversões!GC22*INPUTs!FY$33</f>
        <v>0</v>
      </c>
      <c r="GE22" s="145">
        <f>conversões!GD22*INPUTs!FZ$33</f>
        <v>79148.946656421424</v>
      </c>
      <c r="GF22" s="145">
        <f>conversões!GE22*INPUTs!GA$33</f>
        <v>0</v>
      </c>
      <c r="GG22" s="145">
        <f>conversões!GF22*INPUTs!GB$33</f>
        <v>489.80185877024206</v>
      </c>
      <c r="GH22" s="145">
        <f>conversões!GG22*INPUTs!GC$33</f>
        <v>0</v>
      </c>
      <c r="GI22" s="145">
        <f>conversões!GH22*INPUTs!GD$33</f>
        <v>2010.5603635265059</v>
      </c>
      <c r="GJ22" s="145">
        <f>conversões!GI22*INPUTs!GE$33</f>
        <v>75377.667247734498</v>
      </c>
      <c r="GK22" s="145">
        <f>conversões!GJ22*INPUTs!GF$33</f>
        <v>0</v>
      </c>
      <c r="GL22" s="145">
        <f>conversões!GK22*INPUTs!GG$33</f>
        <v>52386.605271316519</v>
      </c>
      <c r="GM22" s="145">
        <f>conversões!GL22*INPUTs!GH$33</f>
        <v>2893.9154735939996</v>
      </c>
      <c r="GN22" s="145">
        <f>conversões!GM22*INPUTs!GI$33</f>
        <v>933146.57899953541</v>
      </c>
      <c r="GO22" s="145">
        <f>conversões!GN22*INPUTs!GJ$33</f>
        <v>387799.20650986861</v>
      </c>
      <c r="GP22" s="145">
        <f>conversões!GO22*INPUTs!GK$33</f>
        <v>2117014.3994822758</v>
      </c>
      <c r="GQ22" s="145">
        <f>conversões!GP22*INPUTs!GL$33</f>
        <v>7948489.5311044166</v>
      </c>
      <c r="GR22" s="145">
        <f>conversões!GQ22*INPUTs!GM$33</f>
        <v>927010.29385805293</v>
      </c>
      <c r="GS22" s="145">
        <f>conversões!GR22*INPUTs!GN$33</f>
        <v>639076.64427342208</v>
      </c>
      <c r="GT22" s="145">
        <f>conversões!GS22*INPUTs!GO$33</f>
        <v>1407694.2707011406</v>
      </c>
      <c r="GU22" s="145">
        <f>conversões!GT22*INPUTs!GP$33</f>
        <v>147139.48667320615</v>
      </c>
      <c r="GV22" s="145">
        <f>conversões!GU22*INPUTs!GQ$33</f>
        <v>20538.730842970959</v>
      </c>
      <c r="GW22" s="145">
        <f>conversões!GV22*INPUTs!GR$33</f>
        <v>226166.07607980922</v>
      </c>
      <c r="GX22" s="145">
        <f>conversões!GW22*INPUTs!GS$33</f>
        <v>483920.26212120045</v>
      </c>
      <c r="GY22" s="143">
        <f t="shared" si="6"/>
        <v>15716109.116309134</v>
      </c>
      <c r="GZ22" s="145">
        <f>conversões!GY22*INPUTs!GU$33</f>
        <v>1926.0506080692817</v>
      </c>
      <c r="HA22" s="145">
        <f>conversões!GZ22*INPUTs!GV$33</f>
        <v>0</v>
      </c>
      <c r="HB22" s="145">
        <f>conversões!HA22*INPUTs!GW$33</f>
        <v>127281.67613494562</v>
      </c>
      <c r="HC22" s="145">
        <f>conversões!HB22*INPUTs!GX$33</f>
        <v>0</v>
      </c>
      <c r="HD22" s="145">
        <f>conversões!HC22*INPUTs!GY$33</f>
        <v>62373.770643015749</v>
      </c>
      <c r="HE22" s="145">
        <f>conversões!HD22*INPUTs!GZ$33</f>
        <v>0</v>
      </c>
      <c r="HF22" s="145">
        <f>conversões!HE22*INPUTs!HA$33</f>
        <v>0</v>
      </c>
      <c r="HG22" s="145">
        <f>conversões!HF22*INPUTs!HB$33</f>
        <v>0</v>
      </c>
      <c r="HH22" s="145">
        <f>conversões!HG22*INPUTs!HC$33</f>
        <v>0</v>
      </c>
      <c r="HI22" s="145">
        <f>conversões!HH22*INPUTs!HD$33</f>
        <v>0</v>
      </c>
      <c r="HJ22" s="145">
        <f>conversões!HI22*INPUTs!HE$33</f>
        <v>0</v>
      </c>
      <c r="HK22" s="145">
        <f>conversões!HJ22*INPUTs!HF$33</f>
        <v>860.28178919851541</v>
      </c>
      <c r="HL22" s="145">
        <f>conversões!HK22*INPUTs!HG$33</f>
        <v>73511.999091348844</v>
      </c>
      <c r="HM22" s="145">
        <f>conversões!HL22*INPUTs!HH$33</f>
        <v>0</v>
      </c>
      <c r="HN22" s="145">
        <f>conversões!HM22*INPUTs!HI$33</f>
        <v>49400.057894041682</v>
      </c>
      <c r="HO22" s="145">
        <f>conversões!HN22*INPUTs!HJ$33</f>
        <v>1448.4186045671943</v>
      </c>
      <c r="HP22" s="145">
        <f>conversões!HO22*INPUTs!HK$33</f>
        <v>916755.88573199813</v>
      </c>
      <c r="HQ22" s="145">
        <f>conversões!HP22*INPUTs!HL$33</f>
        <v>288267.72133584757</v>
      </c>
      <c r="HR22" s="145">
        <f>conversões!HQ22*INPUTs!HM$33</f>
        <v>1539750.4435110122</v>
      </c>
      <c r="HS22" s="145">
        <f>conversões!HR22*INPUTs!HN$33</f>
        <v>10119943.690756235</v>
      </c>
      <c r="HT22" s="145">
        <f>conversões!HS22*INPUTs!HO$33</f>
        <v>604580.71999409318</v>
      </c>
      <c r="HU22" s="145">
        <f>conversões!HT22*INPUTs!HP$33</f>
        <v>423418.3445838422</v>
      </c>
      <c r="HV22" s="145">
        <f>conversões!HU22*INPUTs!HQ$33</f>
        <v>1064405.3998502851</v>
      </c>
      <c r="HW22" s="145">
        <f>conversões!HV22*INPUTs!HR$33</f>
        <v>120584.31911133094</v>
      </c>
      <c r="HX22" s="145">
        <f>conversões!HW22*INPUTs!HS$33</f>
        <v>15394.541582269374</v>
      </c>
      <c r="HY22" s="145">
        <f>conversões!HX22*INPUTs!HT$33</f>
        <v>159694.63674315857</v>
      </c>
      <c r="HZ22" s="145">
        <f>conversões!HY22*INPUTs!HU$33</f>
        <v>305950.01673094148</v>
      </c>
      <c r="IA22" s="143">
        <f t="shared" si="7"/>
        <v>15875547.9746962</v>
      </c>
    </row>
    <row r="23" spans="1:235" s="26" customFormat="1" ht="36" x14ac:dyDescent="0.25">
      <c r="A23" s="97" t="s">
        <v>28</v>
      </c>
      <c r="B23" s="98">
        <v>6142</v>
      </c>
      <c r="C23" s="98"/>
      <c r="D23" s="98">
        <v>4</v>
      </c>
      <c r="E23" s="98"/>
      <c r="F23" s="98"/>
      <c r="G23" s="98" t="s">
        <v>814</v>
      </c>
      <c r="H23" s="98" t="s">
        <v>23</v>
      </c>
      <c r="I23" s="97" t="s">
        <v>11</v>
      </c>
      <c r="J23" s="97" t="s">
        <v>880</v>
      </c>
      <c r="K23" s="97" t="s">
        <v>844</v>
      </c>
      <c r="L23" s="145">
        <f>conversões!K23*INPUTs!G$33</f>
        <v>0</v>
      </c>
      <c r="M23" s="145">
        <f>conversões!L23*INPUTs!H$33</f>
        <v>0</v>
      </c>
      <c r="N23" s="145">
        <f>conversões!M23*INPUTs!I$33</f>
        <v>0</v>
      </c>
      <c r="O23" s="145">
        <f>conversões!N23*INPUTs!J$33</f>
        <v>0</v>
      </c>
      <c r="P23" s="145">
        <f>conversões!O23*INPUTs!K$33</f>
        <v>0</v>
      </c>
      <c r="Q23" s="145">
        <f>conversões!P23*INPUTs!L$33</f>
        <v>0</v>
      </c>
      <c r="R23" s="145">
        <f>conversões!Q23*INPUTs!M$33</f>
        <v>0</v>
      </c>
      <c r="S23" s="145">
        <f>conversões!R23*INPUTs!N$33</f>
        <v>0</v>
      </c>
      <c r="T23" s="145">
        <f>conversões!S23*INPUTs!O$33</f>
        <v>0</v>
      </c>
      <c r="U23" s="145">
        <f>conversões!T23*INPUTs!P$33</f>
        <v>3544.6353814738554</v>
      </c>
      <c r="V23" s="145">
        <f>conversões!U23*INPUTs!Q$33</f>
        <v>0</v>
      </c>
      <c r="W23" s="145">
        <f>conversões!V23*INPUTs!R$33</f>
        <v>0</v>
      </c>
      <c r="X23" s="145">
        <f>conversões!W23*INPUTs!S$33</f>
        <v>0</v>
      </c>
      <c r="Y23" s="145">
        <f>conversões!X23*INPUTs!T$33</f>
        <v>0</v>
      </c>
      <c r="Z23" s="145">
        <f>conversões!Y23*INPUTs!U$33</f>
        <v>2843.282254938485</v>
      </c>
      <c r="AA23" s="145">
        <f>conversões!Z23*INPUTs!V$33</f>
        <v>0</v>
      </c>
      <c r="AB23" s="145">
        <f>conversões!AA23*INPUTs!W$33</f>
        <v>19154.659903564956</v>
      </c>
      <c r="AC23" s="145">
        <f>conversões!AB23*INPUTs!X$33</f>
        <v>26512.978840192307</v>
      </c>
      <c r="AD23" s="145">
        <f>conversões!AC23*INPUTs!Y$33</f>
        <v>9683.0587478139732</v>
      </c>
      <c r="AE23" s="145">
        <f>conversões!AD23*INPUTs!Z$33</f>
        <v>0</v>
      </c>
      <c r="AF23" s="145">
        <f>conversões!AE23*INPUTs!AA$33</f>
        <v>440.50766935683953</v>
      </c>
      <c r="AG23" s="145">
        <f>conversões!AF23*INPUTs!AB$33</f>
        <v>16421.249535208997</v>
      </c>
      <c r="AH23" s="145">
        <f>conversões!AG23*INPUTs!AC$33</f>
        <v>126240.63687813976</v>
      </c>
      <c r="AI23" s="145">
        <f>conversões!AH23*INPUTs!AD$33</f>
        <v>0</v>
      </c>
      <c r="AJ23" s="145">
        <f>conversões!AI23*INPUTs!AE$33</f>
        <v>0</v>
      </c>
      <c r="AK23" s="145">
        <f>conversões!AJ23*INPUTs!AF$33</f>
        <v>0</v>
      </c>
      <c r="AL23" s="145">
        <f>conversões!AK23*INPUTs!AG$33</f>
        <v>3049.2219088254683</v>
      </c>
      <c r="AM23" s="143">
        <f t="shared" si="0"/>
        <v>207890.23111951465</v>
      </c>
      <c r="AN23" s="145">
        <f>conversões!AM23*INPUTs!AI$33</f>
        <v>0</v>
      </c>
      <c r="AO23" s="145">
        <f>conversões!AN23*INPUTs!AJ$33</f>
        <v>0</v>
      </c>
      <c r="AP23" s="145">
        <f>conversões!AO23*INPUTs!AK$33</f>
        <v>3534.6439088646916</v>
      </c>
      <c r="AQ23" s="145">
        <f>conversões!AP23*INPUTs!AL$33</f>
        <v>0</v>
      </c>
      <c r="AR23" s="145">
        <f>conversões!AQ23*INPUTs!AM$33</f>
        <v>0</v>
      </c>
      <c r="AS23" s="145">
        <f>conversões!AR23*INPUTs!AN$33</f>
        <v>0</v>
      </c>
      <c r="AT23" s="145">
        <f>conversões!AS23*INPUTs!AO$33</f>
        <v>0</v>
      </c>
      <c r="AU23" s="145">
        <f>conversões!AT23*INPUTs!AP$33</f>
        <v>3830.2351002288015</v>
      </c>
      <c r="AV23" s="145">
        <f>conversões!AU23*INPUTs!AQ$33</f>
        <v>3104.2086901715561</v>
      </c>
      <c r="AW23" s="145">
        <f>conversões!AV23*INPUTs!AR$33</f>
        <v>14502.506792788188</v>
      </c>
      <c r="AX23" s="145">
        <f>conversões!AW23*INPUTs!AS$33</f>
        <v>13348.060438623328</v>
      </c>
      <c r="AY23" s="145">
        <f>conversões!AX23*INPUTs!AT$33</f>
        <v>1318.8969809196612</v>
      </c>
      <c r="AZ23" s="145">
        <f>conversões!AY23*INPUTs!AU$33</f>
        <v>230013.79756779727</v>
      </c>
      <c r="BA23" s="145">
        <f>conversões!AZ23*INPUTs!AV$33</f>
        <v>4534.394198341809</v>
      </c>
      <c r="BB23" s="145">
        <f>conversões!BA23*INPUTs!AW$33</f>
        <v>5494.2663187038916</v>
      </c>
      <c r="BC23" s="145">
        <f>conversões!BB23*INPUTs!AX$33</f>
        <v>0</v>
      </c>
      <c r="BD23" s="145">
        <f>conversões!BC23*INPUTs!AY$33</f>
        <v>24455.156639027071</v>
      </c>
      <c r="BE23" s="145">
        <f>conversões!BD23*INPUTs!AZ$33</f>
        <v>27583.015789856559</v>
      </c>
      <c r="BF23" s="145">
        <f>conversões!BE23*INPUTs!BA$33</f>
        <v>39285.530670097993</v>
      </c>
      <c r="BG23" s="145">
        <f>conversões!BF23*INPUTs!BB$33</f>
        <v>882.4423164055288</v>
      </c>
      <c r="BH23" s="145">
        <f>conversões!BG23*INPUTs!BC$33</f>
        <v>0</v>
      </c>
      <c r="BI23" s="145">
        <f>conversões!BH23*INPUTs!BD$33</f>
        <v>18762.781442613887</v>
      </c>
      <c r="BJ23" s="145">
        <f>conversões!BI23*INPUTs!BE$33</f>
        <v>160954.54212020393</v>
      </c>
      <c r="BK23" s="145">
        <f>conversões!BJ23*INPUTs!BF$33</f>
        <v>2266.3398161333043</v>
      </c>
      <c r="BL23" s="145">
        <f>conversões!BK23*INPUTs!BG$33</f>
        <v>775.66441683007793</v>
      </c>
      <c r="BM23" s="145">
        <f>conversões!BL23*INPUTs!BH$33</f>
        <v>0</v>
      </c>
      <c r="BN23" s="145">
        <f>conversões!BM23*INPUTs!BI$33</f>
        <v>36973.256309907876</v>
      </c>
      <c r="BO23" s="143">
        <f t="shared" si="1"/>
        <v>591619.73951751529</v>
      </c>
      <c r="BP23" s="145">
        <f>conversões!BO23*INPUTs!BK$33</f>
        <v>0</v>
      </c>
      <c r="BQ23" s="145">
        <f>conversões!BP23*INPUTs!BL$33</f>
        <v>0</v>
      </c>
      <c r="BR23" s="145">
        <f>conversões!BQ23*INPUTs!BM$33</f>
        <v>8738.576638992532</v>
      </c>
      <c r="BS23" s="145">
        <f>conversões!BR23*INPUTs!BN$33</f>
        <v>0</v>
      </c>
      <c r="BT23" s="145">
        <f>conversões!BS23*INPUTs!BO$33</f>
        <v>0</v>
      </c>
      <c r="BU23" s="145">
        <f>conversões!BT23*INPUTs!BP$33</f>
        <v>0</v>
      </c>
      <c r="BV23" s="145">
        <f>conversões!BU23*INPUTs!BQ$33</f>
        <v>0</v>
      </c>
      <c r="BW23" s="145">
        <f>conversões!BV23*INPUTs!BR$33</f>
        <v>7723.5172365828666</v>
      </c>
      <c r="BX23" s="145">
        <f>conversões!BW23*INPUTs!BS$33</f>
        <v>8651.4508988002435</v>
      </c>
      <c r="BY23" s="145">
        <f>conversões!BX23*INPUTs!BT$33</f>
        <v>43510.465001700344</v>
      </c>
      <c r="BZ23" s="145">
        <f>conversões!BY23*INPUTs!BU$33</f>
        <v>160958.56182926049</v>
      </c>
      <c r="CA23" s="145">
        <f>conversões!BZ23*INPUTs!BV$33</f>
        <v>13145.426990970996</v>
      </c>
      <c r="CB23" s="145">
        <f>conversões!CA23*INPUTs!BW$33</f>
        <v>201628.42841616148</v>
      </c>
      <c r="CC23" s="145">
        <f>conversões!CB23*INPUTs!BX$33</f>
        <v>8730.6825537751356</v>
      </c>
      <c r="CD23" s="145">
        <f>conversões!CC23*INPUTs!BY$33</f>
        <v>12599.505257530958</v>
      </c>
      <c r="CE23" s="145">
        <f>conversões!CD23*INPUTs!BZ$33</f>
        <v>0</v>
      </c>
      <c r="CF23" s="145">
        <f>conversões!CE23*INPUTs!CA$33</f>
        <v>35089.487464167025</v>
      </c>
      <c r="CG23" s="145">
        <f>conversões!CF23*INPUTs!CB$33</f>
        <v>25822.067699737996</v>
      </c>
      <c r="CH23" s="145">
        <f>conversões!CG23*INPUTs!CC$33</f>
        <v>167813.68728351977</v>
      </c>
      <c r="CI23" s="145">
        <f>conversões!CH23*INPUTs!CD$33</f>
        <v>108782.74191834353</v>
      </c>
      <c r="CJ23" s="145">
        <f>conversões!CI23*INPUTs!CE$33</f>
        <v>0</v>
      </c>
      <c r="CK23" s="145">
        <f>conversões!CJ23*INPUTs!CF$33</f>
        <v>24074.609247774599</v>
      </c>
      <c r="CL23" s="145">
        <f>conversões!CK23*INPUTs!CG$33</f>
        <v>160083.4755234016</v>
      </c>
      <c r="CM23" s="145">
        <f>conversões!CL23*INPUTs!CH$33</f>
        <v>3754.591716251738</v>
      </c>
      <c r="CN23" s="145">
        <f>conversões!CM23*INPUTs!CI$33</f>
        <v>4607.8617513142945</v>
      </c>
      <c r="CO23" s="145">
        <f>conversões!CN23*INPUTs!CJ$33</f>
        <v>0</v>
      </c>
      <c r="CP23" s="145">
        <f>conversões!CO23*INPUTs!CK$33</f>
        <v>66264.889975445098</v>
      </c>
      <c r="CQ23" s="143">
        <f t="shared" si="2"/>
        <v>1061980.0274037307</v>
      </c>
      <c r="CR23" s="145">
        <f>conversões!CQ23*INPUTs!CM$33</f>
        <v>0</v>
      </c>
      <c r="CS23" s="145">
        <f>conversões!CR23*INPUTs!CN$33</f>
        <v>0</v>
      </c>
      <c r="CT23" s="145">
        <f>conversões!CS23*INPUTs!CO$33</f>
        <v>12153.708820872194</v>
      </c>
      <c r="CU23" s="145">
        <f>conversões!CT23*INPUTs!CP$33</f>
        <v>0</v>
      </c>
      <c r="CV23" s="145">
        <f>conversões!CU23*INPUTs!CQ$33</f>
        <v>0</v>
      </c>
      <c r="CW23" s="145">
        <f>conversões!CV23*INPUTs!CR$33</f>
        <v>0</v>
      </c>
      <c r="CX23" s="145">
        <f>conversões!CW23*INPUTs!CS$33</f>
        <v>0</v>
      </c>
      <c r="CY23" s="145">
        <f>conversões!CX23*INPUTs!CT$33</f>
        <v>12792.061066341081</v>
      </c>
      <c r="CZ23" s="145">
        <f>conversões!CY23*INPUTs!CU$33</f>
        <v>11178.395933214239</v>
      </c>
      <c r="DA23" s="145">
        <f>conversões!CZ23*INPUTs!CV$33</f>
        <v>54921.748994566107</v>
      </c>
      <c r="DB23" s="145">
        <f>conversões!DA23*INPUTs!CW$33</f>
        <v>231194.6353540729</v>
      </c>
      <c r="DC23" s="145">
        <f>conversões!DB23*INPUTs!CX$33</f>
        <v>21028.922083438283</v>
      </c>
      <c r="DD23" s="145">
        <f>conversões!DC23*INPUTs!CY$33</f>
        <v>143867.47844778339</v>
      </c>
      <c r="DE23" s="145">
        <f>conversões!DD23*INPUTs!CZ$33</f>
        <v>12932.505034507789</v>
      </c>
      <c r="DF23" s="145">
        <f>conversões!DE23*INPUTs!DA$33</f>
        <v>18861.146483934146</v>
      </c>
      <c r="DG23" s="145">
        <f>conversões!DF23*INPUTs!DB$33</f>
        <v>0</v>
      </c>
      <c r="DH23" s="145">
        <f>conversões!DG23*INPUTs!DC$33</f>
        <v>33961.323531374088</v>
      </c>
      <c r="DI23" s="145">
        <f>conversões!DH23*INPUTs!DD$33</f>
        <v>24989.250350505175</v>
      </c>
      <c r="DJ23" s="145">
        <f>conversões!DI23*INPUTs!DE$33</f>
        <v>195279.92158077244</v>
      </c>
      <c r="DK23" s="145">
        <f>conversões!DJ23*INPUTs!DF$33</f>
        <v>159231.3092157481</v>
      </c>
      <c r="DL23" s="145">
        <f>conversões!DK23*INPUTs!DG$33</f>
        <v>0</v>
      </c>
      <c r="DM23" s="145">
        <f>conversões!DL23*INPUTs!DH$33</f>
        <v>26239.320144302219</v>
      </c>
      <c r="DN23" s="145">
        <f>conversões!DM23*INPUTs!DI$33</f>
        <v>5629.0885077868588</v>
      </c>
      <c r="DO23" s="145">
        <f>conversões!DN23*INPUTs!DJ$33</f>
        <v>11147.332910153536</v>
      </c>
      <c r="DP23" s="145">
        <f>conversões!DO23*INPUTs!DK$33</f>
        <v>7908.5045344868795</v>
      </c>
      <c r="DQ23" s="145">
        <f>conversões!DP23*INPUTs!DL$33</f>
        <v>0</v>
      </c>
      <c r="DR23" s="145">
        <f>conversões!DQ23*INPUTs!DM$33</f>
        <v>54138.382023462211</v>
      </c>
      <c r="DS23" s="143">
        <f t="shared" si="3"/>
        <v>1037455.0350173216</v>
      </c>
      <c r="DT23" s="145">
        <f>conversões!DS23*INPUTs!DO$33</f>
        <v>0</v>
      </c>
      <c r="DU23" s="145">
        <f>conversões!DT23*INPUTs!DP$33</f>
        <v>0</v>
      </c>
      <c r="DV23" s="145">
        <f>conversões!DU23*INPUTs!DQ$33</f>
        <v>14363.236600047521</v>
      </c>
      <c r="DW23" s="145">
        <f>conversões!DV23*INPUTs!DR$33</f>
        <v>0</v>
      </c>
      <c r="DX23" s="145">
        <f>conversões!DW23*INPUTs!DS$33</f>
        <v>0</v>
      </c>
      <c r="DY23" s="145">
        <f>conversões!DX23*INPUTs!DT$33</f>
        <v>0</v>
      </c>
      <c r="DZ23" s="145">
        <f>conversões!DY23*INPUTs!DU$33</f>
        <v>0</v>
      </c>
      <c r="EA23" s="145">
        <f>conversões!DZ23*INPUTs!DV$33</f>
        <v>15146.884406513127</v>
      </c>
      <c r="EB23" s="145">
        <f>conversões!EA23*INPUTs!DW$33</f>
        <v>10955.767156614553</v>
      </c>
      <c r="EC23" s="145">
        <f>conversões!EB23*INPUTs!DX$33</f>
        <v>75127.169316685453</v>
      </c>
      <c r="ED23" s="145">
        <f>conversões!EC23*INPUTs!DY$33</f>
        <v>202786.64555796026</v>
      </c>
      <c r="EE23" s="145">
        <f>conversões!ED23*INPUTs!DZ$33</f>
        <v>16834.30988664721</v>
      </c>
      <c r="EF23" s="145">
        <f>conversões!EE23*INPUTs!EA$33</f>
        <v>0</v>
      </c>
      <c r="EG23" s="145">
        <f>conversões!EF23*INPUTs!EB$33</f>
        <v>17435.055137662424</v>
      </c>
      <c r="EH23" s="145">
        <f>conversões!EG23*INPUTs!EC$33</f>
        <v>20986.943081315821</v>
      </c>
      <c r="EI23" s="145">
        <f>conversões!EH23*INPUTs!ED$33</f>
        <v>0</v>
      </c>
      <c r="EJ23" s="145">
        <f>conversões!EI23*INPUTs!EE$33</f>
        <v>34429.963649747755</v>
      </c>
      <c r="EK23" s="145">
        <f>conversões!EJ23*INPUTs!EF$33</f>
        <v>25849.598241347856</v>
      </c>
      <c r="EL23" s="145">
        <f>conversões!EK23*INPUTs!EG$33</f>
        <v>241589.79529022638</v>
      </c>
      <c r="EM23" s="145">
        <f>conversões!EL23*INPUTs!EH$33</f>
        <v>188530.69359117412</v>
      </c>
      <c r="EN23" s="145">
        <f>conversões!EM23*INPUTs!EI$33</f>
        <v>0</v>
      </c>
      <c r="EO23" s="145">
        <f>conversões!EN23*INPUTs!EJ$33</f>
        <v>32670.838006892776</v>
      </c>
      <c r="EP23" s="145">
        <f>conversões!EO23*INPUTs!EK$33</f>
        <v>19100.52345744862</v>
      </c>
      <c r="EQ23" s="145">
        <f>conversões!EP23*INPUTs!EL$33</f>
        <v>12090.795931354218</v>
      </c>
      <c r="ER23" s="145">
        <f>conversões!EQ23*INPUTs!EM$33</f>
        <v>14801.339497999907</v>
      </c>
      <c r="ES23" s="145">
        <f>conversões!ER23*INPUTs!EN$33</f>
        <v>0</v>
      </c>
      <c r="ET23" s="145">
        <f>conversões!ES23*INPUTs!EO$33</f>
        <v>16910.577079697279</v>
      </c>
      <c r="EU23" s="143">
        <f t="shared" si="4"/>
        <v>959610.1358893353</v>
      </c>
      <c r="EV23" s="145">
        <f>conversões!EU23*INPUTs!EQ$33</f>
        <v>0</v>
      </c>
      <c r="EW23" s="145">
        <f>conversões!EV23*INPUTs!ER$33</f>
        <v>0</v>
      </c>
      <c r="EX23" s="145">
        <f>conversões!EW23*INPUTs!ES$33</f>
        <v>19753.929768833084</v>
      </c>
      <c r="EY23" s="145">
        <f>conversões!EX23*INPUTs!ET$33</f>
        <v>0</v>
      </c>
      <c r="EZ23" s="145">
        <f>conversões!EY23*INPUTs!EU$33</f>
        <v>0</v>
      </c>
      <c r="FA23" s="145">
        <f>conversões!EZ23*INPUTs!EV$33</f>
        <v>0</v>
      </c>
      <c r="FB23" s="145">
        <f>conversões!FA23*INPUTs!EW$33</f>
        <v>0</v>
      </c>
      <c r="FC23" s="145">
        <f>conversões!FB23*INPUTs!EX$33</f>
        <v>19924.714116144791</v>
      </c>
      <c r="FD23" s="145">
        <f>conversões!FC23*INPUTs!EY$33</f>
        <v>16850.200167893428</v>
      </c>
      <c r="FE23" s="145">
        <f>conversões!FD23*INPUTs!EZ$33</f>
        <v>116699.2519219071</v>
      </c>
      <c r="FF23" s="145">
        <f>conversões!FE23*INPUTs!FA$33</f>
        <v>104263.60084288284</v>
      </c>
      <c r="FG23" s="145">
        <f>conversões!FF23*INPUTs!FB$33</f>
        <v>31566.317316560093</v>
      </c>
      <c r="FH23" s="145">
        <f>conversões!FG23*INPUTs!FC$33</f>
        <v>106455.32368237195</v>
      </c>
      <c r="FI23" s="145">
        <f>conversões!FH23*INPUTs!FD$33</f>
        <v>29611.938307897573</v>
      </c>
      <c r="FJ23" s="145">
        <f>conversões!FI23*INPUTs!FE$33</f>
        <v>38806.973502406654</v>
      </c>
      <c r="FK23" s="145">
        <f>conversões!FJ23*INPUTs!FF$33</f>
        <v>0</v>
      </c>
      <c r="FL23" s="145">
        <f>conversões!FK23*INPUTs!FG$33</f>
        <v>28473.708487667296</v>
      </c>
      <c r="FM23" s="145">
        <f>conversões!FL23*INPUTs!FH$33</f>
        <v>17243.423770083849</v>
      </c>
      <c r="FN23" s="145">
        <f>conversões!FM23*INPUTs!FI$33</f>
        <v>346964.39841972559</v>
      </c>
      <c r="FO23" s="145">
        <f>conversões!FN23*INPUTs!FJ$33</f>
        <v>231321.92050228454</v>
      </c>
      <c r="FP23" s="145">
        <f>conversões!FO23*INPUTs!FK$33</f>
        <v>0</v>
      </c>
      <c r="FQ23" s="145">
        <f>conversões!FP23*INPUTs!FL$33</f>
        <v>27103.996094064347</v>
      </c>
      <c r="FR23" s="145">
        <f>conversões!FQ23*INPUTs!FM$33</f>
        <v>12302.870102925859</v>
      </c>
      <c r="FS23" s="145">
        <f>conversões!FR23*INPUTs!FN$33</f>
        <v>16927.204395737102</v>
      </c>
      <c r="FT23" s="145">
        <f>conversões!FS23*INPUTs!FO$33</f>
        <v>50779.354418484785</v>
      </c>
      <c r="FU23" s="145">
        <f>conversões!FT23*INPUTs!FP$33</f>
        <v>0</v>
      </c>
      <c r="FV23" s="145">
        <f>conversões!FU23*INPUTs!FQ$33</f>
        <v>34913.672387699611</v>
      </c>
      <c r="FW23" s="143">
        <f t="shared" si="5"/>
        <v>1249962.7982055703</v>
      </c>
      <c r="FX23" s="145">
        <f>conversões!FW23*INPUTs!FS$33</f>
        <v>0</v>
      </c>
      <c r="FY23" s="145">
        <f>conversões!FX23*INPUTs!FT$33</f>
        <v>0</v>
      </c>
      <c r="FZ23" s="145">
        <f>conversões!FY23*INPUTs!FU$33</f>
        <v>24696.411378923232</v>
      </c>
      <c r="GA23" s="145">
        <f>conversões!FZ23*INPUTs!FV$33</f>
        <v>0</v>
      </c>
      <c r="GB23" s="145">
        <f>conversões!GA23*INPUTs!FW$33</f>
        <v>0</v>
      </c>
      <c r="GC23" s="145">
        <f>conversões!GB23*INPUTs!FX$33</f>
        <v>0</v>
      </c>
      <c r="GD23" s="145">
        <f>conversões!GC23*INPUTs!FY$33</f>
        <v>0</v>
      </c>
      <c r="GE23" s="145">
        <f>conversões!GD23*INPUTs!FZ$33</f>
        <v>22289.865702961193</v>
      </c>
      <c r="GF23" s="145">
        <f>conversões!GE23*INPUTs!GA$33</f>
        <v>14778.161013078519</v>
      </c>
      <c r="GG23" s="145">
        <f>conversões!GF23*INPUTs!GB$33</f>
        <v>103839.58718642833</v>
      </c>
      <c r="GH23" s="145">
        <f>conversões!GG23*INPUTs!GC$33</f>
        <v>55727.274274226977</v>
      </c>
      <c r="GI23" s="145">
        <f>conversões!GH23*INPUTs!GD$33</f>
        <v>32828.410294752633</v>
      </c>
      <c r="GJ23" s="145">
        <f>conversões!GI23*INPUTs!GE$33</f>
        <v>0</v>
      </c>
      <c r="GK23" s="145">
        <f>conversões!GJ23*INPUTs!GF$33</f>
        <v>36111.828409122012</v>
      </c>
      <c r="GL23" s="145">
        <f>conversões!GK23*INPUTs!GG$33</f>
        <v>0</v>
      </c>
      <c r="GM23" s="145">
        <f>conversões!GL23*INPUTs!GH$33</f>
        <v>851.31461131373612</v>
      </c>
      <c r="GN23" s="145">
        <f>conversões!GM23*INPUTs!GI$33</f>
        <v>6898.8846030207915</v>
      </c>
      <c r="GO23" s="145">
        <f>conversões!GN23*INPUTs!GJ$33</f>
        <v>18383.3569160447</v>
      </c>
      <c r="GP23" s="145">
        <f>conversões!GO23*INPUTs!GK$33</f>
        <v>318128.65459160734</v>
      </c>
      <c r="GQ23" s="145">
        <f>conversões!GP23*INPUTs!GL$33</f>
        <v>205940.75063380436</v>
      </c>
      <c r="GR23" s="145">
        <f>conversões!GQ23*INPUTs!GM$33</f>
        <v>0</v>
      </c>
      <c r="GS23" s="145">
        <f>conversões!GR23*INPUTs!GN$33</f>
        <v>27906.571066479737</v>
      </c>
      <c r="GT23" s="145">
        <f>conversões!GS23*INPUTs!GO$33</f>
        <v>20752.421733493837</v>
      </c>
      <c r="GU23" s="145">
        <f>conversões!GT23*INPUTs!GP$33</f>
        <v>0</v>
      </c>
      <c r="GV23" s="145">
        <f>conversões!GU23*INPUTs!GQ$33</f>
        <v>0</v>
      </c>
      <c r="GW23" s="145">
        <f>conversões!GV23*INPUTs!GR$33</f>
        <v>0</v>
      </c>
      <c r="GX23" s="145">
        <f>conversões!GW23*INPUTs!GS$33</f>
        <v>112899.91315809554</v>
      </c>
      <c r="GY23" s="143">
        <f t="shared" si="6"/>
        <v>1002033.4055733531</v>
      </c>
      <c r="GZ23" s="145">
        <f>conversões!GY23*INPUTs!GU$33</f>
        <v>0</v>
      </c>
      <c r="HA23" s="145">
        <f>conversões!GZ23*INPUTs!GV$33</f>
        <v>0</v>
      </c>
      <c r="HB23" s="145">
        <f>conversões!HA23*INPUTs!GW$33</f>
        <v>29546.883114194316</v>
      </c>
      <c r="HC23" s="145">
        <f>conversões!HB23*INPUTs!GX$33</f>
        <v>0</v>
      </c>
      <c r="HD23" s="145">
        <f>conversões!HC23*INPUTs!GY$33</f>
        <v>0</v>
      </c>
      <c r="HE23" s="145">
        <f>conversões!HD23*INPUTs!GZ$33</f>
        <v>0</v>
      </c>
      <c r="HF23" s="145">
        <f>conversões!HE23*INPUTs!HA$33</f>
        <v>0</v>
      </c>
      <c r="HG23" s="145">
        <f>conversões!HF23*INPUTs!HB$33</f>
        <v>22211.538553579074</v>
      </c>
      <c r="HH23" s="145">
        <f>conversões!HG23*INPUTs!HC$33</f>
        <v>0</v>
      </c>
      <c r="HI23" s="145">
        <f>conversões!HH23*INPUTs!HD$33</f>
        <v>115422.60161305063</v>
      </c>
      <c r="HJ23" s="145">
        <f>conversões!HI23*INPUTs!HE$33</f>
        <v>61912.250021636159</v>
      </c>
      <c r="HK23" s="145">
        <f>conversões!HJ23*INPUTs!HF$33</f>
        <v>31817.642362818828</v>
      </c>
      <c r="HL23" s="145">
        <f>conversões!HK23*INPUTs!HG$33</f>
        <v>0</v>
      </c>
      <c r="HM23" s="145">
        <f>conversões!HL23*INPUTs!HH$33</f>
        <v>38811.48093303341</v>
      </c>
      <c r="HN23" s="145">
        <f>conversões!HM23*INPUTs!HI$33</f>
        <v>0</v>
      </c>
      <c r="HO23" s="145">
        <f>conversões!HN23*INPUTs!HJ$33</f>
        <v>428.20949137251284</v>
      </c>
      <c r="HP23" s="145">
        <f>conversões!HO23*INPUTs!HK$33</f>
        <v>5362.1641454009214</v>
      </c>
      <c r="HQ23" s="145">
        <f>conversões!HP23*INPUTs!HL$33</f>
        <v>3582.5701044137049</v>
      </c>
      <c r="HR23" s="145">
        <f>conversões!HQ23*INPUTs!HM$33</f>
        <v>363327.26952904538</v>
      </c>
      <c r="HS23" s="145">
        <f>conversões!HR23*INPUTs!HN$33</f>
        <v>224938.57963345596</v>
      </c>
      <c r="HT23" s="145">
        <f>conversões!HS23*INPUTs!HO$33</f>
        <v>0</v>
      </c>
      <c r="HU23" s="145">
        <f>conversões!HT23*INPUTs!HP$33</f>
        <v>28502.533690923086</v>
      </c>
      <c r="HV23" s="145">
        <f>conversões!HU23*INPUTs!HQ$33</f>
        <v>0</v>
      </c>
      <c r="HW23" s="145">
        <f>conversões!HV23*INPUTs!HR$33</f>
        <v>0</v>
      </c>
      <c r="HX23" s="145">
        <f>conversões!HW23*INPUTs!HS$33</f>
        <v>0</v>
      </c>
      <c r="HY23" s="145">
        <f>conversões!HX23*INPUTs!HT$33</f>
        <v>0</v>
      </c>
      <c r="HZ23" s="145">
        <f>conversões!HY23*INPUTs!HU$33</f>
        <v>145157.94150861268</v>
      </c>
      <c r="IA23" s="143">
        <f t="shared" si="7"/>
        <v>1071021.6647015368</v>
      </c>
    </row>
    <row r="24" spans="1:235" s="115" customFormat="1" ht="36" x14ac:dyDescent="0.25">
      <c r="A24" s="113" t="s">
        <v>28</v>
      </c>
      <c r="B24" s="114">
        <v>6143</v>
      </c>
      <c r="C24" s="114"/>
      <c r="D24" s="114">
        <v>4</v>
      </c>
      <c r="E24" s="114"/>
      <c r="F24" s="114"/>
      <c r="G24" s="114" t="s">
        <v>785</v>
      </c>
      <c r="H24" s="114" t="s">
        <v>23</v>
      </c>
      <c r="I24" s="113" t="s">
        <v>11</v>
      </c>
      <c r="J24" s="113" t="s">
        <v>880</v>
      </c>
      <c r="K24" s="113" t="s">
        <v>844</v>
      </c>
      <c r="L24" s="145">
        <f>conversões!K24*INPUTs!G$33</f>
        <v>9741.5767139938162</v>
      </c>
      <c r="M24" s="145">
        <f>conversões!L24*INPUTs!H$33</f>
        <v>0</v>
      </c>
      <c r="N24" s="145">
        <f>conversões!M24*INPUTs!I$33</f>
        <v>0</v>
      </c>
      <c r="O24" s="145">
        <f>conversões!N24*INPUTs!J$33</f>
        <v>0</v>
      </c>
      <c r="P24" s="145">
        <f>conversões!O24*INPUTs!K$33</f>
        <v>0</v>
      </c>
      <c r="Q24" s="145">
        <f>conversões!P24*INPUTs!L$33</f>
        <v>0</v>
      </c>
      <c r="R24" s="145">
        <f>conversões!Q24*INPUTs!M$33</f>
        <v>371.07438682042715</v>
      </c>
      <c r="S24" s="145">
        <f>conversões!R24*INPUTs!N$33</f>
        <v>9285.8784854293899</v>
      </c>
      <c r="T24" s="145">
        <f>conversões!S24*INPUTs!O$33</f>
        <v>1342.8528531130603</v>
      </c>
      <c r="U24" s="145">
        <f>conversões!T24*INPUTs!P$33</f>
        <v>52315.748031224721</v>
      </c>
      <c r="V24" s="145">
        <f>conversões!U24*INPUTs!Q$33</f>
        <v>2531.388914265819</v>
      </c>
      <c r="W24" s="145">
        <f>conversões!V24*INPUTs!R$33</f>
        <v>3015.8546121019835</v>
      </c>
      <c r="X24" s="145">
        <f>conversões!W24*INPUTs!S$33</f>
        <v>40914.99222522098</v>
      </c>
      <c r="Y24" s="145">
        <f>conversões!X24*INPUTs!T$33</f>
        <v>0</v>
      </c>
      <c r="Z24" s="145">
        <f>conversões!Y24*INPUTs!U$33</f>
        <v>0</v>
      </c>
      <c r="AA24" s="145">
        <f>conversões!Z24*INPUTs!V$33</f>
        <v>91143.865312859649</v>
      </c>
      <c r="AB24" s="145">
        <f>conversões!AA24*INPUTs!W$33</f>
        <v>0</v>
      </c>
      <c r="AC24" s="145">
        <f>conversões!AB24*INPUTs!X$33</f>
        <v>0</v>
      </c>
      <c r="AD24" s="145">
        <f>conversões!AC24*INPUTs!Y$33</f>
        <v>222362.92511932203</v>
      </c>
      <c r="AE24" s="145">
        <f>conversões!AD24*INPUTs!Z$33</f>
        <v>5193978.1829921054</v>
      </c>
      <c r="AF24" s="145">
        <f>conversões!AE24*INPUTs!AA$33</f>
        <v>70519.14321511607</v>
      </c>
      <c r="AG24" s="145">
        <f>conversões!AF24*INPUTs!AB$33</f>
        <v>0</v>
      </c>
      <c r="AH24" s="145">
        <f>conversões!AG24*INPUTs!AC$33</f>
        <v>0</v>
      </c>
      <c r="AI24" s="145">
        <f>conversões!AH24*INPUTs!AD$33</f>
        <v>0</v>
      </c>
      <c r="AJ24" s="145">
        <f>conversões!AI24*INPUTs!AE$33</f>
        <v>0</v>
      </c>
      <c r="AK24" s="145">
        <f>conversões!AJ24*INPUTs!AF$33</f>
        <v>24837.58442901896</v>
      </c>
      <c r="AL24" s="145">
        <f>conversões!AK24*INPUTs!AG$33</f>
        <v>2341.6460318442523</v>
      </c>
      <c r="AM24" s="143">
        <f t="shared" si="0"/>
        <v>5724702.7133224364</v>
      </c>
      <c r="AN24" s="145">
        <f>conversões!AM24*INPUTs!AI$33</f>
        <v>390.92106514458754</v>
      </c>
      <c r="AO24" s="145">
        <f>conversões!AN24*INPUTs!AJ$33</f>
        <v>0</v>
      </c>
      <c r="AP24" s="145">
        <f>conversões!AO24*INPUTs!AK$33</f>
        <v>0</v>
      </c>
      <c r="AQ24" s="145">
        <f>conversões!AP24*INPUTs!AL$33</f>
        <v>1458.6736829571309</v>
      </c>
      <c r="AR24" s="145">
        <f>conversões!AQ24*INPUTs!AM$33</f>
        <v>0</v>
      </c>
      <c r="AS24" s="145">
        <f>conversões!AR24*INPUTs!AN$33</f>
        <v>0</v>
      </c>
      <c r="AT24" s="145">
        <f>conversões!AS24*INPUTs!AO$33</f>
        <v>0</v>
      </c>
      <c r="AU24" s="145">
        <f>conversões!AT24*INPUTs!AP$33</f>
        <v>0</v>
      </c>
      <c r="AV24" s="145">
        <f>conversões!AU24*INPUTs!AQ$33</f>
        <v>1097.7021304560164</v>
      </c>
      <c r="AW24" s="145">
        <f>conversões!AV24*INPUTs!AR$33</f>
        <v>25741.703714796575</v>
      </c>
      <c r="AX24" s="145">
        <f>conversões!AW24*INPUTs!AS$33</f>
        <v>2764.4080720076095</v>
      </c>
      <c r="AY24" s="145">
        <f>conversões!AX24*INPUTs!AT$33</f>
        <v>2901.5733580232545</v>
      </c>
      <c r="AZ24" s="145">
        <f>conversões!AY24*INPUTs!AU$33</f>
        <v>67356.227083206919</v>
      </c>
      <c r="BA24" s="145">
        <f>conversões!AZ24*INPUTs!AV$33</f>
        <v>0</v>
      </c>
      <c r="BB24" s="145">
        <f>conversões!BA24*INPUTs!AW$33</f>
        <v>0</v>
      </c>
      <c r="BC24" s="145">
        <f>conversões!BB24*INPUTs!AX$33</f>
        <v>55692.572183615521</v>
      </c>
      <c r="BD24" s="145">
        <f>conversões!BC24*INPUTs!AY$33</f>
        <v>419.45144463588122</v>
      </c>
      <c r="BE24" s="145">
        <f>conversões!BD24*INPUTs!AZ$33</f>
        <v>0</v>
      </c>
      <c r="BF24" s="145">
        <f>conversões!BE24*INPUTs!BA$33</f>
        <v>280854.10027831909</v>
      </c>
      <c r="BG24" s="145">
        <f>conversões!BF24*INPUTs!BB$33</f>
        <v>5783648.6917417897</v>
      </c>
      <c r="BH24" s="145">
        <f>conversões!BG24*INPUTs!BC$33</f>
        <v>37578.508685625595</v>
      </c>
      <c r="BI24" s="145">
        <f>conversões!BH24*INPUTs!BD$33</f>
        <v>0</v>
      </c>
      <c r="BJ24" s="145">
        <f>conversões!BI24*INPUTs!BE$33</f>
        <v>474.80291313107801</v>
      </c>
      <c r="BK24" s="145">
        <f>conversões!BJ24*INPUTs!BF$33</f>
        <v>0</v>
      </c>
      <c r="BL24" s="145">
        <f>conversões!BK24*INPUTs!BG$33</f>
        <v>0</v>
      </c>
      <c r="BM24" s="145">
        <f>conversões!BL24*INPUTs!BH$33</f>
        <v>30814.592999274751</v>
      </c>
      <c r="BN24" s="145">
        <f>conversões!BM24*INPUTs!BI$33</f>
        <v>0</v>
      </c>
      <c r="BO24" s="143">
        <f t="shared" si="1"/>
        <v>6291193.9293529838</v>
      </c>
      <c r="BP24" s="145">
        <f>conversões!BO24*INPUTs!BK$33</f>
        <v>3644.7288296227725</v>
      </c>
      <c r="BQ24" s="145">
        <f>conversões!BP24*INPUTs!BL$33</f>
        <v>0</v>
      </c>
      <c r="BR24" s="145">
        <f>conversões!BQ24*INPUTs!BM$33</f>
        <v>0</v>
      </c>
      <c r="BS24" s="145">
        <f>conversões!BR24*INPUTs!BN$33</f>
        <v>0</v>
      </c>
      <c r="BT24" s="145">
        <f>conversões!BS24*INPUTs!BO$33</f>
        <v>0</v>
      </c>
      <c r="BU24" s="145">
        <f>conversões!BT24*INPUTs!BP$33</f>
        <v>860.2917117793113</v>
      </c>
      <c r="BV24" s="145">
        <f>conversões!BU24*INPUTs!BQ$33</f>
        <v>0</v>
      </c>
      <c r="BW24" s="145">
        <f>conversões!BV24*INPUTs!BR$33</f>
        <v>0</v>
      </c>
      <c r="BX24" s="145">
        <f>conversões!BW24*INPUTs!BS$33</f>
        <v>0</v>
      </c>
      <c r="BY24" s="145">
        <f>conversões!BX24*INPUTs!BT$33</f>
        <v>753.66400665736853</v>
      </c>
      <c r="BZ24" s="145">
        <f>conversões!BY24*INPUTs!BU$33</f>
        <v>4917.3910741766158</v>
      </c>
      <c r="CA24" s="145">
        <f>conversões!BZ24*INPUTs!BV$33</f>
        <v>2609.9554185530092</v>
      </c>
      <c r="CB24" s="145">
        <f>conversões!CA24*INPUTs!BW$33</f>
        <v>0</v>
      </c>
      <c r="CC24" s="145">
        <f>conversões!CB24*INPUTs!BX$33</f>
        <v>0</v>
      </c>
      <c r="CD24" s="145">
        <f>conversões!CC24*INPUTs!BY$33</f>
        <v>0</v>
      </c>
      <c r="CE24" s="145">
        <f>conversões!CD24*INPUTs!BZ$33</f>
        <v>107387.39722897013</v>
      </c>
      <c r="CF24" s="145">
        <f>conversões!CE24*INPUTs!CA$33</f>
        <v>128538.54137157125</v>
      </c>
      <c r="CG24" s="145">
        <f>conversões!CF24*INPUTs!CB$33</f>
        <v>0</v>
      </c>
      <c r="CH24" s="145">
        <f>conversões!CG24*INPUTs!CC$33</f>
        <v>344618.14390382083</v>
      </c>
      <c r="CI24" s="145">
        <f>conversões!CH24*INPUTs!CD$33</f>
        <v>6313782.8960753726</v>
      </c>
      <c r="CJ24" s="145">
        <f>conversões!CI24*INPUTs!CE$33</f>
        <v>36174.315312726976</v>
      </c>
      <c r="CK24" s="145">
        <f>conversões!CJ24*INPUTs!CF$33</f>
        <v>0</v>
      </c>
      <c r="CL24" s="145">
        <f>conversões!CK24*INPUTs!CG$33</f>
        <v>0</v>
      </c>
      <c r="CM24" s="145">
        <f>conversões!CL24*INPUTs!CH$33</f>
        <v>3814.1154209587226</v>
      </c>
      <c r="CN24" s="145">
        <f>conversões!CM24*INPUTs!CI$33</f>
        <v>0</v>
      </c>
      <c r="CO24" s="145">
        <f>conversões!CN24*INPUTs!CJ$33</f>
        <v>0</v>
      </c>
      <c r="CP24" s="145">
        <f>conversões!CO24*INPUTs!CK$33</f>
        <v>38779.623944344392</v>
      </c>
      <c r="CQ24" s="143">
        <f t="shared" si="2"/>
        <v>6985881.0642985543</v>
      </c>
      <c r="CR24" s="145">
        <f>conversões!CQ24*INPUTs!CM$33</f>
        <v>0</v>
      </c>
      <c r="CS24" s="145">
        <f>conversões!CR24*INPUTs!CN$33</f>
        <v>0</v>
      </c>
      <c r="CT24" s="145">
        <f>conversões!CS24*INPUTs!CO$33</f>
        <v>11396.724054651144</v>
      </c>
      <c r="CU24" s="145">
        <f>conversões!CT24*INPUTs!CP$33</f>
        <v>0</v>
      </c>
      <c r="CV24" s="145">
        <f>conversões!CU24*INPUTs!CQ$33</f>
        <v>0</v>
      </c>
      <c r="CW24" s="145">
        <f>conversões!CV24*INPUTs!CR$33</f>
        <v>2094.3909879227649</v>
      </c>
      <c r="CX24" s="145">
        <f>conversões!CW24*INPUTs!CS$33</f>
        <v>0</v>
      </c>
      <c r="CY24" s="145">
        <f>conversões!CX24*INPUTs!CT$33</f>
        <v>0</v>
      </c>
      <c r="CZ24" s="145">
        <f>conversões!CY24*INPUTs!CU$33</f>
        <v>0</v>
      </c>
      <c r="DA24" s="145">
        <f>conversões!CZ24*INPUTs!CV$33</f>
        <v>365.79007980722167</v>
      </c>
      <c r="DB24" s="145">
        <f>conversões!DA24*INPUTs!CW$33</f>
        <v>2651.1688085142882</v>
      </c>
      <c r="DC24" s="145">
        <f>conversões!DB24*INPUTs!CX$33</f>
        <v>13238.104842241937</v>
      </c>
      <c r="DD24" s="145">
        <f>conversões!DC24*INPUTs!CY$33</f>
        <v>0</v>
      </c>
      <c r="DE24" s="145">
        <f>conversões!DD24*INPUTs!CZ$33</f>
        <v>0</v>
      </c>
      <c r="DF24" s="145">
        <f>conversões!DE24*INPUTs!DA$33</f>
        <v>0</v>
      </c>
      <c r="DG24" s="145">
        <f>conversões!DF24*INPUTs!DB$33</f>
        <v>127115.20564927781</v>
      </c>
      <c r="DH24" s="145">
        <f>conversões!DG24*INPUTs!DC$33</f>
        <v>150830.98211503666</v>
      </c>
      <c r="DI24" s="145">
        <f>conversões!DH24*INPUTs!DD$33</f>
        <v>0</v>
      </c>
      <c r="DJ24" s="145">
        <f>conversões!DI24*INPUTs!DE$33</f>
        <v>342698.8397279869</v>
      </c>
      <c r="DK24" s="145">
        <f>conversões!DJ24*INPUTs!DF$33</f>
        <v>5418150.7249561055</v>
      </c>
      <c r="DL24" s="145">
        <f>conversões!DK24*INPUTs!DG$33</f>
        <v>61703.995584547665</v>
      </c>
      <c r="DM24" s="145">
        <f>conversões!DL24*INPUTs!DH$33</f>
        <v>0</v>
      </c>
      <c r="DN24" s="145">
        <f>conversões!DM24*INPUTs!DI$33</f>
        <v>0</v>
      </c>
      <c r="DO24" s="145">
        <f>conversões!DN24*INPUTs!DJ$33</f>
        <v>1683.2817831836749</v>
      </c>
      <c r="DP24" s="145">
        <f>conversões!DO24*INPUTs!DK$33</f>
        <v>0</v>
      </c>
      <c r="DQ24" s="145">
        <f>conversões!DP24*INPUTs!DL$33</f>
        <v>705.68351679623288</v>
      </c>
      <c r="DR24" s="145">
        <f>conversões!DQ24*INPUTs!DM$33</f>
        <v>46049.552690875193</v>
      </c>
      <c r="DS24" s="143">
        <f t="shared" si="3"/>
        <v>6178684.4447969478</v>
      </c>
      <c r="DT24" s="145">
        <f>conversões!DS24*INPUTs!DO$33</f>
        <v>0</v>
      </c>
      <c r="DU24" s="145">
        <f>conversões!DT24*INPUTs!DP$33</f>
        <v>0</v>
      </c>
      <c r="DV24" s="145">
        <f>conversões!DU24*INPUTs!DQ$33</f>
        <v>2803.6622900181919</v>
      </c>
      <c r="DW24" s="145">
        <f>conversões!DV24*INPUTs!DR$33</f>
        <v>0</v>
      </c>
      <c r="DX24" s="145">
        <f>conversões!DW24*INPUTs!DS$33</f>
        <v>0</v>
      </c>
      <c r="DY24" s="145">
        <f>conversões!DX24*INPUTs!DT$33</f>
        <v>0</v>
      </c>
      <c r="DZ24" s="145">
        <f>conversões!DY24*INPUTs!DU$33</f>
        <v>0</v>
      </c>
      <c r="EA24" s="145">
        <f>conversões!DZ24*INPUTs!DV$33</f>
        <v>0</v>
      </c>
      <c r="EB24" s="145">
        <f>conversões!EA24*INPUTs!DW$33</f>
        <v>0</v>
      </c>
      <c r="EC24" s="145">
        <f>conversões!EB24*INPUTs!DX$33</f>
        <v>0</v>
      </c>
      <c r="ED24" s="145">
        <f>conversões!EC24*INPUTs!DY$33</f>
        <v>0</v>
      </c>
      <c r="EE24" s="145">
        <f>conversões!ED24*INPUTs!DZ$33</f>
        <v>8920.0963913899723</v>
      </c>
      <c r="EF24" s="145">
        <f>conversões!EE24*INPUTs!EA$33</f>
        <v>0</v>
      </c>
      <c r="EG24" s="145">
        <f>conversões!EF24*INPUTs!EB$33</f>
        <v>0</v>
      </c>
      <c r="EH24" s="145">
        <f>conversões!EG24*INPUTs!EC$33</f>
        <v>0</v>
      </c>
      <c r="EI24" s="145">
        <f>conversões!EH24*INPUTs!ED$33</f>
        <v>135906.05739758743</v>
      </c>
      <c r="EJ24" s="145">
        <f>conversões!EI24*INPUTs!EE$33</f>
        <v>139936.56864400051</v>
      </c>
      <c r="EK24" s="145">
        <f>conversões!EJ24*INPUTs!EF$33</f>
        <v>0</v>
      </c>
      <c r="EL24" s="145">
        <f>conversões!EK24*INPUTs!EG$33</f>
        <v>244035.03792551864</v>
      </c>
      <c r="EM24" s="145">
        <f>conversões!EL24*INPUTs!EH$33</f>
        <v>2398005.8036938198</v>
      </c>
      <c r="EN24" s="145">
        <f>conversões!EM24*INPUTs!EI$33</f>
        <v>0</v>
      </c>
      <c r="EO24" s="145">
        <f>conversões!EN24*INPUTs!EJ$33</f>
        <v>0</v>
      </c>
      <c r="EP24" s="145">
        <f>conversões!EO24*INPUTs!EK$33</f>
        <v>75468.700550742753</v>
      </c>
      <c r="EQ24" s="145">
        <f>conversões!EP24*INPUTs!EL$33</f>
        <v>40429.920032560702</v>
      </c>
      <c r="ER24" s="145">
        <f>conversões!EQ24*INPUTs!EM$33</f>
        <v>0</v>
      </c>
      <c r="ES24" s="145">
        <f>conversões!ER24*INPUTs!EN$33</f>
        <v>2787.2977128490484</v>
      </c>
      <c r="ET24" s="145">
        <f>conversões!ES24*INPUTs!EO$33</f>
        <v>9514.1128352002816</v>
      </c>
      <c r="EU24" s="143">
        <f t="shared" si="4"/>
        <v>3057807.2574736876</v>
      </c>
      <c r="EV24" s="145">
        <f>conversões!EU24*INPUTs!EQ$33</f>
        <v>0</v>
      </c>
      <c r="EW24" s="145">
        <f>conversões!EV24*INPUTs!ER$33</f>
        <v>0</v>
      </c>
      <c r="EX24" s="145">
        <f>conversões!EW24*INPUTs!ES$33</f>
        <v>0</v>
      </c>
      <c r="EY24" s="145">
        <f>conversões!EX24*INPUTs!ET$33</f>
        <v>0</v>
      </c>
      <c r="EZ24" s="145">
        <f>conversões!EY24*INPUTs!EU$33</f>
        <v>2299.6820909417274</v>
      </c>
      <c r="FA24" s="145">
        <f>conversões!EZ24*INPUTs!EV$33</f>
        <v>0</v>
      </c>
      <c r="FB24" s="145">
        <f>conversões!FA24*INPUTs!EW$33</f>
        <v>0</v>
      </c>
      <c r="FC24" s="145">
        <f>conversões!FB24*INPUTs!EX$33</f>
        <v>0</v>
      </c>
      <c r="FD24" s="145">
        <f>conversões!FC24*INPUTs!EY$33</f>
        <v>0</v>
      </c>
      <c r="FE24" s="145">
        <f>conversões!FD24*INPUTs!EZ$33</f>
        <v>0</v>
      </c>
      <c r="FF24" s="145">
        <f>conversões!FE24*INPUTs!FA$33</f>
        <v>0</v>
      </c>
      <c r="FG24" s="145">
        <f>conversões!FF24*INPUTs!FB$33</f>
        <v>0</v>
      </c>
      <c r="FH24" s="145">
        <f>conversões!FG24*INPUTs!FC$33</f>
        <v>0</v>
      </c>
      <c r="FI24" s="145">
        <f>conversões!FH24*INPUTs!FD$33</f>
        <v>0</v>
      </c>
      <c r="FJ24" s="145">
        <f>conversões!FI24*INPUTs!FE$33</f>
        <v>0</v>
      </c>
      <c r="FK24" s="145">
        <f>conversões!FJ24*INPUTs!FF$33</f>
        <v>139571.09862150278</v>
      </c>
      <c r="FL24" s="145">
        <f>conversões!FK24*INPUTs!FG$33</f>
        <v>109870.77156175268</v>
      </c>
      <c r="FM24" s="145">
        <f>conversões!FL24*INPUTs!FH$33</f>
        <v>0</v>
      </c>
      <c r="FN24" s="145">
        <f>conversões!FM24*INPUTs!FI$33</f>
        <v>474870.25920630578</v>
      </c>
      <c r="FO24" s="145">
        <f>conversões!FN24*INPUTs!FJ$33</f>
        <v>1853341.5230642483</v>
      </c>
      <c r="FP24" s="145">
        <f>conversões!FO24*INPUTs!FK$33</f>
        <v>0</v>
      </c>
      <c r="FQ24" s="145">
        <f>conversões!FP24*INPUTs!FL$33</f>
        <v>0</v>
      </c>
      <c r="FR24" s="145">
        <f>conversões!FQ24*INPUTs!FM$33</f>
        <v>46785.950280704594</v>
      </c>
      <c r="FS24" s="145">
        <f>conversões!FR24*INPUTs!FN$33</f>
        <v>37524.800761462939</v>
      </c>
      <c r="FT24" s="145">
        <f>conversões!FS24*INPUTs!FO$33</f>
        <v>6720.3150166606711</v>
      </c>
      <c r="FU24" s="145">
        <f>conversões!FT24*INPUTs!FP$33</f>
        <v>7575.2837007404032</v>
      </c>
      <c r="FV24" s="145">
        <f>conversões!FU24*INPUTs!FQ$33</f>
        <v>49308.51678532271</v>
      </c>
      <c r="FW24" s="143">
        <f t="shared" si="5"/>
        <v>2727868.2010896429</v>
      </c>
      <c r="FX24" s="145">
        <f>conversões!FW24*INPUTs!FS$33</f>
        <v>0</v>
      </c>
      <c r="FY24" s="145">
        <f>conversões!FX24*INPUTs!FT$33</f>
        <v>0</v>
      </c>
      <c r="FZ24" s="145">
        <f>conversões!FY24*INPUTs!FU$33</f>
        <v>0</v>
      </c>
      <c r="GA24" s="145">
        <f>conversões!FZ24*INPUTs!FV$33</f>
        <v>0</v>
      </c>
      <c r="GB24" s="145">
        <f>conversões!GA24*INPUTs!FW$33</f>
        <v>29976.19577180202</v>
      </c>
      <c r="GC24" s="145">
        <f>conversões!GB24*INPUTs!FX$33</f>
        <v>0</v>
      </c>
      <c r="GD24" s="145">
        <f>conversões!GC24*INPUTs!FY$33</f>
        <v>0</v>
      </c>
      <c r="GE24" s="145">
        <f>conversões!GD24*INPUTs!FZ$33</f>
        <v>0</v>
      </c>
      <c r="GF24" s="145">
        <f>conversões!GE24*INPUTs!GA$33</f>
        <v>0</v>
      </c>
      <c r="GG24" s="145">
        <f>conversões!GF24*INPUTs!GB$33</f>
        <v>0</v>
      </c>
      <c r="GH24" s="145">
        <f>conversões!GG24*INPUTs!GC$33</f>
        <v>0</v>
      </c>
      <c r="GI24" s="145">
        <f>conversões!GH24*INPUTs!GD$33</f>
        <v>0</v>
      </c>
      <c r="GJ24" s="145">
        <f>conversões!GI24*INPUTs!GE$33</f>
        <v>0</v>
      </c>
      <c r="GK24" s="145">
        <f>conversões!GJ24*INPUTs!GF$33</f>
        <v>0</v>
      </c>
      <c r="GL24" s="145">
        <f>conversões!GK24*INPUTs!GG$33</f>
        <v>0</v>
      </c>
      <c r="GM24" s="145">
        <f>conversões!GL24*INPUTs!GH$33</f>
        <v>65543.835672853296</v>
      </c>
      <c r="GN24" s="145">
        <f>conversões!GM24*INPUTs!GI$33</f>
        <v>100458.41207826111</v>
      </c>
      <c r="GO24" s="145">
        <f>conversões!GN24*INPUTs!GJ$33</f>
        <v>0</v>
      </c>
      <c r="GP24" s="145">
        <f>conversões!GO24*INPUTs!GK$33</f>
        <v>108525.55885525822</v>
      </c>
      <c r="GQ24" s="145">
        <f>conversões!GP24*INPUTs!GL$33</f>
        <v>1685476.1835770523</v>
      </c>
      <c r="GR24" s="145">
        <f>conversões!GQ24*INPUTs!GM$33</f>
        <v>0</v>
      </c>
      <c r="GS24" s="145">
        <f>conversões!GR24*INPUTs!GN$33</f>
        <v>0</v>
      </c>
      <c r="GT24" s="145">
        <f>conversões!GS24*INPUTs!GO$33</f>
        <v>47906.723242742621</v>
      </c>
      <c r="GU24" s="145">
        <f>conversões!GT24*INPUTs!GP$33</f>
        <v>1919.3792562536305</v>
      </c>
      <c r="GV24" s="145">
        <f>conversões!GU24*INPUTs!GQ$33</f>
        <v>0</v>
      </c>
      <c r="GW24" s="145">
        <f>conversões!GV24*INPUTs!GR$33</f>
        <v>0</v>
      </c>
      <c r="GX24" s="145">
        <f>conversões!GW24*INPUTs!GS$33</f>
        <v>0</v>
      </c>
      <c r="GY24" s="143">
        <f t="shared" si="6"/>
        <v>2039806.2884542232</v>
      </c>
      <c r="GZ24" s="145">
        <f>conversões!GY24*INPUTs!GU$33</f>
        <v>0</v>
      </c>
      <c r="HA24" s="145">
        <f>conversões!GZ24*INPUTs!GV$33</f>
        <v>0</v>
      </c>
      <c r="HB24" s="145">
        <f>conversões!HA24*INPUTs!GW$33</f>
        <v>0</v>
      </c>
      <c r="HC24" s="145">
        <f>conversões!HB24*INPUTs!GX$33</f>
        <v>0</v>
      </c>
      <c r="HD24" s="145">
        <f>conversões!HC24*INPUTs!GY$33</f>
        <v>29189.881292829079</v>
      </c>
      <c r="HE24" s="145">
        <f>conversões!HD24*INPUTs!GZ$33</f>
        <v>0</v>
      </c>
      <c r="HF24" s="145">
        <f>conversões!HE24*INPUTs!HA$33</f>
        <v>0</v>
      </c>
      <c r="HG24" s="145">
        <f>conversões!HF24*INPUTs!HB$33</f>
        <v>0</v>
      </c>
      <c r="HH24" s="145">
        <f>conversões!HG24*INPUTs!HC$33</f>
        <v>0</v>
      </c>
      <c r="HI24" s="145">
        <f>conversões!HH24*INPUTs!HD$33</f>
        <v>0</v>
      </c>
      <c r="HJ24" s="145">
        <f>conversões!HI24*INPUTs!HE$33</f>
        <v>0</v>
      </c>
      <c r="HK24" s="145">
        <f>conversões!HJ24*INPUTs!HF$33</f>
        <v>0</v>
      </c>
      <c r="HL24" s="145">
        <f>conversões!HK24*INPUTs!HG$33</f>
        <v>0</v>
      </c>
      <c r="HM24" s="145">
        <f>conversões!HL24*INPUTs!HH$33</f>
        <v>0</v>
      </c>
      <c r="HN24" s="145">
        <f>conversões!HM24*INPUTs!HI$33</f>
        <v>0</v>
      </c>
      <c r="HO24" s="145">
        <f>conversões!HN24*INPUTs!HJ$33</f>
        <v>62822.703689584006</v>
      </c>
      <c r="HP24" s="145">
        <f>conversões!HO24*INPUTs!HK$33</f>
        <v>83399.008326936368</v>
      </c>
      <c r="HQ24" s="145">
        <f>conversões!HP24*INPUTs!HL$33</f>
        <v>0</v>
      </c>
      <c r="HR24" s="145">
        <f>conversões!HQ24*INPUTs!HM$33</f>
        <v>104183.73501320447</v>
      </c>
      <c r="HS24" s="145">
        <f>conversões!HR24*INPUTs!HN$33</f>
        <v>1266967.963880328</v>
      </c>
      <c r="HT24" s="145">
        <f>conversões!HS24*INPUTs!HO$33</f>
        <v>0</v>
      </c>
      <c r="HU24" s="145">
        <f>conversões!HT24*INPUTs!HP$33</f>
        <v>0</v>
      </c>
      <c r="HV24" s="145">
        <f>conversões!HU24*INPUTs!HQ$33</f>
        <v>63293.734130083787</v>
      </c>
      <c r="HW24" s="145">
        <f>conversões!HV24*INPUTs!HR$33</f>
        <v>1485.3516731984039</v>
      </c>
      <c r="HX24" s="145">
        <f>conversões!HW24*INPUTs!HS$33</f>
        <v>0</v>
      </c>
      <c r="HY24" s="145">
        <f>conversões!HX24*INPUTs!HT$33</f>
        <v>0</v>
      </c>
      <c r="HZ24" s="145">
        <f>conversões!HY24*INPUTs!HU$33</f>
        <v>0</v>
      </c>
      <c r="IA24" s="143">
        <f t="shared" si="7"/>
        <v>1611342.3780061642</v>
      </c>
    </row>
    <row r="25" spans="1:235" s="26" customFormat="1" ht="36" x14ac:dyDescent="0.25">
      <c r="A25" s="97" t="s">
        <v>28</v>
      </c>
      <c r="B25" s="98">
        <v>7722</v>
      </c>
      <c r="C25" s="98"/>
      <c r="D25" s="98">
        <v>5</v>
      </c>
      <c r="E25" s="98"/>
      <c r="F25" s="98"/>
      <c r="G25" s="98" t="s">
        <v>815</v>
      </c>
      <c r="H25" s="98" t="s">
        <v>23</v>
      </c>
      <c r="I25" s="97" t="s">
        <v>845</v>
      </c>
      <c r="J25" s="97" t="s">
        <v>881</v>
      </c>
      <c r="K25" s="97" t="s">
        <v>844</v>
      </c>
      <c r="L25" s="145">
        <f>conversões!K25*INPUTs!G$34</f>
        <v>2429.7916110909414</v>
      </c>
      <c r="M25" s="145">
        <f>conversões!L25*INPUTs!H$34</f>
        <v>1279.7559571768745</v>
      </c>
      <c r="N25" s="145">
        <f>conversões!M25*INPUTs!I$34</f>
        <v>768.88635004534603</v>
      </c>
      <c r="O25" s="145">
        <f>conversões!N25*INPUTs!J$34</f>
        <v>2178.4701912910141</v>
      </c>
      <c r="P25" s="145">
        <f>conversões!O25*INPUTs!K$34</f>
        <v>8683.4385611555808</v>
      </c>
      <c r="Q25" s="145">
        <f>conversões!P25*INPUTs!L$34</f>
        <v>1455.8435879026219</v>
      </c>
      <c r="R25" s="145">
        <f>conversões!Q25*INPUTs!M$34</f>
        <v>1174.540346662689</v>
      </c>
      <c r="S25" s="145">
        <f>conversões!R25*INPUTs!N$34</f>
        <v>5207.8491869853206</v>
      </c>
      <c r="T25" s="145">
        <f>conversões!S25*INPUTs!O$34</f>
        <v>1978.6530824488796</v>
      </c>
      <c r="U25" s="145">
        <f>conversões!T25*INPUTs!P$34</f>
        <v>22914.98541439309</v>
      </c>
      <c r="V25" s="145">
        <f>conversões!U25*INPUTs!Q$34</f>
        <v>3410.8178184974854</v>
      </c>
      <c r="W25" s="145">
        <f>conversões!V25*INPUTs!R$34</f>
        <v>3372.4288734687811</v>
      </c>
      <c r="X25" s="145">
        <f>conversões!W25*INPUTs!S$34</f>
        <v>10475.100381758992</v>
      </c>
      <c r="Y25" s="145">
        <f>conversões!X25*INPUTs!T$34</f>
        <v>1907.6608248655932</v>
      </c>
      <c r="Z25" s="145">
        <f>conversões!Y25*INPUTs!U$34</f>
        <v>920.88853675264704</v>
      </c>
      <c r="AA25" s="145">
        <f>conversões!Z25*INPUTs!V$34</f>
        <v>8966.0406824234979</v>
      </c>
      <c r="AB25" s="145">
        <f>conversões!AA25*INPUTs!W$34</f>
        <v>71905.836953723003</v>
      </c>
      <c r="AC25" s="145">
        <f>conversões!AB25*INPUTs!X$34</f>
        <v>9316.2937280001934</v>
      </c>
      <c r="AD25" s="145">
        <f>conversões!AC25*INPUTs!Y$34</f>
        <v>234265.10156993306</v>
      </c>
      <c r="AE25" s="145">
        <f>conversões!AD25*INPUTs!Z$34</f>
        <v>317286.94206580159</v>
      </c>
      <c r="AF25" s="145">
        <f>conversões!AE25*INPUTs!AA$34</f>
        <v>49401.993739132377</v>
      </c>
      <c r="AG25" s="145">
        <f>conversões!AF25*INPUTs!AB$34</f>
        <v>62180.18243750371</v>
      </c>
      <c r="AH25" s="145">
        <f>conversões!AG25*INPUTs!AC$34</f>
        <v>58933.453825702367</v>
      </c>
      <c r="AI25" s="145">
        <f>conversões!AH25*INPUTs!AD$34</f>
        <v>4316.7320562718924</v>
      </c>
      <c r="AJ25" s="145">
        <f>conversões!AI25*INPUTs!AE$34</f>
        <v>6746.1455524703706</v>
      </c>
      <c r="AK25" s="145">
        <f>conversões!AJ25*INPUTs!AF$34</f>
        <v>18798.837771242161</v>
      </c>
      <c r="AL25" s="145">
        <f>conversões!AK25*INPUTs!AG$34</f>
        <v>15556.311139164414</v>
      </c>
      <c r="AM25" s="143">
        <f t="shared" si="0"/>
        <v>925832.98224586446</v>
      </c>
      <c r="AN25" s="145">
        <f>conversões!AM25*INPUTs!AI$34</f>
        <v>4459.5120512476406</v>
      </c>
      <c r="AO25" s="145">
        <f>conversões!AN25*INPUTs!AJ$34</f>
        <v>1131.0484740213112</v>
      </c>
      <c r="AP25" s="145">
        <f>conversões!AO25*INPUTs!AK$34</f>
        <v>1463.2458425326126</v>
      </c>
      <c r="AQ25" s="145">
        <f>conversões!AP25*INPUTs!AL$34</f>
        <v>3032.4197489319408</v>
      </c>
      <c r="AR25" s="145">
        <f>conversões!AQ25*INPUTs!AM$34</f>
        <v>9532.9865029553403</v>
      </c>
      <c r="AS25" s="145">
        <f>conversões!AR25*INPUTs!AN$34</f>
        <v>1599.898816394184</v>
      </c>
      <c r="AT25" s="145">
        <f>conversões!AS25*INPUTs!AO$34</f>
        <v>3184.8521021053152</v>
      </c>
      <c r="AU25" s="145">
        <f>conversões!AT25*INPUTs!AP$34</f>
        <v>8243.9082084193906</v>
      </c>
      <c r="AV25" s="145">
        <f>conversões!AU25*INPUTs!AQ$34</f>
        <v>2979.3497630925735</v>
      </c>
      <c r="AW25" s="145">
        <f>conversões!AV25*INPUTs!AR$34</f>
        <v>27108.799651309128</v>
      </c>
      <c r="AX25" s="145">
        <f>conversões!AW25*INPUTs!AS$34</f>
        <v>4008.26900842349</v>
      </c>
      <c r="AY25" s="145">
        <f>conversões!AX25*INPUTs!AT$34</f>
        <v>4121.930846034792</v>
      </c>
      <c r="AZ25" s="145">
        <f>conversões!AY25*INPUTs!AU$34</f>
        <v>12848.427225260873</v>
      </c>
      <c r="BA25" s="145">
        <f>conversões!AZ25*INPUTs!AV$34</f>
        <v>2921.0199841489043</v>
      </c>
      <c r="BB25" s="145">
        <f>conversões!BA25*INPUTs!AW$34</f>
        <v>1461.7263084619615</v>
      </c>
      <c r="BC25" s="145">
        <f>conversões!BB25*INPUTs!AX$34</f>
        <v>12013.100410745566</v>
      </c>
      <c r="BD25" s="145">
        <f>conversões!BC25*INPUTs!AY$34</f>
        <v>88726.512649466298</v>
      </c>
      <c r="BE25" s="145">
        <f>conversões!BD25*INPUTs!AZ$34</f>
        <v>11171.447372753339</v>
      </c>
      <c r="BF25" s="145">
        <f>conversões!BE25*INPUTs!BA$34</f>
        <v>255137.65755898785</v>
      </c>
      <c r="BG25" s="145">
        <f>conversões!BF25*INPUTs!BB$34</f>
        <v>355884.4014032358</v>
      </c>
      <c r="BH25" s="145">
        <f>conversões!BG25*INPUTs!BC$34</f>
        <v>56732.393732903358</v>
      </c>
      <c r="BI25" s="145">
        <f>conversões!BH25*INPUTs!BD$34</f>
        <v>78187.341336096462</v>
      </c>
      <c r="BJ25" s="145">
        <f>conversões!BI25*INPUTs!BE$34</f>
        <v>63366.429675115913</v>
      </c>
      <c r="BK25" s="145">
        <f>conversões!BJ25*INPUTs!BF$34</f>
        <v>4522.8414763054434</v>
      </c>
      <c r="BL25" s="145">
        <f>conversões!BK25*INPUTs!BG$34</f>
        <v>9547.5254462903195</v>
      </c>
      <c r="BM25" s="145">
        <f>conversões!BL25*INPUTs!BH$34</f>
        <v>22846.642686671203</v>
      </c>
      <c r="BN25" s="145">
        <f>conversões!BM25*INPUTs!BI$34</f>
        <v>17144.392961556492</v>
      </c>
      <c r="BO25" s="143">
        <f t="shared" si="1"/>
        <v>1063378.0812434678</v>
      </c>
      <c r="BP25" s="145">
        <f>conversões!BO25*INPUTs!BK$34</f>
        <v>3575.4642815991019</v>
      </c>
      <c r="BQ25" s="145">
        <f>conversões!BP25*INPUTs!BL$34</f>
        <v>1271.1706316963659</v>
      </c>
      <c r="BR25" s="145">
        <f>conversões!BQ25*INPUTs!BM$34</f>
        <v>1154.4706113157783</v>
      </c>
      <c r="BS25" s="145">
        <f>conversões!BR25*INPUTs!BN$34</f>
        <v>3192.8238894613369</v>
      </c>
      <c r="BT25" s="145">
        <f>conversões!BS25*INPUTs!BO$34</f>
        <v>19431.314870398146</v>
      </c>
      <c r="BU25" s="145">
        <f>conversões!BT25*INPUTs!BP$34</f>
        <v>3080.9984205491387</v>
      </c>
      <c r="BV25" s="145">
        <f>conversões!BU25*INPUTs!BQ$34</f>
        <v>1845.3920624041205</v>
      </c>
      <c r="BW25" s="145">
        <f>conversões!BV25*INPUTs!BR$34</f>
        <v>11267.107454395031</v>
      </c>
      <c r="BX25" s="145">
        <f>conversões!BW25*INPUTs!BS$34</f>
        <v>2859.3957827963454</v>
      </c>
      <c r="BY25" s="145">
        <f>conversões!BX25*INPUTs!BT$34</f>
        <v>33610.151350721033</v>
      </c>
      <c r="BZ25" s="145">
        <f>conversões!BY25*INPUTs!BU$34</f>
        <v>4685.650242648534</v>
      </c>
      <c r="CA25" s="145">
        <f>conversões!BZ25*INPUTs!BV$34</f>
        <v>2858.2462453114354</v>
      </c>
      <c r="CB25" s="145">
        <f>conversões!CA25*INPUTs!BW$34</f>
        <v>18674.642803944364</v>
      </c>
      <c r="CC25" s="145">
        <f>conversões!CB25*INPUTs!BX$34</f>
        <v>9942.741426452134</v>
      </c>
      <c r="CD25" s="145">
        <f>conversões!CC25*INPUTs!BY$34</f>
        <v>1990.8378417965971</v>
      </c>
      <c r="CE25" s="145">
        <f>conversões!CD25*INPUTs!BZ$34</f>
        <v>18696.721977734142</v>
      </c>
      <c r="CF25" s="145">
        <f>conversões!CE25*INPUTs!CA$34</f>
        <v>109278.73634289094</v>
      </c>
      <c r="CG25" s="145">
        <f>conversões!CF25*INPUTs!CB$34</f>
        <v>15283.973994903899</v>
      </c>
      <c r="CH25" s="145">
        <f>conversões!CG25*INPUTs!CC$34</f>
        <v>249272.95868642212</v>
      </c>
      <c r="CI25" s="145">
        <f>conversões!CH25*INPUTs!CD$34</f>
        <v>410877.04698978231</v>
      </c>
      <c r="CJ25" s="145">
        <f>conversões!CI25*INPUTs!CE$34</f>
        <v>70061.066092430061</v>
      </c>
      <c r="CK25" s="145">
        <f>conversões!CJ25*INPUTs!CF$34</f>
        <v>85595.302451831871</v>
      </c>
      <c r="CL25" s="145">
        <f>conversões!CK25*INPUTs!CG$34</f>
        <v>72119.823660929498</v>
      </c>
      <c r="CM25" s="145">
        <f>conversões!CL25*INPUTs!CH$34</f>
        <v>6457.8764407211911</v>
      </c>
      <c r="CN25" s="145">
        <f>conversões!CM25*INPUTs!CI$34</f>
        <v>9478.4051625333686</v>
      </c>
      <c r="CO25" s="145">
        <f>conversões!CN25*INPUTs!CJ$34</f>
        <v>24864.471997676865</v>
      </c>
      <c r="CP25" s="145">
        <f>conversões!CO25*INPUTs!CK$34</f>
        <v>22338.196801967064</v>
      </c>
      <c r="CQ25" s="143">
        <f t="shared" si="2"/>
        <v>1213764.9885153126</v>
      </c>
      <c r="CR25" s="145">
        <f>conversões!CQ25*INPUTs!CM$34</f>
        <v>4664.9037595600839</v>
      </c>
      <c r="CS25" s="145">
        <f>conversões!CR25*INPUTs!CN$34</f>
        <v>1232.2768540240897</v>
      </c>
      <c r="CT25" s="145">
        <f>conversões!CS25*INPUTs!CO$34</f>
        <v>1326.4953034304729</v>
      </c>
      <c r="CU25" s="145">
        <f>conversões!CT25*INPUTs!CP$34</f>
        <v>3941.6044875075991</v>
      </c>
      <c r="CV25" s="145">
        <f>conversões!CU25*INPUTs!CQ$34</f>
        <v>17990.36613665066</v>
      </c>
      <c r="CW25" s="145">
        <f>conversões!CV25*INPUTs!CR$34</f>
        <v>3069.0329271446831</v>
      </c>
      <c r="CX25" s="145">
        <f>conversões!CW25*INPUTs!CS$34</f>
        <v>2079.0457784310165</v>
      </c>
      <c r="CY25" s="145">
        <f>conversões!CX25*INPUTs!CT$34</f>
        <v>9577.6153228340645</v>
      </c>
      <c r="CZ25" s="145">
        <f>conversões!CY25*INPUTs!CU$34</f>
        <v>4985.5618074496888</v>
      </c>
      <c r="DA25" s="145">
        <f>conversões!CZ25*INPUTs!CV$34</f>
        <v>38692.591072800686</v>
      </c>
      <c r="DB25" s="145">
        <f>conversões!DA25*INPUTs!CW$34</f>
        <v>4803.9750967292302</v>
      </c>
      <c r="DC25" s="145">
        <f>conversões!DB25*INPUTs!CX$34</f>
        <v>2583.080349178686</v>
      </c>
      <c r="DD25" s="145">
        <f>conversões!DC25*INPUTs!CY$34</f>
        <v>22162.742937266823</v>
      </c>
      <c r="DE25" s="145">
        <f>conversões!DD25*INPUTs!CZ$34</f>
        <v>2926.8885901202138</v>
      </c>
      <c r="DF25" s="145">
        <f>conversões!DE25*INPUTs!DA$34</f>
        <v>3458.4569265966593</v>
      </c>
      <c r="DG25" s="145">
        <f>conversões!DF25*INPUTs!DB$34</f>
        <v>25524.012086781764</v>
      </c>
      <c r="DH25" s="145">
        <f>conversões!DG25*INPUTs!DC$34</f>
        <v>114394.31113167692</v>
      </c>
      <c r="DI25" s="145">
        <f>conversões!DH25*INPUTs!DD$34</f>
        <v>19300.731613978933</v>
      </c>
      <c r="DJ25" s="145">
        <f>conversões!DI25*INPUTs!DE$34</f>
        <v>242538.32879929783</v>
      </c>
      <c r="DK25" s="145">
        <f>conversões!DJ25*INPUTs!DF$34</f>
        <v>448336.58138850064</v>
      </c>
      <c r="DL25" s="145">
        <f>conversões!DK25*INPUTs!DG$34</f>
        <v>75932.036605625297</v>
      </c>
      <c r="DM25" s="145">
        <f>conversões!DL25*INPUTs!DH$34</f>
        <v>96597.213408573312</v>
      </c>
      <c r="DN25" s="145">
        <f>conversões!DM25*INPUTs!DI$34</f>
        <v>93977.826280077687</v>
      </c>
      <c r="DO25" s="145">
        <f>conversões!DN25*INPUTs!DJ$34</f>
        <v>8126.4063009078009</v>
      </c>
      <c r="DP25" s="145">
        <f>conversões!DO25*INPUTs!DK$34</f>
        <v>9443.3226862670763</v>
      </c>
      <c r="DQ25" s="145">
        <f>conversões!DP25*INPUTs!DL$34</f>
        <v>25793.839469978597</v>
      </c>
      <c r="DR25" s="145">
        <f>conversões!DQ25*INPUTs!DM$34</f>
        <v>26704.045987191621</v>
      </c>
      <c r="DS25" s="143">
        <f t="shared" si="3"/>
        <v>1310163.293108582</v>
      </c>
      <c r="DT25" s="145">
        <f>conversões!DS25*INPUTs!DO$34</f>
        <v>4143.3607294840722</v>
      </c>
      <c r="DU25" s="145">
        <f>conversões!DT25*INPUTs!DP$34</f>
        <v>1276.7407330278663</v>
      </c>
      <c r="DV25" s="145">
        <f>conversões!DU25*INPUTs!DQ$34</f>
        <v>1086.9610492042027</v>
      </c>
      <c r="DW25" s="145">
        <f>conversões!DV25*INPUTs!DR$34</f>
        <v>5888.7194889385773</v>
      </c>
      <c r="DX25" s="145">
        <f>conversões!DW25*INPUTs!DS$34</f>
        <v>18977.564444112591</v>
      </c>
      <c r="DY25" s="145">
        <f>conversões!DX25*INPUTs!DT$34</f>
        <v>2400.8813799640143</v>
      </c>
      <c r="DZ25" s="145">
        <f>conversões!DY25*INPUTs!DU$34</f>
        <v>3821.4046811915373</v>
      </c>
      <c r="EA25" s="145">
        <f>conversões!DZ25*INPUTs!DV$34</f>
        <v>7739.9748669842766</v>
      </c>
      <c r="EB25" s="145">
        <f>conversões!EA25*INPUTs!DW$34</f>
        <v>6664.0281548035609</v>
      </c>
      <c r="EC25" s="145">
        <f>conversões!EB25*INPUTs!DX$34</f>
        <v>47714.810014613438</v>
      </c>
      <c r="ED25" s="145">
        <f>conversões!EC25*INPUTs!DY$34</f>
        <v>6505.0579412588913</v>
      </c>
      <c r="EE25" s="145">
        <f>conversões!ED25*INPUTs!DZ$34</f>
        <v>4354.7025062985749</v>
      </c>
      <c r="EF25" s="145">
        <f>conversões!EE25*INPUTs!EA$34</f>
        <v>25533.862057565071</v>
      </c>
      <c r="EG25" s="145">
        <f>conversões!EF25*INPUTs!EB$34</f>
        <v>2179.7414010047928</v>
      </c>
      <c r="EH25" s="145">
        <f>conversões!EG25*INPUTs!EC$34</f>
        <v>3141.393035611778</v>
      </c>
      <c r="EI25" s="145">
        <f>conversões!EH25*INPUTs!ED$34</f>
        <v>27974.921250556868</v>
      </c>
      <c r="EJ25" s="145">
        <f>conversões!EI25*INPUTs!EE$34</f>
        <v>144403.0194777943</v>
      </c>
      <c r="EK25" s="145">
        <f>conversões!EJ25*INPUTs!EF$34</f>
        <v>23291.123573812212</v>
      </c>
      <c r="EL25" s="145">
        <f>conversões!EK25*INPUTs!EG$34</f>
        <v>251001.7799153759</v>
      </c>
      <c r="EM25" s="145">
        <f>conversões!EL25*INPUTs!EH$34</f>
        <v>433497.82674406987</v>
      </c>
      <c r="EN25" s="145">
        <f>conversões!EM25*INPUTs!EI$34</f>
        <v>80545.70383132319</v>
      </c>
      <c r="EO25" s="145">
        <f>conversões!EN25*INPUTs!EJ$34</f>
        <v>112750.53659697475</v>
      </c>
      <c r="EP25" s="145">
        <f>conversões!EO25*INPUTs!EK$34</f>
        <v>100379.00385057206</v>
      </c>
      <c r="EQ25" s="145">
        <f>conversões!EP25*INPUTs!EL$34</f>
        <v>8444.7714709874163</v>
      </c>
      <c r="ER25" s="145">
        <f>conversões!EQ25*INPUTs!EM$34</f>
        <v>8119.9813748073993</v>
      </c>
      <c r="ES25" s="145">
        <f>conversões!ER25*INPUTs!EN$34</f>
        <v>29284.417701690589</v>
      </c>
      <c r="ET25" s="145">
        <f>conversões!ES25*INPUTs!EO$34</f>
        <v>26439.336037151625</v>
      </c>
      <c r="EU25" s="143">
        <f t="shared" si="4"/>
        <v>1387561.6243091794</v>
      </c>
      <c r="EV25" s="145">
        <f>conversões!EU25*INPUTs!EQ$34</f>
        <v>5538.4108508201844</v>
      </c>
      <c r="EW25" s="145">
        <f>conversões!EV25*INPUTs!ER$34</f>
        <v>1149.1274774030048</v>
      </c>
      <c r="EX25" s="145">
        <f>conversões!EW25*INPUTs!ES$34</f>
        <v>812.87819478198833</v>
      </c>
      <c r="EY25" s="145">
        <f>conversões!EX25*INPUTs!ET$34</f>
        <v>4526.8873762206304</v>
      </c>
      <c r="EZ25" s="145">
        <f>conversões!EY25*INPUTs!EU$34</f>
        <v>19002.154486873689</v>
      </c>
      <c r="FA25" s="145">
        <f>conversões!EZ25*INPUTs!EV$34</f>
        <v>1701.8688920391953</v>
      </c>
      <c r="FB25" s="145">
        <f>conversões!FA25*INPUTs!EW$34</f>
        <v>3130.3892007606096</v>
      </c>
      <c r="FC25" s="145">
        <f>conversões!FB25*INPUTs!EX$34</f>
        <v>5155.9956695038018</v>
      </c>
      <c r="FD25" s="145">
        <f>conversões!FC25*INPUTs!EY$34</f>
        <v>5713.18078825662</v>
      </c>
      <c r="FE25" s="145">
        <f>conversões!FD25*INPUTs!EZ$34</f>
        <v>54390.994664942133</v>
      </c>
      <c r="FF25" s="145">
        <f>conversões!FE25*INPUTs!FA$34</f>
        <v>8531.486442814843</v>
      </c>
      <c r="FG25" s="145">
        <f>conversões!FF25*INPUTs!FB$34</f>
        <v>4096.5616808652567</v>
      </c>
      <c r="FH25" s="145">
        <f>conversões!FG25*INPUTs!FC$34</f>
        <v>25778.449839368022</v>
      </c>
      <c r="FI25" s="145">
        <f>conversões!FH25*INPUTs!FD$34</f>
        <v>966.85456842665201</v>
      </c>
      <c r="FJ25" s="145">
        <f>conversões!FI25*INPUTs!FE$34</f>
        <v>4526.9639141838907</v>
      </c>
      <c r="FK25" s="145">
        <f>conversões!FJ25*INPUTs!FF$34</f>
        <v>31367.641377858417</v>
      </c>
      <c r="FL25" s="145">
        <f>conversões!FK25*INPUTs!FG$34</f>
        <v>148874.32373273565</v>
      </c>
      <c r="FM25" s="145">
        <f>conversões!FL25*INPUTs!FH$34</f>
        <v>27157.251987440966</v>
      </c>
      <c r="FN25" s="145">
        <f>conversões!FM25*INPUTs!FI$34</f>
        <v>244712.03258488851</v>
      </c>
      <c r="FO25" s="145">
        <f>conversões!FN25*INPUTs!FJ$34</f>
        <v>458684.0958728327</v>
      </c>
      <c r="FP25" s="145">
        <f>conversões!FO25*INPUTs!FK$34</f>
        <v>87844.432866494491</v>
      </c>
      <c r="FQ25" s="145">
        <f>conversões!FP25*INPUTs!FL$34</f>
        <v>121582.38068733645</v>
      </c>
      <c r="FR25" s="145">
        <f>conversões!FQ25*INPUTs!FM$34</f>
        <v>109033.22294397953</v>
      </c>
      <c r="FS25" s="145">
        <f>conversões!FR25*INPUTs!FN$34</f>
        <v>8793.9351196826301</v>
      </c>
      <c r="FT25" s="145">
        <f>conversões!FS25*INPUTs!FO$34</f>
        <v>9666.4701547857894</v>
      </c>
      <c r="FU25" s="145">
        <f>conversões!FT25*INPUTs!FP$34</f>
        <v>30127.946978460051</v>
      </c>
      <c r="FV25" s="145">
        <f>conversões!FU25*INPUTs!FQ$34</f>
        <v>33581.673057175482</v>
      </c>
      <c r="FW25" s="143">
        <f t="shared" si="5"/>
        <v>1456447.6114109312</v>
      </c>
      <c r="FX25" s="145">
        <f>conversões!FW25*INPUTs!FS$34</f>
        <v>4508.5745678068242</v>
      </c>
      <c r="FY25" s="145">
        <f>conversões!FX25*INPUTs!FT$34</f>
        <v>1467.8050116866189</v>
      </c>
      <c r="FZ25" s="145">
        <f>conversões!FY25*INPUTs!FU$34</f>
        <v>923.35871752974856</v>
      </c>
      <c r="GA25" s="145">
        <f>conversões!FZ25*INPUTs!FV$34</f>
        <v>3597.0380575382155</v>
      </c>
      <c r="GB25" s="145">
        <f>conversões!GA25*INPUTs!FW$34</f>
        <v>22052.05944551036</v>
      </c>
      <c r="GC25" s="145">
        <f>conversões!GB25*INPUTs!FX$34</f>
        <v>1916.9891679055161</v>
      </c>
      <c r="GD25" s="145">
        <f>conversões!GC25*INPUTs!FY$34</f>
        <v>3358.549660421384</v>
      </c>
      <c r="GE25" s="145">
        <f>conversões!GD25*INPUTs!FZ$34</f>
        <v>9963.2197212992833</v>
      </c>
      <c r="GF25" s="145">
        <f>conversões!GE25*INPUTs!GA$34</f>
        <v>6428.5221586679991</v>
      </c>
      <c r="GG25" s="145">
        <f>conversões!GF25*INPUTs!GB$34</f>
        <v>44792.349594029511</v>
      </c>
      <c r="GH25" s="145">
        <f>conversões!GG25*INPUTs!GC$34</f>
        <v>10783.690552280203</v>
      </c>
      <c r="GI25" s="145">
        <f>conversões!GH25*INPUTs!GD$34</f>
        <v>4404.2327358136145</v>
      </c>
      <c r="GJ25" s="145">
        <f>conversões!GI25*INPUTs!GE$34</f>
        <v>21393.334877041936</v>
      </c>
      <c r="GK25" s="145">
        <f>conversões!GJ25*INPUTs!GF$34</f>
        <v>2094.9929752002045</v>
      </c>
      <c r="GL25" s="145">
        <f>conversões!GK25*INPUTs!GG$34</f>
        <v>4716.3991866179531</v>
      </c>
      <c r="GM25" s="145">
        <f>conversões!GL25*INPUTs!GH$34</f>
        <v>40997.480782803286</v>
      </c>
      <c r="GN25" s="145">
        <f>conversões!GM25*INPUTs!GI$34</f>
        <v>147099.11505207338</v>
      </c>
      <c r="GO25" s="145">
        <f>conversões!GN25*INPUTs!GJ$34</f>
        <v>35644.120271124935</v>
      </c>
      <c r="GP25" s="145">
        <f>conversões!GO25*INPUTs!GK$34</f>
        <v>106732.36407144474</v>
      </c>
      <c r="GQ25" s="145">
        <f>conversões!GP25*INPUTs!GL$34</f>
        <v>343205.06910827738</v>
      </c>
      <c r="GR25" s="145">
        <f>conversões!GQ25*INPUTs!GM$34</f>
        <v>99306.187272165087</v>
      </c>
      <c r="GS25" s="145">
        <f>conversões!GR25*INPUTs!GN$34</f>
        <v>120894.12344429898</v>
      </c>
      <c r="GT25" s="145">
        <f>conversões!GS25*INPUTs!GO$34</f>
        <v>118305.19097803044</v>
      </c>
      <c r="GU25" s="145">
        <f>conversões!GT25*INPUTs!GP$34</f>
        <v>10764.660634432374</v>
      </c>
      <c r="GV25" s="145">
        <f>conversões!GU25*INPUTs!GQ$34</f>
        <v>11247.483070299262</v>
      </c>
      <c r="GW25" s="145">
        <f>conversões!GV25*INPUTs!GR$34</f>
        <v>32602.595030875906</v>
      </c>
      <c r="GX25" s="145">
        <f>conversões!GW25*INPUTs!GS$34</f>
        <v>23052.906794120521</v>
      </c>
      <c r="GY25" s="143">
        <f t="shared" si="6"/>
        <v>1232252.4129392959</v>
      </c>
      <c r="GZ25" s="145">
        <f>conversões!GY25*INPUTs!GU$34</f>
        <v>5624.3534447776601</v>
      </c>
      <c r="HA25" s="145">
        <f>conversões!GZ25*INPUTs!GV$34</f>
        <v>3405.4291426692266</v>
      </c>
      <c r="HB25" s="145">
        <f>conversões!HA25*INPUTs!GW$34</f>
        <v>6662.1634547552558</v>
      </c>
      <c r="HC25" s="145">
        <f>conversões!HB25*INPUTs!GX$34</f>
        <v>4810.9075448670501</v>
      </c>
      <c r="HD25" s="145">
        <f>conversões!HC25*INPUTs!GY$34</f>
        <v>26349.213779255562</v>
      </c>
      <c r="HE25" s="145">
        <f>conversões!HD25*INPUTs!GZ$34</f>
        <v>3273.1487955103812</v>
      </c>
      <c r="HF25" s="145">
        <f>conversões!HE25*INPUTs!HA$34</f>
        <v>4383.8721012224278</v>
      </c>
      <c r="HG25" s="145">
        <f>conversões!HF25*INPUTs!HB$34</f>
        <v>13047.718236361727</v>
      </c>
      <c r="HH25" s="145">
        <f>conversões!HG25*INPUTs!HC$34</f>
        <v>8087.6026935282089</v>
      </c>
      <c r="HI25" s="145">
        <f>conversões!HH25*INPUTs!HD$34</f>
        <v>45344.257890075096</v>
      </c>
      <c r="HJ25" s="145">
        <f>conversões!HI25*INPUTs!HE$34</f>
        <v>11658.471043523388</v>
      </c>
      <c r="HK25" s="145">
        <f>conversões!HJ25*INPUTs!HF$34</f>
        <v>6689.9936214880254</v>
      </c>
      <c r="HL25" s="145">
        <f>conversões!HK25*INPUTs!HG$34</f>
        <v>25652.341639154954</v>
      </c>
      <c r="HM25" s="145">
        <f>conversões!HL25*INPUTs!HH$34</f>
        <v>2594.4895155938407</v>
      </c>
      <c r="HN25" s="145">
        <f>conversões!HM25*INPUTs!HI$34</f>
        <v>6219.7696444852254</v>
      </c>
      <c r="HO25" s="145">
        <f>conversões!HN25*INPUTs!HJ$34</f>
        <v>45696.774098991657</v>
      </c>
      <c r="HP25" s="145">
        <f>conversões!HO25*INPUTs!HK$34</f>
        <v>150398.98156487761</v>
      </c>
      <c r="HQ25" s="145">
        <f>conversões!HP25*INPUTs!HL$34</f>
        <v>50398.177681094436</v>
      </c>
      <c r="HR25" s="145">
        <f>conversões!HQ25*INPUTs!HM$34</f>
        <v>147970.74911712133</v>
      </c>
      <c r="HS25" s="145">
        <f>conversões!HR25*INPUTs!HN$34</f>
        <v>537603.87592002319</v>
      </c>
      <c r="HT25" s="145">
        <f>conversões!HS25*INPUTs!HO$34</f>
        <v>102462.05773615027</v>
      </c>
      <c r="HU25" s="145">
        <f>conversões!HT25*INPUTs!HP$34</f>
        <v>117722.6316121542</v>
      </c>
      <c r="HV25" s="145">
        <f>conversões!HU25*INPUTs!HQ$34</f>
        <v>106843.59996582671</v>
      </c>
      <c r="HW25" s="145">
        <f>conversões!HV25*INPUTs!HR$34</f>
        <v>12094.321969681947</v>
      </c>
      <c r="HX25" s="145">
        <f>conversões!HW25*INPUTs!HS$34</f>
        <v>16146.509250372215</v>
      </c>
      <c r="HY25" s="145">
        <f>conversões!HX25*INPUTs!HT$34</f>
        <v>36907.234028397688</v>
      </c>
      <c r="HZ25" s="145">
        <f>conversões!HY25*INPUTs!HU$34</f>
        <v>40261.919164388899</v>
      </c>
      <c r="IA25" s="143">
        <f t="shared" si="7"/>
        <v>1538310.5646563477</v>
      </c>
    </row>
    <row r="26" spans="1:235" s="115" customFormat="1" ht="48" x14ac:dyDescent="0.25">
      <c r="A26" s="113" t="s">
        <v>28</v>
      </c>
      <c r="B26" s="114">
        <v>6319</v>
      </c>
      <c r="C26" s="114"/>
      <c r="D26" s="114">
        <v>6</v>
      </c>
      <c r="E26" s="114"/>
      <c r="F26" s="114"/>
      <c r="G26" s="114" t="s">
        <v>816</v>
      </c>
      <c r="H26" s="114" t="s">
        <v>786</v>
      </c>
      <c r="I26" s="113" t="s">
        <v>837</v>
      </c>
      <c r="J26" s="113" t="s">
        <v>882</v>
      </c>
      <c r="K26" s="113" t="s">
        <v>844</v>
      </c>
      <c r="L26" s="145">
        <f>conversões!K26*INPUTs!G$35</f>
        <v>1542.8582963461258</v>
      </c>
      <c r="M26" s="145">
        <f>conversões!L26*INPUTs!H$35</f>
        <v>62.778394247137527</v>
      </c>
      <c r="N26" s="145">
        <f>conversões!M26*INPUTs!I$35</f>
        <v>3197.3004800872213</v>
      </c>
      <c r="O26" s="145">
        <f>conversões!N26*INPUTs!J$35</f>
        <v>0</v>
      </c>
      <c r="P26" s="145">
        <f>conversões!O26*INPUTs!K$35</f>
        <v>6238.757520104481</v>
      </c>
      <c r="Q26" s="145">
        <f>conversões!P26*INPUTs!L$35</f>
        <v>574.26536137569042</v>
      </c>
      <c r="R26" s="145">
        <f>conversões!Q26*INPUTs!M$35</f>
        <v>1784.6233857013569</v>
      </c>
      <c r="S26" s="145">
        <f>conversões!R26*INPUTs!N$35</f>
        <v>2221.5657180409712</v>
      </c>
      <c r="T26" s="145">
        <f>conversões!S26*INPUTs!O$35</f>
        <v>10209.725590484915</v>
      </c>
      <c r="U26" s="145">
        <f>conversões!T26*INPUTs!P$35</f>
        <v>15950.635534341527</v>
      </c>
      <c r="V26" s="145">
        <f>conversões!U26*INPUTs!Q$35</f>
        <v>13416.906605096254</v>
      </c>
      <c r="W26" s="145">
        <f>conversões!V26*INPUTs!R$35</f>
        <v>20886.940695221536</v>
      </c>
      <c r="X26" s="145">
        <f>conversões!W26*INPUTs!S$35</f>
        <v>16651.426825673232</v>
      </c>
      <c r="Y26" s="145">
        <f>conversões!X26*INPUTs!T$35</f>
        <v>7242.6130791240366</v>
      </c>
      <c r="Z26" s="145">
        <f>conversões!Y26*INPUTs!U$35</f>
        <v>15122.583021113307</v>
      </c>
      <c r="AA26" s="145">
        <f>conversões!Z26*INPUTs!V$35</f>
        <v>25950.161796828372</v>
      </c>
      <c r="AB26" s="145">
        <f>conversões!AA26*INPUTs!W$35</f>
        <v>77024.828657725782</v>
      </c>
      <c r="AC26" s="145">
        <f>conversões!AB26*INPUTs!X$35</f>
        <v>9759.1477909151035</v>
      </c>
      <c r="AD26" s="145">
        <f>conversões!AC26*INPUTs!Y$35</f>
        <v>296241.50709274865</v>
      </c>
      <c r="AE26" s="145">
        <f>conversões!AD26*INPUTs!Z$35</f>
        <v>4067466.7074951674</v>
      </c>
      <c r="AF26" s="145">
        <f>conversões!AE26*INPUTs!AA$35</f>
        <v>114009.71595884969</v>
      </c>
      <c r="AG26" s="145">
        <f>conversões!AF26*INPUTs!AB$35</f>
        <v>66394.494103626595</v>
      </c>
      <c r="AH26" s="145">
        <f>conversões!AG26*INPUTs!AC$35</f>
        <v>171890.52440449421</v>
      </c>
      <c r="AI26" s="145">
        <f>conversões!AH26*INPUTs!AD$35</f>
        <v>6138.9226091939072</v>
      </c>
      <c r="AJ26" s="145">
        <f>conversões!AI26*INPUTs!AE$35</f>
        <v>10337.534553873042</v>
      </c>
      <c r="AK26" s="145">
        <f>conversões!AJ26*INPUTs!AF$35</f>
        <v>27736.365628605618</v>
      </c>
      <c r="AL26" s="145">
        <f>conversões!AK26*INPUTs!AG$35</f>
        <v>23418.265996696759</v>
      </c>
      <c r="AM26" s="143">
        <f t="shared" si="0"/>
        <v>5011471.1565956827</v>
      </c>
      <c r="AN26" s="145">
        <f>conversões!AM26*INPUTs!AI$35</f>
        <v>1309.498980303978</v>
      </c>
      <c r="AO26" s="145">
        <f>conversões!AN26*INPUTs!AJ$35</f>
        <v>0</v>
      </c>
      <c r="AP26" s="145">
        <f>conversões!AO26*INPUTs!AK$35</f>
        <v>3898.1131399219539</v>
      </c>
      <c r="AQ26" s="145">
        <f>conversões!AP26*INPUTs!AL$35</f>
        <v>142.23663181942101</v>
      </c>
      <c r="AR26" s="145">
        <f>conversões!AQ26*INPUTs!AM$35</f>
        <v>6389.6713626558121</v>
      </c>
      <c r="AS26" s="145">
        <f>conversões!AR26*INPUTs!AN$35</f>
        <v>0</v>
      </c>
      <c r="AT26" s="145">
        <f>conversões!AS26*INPUTs!AO$35</f>
        <v>563.63407476394661</v>
      </c>
      <c r="AU26" s="145">
        <f>conversões!AT26*INPUTs!AP$35</f>
        <v>1446.838730491716</v>
      </c>
      <c r="AV26" s="145">
        <f>conversões!AU26*INPUTs!AQ$35</f>
        <v>9613.4689070800014</v>
      </c>
      <c r="AW26" s="145">
        <f>conversões!AV26*INPUTs!AR$35</f>
        <v>9230.5370477226261</v>
      </c>
      <c r="AX26" s="145">
        <f>conversões!AW26*INPUTs!AS$35</f>
        <v>10843.975145892293</v>
      </c>
      <c r="AY26" s="145">
        <f>conversões!AX26*INPUTs!AT$35</f>
        <v>10090.344634362646</v>
      </c>
      <c r="AZ26" s="145">
        <f>conversões!AY26*INPUTs!AU$35</f>
        <v>40858.174247964613</v>
      </c>
      <c r="BA26" s="145">
        <f>conversões!AZ26*INPUTs!AV$35</f>
        <v>10717.119777796041</v>
      </c>
      <c r="BB26" s="145">
        <f>conversões!BA26*INPUTs!AW$35</f>
        <v>15046.724877284158</v>
      </c>
      <c r="BC26" s="145">
        <f>conversões!BB26*INPUTs!AX$35</f>
        <v>21739.956631352619</v>
      </c>
      <c r="BD26" s="145">
        <f>conversões!BC26*INPUTs!AY$35</f>
        <v>65016.493788578737</v>
      </c>
      <c r="BE26" s="145">
        <f>conversões!BD26*INPUTs!AZ$35</f>
        <v>12991.223039042976</v>
      </c>
      <c r="BF26" s="145">
        <f>conversões!BE26*INPUTs!BA$35</f>
        <v>304901.01965073461</v>
      </c>
      <c r="BG26" s="145">
        <f>conversões!BF26*INPUTs!BB$35</f>
        <v>3037989.4443629934</v>
      </c>
      <c r="BH26" s="145">
        <f>conversões!BG26*INPUTs!BC$35</f>
        <v>163528.85323922106</v>
      </c>
      <c r="BI26" s="145">
        <f>conversões!BH26*INPUTs!BD$35</f>
        <v>60474.23635605153</v>
      </c>
      <c r="BJ26" s="145">
        <f>conversões!BI26*INPUTs!BE$35</f>
        <v>48482.684925626039</v>
      </c>
      <c r="BK26" s="145">
        <f>conversões!BJ26*INPUTs!BF$35</f>
        <v>7340.4307068728822</v>
      </c>
      <c r="BL26" s="145">
        <f>conversões!BK26*INPUTs!BG$35</f>
        <v>10703.249135650569</v>
      </c>
      <c r="BM26" s="145">
        <f>conversões!BL26*INPUTs!BH$35</f>
        <v>20680.591050268922</v>
      </c>
      <c r="BN26" s="145">
        <f>conversões!BM26*INPUTs!BI$35</f>
        <v>10442.506254651291</v>
      </c>
      <c r="BO26" s="143">
        <f t="shared" si="1"/>
        <v>3884441.0266991039</v>
      </c>
      <c r="BP26" s="145">
        <f>conversões!BO26*INPUTs!BK$35</f>
        <v>1312.1976532826409</v>
      </c>
      <c r="BQ26" s="145">
        <f>conversões!BP26*INPUTs!BL$35</f>
        <v>558.48190583835685</v>
      </c>
      <c r="BR26" s="145">
        <f>conversões!BQ26*INPUTs!BM$35</f>
        <v>3840.7774707180229</v>
      </c>
      <c r="BS26" s="145">
        <f>conversões!BR26*INPUTs!BN$35</f>
        <v>280.11469035523675</v>
      </c>
      <c r="BT26" s="145">
        <f>conversões!BS26*INPUTs!BO$35</f>
        <v>6351.6522028337167</v>
      </c>
      <c r="BU26" s="145">
        <f>conversões!BT26*INPUTs!BP$35</f>
        <v>0</v>
      </c>
      <c r="BV26" s="145">
        <f>conversões!BU26*INPUTs!BQ$35</f>
        <v>0</v>
      </c>
      <c r="BW26" s="145">
        <f>conversões!BV26*INPUTs!BR$35</f>
        <v>560.45608995741577</v>
      </c>
      <c r="BX26" s="145">
        <f>conversões!BW26*INPUTs!BS$35</f>
        <v>6830.7831518638704</v>
      </c>
      <c r="BY26" s="145">
        <f>conversões!BX26*INPUTs!BT$35</f>
        <v>4865.3980720849268</v>
      </c>
      <c r="BZ26" s="145">
        <f>conversões!BY26*INPUTs!BU$35</f>
        <v>7935.6370624265928</v>
      </c>
      <c r="CA26" s="145">
        <f>conversões!BZ26*INPUTs!BV$35</f>
        <v>10127.586294849541</v>
      </c>
      <c r="CB26" s="145">
        <f>conversões!CA26*INPUTs!BW$35</f>
        <v>14258.34121498581</v>
      </c>
      <c r="CC26" s="145">
        <f>conversões!CB26*INPUTs!BX$35</f>
        <v>4569.5080455170473</v>
      </c>
      <c r="CD26" s="145">
        <f>conversões!CC26*INPUTs!BY$35</f>
        <v>18917.82653311321</v>
      </c>
      <c r="CE26" s="145">
        <f>conversões!CD26*INPUTs!BZ$35</f>
        <v>17950.563371127268</v>
      </c>
      <c r="CF26" s="145">
        <f>conversões!CE26*INPUTs!CA$35</f>
        <v>55350.140294758326</v>
      </c>
      <c r="CG26" s="145">
        <f>conversões!CF26*INPUTs!CB$35</f>
        <v>6050.8244488752471</v>
      </c>
      <c r="CH26" s="145">
        <f>conversões!CG26*INPUTs!CC$35</f>
        <v>291518.12192926992</v>
      </c>
      <c r="CI26" s="145">
        <f>conversões!CH26*INPUTs!CD$35</f>
        <v>2126532.2466815496</v>
      </c>
      <c r="CJ26" s="145">
        <f>conversões!CI26*INPUTs!CE$35</f>
        <v>122857.60111668742</v>
      </c>
      <c r="CK26" s="145">
        <f>conversões!CJ26*INPUTs!CF$35</f>
        <v>44302.617753397746</v>
      </c>
      <c r="CL26" s="145">
        <f>conversões!CK26*INPUTs!CG$35</f>
        <v>29459.386632695245</v>
      </c>
      <c r="CM26" s="145">
        <f>conversões!CL26*INPUTs!CH$35</f>
        <v>9421.028791201481</v>
      </c>
      <c r="CN26" s="145">
        <f>conversões!CM26*INPUTs!CI$35</f>
        <v>38374.508299173518</v>
      </c>
      <c r="CO26" s="145">
        <f>conversões!CN26*INPUTs!CJ$35</f>
        <v>15715.011602731489</v>
      </c>
      <c r="CP26" s="145">
        <f>conversões!CO26*INPUTs!CK$35</f>
        <v>7012.1831952450175</v>
      </c>
      <c r="CQ26" s="143">
        <f t="shared" si="2"/>
        <v>2844952.9945045384</v>
      </c>
      <c r="CR26" s="145">
        <f>conversões!CQ26*INPUTs!CM$35</f>
        <v>701.0987005097096</v>
      </c>
      <c r="CS26" s="145">
        <f>conversões!CR26*INPUTs!CN$35</f>
        <v>409.08043936934155</v>
      </c>
      <c r="CT26" s="145">
        <f>conversões!CS26*INPUTs!CO$35</f>
        <v>681.04822868157885</v>
      </c>
      <c r="CU26" s="145">
        <f>conversões!CT26*INPUTs!CP$35</f>
        <v>512.74015355870574</v>
      </c>
      <c r="CV26" s="145">
        <f>conversões!CU26*INPUTs!CQ$35</f>
        <v>6800.7111212899417</v>
      </c>
      <c r="CW26" s="145">
        <f>conversões!CV26*INPUTs!CR$35</f>
        <v>0</v>
      </c>
      <c r="CX26" s="145">
        <f>conversões!CW26*INPUTs!CS$35</f>
        <v>0</v>
      </c>
      <c r="CY26" s="145">
        <f>conversões!CX26*INPUTs!CT$35</f>
        <v>580.84206415743984</v>
      </c>
      <c r="CZ26" s="145">
        <f>conversões!CY26*INPUTs!CU$35</f>
        <v>5818.3806024873456</v>
      </c>
      <c r="DA26" s="145">
        <f>conversões!CZ26*INPUTs!CV$35</f>
        <v>4222.1587844359537</v>
      </c>
      <c r="DB26" s="145">
        <f>conversões!DA26*INPUTs!CW$35</f>
        <v>3646.9313745906638</v>
      </c>
      <c r="DC26" s="145">
        <f>conversões!DB26*INPUTs!CX$35</f>
        <v>8952.3559139006647</v>
      </c>
      <c r="DD26" s="145">
        <f>conversões!DC26*INPUTs!CY$35</f>
        <v>9662.4404714642951</v>
      </c>
      <c r="DE26" s="145">
        <f>conversões!DD26*INPUTs!CZ$35</f>
        <v>4870.0563507167881</v>
      </c>
      <c r="DF26" s="145">
        <f>conversões!DE26*INPUTs!DA$35</f>
        <v>12670.229163747215</v>
      </c>
      <c r="DG26" s="145">
        <f>conversões!DF26*INPUTs!DB$35</f>
        <v>13973.513849492198</v>
      </c>
      <c r="DH26" s="145">
        <f>conversões!DG26*INPUTs!DC$35</f>
        <v>63872.60671242165</v>
      </c>
      <c r="DI26" s="145">
        <f>conversões!DH26*INPUTs!DD$35</f>
        <v>3776.1236564562546</v>
      </c>
      <c r="DJ26" s="145">
        <f>conversões!DI26*INPUTs!DE$35</f>
        <v>199882.0610504614</v>
      </c>
      <c r="DK26" s="145">
        <f>conversões!DJ26*INPUTs!DF$35</f>
        <v>1998424.1100643028</v>
      </c>
      <c r="DL26" s="145">
        <f>conversões!DK26*INPUTs!DG$35</f>
        <v>84312.911892610093</v>
      </c>
      <c r="DM26" s="145">
        <f>conversões!DL26*INPUTs!DH$35</f>
        <v>34587.955660275693</v>
      </c>
      <c r="DN26" s="145">
        <f>conversões!DM26*INPUTs!DI$35</f>
        <v>33968.11529786147</v>
      </c>
      <c r="DO26" s="145">
        <f>conversões!DN26*INPUTs!DJ$35</f>
        <v>4123.7963876308786</v>
      </c>
      <c r="DP26" s="145">
        <f>conversões!DO26*INPUTs!DK$35</f>
        <v>15290.219075430396</v>
      </c>
      <c r="DQ26" s="145">
        <f>conversões!DP26*INPUTs!DL$35</f>
        <v>7854.0467818865809</v>
      </c>
      <c r="DR26" s="145">
        <f>conversões!DQ26*INPUTs!DM$35</f>
        <v>3653.0230385249915</v>
      </c>
      <c r="DS26" s="143">
        <f t="shared" si="3"/>
        <v>2523246.5568362637</v>
      </c>
      <c r="DT26" s="145">
        <f>conversões!DS26*INPUTs!DO$35</f>
        <v>444.31734693961789</v>
      </c>
      <c r="DU26" s="145">
        <f>conversões!DT26*INPUTs!DP$35</f>
        <v>0</v>
      </c>
      <c r="DV26" s="145">
        <f>conversões!DU26*INPUTs!DQ$35</f>
        <v>0</v>
      </c>
      <c r="DW26" s="145">
        <f>conversões!DV26*INPUTs!DR$35</f>
        <v>473.848384173174</v>
      </c>
      <c r="DX26" s="145">
        <f>conversões!DW26*INPUTs!DS$35</f>
        <v>6344.6722145220047</v>
      </c>
      <c r="DY26" s="145">
        <f>conversões!DX26*INPUTs!DT$35</f>
        <v>0</v>
      </c>
      <c r="DZ26" s="145">
        <f>conversões!DY26*INPUTs!DU$35</f>
        <v>819.38323706196365</v>
      </c>
      <c r="EA26" s="145">
        <f>conversões!DZ26*INPUTs!DV$35</f>
        <v>115.84383696393279</v>
      </c>
      <c r="EB26" s="145">
        <f>conversões!EA26*INPUTs!DW$35</f>
        <v>2611.3904428544374</v>
      </c>
      <c r="EC26" s="145">
        <f>conversões!EB26*INPUTs!DX$35</f>
        <v>3138.2688226000196</v>
      </c>
      <c r="ED26" s="145">
        <f>conversões!EC26*INPUTs!DY$35</f>
        <v>2099.5512634826391</v>
      </c>
      <c r="EE26" s="145">
        <f>conversões!ED26*INPUTs!DZ$35</f>
        <v>7618.6940356464584</v>
      </c>
      <c r="EF26" s="145">
        <f>conversões!EE26*INPUTs!EA$35</f>
        <v>7635.0684041087652</v>
      </c>
      <c r="EG26" s="145">
        <f>conversões!EF26*INPUTs!EB$35</f>
        <v>3724.2702180944843</v>
      </c>
      <c r="EH26" s="145">
        <f>conversões!EG26*INPUTs!EC$35</f>
        <v>11055.221680606983</v>
      </c>
      <c r="EI26" s="145">
        <f>conversões!EH26*INPUTs!ED$35</f>
        <v>10008.770118793778</v>
      </c>
      <c r="EJ26" s="145">
        <f>conversões!EI26*INPUTs!EE$35</f>
        <v>42593.245910353537</v>
      </c>
      <c r="EK26" s="145">
        <f>conversões!EJ26*INPUTs!EF$35</f>
        <v>986.98395081619969</v>
      </c>
      <c r="EL26" s="145">
        <f>conversões!EK26*INPUTs!EG$35</f>
        <v>109767.74959953155</v>
      </c>
      <c r="EM26" s="145">
        <f>conversões!EL26*INPUTs!EH$35</f>
        <v>1532296.0966300149</v>
      </c>
      <c r="EN26" s="145">
        <f>conversões!EM26*INPUTs!EI$35</f>
        <v>82136.718603755857</v>
      </c>
      <c r="EO26" s="145">
        <f>conversões!EN26*INPUTs!EJ$35</f>
        <v>20490.723807774502</v>
      </c>
      <c r="EP26" s="145">
        <f>conversões!EO26*INPUTs!EK$35</f>
        <v>24700.686071193715</v>
      </c>
      <c r="EQ26" s="145">
        <f>conversões!EP26*INPUTs!EL$35</f>
        <v>2847.2686609372631</v>
      </c>
      <c r="ER26" s="145">
        <f>conversões!EQ26*INPUTs!EM$35</f>
        <v>10336.377154541831</v>
      </c>
      <c r="ES26" s="145">
        <f>conversões!ER26*INPUTs!EN$35</f>
        <v>3516.6986714881332</v>
      </c>
      <c r="ET26" s="145">
        <f>conversões!ES26*INPUTs!EO$35</f>
        <v>2486.9428048955824</v>
      </c>
      <c r="EU26" s="143">
        <f t="shared" si="4"/>
        <v>1888248.7918711514</v>
      </c>
      <c r="EV26" s="145">
        <f>conversões!EU26*INPUTs!EQ$35</f>
        <v>173.73191762174281</v>
      </c>
      <c r="EW26" s="145">
        <f>conversões!EV26*INPUTs!ER$35</f>
        <v>0</v>
      </c>
      <c r="EX26" s="145">
        <f>conversões!EW26*INPUTs!ES$35</f>
        <v>242.57310491671507</v>
      </c>
      <c r="EY26" s="145">
        <f>conversões!EX26*INPUTs!ET$35</f>
        <v>256.58535060868536</v>
      </c>
      <c r="EZ26" s="145">
        <f>conversões!EY26*INPUTs!EU$35</f>
        <v>4765.8599271854091</v>
      </c>
      <c r="FA26" s="145">
        <f>conversões!EZ26*INPUTs!EV$35</f>
        <v>0</v>
      </c>
      <c r="FB26" s="145">
        <f>conversões!FA26*INPUTs!EW$35</f>
        <v>184.70742738592165</v>
      </c>
      <c r="FC26" s="145">
        <f>conversões!FB26*INPUTs!EX$35</f>
        <v>435.095357733745</v>
      </c>
      <c r="FD26" s="145">
        <f>conversões!FC26*INPUTs!EY$35</f>
        <v>869.27203905227066</v>
      </c>
      <c r="FE26" s="145">
        <f>conversões!FD26*INPUTs!EZ$35</f>
        <v>1251.7318558834295</v>
      </c>
      <c r="FF26" s="145">
        <f>conversões!FE26*INPUTs!FA$35</f>
        <v>1685.9972453742596</v>
      </c>
      <c r="FG26" s="145">
        <f>conversões!FF26*INPUTs!FB$35</f>
        <v>3149.5897356493465</v>
      </c>
      <c r="FH26" s="145">
        <f>conversões!FG26*INPUTs!FC$35</f>
        <v>4070.9529147662784</v>
      </c>
      <c r="FI26" s="145">
        <f>conversões!FH26*INPUTs!FD$35</f>
        <v>1622.3618910983703</v>
      </c>
      <c r="FJ26" s="145">
        <f>conversões!FI26*INPUTs!FE$35</f>
        <v>10258.205760971332</v>
      </c>
      <c r="FK26" s="145">
        <f>conversões!FJ26*INPUTs!FF$35</f>
        <v>4528.2532647409034</v>
      </c>
      <c r="FL26" s="145">
        <f>conversões!FK26*INPUTs!FG$35</f>
        <v>27577.3718158214</v>
      </c>
      <c r="FM26" s="145">
        <f>conversões!FL26*INPUTs!FH$35</f>
        <v>1268.6107122412493</v>
      </c>
      <c r="FN26" s="145">
        <f>conversões!FM26*INPUTs!FI$35</f>
        <v>52551.412745501148</v>
      </c>
      <c r="FO26" s="145">
        <f>conversões!FN26*INPUTs!FJ$35</f>
        <v>1096858.4900412548</v>
      </c>
      <c r="FP26" s="145">
        <f>conversões!FO26*INPUTs!FK$35</f>
        <v>57911.068165958801</v>
      </c>
      <c r="FQ26" s="145">
        <f>conversões!FP26*INPUTs!FL$35</f>
        <v>10395.450670603203</v>
      </c>
      <c r="FR26" s="145">
        <f>conversões!FQ26*INPUTs!FM$35</f>
        <v>15159.707774784312</v>
      </c>
      <c r="FS26" s="145">
        <f>conversões!FR26*INPUTs!FN$35</f>
        <v>478.5939568831248</v>
      </c>
      <c r="FT26" s="145">
        <f>conversões!FS26*INPUTs!FO$35</f>
        <v>11393.706822630538</v>
      </c>
      <c r="FU26" s="145">
        <f>conversões!FT26*INPUTs!FP$35</f>
        <v>3262.2867851444821</v>
      </c>
      <c r="FV26" s="145">
        <f>conversões!FU26*INPUTs!FQ$35</f>
        <v>1257.8976814527928</v>
      </c>
      <c r="FW26" s="143">
        <f t="shared" si="5"/>
        <v>1311609.5149652644</v>
      </c>
      <c r="FX26" s="145">
        <f>conversões!FW26*INPUTs!FS$35</f>
        <v>297.53231020051874</v>
      </c>
      <c r="FY26" s="145">
        <f>conversões!FX26*INPUTs!FT$35</f>
        <v>0</v>
      </c>
      <c r="FZ26" s="145">
        <f>conversões!FY26*INPUTs!FU$35</f>
        <v>972.19757381627267</v>
      </c>
      <c r="GA26" s="145">
        <f>conversões!FZ26*INPUTs!FV$35</f>
        <v>293.91947025041327</v>
      </c>
      <c r="GB26" s="145">
        <f>conversões!GA26*INPUTs!FW$35</f>
        <v>4106.4978575168871</v>
      </c>
      <c r="GC26" s="145">
        <f>conversões!GB26*INPUTs!FX$35</f>
        <v>0</v>
      </c>
      <c r="GD26" s="145">
        <f>conversões!GC26*INPUTs!FY$35</f>
        <v>662.74424999109908</v>
      </c>
      <c r="GE26" s="145">
        <f>conversões!GD26*INPUTs!FZ$35</f>
        <v>0</v>
      </c>
      <c r="GF26" s="145">
        <f>conversões!GE26*INPUTs!GA$35</f>
        <v>531.46777159643011</v>
      </c>
      <c r="GG26" s="145">
        <f>conversões!GF26*INPUTs!GB$35</f>
        <v>9468.5920605084357</v>
      </c>
      <c r="GH26" s="145">
        <f>conversões!GG26*INPUTs!GC$35</f>
        <v>660.36194876101263</v>
      </c>
      <c r="GI26" s="145">
        <f>conversões!GH26*INPUTs!GD$35</f>
        <v>917.72789962229024</v>
      </c>
      <c r="GJ26" s="145">
        <f>conversões!GI26*INPUTs!GE$35</f>
        <v>2932.4688440711034</v>
      </c>
      <c r="GK26" s="145">
        <f>conversões!GJ26*INPUTs!GF$35</f>
        <v>1776.7403590039673</v>
      </c>
      <c r="GL26" s="145">
        <f>conversões!GK26*INPUTs!GG$35</f>
        <v>10704.854279411695</v>
      </c>
      <c r="GM26" s="145">
        <f>conversões!GL26*INPUTs!GH$35</f>
        <v>3431.2784440144537</v>
      </c>
      <c r="GN26" s="145">
        <f>conversões!GM26*INPUTs!GI$35</f>
        <v>19674.63538176717</v>
      </c>
      <c r="GO26" s="145">
        <f>conversões!GN26*INPUTs!GJ$35</f>
        <v>1337.3090060293912</v>
      </c>
      <c r="GP26" s="145">
        <f>conversões!GO26*INPUTs!GK$35</f>
        <v>34137.696165404959</v>
      </c>
      <c r="GQ26" s="145">
        <f>conversões!GP26*INPUTs!GL$35</f>
        <v>256826.5606478327</v>
      </c>
      <c r="GR26" s="145">
        <f>conversões!GQ26*INPUTs!GM$35</f>
        <v>38331.846138027511</v>
      </c>
      <c r="GS26" s="145">
        <f>conversões!GR26*INPUTs!GN$35</f>
        <v>12437.561453760756</v>
      </c>
      <c r="GT26" s="145">
        <f>conversões!GS26*INPUTs!GO$35</f>
        <v>11336.086687416357</v>
      </c>
      <c r="GU26" s="145">
        <f>conversões!GT26*INPUTs!GP$35</f>
        <v>427.70048882114952</v>
      </c>
      <c r="GV26" s="145">
        <f>conversões!GU26*INPUTs!GQ$35</f>
        <v>9942.0452284876046</v>
      </c>
      <c r="GW26" s="145">
        <f>conversões!GV26*INPUTs!GR$35</f>
        <v>7063.0613559921539</v>
      </c>
      <c r="GX26" s="145">
        <f>conversões!GW26*INPUTs!GS$35</f>
        <v>1444.1594266568593</v>
      </c>
      <c r="GY26" s="143">
        <f t="shared" si="6"/>
        <v>429715.04504896118</v>
      </c>
      <c r="GZ26" s="145">
        <f>conversões!GY26*INPUTs!GU$35</f>
        <v>0</v>
      </c>
      <c r="HA26" s="145">
        <f>conversões!GZ26*INPUTs!GV$35</f>
        <v>0</v>
      </c>
      <c r="HB26" s="145">
        <f>conversões!HA26*INPUTs!GW$35</f>
        <v>327.28837614263654</v>
      </c>
      <c r="HC26" s="145">
        <f>conversões!HB26*INPUTs!GX$35</f>
        <v>543.08918305858845</v>
      </c>
      <c r="HD26" s="145">
        <f>conversões!HC26*INPUTs!GY$35</f>
        <v>5090.2005688374684</v>
      </c>
      <c r="HE26" s="145">
        <f>conversões!HD26*INPUTs!GZ$35</f>
        <v>0</v>
      </c>
      <c r="HF26" s="145">
        <f>conversões!HE26*INPUTs!HA$35</f>
        <v>0</v>
      </c>
      <c r="HG26" s="145">
        <f>conversões!HF26*INPUTs!HB$35</f>
        <v>213.22421903038904</v>
      </c>
      <c r="HH26" s="145">
        <f>conversões!HG26*INPUTs!HC$35</f>
        <v>73.286182372962941</v>
      </c>
      <c r="HI26" s="145">
        <f>conversões!HH26*INPUTs!HD$35</f>
        <v>1054.8319373323816</v>
      </c>
      <c r="HJ26" s="145">
        <f>conversões!HI26*INPUTs!HE$35</f>
        <v>1061.4924941599684</v>
      </c>
      <c r="HK26" s="145">
        <f>conversões!HJ26*INPUTs!HF$35</f>
        <v>515.9779241816243</v>
      </c>
      <c r="HL26" s="145">
        <f>conversões!HK26*INPUTs!HG$35</f>
        <v>3352.0390098575249</v>
      </c>
      <c r="HM26" s="145">
        <f>conversões!HL26*INPUTs!HH$35</f>
        <v>293.14472949185176</v>
      </c>
      <c r="HN26" s="145">
        <f>conversões!HM26*INPUTs!HI$35</f>
        <v>10478.941273056527</v>
      </c>
      <c r="HO26" s="145">
        <f>conversões!HN26*INPUTs!HJ$35</f>
        <v>1681.6725696068011</v>
      </c>
      <c r="HP26" s="145">
        <f>conversões!HO26*INPUTs!HK$35</f>
        <v>18806.692406213526</v>
      </c>
      <c r="HQ26" s="145">
        <f>conversões!HP26*INPUTs!HL$35</f>
        <v>0</v>
      </c>
      <c r="HR26" s="145">
        <f>conversões!HQ26*INPUTs!HM$35</f>
        <v>23431.119942963142</v>
      </c>
      <c r="HS26" s="145">
        <f>conversões!HR26*INPUTs!HN$35</f>
        <v>13554.683661032734</v>
      </c>
      <c r="HT26" s="145">
        <f>conversões!HS26*INPUTs!HO$35</f>
        <v>14206.970798693432</v>
      </c>
      <c r="HU26" s="145">
        <f>conversões!HT26*INPUTs!HP$35</f>
        <v>4741.9878304770118</v>
      </c>
      <c r="HV26" s="145">
        <f>conversões!HU26*INPUTs!HQ$35</f>
        <v>2905.5363865656636</v>
      </c>
      <c r="HW26" s="145">
        <f>conversões!HV26*INPUTs!HR$35</f>
        <v>5370.1275567630928</v>
      </c>
      <c r="HX26" s="145">
        <f>conversões!HW26*INPUTs!HS$35</f>
        <v>5962.5283119235428</v>
      </c>
      <c r="HY26" s="145">
        <f>conversões!HX26*INPUTs!HT$35</f>
        <v>3358.5421942515295</v>
      </c>
      <c r="HZ26" s="145">
        <f>conversões!HY26*INPUTs!HU$35</f>
        <v>3389.7482221390351</v>
      </c>
      <c r="IA26" s="143">
        <f t="shared" si="7"/>
        <v>120413.12577815143</v>
      </c>
    </row>
    <row r="27" spans="1:235" s="26" customFormat="1" ht="24" x14ac:dyDescent="0.25">
      <c r="A27" s="97" t="s">
        <v>28</v>
      </c>
      <c r="B27" s="98">
        <v>5811</v>
      </c>
      <c r="C27" s="98"/>
      <c r="D27" s="98">
        <v>7</v>
      </c>
      <c r="E27" s="98"/>
      <c r="F27" s="98"/>
      <c r="G27" s="98" t="s">
        <v>75</v>
      </c>
      <c r="H27" s="98" t="s">
        <v>787</v>
      </c>
      <c r="I27" s="97" t="s">
        <v>9</v>
      </c>
      <c r="J27" s="97" t="s">
        <v>883</v>
      </c>
      <c r="K27" s="97" t="s">
        <v>844</v>
      </c>
      <c r="L27" s="145">
        <f>conversões!K27*INPUTs!G$36</f>
        <v>1061.5230682572719</v>
      </c>
      <c r="M27" s="145">
        <f>conversões!L27*INPUTs!H$36</f>
        <v>0</v>
      </c>
      <c r="N27" s="145">
        <f>conversões!M27*INPUTs!I$36</f>
        <v>1318.6569505203802</v>
      </c>
      <c r="O27" s="145">
        <f>conversões!N27*INPUTs!J$36</f>
        <v>0</v>
      </c>
      <c r="P27" s="145">
        <f>conversões!O27*INPUTs!K$36</f>
        <v>3504.5682642368092</v>
      </c>
      <c r="Q27" s="145">
        <f>conversões!P27*INPUTs!L$36</f>
        <v>0</v>
      </c>
      <c r="R27" s="145">
        <f>conversões!Q27*INPUTs!M$36</f>
        <v>398.86262377537304</v>
      </c>
      <c r="S27" s="145">
        <f>conversões!R27*INPUTs!N$36</f>
        <v>4089.1025240956878</v>
      </c>
      <c r="T27" s="145">
        <f>conversões!S27*INPUTs!O$36</f>
        <v>2510.6136598409962</v>
      </c>
      <c r="U27" s="145">
        <f>conversões!T27*INPUTs!P$36</f>
        <v>19103.624888252034</v>
      </c>
      <c r="V27" s="145">
        <f>conversões!U27*INPUTs!Q$36</f>
        <v>1316.2217944332986</v>
      </c>
      <c r="W27" s="145">
        <f>conversões!V27*INPUTs!R$36</f>
        <v>1417.3396105947616</v>
      </c>
      <c r="X27" s="145">
        <f>conversões!W27*INPUTs!S$36</f>
        <v>53500.825274739938</v>
      </c>
      <c r="Y27" s="145">
        <f>conversões!X27*INPUTs!T$36</f>
        <v>4493.0186187080808</v>
      </c>
      <c r="Z27" s="145">
        <f>conversões!Y27*INPUTs!U$36</f>
        <v>2931.4866402554858</v>
      </c>
      <c r="AA27" s="145">
        <f>conversões!Z27*INPUTs!V$36</f>
        <v>10076.390238166687</v>
      </c>
      <c r="AB27" s="145">
        <f>conversões!AA27*INPUTs!W$36</f>
        <v>134338.52488318222</v>
      </c>
      <c r="AC27" s="145">
        <f>conversões!AB27*INPUTs!X$36</f>
        <v>6216.3764939588254</v>
      </c>
      <c r="AD27" s="145">
        <f>conversões!AC27*INPUTs!Y$36</f>
        <v>469365.67848417547</v>
      </c>
      <c r="AE27" s="145">
        <f>conversões!AD27*INPUTs!Z$36</f>
        <v>3238712.9046106664</v>
      </c>
      <c r="AF27" s="145">
        <f>conversões!AE27*INPUTs!AA$36</f>
        <v>681074.12397927954</v>
      </c>
      <c r="AG27" s="145">
        <f>conversões!AF27*INPUTs!AB$36</f>
        <v>37103.388587232308</v>
      </c>
      <c r="AH27" s="145">
        <f>conversões!AG27*INPUTs!AC$36</f>
        <v>98183.541334202237</v>
      </c>
      <c r="AI27" s="145">
        <f>conversões!AH27*INPUTs!AD$36</f>
        <v>3969.743813485401</v>
      </c>
      <c r="AJ27" s="145">
        <f>conversões!AI27*INPUTs!AE$36</f>
        <v>4895.4419227794197</v>
      </c>
      <c r="AK27" s="145">
        <f>conversões!AJ27*INPUTs!AF$36</f>
        <v>19414.994612446833</v>
      </c>
      <c r="AL27" s="145">
        <f>conversões!AK27*INPUTs!AG$36</f>
        <v>42076.679584116886</v>
      </c>
      <c r="AM27" s="143">
        <f t="shared" si="0"/>
        <v>4841073.6324614035</v>
      </c>
      <c r="AN27" s="145">
        <f>conversões!AM27*INPUTs!AI$36</f>
        <v>3839.4559424297499</v>
      </c>
      <c r="AO27" s="145">
        <f>conversões!AN27*INPUTs!AJ$36</f>
        <v>0</v>
      </c>
      <c r="AP27" s="145">
        <f>conversões!AO27*INPUTs!AK$36</f>
        <v>2540.1083698049147</v>
      </c>
      <c r="AQ27" s="145">
        <f>conversões!AP27*INPUTs!AL$36</f>
        <v>0</v>
      </c>
      <c r="AR27" s="145">
        <f>conversões!AQ27*INPUTs!AM$36</f>
        <v>8728.5908173371263</v>
      </c>
      <c r="AS27" s="145">
        <f>conversões!AR27*INPUTs!AN$36</f>
        <v>0</v>
      </c>
      <c r="AT27" s="145">
        <f>conversões!AS27*INPUTs!AO$36</f>
        <v>3018.088899737199</v>
      </c>
      <c r="AU27" s="145">
        <f>conversões!AT27*INPUTs!AP$36</f>
        <v>5131.131096926898</v>
      </c>
      <c r="AV27" s="145">
        <f>conversões!AU27*INPUTs!AQ$36</f>
        <v>2576.3524706238409</v>
      </c>
      <c r="AW27" s="145">
        <f>conversões!AV27*INPUTs!AR$36</f>
        <v>18337.618354491828</v>
      </c>
      <c r="AX27" s="145">
        <f>conversões!AW27*INPUTs!AS$36</f>
        <v>1900.1280934077115</v>
      </c>
      <c r="AY27" s="145">
        <f>conversões!AX27*INPUTs!AT$36</f>
        <v>2652.4317240041105</v>
      </c>
      <c r="AZ27" s="145">
        <f>conversões!AY27*INPUTs!AU$36</f>
        <v>46199.380509070528</v>
      </c>
      <c r="BA27" s="145">
        <f>conversões!AZ27*INPUTs!AV$36</f>
        <v>4224.5107279421409</v>
      </c>
      <c r="BB27" s="145">
        <f>conversões!BA27*INPUTs!AW$36</f>
        <v>2357.7801570338861</v>
      </c>
      <c r="BC27" s="145">
        <f>conversões!BB27*INPUTs!AX$36</f>
        <v>9839.2848005888482</v>
      </c>
      <c r="BD27" s="145">
        <f>conversões!BC27*INPUTs!AY$36</f>
        <v>155789.69229144717</v>
      </c>
      <c r="BE27" s="145">
        <f>conversões!BD27*INPUTs!AZ$36</f>
        <v>7250.3705323347922</v>
      </c>
      <c r="BF27" s="145">
        <f>conversões!BE27*INPUTs!BA$36</f>
        <v>451482.09240965144</v>
      </c>
      <c r="BG27" s="145">
        <f>conversões!BF27*INPUTs!BB$36</f>
        <v>3122701.1644909396</v>
      </c>
      <c r="BH27" s="145">
        <f>conversões!BG27*INPUTs!BC$36</f>
        <v>746298.27696173871</v>
      </c>
      <c r="BI27" s="145">
        <f>conversões!BH27*INPUTs!BD$36</f>
        <v>39209.549199642228</v>
      </c>
      <c r="BJ27" s="145">
        <f>conversões!BI27*INPUTs!BE$36</f>
        <v>85690.764260278927</v>
      </c>
      <c r="BK27" s="145">
        <f>conversões!BJ27*INPUTs!BF$36</f>
        <v>5113.8239431015518</v>
      </c>
      <c r="BL27" s="145">
        <f>conversões!BK27*INPUTs!BG$36</f>
        <v>5591.2368517610721</v>
      </c>
      <c r="BM27" s="145">
        <f>conversões!BL27*INPUTs!BH$36</f>
        <v>16560.595242468473</v>
      </c>
      <c r="BN27" s="145">
        <f>conversões!BM27*INPUTs!BI$36</f>
        <v>29378.537267294272</v>
      </c>
      <c r="BO27" s="143">
        <f t="shared" si="1"/>
        <v>4776410.9654140584</v>
      </c>
      <c r="BP27" s="145">
        <f>conversões!BO27*INPUTs!BK$36</f>
        <v>1320.1646761046406</v>
      </c>
      <c r="BQ27" s="145">
        <f>conversões!BP27*INPUTs!BL$36</f>
        <v>0</v>
      </c>
      <c r="BR27" s="145">
        <f>conversões!BQ27*INPUTs!BM$36</f>
        <v>2034.8083332247677</v>
      </c>
      <c r="BS27" s="145">
        <f>conversões!BR27*INPUTs!BN$36</f>
        <v>0</v>
      </c>
      <c r="BT27" s="145">
        <f>conversões!BS27*INPUTs!BO$36</f>
        <v>6696.7041882305139</v>
      </c>
      <c r="BU27" s="145">
        <f>conversões!BT27*INPUTs!BP$36</f>
        <v>0</v>
      </c>
      <c r="BV27" s="145">
        <f>conversões!BU27*INPUTs!BQ$36</f>
        <v>2786.7044665644398</v>
      </c>
      <c r="BW27" s="145">
        <f>conversões!BV27*INPUTs!BR$36</f>
        <v>3777.5678418278721</v>
      </c>
      <c r="BX27" s="145">
        <f>conversões!BW27*INPUTs!BS$36</f>
        <v>1411.380015322522</v>
      </c>
      <c r="BY27" s="145">
        <f>conversões!BX27*INPUTs!BT$36</f>
        <v>15347.672894298828</v>
      </c>
      <c r="BZ27" s="145">
        <f>conversões!BY27*INPUTs!BU$36</f>
        <v>1661.2043137694172</v>
      </c>
      <c r="CA27" s="145">
        <f>conversões!BZ27*INPUTs!BV$36</f>
        <v>1280.387145163518</v>
      </c>
      <c r="CB27" s="145">
        <f>conversões!CA27*INPUTs!BW$36</f>
        <v>28914.130103853629</v>
      </c>
      <c r="CC27" s="145">
        <f>conversões!CB27*INPUTs!BX$36</f>
        <v>1467.528543966547</v>
      </c>
      <c r="CD27" s="145">
        <f>conversões!CC27*INPUTs!BY$36</f>
        <v>1344.9027458147843</v>
      </c>
      <c r="CE27" s="145">
        <f>conversões!CD27*INPUTs!BZ$36</f>
        <v>9075.1846870489808</v>
      </c>
      <c r="CF27" s="145">
        <f>conversões!CE27*INPUTs!CA$36</f>
        <v>114884.72476928547</v>
      </c>
      <c r="CG27" s="145">
        <f>conversões!CF27*INPUTs!CB$36</f>
        <v>5251.6465949499288</v>
      </c>
      <c r="CH27" s="145">
        <f>conversões!CG27*INPUTs!CC$36</f>
        <v>495955.42040843959</v>
      </c>
      <c r="CI27" s="145">
        <f>conversões!CH27*INPUTs!CD$36</f>
        <v>3325504.1455189618</v>
      </c>
      <c r="CJ27" s="145">
        <f>conversões!CI27*INPUTs!CE$36</f>
        <v>658673.63921060122</v>
      </c>
      <c r="CK27" s="145">
        <f>conversões!CJ27*INPUTs!CF$36</f>
        <v>44278.110643227694</v>
      </c>
      <c r="CL27" s="145">
        <f>conversões!CK27*INPUTs!CG$36</f>
        <v>93919.086812730966</v>
      </c>
      <c r="CM27" s="145">
        <f>conversões!CL27*INPUTs!CH$36</f>
        <v>1920.3674682761668</v>
      </c>
      <c r="CN27" s="145">
        <f>conversões!CM27*INPUTs!CI$36</f>
        <v>6712.7923617052338</v>
      </c>
      <c r="CO27" s="145">
        <f>conversões!CN27*INPUTs!CJ$36</f>
        <v>12729.710413459563</v>
      </c>
      <c r="CP27" s="145">
        <f>conversões!CO27*INPUTs!CK$36</f>
        <v>68634.100657630072</v>
      </c>
      <c r="CQ27" s="143">
        <f t="shared" si="2"/>
        <v>4905582.0848144582</v>
      </c>
      <c r="CR27" s="145">
        <f>conversões!CQ27*INPUTs!CM$36</f>
        <v>1273.0549907342995</v>
      </c>
      <c r="CS27" s="145">
        <f>conversões!CR27*INPUTs!CN$36</f>
        <v>0</v>
      </c>
      <c r="CT27" s="145">
        <f>conversões!CS27*INPUTs!CO$36</f>
        <v>5877.9117121014478</v>
      </c>
      <c r="CU27" s="145">
        <f>conversões!CT27*INPUTs!CP$36</f>
        <v>0</v>
      </c>
      <c r="CV27" s="145">
        <f>conversões!CU27*INPUTs!CQ$36</f>
        <v>12479.141814527664</v>
      </c>
      <c r="CW27" s="145">
        <f>conversões!CV27*INPUTs!CR$36</f>
        <v>0</v>
      </c>
      <c r="CX27" s="145">
        <f>conversões!CW27*INPUTs!CS$36</f>
        <v>3247.428656067982</v>
      </c>
      <c r="CY27" s="145">
        <f>conversões!CX27*INPUTs!CT$36</f>
        <v>4730.5494607420605</v>
      </c>
      <c r="CZ27" s="145">
        <f>conversões!CY27*INPUTs!CU$36</f>
        <v>1557.3301135927718</v>
      </c>
      <c r="DA27" s="145">
        <f>conversões!CZ27*INPUTs!CV$36</f>
        <v>17496.747928059896</v>
      </c>
      <c r="DB27" s="145">
        <f>conversões!DA27*INPUTs!CW$36</f>
        <v>141.96607144031532</v>
      </c>
      <c r="DC27" s="145">
        <f>conversões!DB27*INPUTs!CX$36</f>
        <v>372.76898250559486</v>
      </c>
      <c r="DD27" s="145">
        <f>conversões!DC27*INPUTs!CY$36</f>
        <v>57468.655954959169</v>
      </c>
      <c r="DE27" s="145">
        <f>conversões!DD27*INPUTs!CZ$36</f>
        <v>1453.3305437359004</v>
      </c>
      <c r="DF27" s="145">
        <f>conversões!DE27*INPUTs!DA$36</f>
        <v>1106.2046540105987</v>
      </c>
      <c r="DG27" s="145">
        <f>conversões!DF27*INPUTs!DB$36</f>
        <v>6486.5177476918971</v>
      </c>
      <c r="DH27" s="145">
        <f>conversões!DG27*INPUTs!DC$36</f>
        <v>104698.66984050335</v>
      </c>
      <c r="DI27" s="145">
        <f>conversões!DH27*INPUTs!DD$36</f>
        <v>4710.8739683104541</v>
      </c>
      <c r="DJ27" s="145">
        <f>conversões!DI27*INPUTs!DE$36</f>
        <v>574750.1553242557</v>
      </c>
      <c r="DK27" s="145">
        <f>conversões!DJ27*INPUTs!DF$36</f>
        <v>3510491.3178334557</v>
      </c>
      <c r="DL27" s="145">
        <f>conversões!DK27*INPUTs!DG$36</f>
        <v>616603.13892446074</v>
      </c>
      <c r="DM27" s="145">
        <f>conversões!DL27*INPUTs!DH$36</f>
        <v>44579.985996116891</v>
      </c>
      <c r="DN27" s="145">
        <f>conversões!DM27*INPUTs!DI$36</f>
        <v>101018.94193353495</v>
      </c>
      <c r="DO27" s="145">
        <f>conversões!DN27*INPUTs!DJ$36</f>
        <v>1849.7525813475825</v>
      </c>
      <c r="DP27" s="145">
        <f>conversões!DO27*INPUTs!DK$36</f>
        <v>5013.9815815304864</v>
      </c>
      <c r="DQ27" s="145">
        <f>conversões!DP27*INPUTs!DL$36</f>
        <v>11924.627364828837</v>
      </c>
      <c r="DR27" s="145">
        <f>conversões!DQ27*INPUTs!DM$36</f>
        <v>65330.145256637814</v>
      </c>
      <c r="DS27" s="143">
        <f t="shared" si="3"/>
        <v>5154663.1992351525</v>
      </c>
      <c r="DT27" s="145">
        <f>conversões!DS27*INPUTs!DO$36</f>
        <v>1688.8863786375589</v>
      </c>
      <c r="DU27" s="145">
        <f>conversões!DT27*INPUTs!DP$36</f>
        <v>0</v>
      </c>
      <c r="DV27" s="145">
        <f>conversões!DU27*INPUTs!DQ$36</f>
        <v>5535.5399643111477</v>
      </c>
      <c r="DW27" s="145">
        <f>conversões!DV27*INPUTs!DR$36</f>
        <v>0</v>
      </c>
      <c r="DX27" s="145">
        <f>conversões!DW27*INPUTs!DS$36</f>
        <v>15007.608538030254</v>
      </c>
      <c r="DY27" s="145">
        <f>conversões!DX27*INPUTs!DT$36</f>
        <v>0</v>
      </c>
      <c r="DZ27" s="145">
        <f>conversões!DY27*INPUTs!DU$36</f>
        <v>4786.2568852660561</v>
      </c>
      <c r="EA27" s="145">
        <f>conversões!DZ27*INPUTs!DV$36</f>
        <v>2473.500446776322</v>
      </c>
      <c r="EB27" s="145">
        <f>conversões!EA27*INPUTs!DW$36</f>
        <v>1961.034072190387</v>
      </c>
      <c r="EC27" s="145">
        <f>conversões!EB27*INPUTs!DX$36</f>
        <v>19670.893651533999</v>
      </c>
      <c r="ED27" s="145">
        <f>conversões!EC27*INPUTs!DY$36</f>
        <v>1098.4185796481302</v>
      </c>
      <c r="EE27" s="145">
        <f>conversões!ED27*INPUTs!DZ$36</f>
        <v>611.32404675400267</v>
      </c>
      <c r="EF27" s="145">
        <f>conversões!EE27*INPUTs!EA$36</f>
        <v>52697.485081403996</v>
      </c>
      <c r="EG27" s="145">
        <f>conversões!EF27*INPUTs!EB$36</f>
        <v>2690.169007987804</v>
      </c>
      <c r="EH27" s="145">
        <f>conversões!EG27*INPUTs!EC$36</f>
        <v>1123.5448689668294</v>
      </c>
      <c r="EI27" s="145">
        <f>conversões!EH27*INPUTs!ED$36</f>
        <v>12845.021651863715</v>
      </c>
      <c r="EJ27" s="145">
        <f>conversões!EI27*INPUTs!EE$36</f>
        <v>110764.84650559652</v>
      </c>
      <c r="EK27" s="145">
        <f>conversões!EJ27*INPUTs!EF$36</f>
        <v>5019.9984745438078</v>
      </c>
      <c r="EL27" s="145">
        <f>conversões!EK27*INPUTs!EG$36</f>
        <v>585481.70815677906</v>
      </c>
      <c r="EM27" s="145">
        <f>conversões!EL27*INPUTs!EH$36</f>
        <v>4053321.2627168023</v>
      </c>
      <c r="EN27" s="145">
        <f>conversões!EM27*INPUTs!EI$36</f>
        <v>647162.74393180094</v>
      </c>
      <c r="EO27" s="145">
        <f>conversões!EN27*INPUTs!EJ$36</f>
        <v>43757.634144355477</v>
      </c>
      <c r="EP27" s="145">
        <f>conversões!EO27*INPUTs!EK$36</f>
        <v>122628.04840891721</v>
      </c>
      <c r="EQ27" s="145">
        <f>conversões!EP27*INPUTs!EL$36</f>
        <v>6268.1611727520622</v>
      </c>
      <c r="ER27" s="145">
        <f>conversões!EQ27*INPUTs!EM$36</f>
        <v>5853.054886384477</v>
      </c>
      <c r="ES27" s="145">
        <f>conversões!ER27*INPUTs!EN$36</f>
        <v>20437.356830900593</v>
      </c>
      <c r="ET27" s="145">
        <f>conversões!ES27*INPUTs!EO$36</f>
        <v>59698.647212192736</v>
      </c>
      <c r="EU27" s="143">
        <f t="shared" si="4"/>
        <v>5782583.1456143958</v>
      </c>
      <c r="EV27" s="145">
        <f>conversões!EU27*INPUTs!EQ$36</f>
        <v>148.50439717396711</v>
      </c>
      <c r="EW27" s="145">
        <f>conversões!EV27*INPUTs!ER$36</f>
        <v>215.1570749666021</v>
      </c>
      <c r="EX27" s="145">
        <f>conversões!EW27*INPUTs!ES$36</f>
        <v>3814.1743873497248</v>
      </c>
      <c r="EY27" s="145">
        <f>conversões!EX27*INPUTs!ET$36</f>
        <v>0</v>
      </c>
      <c r="EZ27" s="145">
        <f>conversões!EY27*INPUTs!EU$36</f>
        <v>8898.921719954722</v>
      </c>
      <c r="FA27" s="145">
        <f>conversões!EZ27*INPUTs!EV$36</f>
        <v>0</v>
      </c>
      <c r="FB27" s="145">
        <f>conversões!FA27*INPUTs!EW$36</f>
        <v>5384.5714356646331</v>
      </c>
      <c r="FC27" s="145">
        <f>conversões!FB27*INPUTs!EX$36</f>
        <v>0</v>
      </c>
      <c r="FD27" s="145">
        <f>conversões!FC27*INPUTs!EY$36</f>
        <v>799.38452870874619</v>
      </c>
      <c r="FE27" s="145">
        <f>conversões!FD27*INPUTs!EZ$36</f>
        <v>16427.793464655475</v>
      </c>
      <c r="FF27" s="145">
        <f>conversões!FE27*INPUTs!FA$36</f>
        <v>3965.1496745861446</v>
      </c>
      <c r="FG27" s="145">
        <f>conversões!FF27*INPUTs!FB$36</f>
        <v>525.97050341803185</v>
      </c>
      <c r="FH27" s="145">
        <f>conversões!FG27*INPUTs!FC$36</f>
        <v>35415.438796237751</v>
      </c>
      <c r="FI27" s="145">
        <f>conversões!FH27*INPUTs!FD$36</f>
        <v>2197.2515388811685</v>
      </c>
      <c r="FJ27" s="145">
        <f>conversões!FI27*INPUTs!FE$36</f>
        <v>206.04741086577053</v>
      </c>
      <c r="FK27" s="145">
        <f>conversões!FJ27*INPUTs!FF$36</f>
        <v>12932.012504847375</v>
      </c>
      <c r="FL27" s="145">
        <f>conversões!FK27*INPUTs!FG$36</f>
        <v>88483.103058705499</v>
      </c>
      <c r="FM27" s="145">
        <f>conversões!FL27*INPUTs!FH$36</f>
        <v>4342.239290809428</v>
      </c>
      <c r="FN27" s="145">
        <f>conversões!FM27*INPUTs!FI$36</f>
        <v>464677.68537160789</v>
      </c>
      <c r="FO27" s="145">
        <f>conversões!FN27*INPUTs!FJ$36</f>
        <v>3429247.0938993678</v>
      </c>
      <c r="FP27" s="145">
        <f>conversões!FO27*INPUTs!FK$36</f>
        <v>492653.23653683264</v>
      </c>
      <c r="FQ27" s="145">
        <f>conversões!FP27*INPUTs!FL$36</f>
        <v>35480.568781056129</v>
      </c>
      <c r="FR27" s="145">
        <f>conversões!FQ27*INPUTs!FM$36</f>
        <v>88676.52132097946</v>
      </c>
      <c r="FS27" s="145">
        <f>conversões!FR27*INPUTs!FN$36</f>
        <v>4429.0049021690429</v>
      </c>
      <c r="FT27" s="145">
        <f>conversões!FS27*INPUTs!FO$36</f>
        <v>5840.6179813305844</v>
      </c>
      <c r="FU27" s="145">
        <f>conversões!FT27*INPUTs!FP$36</f>
        <v>19150.517703484886</v>
      </c>
      <c r="FV27" s="145">
        <f>conversões!FU27*INPUTs!FQ$36</f>
        <v>61621.507778832354</v>
      </c>
      <c r="FW27" s="143">
        <f t="shared" si="5"/>
        <v>4785532.4740624856</v>
      </c>
      <c r="FX27" s="145">
        <f>conversões!FW27*INPUTs!FS$36</f>
        <v>81.39756441726621</v>
      </c>
      <c r="FY27" s="145">
        <f>conversões!FX27*INPUTs!FT$36</f>
        <v>0</v>
      </c>
      <c r="FZ27" s="145">
        <f>conversões!FY27*INPUTs!FU$36</f>
        <v>3894.1687512552812</v>
      </c>
      <c r="GA27" s="145">
        <f>conversões!FZ27*INPUTs!FV$36</f>
        <v>0</v>
      </c>
      <c r="GB27" s="145">
        <f>conversões!GA27*INPUTs!FW$36</f>
        <v>6241.5954842864976</v>
      </c>
      <c r="GC27" s="145">
        <f>conversões!GB27*INPUTs!FX$36</f>
        <v>0</v>
      </c>
      <c r="GD27" s="145">
        <f>conversões!GC27*INPUTs!FY$36</f>
        <v>7517.5953136108601</v>
      </c>
      <c r="GE27" s="145">
        <f>conversões!GD27*INPUTs!FZ$36</f>
        <v>298.62298405477389</v>
      </c>
      <c r="GF27" s="145">
        <f>conversões!GE27*INPUTs!GA$36</f>
        <v>544.30879222690157</v>
      </c>
      <c r="GG27" s="145">
        <f>conversões!GF27*INPUTs!GB$36</f>
        <v>10744.447611044527</v>
      </c>
      <c r="GH27" s="145">
        <f>conversões!GG27*INPUTs!GC$36</f>
        <v>4960.2425069861056</v>
      </c>
      <c r="GI27" s="145">
        <f>conversões!GH27*INPUTs!GD$36</f>
        <v>61.048541075237019</v>
      </c>
      <c r="GJ27" s="145">
        <f>conversões!GI27*INPUTs!GE$36</f>
        <v>19898.286517241799</v>
      </c>
      <c r="GK27" s="145">
        <f>conversões!GJ27*INPUTs!GF$36</f>
        <v>1799.8934009970924</v>
      </c>
      <c r="GL27" s="145">
        <f>conversões!GK27*INPUTs!GG$36</f>
        <v>63.313956816328513</v>
      </c>
      <c r="GM27" s="145">
        <f>conversões!GL27*INPUTs!GH$36</f>
        <v>9138.4546738471199</v>
      </c>
      <c r="GN27" s="145">
        <f>conversões!GM27*INPUTs!GI$36</f>
        <v>73257.182779628696</v>
      </c>
      <c r="GO27" s="145">
        <f>conversões!GN27*INPUTs!GJ$36</f>
        <v>3041.3265166305828</v>
      </c>
      <c r="GP27" s="145">
        <f>conversões!GO27*INPUTs!GK$36</f>
        <v>465453.20962328982</v>
      </c>
      <c r="GQ27" s="145">
        <f>conversões!GP27*INPUTs!GL$36</f>
        <v>3565234.0617982163</v>
      </c>
      <c r="GR27" s="145">
        <f>conversões!GQ27*INPUTs!GM$36</f>
        <v>426624.08973628376</v>
      </c>
      <c r="GS27" s="145">
        <f>conversões!GR27*INPUTs!GN$36</f>
        <v>51902.747337018918</v>
      </c>
      <c r="GT27" s="145">
        <f>conversões!GS27*INPUTs!GO$36</f>
        <v>54656.416070201791</v>
      </c>
      <c r="GU27" s="145">
        <f>conversões!GT27*INPUTs!GP$36</f>
        <v>3612.137730929388</v>
      </c>
      <c r="GV27" s="145">
        <f>conversões!GU27*INPUTs!GQ$36</f>
        <v>4964.317313221758</v>
      </c>
      <c r="GW27" s="145">
        <f>conversões!GV27*INPUTs!GR$36</f>
        <v>15003.698406323143</v>
      </c>
      <c r="GX27" s="145">
        <f>conversões!GW27*INPUTs!GS$36</f>
        <v>31082.093858687189</v>
      </c>
      <c r="GY27" s="143">
        <f t="shared" si="6"/>
        <v>4760074.6572682904</v>
      </c>
      <c r="GZ27" s="145">
        <f>conversões!GY27*INPUTs!GU$36</f>
        <v>283.81684580935786</v>
      </c>
      <c r="HA27" s="145">
        <f>conversões!GZ27*INPUTs!GV$36</f>
        <v>0</v>
      </c>
      <c r="HB27" s="145">
        <f>conversões!HA27*INPUTs!GW$36</f>
        <v>4064.2054340774534</v>
      </c>
      <c r="HC27" s="145">
        <f>conversões!HB27*INPUTs!GX$36</f>
        <v>0</v>
      </c>
      <c r="HD27" s="145">
        <f>conversões!HC27*INPUTs!GY$36</f>
        <v>10209.118782902482</v>
      </c>
      <c r="HE27" s="145">
        <f>conversões!HD27*INPUTs!GZ$36</f>
        <v>0</v>
      </c>
      <c r="HF27" s="145">
        <f>conversões!HE27*INPUTs!HA$36</f>
        <v>7578.5134967275344</v>
      </c>
      <c r="HG27" s="145">
        <f>conversões!HF27*INPUTs!HB$36</f>
        <v>135.7462572782328</v>
      </c>
      <c r="HH27" s="145">
        <f>conversões!HG27*INPUTs!HC$36</f>
        <v>0</v>
      </c>
      <c r="HI27" s="145">
        <f>conversões!HH27*INPUTs!HD$36</f>
        <v>13529.390073720058</v>
      </c>
      <c r="HJ27" s="145">
        <f>conversões!HI27*INPUTs!HE$36</f>
        <v>1719.596078366525</v>
      </c>
      <c r="HK27" s="145">
        <f>conversões!HJ27*INPUTs!HF$36</f>
        <v>0</v>
      </c>
      <c r="HL27" s="145">
        <f>conversões!HK27*INPUTs!HG$36</f>
        <v>19715.455972121268</v>
      </c>
      <c r="HM27" s="145">
        <f>conversões!HL27*INPUTs!HH$36</f>
        <v>1817.9585308442699</v>
      </c>
      <c r="HN27" s="145">
        <f>conversões!HM27*INPUTs!HI$36</f>
        <v>237.55416410194144</v>
      </c>
      <c r="HO27" s="145">
        <f>conversões!HN27*INPUTs!HJ$36</f>
        <v>10017.832658912648</v>
      </c>
      <c r="HP27" s="145">
        <f>conversões!HO27*INPUTs!HK$36</f>
        <v>75338.720897272913</v>
      </c>
      <c r="HQ27" s="145">
        <f>conversões!HP27*INPUTs!HL$36</f>
        <v>5577.5297161032104</v>
      </c>
      <c r="HR27" s="145">
        <f>conversões!HQ27*INPUTs!HM$36</f>
        <v>275588.45425044681</v>
      </c>
      <c r="HS27" s="145">
        <f>conversões!HR27*INPUTs!HN$36</f>
        <v>3663614.6851562797</v>
      </c>
      <c r="HT27" s="145">
        <f>conversões!HS27*INPUTs!HO$36</f>
        <v>228268.93970446999</v>
      </c>
      <c r="HU27" s="145">
        <f>conversões!HT27*INPUTs!HP$36</f>
        <v>44935.47447479151</v>
      </c>
      <c r="HV27" s="145">
        <f>conversões!HU27*INPUTs!HQ$36</f>
        <v>40357.415872867001</v>
      </c>
      <c r="HW27" s="145">
        <f>conversões!HV27*INPUTs!HR$36</f>
        <v>3223.3770412800091</v>
      </c>
      <c r="HX27" s="145">
        <f>conversões!HW27*INPUTs!HS$36</f>
        <v>4074.5275080344913</v>
      </c>
      <c r="HY27" s="145">
        <f>conversões!HX27*INPUTs!HT$36</f>
        <v>13549.535889981218</v>
      </c>
      <c r="HZ27" s="145">
        <f>conversões!HY27*INPUTs!HU$36</f>
        <v>49421.200615877155</v>
      </c>
      <c r="IA27" s="143">
        <f t="shared" si="7"/>
        <v>4473259.0494222669</v>
      </c>
    </row>
    <row r="28" spans="1:235" s="26" customFormat="1" ht="24" x14ac:dyDescent="0.25">
      <c r="A28" s="97" t="s">
        <v>28</v>
      </c>
      <c r="B28" s="98">
        <v>5812</v>
      </c>
      <c r="C28" s="98"/>
      <c r="D28" s="98">
        <v>7</v>
      </c>
      <c r="E28" s="98"/>
      <c r="F28" s="98"/>
      <c r="G28" s="98" t="s">
        <v>788</v>
      </c>
      <c r="H28" s="98" t="s">
        <v>787</v>
      </c>
      <c r="I28" s="97" t="s">
        <v>9</v>
      </c>
      <c r="J28" s="97" t="s">
        <v>883</v>
      </c>
      <c r="K28" s="97" t="s">
        <v>844</v>
      </c>
      <c r="L28" s="145">
        <f>conversões!K28*INPUTs!G$36</f>
        <v>2726.2948461184028</v>
      </c>
      <c r="M28" s="145">
        <f>conversões!L28*INPUTs!H$36</f>
        <v>3595.1558808872169</v>
      </c>
      <c r="N28" s="145">
        <f>conversões!M28*INPUTs!I$36</f>
        <v>2236.2533733299724</v>
      </c>
      <c r="O28" s="145">
        <f>conversões!N28*INPUTs!J$36</f>
        <v>0</v>
      </c>
      <c r="P28" s="145">
        <f>conversões!O28*INPUTs!K$36</f>
        <v>99698.993250698128</v>
      </c>
      <c r="Q28" s="145">
        <f>conversões!P28*INPUTs!L$36</f>
        <v>0</v>
      </c>
      <c r="R28" s="145">
        <f>conversões!Q28*INPUTs!M$36</f>
        <v>1119.5445055249656</v>
      </c>
      <c r="S28" s="145">
        <f>conversões!R28*INPUTs!N$36</f>
        <v>68.70822319931807</v>
      </c>
      <c r="T28" s="145">
        <f>conversões!S28*INPUTs!O$36</f>
        <v>1768.5041127373904</v>
      </c>
      <c r="U28" s="145">
        <f>conversões!T28*INPUTs!P$36</f>
        <v>123248.92370696393</v>
      </c>
      <c r="V28" s="145">
        <f>conversões!U28*INPUTs!Q$36</f>
        <v>15004.094657574842</v>
      </c>
      <c r="W28" s="145">
        <f>conversões!V28*INPUTs!R$36</f>
        <v>92.053834949362624</v>
      </c>
      <c r="X28" s="145">
        <f>conversões!W28*INPUTs!S$36</f>
        <v>3076.0500704785977</v>
      </c>
      <c r="Y28" s="145">
        <f>conversões!X28*INPUTs!T$36</f>
        <v>1813.6038488021909</v>
      </c>
      <c r="Z28" s="145">
        <f>conversões!Y28*INPUTs!U$36</f>
        <v>10781.406834829042</v>
      </c>
      <c r="AA28" s="145">
        <f>conversões!Z28*INPUTs!V$36</f>
        <v>12665.925351843625</v>
      </c>
      <c r="AB28" s="145">
        <f>conversões!AA28*INPUTs!W$36</f>
        <v>36697.695948505185</v>
      </c>
      <c r="AC28" s="145">
        <f>conversões!AB28*INPUTs!X$36</f>
        <v>15487.337432696904</v>
      </c>
      <c r="AD28" s="145">
        <f>conversões!AC28*INPUTs!Y$36</f>
        <v>1296071.6645377784</v>
      </c>
      <c r="AE28" s="145">
        <f>conversões!AD28*INPUTs!Z$36</f>
        <v>1245714.7206727569</v>
      </c>
      <c r="AF28" s="145">
        <f>conversões!AE28*INPUTs!AA$36</f>
        <v>42339.33859449796</v>
      </c>
      <c r="AG28" s="145">
        <f>conversões!AF28*INPUTs!AB$36</f>
        <v>62847.188743392762</v>
      </c>
      <c r="AH28" s="145">
        <f>conversões!AG28*INPUTs!AC$36</f>
        <v>204974.12952229514</v>
      </c>
      <c r="AI28" s="145">
        <f>conversões!AH28*INPUTs!AD$36</f>
        <v>11148.102811845903</v>
      </c>
      <c r="AJ28" s="145">
        <f>conversões!AI28*INPUTs!AE$36</f>
        <v>10304.39904625841</v>
      </c>
      <c r="AK28" s="145">
        <f>conversões!AJ28*INPUTs!AF$36</f>
        <v>5116.0285345506436</v>
      </c>
      <c r="AL28" s="145">
        <f>conversões!AK28*INPUTs!AG$36</f>
        <v>159660.63116648671</v>
      </c>
      <c r="AM28" s="143">
        <f t="shared" si="0"/>
        <v>3368256.7495090021</v>
      </c>
      <c r="AN28" s="145">
        <f>conversões!AM28*INPUTs!AI$36</f>
        <v>4765.0079634333524</v>
      </c>
      <c r="AO28" s="145">
        <f>conversões!AN28*INPUTs!AJ$36</f>
        <v>71.799854945893372</v>
      </c>
      <c r="AP28" s="145">
        <f>conversões!AO28*INPUTs!AK$36</f>
        <v>1787.16298829267</v>
      </c>
      <c r="AQ28" s="145">
        <f>conversões!AP28*INPUTs!AL$36</f>
        <v>0</v>
      </c>
      <c r="AR28" s="145">
        <f>conversões!AQ28*INPUTs!AM$36</f>
        <v>106908.17631012689</v>
      </c>
      <c r="AS28" s="145">
        <f>conversões!AR28*INPUTs!AN$36</f>
        <v>0</v>
      </c>
      <c r="AT28" s="145">
        <f>conversões!AS28*INPUTs!AO$36</f>
        <v>1981.6537576137121</v>
      </c>
      <c r="AU28" s="145">
        <f>conversões!AT28*INPUTs!AP$36</f>
        <v>0</v>
      </c>
      <c r="AV28" s="145">
        <f>conversões!AU28*INPUTs!AQ$36</f>
        <v>2022.5426101113253</v>
      </c>
      <c r="AW28" s="145">
        <f>conversões!AV28*INPUTs!AR$36</f>
        <v>171646.68919725597</v>
      </c>
      <c r="AX28" s="145">
        <f>conversões!AW28*INPUTs!AS$36</f>
        <v>15226.982830512077</v>
      </c>
      <c r="AY28" s="145">
        <f>conversões!AX28*INPUTs!AT$36</f>
        <v>1242.5187287318097</v>
      </c>
      <c r="AZ28" s="145">
        <f>conversões!AY28*INPUTs!AU$36</f>
        <v>2632.3372955735522</v>
      </c>
      <c r="BA28" s="145">
        <f>conversões!AZ28*INPUTs!AV$36</f>
        <v>3439.985059197827</v>
      </c>
      <c r="BB28" s="145">
        <f>conversões!BA28*INPUTs!AW$36</f>
        <v>11316.256530591516</v>
      </c>
      <c r="BC28" s="145">
        <f>conversões!BB28*INPUTs!AX$36</f>
        <v>9132.0795272607156</v>
      </c>
      <c r="BD28" s="145">
        <f>conversões!BC28*INPUTs!AY$36</f>
        <v>59553.200433584534</v>
      </c>
      <c r="BE28" s="145">
        <f>conversões!BD28*INPUTs!AZ$36</f>
        <v>7386.971344861583</v>
      </c>
      <c r="BF28" s="145">
        <f>conversões!BE28*INPUTs!BA$36</f>
        <v>1450462.7332422198</v>
      </c>
      <c r="BG28" s="145">
        <f>conversões!BF28*INPUTs!BB$36</f>
        <v>1413335.0166007546</v>
      </c>
      <c r="BH28" s="145">
        <f>conversões!BG28*INPUTs!BC$36</f>
        <v>49510.065466656531</v>
      </c>
      <c r="BI28" s="145">
        <f>conversões!BH28*INPUTs!BD$36</f>
        <v>64272.282964727892</v>
      </c>
      <c r="BJ28" s="145">
        <f>conversões!BI28*INPUTs!BE$36</f>
        <v>225734.05472042522</v>
      </c>
      <c r="BK28" s="145">
        <f>conversões!BJ28*INPUTs!BF$36</f>
        <v>22872.732289743992</v>
      </c>
      <c r="BL28" s="145">
        <f>conversões!BK28*INPUTs!BG$36</f>
        <v>13395.170498794461</v>
      </c>
      <c r="BM28" s="145">
        <f>conversões!BL28*INPUTs!BH$36</f>
        <v>7228.3243762832399</v>
      </c>
      <c r="BN28" s="145">
        <f>conversões!BM28*INPUTs!BI$36</f>
        <v>159529.94053164317</v>
      </c>
      <c r="BO28" s="143">
        <f t="shared" si="1"/>
        <v>3805453.6851233421</v>
      </c>
      <c r="BP28" s="145">
        <f>conversões!BO28*INPUTs!BK$36</f>
        <v>4646.6787801594228</v>
      </c>
      <c r="BQ28" s="145">
        <f>conversões!BP28*INPUTs!BL$36</f>
        <v>70.366668312297378</v>
      </c>
      <c r="BR28" s="145">
        <f>conversões!BQ28*INPUTs!BM$36</f>
        <v>2302.924571542253</v>
      </c>
      <c r="BS28" s="145">
        <f>conversões!BR28*INPUTs!BN$36</f>
        <v>0</v>
      </c>
      <c r="BT28" s="145">
        <f>conversões!BS28*INPUTs!BO$36</f>
        <v>125021.24471051546</v>
      </c>
      <c r="BU28" s="145">
        <f>conversões!BT28*INPUTs!BP$36</f>
        <v>0</v>
      </c>
      <c r="BV28" s="145">
        <f>conversões!BU28*INPUTs!BQ$36</f>
        <v>2927.8213128445877</v>
      </c>
      <c r="BW28" s="145">
        <f>conversões!BV28*INPUTs!BR$36</f>
        <v>859.70986094142245</v>
      </c>
      <c r="BX28" s="145">
        <f>conversões!BW28*INPUTs!BS$36</f>
        <v>1341.6502671744267</v>
      </c>
      <c r="BY28" s="145">
        <f>conversões!BX28*INPUTs!BT$36</f>
        <v>142027.37739226181</v>
      </c>
      <c r="BZ28" s="145">
        <f>conversões!BY28*INPUTs!BU$36</f>
        <v>15720.770092733972</v>
      </c>
      <c r="CA28" s="145">
        <f>conversões!BZ28*INPUTs!BV$36</f>
        <v>718.03415398416621</v>
      </c>
      <c r="CB28" s="145">
        <f>conversões!CA28*INPUTs!BW$36</f>
        <v>2693.7559804679377</v>
      </c>
      <c r="CC28" s="145">
        <f>conversões!CB28*INPUTs!BX$36</f>
        <v>3268.2998272381506</v>
      </c>
      <c r="CD28" s="145">
        <f>conversões!CC28*INPUTs!BY$36</f>
        <v>2090.3731126594066</v>
      </c>
      <c r="CE28" s="145">
        <f>conversões!CD28*INPUTs!BZ$36</f>
        <v>9010.4801598127015</v>
      </c>
      <c r="CF28" s="145">
        <f>conversões!CE28*INPUTs!CA$36</f>
        <v>32676.011382613658</v>
      </c>
      <c r="CG28" s="145">
        <f>conversões!CF28*INPUTs!CB$36</f>
        <v>7718.8829934866535</v>
      </c>
      <c r="CH28" s="145">
        <f>conversões!CG28*INPUTs!CC$36</f>
        <v>1576246.8905231701</v>
      </c>
      <c r="CI28" s="145">
        <f>conversões!CH28*INPUTs!CD$36</f>
        <v>2207189.8199223112</v>
      </c>
      <c r="CJ28" s="145">
        <f>conversões!CI28*INPUTs!CE$36</f>
        <v>48136.154422628919</v>
      </c>
      <c r="CK28" s="145">
        <f>conversões!CJ28*INPUTs!CF$36</f>
        <v>55350.643028648963</v>
      </c>
      <c r="CL28" s="145">
        <f>conversões!CK28*INPUTs!CG$36</f>
        <v>248705.45145140044</v>
      </c>
      <c r="CM28" s="145">
        <f>conversões!CL28*INPUTs!CH$36</f>
        <v>21074.300156841669</v>
      </c>
      <c r="CN28" s="145">
        <f>conversões!CM28*INPUTs!CI$36</f>
        <v>10890.686587492723</v>
      </c>
      <c r="CO28" s="145">
        <f>conversões!CN28*INPUTs!CJ$36</f>
        <v>8053.7480125720303</v>
      </c>
      <c r="CP28" s="145">
        <f>conversões!CO28*INPUTs!CK$36</f>
        <v>179317.47489082415</v>
      </c>
      <c r="CQ28" s="143">
        <f t="shared" si="2"/>
        <v>4708059.5502626384</v>
      </c>
      <c r="CR28" s="145">
        <f>conversões!CQ28*INPUTs!CM$36</f>
        <v>6359.5686714022231</v>
      </c>
      <c r="CS28" s="145">
        <f>conversões!CR28*INPUTs!CN$36</f>
        <v>68.470361889355615</v>
      </c>
      <c r="CT28" s="145">
        <f>conversões!CS28*INPUTs!CO$36</f>
        <v>1329.8326249519803</v>
      </c>
      <c r="CU28" s="145">
        <f>conversões!CT28*INPUTs!CP$36</f>
        <v>0</v>
      </c>
      <c r="CV28" s="145">
        <f>conversões!CU28*INPUTs!CQ$36</f>
        <v>119447.66571217401</v>
      </c>
      <c r="CW28" s="145">
        <f>conversões!CV28*INPUTs!CR$36</f>
        <v>0</v>
      </c>
      <c r="CX28" s="145">
        <f>conversões!CW28*INPUTs!CS$36</f>
        <v>1620.6746208673164</v>
      </c>
      <c r="CY28" s="145">
        <f>conversões!CX28*INPUTs!CT$36</f>
        <v>707.31768337077449</v>
      </c>
      <c r="CZ28" s="145">
        <f>conversões!CY28*INPUTs!CU$36</f>
        <v>1370.3721045381028</v>
      </c>
      <c r="DA28" s="145">
        <f>conversões!CZ28*INPUTs!CV$36</f>
        <v>139347.28236828707</v>
      </c>
      <c r="DB28" s="145">
        <f>conversões!DA28*INPUTs!CW$36</f>
        <v>17046.876292717887</v>
      </c>
      <c r="DC28" s="145">
        <f>conversões!DB28*INPUTs!CX$36</f>
        <v>341.09547253137708</v>
      </c>
      <c r="DD28" s="145">
        <f>conversões!DC28*INPUTs!CY$36</f>
        <v>2671.1519383218993</v>
      </c>
      <c r="DE28" s="145">
        <f>conversões!DD28*INPUTs!CZ$36</f>
        <v>4083.4542874113977</v>
      </c>
      <c r="DF28" s="145">
        <f>conversões!DE28*INPUTs!DA$36</f>
        <v>10461.200897641351</v>
      </c>
      <c r="DG28" s="145">
        <f>conversões!DF28*INPUTs!DB$36</f>
        <v>6493.5142879739396</v>
      </c>
      <c r="DH28" s="145">
        <f>conversões!DG28*INPUTs!DC$36</f>
        <v>26531.129503554406</v>
      </c>
      <c r="DI28" s="145">
        <f>conversões!DH28*INPUTs!DD$36</f>
        <v>7196.0528657185168</v>
      </c>
      <c r="DJ28" s="145">
        <f>conversões!DI28*INPUTs!DE$36</f>
        <v>1688774.0555640971</v>
      </c>
      <c r="DK28" s="145">
        <f>conversões!DJ28*INPUTs!DF$36</f>
        <v>2462737.3242207449</v>
      </c>
      <c r="DL28" s="145">
        <f>conversões!DK28*INPUTs!DG$36</f>
        <v>33833.15815709727</v>
      </c>
      <c r="DM28" s="145">
        <f>conversões!DL28*INPUTs!DH$36</f>
        <v>58274.655134021945</v>
      </c>
      <c r="DN28" s="145">
        <f>conversões!DM28*INPUTs!DI$36</f>
        <v>251799.0799388536</v>
      </c>
      <c r="DO28" s="145">
        <f>conversões!DN28*INPUTs!DJ$36</f>
        <v>19622.093087844936</v>
      </c>
      <c r="DP28" s="145">
        <f>conversões!DO28*INPUTs!DK$36</f>
        <v>10136.180255942294</v>
      </c>
      <c r="DQ28" s="145">
        <f>conversões!DP28*INPUTs!DL$36</f>
        <v>10638.348171723066</v>
      </c>
      <c r="DR28" s="145">
        <f>conversões!DQ28*INPUTs!DM$36</f>
        <v>183283.32910939952</v>
      </c>
      <c r="DS28" s="143">
        <f t="shared" si="3"/>
        <v>5064173.8833330758</v>
      </c>
      <c r="DT28" s="145">
        <f>conversões!DS28*INPUTs!DO$36</f>
        <v>9661.6564200407993</v>
      </c>
      <c r="DU28" s="145">
        <f>conversões!DT28*INPUTs!DP$36</f>
        <v>1804.35738198782</v>
      </c>
      <c r="DV28" s="145">
        <f>conversões!DU28*INPUTs!DQ$36</f>
        <v>589.8967469594586</v>
      </c>
      <c r="DW28" s="145">
        <f>conversões!DV28*INPUTs!DR$36</f>
        <v>0</v>
      </c>
      <c r="DX28" s="145">
        <f>conversões!DW28*INPUTs!DS$36</f>
        <v>129187.0578015811</v>
      </c>
      <c r="DY28" s="145">
        <f>conversões!DX28*INPUTs!DT$36</f>
        <v>0</v>
      </c>
      <c r="DZ28" s="145">
        <f>conversões!DY28*INPUTs!DU$36</f>
        <v>2239.5689826987195</v>
      </c>
      <c r="EA28" s="145">
        <f>conversões!DZ28*INPUTs!DV$36</f>
        <v>218.42740146369107</v>
      </c>
      <c r="EB28" s="145">
        <f>conversões!EA28*INPUTs!DW$36</f>
        <v>1449.0445260499769</v>
      </c>
      <c r="EC28" s="145">
        <f>conversões!EB28*INPUTs!DX$36</f>
        <v>140763.08334953684</v>
      </c>
      <c r="ED28" s="145">
        <f>conversões!EC28*INPUTs!DY$36</f>
        <v>21405.451343899233</v>
      </c>
      <c r="EE28" s="145">
        <f>conversões!ED28*INPUTs!DZ$36</f>
        <v>677.26770754493498</v>
      </c>
      <c r="EF28" s="145">
        <f>conversões!EE28*INPUTs!EA$36</f>
        <v>631.47076237137526</v>
      </c>
      <c r="EG28" s="145">
        <f>conversões!EF28*INPUTs!EB$36</f>
        <v>3362.1687605563334</v>
      </c>
      <c r="EH28" s="145">
        <f>conversões!EG28*INPUTs!EC$36</f>
        <v>12479.765352453696</v>
      </c>
      <c r="EI28" s="145">
        <f>conversões!EH28*INPUTs!ED$36</f>
        <v>5278.2053604153252</v>
      </c>
      <c r="EJ28" s="145">
        <f>conversões!EI28*INPUTs!EE$36</f>
        <v>27347.745958637894</v>
      </c>
      <c r="EK28" s="145">
        <f>conversões!EJ28*INPUTs!EF$36</f>
        <v>5974.2007192827114</v>
      </c>
      <c r="EL28" s="145">
        <f>conversões!EK28*INPUTs!EG$36</f>
        <v>1887648.9139038778</v>
      </c>
      <c r="EM28" s="145">
        <f>conversões!EL28*INPUTs!EH$36</f>
        <v>2681136.1912078066</v>
      </c>
      <c r="EN28" s="145">
        <f>conversões!EM28*INPUTs!EI$36</f>
        <v>33518.3471749573</v>
      </c>
      <c r="EO28" s="145">
        <f>conversões!EN28*INPUTs!EJ$36</f>
        <v>41939.571513646391</v>
      </c>
      <c r="EP28" s="145">
        <f>conversões!EO28*INPUTs!EK$36</f>
        <v>276187.35986963077</v>
      </c>
      <c r="EQ28" s="145">
        <f>conversões!EP28*INPUTs!EL$36</f>
        <v>31033.935351520162</v>
      </c>
      <c r="ER28" s="145">
        <f>conversões!EQ28*INPUTs!EM$36</f>
        <v>8883.5137990326766</v>
      </c>
      <c r="ES28" s="145">
        <f>conversões!ER28*INPUTs!EN$36</f>
        <v>12890.030545234509</v>
      </c>
      <c r="ET28" s="145">
        <f>conversões!ES28*INPUTs!EO$36</f>
        <v>179621.29808311645</v>
      </c>
      <c r="EU28" s="143">
        <f t="shared" si="4"/>
        <v>5515928.5300243031</v>
      </c>
      <c r="EV28" s="145">
        <f>conversões!EU28*INPUTs!EQ$36</f>
        <v>8649.5096307056265</v>
      </c>
      <c r="EW28" s="145">
        <f>conversões!EV28*INPUTs!ER$36</f>
        <v>64.83994806187296</v>
      </c>
      <c r="EX28" s="145">
        <f>conversões!EW28*INPUTs!ES$36</f>
        <v>1033.6268589254473</v>
      </c>
      <c r="EY28" s="145">
        <f>conversões!EX28*INPUTs!ET$36</f>
        <v>0</v>
      </c>
      <c r="EZ28" s="145">
        <f>conversões!EY28*INPUTs!EU$36</f>
        <v>106366.15316240078</v>
      </c>
      <c r="FA28" s="145">
        <f>conversões!EZ28*INPUTs!EV$36</f>
        <v>0</v>
      </c>
      <c r="FB28" s="145">
        <f>conversões!FA28*INPUTs!EW$36</f>
        <v>1178.4235265960251</v>
      </c>
      <c r="FC28" s="145">
        <f>conversões!FB28*INPUTs!EX$36</f>
        <v>510.35313958377435</v>
      </c>
      <c r="FD28" s="145">
        <f>conversões!FC28*INPUTs!EY$36</f>
        <v>7670.0889683591167</v>
      </c>
      <c r="FE28" s="145">
        <f>conversões!FD28*INPUTs!EZ$36</f>
        <v>134780.64428224656</v>
      </c>
      <c r="FF28" s="145">
        <f>conversões!FE28*INPUTs!FA$36</f>
        <v>16291.017428841069</v>
      </c>
      <c r="FG28" s="145">
        <f>conversões!FF28*INPUTs!FB$36</f>
        <v>129.67989612374592</v>
      </c>
      <c r="FH28" s="145">
        <f>conversões!FG28*INPUTs!FC$36</f>
        <v>450.90536526716602</v>
      </c>
      <c r="FI28" s="145">
        <f>conversões!FH28*INPUTs!FD$36</f>
        <v>832.13079409145826</v>
      </c>
      <c r="FJ28" s="145">
        <f>conversões!FI28*INPUTs!FE$36</f>
        <v>11988.722334853004</v>
      </c>
      <c r="FK28" s="145">
        <f>conversões!FJ28*INPUTs!FF$36</f>
        <v>22864.711679735155</v>
      </c>
      <c r="FL28" s="145">
        <f>conversões!FK28*INPUTs!FG$36</f>
        <v>14398.085562753107</v>
      </c>
      <c r="FM28" s="145">
        <f>conversões!FL28*INPUTs!FH$36</f>
        <v>4215.8697180557874</v>
      </c>
      <c r="FN28" s="145">
        <f>conversões!FM28*INPUTs!FI$36</f>
        <v>1659181.3559415203</v>
      </c>
      <c r="FO28" s="145">
        <f>conversões!FN28*INPUTs!FJ$36</f>
        <v>1872334.1109832874</v>
      </c>
      <c r="FP28" s="145">
        <f>conversões!FO28*INPUTs!FK$36</f>
        <v>34856.360875897051</v>
      </c>
      <c r="FQ28" s="145">
        <f>conversões!FP28*INPUTs!FL$36</f>
        <v>34757.730251246976</v>
      </c>
      <c r="FR28" s="145">
        <f>conversões!FQ28*INPUTs!FM$36</f>
        <v>234460.05718451363</v>
      </c>
      <c r="FS28" s="145">
        <f>conversões!FR28*INPUTs!FN$36</f>
        <v>30828.76266208728</v>
      </c>
      <c r="FT28" s="145">
        <f>conversões!FS28*INPUTs!FO$36</f>
        <v>5070.7265653411141</v>
      </c>
      <c r="FU28" s="145">
        <f>conversões!FT28*INPUTs!FP$36</f>
        <v>10340.093448986143</v>
      </c>
      <c r="FV28" s="145">
        <f>conversões!FU28*INPUTs!FQ$36</f>
        <v>169895.40559803511</v>
      </c>
      <c r="FW28" s="143">
        <f t="shared" si="5"/>
        <v>4383149.3658075156</v>
      </c>
      <c r="FX28" s="145">
        <f>conversões!FW28*INPUTs!FS$36</f>
        <v>5488.471260598767</v>
      </c>
      <c r="FY28" s="145">
        <f>conversões!FX28*INPUTs!FT$36</f>
        <v>1468.9573505981673</v>
      </c>
      <c r="FZ28" s="145">
        <f>conversões!FY28*INPUTs!FU$36</f>
        <v>1718.7738648748657</v>
      </c>
      <c r="GA28" s="145">
        <f>conversões!FZ28*INPUTs!FV$36</f>
        <v>0</v>
      </c>
      <c r="GB28" s="145">
        <f>conversões!GA28*INPUTs!FW$36</f>
        <v>113462.03668842265</v>
      </c>
      <c r="GC28" s="145">
        <f>conversões!GB28*INPUTs!FX$36</f>
        <v>550.90791885966894</v>
      </c>
      <c r="GD28" s="145">
        <f>conversões!GC28*INPUTs!FY$36</f>
        <v>2095.5095605222923</v>
      </c>
      <c r="GE28" s="145">
        <f>conversões!GD28*INPUTs!FZ$36</f>
        <v>444.25685312582118</v>
      </c>
      <c r="GF28" s="145">
        <f>conversões!GE28*INPUTs!GA$36</f>
        <v>8313.0651590673169</v>
      </c>
      <c r="GG28" s="145">
        <f>conversões!GF28*INPUTs!GB$36</f>
        <v>125865.00693193851</v>
      </c>
      <c r="GH28" s="145">
        <f>conversões!GG28*INPUTs!GC$36</f>
        <v>1674.1319353326276</v>
      </c>
      <c r="GI28" s="145">
        <f>conversões!GH28*INPUTs!GD$36</f>
        <v>388.67473081290939</v>
      </c>
      <c r="GJ28" s="145">
        <f>conversões!GI28*INPUTs!GE$36</f>
        <v>826.09120523993886</v>
      </c>
      <c r="GK28" s="145">
        <f>conversões!GJ28*INPUTs!GF$36</f>
        <v>3404.2887787812488</v>
      </c>
      <c r="GL28" s="145">
        <f>conversões!GK28*INPUTs!GG$36</f>
        <v>12024.456049392949</v>
      </c>
      <c r="GM28" s="145">
        <f>conversões!GL28*INPUTs!GH$36</f>
        <v>19038.13316818394</v>
      </c>
      <c r="GN28" s="145">
        <f>conversões!GM28*INPUTs!GI$36</f>
        <v>19729.226189940633</v>
      </c>
      <c r="GO28" s="145">
        <f>conversões!GN28*INPUTs!GJ$36</f>
        <v>2591.8386126114433</v>
      </c>
      <c r="GP28" s="145">
        <f>conversões!GO28*INPUTs!GK$36</f>
        <v>361871.4630009493</v>
      </c>
      <c r="GQ28" s="145">
        <f>conversões!GP28*INPUTs!GL$36</f>
        <v>1751705.4926891977</v>
      </c>
      <c r="GR28" s="145">
        <f>conversões!GQ28*INPUTs!GM$36</f>
        <v>35228.794681005398</v>
      </c>
      <c r="GS28" s="145">
        <f>conversões!GR28*INPUTs!GN$36</f>
        <v>27688.423112904075</v>
      </c>
      <c r="GT28" s="145">
        <f>conversões!GS28*INPUTs!GO$36</f>
        <v>267555.11671273288</v>
      </c>
      <c r="GU28" s="145">
        <f>conversões!GT28*INPUTs!GP$36</f>
        <v>15014.770993520529</v>
      </c>
      <c r="GV28" s="145">
        <f>conversões!GU28*INPUTs!GQ$36</f>
        <v>3172.1895808597583</v>
      </c>
      <c r="GW28" s="145">
        <f>conversões!GV28*INPUTs!GR$36</f>
        <v>10648.039460769</v>
      </c>
      <c r="GX28" s="145">
        <f>conversões!GW28*INPUTs!GS$36</f>
        <v>132478.87789074314</v>
      </c>
      <c r="GY28" s="143">
        <f t="shared" si="6"/>
        <v>2924446.9943809854</v>
      </c>
      <c r="GZ28" s="145">
        <f>conversões!GY28*INPUTs!GU$36</f>
        <v>6705.1149328597066</v>
      </c>
      <c r="HA28" s="145">
        <f>conversões!GZ28*INPUTs!GV$36</f>
        <v>1812.8412541718915</v>
      </c>
      <c r="HB28" s="145">
        <f>conversões!HA28*INPUTs!GW$36</f>
        <v>1343.6736108587686</v>
      </c>
      <c r="HC28" s="145">
        <f>conversões!HB28*INPUTs!GX$36</f>
        <v>0</v>
      </c>
      <c r="HD28" s="145">
        <f>conversões!HC28*INPUTs!GY$36</f>
        <v>123201.32228204828</v>
      </c>
      <c r="HE28" s="145">
        <f>conversões!HD28*INPUTs!GZ$36</f>
        <v>718.0262556032842</v>
      </c>
      <c r="HF28" s="145">
        <f>conversões!HE28*INPUTs!HA$36</f>
        <v>3734.5099255765886</v>
      </c>
      <c r="HG28" s="145">
        <f>conversões!HF28*INPUTs!HB$36</f>
        <v>542.98502911293122</v>
      </c>
      <c r="HH28" s="145">
        <f>conversões!HG28*INPUTs!HC$36</f>
        <v>8740.0995786625335</v>
      </c>
      <c r="HI28" s="145">
        <f>conversões!HH28*INPUTs!HD$36</f>
        <v>143204.35134180629</v>
      </c>
      <c r="HJ28" s="145">
        <f>conversões!HI28*INPUTs!HE$36</f>
        <v>585.41466518716595</v>
      </c>
      <c r="HK28" s="145">
        <f>conversões!HJ28*INPUTs!HF$36</f>
        <v>424.68037976005326</v>
      </c>
      <c r="HL28" s="145">
        <f>conversões!HK28*INPUTs!HG$36</f>
        <v>737.07895726625725</v>
      </c>
      <c r="HM28" s="145">
        <f>conversões!HL28*INPUTs!HH$36</f>
        <v>52838.830551322462</v>
      </c>
      <c r="HN28" s="145">
        <f>conversões!HM28*INPUTs!HI$36</f>
        <v>71.445398567490955</v>
      </c>
      <c r="HO28" s="145">
        <f>conversões!HN28*INPUTs!HJ$36</f>
        <v>15777.923229705866</v>
      </c>
      <c r="HP28" s="145">
        <f>conversões!HO28*INPUTs!HK$36</f>
        <v>13175.179862837565</v>
      </c>
      <c r="HQ28" s="145">
        <f>conversões!HP28*INPUTs!HL$36</f>
        <v>38126.497579898889</v>
      </c>
      <c r="HR28" s="145">
        <f>conversões!HQ28*INPUTs!HM$36</f>
        <v>428632.86066591478</v>
      </c>
      <c r="HS28" s="145">
        <f>conversões!HR28*INPUTs!HN$36</f>
        <v>765270.80249252624</v>
      </c>
      <c r="HT28" s="145">
        <f>conversões!HS28*INPUTs!HO$36</f>
        <v>18278.944424229972</v>
      </c>
      <c r="HU28" s="145">
        <f>conversões!HT28*INPUTs!HP$36</f>
        <v>18680.542581847589</v>
      </c>
      <c r="HV28" s="145">
        <f>conversões!HU28*INPUTs!HQ$36</f>
        <v>270671.58549329487</v>
      </c>
      <c r="HW28" s="145">
        <f>conversões!HV28*INPUTs!HR$36</f>
        <v>3034.3521641551229</v>
      </c>
      <c r="HX28" s="145">
        <f>conversões!HW28*INPUTs!HS$36</f>
        <v>1920.6862971745547</v>
      </c>
      <c r="HY28" s="145">
        <f>conversões!HX28*INPUTs!HT$36</f>
        <v>3125.1592657346359</v>
      </c>
      <c r="HZ28" s="145">
        <f>conversões!HY28*INPUTs!HU$36</f>
        <v>7524.752620441247</v>
      </c>
      <c r="IA28" s="143">
        <f t="shared" si="7"/>
        <v>1928879.6608405653</v>
      </c>
    </row>
    <row r="29" spans="1:235" s="26" customFormat="1" ht="24" x14ac:dyDescent="0.25">
      <c r="A29" s="97" t="s">
        <v>28</v>
      </c>
      <c r="B29" s="98">
        <v>5813</v>
      </c>
      <c r="C29" s="98"/>
      <c r="D29" s="98">
        <v>7</v>
      </c>
      <c r="E29" s="98"/>
      <c r="F29" s="98"/>
      <c r="G29" s="98" t="s">
        <v>789</v>
      </c>
      <c r="H29" s="98" t="s">
        <v>787</v>
      </c>
      <c r="I29" s="97" t="s">
        <v>9</v>
      </c>
      <c r="J29" s="97" t="s">
        <v>883</v>
      </c>
      <c r="K29" s="97" t="s">
        <v>844</v>
      </c>
      <c r="L29" s="145">
        <f>conversões!K29*INPUTs!G$36</f>
        <v>416.09662009154272</v>
      </c>
      <c r="M29" s="145">
        <f>conversões!L29*INPUTs!H$36</f>
        <v>0</v>
      </c>
      <c r="N29" s="145">
        <f>conversões!M29*INPUTs!I$36</f>
        <v>358.81066449492698</v>
      </c>
      <c r="O29" s="145">
        <f>conversões!N29*INPUTs!J$36</f>
        <v>0</v>
      </c>
      <c r="P29" s="145">
        <f>conversões!O29*INPUTs!K$36</f>
        <v>1801.5912978455083</v>
      </c>
      <c r="Q29" s="145">
        <f>conversões!P29*INPUTs!L$36</f>
        <v>0</v>
      </c>
      <c r="R29" s="145">
        <f>conversões!Q29*INPUTs!M$36</f>
        <v>0</v>
      </c>
      <c r="S29" s="145">
        <f>conversões!R29*INPUTs!N$36</f>
        <v>852.42895072583224</v>
      </c>
      <c r="T29" s="145">
        <f>conversões!S29*INPUTs!O$36</f>
        <v>5151.8507624660751</v>
      </c>
      <c r="U29" s="145">
        <f>conversões!T29*INPUTs!P$36</f>
        <v>630.86580909734153</v>
      </c>
      <c r="V29" s="145">
        <f>conversões!U29*INPUTs!Q$36</f>
        <v>912.1206431431732</v>
      </c>
      <c r="W29" s="145">
        <f>conversões!V29*INPUTs!R$36</f>
        <v>1576.2672351047852</v>
      </c>
      <c r="X29" s="145">
        <f>conversões!W29*INPUTs!S$36</f>
        <v>9635.7560515141868</v>
      </c>
      <c r="Y29" s="145">
        <f>conversões!X29*INPUTs!T$36</f>
        <v>526.62006056464384</v>
      </c>
      <c r="Z29" s="145">
        <f>conversões!Y29*INPUTs!U$36</f>
        <v>2742.8901596420674</v>
      </c>
      <c r="AA29" s="145">
        <f>conversões!Z29*INPUTs!V$36</f>
        <v>1973.9331590257016</v>
      </c>
      <c r="AB29" s="145">
        <f>conversões!AA29*INPUTs!W$36</f>
        <v>62480.860981715239</v>
      </c>
      <c r="AC29" s="145">
        <f>conversões!AB29*INPUTs!X$36</f>
        <v>5704.0788713014781</v>
      </c>
      <c r="AD29" s="145">
        <f>conversões!AC29*INPUTs!Y$36</f>
        <v>48813.693588378999</v>
      </c>
      <c r="AE29" s="145">
        <f>conversões!AD29*INPUTs!Z$36</f>
        <v>1015206.2969815882</v>
      </c>
      <c r="AF29" s="145">
        <f>conversões!AE29*INPUTs!AA$36</f>
        <v>113453.65639063971</v>
      </c>
      <c r="AG29" s="145">
        <f>conversões!AF29*INPUTs!AB$36</f>
        <v>38230.91520415464</v>
      </c>
      <c r="AH29" s="145">
        <f>conversões!AG29*INPUTs!AC$36</f>
        <v>19710.664887245257</v>
      </c>
      <c r="AI29" s="145">
        <f>conversões!AH29*INPUTs!AD$36</f>
        <v>6481.9764820108257</v>
      </c>
      <c r="AJ29" s="145">
        <f>conversões!AI29*INPUTs!AE$36</f>
        <v>1088.4758617253472</v>
      </c>
      <c r="AK29" s="145">
        <f>conversões!AJ29*INPUTs!AF$36</f>
        <v>4499.7641718918021</v>
      </c>
      <c r="AL29" s="145">
        <f>conversões!AK29*INPUTs!AG$36</f>
        <v>5967.1089440448113</v>
      </c>
      <c r="AM29" s="143">
        <f t="shared" si="0"/>
        <v>1348216.7237784124</v>
      </c>
      <c r="AN29" s="145">
        <f>conversões!AM29*INPUTs!AI$36</f>
        <v>231.66254968142997</v>
      </c>
      <c r="AO29" s="145">
        <f>conversões!AN29*INPUTs!AJ$36</f>
        <v>0</v>
      </c>
      <c r="AP29" s="145">
        <f>conversões!AO29*INPUTs!AK$36</f>
        <v>319.53900636671364</v>
      </c>
      <c r="AQ29" s="145">
        <f>conversões!AP29*INPUTs!AL$36</f>
        <v>0</v>
      </c>
      <c r="AR29" s="145">
        <f>conversões!AQ29*INPUTs!AM$36</f>
        <v>1990.3682267338202</v>
      </c>
      <c r="AS29" s="145">
        <f>conversões!AR29*INPUTs!AN$36</f>
        <v>0</v>
      </c>
      <c r="AT29" s="145">
        <f>conversões!AS29*INPUTs!AO$36</f>
        <v>0</v>
      </c>
      <c r="AU29" s="145">
        <f>conversões!AT29*INPUTs!AP$36</f>
        <v>1014.9153065432242</v>
      </c>
      <c r="AV29" s="145">
        <f>conversões!AU29*INPUTs!AQ$36</f>
        <v>4625.9820525608538</v>
      </c>
      <c r="AW29" s="145">
        <f>conversões!AV29*INPUTs!AR$36</f>
        <v>746.4219728623325</v>
      </c>
      <c r="AX29" s="145">
        <f>conversões!AW29*INPUTs!AS$36</f>
        <v>612.31085737043588</v>
      </c>
      <c r="AY29" s="145">
        <f>conversões!AX29*INPUTs!AT$36</f>
        <v>1253.9346938692988</v>
      </c>
      <c r="AZ29" s="145">
        <f>conversões!AY29*INPUTs!AU$36</f>
        <v>10398.21066551681</v>
      </c>
      <c r="BA29" s="145">
        <f>conversões!AZ29*INPUTs!AV$36</f>
        <v>732.75352554981328</v>
      </c>
      <c r="BB29" s="145">
        <f>conversões!BA29*INPUTs!AW$36</f>
        <v>3851.7476963583508</v>
      </c>
      <c r="BC29" s="145">
        <f>conversões!BB29*INPUTs!AX$36</f>
        <v>1933.3011089855891</v>
      </c>
      <c r="BD29" s="145">
        <f>conversões!BC29*INPUTs!AY$36</f>
        <v>61322.799991282351</v>
      </c>
      <c r="BE29" s="145">
        <f>conversões!BD29*INPUTs!AZ$36</f>
        <v>8343.1240828044065</v>
      </c>
      <c r="BF29" s="145">
        <f>conversões!BE29*INPUTs!BA$36</f>
        <v>53873.23357523961</v>
      </c>
      <c r="BG29" s="145">
        <f>conversões!BF29*INPUTs!BB$36</f>
        <v>1055680.194155212</v>
      </c>
      <c r="BH29" s="145">
        <f>conversões!BG29*INPUTs!BC$36</f>
        <v>62264.943285553898</v>
      </c>
      <c r="BI29" s="145">
        <f>conversões!BH29*INPUTs!BD$36</f>
        <v>40823.249880554373</v>
      </c>
      <c r="BJ29" s="145">
        <f>conversões!BI29*INPUTs!BE$36</f>
        <v>19651.690192355651</v>
      </c>
      <c r="BK29" s="145">
        <f>conversões!BJ29*INPUTs!BF$36</f>
        <v>4228.2871037947261</v>
      </c>
      <c r="BL29" s="145">
        <f>conversões!BK29*INPUTs!BG$36</f>
        <v>210.4053448387242</v>
      </c>
      <c r="BM29" s="145">
        <f>conversões!BL29*INPUTs!BH$36</f>
        <v>4781.8862243201802</v>
      </c>
      <c r="BN29" s="145">
        <f>conversões!BM29*INPUTs!BI$36</f>
        <v>7369.3835573844108</v>
      </c>
      <c r="BO29" s="143">
        <f t="shared" si="1"/>
        <v>1346260.3450557389</v>
      </c>
      <c r="BP29" s="145">
        <f>conversões!BO29*INPUTs!BK$36</f>
        <v>351.83221026459353</v>
      </c>
      <c r="BQ29" s="145">
        <f>conversões!BP29*INPUTs!BL$36</f>
        <v>0</v>
      </c>
      <c r="BR29" s="145">
        <f>conversões!BQ29*INPUTs!BM$36</f>
        <v>0</v>
      </c>
      <c r="BS29" s="145">
        <f>conversões!BR29*INPUTs!BN$36</f>
        <v>0</v>
      </c>
      <c r="BT29" s="145">
        <f>conversões!BS29*INPUTs!BO$36</f>
        <v>501.44622769709076</v>
      </c>
      <c r="BU29" s="145">
        <f>conversões!BT29*INPUTs!BP$36</f>
        <v>0</v>
      </c>
      <c r="BV29" s="145">
        <f>conversões!BU29*INPUTs!BQ$36</f>
        <v>0</v>
      </c>
      <c r="BW29" s="145">
        <f>conversões!BV29*INPUTs!BR$36</f>
        <v>1811.9451029319141</v>
      </c>
      <c r="BX29" s="145">
        <f>conversões!BW29*INPUTs!BS$36</f>
        <v>3623.1650445397686</v>
      </c>
      <c r="BY29" s="145">
        <f>conversões!BX29*INPUTs!BT$36</f>
        <v>753.10435844849451</v>
      </c>
      <c r="BZ29" s="145">
        <f>conversões!BY29*INPUTs!BU$36</f>
        <v>534.53779385145515</v>
      </c>
      <c r="CA29" s="145">
        <f>conversões!BZ29*INPUTs!BV$36</f>
        <v>1456.3241792887547</v>
      </c>
      <c r="CB29" s="145">
        <f>conversões!CA29*INPUTs!BW$36</f>
        <v>8735.4087080421996</v>
      </c>
      <c r="CC29" s="145">
        <f>conversões!CB29*INPUTs!BX$36</f>
        <v>575.30520959589774</v>
      </c>
      <c r="CD29" s="145">
        <f>conversões!CC29*INPUTs!BY$36</f>
        <v>4075.0978000186765</v>
      </c>
      <c r="CE29" s="145">
        <f>conversões!CD29*INPUTs!BZ$36</f>
        <v>2495.7665755162825</v>
      </c>
      <c r="CF29" s="145">
        <f>conversões!CE29*INPUTs!CA$36</f>
        <v>58871.475479157853</v>
      </c>
      <c r="CG29" s="145">
        <f>conversões!CF29*INPUTs!CB$36</f>
        <v>4134.3053555296274</v>
      </c>
      <c r="CH29" s="145">
        <f>conversões!CG29*INPUTs!CC$36</f>
        <v>38240.552079203073</v>
      </c>
      <c r="CI29" s="145">
        <f>conversões!CH29*INPUTs!CD$36</f>
        <v>829194.27144555759</v>
      </c>
      <c r="CJ29" s="145">
        <f>conversões!CI29*INPUTs!CE$36</f>
        <v>61377.093388240413</v>
      </c>
      <c r="CK29" s="145">
        <f>conversões!CJ29*INPUTs!CF$36</f>
        <v>37691.860629604453</v>
      </c>
      <c r="CL29" s="145">
        <f>conversões!CK29*INPUTs!CG$36</f>
        <v>17916.192043327752</v>
      </c>
      <c r="CM29" s="145">
        <f>conversões!CL29*INPUTs!CH$36</f>
        <v>1778.9168894054533</v>
      </c>
      <c r="CN29" s="145">
        <f>conversões!CM29*INPUTs!CI$36</f>
        <v>567.20964884916918</v>
      </c>
      <c r="CO29" s="145">
        <f>conversões!CN29*INPUTs!CJ$36</f>
        <v>3572.8822904168019</v>
      </c>
      <c r="CP29" s="145">
        <f>conversões!CO29*INPUTs!CK$36</f>
        <v>5008.3340415652219</v>
      </c>
      <c r="CQ29" s="143">
        <f t="shared" si="2"/>
        <v>1083267.0265010525</v>
      </c>
      <c r="CR29" s="145">
        <f>conversões!CQ29*INPUTs!CM$36</f>
        <v>187.69673516091245</v>
      </c>
      <c r="CS29" s="145">
        <f>conversões!CR29*INPUTs!CN$36</f>
        <v>565.35161193045917</v>
      </c>
      <c r="CT29" s="145">
        <f>conversões!CS29*INPUTs!CO$36</f>
        <v>0</v>
      </c>
      <c r="CU29" s="145">
        <f>conversões!CT29*INPUTs!CP$36</f>
        <v>0</v>
      </c>
      <c r="CV29" s="145">
        <f>conversões!CU29*INPUTs!CQ$36</f>
        <v>3358.22500863701</v>
      </c>
      <c r="CW29" s="145">
        <f>conversões!CV29*INPUTs!CR$36</f>
        <v>0</v>
      </c>
      <c r="CX29" s="145">
        <f>conversões!CW29*INPUTs!CS$36</f>
        <v>0</v>
      </c>
      <c r="CY29" s="145">
        <f>conversões!CX29*INPUTs!CT$36</f>
        <v>1825.7314195252027</v>
      </c>
      <c r="CZ29" s="145">
        <f>conversões!CY29*INPUTs!CU$36</f>
        <v>4050.0872352742322</v>
      </c>
      <c r="DA29" s="145">
        <f>conversões!CZ29*INPUTs!CV$36</f>
        <v>330.79350982508868</v>
      </c>
      <c r="DB29" s="145">
        <f>conversões!DA29*INPUTs!CW$36</f>
        <v>1633.841031740807</v>
      </c>
      <c r="DC29" s="145">
        <f>conversões!DB29*INPUTs!CX$36</f>
        <v>2003.109859600052</v>
      </c>
      <c r="DD29" s="145">
        <f>conversões!DC29*INPUTs!CY$36</f>
        <v>5034.4887690005144</v>
      </c>
      <c r="DE29" s="145">
        <f>conversões!DD29*INPUTs!CZ$36</f>
        <v>590.92937519108978</v>
      </c>
      <c r="DF29" s="145">
        <f>conversões!DE29*INPUTs!DA$36</f>
        <v>4107.5759561867462</v>
      </c>
      <c r="DG29" s="145">
        <f>conversões!DF29*INPUTs!DB$36</f>
        <v>500.02209232960615</v>
      </c>
      <c r="DH29" s="145">
        <f>conversões!DG29*INPUTs!DC$36</f>
        <v>50161.318021611703</v>
      </c>
      <c r="DI29" s="145">
        <f>conversões!DH29*INPUTs!DD$36</f>
        <v>3482.8925770895826</v>
      </c>
      <c r="DJ29" s="145">
        <f>conversões!DI29*INPUTs!DE$36</f>
        <v>36767.216183685232</v>
      </c>
      <c r="DK29" s="145">
        <f>conversões!DJ29*INPUTs!DF$36</f>
        <v>767029.60175571719</v>
      </c>
      <c r="DL29" s="145">
        <f>conversões!DK29*INPUTs!DG$36</f>
        <v>57796.752109429297</v>
      </c>
      <c r="DM29" s="145">
        <f>conversões!DL29*INPUTs!DH$36</f>
        <v>29446.525901597233</v>
      </c>
      <c r="DN29" s="145">
        <f>conversões!DM29*INPUTs!DI$36</f>
        <v>15957.267849361118</v>
      </c>
      <c r="DO29" s="145">
        <f>conversões!DN29*INPUTs!DJ$36</f>
        <v>2731.4171638167072</v>
      </c>
      <c r="DP29" s="145">
        <f>conversões!DO29*INPUTs!DK$36</f>
        <v>271.36877372662042</v>
      </c>
      <c r="DQ29" s="145">
        <f>conversões!DP29*INPUTs!DL$36</f>
        <v>3050.0857660710603</v>
      </c>
      <c r="DR29" s="145">
        <f>conversões!DQ29*INPUTs!DM$36</f>
        <v>3878.5180970969127</v>
      </c>
      <c r="DS29" s="143">
        <f t="shared" si="3"/>
        <v>994760.8168036046</v>
      </c>
      <c r="DT29" s="145">
        <f>conversões!DS29*INPUTs!DO$36</f>
        <v>82.517018330727737</v>
      </c>
      <c r="DU29" s="145">
        <f>conversões!DT29*INPUTs!DP$36</f>
        <v>0</v>
      </c>
      <c r="DV29" s="145">
        <f>conversões!DU29*INPUTs!DQ$36</f>
        <v>142.76300749260855</v>
      </c>
      <c r="DW29" s="145">
        <f>conversões!DV29*INPUTs!DR$36</f>
        <v>0</v>
      </c>
      <c r="DX29" s="145">
        <f>conversões!DW29*INPUTs!DS$36</f>
        <v>6918.1011854005073</v>
      </c>
      <c r="DY29" s="145">
        <f>conversões!DX29*INPUTs!DT$36</f>
        <v>0</v>
      </c>
      <c r="DZ29" s="145">
        <f>conversões!DY29*INPUTs!DU$36</f>
        <v>0</v>
      </c>
      <c r="EA29" s="145">
        <f>conversões!DZ29*INPUTs!DV$36</f>
        <v>3188.4404567385204</v>
      </c>
      <c r="EB29" s="145">
        <f>conversões!EA29*INPUTs!DW$36</f>
        <v>2072.7132900622296</v>
      </c>
      <c r="EC29" s="145">
        <f>conversões!EB29*INPUTs!DX$36</f>
        <v>1078.4717322414328</v>
      </c>
      <c r="ED29" s="145">
        <f>conversões!EC29*INPUTs!DY$36</f>
        <v>1524.1350127308674</v>
      </c>
      <c r="EE29" s="145">
        <f>conversões!ED29*INPUTs!DZ$36</f>
        <v>3345.3441401232576</v>
      </c>
      <c r="EF29" s="145">
        <f>conversões!EE29*INPUTs!EA$36</f>
        <v>3833.300961581449</v>
      </c>
      <c r="EG29" s="145">
        <f>conversões!EF29*INPUTs!EB$36</f>
        <v>0</v>
      </c>
      <c r="EH29" s="145">
        <f>conversões!EG29*INPUTs!EC$36</f>
        <v>101.14759080851316</v>
      </c>
      <c r="EI29" s="145">
        <f>conversões!EH29*INPUTs!ED$36</f>
        <v>634.32887778144732</v>
      </c>
      <c r="EJ29" s="145">
        <f>conversões!EI29*INPUTs!EE$36</f>
        <v>47364.381634089281</v>
      </c>
      <c r="EK29" s="145">
        <f>conversões!EJ29*INPUTs!EF$36</f>
        <v>1692.8723218068812</v>
      </c>
      <c r="EL29" s="145">
        <f>conversões!EK29*INPUTs!EG$36</f>
        <v>32757.340397738357</v>
      </c>
      <c r="EM29" s="145">
        <f>conversões!EL29*INPUTs!EH$36</f>
        <v>738814.91013859294</v>
      </c>
      <c r="EN29" s="145">
        <f>conversões!EM29*INPUTs!EI$36</f>
        <v>30144.33194004096</v>
      </c>
      <c r="EO29" s="145">
        <f>conversões!EN29*INPUTs!EJ$36</f>
        <v>19791.2671365604</v>
      </c>
      <c r="EP29" s="145">
        <f>conversões!EO29*INPUTs!EK$36</f>
        <v>16541.879724295308</v>
      </c>
      <c r="EQ29" s="145">
        <f>conversões!EP29*INPUTs!EL$36</f>
        <v>1032.8575237172352</v>
      </c>
      <c r="ER29" s="145">
        <f>conversões!EQ29*INPUTs!EM$36</f>
        <v>586.75596079462116</v>
      </c>
      <c r="ES29" s="145">
        <f>conversões!ER29*INPUTs!EN$36</f>
        <v>3358.7710009776374</v>
      </c>
      <c r="ET29" s="145">
        <f>conversões!ES29*INPUTs!EO$36</f>
        <v>2384.9302769278647</v>
      </c>
      <c r="EU29" s="143">
        <f t="shared" si="4"/>
        <v>917391.56132883299</v>
      </c>
      <c r="EV29" s="145">
        <f>conversões!EU29*INPUTs!EQ$36</f>
        <v>129.67989612374592</v>
      </c>
      <c r="EW29" s="145">
        <f>conversões!EV29*INPUTs!ER$36</f>
        <v>0</v>
      </c>
      <c r="EX29" s="145">
        <f>conversões!EW29*INPUTs!ES$36</f>
        <v>0</v>
      </c>
      <c r="EY29" s="145">
        <f>conversões!EX29*INPUTs!ET$36</f>
        <v>0</v>
      </c>
      <c r="EZ29" s="145">
        <f>conversões!EY29*INPUTs!EU$36</f>
        <v>1111.9507273693755</v>
      </c>
      <c r="FA29" s="145">
        <f>conversões!EZ29*INPUTs!EV$36</f>
        <v>0</v>
      </c>
      <c r="FB29" s="145">
        <f>conversões!FA29*INPUTs!EW$36</f>
        <v>0</v>
      </c>
      <c r="FC29" s="145">
        <f>conversões!FB29*INPUTs!EX$36</f>
        <v>1131.9562915593951</v>
      </c>
      <c r="FD29" s="145">
        <f>conversões!FC29*INPUTs!EY$36</f>
        <v>1604.5907086684715</v>
      </c>
      <c r="FE29" s="145">
        <f>conversões!FD29*INPUTs!EZ$36</f>
        <v>0</v>
      </c>
      <c r="FF29" s="145">
        <f>conversões!FE29*INPUTs!FA$36</f>
        <v>993.31174971328414</v>
      </c>
      <c r="FG29" s="145">
        <f>conversões!FF29*INPUTs!FB$36</f>
        <v>3340.8134839399013</v>
      </c>
      <c r="FH29" s="145">
        <f>conversões!FG29*INPUTs!FC$36</f>
        <v>1840.2623065576238</v>
      </c>
      <c r="FI29" s="145">
        <f>conversões!FH29*INPUTs!FD$36</f>
        <v>0</v>
      </c>
      <c r="FJ29" s="145">
        <f>conversões!FI29*INPUTs!FE$36</f>
        <v>90.636486538101991</v>
      </c>
      <c r="FK29" s="145">
        <f>conversões!FJ29*INPUTs!FF$36</f>
        <v>1446.8999549820103</v>
      </c>
      <c r="FL29" s="145">
        <f>conversões!FK29*INPUTs!FG$36</f>
        <v>34003.390661943544</v>
      </c>
      <c r="FM29" s="145">
        <f>conversões!FL29*INPUTs!FH$36</f>
        <v>654.67152548722913</v>
      </c>
      <c r="FN29" s="145">
        <f>conversões!FM29*INPUTs!FI$36</f>
        <v>16092.326911865815</v>
      </c>
      <c r="FO29" s="145">
        <f>conversões!FN29*INPUTs!FJ$36</f>
        <v>504981.09829377814</v>
      </c>
      <c r="FP29" s="145">
        <f>conversões!FO29*INPUTs!FK$36</f>
        <v>19125.865973552191</v>
      </c>
      <c r="FQ29" s="145">
        <f>conversões!FP29*INPUTs!FL$36</f>
        <v>11184.087861961247</v>
      </c>
      <c r="FR29" s="145">
        <f>conversões!FQ29*INPUTs!FM$36</f>
        <v>14492.585952431587</v>
      </c>
      <c r="FS29" s="145">
        <f>conversões!FR29*INPUTs!FN$36</f>
        <v>2880.8277371292734</v>
      </c>
      <c r="FT29" s="145">
        <f>conversões!FS29*INPUTs!FO$36</f>
        <v>0</v>
      </c>
      <c r="FU29" s="145">
        <f>conversões!FT29*INPUTs!FP$36</f>
        <v>2456.142810213717</v>
      </c>
      <c r="FV29" s="145">
        <f>conversões!FU29*INPUTs!FQ$36</f>
        <v>4558.8702544889757</v>
      </c>
      <c r="FW29" s="143">
        <f t="shared" si="5"/>
        <v>622119.96958830371</v>
      </c>
      <c r="FX29" s="145">
        <f>conversões!FW29*INPUTs!FS$36</f>
        <v>0</v>
      </c>
      <c r="FY29" s="145">
        <f>conversões!FX29*INPUTs!FT$36</f>
        <v>0</v>
      </c>
      <c r="FZ29" s="145">
        <f>conversões!FY29*INPUTs!FU$36</f>
        <v>0</v>
      </c>
      <c r="GA29" s="145">
        <f>conversões!FZ29*INPUTs!FV$36</f>
        <v>0</v>
      </c>
      <c r="GB29" s="145">
        <f>conversões!GA29*INPUTs!FW$36</f>
        <v>916.61074563807688</v>
      </c>
      <c r="GC29" s="145">
        <f>conversões!GB29*INPUTs!FX$36</f>
        <v>0</v>
      </c>
      <c r="GD29" s="145">
        <f>conversões!GC29*INPUTs!FY$36</f>
        <v>0</v>
      </c>
      <c r="GE29" s="145">
        <f>conversões!GD29*INPUTs!FZ$36</f>
        <v>61.048541075237019</v>
      </c>
      <c r="GF29" s="145">
        <f>conversões!GE29*INPUTs!GA$36</f>
        <v>1013.2586769306808</v>
      </c>
      <c r="GG29" s="145">
        <f>conversões!GF29*INPUTs!GB$36</f>
        <v>335.76697591380361</v>
      </c>
      <c r="GH29" s="145">
        <f>conversões!GG29*INPUTs!GC$36</f>
        <v>0</v>
      </c>
      <c r="GI29" s="145">
        <f>conversões!GH29*INPUTs!GD$36</f>
        <v>0</v>
      </c>
      <c r="GJ29" s="145">
        <f>conversões!GI29*INPUTs!GE$36</f>
        <v>0</v>
      </c>
      <c r="GK29" s="145">
        <f>conversões!GJ29*INPUTs!GF$36</f>
        <v>0</v>
      </c>
      <c r="GL29" s="145">
        <f>conversões!GK29*INPUTs!GG$36</f>
        <v>278.76382009054015</v>
      </c>
      <c r="GM29" s="145">
        <f>conversões!GL29*INPUTs!GH$36</f>
        <v>357.71944286485206</v>
      </c>
      <c r="GN29" s="145">
        <f>conversões!GM29*INPUTs!GI$36</f>
        <v>8697.8460226947082</v>
      </c>
      <c r="GO29" s="145">
        <f>conversões!GN29*INPUTs!GJ$36</f>
        <v>1407.3910002107439</v>
      </c>
      <c r="GP29" s="145">
        <f>conversões!GO29*INPUTs!GK$36</f>
        <v>18470.484709625103</v>
      </c>
      <c r="GQ29" s="145">
        <f>conversões!GP29*INPUTs!GL$36</f>
        <v>2785176.19562265</v>
      </c>
      <c r="GR29" s="145">
        <f>conversões!GQ29*INPUTs!GM$36</f>
        <v>11771.582694914479</v>
      </c>
      <c r="GS29" s="145">
        <f>conversões!GR29*INPUTs!GN$36</f>
        <v>7107.5035777503317</v>
      </c>
      <c r="GT29" s="145">
        <f>conversões!GS29*INPUTs!GO$36</f>
        <v>8215.8185107576555</v>
      </c>
      <c r="GU29" s="145">
        <f>conversões!GT29*INPUTs!GP$36</f>
        <v>2528.2480985491961</v>
      </c>
      <c r="GV29" s="145">
        <f>conversões!GU29*INPUTs!GQ$36</f>
        <v>0</v>
      </c>
      <c r="GW29" s="145">
        <f>conversões!GV29*INPUTs!GR$36</f>
        <v>122.09708215047404</v>
      </c>
      <c r="GX29" s="145">
        <f>conversões!GW29*INPUTs!GS$36</f>
        <v>4345.9000052770371</v>
      </c>
      <c r="GY29" s="143">
        <f t="shared" si="6"/>
        <v>2850806.2355270931</v>
      </c>
      <c r="GZ29" s="145">
        <f>conversões!GY29*INPUTs!GU$36</f>
        <v>0</v>
      </c>
      <c r="HA29" s="145">
        <f>conversões!GZ29*INPUTs!GV$36</f>
        <v>0</v>
      </c>
      <c r="HB29" s="145">
        <f>conversões!HA29*INPUTs!GW$36</f>
        <v>0</v>
      </c>
      <c r="HC29" s="145">
        <f>conversões!HB29*INPUTs!GX$36</f>
        <v>0</v>
      </c>
      <c r="HD29" s="145">
        <f>conversões!HC29*INPUTs!GY$36</f>
        <v>1072.7758792455575</v>
      </c>
      <c r="HE29" s="145">
        <f>conversões!HD29*INPUTs!GZ$36</f>
        <v>0</v>
      </c>
      <c r="HF29" s="145">
        <f>conversões!HE29*INPUTs!HA$36</f>
        <v>214.33619570247285</v>
      </c>
      <c r="HG29" s="145">
        <f>conversões!HF29*INPUTs!HB$36</f>
        <v>192.83648913853099</v>
      </c>
      <c r="HH29" s="145">
        <f>conversões!HG29*INPUTs!HC$36</f>
        <v>0</v>
      </c>
      <c r="HI29" s="145">
        <f>conversões!HH29*INPUTs!HD$36</f>
        <v>0</v>
      </c>
      <c r="HJ29" s="145">
        <f>conversões!HI29*INPUTs!HE$36</f>
        <v>0</v>
      </c>
      <c r="HK29" s="145">
        <f>conversões!HJ29*INPUTs!HF$36</f>
        <v>252.86491301511546</v>
      </c>
      <c r="HL29" s="145">
        <f>conversões!HK29*INPUTs!HG$36</f>
        <v>0</v>
      </c>
      <c r="HM29" s="145">
        <f>conversões!HL29*INPUTs!HH$36</f>
        <v>0</v>
      </c>
      <c r="HN29" s="145">
        <f>conversões!HM29*INPUTs!HI$36</f>
        <v>328.64883341045834</v>
      </c>
      <c r="HO29" s="145">
        <f>conversões!HN29*INPUTs!HJ$36</f>
        <v>1115.9056802256573</v>
      </c>
      <c r="HP29" s="145">
        <f>conversões!HO29*INPUTs!HK$36</f>
        <v>15856.018408747277</v>
      </c>
      <c r="HQ29" s="145">
        <f>conversões!HP29*INPUTs!HL$36</f>
        <v>759.17344677311996</v>
      </c>
      <c r="HR29" s="145">
        <f>conversões!HQ29*INPUTs!HM$36</f>
        <v>139507.6735409192</v>
      </c>
      <c r="HS29" s="145">
        <f>conversões!HR29*INPUTs!HN$36</f>
        <v>2886580.8996934774</v>
      </c>
      <c r="HT29" s="145">
        <f>conversões!HS29*INPUTs!HO$36</f>
        <v>14821.755171598386</v>
      </c>
      <c r="HU29" s="145">
        <f>conversões!HT29*INPUTs!HP$36</f>
        <v>3893.0151145683167</v>
      </c>
      <c r="HV29" s="145">
        <f>conversões!HU29*INPUTs!HQ$36</f>
        <v>13784.107208694397</v>
      </c>
      <c r="HW29" s="145">
        <f>conversões!HV29*INPUTs!HR$36</f>
        <v>2479.9840969152656</v>
      </c>
      <c r="HX29" s="145">
        <f>conversões!HW29*INPUTs!HS$36</f>
        <v>0</v>
      </c>
      <c r="HY29" s="145">
        <f>conversões!HX29*INPUTs!HT$36</f>
        <v>2483.0848272131479</v>
      </c>
      <c r="HZ29" s="145">
        <f>conversões!HY29*INPUTs!HU$36</f>
        <v>30777.38096889414</v>
      </c>
      <c r="IA29" s="143">
        <f t="shared" si="7"/>
        <v>3114120.4604685386</v>
      </c>
    </row>
    <row r="30" spans="1:235" s="26" customFormat="1" ht="24" x14ac:dyDescent="0.25">
      <c r="A30" s="97" t="s">
        <v>28</v>
      </c>
      <c r="B30" s="98">
        <v>5821</v>
      </c>
      <c r="C30" s="98"/>
      <c r="D30" s="98">
        <v>7</v>
      </c>
      <c r="E30" s="98"/>
      <c r="F30" s="98"/>
      <c r="G30" s="98" t="s">
        <v>819</v>
      </c>
      <c r="H30" s="98" t="s">
        <v>787</v>
      </c>
      <c r="I30" s="97" t="s">
        <v>9</v>
      </c>
      <c r="J30" s="97" t="s">
        <v>883</v>
      </c>
      <c r="K30" s="97" t="s">
        <v>844</v>
      </c>
      <c r="L30" s="145">
        <f>conversões!K30*INPUTs!G$36</f>
        <v>14736.599499332788</v>
      </c>
      <c r="M30" s="145">
        <f>conversões!L30*INPUTs!H$36</f>
        <v>0</v>
      </c>
      <c r="N30" s="145">
        <f>conversões!M30*INPUTs!I$36</f>
        <v>3902.9734658626116</v>
      </c>
      <c r="O30" s="145">
        <f>conversões!N30*INPUTs!J$36</f>
        <v>0</v>
      </c>
      <c r="P30" s="145">
        <f>conversões!O30*INPUTs!K$36</f>
        <v>4167.8635954773999</v>
      </c>
      <c r="Q30" s="145">
        <f>conversões!P30*INPUTs!L$36</f>
        <v>0</v>
      </c>
      <c r="R30" s="145">
        <f>conversões!Q30*INPUTs!M$36</f>
        <v>0</v>
      </c>
      <c r="S30" s="145">
        <f>conversões!R30*INPUTs!N$36</f>
        <v>0</v>
      </c>
      <c r="T30" s="145">
        <f>conversões!S30*INPUTs!O$36</f>
        <v>284.70258231761636</v>
      </c>
      <c r="U30" s="145">
        <f>conversões!T30*INPUTs!P$36</f>
        <v>27879.365614230192</v>
      </c>
      <c r="V30" s="145">
        <f>conversões!U30*INPUTs!Q$36</f>
        <v>1338.6753380917776</v>
      </c>
      <c r="W30" s="145">
        <f>conversões!V30*INPUTs!R$36</f>
        <v>2002.1965333811786</v>
      </c>
      <c r="X30" s="145">
        <f>conversões!W30*INPUTs!S$36</f>
        <v>99290.060696585293</v>
      </c>
      <c r="Y30" s="145">
        <f>conversões!X30*INPUTs!T$36</f>
        <v>0</v>
      </c>
      <c r="Z30" s="145">
        <f>conversões!Y30*INPUTs!U$36</f>
        <v>0</v>
      </c>
      <c r="AA30" s="145">
        <f>conversões!Z30*INPUTs!V$36</f>
        <v>14911.139264445199</v>
      </c>
      <c r="AB30" s="145">
        <f>conversões!AA30*INPUTs!W$36</f>
        <v>60631.139763320105</v>
      </c>
      <c r="AC30" s="145">
        <f>conversões!AB30*INPUTs!X$36</f>
        <v>1104.009234616748</v>
      </c>
      <c r="AD30" s="145">
        <f>conversões!AC30*INPUTs!Y$36</f>
        <v>693346.88170798449</v>
      </c>
      <c r="AE30" s="145">
        <f>conversões!AD30*INPUTs!Z$36</f>
        <v>2773949.6217832733</v>
      </c>
      <c r="AF30" s="145">
        <f>conversões!AE30*INPUTs!AA$36</f>
        <v>453908.01180560666</v>
      </c>
      <c r="AG30" s="145">
        <f>conversões!AF30*INPUTs!AB$36</f>
        <v>28132.586734004588</v>
      </c>
      <c r="AH30" s="145">
        <f>conversões!AG30*INPUTs!AC$36</f>
        <v>90116.837205350181</v>
      </c>
      <c r="AI30" s="145">
        <f>conversões!AH30*INPUTs!AD$36</f>
        <v>3702.8958791132359</v>
      </c>
      <c r="AJ30" s="145">
        <f>conversões!AI30*INPUTs!AE$36</f>
        <v>1508.8714908099607</v>
      </c>
      <c r="AK30" s="145">
        <f>conversões!AJ30*INPUTs!AF$36</f>
        <v>14791.430369660105</v>
      </c>
      <c r="AL30" s="145">
        <f>conversões!AK30*INPUTs!AG$36</f>
        <v>77239.853288156286</v>
      </c>
      <c r="AM30" s="143">
        <f t="shared" si="0"/>
        <v>4366945.7158516198</v>
      </c>
      <c r="AN30" s="145">
        <f>conversões!AM30*INPUTs!AI$36</f>
        <v>0</v>
      </c>
      <c r="AO30" s="145">
        <f>conversões!AN30*INPUTs!AJ$36</f>
        <v>0</v>
      </c>
      <c r="AP30" s="145">
        <f>conversões!AO30*INPUTs!AK$36</f>
        <v>3570.5559547034577</v>
      </c>
      <c r="AQ30" s="145">
        <f>conversões!AP30*INPUTs!AL$36</f>
        <v>0</v>
      </c>
      <c r="AR30" s="145">
        <f>conversões!AQ30*INPUTs!AM$36</f>
        <v>5482.0904822949806</v>
      </c>
      <c r="AS30" s="145">
        <f>conversões!AR30*INPUTs!AN$36</f>
        <v>0</v>
      </c>
      <c r="AT30" s="145">
        <f>conversões!AS30*INPUTs!AO$36</f>
        <v>0</v>
      </c>
      <c r="AU30" s="145">
        <f>conversões!AT30*INPUTs!AP$36</f>
        <v>1367.243972330034</v>
      </c>
      <c r="AV30" s="145">
        <f>conversões!AU30*INPUTs!AQ$36</f>
        <v>590.81537867286988</v>
      </c>
      <c r="AW30" s="145">
        <f>conversões!AV30*INPUTs!AR$36</f>
        <v>32565.961571244883</v>
      </c>
      <c r="AX30" s="145">
        <f>conversões!AW30*INPUTs!AS$36</f>
        <v>1169.0954345877929</v>
      </c>
      <c r="AY30" s="145">
        <f>conversões!AX30*INPUTs!AT$36</f>
        <v>1153.491144578672</v>
      </c>
      <c r="AZ30" s="145">
        <f>conversões!AY30*INPUTs!AU$36</f>
        <v>94391.264178615631</v>
      </c>
      <c r="BA30" s="145">
        <f>conversões!AZ30*INPUTs!AV$36</f>
        <v>143.59970989178674</v>
      </c>
      <c r="BB30" s="145">
        <f>conversões!BA30*INPUTs!AW$36</f>
        <v>526.75995350905919</v>
      </c>
      <c r="BC30" s="145">
        <f>conversões!BB30*INPUTs!AX$36</f>
        <v>18143.9991379854</v>
      </c>
      <c r="BD30" s="145">
        <f>conversões!BC30*INPUTs!AY$36</f>
        <v>70912.004202708355</v>
      </c>
      <c r="BE30" s="145">
        <f>conversões!BD30*INPUTs!AZ$36</f>
        <v>3564.573692452559</v>
      </c>
      <c r="BF30" s="145">
        <f>conversões!BE30*INPUTs!BA$36</f>
        <v>769758.47185227298</v>
      </c>
      <c r="BG30" s="145">
        <f>conversões!BF30*INPUTs!BB$36</f>
        <v>3119429.0290660723</v>
      </c>
      <c r="BH30" s="145">
        <f>conversões!BG30*INPUTs!BC$36</f>
        <v>556071.52311515948</v>
      </c>
      <c r="BI30" s="145">
        <f>conversões!BH30*INPUTs!BD$36</f>
        <v>22408.711430726242</v>
      </c>
      <c r="BJ30" s="145">
        <f>conversões!BI30*INPUTs!BE$36</f>
        <v>97262.576383727937</v>
      </c>
      <c r="BK30" s="145">
        <f>conversões!BJ30*INPUTs!BF$36</f>
        <v>6458.0803129043525</v>
      </c>
      <c r="BL30" s="145">
        <f>conversões!BK30*INPUTs!BG$36</f>
        <v>1423.5009589715321</v>
      </c>
      <c r="BM30" s="145">
        <f>conversões!BL30*INPUTs!BH$36</f>
        <v>13955.424343338351</v>
      </c>
      <c r="BN30" s="145">
        <f>conversões!BM30*INPUTs!BI$36</f>
        <v>97203.922891603535</v>
      </c>
      <c r="BO30" s="143">
        <f t="shared" si="1"/>
        <v>4917552.6951683527</v>
      </c>
      <c r="BP30" s="145">
        <f>conversões!BO30*INPUTs!BK$36</f>
        <v>0</v>
      </c>
      <c r="BQ30" s="145">
        <f>conversões!BP30*INPUTs!BL$36</f>
        <v>0</v>
      </c>
      <c r="BR30" s="145">
        <f>conversões!BQ30*INPUTs!BM$36</f>
        <v>5155.6209812379921</v>
      </c>
      <c r="BS30" s="145">
        <f>conversões!BR30*INPUTs!BN$36</f>
        <v>0</v>
      </c>
      <c r="BT30" s="145">
        <f>conversões!BS30*INPUTs!BO$36</f>
        <v>8883.4999998230633</v>
      </c>
      <c r="BU30" s="145">
        <f>conversões!BT30*INPUTs!BP$36</f>
        <v>0</v>
      </c>
      <c r="BV30" s="145">
        <f>conversões!BU30*INPUTs!BQ$36</f>
        <v>0</v>
      </c>
      <c r="BW30" s="145">
        <f>conversões!BV30*INPUTs!BR$36</f>
        <v>5298.2300081517915</v>
      </c>
      <c r="BX30" s="145">
        <f>conversões!BW30*INPUTs!BS$36</f>
        <v>238.09161810841286</v>
      </c>
      <c r="BY30" s="145">
        <f>conversões!BX30*INPUTs!BT$36</f>
        <v>31860.230912300332</v>
      </c>
      <c r="BZ30" s="145">
        <f>conversões!BY30*INPUTs!BU$36</f>
        <v>1220.1546346446059</v>
      </c>
      <c r="CA30" s="145">
        <f>conversões!BZ30*INPUTs!BV$36</f>
        <v>1587.3000799938391</v>
      </c>
      <c r="CB30" s="145">
        <f>conversões!CA30*INPUTs!BW$36</f>
        <v>80420.112595643601</v>
      </c>
      <c r="CC30" s="145">
        <f>conversões!CB30*INPUTs!BX$36</f>
        <v>140.73333662459476</v>
      </c>
      <c r="CD30" s="145">
        <f>conversões!CC30*INPUTs!BY$36</f>
        <v>375.08149323058188</v>
      </c>
      <c r="CE30" s="145">
        <f>conversões!CD30*INPUTs!BZ$36</f>
        <v>18838.242020948146</v>
      </c>
      <c r="CF30" s="145">
        <f>conversões!CE30*INPUTs!CA$36</f>
        <v>75275.906400308173</v>
      </c>
      <c r="CG30" s="145">
        <f>conversões!CF30*INPUTs!CB$36</f>
        <v>2943.3936149229667</v>
      </c>
      <c r="CH30" s="145">
        <f>conversões!CG30*INPUTs!CC$36</f>
        <v>782299.37826417317</v>
      </c>
      <c r="CI30" s="145">
        <f>conversões!CH30*INPUTs!CD$36</f>
        <v>3368254.2858177624</v>
      </c>
      <c r="CJ30" s="145">
        <f>conversões!CI30*INPUTs!CE$36</f>
        <v>514608.02452416572</v>
      </c>
      <c r="CK30" s="145">
        <f>conversões!CJ30*INPUTs!CF$36</f>
        <v>32390.701693732652</v>
      </c>
      <c r="CL30" s="145">
        <f>conversões!CK30*INPUTs!CG$36</f>
        <v>112100.11433331134</v>
      </c>
      <c r="CM30" s="145">
        <f>conversões!CL30*INPUTs!CH$36</f>
        <v>7693.4503074688218</v>
      </c>
      <c r="CN30" s="145">
        <f>conversões!CM30*INPUTs!CI$36</f>
        <v>1791.1077449962022</v>
      </c>
      <c r="CO30" s="145">
        <f>conversões!CN30*INPUTs!CJ$36</f>
        <v>11212.428562328087</v>
      </c>
      <c r="CP30" s="145">
        <f>conversões!CO30*INPUTs!CK$36</f>
        <v>38508.177334655767</v>
      </c>
      <c r="CQ30" s="143">
        <f t="shared" si="2"/>
        <v>5101094.2662785323</v>
      </c>
      <c r="CR30" s="145">
        <f>conversões!CQ30*INPUTs!CM$36</f>
        <v>355.66898075002888</v>
      </c>
      <c r="CS30" s="145">
        <f>conversões!CR30*INPUTs!CN$36</f>
        <v>0</v>
      </c>
      <c r="CT30" s="145">
        <f>conversões!CS30*INPUTs!CO$36</f>
        <v>5632.2877944442689</v>
      </c>
      <c r="CU30" s="145">
        <f>conversões!CT30*INPUTs!CP$36</f>
        <v>0</v>
      </c>
      <c r="CV30" s="145">
        <f>conversões!CU30*INPUTs!CQ$36</f>
        <v>19620.767652397804</v>
      </c>
      <c r="CW30" s="145">
        <f>conversões!CV30*INPUTs!CR$36</f>
        <v>0</v>
      </c>
      <c r="CX30" s="145">
        <f>conversões!CW30*INPUTs!CS$36</f>
        <v>0</v>
      </c>
      <c r="CY30" s="145">
        <f>conversões!CX30*INPUTs!CT$36</f>
        <v>4954.4400060987982</v>
      </c>
      <c r="CZ30" s="145">
        <f>conversões!CY30*INPUTs!CU$36</f>
        <v>157.29338180820776</v>
      </c>
      <c r="DA30" s="145">
        <f>conversões!CZ30*INPUTs!CV$36</f>
        <v>32402.775863459341</v>
      </c>
      <c r="DB30" s="145">
        <f>conversões!DA30*INPUTs!CW$36</f>
        <v>1223.24877006009</v>
      </c>
      <c r="DC30" s="145">
        <f>conversões!DB30*INPUTs!CX$36</f>
        <v>1662.0118743947939</v>
      </c>
      <c r="DD30" s="145">
        <f>conversões!DC30*INPUTs!CY$36</f>
        <v>71644.033517792879</v>
      </c>
      <c r="DE30" s="145">
        <f>conversões!DD30*INPUTs!CZ$36</f>
        <v>0</v>
      </c>
      <c r="DF30" s="145">
        <f>conversões!DE30*INPUTs!DA$36</f>
        <v>358.29975025093012</v>
      </c>
      <c r="DG30" s="145">
        <f>conversões!DF30*INPUTs!DB$36</f>
        <v>23143.595411017541</v>
      </c>
      <c r="DH30" s="145">
        <f>conversões!DG30*INPUTs!DC$36</f>
        <v>77115.638333435127</v>
      </c>
      <c r="DI30" s="145">
        <f>conversões!DH30*INPUTs!DD$36</f>
        <v>1684.5078432019143</v>
      </c>
      <c r="DJ30" s="145">
        <f>conversões!DI30*INPUTs!DE$36</f>
        <v>833108.37682252796</v>
      </c>
      <c r="DK30" s="145">
        <f>conversões!DJ30*INPUTs!DF$36</f>
        <v>3460970.2416673391</v>
      </c>
      <c r="DL30" s="145">
        <f>conversões!DK30*INPUTs!DG$36</f>
        <v>218912.02262827154</v>
      </c>
      <c r="DM30" s="145">
        <f>conversões!DL30*INPUTs!DH$36</f>
        <v>39504.010469498608</v>
      </c>
      <c r="DN30" s="145">
        <f>conversões!DM30*INPUTs!DI$36</f>
        <v>121418.78295222529</v>
      </c>
      <c r="DO30" s="145">
        <f>conversões!DN30*INPUTs!DJ$36</f>
        <v>5670.5746619432266</v>
      </c>
      <c r="DP30" s="145">
        <f>conversões!DO30*INPUTs!DK$36</f>
        <v>4173.5323879085354</v>
      </c>
      <c r="DQ30" s="145">
        <f>conversões!DP30*INPUTs!DL$36</f>
        <v>11526.207751522661</v>
      </c>
      <c r="DR30" s="145">
        <f>conversões!DQ30*INPUTs!DM$36</f>
        <v>41318.545414431035</v>
      </c>
      <c r="DS30" s="143">
        <f t="shared" si="3"/>
        <v>4976556.8639347805</v>
      </c>
      <c r="DT30" s="145">
        <f>conversões!DS30*INPUTs!DO$36</f>
        <v>92.795954870195558</v>
      </c>
      <c r="DU30" s="145">
        <f>conversões!DT30*INPUTs!DP$36</f>
        <v>0</v>
      </c>
      <c r="DV30" s="145">
        <f>conversões!DU30*INPUTs!DQ$36</f>
        <v>182.73664959053895</v>
      </c>
      <c r="DW30" s="145">
        <f>conversões!DV30*INPUTs!DR$36</f>
        <v>0</v>
      </c>
      <c r="DX30" s="145">
        <f>conversões!DW30*INPUTs!DS$36</f>
        <v>2432.3133191147472</v>
      </c>
      <c r="DY30" s="145">
        <f>conversões!DX30*INPUTs!DT$36</f>
        <v>0</v>
      </c>
      <c r="DZ30" s="145">
        <f>conversões!DY30*INPUTs!DU$36</f>
        <v>0</v>
      </c>
      <c r="EA30" s="145">
        <f>conversões!DZ30*INPUTs!DV$36</f>
        <v>6137.3288697942553</v>
      </c>
      <c r="EB30" s="145">
        <f>conversões!EA30*INPUTs!DW$36</f>
        <v>295.37666250220707</v>
      </c>
      <c r="EC30" s="145">
        <f>conversões!EB30*INPUTs!DX$36</f>
        <v>19202.218401868729</v>
      </c>
      <c r="ED30" s="145">
        <f>conversões!EC30*INPUTs!DY$36</f>
        <v>953.37136403564</v>
      </c>
      <c r="EE30" s="145">
        <f>conversões!ED30*INPUTs!DZ$36</f>
        <v>1956.7883003476566</v>
      </c>
      <c r="EF30" s="145">
        <f>conversões!EE30*INPUTs!EA$36</f>
        <v>66265.782675239243</v>
      </c>
      <c r="EG30" s="145">
        <f>conversões!EF30*INPUTs!EB$36</f>
        <v>0</v>
      </c>
      <c r="EH30" s="145">
        <f>conversões!EG30*INPUTs!EC$36</f>
        <v>237.7004074751932</v>
      </c>
      <c r="EI30" s="145">
        <f>conversões!EH30*INPUTs!ED$36</f>
        <v>14158.856761147275</v>
      </c>
      <c r="EJ30" s="145">
        <f>conversões!EI30*INPUTs!EE$36</f>
        <v>57962.569093798862</v>
      </c>
      <c r="EK30" s="145">
        <f>conversões!EJ30*INPUTs!EF$36</f>
        <v>1397.2800871629877</v>
      </c>
      <c r="EL30" s="145">
        <f>conversões!EK30*INPUTs!EG$36</f>
        <v>802500.19292056898</v>
      </c>
      <c r="EM30" s="145">
        <f>conversões!EL30*INPUTs!EH$36</f>
        <v>2614750.6674876655</v>
      </c>
      <c r="EN30" s="145">
        <f>conversões!EM30*INPUTs!EI$36</f>
        <v>514279.18782061257</v>
      </c>
      <c r="EO30" s="145">
        <f>conversões!EN30*INPUTs!EJ$36</f>
        <v>39084.801040912345</v>
      </c>
      <c r="EP30" s="145">
        <f>conversões!EO30*INPUTs!EK$36</f>
        <v>108068.86561556962</v>
      </c>
      <c r="EQ30" s="145">
        <f>conversões!EP30*INPUTs!EL$36</f>
        <v>2513.1428786964984</v>
      </c>
      <c r="ER30" s="145">
        <f>conversões!EQ30*INPUTs!EM$36</f>
        <v>1995.9424827828077</v>
      </c>
      <c r="ES30" s="145">
        <f>conversões!ER30*INPUTs!EN$36</f>
        <v>8485.9802112588113</v>
      </c>
      <c r="ET30" s="145">
        <f>conversões!ES30*INPUTs!EO$36</f>
        <v>47190.403495007544</v>
      </c>
      <c r="EU30" s="143">
        <f t="shared" si="4"/>
        <v>4310144.3025000216</v>
      </c>
      <c r="EV30" s="145">
        <f>conversões!EU30*INPUTs!EQ$36</f>
        <v>1484.9979562929107</v>
      </c>
      <c r="EW30" s="145">
        <f>conversões!EV30*INPUTs!ER$36</f>
        <v>0</v>
      </c>
      <c r="EX30" s="145">
        <f>conversões!EW30*INPUTs!ES$36</f>
        <v>13222.724154997575</v>
      </c>
      <c r="EY30" s="145">
        <f>conversões!EX30*INPUTs!ET$36</f>
        <v>0</v>
      </c>
      <c r="EZ30" s="145">
        <f>conversões!EY30*INPUTs!EU$36</f>
        <v>9151.5841730486718</v>
      </c>
      <c r="FA30" s="145">
        <f>conversões!EZ30*INPUTs!EV$36</f>
        <v>0</v>
      </c>
      <c r="FB30" s="145">
        <f>conversões!FA30*INPUTs!EW$36</f>
        <v>0</v>
      </c>
      <c r="FC30" s="145">
        <f>conversões!FB30*INPUTs!EX$36</f>
        <v>5460.8413418831215</v>
      </c>
      <c r="FD30" s="145">
        <f>conversões!FC30*INPUTs!EY$36</f>
        <v>2938.6189553534809</v>
      </c>
      <c r="FE30" s="145">
        <f>conversões!FD30*INPUTs!EZ$36</f>
        <v>19105.507624268808</v>
      </c>
      <c r="FF30" s="145">
        <f>conversões!FE30*INPUTs!FA$36</f>
        <v>900.09003169761297</v>
      </c>
      <c r="FG30" s="145">
        <f>conversões!FF30*INPUTs!FB$36</f>
        <v>1375.7015087877978</v>
      </c>
      <c r="FH30" s="145">
        <f>conversões!FG30*INPUTs!FC$36</f>
        <v>72815.571231948124</v>
      </c>
      <c r="FI30" s="145">
        <f>conversões!FH30*INPUTs!FD$36</f>
        <v>814.33118254267913</v>
      </c>
      <c r="FJ30" s="145">
        <f>conversões!FI30*INPUTs!FE$36</f>
        <v>412.74601002711904</v>
      </c>
      <c r="FK30" s="145">
        <f>conversões!FJ30*INPUTs!FF$36</f>
        <v>19562.496789393081</v>
      </c>
      <c r="FL30" s="145">
        <f>conversões!FK30*INPUTs!FG$36</f>
        <v>65361.264033107072</v>
      </c>
      <c r="FM30" s="145">
        <f>conversões!FL30*INPUTs!FH$36</f>
        <v>3003.9762285923634</v>
      </c>
      <c r="FN30" s="145">
        <f>conversões!FM30*INPUTs!FI$36</f>
        <v>796307.09509394795</v>
      </c>
      <c r="FO30" s="145">
        <f>conversões!FN30*INPUTs!FJ$36</f>
        <v>2432039.2706695055</v>
      </c>
      <c r="FP30" s="145">
        <f>conversões!FO30*INPUTs!FK$36</f>
        <v>486991.37880626787</v>
      </c>
      <c r="FQ30" s="145">
        <f>conversões!FP30*INPUTs!FL$36</f>
        <v>35557.024143470706</v>
      </c>
      <c r="FR30" s="145">
        <f>conversões!FQ30*INPUTs!FM$36</f>
        <v>106236.76748625947</v>
      </c>
      <c r="FS30" s="145">
        <f>conversões!FR30*INPUTs!FN$36</f>
        <v>864.71809702051439</v>
      </c>
      <c r="FT30" s="145">
        <f>conversões!FS30*INPUTs!FO$36</f>
        <v>12542.988154959825</v>
      </c>
      <c r="FU30" s="145">
        <f>conversões!FT30*INPUTs!FP$36</f>
        <v>8319.1354540510638</v>
      </c>
      <c r="FV30" s="145">
        <f>conversões!FU30*INPUTs!FQ$36</f>
        <v>40724.30366631331</v>
      </c>
      <c r="FW30" s="143">
        <f t="shared" si="5"/>
        <v>4135193.1327937366</v>
      </c>
      <c r="FX30" s="145">
        <f>conversões!FW30*INPUTs!FS$36</f>
        <v>0</v>
      </c>
      <c r="FY30" s="145">
        <f>conversões!FX30*INPUTs!FT$36</f>
        <v>0</v>
      </c>
      <c r="FZ30" s="145">
        <f>conversões!FY30*INPUTs!FU$36</f>
        <v>6386.5556128293974</v>
      </c>
      <c r="GA30" s="145">
        <f>conversões!FZ30*INPUTs!FV$36</f>
        <v>0</v>
      </c>
      <c r="GB30" s="145">
        <f>conversões!GA30*INPUTs!FW$36</f>
        <v>5175.4805391774289</v>
      </c>
      <c r="GC30" s="145">
        <f>conversões!GB30*INPUTs!FX$36</f>
        <v>0</v>
      </c>
      <c r="GD30" s="145">
        <f>conversões!GC30*INPUTs!FY$36</f>
        <v>0</v>
      </c>
      <c r="GE30" s="145">
        <f>conversões!GD30*INPUTs!FZ$36</f>
        <v>4899.4102101404651</v>
      </c>
      <c r="GF30" s="145">
        <f>conversões!GE30*INPUTs!GA$36</f>
        <v>2539.0235338109624</v>
      </c>
      <c r="GG30" s="145">
        <f>conversões!GF30*INPUTs!GB$36</f>
        <v>13738.30631265322</v>
      </c>
      <c r="GH30" s="145">
        <f>conversões!GG30*INPUTs!GC$36</f>
        <v>945.29767574667562</v>
      </c>
      <c r="GI30" s="145">
        <f>conversões!GH30*INPUTs!GD$36</f>
        <v>846.04157425343828</v>
      </c>
      <c r="GJ30" s="145">
        <f>conversões!GI30*INPUTs!GE$36</f>
        <v>74176.259003692147</v>
      </c>
      <c r="GK30" s="145">
        <f>conversões!GJ30*INPUTs!GF$36</f>
        <v>1058.286021359035</v>
      </c>
      <c r="GL30" s="145">
        <f>conversões!GK30*INPUTs!GG$36</f>
        <v>122.09708215047404</v>
      </c>
      <c r="GM30" s="145">
        <f>conversões!GL30*INPUTs!GH$36</f>
        <v>13845.417816781113</v>
      </c>
      <c r="GN30" s="145">
        <f>conversões!GM30*INPUTs!GI$36</f>
        <v>58739.774985771401</v>
      </c>
      <c r="GO30" s="145">
        <f>conversões!GN30*INPUTs!GJ$36</f>
        <v>4113.5757368295444</v>
      </c>
      <c r="GP30" s="145">
        <f>conversões!GO30*INPUTs!GK$36</f>
        <v>803321.46308143681</v>
      </c>
      <c r="GQ30" s="145">
        <f>conversões!GP30*INPUTs!GL$36</f>
        <v>2682488.5924116974</v>
      </c>
      <c r="GR30" s="145">
        <f>conversões!GQ30*INPUTs!GM$36</f>
        <v>500710.11458310729</v>
      </c>
      <c r="GS30" s="145">
        <f>conversões!GR30*INPUTs!GN$36</f>
        <v>23146.299857167243</v>
      </c>
      <c r="GT30" s="145">
        <f>conversões!GS30*INPUTs!GO$36</f>
        <v>118104.95770520339</v>
      </c>
      <c r="GU30" s="145">
        <f>conversões!GT30*INPUTs!GP$36</f>
        <v>1748.4361005914741</v>
      </c>
      <c r="GV30" s="145">
        <f>conversões!GU30*INPUTs!GQ$36</f>
        <v>1245.2813802952262</v>
      </c>
      <c r="GW30" s="145">
        <f>conversões!GV30*INPUTs!GR$36</f>
        <v>5490.7499157819402</v>
      </c>
      <c r="GX30" s="145">
        <f>conversões!GW30*INPUTs!GS$36</f>
        <v>71865.437858515288</v>
      </c>
      <c r="GY30" s="143">
        <f t="shared" si="6"/>
        <v>4394706.8589989915</v>
      </c>
      <c r="GZ30" s="145">
        <f>conversões!GY30*INPUTs!GU$36</f>
        <v>0</v>
      </c>
      <c r="HA30" s="145">
        <f>conversões!GZ30*INPUTs!GV$36</f>
        <v>0</v>
      </c>
      <c r="HB30" s="145">
        <f>conversões!HA30*INPUTs!GW$36</f>
        <v>3702.9614237033275</v>
      </c>
      <c r="HC30" s="145">
        <f>conversões!HB30*INPUTs!GX$36</f>
        <v>0</v>
      </c>
      <c r="HD30" s="145">
        <f>conversões!HC30*INPUTs!GY$36</f>
        <v>5191.2762439623721</v>
      </c>
      <c r="HE30" s="145">
        <f>conversões!HD30*INPUTs!GZ$36</f>
        <v>0</v>
      </c>
      <c r="HF30" s="145">
        <f>conversões!HE30*INPUTs!HA$36</f>
        <v>0</v>
      </c>
      <c r="HG30" s="145">
        <f>conversões!HF30*INPUTs!HB$36</f>
        <v>2780.210164640629</v>
      </c>
      <c r="HH30" s="145">
        <f>conversões!HG30*INPUTs!HC$36</f>
        <v>1050.8296389404027</v>
      </c>
      <c r="HI30" s="145">
        <f>conversões!HH30*INPUTs!HD$36</f>
        <v>26451.199547348675</v>
      </c>
      <c r="HJ30" s="145">
        <f>conversões!HI30*INPUTs!HE$36</f>
        <v>309.86226585719021</v>
      </c>
      <c r="HK30" s="145">
        <f>conversões!HJ30*INPUTs!HF$36</f>
        <v>1081.1778581171018</v>
      </c>
      <c r="HL30" s="145">
        <f>conversões!HK30*INPUTs!HG$36</f>
        <v>67207.425421154374</v>
      </c>
      <c r="HM30" s="145">
        <f>conversões!HL30*INPUTs!HH$36</f>
        <v>1552.0673355354709</v>
      </c>
      <c r="HN30" s="145">
        <f>conversões!HM30*INPUTs!HI$36</f>
        <v>1561.176623852826</v>
      </c>
      <c r="HO30" s="145">
        <f>conversões!HN30*INPUTs!HJ$36</f>
        <v>17085.195409994409</v>
      </c>
      <c r="HP30" s="145">
        <f>conversões!HO30*INPUTs!HK$36</f>
        <v>77676.550084657254</v>
      </c>
      <c r="HQ30" s="145">
        <f>conversões!HP30*INPUTs!HL$36</f>
        <v>6926.2080771311275</v>
      </c>
      <c r="HR30" s="145">
        <f>conversões!HQ30*INPUTs!HM$36</f>
        <v>993335.26903860876</v>
      </c>
      <c r="HS30" s="145">
        <f>conversões!HR30*INPUTs!HN$36</f>
        <v>2812749.9392678002</v>
      </c>
      <c r="HT30" s="145">
        <f>conversões!HS30*INPUTs!HO$36</f>
        <v>305957.95343892323</v>
      </c>
      <c r="HU30" s="145">
        <f>conversões!HT30*INPUTs!HP$36</f>
        <v>20614.237299966764</v>
      </c>
      <c r="HV30" s="145">
        <f>conversões!HU30*INPUTs!HQ$36</f>
        <v>90626.446530596426</v>
      </c>
      <c r="HW30" s="145">
        <f>conversões!HV30*INPUTs!HR$36</f>
        <v>807.01864405899016</v>
      </c>
      <c r="HX30" s="145">
        <f>conversões!HW30*INPUTs!HS$36</f>
        <v>451.89214593938027</v>
      </c>
      <c r="HY30" s="145">
        <f>conversões!HX30*INPUTs!HT$36</f>
        <v>5394.8152538067079</v>
      </c>
      <c r="HZ30" s="145">
        <f>conversões!HY30*INPUTs!HU$36</f>
        <v>31017.399999241487</v>
      </c>
      <c r="IA30" s="143">
        <f t="shared" si="7"/>
        <v>4473531.111713836</v>
      </c>
    </row>
    <row r="31" spans="1:235" s="26" customFormat="1" ht="24" x14ac:dyDescent="0.25">
      <c r="A31" s="97" t="s">
        <v>28</v>
      </c>
      <c r="B31" s="98">
        <v>5822</v>
      </c>
      <c r="C31" s="98"/>
      <c r="D31" s="98">
        <v>7</v>
      </c>
      <c r="E31" s="98"/>
      <c r="F31" s="98"/>
      <c r="G31" s="98" t="s">
        <v>820</v>
      </c>
      <c r="H31" s="98" t="s">
        <v>787</v>
      </c>
      <c r="I31" s="97" t="s">
        <v>9</v>
      </c>
      <c r="J31" s="97" t="s">
        <v>883</v>
      </c>
      <c r="K31" s="97" t="s">
        <v>844</v>
      </c>
      <c r="L31" s="145">
        <f>conversões!K31*INPUTs!G$36</f>
        <v>22712.935232525739</v>
      </c>
      <c r="M31" s="145">
        <f>conversões!L31*INPUTs!H$36</f>
        <v>8752.5412615526075</v>
      </c>
      <c r="N31" s="145">
        <f>conversões!M31*INPUTs!I$36</f>
        <v>106838.58714545255</v>
      </c>
      <c r="O31" s="145">
        <f>conversões!N31*INPUTs!J$36</f>
        <v>11890.327188990494</v>
      </c>
      <c r="P31" s="145">
        <f>conversões!O31*INPUTs!K$36</f>
        <v>106492.65927280088</v>
      </c>
      <c r="Q31" s="145">
        <f>conversões!P31*INPUTs!L$36</f>
        <v>1998.1547057208952</v>
      </c>
      <c r="R31" s="145">
        <f>conversões!Q31*INPUTs!M$36</f>
        <v>23734.01155391875</v>
      </c>
      <c r="S31" s="145">
        <f>conversões!R31*INPUTs!N$36</f>
        <v>34116.944858501622</v>
      </c>
      <c r="T31" s="145">
        <f>conversões!S31*INPUTs!O$36</f>
        <v>27434.700039012449</v>
      </c>
      <c r="U31" s="145">
        <f>conversões!T31*INPUTs!P$36</f>
        <v>151988.22682802621</v>
      </c>
      <c r="V31" s="145">
        <f>conversões!U31*INPUTs!Q$36</f>
        <v>50530.581122941054</v>
      </c>
      <c r="W31" s="145">
        <f>conversões!V31*INPUTs!R$36</f>
        <v>83602.753864124315</v>
      </c>
      <c r="X31" s="145">
        <f>conversões!W31*INPUTs!S$36</f>
        <v>476787.28641986469</v>
      </c>
      <c r="Y31" s="145">
        <f>conversões!X31*INPUTs!T$36</f>
        <v>43338.679771747855</v>
      </c>
      <c r="Z31" s="145">
        <f>conversões!Y31*INPUTs!U$36</f>
        <v>55143.341851737809</v>
      </c>
      <c r="AA31" s="145">
        <f>conversões!Z31*INPUTs!V$36</f>
        <v>246161.40583131998</v>
      </c>
      <c r="AB31" s="145">
        <f>conversões!AA31*INPUTs!W$36</f>
        <v>1068644.8530565382</v>
      </c>
      <c r="AC31" s="145">
        <f>conversões!AB31*INPUTs!X$36</f>
        <v>382829.55229970155</v>
      </c>
      <c r="AD31" s="145">
        <f>conversões!AC31*INPUTs!Y$36</f>
        <v>391328.95500523702</v>
      </c>
      <c r="AE31" s="145">
        <f>conversões!AD31*INPUTs!Z$36</f>
        <v>3172271.0259496123</v>
      </c>
      <c r="AF31" s="145">
        <f>conversões!AE31*INPUTs!AA$36</f>
        <v>577917.51181817474</v>
      </c>
      <c r="AG31" s="145">
        <f>conversões!AF31*INPUTs!AB$36</f>
        <v>363087.19527000433</v>
      </c>
      <c r="AH31" s="145">
        <f>conversões!AG31*INPUTs!AC$36</f>
        <v>1107295.6011276741</v>
      </c>
      <c r="AI31" s="145">
        <f>conversões!AH31*INPUTs!AD$36</f>
        <v>73081.639212205555</v>
      </c>
      <c r="AJ31" s="145">
        <f>conversões!AI31*INPUTs!AE$36</f>
        <v>13683.090808766199</v>
      </c>
      <c r="AK31" s="145">
        <f>conversões!AJ31*INPUTs!AF$36</f>
        <v>191895.98045448546</v>
      </c>
      <c r="AL31" s="145">
        <f>conversões!AK31*INPUTs!AG$36</f>
        <v>470268.45139253448</v>
      </c>
      <c r="AM31" s="143">
        <f t="shared" si="0"/>
        <v>9263826.9933431726</v>
      </c>
      <c r="AN31" s="145">
        <f>conversões!AM31*INPUTs!AI$36</f>
        <v>25280.442997823589</v>
      </c>
      <c r="AO31" s="145">
        <f>conversões!AN31*INPUTs!AJ$36</f>
        <v>6161.9885128558954</v>
      </c>
      <c r="AP31" s="145">
        <f>conversões!AO31*INPUTs!AK$36</f>
        <v>107566.66464057445</v>
      </c>
      <c r="AQ31" s="145">
        <f>conversões!AP31*INPUTs!AL$36</f>
        <v>15375.739845620277</v>
      </c>
      <c r="AR31" s="145">
        <f>conversões!AQ31*INPUTs!AM$36</f>
        <v>86920.27747251383</v>
      </c>
      <c r="AS31" s="145">
        <f>conversões!AR31*INPUTs!AN$36</f>
        <v>2607.5652866222658</v>
      </c>
      <c r="AT31" s="145">
        <f>conversões!AS31*INPUTs!AO$36</f>
        <v>24310.869617377459</v>
      </c>
      <c r="AU31" s="145">
        <f>conversões!AT31*INPUTs!AP$36</f>
        <v>39989.030875629287</v>
      </c>
      <c r="AV31" s="145">
        <f>conversões!AU31*INPUTs!AQ$36</f>
        <v>29793.714104045623</v>
      </c>
      <c r="AW31" s="145">
        <f>conversões!AV31*INPUTs!AR$36</f>
        <v>141734.1177404091</v>
      </c>
      <c r="AX31" s="145">
        <f>conversões!AW31*INPUTs!AS$36</f>
        <v>58818.051461548392</v>
      </c>
      <c r="AY31" s="145">
        <f>conversões!AX31*INPUTs!AT$36</f>
        <v>86736.374534305491</v>
      </c>
      <c r="AZ31" s="145">
        <f>conversões!AY31*INPUTs!AU$36</f>
        <v>514933.22754363221</v>
      </c>
      <c r="BA31" s="145">
        <f>conversões!AZ31*INPUTs!AV$36</f>
        <v>989.66463189229773</v>
      </c>
      <c r="BB31" s="145">
        <f>conversões!BA31*INPUTs!AW$36</f>
        <v>67940.141489817397</v>
      </c>
      <c r="BC31" s="145">
        <f>conversões!BB31*INPUTs!AX$36</f>
        <v>229184.57254300959</v>
      </c>
      <c r="BD31" s="145">
        <f>conversões!BC31*INPUTs!AY$36</f>
        <v>1264446.246642044</v>
      </c>
      <c r="BE31" s="145">
        <f>conversões!BD31*INPUTs!AZ$36</f>
        <v>414210.71781356883</v>
      </c>
      <c r="BF31" s="145">
        <f>conversões!BE31*INPUTs!BA$36</f>
        <v>401858.91781457083</v>
      </c>
      <c r="BG31" s="145">
        <f>conversões!BF31*INPUTs!BB$36</f>
        <v>2901934.8411296317</v>
      </c>
      <c r="BH31" s="145">
        <f>conversões!BG31*INPUTs!BC$36</f>
        <v>668648.61355373322</v>
      </c>
      <c r="BI31" s="145">
        <f>conversões!BH31*INPUTs!BD$36</f>
        <v>442887.14251406566</v>
      </c>
      <c r="BJ31" s="145">
        <f>conversões!BI31*INPUTs!BE$36</f>
        <v>1130463.1519859575</v>
      </c>
      <c r="BK31" s="145">
        <f>conversões!BJ31*INPUTs!BF$36</f>
        <v>80816.972103636072</v>
      </c>
      <c r="BL31" s="145">
        <f>conversões!BK31*INPUTs!BG$36</f>
        <v>19265.349787019451</v>
      </c>
      <c r="BM31" s="145">
        <f>conversões!BL31*INPUTs!BH$36</f>
        <v>199449.86034040866</v>
      </c>
      <c r="BN31" s="145">
        <f>conversões!BM31*INPUTs!BI$36</f>
        <v>547483.07227134716</v>
      </c>
      <c r="BO31" s="143">
        <f t="shared" si="1"/>
        <v>9509807.3292536624</v>
      </c>
      <c r="BP31" s="145">
        <f>conversões!BO31*INPUTs!BK$36</f>
        <v>25212.684969057562</v>
      </c>
      <c r="BQ31" s="145">
        <f>conversões!BP31*INPUTs!BL$36</f>
        <v>7668.2959204925864</v>
      </c>
      <c r="BR31" s="145">
        <f>conversões!BQ31*INPUTs!BM$36</f>
        <v>142039.06482072716</v>
      </c>
      <c r="BS31" s="145">
        <f>conversões!BR31*INPUTs!BN$36</f>
        <v>9782.993048189961</v>
      </c>
      <c r="BT31" s="145">
        <f>conversões!BS31*INPUTs!BO$36</f>
        <v>82965.05551689479</v>
      </c>
      <c r="BU31" s="145">
        <f>conversões!BT31*INPUTs!BP$36</f>
        <v>0</v>
      </c>
      <c r="BV31" s="145">
        <f>conversões!BU31*INPUTs!BQ$36</f>
        <v>19433.577973777388</v>
      </c>
      <c r="BW31" s="145">
        <f>conversões!BV31*INPUTs!BR$36</f>
        <v>40798.472107401372</v>
      </c>
      <c r="BX31" s="145">
        <f>conversões!BW31*INPUTs!BS$36</f>
        <v>28743.933270291549</v>
      </c>
      <c r="BY31" s="145">
        <f>conversões!BX31*INPUTs!BT$36</f>
        <v>156411.28373508202</v>
      </c>
      <c r="BZ31" s="145">
        <f>conversões!BY31*INPUTs!BU$36</f>
        <v>69058.622088784425</v>
      </c>
      <c r="CA31" s="145">
        <f>conversões!BZ31*INPUTs!BV$36</f>
        <v>93348.625816538406</v>
      </c>
      <c r="CB31" s="145">
        <f>conversões!CA31*INPUTs!BW$36</f>
        <v>306743.93151505286</v>
      </c>
      <c r="CC31" s="145">
        <f>conversões!CB31*INPUTs!BX$36</f>
        <v>50164.724784646496</v>
      </c>
      <c r="CD31" s="145">
        <f>conversões!CC31*INPUTs!BY$36</f>
        <v>60537.245707286274</v>
      </c>
      <c r="CE31" s="145">
        <f>conversões!CD31*INPUTs!BZ$36</f>
        <v>244170.72807685359</v>
      </c>
      <c r="CF31" s="145">
        <f>conversões!CE31*INPUTs!CA$36</f>
        <v>1279239.6084780416</v>
      </c>
      <c r="CG31" s="145">
        <f>conversões!CF31*INPUTs!CB$36</f>
        <v>414477.4852355292</v>
      </c>
      <c r="CH31" s="145">
        <f>conversões!CG31*INPUTs!CC$36</f>
        <v>418892.49816407001</v>
      </c>
      <c r="CI31" s="145">
        <f>conversões!CH31*INPUTs!CD$36</f>
        <v>2382639.4449520577</v>
      </c>
      <c r="CJ31" s="145">
        <f>conversões!CI31*INPUTs!CE$36</f>
        <v>663792.25546965236</v>
      </c>
      <c r="CK31" s="145">
        <f>conversões!CJ31*INPUTs!CF$36</f>
        <v>416676.30560204748</v>
      </c>
      <c r="CL31" s="145">
        <f>conversões!CK31*INPUTs!CG$36</f>
        <v>1148045.0970877807</v>
      </c>
      <c r="CM31" s="145">
        <f>conversões!CL31*INPUTs!CH$36</f>
        <v>80563.010103268782</v>
      </c>
      <c r="CN31" s="145">
        <f>conversões!CM31*INPUTs!CI$36</f>
        <v>20970.427867702467</v>
      </c>
      <c r="CO31" s="145">
        <f>conversões!CN31*INPUTs!CJ$36</f>
        <v>197287.56078804223</v>
      </c>
      <c r="CP31" s="145">
        <f>conversões!CO31*INPUTs!CK$36</f>
        <v>506987.44444508624</v>
      </c>
      <c r="CQ31" s="143">
        <f t="shared" si="2"/>
        <v>8866650.3775443528</v>
      </c>
      <c r="CR31" s="145">
        <f>conversões!CQ31*INPUTs!CM$36</f>
        <v>26141.393691007244</v>
      </c>
      <c r="CS31" s="145">
        <f>conversões!CR31*INPUTs!CN$36</f>
        <v>6055.0137580539549</v>
      </c>
      <c r="CT31" s="145">
        <f>conversões!CS31*INPUTs!CO$36</f>
        <v>153269.55703981486</v>
      </c>
      <c r="CU31" s="145">
        <f>conversões!CT31*INPUTs!CP$36</f>
        <v>9984.5077254940788</v>
      </c>
      <c r="CV31" s="145">
        <f>conversões!CU31*INPUTs!CQ$36</f>
        <v>88693.180011316537</v>
      </c>
      <c r="CW31" s="145">
        <f>conversões!CV31*INPUTs!CR$36</f>
        <v>813.21432196997296</v>
      </c>
      <c r="CX31" s="145">
        <f>conversões!CW31*INPUTs!CS$36</f>
        <v>25128.369033333962</v>
      </c>
      <c r="CY31" s="145">
        <f>conversões!CX31*INPUTs!CT$36</f>
        <v>39943.183139666937</v>
      </c>
      <c r="CZ31" s="145">
        <f>conversões!CY31*INPUTs!CU$36</f>
        <v>24671.421708487305</v>
      </c>
      <c r="DA31" s="145">
        <f>conversões!CZ31*INPUTs!CV$36</f>
        <v>160140.92470578593</v>
      </c>
      <c r="DB31" s="145">
        <f>conversões!DA31*INPUTs!CW$36</f>
        <v>94429.96111602585</v>
      </c>
      <c r="DC31" s="145">
        <f>conversões!DB31*INPUTs!CX$36</f>
        <v>113534.6996874592</v>
      </c>
      <c r="DD31" s="145">
        <f>conversões!DC31*INPUTs!CY$36</f>
        <v>560660.15088016342</v>
      </c>
      <c r="DE31" s="145">
        <f>conversões!DD31*INPUTs!CZ$36</f>
        <v>51022.653816452985</v>
      </c>
      <c r="DF31" s="145">
        <f>conversões!DE31*INPUTs!DA$36</f>
        <v>55808.943177118977</v>
      </c>
      <c r="DG31" s="145">
        <f>conversões!DF31*INPUTs!DB$36</f>
        <v>335511.77733614336</v>
      </c>
      <c r="DH31" s="145">
        <f>conversões!DG31*INPUTs!DC$36</f>
        <v>1309998.4571674569</v>
      </c>
      <c r="DI31" s="145">
        <f>conversões!DH31*INPUTs!DD$36</f>
        <v>427585.86677543836</v>
      </c>
      <c r="DJ31" s="145">
        <f>conversões!DI31*INPUTs!DE$36</f>
        <v>447849.8198806899</v>
      </c>
      <c r="DK31" s="145">
        <f>conversões!DJ31*INPUTs!DF$36</f>
        <v>2606782.4787265835</v>
      </c>
      <c r="DL31" s="145">
        <f>conversões!DK31*INPUTs!DG$36</f>
        <v>701544.93962185155</v>
      </c>
      <c r="DM31" s="145">
        <f>conversões!DL31*INPUTs!DH$36</f>
        <v>456292.09238063596</v>
      </c>
      <c r="DN31" s="145">
        <f>conversões!DM31*INPUTs!DI$36</f>
        <v>1337603.1504356225</v>
      </c>
      <c r="DO31" s="145">
        <f>conversões!DN31*INPUTs!DJ$36</f>
        <v>83259.9273926975</v>
      </c>
      <c r="DP31" s="145">
        <f>conversões!DO31*INPUTs!DK$36</f>
        <v>26795.936429574151</v>
      </c>
      <c r="DQ31" s="145">
        <f>conversões!DP31*INPUTs!DL$36</f>
        <v>235252.91421108285</v>
      </c>
      <c r="DR31" s="145">
        <f>conversões!DQ31*INPUTs!DM$36</f>
        <v>568983.18444347638</v>
      </c>
      <c r="DS31" s="143">
        <f t="shared" si="3"/>
        <v>9947757.7186134029</v>
      </c>
      <c r="DT31" s="145">
        <f>conversões!DS31*INPUTs!DO$36</f>
        <v>29818.338322951895</v>
      </c>
      <c r="DU31" s="145">
        <f>conversões!DT31*INPUTs!DP$36</f>
        <v>5057.3809680546337</v>
      </c>
      <c r="DV31" s="145">
        <f>conversões!DU31*INPUTs!DQ$36</f>
        <v>151139.10301699842</v>
      </c>
      <c r="DW31" s="145">
        <f>conversões!DV31*INPUTs!DR$36</f>
        <v>11929.391116488336</v>
      </c>
      <c r="DX31" s="145">
        <f>conversões!DW31*INPUTs!DS$36</f>
        <v>103807.07290804718</v>
      </c>
      <c r="DY31" s="145">
        <f>conversões!DX31*INPUTs!DT$36</f>
        <v>406.34777585622817</v>
      </c>
      <c r="DZ31" s="145">
        <f>conversões!DY31*INPUTs!DU$36</f>
        <v>25135.908690142816</v>
      </c>
      <c r="EA31" s="145">
        <f>conversões!DZ31*INPUTs!DV$36</f>
        <v>48606.772423899914</v>
      </c>
      <c r="EB31" s="145">
        <f>conversões!EA31*INPUTs!DW$36</f>
        <v>31232.535826504423</v>
      </c>
      <c r="EC31" s="145">
        <f>conversões!EB31*INPUTs!DX$36</f>
        <v>169975.75675135956</v>
      </c>
      <c r="ED31" s="145">
        <f>conversões!EC31*INPUTs!DY$36</f>
        <v>100320.79169929196</v>
      </c>
      <c r="EE31" s="145">
        <f>conversões!ED31*INPUTs!DZ$36</f>
        <v>115773.53814994531</v>
      </c>
      <c r="EF31" s="145">
        <f>conversões!EE31*INPUTs!EA$36</f>
        <v>304432.68683660729</v>
      </c>
      <c r="EG31" s="145">
        <f>conversões!EF31*INPUTs!EB$36</f>
        <v>57239.070441537733</v>
      </c>
      <c r="EH31" s="145">
        <f>conversões!EG31*INPUTs!EC$36</f>
        <v>52173.956001369123</v>
      </c>
      <c r="EI31" s="145">
        <f>conversões!EH31*INPUTs!ED$36</f>
        <v>398912.35720929474</v>
      </c>
      <c r="EJ31" s="145">
        <f>conversões!EI31*INPUTs!EE$36</f>
        <v>1491812.7740063961</v>
      </c>
      <c r="EK31" s="145">
        <f>conversões!EJ31*INPUTs!EF$36</f>
        <v>447110.39200461603</v>
      </c>
      <c r="EL31" s="145">
        <f>conversões!EK31*INPUTs!EG$36</f>
        <v>490622.04976994015</v>
      </c>
      <c r="EM31" s="145">
        <f>conversões!EL31*INPUTs!EH$36</f>
        <v>2919708.3709948421</v>
      </c>
      <c r="EN31" s="145">
        <f>conversões!EM31*INPUTs!EI$36</f>
        <v>896639.89603302546</v>
      </c>
      <c r="EO31" s="145">
        <f>conversões!EN31*INPUTs!EJ$36</f>
        <v>496780.8330645049</v>
      </c>
      <c r="EP31" s="145">
        <f>conversões!EO31*INPUTs!EK$36</f>
        <v>1471978.509507223</v>
      </c>
      <c r="EQ31" s="145">
        <f>conversões!EP31*INPUTs!EL$36</f>
        <v>73628.099524230871</v>
      </c>
      <c r="ER31" s="145">
        <f>conversões!EQ31*INPUTs!EM$36</f>
        <v>25784.179803236209</v>
      </c>
      <c r="ES31" s="145">
        <f>conversões!ER31*INPUTs!EN$36</f>
        <v>280209.82609901269</v>
      </c>
      <c r="ET31" s="145">
        <f>conversões!ES31*INPUTs!EO$36</f>
        <v>591919.77158477402</v>
      </c>
      <c r="EU31" s="143">
        <f t="shared" si="4"/>
        <v>10792155.710530149</v>
      </c>
      <c r="EV31" s="145">
        <f>conversões!EU31*INPUTs!EQ$36</f>
        <v>15898.373197120305</v>
      </c>
      <c r="EW31" s="145">
        <f>conversões!EV31*INPUTs!ER$36</f>
        <v>4334.3023234038001</v>
      </c>
      <c r="EX31" s="145">
        <f>conversões!EW31*INPUTs!ES$36</f>
        <v>117686.67543034362</v>
      </c>
      <c r="EY31" s="145">
        <f>conversões!EX31*INPUTs!ET$36</f>
        <v>9771.5726011577153</v>
      </c>
      <c r="EZ31" s="145">
        <f>conversões!EY31*INPUTs!EU$36</f>
        <v>72134.00995251452</v>
      </c>
      <c r="FA31" s="145">
        <f>conversões!EZ31*INPUTs!EV$36</f>
        <v>1307.9542211190719</v>
      </c>
      <c r="FB31" s="145">
        <f>conversões!FA31*INPUTs!EW$36</f>
        <v>26439.469090687868</v>
      </c>
      <c r="FC31" s="145">
        <f>conversões!FB31*INPUTs!EX$36</f>
        <v>43192.082806987528</v>
      </c>
      <c r="FD31" s="145">
        <f>conversões!FC31*INPUTs!EY$36</f>
        <v>8455.2798232765817</v>
      </c>
      <c r="FE31" s="145">
        <f>conversões!FD31*INPUTs!EZ$36</f>
        <v>175650.92289055471</v>
      </c>
      <c r="FF31" s="145">
        <f>conversões!FE31*INPUTs!FA$36</f>
        <v>93329.242171255697</v>
      </c>
      <c r="FG31" s="145">
        <f>conversões!FF31*INPUTs!FB$36</f>
        <v>100699.21839421327</v>
      </c>
      <c r="FH31" s="145">
        <f>conversões!FG31*INPUTs!FC$36</f>
        <v>305047.05290782993</v>
      </c>
      <c r="FI31" s="145">
        <f>conversões!FH31*INPUTs!FD$36</f>
        <v>49877.308740587694</v>
      </c>
      <c r="FJ31" s="145">
        <f>conversões!FI31*INPUTs!FE$36</f>
        <v>23312.754326434519</v>
      </c>
      <c r="FK31" s="145">
        <f>conversões!FJ31*INPUTs!FF$36</f>
        <v>356484.30203501566</v>
      </c>
      <c r="FL31" s="145">
        <f>conversões!FK31*INPUTs!FG$36</f>
        <v>1317091.8821333831</v>
      </c>
      <c r="FM31" s="145">
        <f>conversões!FL31*INPUTs!FH$36</f>
        <v>398842.31163828942</v>
      </c>
      <c r="FN31" s="145">
        <f>conversões!FM31*INPUTs!FI$36</f>
        <v>510064.87372435862</v>
      </c>
      <c r="FO31" s="145">
        <f>conversões!FN31*INPUTs!FJ$36</f>
        <v>2802368.0952285137</v>
      </c>
      <c r="FP31" s="145">
        <f>conversões!FO31*INPUTs!FK$36</f>
        <v>799728.60991110234</v>
      </c>
      <c r="FQ31" s="145">
        <f>conversões!FP31*INPUTs!FL$36</f>
        <v>420311.97858858929</v>
      </c>
      <c r="FR31" s="145">
        <f>conversões!FQ31*INPUTs!FM$36</f>
        <v>1218465.4100281114</v>
      </c>
      <c r="FS31" s="145">
        <f>conversões!FR31*INPUTs!FN$36</f>
        <v>61536.626011988337</v>
      </c>
      <c r="FT31" s="145">
        <f>conversões!FS31*INPUTs!FO$36</f>
        <v>25086.719529108512</v>
      </c>
      <c r="FU31" s="145">
        <f>conversões!FT31*INPUTs!FP$36</f>
        <v>209859.68049249315</v>
      </c>
      <c r="FV31" s="145">
        <f>conversões!FU31*INPUTs!FQ$36</f>
        <v>559687.65568904043</v>
      </c>
      <c r="FW31" s="143">
        <f t="shared" si="5"/>
        <v>9726664.3638874814</v>
      </c>
      <c r="FX31" s="145">
        <f>conversões!FW31*INPUTs!FS$36</f>
        <v>16049.252497006479</v>
      </c>
      <c r="FY31" s="145">
        <f>conversões!FX31*INPUTs!FT$36</f>
        <v>3429.9938921971161</v>
      </c>
      <c r="FZ31" s="145">
        <f>conversões!FY31*INPUTs!FU$36</f>
        <v>101017.24304562008</v>
      </c>
      <c r="GA31" s="145">
        <f>conversões!FZ31*INPUTs!FV$36</f>
        <v>9891.327348124918</v>
      </c>
      <c r="GB31" s="145">
        <f>conversões!GA31*INPUTs!FW$36</f>
        <v>69217.937686943216</v>
      </c>
      <c r="GC31" s="145">
        <f>conversões!GB31*INPUTs!FX$36</f>
        <v>1151.0136065801266</v>
      </c>
      <c r="GD31" s="145">
        <f>conversões!GC31*INPUTs!FY$36</f>
        <v>25157.02108490418</v>
      </c>
      <c r="GE31" s="145">
        <f>conversões!GD31*INPUTs!FZ$36</f>
        <v>44127.887587114194</v>
      </c>
      <c r="GF31" s="145">
        <f>conversões!GE31*INPUTs!GA$36</f>
        <v>30762.809988861489</v>
      </c>
      <c r="GG31" s="145">
        <f>conversões!GF31*INPUTs!GB$36</f>
        <v>164339.96143089462</v>
      </c>
      <c r="GH31" s="145">
        <f>conversões!GG31*INPUTs!GC$36</f>
        <v>114726.43582390703</v>
      </c>
      <c r="GI31" s="145">
        <f>conversões!GH31*INPUTs!GD$36</f>
        <v>105426.36874476077</v>
      </c>
      <c r="GJ31" s="145">
        <f>conversões!GI31*INPUTs!GE$36</f>
        <v>508279.40109392913</v>
      </c>
      <c r="GK31" s="145">
        <f>conversões!GJ31*INPUTs!GF$36</f>
        <v>46846.788072871946</v>
      </c>
      <c r="GL31" s="145">
        <f>conversões!GK31*INPUTs!GG$36</f>
        <v>47380.940741544589</v>
      </c>
      <c r="GM31" s="145">
        <f>conversões!GL31*INPUTs!GH$36</f>
        <v>407521.30689863232</v>
      </c>
      <c r="GN31" s="145">
        <f>conversões!GM31*INPUTs!GI$36</f>
        <v>1367358.953391562</v>
      </c>
      <c r="GO31" s="145">
        <f>conversões!GN31*INPUTs!GJ$36</f>
        <v>401339.61547915137</v>
      </c>
      <c r="GP31" s="145">
        <f>conversões!GO31*INPUTs!GK$36</f>
        <v>1694860.6247000587</v>
      </c>
      <c r="GQ31" s="145">
        <f>conversões!GP31*INPUTs!GL$36</f>
        <v>2708243.297837385</v>
      </c>
      <c r="GR31" s="145">
        <f>conversões!GQ31*INPUTs!GM$36</f>
        <v>847594.71533563652</v>
      </c>
      <c r="GS31" s="145">
        <f>conversões!GR31*INPUTs!GN$36</f>
        <v>409159.14363747672</v>
      </c>
      <c r="GT31" s="145">
        <f>conversões!GS31*INPUTs!GO$36</f>
        <v>1188075.4653500728</v>
      </c>
      <c r="GU31" s="145">
        <f>conversões!GT31*INPUTs!GP$36</f>
        <v>72834.801898897393</v>
      </c>
      <c r="GV31" s="145">
        <f>conversões!GU31*INPUTs!GQ$36</f>
        <v>28590.761739372741</v>
      </c>
      <c r="GW31" s="145">
        <f>conversões!GV31*INPUTs!GR$36</f>
        <v>237774.66159957653</v>
      </c>
      <c r="GX31" s="145">
        <f>conversões!GW31*INPUTs!GS$36</f>
        <v>648047.31738682149</v>
      </c>
      <c r="GY31" s="143">
        <f t="shared" si="6"/>
        <v>11299205.047899902</v>
      </c>
      <c r="GZ31" s="145">
        <f>conversões!GY31*INPUTs!GU$36</f>
        <v>14784.730379925481</v>
      </c>
      <c r="HA31" s="145">
        <f>conversões!GZ31*INPUTs!GV$36</f>
        <v>3763.2899182549304</v>
      </c>
      <c r="HB31" s="145">
        <f>conversões!HA31*INPUTs!GW$36</f>
        <v>133694.82590167841</v>
      </c>
      <c r="HC31" s="145">
        <f>conversões!HB31*INPUTs!GX$36</f>
        <v>8663.5404756925036</v>
      </c>
      <c r="HD31" s="145">
        <f>conversões!HC31*INPUTs!GY$36</f>
        <v>63998.389257502917</v>
      </c>
      <c r="HE31" s="145">
        <f>conversões!HD31*INPUTs!GZ$36</f>
        <v>1503.8613389870809</v>
      </c>
      <c r="HF31" s="145">
        <f>conversões!HE31*INPUTs!HA$36</f>
        <v>29175.566202336529</v>
      </c>
      <c r="HG31" s="145">
        <f>conversões!HF31*INPUTs!HB$36</f>
        <v>37029.946458147322</v>
      </c>
      <c r="HH31" s="145">
        <f>conversões!HG31*INPUTs!HC$36</f>
        <v>28516.418099688784</v>
      </c>
      <c r="HI31" s="145">
        <f>conversões!HH31*INPUTs!HD$36</f>
        <v>160797.98971685063</v>
      </c>
      <c r="HJ31" s="145">
        <f>conversões!HI31*INPUTs!HE$36</f>
        <v>124178.75427690269</v>
      </c>
      <c r="HK31" s="145">
        <f>conversões!HJ31*INPUTs!HF$36</f>
        <v>114756.6565710024</v>
      </c>
      <c r="HL31" s="145">
        <f>conversões!HK31*INPUTs!HG$36</f>
        <v>529477.66744172433</v>
      </c>
      <c r="HM31" s="145">
        <f>conversões!HL31*INPUTs!HH$36</f>
        <v>3063.308984194884</v>
      </c>
      <c r="HN31" s="145">
        <f>conversões!HM31*INPUTs!HI$36</f>
        <v>60200.460823882386</v>
      </c>
      <c r="HO31" s="145">
        <f>conversões!HN31*INPUTs!HJ$36</f>
        <v>404999.77842555969</v>
      </c>
      <c r="HP31" s="145">
        <f>conversões!HO31*INPUTs!HK$36</f>
        <v>1454418.7422603627</v>
      </c>
      <c r="HQ31" s="145">
        <f>conversões!HP31*INPUTs!HL$36</f>
        <v>399183.90507369139</v>
      </c>
      <c r="HR31" s="145">
        <f>conversões!HQ31*INPUTs!HM$36</f>
        <v>1892006.7728020984</v>
      </c>
      <c r="HS31" s="145">
        <f>conversões!HR31*INPUTs!HN$36</f>
        <v>4179560.0189738269</v>
      </c>
      <c r="HT31" s="145">
        <f>conversões!HS31*INPUTs!HO$36</f>
        <v>801518.45041452872</v>
      </c>
      <c r="HU31" s="145">
        <f>conversões!HT31*INPUTs!HP$36</f>
        <v>481399.58316259924</v>
      </c>
      <c r="HV31" s="145">
        <f>conversões!HU31*INPUTs!HQ$36</f>
        <v>1454948.4027226286</v>
      </c>
      <c r="HW31" s="145">
        <f>conversões!HV31*INPUTs!HR$36</f>
        <v>82562.402608148739</v>
      </c>
      <c r="HX31" s="145">
        <f>conversões!HW31*INPUTs!HS$36</f>
        <v>37749.2230082225</v>
      </c>
      <c r="HY31" s="145">
        <f>conversões!HX31*INPUTs!HT$36</f>
        <v>256204.32095577824</v>
      </c>
      <c r="HZ31" s="145">
        <f>conversões!HY31*INPUTs!HU$36</f>
        <v>829655.42021625186</v>
      </c>
      <c r="IA31" s="143">
        <f t="shared" si="7"/>
        <v>13587812.42647047</v>
      </c>
    </row>
    <row r="32" spans="1:235" s="115" customFormat="1" ht="24" x14ac:dyDescent="0.25">
      <c r="A32" s="113" t="s">
        <v>28</v>
      </c>
      <c r="B32" s="114">
        <v>5823</v>
      </c>
      <c r="C32" s="114"/>
      <c r="D32" s="114">
        <v>7</v>
      </c>
      <c r="E32" s="114"/>
      <c r="F32" s="114"/>
      <c r="G32" s="114" t="s">
        <v>821</v>
      </c>
      <c r="H32" s="114" t="s">
        <v>787</v>
      </c>
      <c r="I32" s="113" t="s">
        <v>9</v>
      </c>
      <c r="J32" s="113" t="s">
        <v>883</v>
      </c>
      <c r="K32" s="113" t="s">
        <v>844</v>
      </c>
      <c r="L32" s="145">
        <f>conversões!K32*INPUTs!G$36</f>
        <v>6756.9764003228584</v>
      </c>
      <c r="M32" s="145">
        <f>conversões!L32*INPUTs!H$36</f>
        <v>840.84060661677688</v>
      </c>
      <c r="N32" s="145">
        <f>conversões!M32*INPUTs!I$36</f>
        <v>0</v>
      </c>
      <c r="O32" s="145">
        <f>conversões!N32*INPUTs!J$36</f>
        <v>0</v>
      </c>
      <c r="P32" s="145">
        <f>conversões!O32*INPUTs!K$36</f>
        <v>2269.883391362212</v>
      </c>
      <c r="Q32" s="145">
        <f>conversões!P32*INPUTs!L$36</f>
        <v>0</v>
      </c>
      <c r="R32" s="145">
        <f>conversões!Q32*INPUTs!M$36</f>
        <v>0</v>
      </c>
      <c r="S32" s="145">
        <f>conversões!R32*INPUTs!N$36</f>
        <v>2345.5554397247442</v>
      </c>
      <c r="T32" s="145">
        <f>conversões!S32*INPUTs!O$36</f>
        <v>0</v>
      </c>
      <c r="U32" s="145">
        <f>conversões!T32*INPUTs!P$36</f>
        <v>410.0334040969048</v>
      </c>
      <c r="V32" s="145">
        <f>conversões!U32*INPUTs!Q$36</f>
        <v>364.86344139493593</v>
      </c>
      <c r="W32" s="145">
        <f>conversões!V32*INPUTs!R$36</f>
        <v>0</v>
      </c>
      <c r="X32" s="145">
        <f>conversões!W32*INPUTs!S$36</f>
        <v>1708.2097998538241</v>
      </c>
      <c r="Y32" s="145">
        <f>conversões!X32*INPUTs!T$36</f>
        <v>147.66573936207035</v>
      </c>
      <c r="Z32" s="145">
        <f>conversões!Y32*INPUTs!U$36</f>
        <v>0</v>
      </c>
      <c r="AA32" s="145">
        <f>conversões!Z32*INPUTs!V$36</f>
        <v>2883.2200624660786</v>
      </c>
      <c r="AB32" s="145">
        <f>conversões!AA32*INPUTs!W$36</f>
        <v>21503.837529729757</v>
      </c>
      <c r="AC32" s="145">
        <f>conversões!AB32*INPUTs!X$36</f>
        <v>3785.6171634142361</v>
      </c>
      <c r="AD32" s="145">
        <f>conversões!AC32*INPUTs!Y$36</f>
        <v>32296.684663326163</v>
      </c>
      <c r="AE32" s="145">
        <f>conversões!AD32*INPUTs!Z$36</f>
        <v>1965205.7247359024</v>
      </c>
      <c r="AF32" s="145">
        <f>conversões!AE32*INPUTs!AA$36</f>
        <v>10328.817986745595</v>
      </c>
      <c r="AG32" s="145">
        <f>conversões!AF32*INPUTs!AB$36</f>
        <v>31703.764014400385</v>
      </c>
      <c r="AH32" s="145">
        <f>conversões!AG32*INPUTs!AC$36</f>
        <v>15788.151334147589</v>
      </c>
      <c r="AI32" s="145">
        <f>conversões!AH32*INPUTs!AD$36</f>
        <v>2648.1648654619198</v>
      </c>
      <c r="AJ32" s="145">
        <f>conversões!AI32*INPUTs!AE$36</f>
        <v>980.08958863698319</v>
      </c>
      <c r="AK32" s="145">
        <f>conversões!AJ32*INPUTs!AF$36</f>
        <v>1625.7466458940107</v>
      </c>
      <c r="AL32" s="145">
        <f>conversões!AK32*INPUTs!AG$36</f>
        <v>0</v>
      </c>
      <c r="AM32" s="143">
        <f t="shared" si="0"/>
        <v>2103593.8468128596</v>
      </c>
      <c r="AN32" s="145">
        <f>conversões!AM32*INPUTs!AI$36</f>
        <v>6839.350250606346</v>
      </c>
      <c r="AO32" s="145">
        <f>conversões!AN32*INPUTs!AJ$36</f>
        <v>0</v>
      </c>
      <c r="AP32" s="145">
        <f>conversões!AO32*INPUTs!AK$36</f>
        <v>6364.5022276199834</v>
      </c>
      <c r="AQ32" s="145">
        <f>conversões!AP32*INPUTs!AL$36</f>
        <v>0</v>
      </c>
      <c r="AR32" s="145">
        <f>conversões!AQ32*INPUTs!AM$36</f>
        <v>1831.2849522524996</v>
      </c>
      <c r="AS32" s="145">
        <f>conversões!AR32*INPUTs!AN$36</f>
        <v>0</v>
      </c>
      <c r="AT32" s="145">
        <f>conversões!AS32*INPUTs!AO$36</f>
        <v>0</v>
      </c>
      <c r="AU32" s="145">
        <f>conversões!AT32*INPUTs!AP$36</f>
        <v>2629.5468439835868</v>
      </c>
      <c r="AV32" s="145">
        <f>conversões!AU32*INPUTs!AQ$36</f>
        <v>144.02330785606932</v>
      </c>
      <c r="AW32" s="145">
        <f>conversões!AV32*INPUTs!AR$36</f>
        <v>287.19941978357349</v>
      </c>
      <c r="AX32" s="145">
        <f>conversões!AW32*INPUTs!AS$36</f>
        <v>177.69934601653259</v>
      </c>
      <c r="AY32" s="145">
        <f>conversões!AX32*INPUTs!AT$36</f>
        <v>162.76539978579868</v>
      </c>
      <c r="AZ32" s="145">
        <f>conversões!AY32*INPUTs!AU$36</f>
        <v>349.46832053310936</v>
      </c>
      <c r="BA32" s="145">
        <f>conversões!AZ32*INPUTs!AV$36</f>
        <v>0</v>
      </c>
      <c r="BB32" s="145">
        <f>conversões!BA32*INPUTs!AW$36</f>
        <v>0</v>
      </c>
      <c r="BC32" s="145">
        <f>conversões!BB32*INPUTs!AX$36</f>
        <v>1541.0091522534406</v>
      </c>
      <c r="BD32" s="145">
        <f>conversões!BC32*INPUTs!AY$36</f>
        <v>14963.150133434516</v>
      </c>
      <c r="BE32" s="145">
        <f>conversões!BD32*INPUTs!AZ$36</f>
        <v>5023.5816917856646</v>
      </c>
      <c r="BF32" s="145">
        <f>conversões!BE32*INPUTs!BA$36</f>
        <v>30516.033352741932</v>
      </c>
      <c r="BG32" s="145">
        <f>conversões!BF32*INPUTs!BB$36</f>
        <v>2637303.8175604055</v>
      </c>
      <c r="BH32" s="145">
        <f>conversões!BG32*INPUTs!BC$36</f>
        <v>9060.1165870971854</v>
      </c>
      <c r="BI32" s="145">
        <f>conversões!BH32*INPUTs!BD$36</f>
        <v>13555.042724484691</v>
      </c>
      <c r="BJ32" s="145">
        <f>conversões!BI32*INPUTs!BE$36</f>
        <v>19193.380492890807</v>
      </c>
      <c r="BK32" s="145">
        <f>conversões!BJ32*INPUTs!BF$36</f>
        <v>2117.0113101153656</v>
      </c>
      <c r="BL32" s="145">
        <f>conversões!BK32*INPUTs!BG$36</f>
        <v>1478.1842791755935</v>
      </c>
      <c r="BM32" s="145">
        <f>conversões!BL32*INPUTs!BH$36</f>
        <v>1913.4227155168253</v>
      </c>
      <c r="BN32" s="145">
        <f>conversões!BM32*INPUTs!BI$36</f>
        <v>74.129643749447453</v>
      </c>
      <c r="BO32" s="143">
        <f t="shared" si="1"/>
        <v>2755524.7197120884</v>
      </c>
      <c r="BP32" s="145">
        <f>conversões!BO32*INPUTs!BK$36</f>
        <v>6156.0845421472332</v>
      </c>
      <c r="BQ32" s="145">
        <f>conversões!BP32*INPUTs!BL$36</f>
        <v>0</v>
      </c>
      <c r="BR32" s="145">
        <f>conversões!BQ32*INPUTs!BM$36</f>
        <v>4077.6466119746774</v>
      </c>
      <c r="BS32" s="145">
        <f>conversões!BR32*INPUTs!BN$36</f>
        <v>0</v>
      </c>
      <c r="BT32" s="145">
        <f>conversões!BS32*INPUTs!BO$36</f>
        <v>1600.0769473880819</v>
      </c>
      <c r="BU32" s="145">
        <f>conversões!BT32*INPUTs!BP$36</f>
        <v>0</v>
      </c>
      <c r="BV32" s="145">
        <f>conversões!BU32*INPUTs!BQ$36</f>
        <v>0</v>
      </c>
      <c r="BW32" s="145">
        <f>conversões!BV32*INPUTs!BR$36</f>
        <v>2742.2999312285633</v>
      </c>
      <c r="BX32" s="145">
        <f>conversões!BW32*INPUTs!BS$36</f>
        <v>356.92417769340545</v>
      </c>
      <c r="BY32" s="145">
        <f>conversões!BX32*INPUTs!BT$36</f>
        <v>502.23926683672693</v>
      </c>
      <c r="BZ32" s="145">
        <f>conversões!BY32*INPUTs!BU$36</f>
        <v>294.89516766818775</v>
      </c>
      <c r="CA32" s="145">
        <f>conversões!BZ32*INPUTs!BV$36</f>
        <v>90.503753456331026</v>
      </c>
      <c r="CB32" s="145">
        <f>conversões!CA32*INPUTs!BW$36</f>
        <v>1268.5605671803967</v>
      </c>
      <c r="CC32" s="145">
        <f>conversões!CB32*INPUTs!BX$36</f>
        <v>0</v>
      </c>
      <c r="CD32" s="145">
        <f>conversões!CC32*INPUTs!BY$36</f>
        <v>140.73333662459476</v>
      </c>
      <c r="CE32" s="145">
        <f>conversões!CD32*INPUTs!BZ$36</f>
        <v>1297.3769622810737</v>
      </c>
      <c r="CF32" s="145">
        <f>conversões!CE32*INPUTs!CA$36</f>
        <v>15060.321214480347</v>
      </c>
      <c r="CG32" s="145">
        <f>conversões!CF32*INPUTs!CB$36</f>
        <v>4142.2402721138769</v>
      </c>
      <c r="CH32" s="145">
        <f>conversões!CG32*INPUTs!CC$36</f>
        <v>100063.21807164149</v>
      </c>
      <c r="CI32" s="145">
        <f>conversões!CH32*INPUTs!CD$36</f>
        <v>2982298.9906061916</v>
      </c>
      <c r="CJ32" s="145">
        <f>conversões!CI32*INPUTs!CE$36</f>
        <v>40956.277845819721</v>
      </c>
      <c r="CK32" s="145">
        <f>conversões!CJ32*INPUTs!CF$36</f>
        <v>29022.265119778811</v>
      </c>
      <c r="CL32" s="145">
        <f>conversões!CK32*INPUTs!CG$36</f>
        <v>20052.044423396121</v>
      </c>
      <c r="CM32" s="145">
        <f>conversões!CL32*INPUTs!CH$36</f>
        <v>924.97324885576893</v>
      </c>
      <c r="CN32" s="145">
        <f>conversões!CM32*INPUTs!CI$36</f>
        <v>1887.0145725334353</v>
      </c>
      <c r="CO32" s="145">
        <f>conversões!CN32*INPUTs!CJ$36</f>
        <v>962.75743462699882</v>
      </c>
      <c r="CP32" s="145">
        <f>conversões!CO32*INPUTs!CK$36</f>
        <v>151.24874147921736</v>
      </c>
      <c r="CQ32" s="143">
        <f t="shared" si="2"/>
        <v>3214048.6928153969</v>
      </c>
      <c r="CR32" s="145">
        <f>conversões!CQ32*INPUTs!CM$36</f>
        <v>5306.341232439866</v>
      </c>
      <c r="CS32" s="145">
        <f>conversões!CR32*INPUTs!CN$36</f>
        <v>0</v>
      </c>
      <c r="CT32" s="145">
        <f>conversões!CS32*INPUTs!CO$36</f>
        <v>244.35753004549846</v>
      </c>
      <c r="CU32" s="145">
        <f>conversões!CT32*INPUTs!CP$36</f>
        <v>0</v>
      </c>
      <c r="CV32" s="145">
        <f>conversões!CU32*INPUTs!CQ$36</f>
        <v>1419.2838133285327</v>
      </c>
      <c r="CW32" s="145">
        <f>conversões!CV32*INPUTs!CR$36</f>
        <v>0</v>
      </c>
      <c r="CX32" s="145">
        <f>conversões!CW32*INPUTs!CS$36</f>
        <v>0</v>
      </c>
      <c r="CY32" s="145">
        <f>conversões!CX32*INPUTs!CT$36</f>
        <v>2030.6148436886629</v>
      </c>
      <c r="CZ32" s="145">
        <f>conversões!CY32*INPUTs!CU$36</f>
        <v>366.82525255888419</v>
      </c>
      <c r="DA32" s="145">
        <f>conversões!CZ32*INPUTs!CV$36</f>
        <v>136.94072377871123</v>
      </c>
      <c r="DB32" s="145">
        <f>conversões!DA32*INPUTs!CW$36</f>
        <v>391.08888740577538</v>
      </c>
      <c r="DC32" s="145">
        <f>conversões!DB32*INPUTs!CX$36</f>
        <v>0</v>
      </c>
      <c r="DD32" s="145">
        <f>conversões!DC32*INPUTs!CY$36</f>
        <v>0</v>
      </c>
      <c r="DE32" s="145">
        <f>conversões!DD32*INPUTs!CZ$36</f>
        <v>0</v>
      </c>
      <c r="DF32" s="145">
        <f>conversões!DE32*INPUTs!DA$36</f>
        <v>136.94072377871123</v>
      </c>
      <c r="DG32" s="145">
        <f>conversões!DF32*INPUTs!DB$36</f>
        <v>805.13230659318958</v>
      </c>
      <c r="DH32" s="145">
        <f>conversões!DG32*INPUTs!DC$36</f>
        <v>14671.655771157424</v>
      </c>
      <c r="DI32" s="145">
        <f>conversões!DH32*INPUTs!DD$36</f>
        <v>4141.6729400708928</v>
      </c>
      <c r="DJ32" s="145">
        <f>conversões!DI32*INPUTs!DE$36</f>
        <v>112073.11752285816</v>
      </c>
      <c r="DK32" s="145">
        <f>conversões!DJ32*INPUTs!DF$36</f>
        <v>2995784.5854907096</v>
      </c>
      <c r="DL32" s="145">
        <f>conversões!DK32*INPUTs!DG$36</f>
        <v>9105.6020588919928</v>
      </c>
      <c r="DM32" s="145">
        <f>conversões!DL32*INPUTs!DH$36</f>
        <v>36933.824047379698</v>
      </c>
      <c r="DN32" s="145">
        <f>conversões!DM32*INPUTs!DI$36</f>
        <v>15344.979490271406</v>
      </c>
      <c r="DO32" s="145">
        <f>conversões!DN32*INPUTs!DJ$36</f>
        <v>513.84179839901742</v>
      </c>
      <c r="DP32" s="145">
        <f>conversões!DO32*INPUTs!DK$36</f>
        <v>1747.1111116965481</v>
      </c>
      <c r="DQ32" s="145">
        <f>conversões!DP32*INPUTs!DL$36</f>
        <v>1259.0041186724673</v>
      </c>
      <c r="DR32" s="145">
        <f>conversões!DQ32*INPUTs!DM$36</f>
        <v>110.92198626080295</v>
      </c>
      <c r="DS32" s="143">
        <f t="shared" si="3"/>
        <v>3202523.8416499859</v>
      </c>
      <c r="DT32" s="145">
        <f>conversões!DS32*INPUTs!DO$36</f>
        <v>6358.4858999614189</v>
      </c>
      <c r="DU32" s="145">
        <f>conversões!DT32*INPUTs!DP$36</f>
        <v>584.53456839822752</v>
      </c>
      <c r="DV32" s="145">
        <f>conversões!DU32*INPUTs!DQ$36</f>
        <v>10737.635510170287</v>
      </c>
      <c r="DW32" s="145">
        <f>conversões!DV32*INPUTs!DR$36</f>
        <v>3823.7529716427412</v>
      </c>
      <c r="DX32" s="145">
        <f>conversões!DW32*INPUTs!DS$36</f>
        <v>18501.320561320907</v>
      </c>
      <c r="DY32" s="145">
        <f>conversões!DX32*INPUTs!DT$36</f>
        <v>702.21982599413195</v>
      </c>
      <c r="DZ32" s="145">
        <f>conversões!DY32*INPUTs!DU$36</f>
        <v>2163.2750038651084</v>
      </c>
      <c r="EA32" s="145">
        <f>conversões!DZ32*INPUTs!DV$36</f>
        <v>3878.8823346149161</v>
      </c>
      <c r="EB32" s="145">
        <f>conversões!EA32*INPUTs!DW$36</f>
        <v>2519.4058918352848</v>
      </c>
      <c r="EC32" s="145">
        <f>conversões!EB32*INPUTs!DX$36</f>
        <v>31564.534055684919</v>
      </c>
      <c r="ED32" s="145">
        <f>conversões!EC32*INPUTs!DY$36</f>
        <v>5744.9747239321941</v>
      </c>
      <c r="EE32" s="145">
        <f>conversões!ED32*INPUTs!DZ$36</f>
        <v>4135.6387483293529</v>
      </c>
      <c r="EF32" s="145">
        <f>conversões!EE32*INPUTs!EA$36</f>
        <v>17649.784905790326</v>
      </c>
      <c r="EG32" s="145">
        <f>conversões!EF32*INPUTs!EB$36</f>
        <v>5314.8140784267543</v>
      </c>
      <c r="EH32" s="145">
        <f>conversões!EG32*INPUTs!EC$36</f>
        <v>8337.5480847395993</v>
      </c>
      <c r="EI32" s="145">
        <f>conversões!EH32*INPUTs!ED$36</f>
        <v>35327.489972956406</v>
      </c>
      <c r="EJ32" s="145">
        <f>conversões!EI32*INPUTs!EE$36</f>
        <v>31856.554359882262</v>
      </c>
      <c r="EK32" s="145">
        <f>conversões!EJ32*INPUTs!EF$36</f>
        <v>14199.75407990444</v>
      </c>
      <c r="EL32" s="145">
        <f>conversões!EK32*INPUTs!EG$36</f>
        <v>67374.6400859891</v>
      </c>
      <c r="EM32" s="145">
        <f>conversões!EL32*INPUTs!EH$36</f>
        <v>3601666.0546253035</v>
      </c>
      <c r="EN32" s="145">
        <f>conversões!EM32*INPUTs!EI$36</f>
        <v>188644.47550474701</v>
      </c>
      <c r="EO32" s="145">
        <f>conversões!EN32*INPUTs!EJ$36</f>
        <v>64043.48230592304</v>
      </c>
      <c r="EP32" s="145">
        <f>conversões!EO32*INPUTs!EK$36</f>
        <v>79162.704390845087</v>
      </c>
      <c r="EQ32" s="145">
        <f>conversões!EP32*INPUTs!EL$36</f>
        <v>7324.2690798665253</v>
      </c>
      <c r="ER32" s="145">
        <f>conversões!EQ32*INPUTs!EM$36</f>
        <v>8409.0309502200234</v>
      </c>
      <c r="ES32" s="145">
        <f>conversões!ER32*INPUTs!EN$36</f>
        <v>66647.339654844167</v>
      </c>
      <c r="ET32" s="145">
        <f>conversões!ES32*INPUTs!EO$36</f>
        <v>22152.565852859068</v>
      </c>
      <c r="EU32" s="143">
        <f t="shared" si="4"/>
        <v>4308825.1680280473</v>
      </c>
      <c r="EV32" s="145">
        <f>conversões!EU32*INPUTs!EQ$36</f>
        <v>5113.341052495829</v>
      </c>
      <c r="EW32" s="145">
        <f>conversões!EV32*INPUTs!ER$36</f>
        <v>0</v>
      </c>
      <c r="EX32" s="145">
        <f>conversões!EW32*INPUTs!ES$36</f>
        <v>12637.651690315426</v>
      </c>
      <c r="EY32" s="145">
        <f>conversões!EX32*INPUTs!ET$36</f>
        <v>3558.0398596145842</v>
      </c>
      <c r="EZ32" s="145">
        <f>conversões!EY32*INPUTs!EU$36</f>
        <v>20583.264422494714</v>
      </c>
      <c r="FA32" s="145">
        <f>conversões!EZ32*INPUTs!EV$36</f>
        <v>0</v>
      </c>
      <c r="FB32" s="145">
        <f>conversões!FA32*INPUTs!EW$36</f>
        <v>2881.2920748216088</v>
      </c>
      <c r="FC32" s="145">
        <f>conversões!FB32*INPUTs!EX$36</f>
        <v>2877.5285690186174</v>
      </c>
      <c r="FD32" s="145">
        <f>conversões!FC32*INPUTs!EY$36</f>
        <v>2913.1431305986948</v>
      </c>
      <c r="FE32" s="145">
        <f>conversões!FD32*INPUTs!EZ$36</f>
        <v>28028.018535651307</v>
      </c>
      <c r="FF32" s="145">
        <f>conversões!FE32*INPUTs!FA$36</f>
        <v>7479.6784430330017</v>
      </c>
      <c r="FG32" s="145">
        <f>conversões!FF32*INPUTs!FB$36</f>
        <v>196.09273582883284</v>
      </c>
      <c r="FH32" s="145">
        <f>conversões!FG32*INPUTs!FC$36</f>
        <v>15550.641436089563</v>
      </c>
      <c r="FI32" s="145">
        <f>conversões!FH32*INPUTs!FD$36</f>
        <v>4699.6775223446712</v>
      </c>
      <c r="FJ32" s="145">
        <f>conversões!FI32*INPUTs!FE$36</f>
        <v>7478.6549479375235</v>
      </c>
      <c r="FK32" s="145">
        <f>conversões!FJ32*INPUTs!FF$36</f>
        <v>30277.108567202249</v>
      </c>
      <c r="FL32" s="145">
        <f>conversões!FK32*INPUTs!FG$36</f>
        <v>21884.217323627803</v>
      </c>
      <c r="FM32" s="145">
        <f>conversões!FL32*INPUTs!FH$36</f>
        <v>9911.9252921730131</v>
      </c>
      <c r="FN32" s="145">
        <f>conversões!FM32*INPUTs!FI$36</f>
        <v>64669.485930028975</v>
      </c>
      <c r="FO32" s="145">
        <f>conversões!FN32*INPUTs!FJ$36</f>
        <v>3446269.6188893667</v>
      </c>
      <c r="FP32" s="145">
        <f>conversões!FO32*INPUTs!FK$36</f>
        <v>201789.91947870015</v>
      </c>
      <c r="FQ32" s="145">
        <f>conversões!FP32*INPUTs!FL$36</f>
        <v>58269.200193992037</v>
      </c>
      <c r="FR32" s="145">
        <f>conversões!FQ32*INPUTs!FM$36</f>
        <v>105776.27975275289</v>
      </c>
      <c r="FS32" s="145">
        <f>conversões!FR32*INPUTs!FN$36</f>
        <v>9058.754283537588</v>
      </c>
      <c r="FT32" s="145">
        <f>conversões!FS32*INPUTs!FO$36</f>
        <v>6831.1437048873422</v>
      </c>
      <c r="FU32" s="145">
        <f>conversões!FT32*INPUTs!FP$36</f>
        <v>56325.952528210008</v>
      </c>
      <c r="FV32" s="145">
        <f>conversões!FU32*INPUTs!FQ$36</f>
        <v>23524.589922775827</v>
      </c>
      <c r="FW32" s="143">
        <f t="shared" si="5"/>
        <v>4148585.220287499</v>
      </c>
      <c r="FX32" s="145">
        <f>conversões!FW32*INPUTs!FS$36</f>
        <v>4941.6087269910122</v>
      </c>
      <c r="FY32" s="145">
        <f>conversões!FX32*INPUTs!FT$36</f>
        <v>0</v>
      </c>
      <c r="FZ32" s="145">
        <f>conversões!FY32*INPUTs!FU$36</f>
        <v>12120.631773896517</v>
      </c>
      <c r="GA32" s="145">
        <f>conversões!FZ32*INPUTs!FV$36</f>
        <v>939.47379203331184</v>
      </c>
      <c r="GB32" s="145">
        <f>conversões!GA32*INPUTs!FW$36</f>
        <v>18558.949194315552</v>
      </c>
      <c r="GC32" s="145">
        <f>conversões!GB32*INPUTs!FX$36</f>
        <v>0</v>
      </c>
      <c r="GD32" s="145">
        <f>conversões!GC32*INPUTs!FY$36</f>
        <v>1676.5091508121789</v>
      </c>
      <c r="GE32" s="145">
        <f>conversões!GD32*INPUTs!FZ$36</f>
        <v>2039.4390498808743</v>
      </c>
      <c r="GF32" s="145">
        <f>conversões!GE32*INPUTs!GA$36</f>
        <v>1748.580263411289</v>
      </c>
      <c r="GG32" s="145">
        <f>conversões!GF32*INPUTs!GB$36</f>
        <v>31607.961578358347</v>
      </c>
      <c r="GH32" s="145">
        <f>conversões!GG32*INPUTs!GC$36</f>
        <v>3361.0811221925278</v>
      </c>
      <c r="GI32" s="145">
        <f>conversões!GH32*INPUTs!GD$36</f>
        <v>0</v>
      </c>
      <c r="GJ32" s="145">
        <f>conversões!GI32*INPUTs!GE$36</f>
        <v>11581.14066774126</v>
      </c>
      <c r="GK32" s="145">
        <f>conversões!GJ32*INPUTs!GF$36</f>
        <v>4493.2844228743315</v>
      </c>
      <c r="GL32" s="145">
        <f>conversões!GK32*INPUTs!GG$36</f>
        <v>5511.2460440423583</v>
      </c>
      <c r="GM32" s="145">
        <f>conversões!GL32*INPUTs!GH$36</f>
        <v>31584.310049605509</v>
      </c>
      <c r="GN32" s="145">
        <f>conversões!GM32*INPUTs!GI$36</f>
        <v>21746.883414576019</v>
      </c>
      <c r="GO32" s="145">
        <f>conversões!GN32*INPUTs!GJ$36</f>
        <v>9488.2642852575445</v>
      </c>
      <c r="GP32" s="145">
        <f>conversões!GO32*INPUTs!GK$36</f>
        <v>62766.760354565209</v>
      </c>
      <c r="GQ32" s="145">
        <f>conversões!GP32*INPUTs!GL$36</f>
        <v>1175397.2941676069</v>
      </c>
      <c r="GR32" s="145">
        <f>conversões!GQ32*INPUTs!GM$36</f>
        <v>157458.7346384112</v>
      </c>
      <c r="GS32" s="145">
        <f>conversões!GR32*INPUTs!GN$36</f>
        <v>51366.945622214123</v>
      </c>
      <c r="GT32" s="145">
        <f>conversões!GS32*INPUTs!GO$36</f>
        <v>76105.204607378982</v>
      </c>
      <c r="GU32" s="145">
        <f>conversões!GT32*INPUTs!GP$36</f>
        <v>11289.221254812785</v>
      </c>
      <c r="GV32" s="145">
        <f>conversões!GU32*INPUTs!GQ$36</f>
        <v>7547.4796777547517</v>
      </c>
      <c r="GW32" s="145">
        <f>conversões!GV32*INPUTs!GR$36</f>
        <v>39951.674576097415</v>
      </c>
      <c r="GX32" s="145">
        <f>conversões!GW32*INPUTs!GS$36</f>
        <v>19184.861497845326</v>
      </c>
      <c r="GY32" s="143">
        <f t="shared" si="6"/>
        <v>1762467.539932675</v>
      </c>
      <c r="GZ32" s="145">
        <f>conversões!GY32*INPUTs!GU$36</f>
        <v>4633.8985393085914</v>
      </c>
      <c r="HA32" s="145">
        <f>conversões!GZ32*INPUTs!GV$36</f>
        <v>0</v>
      </c>
      <c r="HB32" s="145">
        <f>conversões!HA32*INPUTs!GW$36</f>
        <v>14694.241210368735</v>
      </c>
      <c r="HC32" s="145">
        <f>conversões!HB32*INPUTs!GX$36</f>
        <v>1475.3617694987481</v>
      </c>
      <c r="HD32" s="145">
        <f>conversões!HC32*INPUTs!GY$36</f>
        <v>19215.775785214697</v>
      </c>
      <c r="HE32" s="145">
        <f>conversões!HD32*INPUTs!GZ$36</f>
        <v>0</v>
      </c>
      <c r="HF32" s="145">
        <f>conversões!HE32*INPUTs!HA$36</f>
        <v>1951.8293464096951</v>
      </c>
      <c r="HG32" s="145">
        <f>conversões!HF32*INPUTs!HB$36</f>
        <v>3295.3225576376153</v>
      </c>
      <c r="HH32" s="145">
        <f>conversões!HG32*INPUTs!HC$36</f>
        <v>5536.8415616198081</v>
      </c>
      <c r="HI32" s="145">
        <f>conversões!HH32*INPUTs!HD$36</f>
        <v>33031.760144615073</v>
      </c>
      <c r="HJ32" s="145">
        <f>conversões!HI32*INPUTs!HE$36</f>
        <v>4745.5105409508678</v>
      </c>
      <c r="HK32" s="145">
        <f>conversões!HJ32*INPUTs!HF$36</f>
        <v>0</v>
      </c>
      <c r="HL32" s="145">
        <f>conversões!HK32*INPUTs!HG$36</f>
        <v>13231.514559609013</v>
      </c>
      <c r="HM32" s="145">
        <f>conversões!HL32*INPUTs!HH$36</f>
        <v>7950.3546458420215</v>
      </c>
      <c r="HN32" s="145">
        <f>conversões!HM32*INPUTs!HI$36</f>
        <v>8232.6657798782853</v>
      </c>
      <c r="HO32" s="145">
        <f>conversões!HN32*INPUTs!HJ$36</f>
        <v>43180.964816278713</v>
      </c>
      <c r="HP32" s="145">
        <f>conversões!HO32*INPUTs!HK$36</f>
        <v>20008.714327352925</v>
      </c>
      <c r="HQ32" s="145">
        <f>conversões!HP32*INPUTs!HL$36</f>
        <v>12851.69831787866</v>
      </c>
      <c r="HR32" s="145">
        <f>conversões!HQ32*INPUTs!HM$36</f>
        <v>120561.68451136103</v>
      </c>
      <c r="HS32" s="145">
        <f>conversões!HR32*INPUTs!HN$36</f>
        <v>1539827.1705342983</v>
      </c>
      <c r="HT32" s="145">
        <f>conversões!HS32*INPUTs!HO$36</f>
        <v>108129.70647644578</v>
      </c>
      <c r="HU32" s="145">
        <f>conversões!HT32*INPUTs!HP$36</f>
        <v>36821.861734813974</v>
      </c>
      <c r="HV32" s="145">
        <f>conversões!HU32*INPUTs!HQ$36</f>
        <v>72869.885854801367</v>
      </c>
      <c r="HW32" s="145">
        <f>conversões!HV32*INPUTs!HR$36</f>
        <v>20957.266305973899</v>
      </c>
      <c r="HX32" s="145">
        <f>conversões!HW32*INPUTs!HS$36</f>
        <v>8323.0727872251064</v>
      </c>
      <c r="HY32" s="145">
        <f>conversões!HX32*INPUTs!HT$36</f>
        <v>52591.468720126097</v>
      </c>
      <c r="HZ32" s="145">
        <f>conversões!HY32*INPUTs!HU$36</f>
        <v>29860.11314416716</v>
      </c>
      <c r="IA32" s="143">
        <f t="shared" si="7"/>
        <v>2183978.6839716765</v>
      </c>
    </row>
    <row r="33" spans="1:235" s="26" customFormat="1" ht="24" x14ac:dyDescent="0.25">
      <c r="A33" s="97" t="s">
        <v>28</v>
      </c>
      <c r="B33" s="98">
        <v>6391</v>
      </c>
      <c r="C33" s="98"/>
      <c r="D33" s="98">
        <v>8</v>
      </c>
      <c r="E33" s="98"/>
      <c r="F33" s="98"/>
      <c r="G33" s="98" t="s">
        <v>822</v>
      </c>
      <c r="H33" s="98" t="s">
        <v>787</v>
      </c>
      <c r="I33" s="97" t="s">
        <v>838</v>
      </c>
      <c r="J33" s="97" t="s">
        <v>884</v>
      </c>
      <c r="K33" s="97" t="s">
        <v>844</v>
      </c>
      <c r="L33" s="145">
        <f>conversões!K33*INPUTs!G$37</f>
        <v>21357.579789612533</v>
      </c>
      <c r="M33" s="145">
        <f>conversões!L33*INPUTs!H$37</f>
        <v>0</v>
      </c>
      <c r="N33" s="145">
        <f>conversões!M33*INPUTs!I$37</f>
        <v>239.0333262321538</v>
      </c>
      <c r="O33" s="145">
        <f>conversões!N33*INPUTs!J$37</f>
        <v>0</v>
      </c>
      <c r="P33" s="145">
        <f>conversões!O33*INPUTs!K$37</f>
        <v>2723.1229302430052</v>
      </c>
      <c r="Q33" s="145">
        <f>conversões!P33*INPUTs!L$37</f>
        <v>0</v>
      </c>
      <c r="R33" s="145">
        <f>conversões!Q33*INPUTs!M$37</f>
        <v>0</v>
      </c>
      <c r="S33" s="145">
        <f>conversões!R33*INPUTs!N$37</f>
        <v>1329.9029099982008</v>
      </c>
      <c r="T33" s="145">
        <f>conversões!S33*INPUTs!O$37</f>
        <v>599.20278256029223</v>
      </c>
      <c r="U33" s="145">
        <f>conversões!T33*INPUTs!P$37</f>
        <v>2359.6443630525177</v>
      </c>
      <c r="V33" s="145">
        <f>conversões!U33*INPUTs!Q$37</f>
        <v>972.32729994990086</v>
      </c>
      <c r="W33" s="145">
        <f>conversões!V33*INPUTs!R$37</f>
        <v>662.84513575870278</v>
      </c>
      <c r="X33" s="145">
        <f>conversões!W33*INPUTs!S$37</f>
        <v>2533.4259907751789</v>
      </c>
      <c r="Y33" s="145">
        <f>conversões!X33*INPUTs!T$37</f>
        <v>1874.8184602810124</v>
      </c>
      <c r="Z33" s="145">
        <f>conversões!Y33*INPUTs!U$37</f>
        <v>533.16429300981486</v>
      </c>
      <c r="AA33" s="145">
        <f>conversões!Z33*INPUTs!V$37</f>
        <v>1644.7644036744491</v>
      </c>
      <c r="AB33" s="145">
        <f>conversões!AA33*INPUTs!W$37</f>
        <v>21989.165838767549</v>
      </c>
      <c r="AC33" s="145">
        <f>conversões!AB33*INPUTs!X$37</f>
        <v>3826.5157172088125</v>
      </c>
      <c r="AD33" s="145">
        <f>conversões!AC33*INPUTs!Y$37</f>
        <v>37790.277495686416</v>
      </c>
      <c r="AE33" s="145">
        <f>conversões!AD33*INPUTs!Z$37</f>
        <v>100664.3589324714</v>
      </c>
      <c r="AF33" s="145">
        <f>conversões!AE33*INPUTs!AA$37</f>
        <v>8041.4383218743033</v>
      </c>
      <c r="AG33" s="145">
        <f>conversões!AF33*INPUTs!AB$37</f>
        <v>5712.1360222461553</v>
      </c>
      <c r="AH33" s="145">
        <f>conversões!AG33*INPUTs!AC$37</f>
        <v>6458.561848837222</v>
      </c>
      <c r="AI33" s="145">
        <f>conversões!AH33*INPUTs!AD$37</f>
        <v>1675.6604597613882</v>
      </c>
      <c r="AJ33" s="145">
        <f>conversões!AI33*INPUTs!AE$37</f>
        <v>4506.4023690416161</v>
      </c>
      <c r="AK33" s="145">
        <f>conversões!AJ33*INPUTs!AF$37</f>
        <v>2493.3725236951655</v>
      </c>
      <c r="AL33" s="145">
        <f>conversões!AK33*INPUTs!AG$37</f>
        <v>90662.22316592127</v>
      </c>
      <c r="AM33" s="143">
        <f t="shared" si="0"/>
        <v>320649.94438065903</v>
      </c>
      <c r="AN33" s="145">
        <f>conversões!AM33*INPUTs!AI$37</f>
        <v>190.60993393880761</v>
      </c>
      <c r="AO33" s="145">
        <f>conversões!AN33*INPUTs!AJ$37</f>
        <v>0</v>
      </c>
      <c r="AP33" s="145">
        <f>conversões!AO33*INPUTs!AK$37</f>
        <v>318.18028272323517</v>
      </c>
      <c r="AQ33" s="145">
        <f>conversões!AP33*INPUTs!AL$37</f>
        <v>0</v>
      </c>
      <c r="AR33" s="145">
        <f>conversões!AQ33*INPUTs!AM$37</f>
        <v>1777.0523071800642</v>
      </c>
      <c r="AS33" s="145">
        <f>conversões!AR33*INPUTs!AN$37</f>
        <v>0</v>
      </c>
      <c r="AT33" s="145">
        <f>conversões!AS33*INPUTs!AO$37</f>
        <v>0</v>
      </c>
      <c r="AU33" s="145">
        <f>conversões!AT33*INPUTs!AP$37</f>
        <v>1021.6819290825241</v>
      </c>
      <c r="AV33" s="145">
        <f>conversões!AU33*INPUTs!AQ$37</f>
        <v>625.54484080458803</v>
      </c>
      <c r="AW33" s="145">
        <f>conversões!AV33*INPUTs!AR$37</f>
        <v>1524.7272734643202</v>
      </c>
      <c r="AX33" s="145">
        <f>conversões!AW33*INPUTs!AS$37</f>
        <v>780.97890727678555</v>
      </c>
      <c r="AY33" s="145">
        <f>conversões!AX33*INPUTs!AT$37</f>
        <v>509.23412762973078</v>
      </c>
      <c r="AZ33" s="145">
        <f>conversões!AY33*INPUTs!AU$37</f>
        <v>1710.6100085662151</v>
      </c>
      <c r="BA33" s="145">
        <f>conversões!AZ33*INPUTs!AV$37</f>
        <v>1201.4302373812648</v>
      </c>
      <c r="BB33" s="145">
        <f>conversões!BA33*INPUTs!AW$37</f>
        <v>144.95052010555713</v>
      </c>
      <c r="BC33" s="145">
        <f>conversões!BB33*INPUTs!AX$37</f>
        <v>1046.774072033797</v>
      </c>
      <c r="BD33" s="145">
        <f>conversões!BC33*INPUTs!AY$37</f>
        <v>11058.116941201839</v>
      </c>
      <c r="BE33" s="145">
        <f>conversões!BD33*INPUTs!AZ$37</f>
        <v>2916.4400981930999</v>
      </c>
      <c r="BF33" s="145">
        <f>conversões!BE33*INPUTs!BA$37</f>
        <v>32989.073860884324</v>
      </c>
      <c r="BG33" s="145">
        <f>conversões!BF33*INPUTs!BB$37</f>
        <v>84468.588690292745</v>
      </c>
      <c r="BH33" s="145">
        <f>conversões!BG33*INPUTs!BC$37</f>
        <v>5651.4999868157538</v>
      </c>
      <c r="BI33" s="145">
        <f>conversões!BH33*INPUTs!BD$37</f>
        <v>4836.7149944871144</v>
      </c>
      <c r="BJ33" s="145">
        <f>conversões!BI33*INPUTs!BE$37</f>
        <v>5893.1959196843545</v>
      </c>
      <c r="BK33" s="145">
        <f>conversões!BJ33*INPUTs!BF$37</f>
        <v>1886.2519894226709</v>
      </c>
      <c r="BL33" s="145">
        <f>conversões!BK33*INPUTs!BG$37</f>
        <v>3840.1324558818378</v>
      </c>
      <c r="BM33" s="145">
        <f>conversões!BL33*INPUTs!BH$37</f>
        <v>1246.9706709961101</v>
      </c>
      <c r="BN33" s="145">
        <f>conversões!BM33*INPUTs!BI$37</f>
        <v>87387.166204694106</v>
      </c>
      <c r="BO33" s="143">
        <f t="shared" si="1"/>
        <v>253025.92625274087</v>
      </c>
      <c r="BP33" s="145">
        <f>conversões!BO33*INPUTs!BK$37</f>
        <v>230.52685657898445</v>
      </c>
      <c r="BQ33" s="145">
        <f>conversões!BP33*INPUTs!BL$37</f>
        <v>0</v>
      </c>
      <c r="BR33" s="145">
        <f>conversões!BQ33*INPUTs!BM$37</f>
        <v>132.99626341095257</v>
      </c>
      <c r="BS33" s="145">
        <f>conversões!BR33*INPUTs!BN$37</f>
        <v>0</v>
      </c>
      <c r="BT33" s="145">
        <f>conversões!BS33*INPUTs!BO$37</f>
        <v>536.77231596895399</v>
      </c>
      <c r="BU33" s="145">
        <f>conversões!BT33*INPUTs!BP$37</f>
        <v>0</v>
      </c>
      <c r="BV33" s="145">
        <f>conversões!BU33*INPUTs!BQ$37</f>
        <v>0</v>
      </c>
      <c r="BW33" s="145">
        <f>conversões!BV33*INPUTs!BR$37</f>
        <v>1570.3577531179394</v>
      </c>
      <c r="BX33" s="145">
        <f>conversões!BW33*INPUTs!BS$37</f>
        <v>312.1340875971336</v>
      </c>
      <c r="BY33" s="145">
        <f>conversões!BX33*INPUTs!BT$37</f>
        <v>840.93989723005097</v>
      </c>
      <c r="BZ33" s="145">
        <f>conversões!BY33*INPUTs!BU$37</f>
        <v>493.06449634047505</v>
      </c>
      <c r="CA33" s="145">
        <f>conversões!BZ33*INPUTs!BV$37</f>
        <v>194.33739714743271</v>
      </c>
      <c r="CB33" s="145">
        <f>conversões!CA33*INPUTs!BW$37</f>
        <v>1025.8439086188598</v>
      </c>
      <c r="CC33" s="145">
        <f>conversões!CB33*INPUTs!BX$37</f>
        <v>823.34035995099896</v>
      </c>
      <c r="CD33" s="145">
        <f>conversões!CC33*INPUTs!BY$37</f>
        <v>37.516406277375282</v>
      </c>
      <c r="CE33" s="145">
        <f>conversões!CD33*INPUTs!BZ$37</f>
        <v>1066.6632062268945</v>
      </c>
      <c r="CF33" s="145">
        <f>conversões!CE33*INPUTs!CA$37</f>
        <v>9333.1560348070579</v>
      </c>
      <c r="CG33" s="145">
        <f>conversões!CF33*INPUTs!CB$37</f>
        <v>1951.1142936893082</v>
      </c>
      <c r="CH33" s="145">
        <f>conversões!CG33*INPUTs!CC$37</f>
        <v>32872.997053477811</v>
      </c>
      <c r="CI33" s="145">
        <f>conversões!CH33*INPUTs!CD$37</f>
        <v>196499.13228553446</v>
      </c>
      <c r="CJ33" s="145">
        <f>conversões!CI33*INPUTs!CE$37</f>
        <v>4789.4861674197118</v>
      </c>
      <c r="CK33" s="145">
        <f>conversões!CJ33*INPUTs!CF$37</f>
        <v>2617.9816847378042</v>
      </c>
      <c r="CL33" s="145">
        <f>conversões!CK33*INPUTs!CG$37</f>
        <v>6351.2151470922445</v>
      </c>
      <c r="CM33" s="145">
        <f>conversões!CL33*INPUTs!CH$37</f>
        <v>1673.887352344324</v>
      </c>
      <c r="CN33" s="145">
        <f>conversões!CM33*INPUTs!CI$37</f>
        <v>3112.4913468249101</v>
      </c>
      <c r="CO33" s="145">
        <f>conversões!CN33*INPUTs!CJ$37</f>
        <v>745.09030445245173</v>
      </c>
      <c r="CP33" s="145">
        <f>conversões!CO33*INPUTs!CK$37</f>
        <v>46587.19596919608</v>
      </c>
      <c r="CQ33" s="143">
        <f t="shared" si="2"/>
        <v>313798.24058804224</v>
      </c>
      <c r="CR33" s="145">
        <f>conversões!CQ33*INPUTs!CM$37</f>
        <v>50.453931353909582</v>
      </c>
      <c r="CS33" s="145">
        <f>conversões!CR33*INPUTs!CN$37</f>
        <v>0</v>
      </c>
      <c r="CT33" s="145">
        <f>conversões!CS33*INPUTs!CO$37</f>
        <v>0</v>
      </c>
      <c r="CU33" s="145">
        <f>conversões!CT33*INPUTs!CP$37</f>
        <v>0</v>
      </c>
      <c r="CV33" s="145">
        <f>conversões!CU33*INPUTs!CQ$37</f>
        <v>1977.9778724746413</v>
      </c>
      <c r="CW33" s="145">
        <f>conversões!CV33*INPUTs!CR$37</f>
        <v>0</v>
      </c>
      <c r="CX33" s="145">
        <f>conversões!CW33*INPUTs!CS$37</f>
        <v>0</v>
      </c>
      <c r="CY33" s="145">
        <f>conversões!CX33*INPUTs!CT$37</f>
        <v>984.46127449824542</v>
      </c>
      <c r="CZ33" s="145">
        <f>conversões!CY33*INPUTs!CU$37</f>
        <v>128.68066895767765</v>
      </c>
      <c r="DA33" s="145">
        <f>conversões!CZ33*INPUTs!CV$37</f>
        <v>611.45443423864367</v>
      </c>
      <c r="DB33" s="145">
        <f>conversões!DA33*INPUTs!CW$37</f>
        <v>176.58875973868354</v>
      </c>
      <c r="DC33" s="145">
        <f>conversões!DB33*INPUTs!CX$37</f>
        <v>55.545612499716967</v>
      </c>
      <c r="DD33" s="145">
        <f>conversões!DC33*INPUTs!CY$37</f>
        <v>525.95770171897277</v>
      </c>
      <c r="DE33" s="145">
        <f>conversões!DD33*INPUTs!CZ$37</f>
        <v>295.19993491032591</v>
      </c>
      <c r="DF33" s="145">
        <f>conversões!DE33*INPUTs!DA$37</f>
        <v>0</v>
      </c>
      <c r="DG33" s="145">
        <f>conversões!DF33*INPUTs!DB$37</f>
        <v>1137.0978403670604</v>
      </c>
      <c r="DH33" s="145">
        <f>conversões!DG33*INPUTs!DC$37</f>
        <v>8264.3155367219279</v>
      </c>
      <c r="DI33" s="145">
        <f>conversões!DH33*INPUTs!DD$37</f>
        <v>1133.6433661498161</v>
      </c>
      <c r="DJ33" s="145">
        <f>conversões!DI33*INPUTs!DE$37</f>
        <v>32520.311505573965</v>
      </c>
      <c r="DK33" s="145">
        <f>conversões!DJ33*INPUTs!DF$37</f>
        <v>144132.58860338642</v>
      </c>
      <c r="DL33" s="145">
        <f>conversões!DK33*INPUTs!DG$37</f>
        <v>2246.0289635150666</v>
      </c>
      <c r="DM33" s="145">
        <f>conversões!DL33*INPUTs!DH$37</f>
        <v>1992.4600022934169</v>
      </c>
      <c r="DN33" s="145">
        <f>conversões!DM33*INPUTs!DI$37</f>
        <v>2050.1098677466653</v>
      </c>
      <c r="DO33" s="145">
        <f>conversões!DN33*INPUTs!DJ$37</f>
        <v>1246.982336934836</v>
      </c>
      <c r="DP33" s="145">
        <f>conversões!DO33*INPUTs!DK$37</f>
        <v>1188.566404909275</v>
      </c>
      <c r="DQ33" s="145">
        <f>conversões!DP33*INPUTs!DL$37</f>
        <v>402.76817943703622</v>
      </c>
      <c r="DR33" s="145">
        <f>conversões!DQ33*INPUTs!DM$37</f>
        <v>37318.592394313753</v>
      </c>
      <c r="DS33" s="143">
        <f t="shared" si="3"/>
        <v>238439.78519174003</v>
      </c>
      <c r="DT33" s="145">
        <f>conversões!DS33*INPUTs!DO$37</f>
        <v>0</v>
      </c>
      <c r="DU33" s="145">
        <f>conversões!DT33*INPUTs!DP$37</f>
        <v>0</v>
      </c>
      <c r="DV33" s="145">
        <f>conversões!DU33*INPUTs!DQ$37</f>
        <v>0</v>
      </c>
      <c r="DW33" s="145">
        <f>conversões!DV33*INPUTs!DR$37</f>
        <v>0</v>
      </c>
      <c r="DX33" s="145">
        <f>conversões!DW33*INPUTs!DS$37</f>
        <v>174.30031065923245</v>
      </c>
      <c r="DY33" s="145">
        <f>conversões!DX33*INPUTs!DT$37</f>
        <v>0</v>
      </c>
      <c r="DZ33" s="145">
        <f>conversões!DY33*INPUTs!DU$37</f>
        <v>0</v>
      </c>
      <c r="EA33" s="145">
        <f>conversões!DZ33*INPUTs!DV$37</f>
        <v>167.91173336343937</v>
      </c>
      <c r="EB33" s="145">
        <f>conversões!EA33*INPUTs!DW$37</f>
        <v>25.08700227781447</v>
      </c>
      <c r="EC33" s="145">
        <f>conversões!EB33*INPUTs!DX$37</f>
        <v>91.051061208303096</v>
      </c>
      <c r="ED33" s="145">
        <f>conversões!EC33*INPUTs!DY$37</f>
        <v>76.24481084433809</v>
      </c>
      <c r="EE33" s="145">
        <f>conversões!ED33*INPUTs!DZ$37</f>
        <v>300.37381085130488</v>
      </c>
      <c r="EF33" s="145">
        <f>conversões!EE33*INPUTs!EA$37</f>
        <v>1262.8910084112097</v>
      </c>
      <c r="EG33" s="145">
        <f>conversões!EF33*INPUTs!EB$37</f>
        <v>122.87293979365583</v>
      </c>
      <c r="EH33" s="145">
        <f>conversões!EG33*INPUTs!EC$37</f>
        <v>0</v>
      </c>
      <c r="EI33" s="145">
        <f>conversões!EH33*INPUTs!ED$37</f>
        <v>668.56713499786463</v>
      </c>
      <c r="EJ33" s="145">
        <f>conversões!EI33*INPUTs!EE$37</f>
        <v>3331.4156780305511</v>
      </c>
      <c r="EK33" s="145">
        <f>conversões!EJ33*INPUTs!EF$37</f>
        <v>384.84346917777441</v>
      </c>
      <c r="EL33" s="145">
        <f>conversões!EK33*INPUTs!EG$37</f>
        <v>13918.717970262564</v>
      </c>
      <c r="EM33" s="145">
        <f>conversões!EL33*INPUTs!EH$37</f>
        <v>71167.829742171365</v>
      </c>
      <c r="EN33" s="145">
        <f>conversões!EM33*INPUTs!EI$37</f>
        <v>1596.2178265094792</v>
      </c>
      <c r="EO33" s="145">
        <f>conversões!EN33*INPUTs!EJ$37</f>
        <v>753.28913905312368</v>
      </c>
      <c r="EP33" s="145">
        <f>conversões!EO33*INPUTs!EK$37</f>
        <v>1825.1686959251267</v>
      </c>
      <c r="EQ33" s="145">
        <f>conversões!EP33*INPUTs!EL$37</f>
        <v>618.59161290129111</v>
      </c>
      <c r="ER33" s="145">
        <f>conversões!EQ33*INPUTs!EM$37</f>
        <v>518.1732618032911</v>
      </c>
      <c r="ES33" s="145">
        <f>conversões!ER33*INPUTs!EN$37</f>
        <v>136.56281855628933</v>
      </c>
      <c r="ET33" s="145">
        <f>conversões!ES33*INPUTs!EO$37</f>
        <v>17446.424930008194</v>
      </c>
      <c r="EU33" s="143">
        <f t="shared" si="4"/>
        <v>114586.53495680622</v>
      </c>
      <c r="EV33" s="145">
        <f>conversões!EU33*INPUTs!EQ$37</f>
        <v>10.614557589275297</v>
      </c>
      <c r="EW33" s="145">
        <f>conversões!EV33*INPUTs!ER$37</f>
        <v>0</v>
      </c>
      <c r="EX33" s="145">
        <f>conversões!EW33*INPUTs!ES$37</f>
        <v>0</v>
      </c>
      <c r="EY33" s="145">
        <f>conversões!EX33*INPUTs!ET$37</f>
        <v>0</v>
      </c>
      <c r="EZ33" s="145">
        <f>conversões!EY33*INPUTs!EU$37</f>
        <v>169.97830870207733</v>
      </c>
      <c r="FA33" s="145">
        <f>conversões!EZ33*INPUTs!EV$37</f>
        <v>0</v>
      </c>
      <c r="FB33" s="145">
        <f>conversões!FA33*INPUTs!EW$37</f>
        <v>13.831090192085993</v>
      </c>
      <c r="FC33" s="145">
        <f>conversões!FB33*INPUTs!EX$37</f>
        <v>2911.6837954597509</v>
      </c>
      <c r="FD33" s="145">
        <f>conversões!FC33*INPUTs!EY$37</f>
        <v>29.913753206139472</v>
      </c>
      <c r="FE33" s="145">
        <f>conversões!FD33*INPUTs!EZ$37</f>
        <v>82.300347530582997</v>
      </c>
      <c r="FF33" s="145">
        <f>conversões!FE33*INPUTs!FA$37</f>
        <v>91.799840484217256</v>
      </c>
      <c r="FG33" s="145">
        <f>conversões!FF33*INPUTs!FB$37</f>
        <v>2201.378401829591</v>
      </c>
      <c r="FH33" s="145">
        <f>conversões!FG33*INPUTs!FC$37</f>
        <v>779.77263381742864</v>
      </c>
      <c r="FI33" s="145">
        <f>conversões!FH33*INPUTs!FD$37</f>
        <v>111.6604282580588</v>
      </c>
      <c r="FJ33" s="145">
        <f>conversões!FI33*INPUTs!FE$37</f>
        <v>3434.9765525944081</v>
      </c>
      <c r="FK33" s="145">
        <f>conversões!FJ33*INPUTs!FF$37</f>
        <v>462.51315707190577</v>
      </c>
      <c r="FL33" s="145">
        <f>conversões!FK33*INPUTs!FG$37</f>
        <v>2608.0201731550587</v>
      </c>
      <c r="FM33" s="145">
        <f>conversões!FL33*INPUTs!FH$37</f>
        <v>291.29969985037678</v>
      </c>
      <c r="FN33" s="145">
        <f>conversões!FM33*INPUTs!FI$37</f>
        <v>11039.967185032332</v>
      </c>
      <c r="FO33" s="145">
        <f>conversões!FN33*INPUTs!FJ$37</f>
        <v>58480.749572369132</v>
      </c>
      <c r="FP33" s="145">
        <f>conversões!FO33*INPUTs!FK$37</f>
        <v>1229.1672698864452</v>
      </c>
      <c r="FQ33" s="145">
        <f>conversões!FP33*INPUTs!FL$37</f>
        <v>498.36312841426854</v>
      </c>
      <c r="FR33" s="145">
        <f>conversões!FQ33*INPUTs!FM$37</f>
        <v>675.95689970669207</v>
      </c>
      <c r="FS33" s="145">
        <f>conversões!FR33*INPUTs!FN$37</f>
        <v>390.07083866244051</v>
      </c>
      <c r="FT33" s="145">
        <f>conversões!FS33*INPUTs!FO$37</f>
        <v>396.47924378473721</v>
      </c>
      <c r="FU33" s="145">
        <f>conversões!FT33*INPUTs!FP$37</f>
        <v>69.15523652492783</v>
      </c>
      <c r="FV33" s="145">
        <f>conversões!FU33*INPUTs!FQ$37</f>
        <v>13623.002619540339</v>
      </c>
      <c r="FW33" s="143">
        <f t="shared" si="5"/>
        <v>99602.654733662275</v>
      </c>
      <c r="FX33" s="145">
        <f>conversões!FW33*INPUTs!FS$37</f>
        <v>7.7583916254162002</v>
      </c>
      <c r="FY33" s="145">
        <f>conversões!FX33*INPUTs!FT$37</f>
        <v>0</v>
      </c>
      <c r="FZ33" s="145">
        <f>conversões!FY33*INPUTs!FU$37</f>
        <v>17.240870278702666</v>
      </c>
      <c r="GA33" s="145">
        <f>conversões!FZ33*INPUTs!FV$37</f>
        <v>0</v>
      </c>
      <c r="GB33" s="145">
        <f>conversões!GA33*INPUTs!FW$37</f>
        <v>190.49575497902532</v>
      </c>
      <c r="GC33" s="145">
        <f>conversões!GB33*INPUTs!FX$37</f>
        <v>0</v>
      </c>
      <c r="GD33" s="145">
        <f>conversões!GC33*INPUTs!FY$37</f>
        <v>0</v>
      </c>
      <c r="GE33" s="145">
        <f>conversões!GD33*INPUTs!FZ$37</f>
        <v>122.68258472920536</v>
      </c>
      <c r="GF33" s="145">
        <f>conversões!GE33*INPUTs!GA$37</f>
        <v>14.308198244293738</v>
      </c>
      <c r="GG33" s="145">
        <f>conversões!GF33*INPUTs!GB$37</f>
        <v>77.410645507848116</v>
      </c>
      <c r="GH33" s="145">
        <f>conversões!GG33*INPUTs!GC$37</f>
        <v>10.3445221672216</v>
      </c>
      <c r="GI33" s="145">
        <f>conversões!GH33*INPUTs!GD$37</f>
        <v>1574.2366245733313</v>
      </c>
      <c r="GJ33" s="145">
        <f>conversões!GI33*INPUTs!GE$37</f>
        <v>625.94651911253106</v>
      </c>
      <c r="GK33" s="145">
        <f>conversões!GJ33*INPUTs!GF$37</f>
        <v>0</v>
      </c>
      <c r="GL33" s="145">
        <f>conversões!GK33*INPUTs!GG$37</f>
        <v>0</v>
      </c>
      <c r="GM33" s="145">
        <f>conversões!GL33*INPUTs!GH$37</f>
        <v>393.72027207611399</v>
      </c>
      <c r="GN33" s="145">
        <f>conversões!GM33*INPUTs!GI$37</f>
        <v>1442.756023740915</v>
      </c>
      <c r="GO33" s="145">
        <f>conversões!GN33*INPUTs!GJ$37</f>
        <v>87.20397705228028</v>
      </c>
      <c r="GP33" s="145">
        <f>conversões!GO33*INPUTs!GK$37</f>
        <v>6915.9563256573238</v>
      </c>
      <c r="GQ33" s="145">
        <f>conversões!GP33*INPUTs!GL$37</f>
        <v>42294.704192286881</v>
      </c>
      <c r="GR33" s="145">
        <f>conversões!GQ33*INPUTs!GM$37</f>
        <v>527.575802789318</v>
      </c>
      <c r="GS33" s="145">
        <f>conversões!GR33*INPUTs!GN$37</f>
        <v>309.74292389648343</v>
      </c>
      <c r="GT33" s="145">
        <f>conversões!GS33*INPUTs!GO$37</f>
        <v>626.93011076159826</v>
      </c>
      <c r="GU33" s="145">
        <f>conversões!GT33*INPUTs!GP$37</f>
        <v>349.58881642369983</v>
      </c>
      <c r="GV33" s="145">
        <f>conversões!GU33*INPUTs!GQ$37</f>
        <v>235.15116067916787</v>
      </c>
      <c r="GW33" s="145">
        <f>conversões!GV33*INPUTs!GR$37</f>
        <v>17.068461575915642</v>
      </c>
      <c r="GX33" s="145">
        <f>conversões!GW33*INPUTs!GS$37</f>
        <v>10120.175515128616</v>
      </c>
      <c r="GY33" s="143">
        <f t="shared" si="6"/>
        <v>65960.997693285884</v>
      </c>
      <c r="GZ33" s="145">
        <f>conversões!GY33*INPUTs!GU$37</f>
        <v>20.808929269424699</v>
      </c>
      <c r="HA33" s="145">
        <f>conversões!GZ33*INPUTs!GV$37</f>
        <v>0</v>
      </c>
      <c r="HB33" s="145">
        <f>conversões!HA33*INPUTs!GW$37</f>
        <v>34.626553755018435</v>
      </c>
      <c r="HC33" s="145">
        <f>conversões!HB33*INPUTs!GX$37</f>
        <v>0</v>
      </c>
      <c r="HD33" s="145">
        <f>conversões!HC33*INPUTs!GY$37</f>
        <v>14.94609602288044</v>
      </c>
      <c r="HE33" s="145">
        <f>conversões!HD33*INPUTs!GZ$37</f>
        <v>0</v>
      </c>
      <c r="HF33" s="145">
        <f>conversões!HE33*INPUTs!HA$37</f>
        <v>100.74164170118306</v>
      </c>
      <c r="HG33" s="145">
        <f>conversões!HF33*INPUTs!HB$37</f>
        <v>45.911764578571955</v>
      </c>
      <c r="HH33" s="145">
        <f>conversões!HG33*INPUTs!HC$37</f>
        <v>23.182468408008557</v>
      </c>
      <c r="HI33" s="145">
        <f>conversões!HH33*INPUTs!HD$37</f>
        <v>124.83953784680907</v>
      </c>
      <c r="HJ33" s="145">
        <f>conversões!HI33*INPUTs!HE$37</f>
        <v>0</v>
      </c>
      <c r="HK33" s="145">
        <f>conversões!HJ33*INPUTs!HF$37</f>
        <v>1347.9601596138673</v>
      </c>
      <c r="HL33" s="145">
        <f>conversões!HK33*INPUTs!HG$37</f>
        <v>518.21830791560922</v>
      </c>
      <c r="HM33" s="145">
        <f>conversões!HL33*INPUTs!HH$37</f>
        <v>0</v>
      </c>
      <c r="HN33" s="145">
        <f>conversões!HM33*INPUTs!HI$37</f>
        <v>0</v>
      </c>
      <c r="HO33" s="145">
        <f>conversões!HN33*INPUTs!HJ$37</f>
        <v>277.12440189760292</v>
      </c>
      <c r="HP33" s="145">
        <f>conversões!HO33*INPUTs!HK$37</f>
        <v>1030.2424912185675</v>
      </c>
      <c r="HQ33" s="145">
        <f>conversões!HP33*INPUTs!HL$37</f>
        <v>66.612685596058384</v>
      </c>
      <c r="HR33" s="145">
        <f>conversões!HQ33*INPUTs!HM$37</f>
        <v>5975.5220212003896</v>
      </c>
      <c r="HS33" s="145">
        <f>conversões!HR33*INPUTs!HN$37</f>
        <v>38929.437856819357</v>
      </c>
      <c r="HT33" s="145">
        <f>conversões!HS33*INPUTs!HO$37</f>
        <v>763.55690520374708</v>
      </c>
      <c r="HU33" s="145">
        <f>conversões!HT33*INPUTs!HP$37</f>
        <v>299.04776493468188</v>
      </c>
      <c r="HV33" s="145">
        <f>conversões!HU33*INPUTs!HQ$37</f>
        <v>640.21032545712387</v>
      </c>
      <c r="HW33" s="145">
        <f>conversões!HV33*INPUTs!HR$37</f>
        <v>113.58851312133048</v>
      </c>
      <c r="HX33" s="145">
        <f>conversões!HW33*INPUTs!HS$37</f>
        <v>196.92348548863549</v>
      </c>
      <c r="HY33" s="145">
        <f>conversões!HX33*INPUTs!HT$37</f>
        <v>58.88794863060923</v>
      </c>
      <c r="HZ33" s="145">
        <f>conversões!HY33*INPUTs!HU$37</f>
        <v>9348.348386900474</v>
      </c>
      <c r="IA33" s="143">
        <f t="shared" si="7"/>
        <v>59930.738245579952</v>
      </c>
    </row>
    <row r="34" spans="1:235" s="26" customFormat="1" ht="24" x14ac:dyDescent="0.25">
      <c r="A34" s="97" t="s">
        <v>28</v>
      </c>
      <c r="B34" s="98">
        <v>8592</v>
      </c>
      <c r="C34" s="98"/>
      <c r="D34" s="98">
        <v>9</v>
      </c>
      <c r="E34" s="98"/>
      <c r="F34" s="98"/>
      <c r="G34" s="98" t="s">
        <v>823</v>
      </c>
      <c r="H34" s="98" t="s">
        <v>790</v>
      </c>
      <c r="I34" s="97" t="s">
        <v>13</v>
      </c>
      <c r="J34" s="97" t="s">
        <v>885</v>
      </c>
      <c r="K34" s="97" t="s">
        <v>844</v>
      </c>
      <c r="L34" s="145">
        <f>conversões!K34*INPUTs!G$38</f>
        <v>330.16030584289996</v>
      </c>
      <c r="M34" s="145">
        <f>conversões!L34*INPUTs!H$38</f>
        <v>239.6136672412571</v>
      </c>
      <c r="N34" s="145">
        <f>conversões!M34*INPUTs!I$38</f>
        <v>548.88577172168073</v>
      </c>
      <c r="O34" s="145">
        <f>conversões!N34*INPUTs!J$38</f>
        <v>24.297776827606949</v>
      </c>
      <c r="P34" s="145">
        <f>conversões!O34*INPUTs!K$38</f>
        <v>6788.1935826428144</v>
      </c>
      <c r="Q34" s="145">
        <f>conversões!P34*INPUTs!L$38</f>
        <v>208.00289723744865</v>
      </c>
      <c r="R34" s="145">
        <f>conversões!Q34*INPUTs!M$38</f>
        <v>128.65924533704867</v>
      </c>
      <c r="S34" s="145">
        <f>conversões!R34*INPUTs!N$38</f>
        <v>1533.1355176707168</v>
      </c>
      <c r="T34" s="145">
        <f>conversões!S34*INPUTs!O$38</f>
        <v>236.48381825377399</v>
      </c>
      <c r="U34" s="145">
        <f>conversões!T34*INPUTs!P$38</f>
        <v>1787.4370903226886</v>
      </c>
      <c r="V34" s="145">
        <f>conversões!U34*INPUTs!Q$38</f>
        <v>425.8156862642403</v>
      </c>
      <c r="W34" s="145">
        <f>conversões!V34*INPUTs!R$38</f>
        <v>581.68038713661599</v>
      </c>
      <c r="X34" s="145">
        <f>conversões!W34*INPUTs!S$38</f>
        <v>1323.7396933238549</v>
      </c>
      <c r="Y34" s="145">
        <f>conversões!X34*INPUTs!T$38</f>
        <v>317.5445913576508</v>
      </c>
      <c r="Z34" s="145">
        <f>conversões!Y34*INPUTs!U$38</f>
        <v>777.23755364526164</v>
      </c>
      <c r="AA34" s="145">
        <f>conversões!Z34*INPUTs!V$38</f>
        <v>5139.8334094718484</v>
      </c>
      <c r="AB34" s="145">
        <f>conversões!AA34*INPUTs!W$38</f>
        <v>12248.451406994207</v>
      </c>
      <c r="AC34" s="145">
        <f>conversões!AB34*INPUTs!X$38</f>
        <v>1782.7345979345346</v>
      </c>
      <c r="AD34" s="145">
        <f>conversões!AC34*INPUTs!Y$38</f>
        <v>17657.729206635435</v>
      </c>
      <c r="AE34" s="145">
        <f>conversões!AD34*INPUTs!Z$38</f>
        <v>213452.60902114343</v>
      </c>
      <c r="AF34" s="145">
        <f>conversões!AE34*INPUTs!AA$38</f>
        <v>8963.9348204265316</v>
      </c>
      <c r="AG34" s="145">
        <f>conversões!AF34*INPUTs!AB$38</f>
        <v>3567.095536014238</v>
      </c>
      <c r="AH34" s="145">
        <f>conversões!AG34*INPUTs!AC$38</f>
        <v>8153.9080210413722</v>
      </c>
      <c r="AI34" s="145">
        <f>conversões!AH34*INPUTs!AD$38</f>
        <v>1655.4001519624367</v>
      </c>
      <c r="AJ34" s="145">
        <f>conversões!AI34*INPUTs!AE$38</f>
        <v>1099.1718538552113</v>
      </c>
      <c r="AK34" s="145">
        <f>conversões!AJ34*INPUTs!AF$38</f>
        <v>2775.5400810874103</v>
      </c>
      <c r="AL34" s="145">
        <f>conversões!AK34*INPUTs!AG$38</f>
        <v>4124.3992792298222</v>
      </c>
      <c r="AM34" s="143">
        <f t="shared" si="0"/>
        <v>295871.69497062196</v>
      </c>
      <c r="AN34" s="145">
        <f>conversões!AM34*INPUTs!AI$38</f>
        <v>219.39661938176317</v>
      </c>
      <c r="AO34" s="145">
        <f>conversões!AN34*INPUTs!AJ$38</f>
        <v>37.88774398344156</v>
      </c>
      <c r="AP34" s="145">
        <f>conversões!AO34*INPUTs!AK$38</f>
        <v>382.142893132106</v>
      </c>
      <c r="AQ34" s="145">
        <f>conversões!AP34*INPUTs!AL$38</f>
        <v>44.404507697840081</v>
      </c>
      <c r="AR34" s="145">
        <f>conversões!AQ34*INPUTs!AM$38</f>
        <v>6370.2181111059381</v>
      </c>
      <c r="AS34" s="145">
        <f>conversões!AR34*INPUTs!AN$38</f>
        <v>177.97281014133628</v>
      </c>
      <c r="AT34" s="145">
        <f>conversões!AS34*INPUTs!AO$38</f>
        <v>186.33832439182271</v>
      </c>
      <c r="AU34" s="145">
        <f>conversões!AT34*INPUTs!AP$38</f>
        <v>1154.7933312760663</v>
      </c>
      <c r="AV34" s="145">
        <f>conversões!AU34*INPUTs!AQ$38</f>
        <v>185.44421833908709</v>
      </c>
      <c r="AW34" s="145">
        <f>conversões!AV34*INPUTs!AR$38</f>
        <v>1958.5367213406878</v>
      </c>
      <c r="AX34" s="145">
        <f>conversões!AW34*INPUTs!AS$38</f>
        <v>552.92094363058152</v>
      </c>
      <c r="AY34" s="145">
        <f>conversões!AX34*INPUTs!AT$38</f>
        <v>340.36809897318523</v>
      </c>
      <c r="AZ34" s="145">
        <f>conversões!AY34*INPUTs!AU$38</f>
        <v>1672.1147456225133</v>
      </c>
      <c r="BA34" s="145">
        <f>conversões!AZ34*INPUTs!AV$38</f>
        <v>325.44787669280146</v>
      </c>
      <c r="BB34" s="145">
        <f>conversões!BA34*INPUTs!AW$38</f>
        <v>593.65416632882841</v>
      </c>
      <c r="BC34" s="145">
        <f>conversões!BB34*INPUTs!AX$38</f>
        <v>4616.3323307172523</v>
      </c>
      <c r="BD34" s="145">
        <f>conversões!BC34*INPUTs!AY$38</f>
        <v>9440.7386970693115</v>
      </c>
      <c r="BE34" s="145">
        <f>conversões!BD34*INPUTs!AZ$38</f>
        <v>1924.0353350423047</v>
      </c>
      <c r="BF34" s="145">
        <f>conversões!BE34*INPUTs!BA$38</f>
        <v>18010.757802873482</v>
      </c>
      <c r="BG34" s="145">
        <f>conversões!BF34*INPUTs!BB$38</f>
        <v>213747.26634189775</v>
      </c>
      <c r="BH34" s="145">
        <f>conversões!BG34*INPUTs!BC$38</f>
        <v>7168.9863115103044</v>
      </c>
      <c r="BI34" s="145">
        <f>conversões!BH34*INPUTs!BD$38</f>
        <v>3863.6147314068435</v>
      </c>
      <c r="BJ34" s="145">
        <f>conversões!BI34*INPUTs!BE$38</f>
        <v>6157.7282195168682</v>
      </c>
      <c r="BK34" s="145">
        <f>conversões!BJ34*INPUTs!BF$38</f>
        <v>1549.9385340137228</v>
      </c>
      <c r="BL34" s="145">
        <f>conversões!BK34*INPUTs!BG$38</f>
        <v>729.71713504282502</v>
      </c>
      <c r="BM34" s="145">
        <f>conversões!BL34*INPUTs!BH$38</f>
        <v>2432.7778846006804</v>
      </c>
      <c r="BN34" s="145">
        <f>conversões!BM34*INPUTs!BI$38</f>
        <v>4379.7365879608415</v>
      </c>
      <c r="BO34" s="143">
        <f t="shared" si="1"/>
        <v>288223.27102369018</v>
      </c>
      <c r="BP34" s="145">
        <f>conversões!BO34*INPUTs!BK$38</f>
        <v>278.12038598718198</v>
      </c>
      <c r="BQ34" s="145">
        <f>conversões!BP34*INPUTs!BL$38</f>
        <v>54.360409865307702</v>
      </c>
      <c r="BR34" s="145">
        <f>conversões!BQ34*INPUTs!BM$38</f>
        <v>123.10265121732482</v>
      </c>
      <c r="BS34" s="145">
        <f>conversões!BR34*INPUTs!BN$38</f>
        <v>28.993725608384445</v>
      </c>
      <c r="BT34" s="145">
        <f>conversões!BS34*INPUTs!BO$38</f>
        <v>6524.9640801982951</v>
      </c>
      <c r="BU34" s="145">
        <f>conversões!BT34*INPUTs!BP$38</f>
        <v>111.96867702444322</v>
      </c>
      <c r="BV34" s="145">
        <f>conversões!BU34*INPUTs!BQ$38</f>
        <v>75.482420276828847</v>
      </c>
      <c r="BW34" s="145">
        <f>conversões!BV34*INPUTs!BR$38</f>
        <v>818.21211000638618</v>
      </c>
      <c r="BX34" s="145">
        <f>conversões!BW34*INPUTs!BS$38</f>
        <v>23.243253534054883</v>
      </c>
      <c r="BY34" s="145">
        <f>conversões!BX34*INPUTs!BT$38</f>
        <v>1398.668888462749</v>
      </c>
      <c r="BZ34" s="145">
        <f>conversões!BY34*INPUTs!BU$38</f>
        <v>498.02544572299962</v>
      </c>
      <c r="CA34" s="145">
        <f>conversões!BZ34*INPUTs!BV$38</f>
        <v>222.30139360014445</v>
      </c>
      <c r="CB34" s="145">
        <f>conversões!CA34*INPUTs!BW$38</f>
        <v>1343.0495146057981</v>
      </c>
      <c r="CC34" s="145">
        <f>conversões!CB34*INPUTs!BX$38</f>
        <v>222.15445977780729</v>
      </c>
      <c r="CD34" s="145">
        <f>conversões!CC34*INPUTs!BY$38</f>
        <v>710.22905848781386</v>
      </c>
      <c r="CE34" s="145">
        <f>conversões!CD34*INPUTs!BZ$38</f>
        <v>4149.3116070881515</v>
      </c>
      <c r="CF34" s="145">
        <f>conversões!CE34*INPUTs!CA$38</f>
        <v>9717.1376482566302</v>
      </c>
      <c r="CG34" s="145">
        <f>conversões!CF34*INPUTs!CB$38</f>
        <v>1427.3789552279604</v>
      </c>
      <c r="CH34" s="145">
        <f>conversões!CG34*INPUTs!CC$38</f>
        <v>14193.457039765017</v>
      </c>
      <c r="CI34" s="145">
        <f>conversões!CH34*INPUTs!CD$38</f>
        <v>196505.13008361153</v>
      </c>
      <c r="CJ34" s="145">
        <f>conversões!CI34*INPUTs!CE$38</f>
        <v>6060.377746259468</v>
      </c>
      <c r="CK34" s="145">
        <f>conversões!CJ34*INPUTs!CF$38</f>
        <v>3175.3024296936492</v>
      </c>
      <c r="CL34" s="145">
        <f>conversões!CK34*INPUTs!CG$38</f>
        <v>4846.912924955921</v>
      </c>
      <c r="CM34" s="145">
        <f>conversões!CL34*INPUTs!CH$38</f>
        <v>1461.8624638710403</v>
      </c>
      <c r="CN34" s="145">
        <f>conversões!CM34*INPUTs!CI$38</f>
        <v>588.46376027385986</v>
      </c>
      <c r="CO34" s="145">
        <f>conversões!CN34*INPUTs!CJ$38</f>
        <v>1588.8975089863009</v>
      </c>
      <c r="CP34" s="145">
        <f>conversões!CO34*INPUTs!CK$38</f>
        <v>4085.6466038081485</v>
      </c>
      <c r="CQ34" s="143">
        <f t="shared" si="2"/>
        <v>260232.75524617321</v>
      </c>
      <c r="CR34" s="145">
        <f>conversões!CQ34*INPUTs!CM$38</f>
        <v>74.385852024976899</v>
      </c>
      <c r="CS34" s="145">
        <f>conversões!CR34*INPUTs!CN$38</f>
        <v>21.236775302652823</v>
      </c>
      <c r="CT34" s="145">
        <f>conversões!CS34*INPUTs!CO$38</f>
        <v>49.051780386346998</v>
      </c>
      <c r="CU34" s="145">
        <f>conversões!CT34*INPUTs!CP$38</f>
        <v>20.419976252557458</v>
      </c>
      <c r="CV34" s="145">
        <f>conversões!CU34*INPUTs!CQ$38</f>
        <v>626.73159719658975</v>
      </c>
      <c r="CW34" s="145">
        <f>conversões!CV34*INPUTs!CR$38</f>
        <v>197.88643041813253</v>
      </c>
      <c r="CX34" s="145">
        <f>conversões!CW34*INPUTs!CS$38</f>
        <v>92.639250063207925</v>
      </c>
      <c r="CY34" s="145">
        <f>conversões!CX34*INPUTs!CT$38</f>
        <v>310.46719233620036</v>
      </c>
      <c r="CZ34" s="145">
        <f>conversões!CY34*INPUTs!CU$38</f>
        <v>35.823007880848678</v>
      </c>
      <c r="DA34" s="145">
        <f>conversões!CZ34*INPUTs!CV$38</f>
        <v>1214.4859558685046</v>
      </c>
      <c r="DB34" s="145">
        <f>conversões!DA34*INPUTs!CW$38</f>
        <v>282.05232703272492</v>
      </c>
      <c r="DC34" s="145">
        <f>conversões!DB34*INPUTs!CX$38</f>
        <v>252.33395535517917</v>
      </c>
      <c r="DD34" s="145">
        <f>conversões!DC34*INPUTs!CY$38</f>
        <v>1030.0338090929952</v>
      </c>
      <c r="DE34" s="145">
        <f>conversões!DD34*INPUTs!CZ$38</f>
        <v>205.59712585464285</v>
      </c>
      <c r="DF34" s="145">
        <f>conversões!DE34*INPUTs!DA$38</f>
        <v>633.8991962005141</v>
      </c>
      <c r="DG34" s="145">
        <f>conversões!DF34*INPUTs!DB$38</f>
        <v>3852.208849425489</v>
      </c>
      <c r="DH34" s="145">
        <f>conversões!DG34*INPUTs!DC$38</f>
        <v>7215.4298944928114</v>
      </c>
      <c r="DI34" s="145">
        <f>conversões!DH34*INPUTs!DD$38</f>
        <v>948.76473901781515</v>
      </c>
      <c r="DJ34" s="145">
        <f>conversões!DI34*INPUTs!DE$38</f>
        <v>10767.900469380438</v>
      </c>
      <c r="DK34" s="145">
        <f>conversões!DJ34*INPUTs!DF$38</f>
        <v>183860.64713090891</v>
      </c>
      <c r="DL34" s="145">
        <f>conversões!DK34*INPUTs!DG$38</f>
        <v>4695.6273056351338</v>
      </c>
      <c r="DM34" s="145">
        <f>conversões!DL34*INPUTs!DH$38</f>
        <v>2748.5005153703628</v>
      </c>
      <c r="DN34" s="145">
        <f>conversões!DM34*INPUTs!DI$38</f>
        <v>2754.436920943469</v>
      </c>
      <c r="DO34" s="145">
        <f>conversões!DN34*INPUTs!DJ$38</f>
        <v>1506.6349307922194</v>
      </c>
      <c r="DP34" s="145">
        <f>conversões!DO34*INPUTs!DK$38</f>
        <v>604.65554213607174</v>
      </c>
      <c r="DQ34" s="145">
        <f>conversões!DP34*INPUTs!DL$38</f>
        <v>1131.496174950573</v>
      </c>
      <c r="DR34" s="145">
        <f>conversões!DQ34*INPUTs!DM$38</f>
        <v>2989.6572501460723</v>
      </c>
      <c r="DS34" s="143">
        <f t="shared" si="3"/>
        <v>228123.00395446541</v>
      </c>
      <c r="DT34" s="145">
        <f>conversões!DS34*INPUTs!DO$38</f>
        <v>37.01018721284737</v>
      </c>
      <c r="DU34" s="145">
        <f>conversões!DT34*INPUTs!DP$38</f>
        <v>0</v>
      </c>
      <c r="DV34" s="145">
        <f>conversões!DU34*INPUTs!DQ$38</f>
        <v>25.417476395980998</v>
      </c>
      <c r="DW34" s="145">
        <f>conversões!DV34*INPUTs!DR$38</f>
        <v>28.137486277168307</v>
      </c>
      <c r="DX34" s="145">
        <f>conversões!DW34*INPUTs!DS$38</f>
        <v>571.43207866172702</v>
      </c>
      <c r="DY34" s="145">
        <f>conversões!DX34*INPUTs!DT$38</f>
        <v>219.36585105861667</v>
      </c>
      <c r="DZ34" s="145">
        <f>conversões!DY34*INPUTs!DU$38</f>
        <v>9.6306931366644193</v>
      </c>
      <c r="EA34" s="145">
        <f>conversões!DZ34*INPUTs!DV$38</f>
        <v>234.79837588018702</v>
      </c>
      <c r="EB34" s="145">
        <f>conversões!EA34*INPUTs!DW$38</f>
        <v>79.904539095069381</v>
      </c>
      <c r="EC34" s="145">
        <f>conversões!EB34*INPUTs!DX$38</f>
        <v>764.47290212403641</v>
      </c>
      <c r="ED34" s="145">
        <f>conversões!EC34*INPUTs!DY$38</f>
        <v>100.67435628553115</v>
      </c>
      <c r="EE34" s="145">
        <f>conversões!ED34*INPUTs!DZ$38</f>
        <v>124.59907524535899</v>
      </c>
      <c r="EF34" s="145">
        <f>conversões!EE34*INPUTs!EA$38</f>
        <v>809.25808009206173</v>
      </c>
      <c r="EG34" s="145">
        <f>conversões!EF34*INPUTs!EB$38</f>
        <v>85.461449034916456</v>
      </c>
      <c r="EH34" s="145">
        <f>conversões!EG34*INPUTs!EC$38</f>
        <v>448.17034790253678</v>
      </c>
      <c r="EI34" s="145">
        <f>conversões!EH34*INPUTs!ED$38</f>
        <v>5064.4939216377124</v>
      </c>
      <c r="EJ34" s="145">
        <f>conversões!EI34*INPUTs!EE$38</f>
        <v>6072.8339135085107</v>
      </c>
      <c r="EK34" s="145">
        <f>conversões!EJ34*INPUTs!EF$38</f>
        <v>625.74182330486133</v>
      </c>
      <c r="EL34" s="145">
        <f>conversões!EK34*INPUTs!EG$38</f>
        <v>7335.1077131734883</v>
      </c>
      <c r="EM34" s="145">
        <f>conversões!EL34*INPUTs!EH$38</f>
        <v>108789.83339848462</v>
      </c>
      <c r="EN34" s="145">
        <f>conversões!EM34*INPUTs!EI$38</f>
        <v>2917.1110804103</v>
      </c>
      <c r="EO34" s="145">
        <f>conversões!EN34*INPUTs!EJ$38</f>
        <v>1367.4436124371305</v>
      </c>
      <c r="EP34" s="145">
        <f>conversões!EO34*INPUTs!EK$38</f>
        <v>2272.3499600203254</v>
      </c>
      <c r="EQ34" s="145">
        <f>conversões!EP34*INPUTs!EL$38</f>
        <v>1232.3616221311324</v>
      </c>
      <c r="ER34" s="145">
        <f>conversões!EQ34*INPUTs!EM$38</f>
        <v>460.00325953644051</v>
      </c>
      <c r="ES34" s="145">
        <f>conversões!ER34*INPUTs!EN$38</f>
        <v>1042.6662370924544</v>
      </c>
      <c r="ET34" s="145">
        <f>conversões!ES34*INPUTs!EO$38</f>
        <v>2317.238243056097</v>
      </c>
      <c r="EU34" s="143">
        <f t="shared" si="4"/>
        <v>143035.51768319579</v>
      </c>
      <c r="EV34" s="145">
        <f>conversões!EU34*INPUTs!EQ$38</f>
        <v>51.038373568018791</v>
      </c>
      <c r="EW34" s="145">
        <f>conversões!EV34*INPUTs!ER$38</f>
        <v>0</v>
      </c>
      <c r="EX34" s="145">
        <f>conversões!EW34*INPUTs!ES$38</f>
        <v>0</v>
      </c>
      <c r="EY34" s="145">
        <f>conversões!EX34*INPUTs!ET$38</f>
        <v>0</v>
      </c>
      <c r="EZ34" s="145">
        <f>conversões!EY34*INPUTs!EU$38</f>
        <v>350.86745524443552</v>
      </c>
      <c r="FA34" s="145">
        <f>conversões!EZ34*INPUTs!EV$38</f>
        <v>137.29298184259576</v>
      </c>
      <c r="FB34" s="145">
        <f>conversões!FA34*INPUTs!EW$38</f>
        <v>8.9882640236590436</v>
      </c>
      <c r="FC34" s="145">
        <f>conversões!FB34*INPUTs!EX$38</f>
        <v>176.1525590854971</v>
      </c>
      <c r="FD34" s="145">
        <f>conversões!FC34*INPUTs!EY$38</f>
        <v>506.3210747903255</v>
      </c>
      <c r="FE34" s="145">
        <f>conversões!FD34*INPUTs!EZ$38</f>
        <v>471.78654340430569</v>
      </c>
      <c r="FF34" s="145">
        <f>conversões!FE34*INPUTs!FA$38</f>
        <v>46.53763887101502</v>
      </c>
      <c r="FG34" s="145">
        <f>conversões!FF34*INPUTs!FB$38</f>
        <v>92.072052361199638</v>
      </c>
      <c r="FH34" s="145">
        <f>conversões!FG34*INPUTs!FC$38</f>
        <v>551.03656393775918</v>
      </c>
      <c r="FI34" s="145">
        <f>conversões!FH34*INPUTs!FD$38</f>
        <v>63.536586749430647</v>
      </c>
      <c r="FJ34" s="145">
        <f>conversões!FI34*INPUTs!FE$38</f>
        <v>295.02921663404544</v>
      </c>
      <c r="FK34" s="145">
        <f>conversões!FJ34*INPUTs!FF$38</f>
        <v>3603.926419704711</v>
      </c>
      <c r="FL34" s="145">
        <f>conversões!FK34*INPUTs!FG$38</f>
        <v>5034.4875363734509</v>
      </c>
      <c r="FM34" s="145">
        <f>conversões!FL34*INPUTs!FH$38</f>
        <v>248.25235003962032</v>
      </c>
      <c r="FN34" s="145">
        <f>conversões!FM34*INPUTs!FI$38</f>
        <v>3451.2667885860928</v>
      </c>
      <c r="FO34" s="145">
        <f>conversões!FN34*INPUTs!FJ$38</f>
        <v>77120.140132072876</v>
      </c>
      <c r="FP34" s="145">
        <f>conversões!FO34*INPUTs!FK$38</f>
        <v>3054.9439606913411</v>
      </c>
      <c r="FQ34" s="145">
        <f>conversões!FP34*INPUTs!FL$38</f>
        <v>986.28901495274226</v>
      </c>
      <c r="FR34" s="145">
        <f>conversões!FQ34*INPUTs!FM$38</f>
        <v>2194.5049957334131</v>
      </c>
      <c r="FS34" s="145">
        <f>conversões!FR34*INPUTs!FN$38</f>
        <v>783.98867431720328</v>
      </c>
      <c r="FT34" s="145">
        <f>conversões!FS34*INPUTs!FO$38</f>
        <v>358.86244576049472</v>
      </c>
      <c r="FU34" s="145">
        <f>conversões!FT34*INPUTs!FP$38</f>
        <v>601.47131811398333</v>
      </c>
      <c r="FV34" s="145">
        <f>conversões!FU34*INPUTs!FQ$38</f>
        <v>1292.3642367961074</v>
      </c>
      <c r="FW34" s="143">
        <f t="shared" si="5"/>
        <v>101481.15718365432</v>
      </c>
      <c r="FX34" s="145">
        <f>conversões!FW34*INPUTs!FS$38</f>
        <v>42.207486814954429</v>
      </c>
      <c r="FY34" s="145">
        <f>conversões!FX34*INPUTs!FT$38</f>
        <v>54.319200422724087</v>
      </c>
      <c r="FZ34" s="145">
        <f>conversões!FY34*INPUTs!FU$38</f>
        <v>10.601433404907024</v>
      </c>
      <c r="GA34" s="145">
        <f>conversões!FZ34*INPUTs!FV$38</f>
        <v>0</v>
      </c>
      <c r="GB34" s="145">
        <f>conversões!GA34*INPUTs!FW$38</f>
        <v>640.69508348157717</v>
      </c>
      <c r="GC34" s="145">
        <f>conversões!GB34*INPUTs!FX$38</f>
        <v>272.77488150825775</v>
      </c>
      <c r="GD34" s="145">
        <f>conversões!GC34*INPUTs!FY$38</f>
        <v>17.598167423482312</v>
      </c>
      <c r="GE34" s="145">
        <f>conversões!GD34*INPUTs!FZ$38</f>
        <v>272.13497898791849</v>
      </c>
      <c r="GF34" s="145">
        <f>conversões!GE34*INPUTs!GA$38</f>
        <v>308.60433395817938</v>
      </c>
      <c r="GG34" s="145">
        <f>conversões!GF34*INPUTs!GB$38</f>
        <v>4625.3767706908684</v>
      </c>
      <c r="GH34" s="145">
        <f>conversões!GG34*INPUTs!GC$38</f>
        <v>18.433772404460242</v>
      </c>
      <c r="GI34" s="145">
        <f>conversões!GH34*INPUTs!GD$38</f>
        <v>27.712995035100203</v>
      </c>
      <c r="GJ34" s="145">
        <f>conversões!GI34*INPUTs!GE$38</f>
        <v>346.19235218126875</v>
      </c>
      <c r="GK34" s="145">
        <f>conversões!GJ34*INPUTs!GF$38</f>
        <v>36.999002583125517</v>
      </c>
      <c r="GL34" s="145">
        <f>conversões!GK34*INPUTs!GG$38</f>
        <v>83.592302397691896</v>
      </c>
      <c r="GM34" s="145">
        <f>conversões!GL34*INPUTs!GH$38</f>
        <v>2354.5876884915006</v>
      </c>
      <c r="GN34" s="145">
        <f>conversões!GM34*INPUTs!GI$38</f>
        <v>4669.8296411011333</v>
      </c>
      <c r="GO34" s="145">
        <f>conversões!GN34*INPUTs!GJ$38</f>
        <v>222.91570411896933</v>
      </c>
      <c r="GP34" s="145">
        <f>conversões!GO34*INPUTs!GK$38</f>
        <v>4673.0170680682077</v>
      </c>
      <c r="GQ34" s="145">
        <f>conversões!GP34*INPUTs!GL$38</f>
        <v>70970.355794035524</v>
      </c>
      <c r="GR34" s="145">
        <f>conversões!GQ34*INPUTs!GM$38</f>
        <v>1937.8275309362373</v>
      </c>
      <c r="GS34" s="145">
        <f>conversões!GR34*INPUTs!GN$38</f>
        <v>593.83123508645167</v>
      </c>
      <c r="GT34" s="145">
        <f>conversões!GS34*INPUTs!GO$38</f>
        <v>1131.9563902322552</v>
      </c>
      <c r="GU34" s="145">
        <f>conversões!GT34*INPUTs!GP$38</f>
        <v>969.13936397091686</v>
      </c>
      <c r="GV34" s="145">
        <f>conversões!GU34*INPUTs!GQ$38</f>
        <v>287.86856630417276</v>
      </c>
      <c r="GW34" s="145">
        <f>conversões!GV34*INPUTs!GR$38</f>
        <v>529.59545385679849</v>
      </c>
      <c r="GX34" s="145">
        <f>conversões!GW34*INPUTs!GS$38</f>
        <v>918.06165782608321</v>
      </c>
      <c r="GY34" s="143">
        <f t="shared" si="6"/>
        <v>96016.22885532277</v>
      </c>
      <c r="GZ34" s="145">
        <f>conversões!GY34*INPUTs!GU$38</f>
        <v>17.546650714255239</v>
      </c>
      <c r="HA34" s="145">
        <f>conversões!GZ34*INPUTs!GV$38</f>
        <v>0</v>
      </c>
      <c r="HB34" s="145">
        <f>conversões!HA34*INPUTs!GW$38</f>
        <v>5.8488835714184129</v>
      </c>
      <c r="HC34" s="145">
        <f>conversões!HB34*INPUTs!GX$38</f>
        <v>0</v>
      </c>
      <c r="HD34" s="145">
        <f>conversões!HC34*INPUTs!GY$38</f>
        <v>508.98216182386966</v>
      </c>
      <c r="HE34" s="145">
        <f>conversões!HD34*INPUTs!GZ$38</f>
        <v>17.546650714255239</v>
      </c>
      <c r="HF34" s="145">
        <f>conversões!HE34*INPUTs!HA$38</f>
        <v>0</v>
      </c>
      <c r="HG34" s="145">
        <f>conversões!HF34*INPUTs!HB$38</f>
        <v>203.24516399304619</v>
      </c>
      <c r="HH34" s="145">
        <f>conversões!HG34*INPUTs!HC$38</f>
        <v>60.053104233566501</v>
      </c>
      <c r="HI34" s="145">
        <f>conversões!HH34*INPUTs!HD$38</f>
        <v>266.6718427033814</v>
      </c>
      <c r="HJ34" s="145">
        <f>conversões!HI34*INPUTs!HE$38</f>
        <v>12.939423557852312</v>
      </c>
      <c r="HK34" s="145">
        <f>conversões!HJ34*INPUTs!HF$38</f>
        <v>0</v>
      </c>
      <c r="HL34" s="145">
        <f>conversões!HK34*INPUTs!HG$38</f>
        <v>215.43008157020671</v>
      </c>
      <c r="HM34" s="145">
        <f>conversões!HL34*INPUTs!HH$38</f>
        <v>17.546650714255239</v>
      </c>
      <c r="HN34" s="145">
        <f>conversões!HM34*INPUTs!HI$38</f>
        <v>54.459724523420142</v>
      </c>
      <c r="HO34" s="145">
        <f>conversões!HN34*INPUTs!HJ$38</f>
        <v>2411.5908952387167</v>
      </c>
      <c r="HP34" s="145">
        <f>conversões!HO34*INPUTs!HK$38</f>
        <v>2590.2884488004961</v>
      </c>
      <c r="HQ34" s="145">
        <f>conversões!HP34*INPUTs!HL$38</f>
        <v>114.84667687451567</v>
      </c>
      <c r="HR34" s="145">
        <f>conversões!HQ34*INPUTs!HM$38</f>
        <v>1443.913117686131</v>
      </c>
      <c r="HS34" s="145">
        <f>conversões!HR34*INPUTs!HN$38</f>
        <v>34614.375601934917</v>
      </c>
      <c r="HT34" s="145">
        <f>conversões!HS34*INPUTs!HO$38</f>
        <v>1146.1255222187979</v>
      </c>
      <c r="HU34" s="145">
        <f>conversões!HT34*INPUTs!HP$38</f>
        <v>215.00419049537572</v>
      </c>
      <c r="HV34" s="145">
        <f>conversões!HU34*INPUTs!HQ$38</f>
        <v>410.56115095183497</v>
      </c>
      <c r="HW34" s="145">
        <f>conversões!HV34*INPUTs!HR$38</f>
        <v>616.29763151025406</v>
      </c>
      <c r="HX34" s="145">
        <f>conversões!HW34*INPUTs!HS$38</f>
        <v>107.38827289504599</v>
      </c>
      <c r="HY34" s="145">
        <f>conversões!HX34*INPUTs!HT$38</f>
        <v>293.46850278586714</v>
      </c>
      <c r="HZ34" s="145">
        <f>conversões!HY34*INPUTs!HU$38</f>
        <v>995.61927963519611</v>
      </c>
      <c r="IA34" s="143">
        <f t="shared" si="7"/>
        <v>46339.749629146681</v>
      </c>
    </row>
    <row r="35" spans="1:235" s="115" customFormat="1" ht="24" x14ac:dyDescent="0.25">
      <c r="A35" s="113" t="s">
        <v>28</v>
      </c>
      <c r="B35" s="114">
        <v>8593</v>
      </c>
      <c r="C35" s="114"/>
      <c r="D35" s="114">
        <v>9</v>
      </c>
      <c r="E35" s="114"/>
      <c r="F35" s="114"/>
      <c r="G35" s="114" t="s">
        <v>62</v>
      </c>
      <c r="H35" s="114" t="s">
        <v>790</v>
      </c>
      <c r="I35" s="113" t="s">
        <v>13</v>
      </c>
      <c r="J35" s="113" t="s">
        <v>885</v>
      </c>
      <c r="K35" s="113" t="s">
        <v>844</v>
      </c>
      <c r="L35" s="145">
        <f>conversões!K35*INPUTs!G$38</f>
        <v>5311.1572352464154</v>
      </c>
      <c r="M35" s="145">
        <f>conversões!L35*INPUTs!H$38</f>
        <v>1276.7427924298495</v>
      </c>
      <c r="N35" s="145">
        <f>conversões!M35*INPUTs!I$38</f>
        <v>17900.909847923998</v>
      </c>
      <c r="O35" s="145">
        <f>conversões!N35*INPUTs!J$38</f>
        <v>1891.0956348879797</v>
      </c>
      <c r="P35" s="145">
        <f>conversões!O35*INPUTs!K$38</f>
        <v>25092.110753450561</v>
      </c>
      <c r="Q35" s="145">
        <f>conversões!P35*INPUTs!L$38</f>
        <v>2635.3432512107111</v>
      </c>
      <c r="R35" s="145">
        <f>conversões!Q35*INPUTs!M$38</f>
        <v>3298.2230161725543</v>
      </c>
      <c r="S35" s="145">
        <f>conversões!R35*INPUTs!N$38</f>
        <v>13952.821479601991</v>
      </c>
      <c r="T35" s="145">
        <f>conversões!S35*INPUTs!O$38</f>
        <v>5047.1080254673834</v>
      </c>
      <c r="U35" s="145">
        <f>conversões!T35*INPUTs!P$38</f>
        <v>23600.692236481278</v>
      </c>
      <c r="V35" s="145">
        <f>conversões!U35*INPUTs!Q$38</f>
        <v>9661.6114181591711</v>
      </c>
      <c r="W35" s="145">
        <f>conversões!V35*INPUTs!R$38</f>
        <v>14072.130275918134</v>
      </c>
      <c r="X35" s="145">
        <f>conversões!W35*INPUTs!S$38</f>
        <v>41592.748784124684</v>
      </c>
      <c r="Y35" s="145">
        <f>conversões!X35*INPUTs!T$38</f>
        <v>6916.9642487246892</v>
      </c>
      <c r="Z35" s="145">
        <f>conversões!Y35*INPUTs!U$38</f>
        <v>8565.2133367559582</v>
      </c>
      <c r="AA35" s="145">
        <f>conversões!Z35*INPUTs!V$38</f>
        <v>40846.550969168609</v>
      </c>
      <c r="AB35" s="145">
        <f>conversões!AA35*INPUTs!W$38</f>
        <v>140320.28943134079</v>
      </c>
      <c r="AC35" s="145">
        <f>conversões!AB35*INPUTs!X$38</f>
        <v>27676.146933217944</v>
      </c>
      <c r="AD35" s="145">
        <f>conversões!AC35*INPUTs!Y$38</f>
        <v>351372.89074820792</v>
      </c>
      <c r="AE35" s="145">
        <f>conversões!AD35*INPUTs!Z$38</f>
        <v>617378.49073168542</v>
      </c>
      <c r="AF35" s="145">
        <f>conversões!AE35*INPUTs!AA$38</f>
        <v>87763.068843570232</v>
      </c>
      <c r="AG35" s="145">
        <f>conversões!AF35*INPUTs!AB$38</f>
        <v>62070.263853603828</v>
      </c>
      <c r="AH35" s="145">
        <f>conversões!AG35*INPUTs!AC$38</f>
        <v>75878.26202539535</v>
      </c>
      <c r="AI35" s="145">
        <f>conversões!AH35*INPUTs!AD$38</f>
        <v>13694.704417657278</v>
      </c>
      <c r="AJ35" s="145">
        <f>conversões!AI35*INPUTs!AE$38</f>
        <v>13011.819259370601</v>
      </c>
      <c r="AK35" s="145">
        <f>conversões!AJ35*INPUTs!AF$38</f>
        <v>24066.399905347789</v>
      </c>
      <c r="AL35" s="145">
        <f>conversões!AK35*INPUTs!AG$38</f>
        <v>84380.883752073205</v>
      </c>
      <c r="AM35" s="143">
        <f t="shared" si="0"/>
        <v>1719274.6432071945</v>
      </c>
      <c r="AN35" s="145">
        <f>conversões!AM35*INPUTs!AI$38</f>
        <v>5045.6229330845035</v>
      </c>
      <c r="AO35" s="145">
        <f>conversões!AN35*INPUTs!AJ$38</f>
        <v>1247.8879846341995</v>
      </c>
      <c r="AP35" s="145">
        <f>conversões!AO35*INPUTs!AK$38</f>
        <v>17437.69360193246</v>
      </c>
      <c r="AQ35" s="145">
        <f>conversões!AP35*INPUTs!AL$38</f>
        <v>1770.6757950520575</v>
      </c>
      <c r="AR35" s="145">
        <f>conversões!AQ35*INPUTs!AM$38</f>
        <v>19150.911872276836</v>
      </c>
      <c r="AS35" s="145">
        <f>conversões!AR35*INPUTs!AN$38</f>
        <v>2040.9450481326414</v>
      </c>
      <c r="AT35" s="145">
        <f>conversões!AS35*INPUTs!AO$38</f>
        <v>2707.6497831522565</v>
      </c>
      <c r="AU35" s="145">
        <f>conversões!AT35*INPUTs!AP$38</f>
        <v>11716.960750520564</v>
      </c>
      <c r="AV35" s="145">
        <f>conversões!AU35*INPUTs!AQ$38</f>
        <v>4611.5151273892525</v>
      </c>
      <c r="AW35" s="145">
        <f>conversões!AV35*INPUTs!AR$38</f>
        <v>22808.055197957372</v>
      </c>
      <c r="AX35" s="145">
        <f>conversões!AW35*INPUTs!AS$38</f>
        <v>10610.766671021747</v>
      </c>
      <c r="AY35" s="145">
        <f>conversões!AX35*INPUTs!AT$38</f>
        <v>11328.492195044741</v>
      </c>
      <c r="AZ35" s="145">
        <f>conversões!AY35*INPUTs!AU$38</f>
        <v>33403.784191795057</v>
      </c>
      <c r="BA35" s="145">
        <f>conversões!AZ35*INPUTs!AV$38</f>
        <v>5620.698700169296</v>
      </c>
      <c r="BB35" s="145">
        <f>conversões!BA35*INPUTs!AW$38</f>
        <v>8277.5269019753869</v>
      </c>
      <c r="BC35" s="145">
        <f>conversões!BB35*INPUTs!AX$38</f>
        <v>36359.763997275484</v>
      </c>
      <c r="BD35" s="145">
        <f>conversões!BC35*INPUTs!AY$38</f>
        <v>136769.14433334177</v>
      </c>
      <c r="BE35" s="145">
        <f>conversões!BD35*INPUTs!AZ$38</f>
        <v>23662.664322755067</v>
      </c>
      <c r="BF35" s="145">
        <f>conversões!BE35*INPUTs!BA$38</f>
        <v>326796.71138946747</v>
      </c>
      <c r="BG35" s="145">
        <f>conversões!BF35*INPUTs!BB$38</f>
        <v>585110.07060688513</v>
      </c>
      <c r="BH35" s="145">
        <f>conversões!BG35*INPUTs!BC$38</f>
        <v>77215.148591762729</v>
      </c>
      <c r="BI35" s="145">
        <f>conversões!BH35*INPUTs!BD$38</f>
        <v>53521.346646280217</v>
      </c>
      <c r="BJ35" s="145">
        <f>conversões!BI35*INPUTs!BE$38</f>
        <v>71123.485219977578</v>
      </c>
      <c r="BK35" s="145">
        <f>conversões!BJ35*INPUTs!BF$38</f>
        <v>10616.632689725162</v>
      </c>
      <c r="BL35" s="145">
        <f>conversões!BK35*INPUTs!BG$38</f>
        <v>11166.743339369565</v>
      </c>
      <c r="BM35" s="145">
        <f>conversões!BL35*INPUTs!BH$38</f>
        <v>21352.768069082984</v>
      </c>
      <c r="BN35" s="145">
        <f>conversões!BM35*INPUTs!BI$38</f>
        <v>80201.049042288956</v>
      </c>
      <c r="BO35" s="143">
        <f t="shared" si="1"/>
        <v>1591674.7150023503</v>
      </c>
      <c r="BP35" s="145">
        <f>conversões!BO35*INPUTs!BK$38</f>
        <v>3264.6628041807066</v>
      </c>
      <c r="BQ35" s="145">
        <f>conversões!BP35*INPUTs!BL$38</f>
        <v>1103.9533663522438</v>
      </c>
      <c r="BR35" s="145">
        <f>conversões!BQ35*INPUTs!BM$38</f>
        <v>18843.896656747609</v>
      </c>
      <c r="BS35" s="145">
        <f>conversões!BR35*INPUTs!BN$38</f>
        <v>1267.0147252452166</v>
      </c>
      <c r="BT35" s="145">
        <f>conversões!BS35*INPUTs!BO$38</f>
        <v>18911.332718401572</v>
      </c>
      <c r="BU35" s="145">
        <f>conversões!BT35*INPUTs!BP$38</f>
        <v>1627.4379224461825</v>
      </c>
      <c r="BV35" s="145">
        <f>conversões!BU35*INPUTs!BQ$38</f>
        <v>1939.0063529191639</v>
      </c>
      <c r="BW35" s="145">
        <f>conversões!BV35*INPUTs!BR$38</f>
        <v>10263.987416603177</v>
      </c>
      <c r="BX35" s="145">
        <f>conversões!BW35*INPUTs!BS$38</f>
        <v>4058.3260278544244</v>
      </c>
      <c r="BY35" s="145">
        <f>conversões!BX35*INPUTs!BT$38</f>
        <v>19993.259683904762</v>
      </c>
      <c r="BZ35" s="145">
        <f>conversões!BY35*INPUTs!BU$38</f>
        <v>9976.1034057314628</v>
      </c>
      <c r="CA35" s="145">
        <f>conversões!BZ35*INPUTs!BV$38</f>
        <v>8792.8181717172538</v>
      </c>
      <c r="CB35" s="145">
        <f>conversões!CA35*INPUTs!BW$38</f>
        <v>30775.658246831059</v>
      </c>
      <c r="CC35" s="145">
        <f>conversões!CB35*INPUTs!BX$38</f>
        <v>4256.2112495420488</v>
      </c>
      <c r="CD35" s="145">
        <f>conversões!CC35*INPUTs!BY$38</f>
        <v>7233.5577251369177</v>
      </c>
      <c r="CE35" s="145">
        <f>conversões!CD35*INPUTs!BZ$38</f>
        <v>33383.048327574266</v>
      </c>
      <c r="CF35" s="145">
        <f>conversões!CE35*INPUTs!CA$38</f>
        <v>118941.95150980525</v>
      </c>
      <c r="CG35" s="145">
        <f>conversões!CF35*INPUTs!CB$38</f>
        <v>18757.685150639638</v>
      </c>
      <c r="CH35" s="145">
        <f>conversões!CG35*INPUTs!CC$38</f>
        <v>300967.6218790657</v>
      </c>
      <c r="CI35" s="145">
        <f>conversões!CH35*INPUTs!CD$38</f>
        <v>533062.66481370188</v>
      </c>
      <c r="CJ35" s="145">
        <f>conversões!CI35*INPUTs!CE$38</f>
        <v>77679.827257144862</v>
      </c>
      <c r="CK35" s="145">
        <f>conversões!CJ35*INPUTs!CF$38</f>
        <v>48085.485768629034</v>
      </c>
      <c r="CL35" s="145">
        <f>conversões!CK35*INPUTs!CG$38</f>
        <v>64096.145944692471</v>
      </c>
      <c r="CM35" s="145">
        <f>conversões!CL35*INPUTs!CH$38</f>
        <v>9481.670182054595</v>
      </c>
      <c r="CN35" s="145">
        <f>conversões!CM35*INPUTs!CI$38</f>
        <v>9283.3133501953362</v>
      </c>
      <c r="CO35" s="145">
        <f>conversões!CN35*INPUTs!CJ$38</f>
        <v>20208.41491641854</v>
      </c>
      <c r="CP35" s="145">
        <f>conversões!CO35*INPUTs!CK$38</f>
        <v>77260.476487483131</v>
      </c>
      <c r="CQ35" s="143">
        <f t="shared" si="2"/>
        <v>1453515.5320610185</v>
      </c>
      <c r="CR35" s="145">
        <f>conversões!CQ35*INPUTs!CM$38</f>
        <v>4236.7696445854899</v>
      </c>
      <c r="CS35" s="145">
        <f>conversões!CR35*INPUTs!CN$38</f>
        <v>1197.4620652078497</v>
      </c>
      <c r="CT35" s="145">
        <f>conversões!CS35*INPUTs!CO$38</f>
        <v>14915.373183134223</v>
      </c>
      <c r="CU35" s="145">
        <f>conversões!CT35*INPUTs!CP$38</f>
        <v>1226.4679857872632</v>
      </c>
      <c r="CV35" s="145">
        <f>conversões!CU35*INPUTs!CQ$38</f>
        <v>15385.273180517921</v>
      </c>
      <c r="CW35" s="145">
        <f>conversões!CV35*INPUTs!CR$38</f>
        <v>1272.1184350832946</v>
      </c>
      <c r="CX35" s="145">
        <f>conversões!CW35*INPUTs!CS$38</f>
        <v>1726.2455931940285</v>
      </c>
      <c r="CY35" s="145">
        <f>conversões!CX35*INPUTs!CT$38</f>
        <v>7012.6610290185254</v>
      </c>
      <c r="CZ35" s="145">
        <f>conversões!CY35*INPUTs!CU$38</f>
        <v>3477.9517120080718</v>
      </c>
      <c r="DA35" s="145">
        <f>conversões!CZ35*INPUTs!CV$38</f>
        <v>15304.046823786395</v>
      </c>
      <c r="DB35" s="145">
        <f>conversões!DA35*INPUTs!CW$38</f>
        <v>7801.3035546178662</v>
      </c>
      <c r="DC35" s="145">
        <f>conversões!DB35*INPUTs!CX$38</f>
        <v>6702.9032903528469</v>
      </c>
      <c r="DD35" s="145">
        <f>conversões!DC35*INPUTs!CY$38</f>
        <v>19481.580740012931</v>
      </c>
      <c r="DE35" s="145">
        <f>conversões!DD35*INPUTs!CZ$38</f>
        <v>3175.7255724731731</v>
      </c>
      <c r="DF35" s="145">
        <f>conversões!DE35*INPUTs!DA$38</f>
        <v>5976.2792300604169</v>
      </c>
      <c r="DG35" s="145">
        <f>conversões!DF35*INPUTs!DB$38</f>
        <v>28626.497375376512</v>
      </c>
      <c r="DH35" s="145">
        <f>conversões!DG35*INPUTs!DC$38</f>
        <v>99061.956808955307</v>
      </c>
      <c r="DI35" s="145">
        <f>conversões!DH35*INPUTs!DD$38</f>
        <v>15074.960543046578</v>
      </c>
      <c r="DJ35" s="145">
        <f>conversões!DI35*INPUTs!DE$38</f>
        <v>268426.26496794255</v>
      </c>
      <c r="DK35" s="145">
        <f>conversões!DJ35*INPUTs!DF$38</f>
        <v>473397.36624364543</v>
      </c>
      <c r="DL35" s="145">
        <f>conversões!DK35*INPUTs!DG$38</f>
        <v>62917.912056306966</v>
      </c>
      <c r="DM35" s="145">
        <f>conversões!DL35*INPUTs!DH$38</f>
        <v>44369.287996266088</v>
      </c>
      <c r="DN35" s="145">
        <f>conversões!DM35*INPUTs!DI$38</f>
        <v>51839.409323004598</v>
      </c>
      <c r="DO35" s="145">
        <f>conversões!DN35*INPUTs!DJ$38</f>
        <v>7612.7168309991166</v>
      </c>
      <c r="DP35" s="145">
        <f>conversões!DO35*INPUTs!DK$38</f>
        <v>8897.9152912388909</v>
      </c>
      <c r="DQ35" s="145">
        <f>conversões!DP35*INPUTs!DL$38</f>
        <v>18323.713383437404</v>
      </c>
      <c r="DR35" s="145">
        <f>conversões!DQ35*INPUTs!DM$38</f>
        <v>74515.537420758774</v>
      </c>
      <c r="DS35" s="143">
        <f t="shared" si="3"/>
        <v>1261955.7002808184</v>
      </c>
      <c r="DT35" s="145">
        <f>conversões!DS35*INPUTs!DO$38</f>
        <v>2469.8698111397216</v>
      </c>
      <c r="DU35" s="145">
        <f>conversões!DT35*INPUTs!DP$38</f>
        <v>983.97263870112897</v>
      </c>
      <c r="DV35" s="145">
        <f>conversões!DU35*INPUTs!DQ$38</f>
        <v>12202.218879440707</v>
      </c>
      <c r="DW35" s="145">
        <f>conversões!DV35*INPUTs!DR$38</f>
        <v>1180.6714260212616</v>
      </c>
      <c r="DX35" s="145">
        <f>conversões!DW35*INPUTs!DS$38</f>
        <v>12497.821863880597</v>
      </c>
      <c r="DY35" s="145">
        <f>conversões!DX35*INPUTs!DT$38</f>
        <v>478.01548825879649</v>
      </c>
      <c r="DZ35" s="145">
        <f>conversões!DY35*INPUTs!DU$38</f>
        <v>1001.0038585832838</v>
      </c>
      <c r="EA35" s="145">
        <f>conversões!DZ35*INPUTs!DV$38</f>
        <v>4899.0903549208997</v>
      </c>
      <c r="EB35" s="145">
        <f>conversões!EA35*INPUTs!DW$38</f>
        <v>2944.1453802303486</v>
      </c>
      <c r="EC35" s="145">
        <f>conversões!EB35*INPUTs!DX$38</f>
        <v>10592.813354964004</v>
      </c>
      <c r="ED35" s="145">
        <f>conversões!EC35*INPUTs!DY$38</f>
        <v>6915.3290263119925</v>
      </c>
      <c r="EE35" s="145">
        <f>conversões!ED35*INPUTs!DZ$38</f>
        <v>4617.3672764993034</v>
      </c>
      <c r="EF35" s="145">
        <f>conversões!EE35*INPUTs!EA$38</f>
        <v>17789.890763872263</v>
      </c>
      <c r="EG35" s="145">
        <f>conversões!EF35*INPUTs!EB$38</f>
        <v>2038.3953083938191</v>
      </c>
      <c r="EH35" s="145">
        <f>conversões!EG35*INPUTs!EC$38</f>
        <v>4616.2350091258068</v>
      </c>
      <c r="EI35" s="145">
        <f>conversões!EH35*INPUTs!ED$38</f>
        <v>22470.684085835372</v>
      </c>
      <c r="EJ35" s="145">
        <f>conversões!EI35*INPUTs!EE$38</f>
        <v>76976.308907333732</v>
      </c>
      <c r="EK35" s="145">
        <f>conversões!EJ35*INPUTs!EF$38</f>
        <v>11026.034789910087</v>
      </c>
      <c r="EL35" s="145">
        <f>conversões!EK35*INPUTs!EG$38</f>
        <v>230212.58651347359</v>
      </c>
      <c r="EM35" s="145">
        <f>conversões!EL35*INPUTs!EH$38</f>
        <v>385997.73356237006</v>
      </c>
      <c r="EN35" s="145">
        <f>conversões!EM35*INPUTs!EI$38</f>
        <v>47550.650008285338</v>
      </c>
      <c r="EO35" s="145">
        <f>conversões!EN35*INPUTs!EJ$38</f>
        <v>32368.138169366121</v>
      </c>
      <c r="EP35" s="145">
        <f>conversões!EO35*INPUTs!EK$38</f>
        <v>39265.754084954307</v>
      </c>
      <c r="EQ35" s="145">
        <f>conversões!EP35*INPUTs!EL$38</f>
        <v>4709.8993538304649</v>
      </c>
      <c r="ER35" s="145">
        <f>conversões!EQ35*INPUTs!EM$38</f>
        <v>6264.598764548924</v>
      </c>
      <c r="ES35" s="145">
        <f>conversões!ER35*INPUTs!EN$38</f>
        <v>12518.570531314075</v>
      </c>
      <c r="ET35" s="145">
        <f>conversões!ES35*INPUTs!EO$38</f>
        <v>60166.411795201537</v>
      </c>
      <c r="EU35" s="143">
        <f t="shared" si="4"/>
        <v>1014754.2110067676</v>
      </c>
      <c r="EV35" s="145">
        <f>conversões!EU35*INPUTs!EQ$38</f>
        <v>1404.3312321641085</v>
      </c>
      <c r="EW35" s="145">
        <f>conversões!EV35*INPUTs!ER$38</f>
        <v>783.93393901416357</v>
      </c>
      <c r="EX35" s="145">
        <f>conversões!EW35*INPUTs!ES$38</f>
        <v>9734.4855302114011</v>
      </c>
      <c r="EY35" s="145">
        <f>conversões!EX35*INPUTs!ET$38</f>
        <v>1253.4390154659384</v>
      </c>
      <c r="EZ35" s="145">
        <f>conversões!EY35*INPUTs!EU$38</f>
        <v>11725.133865431657</v>
      </c>
      <c r="FA35" s="145">
        <f>conversões!EZ35*INPUTs!EV$38</f>
        <v>320.25051705688543</v>
      </c>
      <c r="FB35" s="145">
        <f>conversões!FA35*INPUTs!EW$38</f>
        <v>550.30969442293622</v>
      </c>
      <c r="FC35" s="145">
        <f>conversões!FB35*INPUTs!EX$38</f>
        <v>4381.0402633979975</v>
      </c>
      <c r="FD35" s="145">
        <f>conversões!FC35*INPUTs!EY$38</f>
        <v>3087.4090765787446</v>
      </c>
      <c r="FE35" s="145">
        <f>conversões!FD35*INPUTs!EZ$38</f>
        <v>9124.2163733414582</v>
      </c>
      <c r="FF35" s="145">
        <f>conversões!FE35*INPUTs!FA$38</f>
        <v>5336.6195198063933</v>
      </c>
      <c r="FG35" s="145">
        <f>conversões!FF35*INPUTs!FB$38</f>
        <v>5260.5156309092754</v>
      </c>
      <c r="FH35" s="145">
        <f>conversões!FG35*INPUTs!FC$38</f>
        <v>14237.292513439023</v>
      </c>
      <c r="FI35" s="145">
        <f>conversões!FH35*INPUTs!FD$38</f>
        <v>1520.3201240180631</v>
      </c>
      <c r="FJ35" s="145">
        <f>conversões!FI35*INPUTs!FE$38</f>
        <v>3765.1657138955534</v>
      </c>
      <c r="FK35" s="145">
        <f>conversões!FJ35*INPUTs!FF$38</f>
        <v>20970.882515433728</v>
      </c>
      <c r="FL35" s="145">
        <f>conversões!FK35*INPUTs!FG$38</f>
        <v>65107.643820087251</v>
      </c>
      <c r="FM35" s="145">
        <f>conversões!FL35*INPUTs!FH$38</f>
        <v>9457.125290463664</v>
      </c>
      <c r="FN35" s="145">
        <f>conversões!FM35*INPUTs!FI$38</f>
        <v>202318.20692742264</v>
      </c>
      <c r="FO35" s="145">
        <f>conversões!FN35*INPUTs!FJ$38</f>
        <v>317985.83834045607</v>
      </c>
      <c r="FP35" s="145">
        <f>conversões!FO35*INPUTs!FK$38</f>
        <v>35847.086251227323</v>
      </c>
      <c r="FQ35" s="145">
        <f>conversões!FP35*INPUTs!FL$38</f>
        <v>25555.201847929085</v>
      </c>
      <c r="FR35" s="145">
        <f>conversões!FQ35*INPUTs!FM$38</f>
        <v>30063.264951312805</v>
      </c>
      <c r="FS35" s="145">
        <f>conversões!FR35*INPUTs!FN$38</f>
        <v>3705.7407818739098</v>
      </c>
      <c r="FT35" s="145">
        <f>conversões!FS35*INPUTs!FO$38</f>
        <v>5589.2604545863178</v>
      </c>
      <c r="FU35" s="145">
        <f>conversões!FT35*INPUTs!FP$38</f>
        <v>8537.5268405653478</v>
      </c>
      <c r="FV35" s="145">
        <f>conversões!FU35*INPUTs!FQ$38</f>
        <v>51143.50018155302</v>
      </c>
      <c r="FW35" s="143">
        <f t="shared" si="5"/>
        <v>848765.74121206475</v>
      </c>
      <c r="FX35" s="145">
        <f>conversões!FW35*INPUTs!FS$38</f>
        <v>1077.2807696184282</v>
      </c>
      <c r="FY35" s="145">
        <f>conversões!FX35*INPUTs!FT$38</f>
        <v>692.50810504737706</v>
      </c>
      <c r="FZ35" s="145">
        <f>conversões!FY35*INPUTs!FU$38</f>
        <v>9588.2633196039496</v>
      </c>
      <c r="GA35" s="145">
        <f>conversões!FZ35*INPUTs!FV$38</f>
        <v>983.51575578265795</v>
      </c>
      <c r="GB35" s="145">
        <f>conversões!GA35*INPUTs!FW$38</f>
        <v>9051.8428749500781</v>
      </c>
      <c r="GC35" s="145">
        <f>conversões!GB35*INPUTs!FX$38</f>
        <v>172.93927487623858</v>
      </c>
      <c r="GD35" s="145">
        <f>conversões!GC35*INPUTs!FY$38</f>
        <v>752.09579381498702</v>
      </c>
      <c r="GE35" s="145">
        <f>conversões!GD35*INPUTs!FZ$38</f>
        <v>2745.1567927908131</v>
      </c>
      <c r="GF35" s="145">
        <f>conversões!GE35*INPUTs!GA$38</f>
        <v>2592.3405227176413</v>
      </c>
      <c r="GG35" s="145">
        <f>conversões!GF35*INPUTs!GB$38</f>
        <v>8424.8384825676349</v>
      </c>
      <c r="GH35" s="145">
        <f>conversões!GG35*INPUTs!GC$38</f>
        <v>4199.0212557608811</v>
      </c>
      <c r="GI35" s="145">
        <f>conversões!GH35*INPUTs!GD$38</f>
        <v>3421.6423154473614</v>
      </c>
      <c r="GJ35" s="145">
        <f>conversões!GI35*INPUTs!GE$38</f>
        <v>12445.597271711094</v>
      </c>
      <c r="GK35" s="145">
        <f>conversões!GJ35*INPUTs!GF$38</f>
        <v>1051.460766532143</v>
      </c>
      <c r="GL35" s="145">
        <f>conversões!GK35*INPUTs!GG$38</f>
        <v>3293.3333789766089</v>
      </c>
      <c r="GM35" s="145">
        <f>conversões!GL35*INPUTs!GH$38</f>
        <v>20937.733653532694</v>
      </c>
      <c r="GN35" s="145">
        <f>conversões!GM35*INPUTs!GI$38</f>
        <v>68283.246725794917</v>
      </c>
      <c r="GO35" s="145">
        <f>conversões!GN35*INPUTs!GJ$38</f>
        <v>7601.2150295982938</v>
      </c>
      <c r="GP35" s="145">
        <f>conversões!GO35*INPUTs!GK$38</f>
        <v>193508.30318563836</v>
      </c>
      <c r="GQ35" s="145">
        <f>conversões!GP35*INPUTs!GL$38</f>
        <v>289180.84904806927</v>
      </c>
      <c r="GR35" s="145">
        <f>conversões!GQ35*INPUTs!GM$38</f>
        <v>31384.621058491928</v>
      </c>
      <c r="GS35" s="145">
        <f>conversões!GR35*INPUTs!GN$38</f>
        <v>22668.49313908942</v>
      </c>
      <c r="GT35" s="145">
        <f>conversões!GS35*INPUTs!GO$38</f>
        <v>29107.533876736095</v>
      </c>
      <c r="GU35" s="145">
        <f>conversões!GT35*INPUTs!GP$38</f>
        <v>2650.2966508844456</v>
      </c>
      <c r="GV35" s="145">
        <f>conversões!GU35*INPUTs!GQ$38</f>
        <v>3788.5365106957788</v>
      </c>
      <c r="GW35" s="145">
        <f>conversões!GV35*INPUTs!GR$38</f>
        <v>8835.3836558032726</v>
      </c>
      <c r="GX35" s="145">
        <f>conversões!GW35*INPUTs!GS$38</f>
        <v>50056.930591212971</v>
      </c>
      <c r="GY35" s="143">
        <f t="shared" si="6"/>
        <v>788494.9798057453</v>
      </c>
      <c r="GZ35" s="145">
        <f>conversões!GY35*INPUTs!GU$38</f>
        <v>584.62361820123408</v>
      </c>
      <c r="HA35" s="145">
        <f>conversões!GZ35*INPUTs!GV$38</f>
        <v>368.44087766620834</v>
      </c>
      <c r="HB35" s="145">
        <f>conversões!HA35*INPUTs!GW$38</f>
        <v>5081.9747252562984</v>
      </c>
      <c r="HC35" s="145">
        <f>conversões!HB35*INPUTs!GX$38</f>
        <v>760.43428596659101</v>
      </c>
      <c r="HD35" s="145">
        <f>conversões!HC35*INPUTs!GY$38</f>
        <v>5822.1190801954635</v>
      </c>
      <c r="HE35" s="145">
        <f>conversões!HD35*INPUTs!GZ$38</f>
        <v>88.217017809823375</v>
      </c>
      <c r="HF35" s="145">
        <f>conversões!HE35*INPUTs!HA$38</f>
        <v>372.92989580725663</v>
      </c>
      <c r="HG35" s="145">
        <f>conversões!HF35*INPUTs!HB$38</f>
        <v>1993.4395865091781</v>
      </c>
      <c r="HH35" s="145">
        <f>conversões!HG35*INPUTs!HC$38</f>
        <v>1433.4386907176206</v>
      </c>
      <c r="HI35" s="145">
        <f>conversões!HH35*INPUTs!HD$38</f>
        <v>5205.3640044227741</v>
      </c>
      <c r="HJ35" s="145">
        <f>conversões!HI35*INPUTs!HE$38</f>
        <v>2538.1344157480321</v>
      </c>
      <c r="HK35" s="145">
        <f>conversões!HJ35*INPUTs!HF$38</f>
        <v>3459.6409524699861</v>
      </c>
      <c r="HL35" s="145">
        <f>conversões!HK35*INPUTs!HG$38</f>
        <v>6934.292448954001</v>
      </c>
      <c r="HM35" s="145">
        <f>conversões!HL35*INPUTs!HH$38</f>
        <v>645.85250195063907</v>
      </c>
      <c r="HN35" s="145">
        <f>conversões!HM35*INPUTs!HI$38</f>
        <v>1957.7515459720473</v>
      </c>
      <c r="HO35" s="145">
        <f>conversões!HN35*INPUTs!HJ$38</f>
        <v>18380.524198016501</v>
      </c>
      <c r="HP35" s="145">
        <f>conversões!HO35*INPUTs!HK$38</f>
        <v>34703.067456739489</v>
      </c>
      <c r="HQ35" s="145">
        <f>conversões!HP35*INPUTs!HL$38</f>
        <v>3926.0686383622347</v>
      </c>
      <c r="HR35" s="145">
        <f>conversões!HQ35*INPUTs!HM$38</f>
        <v>127346.19881873803</v>
      </c>
      <c r="HS35" s="145">
        <f>conversões!HR35*INPUTs!HN$38</f>
        <v>174794.17412806966</v>
      </c>
      <c r="HT35" s="145">
        <f>conversões!HS35*INPUTs!HO$38</f>
        <v>17870.819852989487</v>
      </c>
      <c r="HU35" s="145">
        <f>conversões!HT35*INPUTs!HP$38</f>
        <v>13536.961510980813</v>
      </c>
      <c r="HV35" s="145">
        <f>conversões!HU35*INPUTs!HQ$38</f>
        <v>14809.102768925392</v>
      </c>
      <c r="HW35" s="145">
        <f>conversões!HV35*INPUTs!HR$38</f>
        <v>1629.5939303962266</v>
      </c>
      <c r="HX35" s="145">
        <f>conversões!HW35*INPUTs!HS$38</f>
        <v>2403.235765057022</v>
      </c>
      <c r="HY35" s="145">
        <f>conversões!HX35*INPUTs!HT$38</f>
        <v>4879.8023696444379</v>
      </c>
      <c r="HZ35" s="145">
        <f>conversões!HY35*INPUTs!HU$38</f>
        <v>30761.312420474875</v>
      </c>
      <c r="IA35" s="143">
        <f t="shared" si="7"/>
        <v>482287.51550604141</v>
      </c>
    </row>
    <row r="36" spans="1:235" s="26" customFormat="1" ht="24" x14ac:dyDescent="0.25">
      <c r="A36" s="90" t="s">
        <v>29</v>
      </c>
      <c r="B36" s="91">
        <v>4783</v>
      </c>
      <c r="C36" s="91"/>
      <c r="D36" s="91"/>
      <c r="E36" s="91">
        <v>1</v>
      </c>
      <c r="F36" s="91"/>
      <c r="G36" s="91" t="s">
        <v>780</v>
      </c>
      <c r="H36" s="91" t="s">
        <v>779</v>
      </c>
      <c r="I36" s="90" t="s">
        <v>20</v>
      </c>
      <c r="J36" s="90" t="s">
        <v>875</v>
      </c>
      <c r="K36" s="90" t="s">
        <v>48</v>
      </c>
      <c r="L36" s="145">
        <f>conversões!K36*INPUTs!G$40</f>
        <v>57634.05368286158</v>
      </c>
      <c r="M36" s="145">
        <f>conversões!L36*INPUTs!H$40</f>
        <v>14653.234058582399</v>
      </c>
      <c r="N36" s="145">
        <f>conversões!M36*INPUTs!I$40</f>
        <v>90799.608789762235</v>
      </c>
      <c r="O36" s="145">
        <f>conversões!N36*INPUTs!J$40</f>
        <v>4868.1345106380031</v>
      </c>
      <c r="P36" s="145">
        <f>conversões!O36*INPUTs!K$40</f>
        <v>74012.237081055602</v>
      </c>
      <c r="Q36" s="145">
        <f>conversões!P36*INPUTs!L$40</f>
        <v>6887.8156782639107</v>
      </c>
      <c r="R36" s="145">
        <f>conversões!Q36*INPUTs!M$40</f>
        <v>11542.948495090521</v>
      </c>
      <c r="S36" s="145">
        <f>conversões!R36*INPUTs!N$40</f>
        <v>77167.523606172064</v>
      </c>
      <c r="T36" s="145">
        <f>conversões!S36*INPUTs!O$40</f>
        <v>48215.202732896163</v>
      </c>
      <c r="U36" s="145">
        <f>conversões!T36*INPUTs!P$40</f>
        <v>108386.63351147274</v>
      </c>
      <c r="V36" s="145">
        <f>conversões!U36*INPUTs!Q$40</f>
        <v>36019.821565320912</v>
      </c>
      <c r="W36" s="145">
        <f>conversões!V36*INPUTs!R$40</f>
        <v>56918.978864437617</v>
      </c>
      <c r="X36" s="145">
        <f>conversões!W36*INPUTs!S$40</f>
        <v>139576.45099516344</v>
      </c>
      <c r="Y36" s="145">
        <f>conversões!X36*INPUTs!T$40</f>
        <v>24091.678485111461</v>
      </c>
      <c r="Z36" s="145">
        <f>conversões!Y36*INPUTs!U$40</f>
        <v>54828.64186450914</v>
      </c>
      <c r="AA36" s="145">
        <f>conversões!Z36*INPUTs!V$40</f>
        <v>167656.73668235407</v>
      </c>
      <c r="AB36" s="145">
        <f>conversões!AA36*INPUTs!W$40</f>
        <v>493706.31626644038</v>
      </c>
      <c r="AC36" s="145">
        <f>conversões!AB36*INPUTs!X$40</f>
        <v>135843.70571451233</v>
      </c>
      <c r="AD36" s="145">
        <f>conversões!AC36*INPUTs!Y$40</f>
        <v>809693.05727635871</v>
      </c>
      <c r="AE36" s="145">
        <f>conversões!AD36*INPUTs!Z$40</f>
        <v>2699017.6053626118</v>
      </c>
      <c r="AF36" s="145">
        <f>conversões!AE36*INPUTs!AA$40</f>
        <v>693417.92702218506</v>
      </c>
      <c r="AG36" s="145">
        <f>conversões!AF36*INPUTs!AB$40</f>
        <v>410110.41583047662</v>
      </c>
      <c r="AH36" s="145">
        <f>conversões!AG36*INPUTs!AC$40</f>
        <v>523578.32397516788</v>
      </c>
      <c r="AI36" s="145">
        <f>conversões!AH36*INPUTs!AD$40</f>
        <v>72153.646817080997</v>
      </c>
      <c r="AJ36" s="145">
        <f>conversões!AI36*INPUTs!AE$40</f>
        <v>62363.419152884293</v>
      </c>
      <c r="AK36" s="145">
        <f>conversões!AJ36*INPUTs!AF$40</f>
        <v>172548.88992487136</v>
      </c>
      <c r="AL36" s="145">
        <f>conversões!AK36*INPUTs!AG$40</f>
        <v>182821.51328675801</v>
      </c>
      <c r="AM36" s="143">
        <f t="shared" si="0"/>
        <v>7228514.5212330399</v>
      </c>
      <c r="AN36" s="145">
        <f>conversões!AM36*INPUTs!AI$40</f>
        <v>63408.842085567121</v>
      </c>
      <c r="AO36" s="145">
        <f>conversões!AN36*INPUTs!AJ$40</f>
        <v>11854.295028483115</v>
      </c>
      <c r="AP36" s="145">
        <f>conversões!AO36*INPUTs!AK$40</f>
        <v>83313.839349060247</v>
      </c>
      <c r="AQ36" s="145">
        <f>conversões!AP36*INPUTs!AL$40</f>
        <v>3248.4779492235184</v>
      </c>
      <c r="AR36" s="145">
        <f>conversões!AQ36*INPUTs!AM$40</f>
        <v>58599.749573724228</v>
      </c>
      <c r="AS36" s="145">
        <f>conversões!AR36*INPUTs!AN$40</f>
        <v>4876.6997542298095</v>
      </c>
      <c r="AT36" s="145">
        <f>conversões!AS36*INPUTs!AO$40</f>
        <v>11096.079712559207</v>
      </c>
      <c r="AU36" s="145">
        <f>conversões!AT36*INPUTs!AP$40</f>
        <v>71044.480081098678</v>
      </c>
      <c r="AV36" s="145">
        <f>conversões!AU36*INPUTs!AQ$40</f>
        <v>37911.982135881182</v>
      </c>
      <c r="AW36" s="145">
        <f>conversões!AV36*INPUTs!AR$40</f>
        <v>100049.90708716102</v>
      </c>
      <c r="AX36" s="145">
        <f>conversões!AW36*INPUTs!AS$40</f>
        <v>31887.98551938896</v>
      </c>
      <c r="AY36" s="145">
        <f>conversões!AX36*INPUTs!AT$40</f>
        <v>50446.386510623706</v>
      </c>
      <c r="AZ36" s="145">
        <f>conversões!AY36*INPUTs!AU$40</f>
        <v>134218.84636743262</v>
      </c>
      <c r="BA36" s="145">
        <f>conversões!AZ36*INPUTs!AV$40</f>
        <v>19354.107445491762</v>
      </c>
      <c r="BB36" s="145">
        <f>conversões!BA36*INPUTs!AW$40</f>
        <v>47461.956620475263</v>
      </c>
      <c r="BC36" s="145">
        <f>conversões!BB36*INPUTs!AX$40</f>
        <v>161505.69545928956</v>
      </c>
      <c r="BD36" s="145">
        <f>conversões!BC36*INPUTs!AY$40</f>
        <v>469620.53853945539</v>
      </c>
      <c r="BE36" s="145">
        <f>conversões!BD36*INPUTs!AZ$40</f>
        <v>135473.51347574301</v>
      </c>
      <c r="BF36" s="145">
        <f>conversões!BE36*INPUTs!BA$40</f>
        <v>766210.83064083359</v>
      </c>
      <c r="BG36" s="145">
        <f>conversões!BF36*INPUTs!BB$40</f>
        <v>2642443.4161116718</v>
      </c>
      <c r="BH36" s="145">
        <f>conversões!BG36*INPUTs!BC$40</f>
        <v>700679.20184388466</v>
      </c>
      <c r="BI36" s="145">
        <f>conversões!BH36*INPUTs!BD$40</f>
        <v>389311.32928678906</v>
      </c>
      <c r="BJ36" s="145">
        <f>conversões!BI36*INPUTs!BE$40</f>
        <v>499947.00406384323</v>
      </c>
      <c r="BK36" s="145">
        <f>conversões!BJ36*INPUTs!BF$40</f>
        <v>66895.297683923724</v>
      </c>
      <c r="BL36" s="145">
        <f>conversões!BK36*INPUTs!BG$40</f>
        <v>59152.663700723366</v>
      </c>
      <c r="BM36" s="145">
        <f>conversões!BL36*INPUTs!BH$40</f>
        <v>161417.99911863226</v>
      </c>
      <c r="BN36" s="145">
        <f>conversões!BM36*INPUTs!BI$40</f>
        <v>187143.68200659697</v>
      </c>
      <c r="BO36" s="143">
        <f t="shared" si="1"/>
        <v>6968574.8071517851</v>
      </c>
      <c r="BP36" s="145">
        <f>conversões!BO36*INPUTs!BK$40</f>
        <v>52457.357468836432</v>
      </c>
      <c r="BQ36" s="145">
        <f>conversões!BP36*INPUTs!BL$40</f>
        <v>12258.90697797629</v>
      </c>
      <c r="BR36" s="145">
        <f>conversões!BQ36*INPUTs!BM$40</f>
        <v>77863.866359007152</v>
      </c>
      <c r="BS36" s="145">
        <f>conversões!BR36*INPUTs!BN$40</f>
        <v>3677.4029424006758</v>
      </c>
      <c r="BT36" s="145">
        <f>conversões!BS36*INPUTs!BO$40</f>
        <v>40091.917127833542</v>
      </c>
      <c r="BU36" s="145">
        <f>conversões!BT36*INPUTs!BP$40</f>
        <v>3643.5241104128399</v>
      </c>
      <c r="BV36" s="145">
        <f>conversões!BU36*INPUTs!BQ$40</f>
        <v>10252.54583300619</v>
      </c>
      <c r="BW36" s="145">
        <f>conversões!BV36*INPUTs!BR$40</f>
        <v>59723.971035711467</v>
      </c>
      <c r="BX36" s="145">
        <f>conversões!BW36*INPUTs!BS$40</f>
        <v>32684.529377919935</v>
      </c>
      <c r="BY36" s="145">
        <f>conversões!BX36*INPUTs!BT$40</f>
        <v>74936.674530024422</v>
      </c>
      <c r="BZ36" s="145">
        <f>conversões!BY36*INPUTs!BU$40</f>
        <v>26873.920483210779</v>
      </c>
      <c r="CA36" s="145">
        <f>conversões!BZ36*INPUTs!BV$40</f>
        <v>42033.560735193263</v>
      </c>
      <c r="CB36" s="145">
        <f>conversões!CA36*INPUTs!BW$40</f>
        <v>96101.965500252089</v>
      </c>
      <c r="CC36" s="145">
        <f>conversões!CB36*INPUTs!BX$40</f>
        <v>16801.28938566802</v>
      </c>
      <c r="CD36" s="145">
        <f>conversões!CC36*INPUTs!BY$40</f>
        <v>39323.868314151448</v>
      </c>
      <c r="CE36" s="145">
        <f>conversões!CD36*INPUTs!BZ$40</f>
        <v>135490.35364351331</v>
      </c>
      <c r="CF36" s="145">
        <f>conversões!CE36*INPUTs!CA$40</f>
        <v>395381.70097509876</v>
      </c>
      <c r="CG36" s="145">
        <f>conversões!CF36*INPUTs!CB$40</f>
        <v>110318.97364680175</v>
      </c>
      <c r="CH36" s="145">
        <f>conversões!CG36*INPUTs!CC$40</f>
        <v>607103.22316792351</v>
      </c>
      <c r="CI36" s="145">
        <f>conversões!CH36*INPUTs!CD$40</f>
        <v>1958771.85693817</v>
      </c>
      <c r="CJ36" s="145">
        <f>conversões!CI36*INPUTs!CE$40</f>
        <v>600358.14456800197</v>
      </c>
      <c r="CK36" s="145">
        <f>conversões!CJ36*INPUTs!CF$40</f>
        <v>320042.01724661852</v>
      </c>
      <c r="CL36" s="145">
        <f>conversões!CK36*INPUTs!CG$40</f>
        <v>393022.36234366341</v>
      </c>
      <c r="CM36" s="145">
        <f>conversões!CL36*INPUTs!CH$40</f>
        <v>55140.119508820382</v>
      </c>
      <c r="CN36" s="145">
        <f>conversões!CM36*INPUTs!CI$40</f>
        <v>50653.566352237161</v>
      </c>
      <c r="CO36" s="145">
        <f>conversões!CN36*INPUTs!CJ$40</f>
        <v>140173.29915415522</v>
      </c>
      <c r="CP36" s="145">
        <f>conversões!CO36*INPUTs!CK$40</f>
        <v>146976.43337483364</v>
      </c>
      <c r="CQ36" s="143">
        <f t="shared" si="2"/>
        <v>5502157.3511014413</v>
      </c>
      <c r="CR36" s="145">
        <f>conversões!CQ36*INPUTs!CM$40</f>
        <v>48463.260645682429</v>
      </c>
      <c r="CS36" s="145">
        <f>conversões!CR36*INPUTs!CN$40</f>
        <v>7407.1987588735401</v>
      </c>
      <c r="CT36" s="145">
        <f>conversões!CS36*INPUTs!CO$40</f>
        <v>63788.251786949921</v>
      </c>
      <c r="CU36" s="145">
        <f>conversões!CT36*INPUTs!CP$40</f>
        <v>1888.2743632235313</v>
      </c>
      <c r="CV36" s="145">
        <f>conversões!CU36*INPUTs!CQ$40</f>
        <v>35271.996673879155</v>
      </c>
      <c r="CW36" s="145">
        <f>conversões!CV36*INPUTs!CR$40</f>
        <v>1907.2485032567215</v>
      </c>
      <c r="CX36" s="145">
        <f>conversões!CW36*INPUTs!CS$40</f>
        <v>6623.5879729955805</v>
      </c>
      <c r="CY36" s="145">
        <f>conversões!CX36*INPUTs!CT$40</f>
        <v>38172.393738299885</v>
      </c>
      <c r="CZ36" s="145">
        <f>conversões!CY36*INPUTs!CU$40</f>
        <v>29474.987677334135</v>
      </c>
      <c r="DA36" s="145">
        <f>conversões!CZ36*INPUTs!CV$40</f>
        <v>56851.767782952433</v>
      </c>
      <c r="DB36" s="145">
        <f>conversões!DA36*INPUTs!CW$40</f>
        <v>20170.242787191553</v>
      </c>
      <c r="DC36" s="145">
        <f>conversões!DB36*INPUTs!CX$40</f>
        <v>29468.975381570774</v>
      </c>
      <c r="DD36" s="145">
        <f>conversões!DC36*INPUTs!CY$40</f>
        <v>74619.836533657392</v>
      </c>
      <c r="DE36" s="145">
        <f>conversões!DD36*INPUTs!CZ$40</f>
        <v>15001.393699086171</v>
      </c>
      <c r="DF36" s="145">
        <f>conversões!DE36*INPUTs!DA$40</f>
        <v>33268.825199877785</v>
      </c>
      <c r="DG36" s="145">
        <f>conversões!DF36*INPUTs!DB$40</f>
        <v>111185.46062664852</v>
      </c>
      <c r="DH36" s="145">
        <f>conversões!DG36*INPUTs!DC$40</f>
        <v>314469.76676414191</v>
      </c>
      <c r="DI36" s="145">
        <f>conversões!DH36*INPUTs!DD$40</f>
        <v>90020.003710125253</v>
      </c>
      <c r="DJ36" s="145">
        <f>conversões!DI36*INPUTs!DE$40</f>
        <v>517127.3521419235</v>
      </c>
      <c r="DK36" s="145">
        <f>conversões!DJ36*INPUTs!DF$40</f>
        <v>1684136.2179328098</v>
      </c>
      <c r="DL36" s="145">
        <f>conversões!DK36*INPUTs!DG$40</f>
        <v>545665.31330617471</v>
      </c>
      <c r="DM36" s="145">
        <f>conversões!DL36*INPUTs!DH$40</f>
        <v>280248.94467237103</v>
      </c>
      <c r="DN36" s="145">
        <f>conversões!DM36*INPUTs!DI$40</f>
        <v>344799.29986118031</v>
      </c>
      <c r="DO36" s="145">
        <f>conversões!DN36*INPUTs!DJ$40</f>
        <v>49668.736877472409</v>
      </c>
      <c r="DP36" s="145">
        <f>conversões!DO36*INPUTs!DK$40</f>
        <v>56353.223465538314</v>
      </c>
      <c r="DQ36" s="145">
        <f>conversões!DP36*INPUTs!DL$40</f>
        <v>113237.88159563174</v>
      </c>
      <c r="DR36" s="145">
        <f>conversões!DQ36*INPUTs!DM$40</f>
        <v>116971.6341829763</v>
      </c>
      <c r="DS36" s="143">
        <f t="shared" si="3"/>
        <v>4686262.076641825</v>
      </c>
      <c r="DT36" s="145">
        <f>conversões!DS36*INPUTs!DO$40</f>
        <v>34448.359434515223</v>
      </c>
      <c r="DU36" s="145">
        <f>conversões!DT36*INPUTs!DP$40</f>
        <v>5441.4876180128713</v>
      </c>
      <c r="DV36" s="145">
        <f>conversões!DU36*INPUTs!DQ$40</f>
        <v>48687.601279582173</v>
      </c>
      <c r="DW36" s="145">
        <f>conversões!DV36*INPUTs!DR$40</f>
        <v>1440.7912803533195</v>
      </c>
      <c r="DX36" s="145">
        <f>conversões!DW36*INPUTs!DS$40</f>
        <v>29179.800502690632</v>
      </c>
      <c r="DY36" s="145">
        <f>conversões!DX36*INPUTs!DT$40</f>
        <v>2909.5884393632082</v>
      </c>
      <c r="DZ36" s="145">
        <f>conversões!DY36*INPUTs!DU$40</f>
        <v>4760.8859542149503</v>
      </c>
      <c r="EA36" s="145">
        <f>conversões!DZ36*INPUTs!DV$40</f>
        <v>33363.954141751383</v>
      </c>
      <c r="EB36" s="145">
        <f>conversões!EA36*INPUTs!DW$40</f>
        <v>21907.864973143012</v>
      </c>
      <c r="EC36" s="145">
        <f>conversões!EB36*INPUTs!DX$40</f>
        <v>43696.96541053585</v>
      </c>
      <c r="ED36" s="145">
        <f>conversões!EC36*INPUTs!DY$40</f>
        <v>17125.126951682389</v>
      </c>
      <c r="EE36" s="145">
        <f>conversões!ED36*INPUTs!DZ$40</f>
        <v>21706.538935159198</v>
      </c>
      <c r="EF36" s="145">
        <f>conversões!EE36*INPUTs!EA$40</f>
        <v>60456.345776241433</v>
      </c>
      <c r="EG36" s="145">
        <f>conversões!EF36*INPUTs!EB$40</f>
        <v>11337.008161583781</v>
      </c>
      <c r="EH36" s="145">
        <f>conversões!EG36*INPUTs!EC$40</f>
        <v>26302.631161376121</v>
      </c>
      <c r="EI36" s="145">
        <f>conversões!EH36*INPUTs!ED$40</f>
        <v>90252.747572322245</v>
      </c>
      <c r="EJ36" s="145">
        <f>conversões!EI36*INPUTs!EE$40</f>
        <v>257077.29004596206</v>
      </c>
      <c r="EK36" s="145">
        <f>conversões!EJ36*INPUTs!EF$40</f>
        <v>72184.694452298907</v>
      </c>
      <c r="EL36" s="145">
        <f>conversões!EK36*INPUTs!EG$40</f>
        <v>456793.27858171298</v>
      </c>
      <c r="EM36" s="145">
        <f>conversões!EL36*INPUTs!EH$40</f>
        <v>1410710.862050249</v>
      </c>
      <c r="EN36" s="145">
        <f>conversões!EM36*INPUTs!EI$40</f>
        <v>456325.53129106679</v>
      </c>
      <c r="EO36" s="145">
        <f>conversões!EN36*INPUTs!EJ$40</f>
        <v>241648.24882648533</v>
      </c>
      <c r="EP36" s="145">
        <f>conversões!EO36*INPUTs!EK$40</f>
        <v>269553.3039420764</v>
      </c>
      <c r="EQ36" s="145">
        <f>conversões!EP36*INPUTs!EL$40</f>
        <v>33089.322014384627</v>
      </c>
      <c r="ER36" s="145">
        <f>conversões!EQ36*INPUTs!EM$40</f>
        <v>44472.600837631064</v>
      </c>
      <c r="ES36" s="145">
        <f>conversões!ER36*INPUTs!EN$40</f>
        <v>82570.218001221205</v>
      </c>
      <c r="ET36" s="145">
        <f>conversões!ES36*INPUTs!EO$40</f>
        <v>101910.80944132346</v>
      </c>
      <c r="EU36" s="143">
        <f t="shared" si="4"/>
        <v>3879353.8570769392</v>
      </c>
      <c r="EV36" s="145">
        <f>conversões!EU36*INPUTs!EQ$40</f>
        <v>28835.247002789336</v>
      </c>
      <c r="EW36" s="145">
        <f>conversões!EV36*INPUTs!ER$40</f>
        <v>4402.1199727019757</v>
      </c>
      <c r="EX36" s="145">
        <f>conversões!EW36*INPUTs!ES$40</f>
        <v>46131.850093154506</v>
      </c>
      <c r="EY36" s="145">
        <f>conversões!EX36*INPUTs!ET$40</f>
        <v>785.27751746128422</v>
      </c>
      <c r="EZ36" s="145">
        <f>conversões!EY36*INPUTs!EU$40</f>
        <v>28486.383437410706</v>
      </c>
      <c r="FA36" s="145">
        <f>conversões!EZ36*INPUTs!EV$40</f>
        <v>1058.7268128525573</v>
      </c>
      <c r="FB36" s="145">
        <f>conversões!FA36*INPUTs!EW$40</f>
        <v>4574.8700091182282</v>
      </c>
      <c r="FC36" s="145">
        <f>conversões!FB36*INPUTs!EX$40</f>
        <v>30422.631153476446</v>
      </c>
      <c r="FD36" s="145">
        <f>conversões!FC36*INPUTs!EY$40</f>
        <v>19914.828317136711</v>
      </c>
      <c r="FE36" s="145">
        <f>conversões!FD36*INPUTs!EZ$40</f>
        <v>38089.53284422899</v>
      </c>
      <c r="FF36" s="145">
        <f>conversões!FE36*INPUTs!FA$40</f>
        <v>17690.00035638917</v>
      </c>
      <c r="FG36" s="145">
        <f>conversões!FF36*INPUTs!FB$40</f>
        <v>21390.461884687462</v>
      </c>
      <c r="FH36" s="145">
        <f>conversões!FG36*INPUTs!FC$40</f>
        <v>60996.268820708581</v>
      </c>
      <c r="FI36" s="145">
        <f>conversões!FH36*INPUTs!FD$40</f>
        <v>11418.715010410608</v>
      </c>
      <c r="FJ36" s="145">
        <f>conversões!FI36*INPUTs!FE$40</f>
        <v>24142.61132056217</v>
      </c>
      <c r="FK36" s="145">
        <f>conversões!FJ36*INPUTs!FF$40</f>
        <v>88780.95885457829</v>
      </c>
      <c r="FL36" s="145">
        <f>conversões!FK36*INPUTs!FG$40</f>
        <v>240919.65703730259</v>
      </c>
      <c r="FM36" s="145">
        <f>conversões!FL36*INPUTs!FH$40</f>
        <v>76844.094374850029</v>
      </c>
      <c r="FN36" s="145">
        <f>conversões!FM36*INPUTs!FI$40</f>
        <v>463839.83426695695</v>
      </c>
      <c r="FO36" s="145">
        <f>conversões!FN36*INPUTs!FJ$40</f>
        <v>1318092.2454318712</v>
      </c>
      <c r="FP36" s="145">
        <f>conversões!FO36*INPUTs!FK$40</f>
        <v>410649.20511306915</v>
      </c>
      <c r="FQ36" s="145">
        <f>conversões!FP36*INPUTs!FL$40</f>
        <v>241233.9343650282</v>
      </c>
      <c r="FR36" s="145">
        <f>conversões!FQ36*INPUTs!FM$40</f>
        <v>260082.62347329647</v>
      </c>
      <c r="FS36" s="145">
        <f>conversões!FR36*INPUTs!FN$40</f>
        <v>52310.326351012889</v>
      </c>
      <c r="FT36" s="145">
        <f>conversões!FS36*INPUTs!FO$40</f>
        <v>45027.016418572945</v>
      </c>
      <c r="FU36" s="145">
        <f>conversões!FT36*INPUTs!FP$40</f>
        <v>84921.737300110079</v>
      </c>
      <c r="FV36" s="145">
        <f>conversões!FU36*INPUTs!FQ$40</f>
        <v>82433.464712814544</v>
      </c>
      <c r="FW36" s="143">
        <f t="shared" si="5"/>
        <v>3703474.6222525518</v>
      </c>
      <c r="FX36" s="145">
        <f>conversões!FW36*INPUTs!FS$40</f>
        <v>30418.675648573681</v>
      </c>
      <c r="FY36" s="145">
        <f>conversões!FX36*INPUTs!FT$40</f>
        <v>3696.276062295959</v>
      </c>
      <c r="FZ36" s="145">
        <f>conversões!FY36*INPUTs!FU$40</f>
        <v>45463.626620111892</v>
      </c>
      <c r="GA36" s="145">
        <f>conversões!FZ36*INPUTs!FV$40</f>
        <v>1832.6468458637928</v>
      </c>
      <c r="GB36" s="145">
        <f>conversões!GA36*INPUTs!FW$40</f>
        <v>31394.835513257363</v>
      </c>
      <c r="GC36" s="145">
        <f>conversões!GB36*INPUTs!FX$40</f>
        <v>561.45902387380772</v>
      </c>
      <c r="GD36" s="145">
        <f>conversões!GC36*INPUTs!FY$40</f>
        <v>4394.7912682185088</v>
      </c>
      <c r="GE36" s="145">
        <f>conversões!GD36*INPUTs!FZ$40</f>
        <v>31391.94748184628</v>
      </c>
      <c r="GF36" s="145">
        <f>conversões!GE36*INPUTs!GA$40</f>
        <v>17811.059167742682</v>
      </c>
      <c r="GG36" s="145">
        <f>conversões!GF36*INPUTs!GB$40</f>
        <v>39224.203372504664</v>
      </c>
      <c r="GH36" s="145">
        <f>conversões!GG36*INPUTs!GC$40</f>
        <v>21024.5760461584</v>
      </c>
      <c r="GI36" s="145">
        <f>conversões!GH36*INPUTs!GD$40</f>
        <v>24494.357490751303</v>
      </c>
      <c r="GJ36" s="145">
        <f>conversões!GI36*INPUTs!GE$40</f>
        <v>57814.515347535438</v>
      </c>
      <c r="GK36" s="145">
        <f>conversões!GJ36*INPUTs!GF$40</f>
        <v>10465.153802159637</v>
      </c>
      <c r="GL36" s="145">
        <f>conversões!GK36*INPUTs!GG$40</f>
        <v>22250.94230300016</v>
      </c>
      <c r="GM36" s="145">
        <f>conversões!GL36*INPUTs!GH$40</f>
        <v>92791.257730156911</v>
      </c>
      <c r="GN36" s="145">
        <f>conversões!GM36*INPUTs!GI$40</f>
        <v>245325.83558452135</v>
      </c>
      <c r="GO36" s="145">
        <f>conversões!GN36*INPUTs!GJ$40</f>
        <v>67135.489102424748</v>
      </c>
      <c r="GP36" s="145">
        <f>conversões!GO36*INPUTs!GK$40</f>
        <v>501973.82893756789</v>
      </c>
      <c r="GQ36" s="145">
        <f>conversões!GP36*INPUTs!GL$40</f>
        <v>1420125.706411727</v>
      </c>
      <c r="GR36" s="145">
        <f>conversões!GQ36*INPUTs!GM$40</f>
        <v>421882.79364220711</v>
      </c>
      <c r="GS36" s="145">
        <f>conversões!GR36*INPUTs!GN$40</f>
        <v>260936.46281435195</v>
      </c>
      <c r="GT36" s="145">
        <f>conversões!GS36*INPUTs!GO$40</f>
        <v>270326.5446284092</v>
      </c>
      <c r="GU36" s="145">
        <f>conversões!GT36*INPUTs!GP$40</f>
        <v>32631.311848246856</v>
      </c>
      <c r="GV36" s="145">
        <f>conversões!GU36*INPUTs!GQ$40</f>
        <v>46321.551712343615</v>
      </c>
      <c r="GW36" s="145">
        <f>conversões!GV36*INPUTs!GR$40</f>
        <v>71231.7489858669</v>
      </c>
      <c r="GX36" s="145">
        <f>conversões!GW36*INPUTs!GS$40</f>
        <v>75411.89299466653</v>
      </c>
      <c r="GY36" s="143">
        <f t="shared" si="6"/>
        <v>3848333.4903863836</v>
      </c>
      <c r="GZ36" s="145">
        <f>conversões!GY36*INPUTs!GU$40</f>
        <v>19522.803090251884</v>
      </c>
      <c r="HA36" s="145">
        <f>conversões!GZ36*INPUTs!GV$40</f>
        <v>1824.9961363019888</v>
      </c>
      <c r="HB36" s="145">
        <f>conversões!HA36*INPUTs!GW$40</f>
        <v>30310.078965855264</v>
      </c>
      <c r="HC36" s="145">
        <f>conversões!HB36*INPUTs!GX$40</f>
        <v>994.92488475209211</v>
      </c>
      <c r="HD36" s="145">
        <f>conversões!HC36*INPUTs!GY$40</f>
        <v>28958.415947354762</v>
      </c>
      <c r="HE36" s="145">
        <f>conversões!HD36*INPUTs!GZ$40</f>
        <v>470.63890176287333</v>
      </c>
      <c r="HF36" s="145">
        <f>conversões!HE36*INPUTs!HA$40</f>
        <v>3167.7544200936832</v>
      </c>
      <c r="HG36" s="145">
        <f>conversões!HF36*INPUTs!HB$40</f>
        <v>22144.681697377637</v>
      </c>
      <c r="HH36" s="145">
        <f>conversões!HG36*INPUTs!HC$40</f>
        <v>10749.054522116228</v>
      </c>
      <c r="HI36" s="145">
        <f>conversões!HH36*INPUTs!HD$40</f>
        <v>28477.474660525681</v>
      </c>
      <c r="HJ36" s="145">
        <f>conversões!HI36*INPUTs!HE$40</f>
        <v>16299.39639904606</v>
      </c>
      <c r="HK36" s="145">
        <f>conversões!HJ36*INPUTs!HF$40</f>
        <v>17165.932399982317</v>
      </c>
      <c r="HL36" s="145">
        <f>conversões!HK36*INPUTs!HG$40</f>
        <v>42704.181367218596</v>
      </c>
      <c r="HM36" s="145">
        <f>conversões!HL36*INPUTs!HH$40</f>
        <v>8218.3285051662206</v>
      </c>
      <c r="HN36" s="145">
        <f>conversões!HM36*INPUTs!HI$40</f>
        <v>16204.601666131834</v>
      </c>
      <c r="HO36" s="145">
        <f>conversões!HN36*INPUTs!HJ$40</f>
        <v>75390.025605807183</v>
      </c>
      <c r="HP36" s="145">
        <f>conversões!HO36*INPUTs!HK$40</f>
        <v>184007.2296731181</v>
      </c>
      <c r="HQ36" s="145">
        <f>conversões!HP36*INPUTs!HL$40</f>
        <v>46008.091687504639</v>
      </c>
      <c r="HR36" s="145">
        <f>conversões!HQ36*INPUTs!HM$40</f>
        <v>341355.72594985954</v>
      </c>
      <c r="HS36" s="145">
        <f>conversões!HR36*INPUTs!HN$40</f>
        <v>1058151.5347592277</v>
      </c>
      <c r="HT36" s="145">
        <f>conversões!HS36*INPUTs!HO$40</f>
        <v>305084.74969851773</v>
      </c>
      <c r="HU36" s="145">
        <f>conversões!HT36*INPUTs!HP$40</f>
        <v>183127.03692626036</v>
      </c>
      <c r="HV36" s="145">
        <f>conversões!HU36*INPUTs!HQ$40</f>
        <v>205074.58597179118</v>
      </c>
      <c r="HW36" s="145">
        <f>conversões!HV36*INPUTs!HR$40</f>
        <v>22657.30271513675</v>
      </c>
      <c r="HX36" s="145">
        <f>conversões!HW36*INPUTs!HS$40</f>
        <v>39837.009449341225</v>
      </c>
      <c r="HY36" s="145">
        <f>conversões!HX36*INPUTs!HT$40</f>
        <v>51724.118567514153</v>
      </c>
      <c r="HZ36" s="145">
        <f>conversões!HY36*INPUTs!HU$40</f>
        <v>57584.15397662537</v>
      </c>
      <c r="IA36" s="143">
        <f t="shared" si="7"/>
        <v>2817214.8285446409</v>
      </c>
    </row>
    <row r="37" spans="1:235" s="26" customFormat="1" ht="24" x14ac:dyDescent="0.25">
      <c r="A37" s="90" t="s">
        <v>29</v>
      </c>
      <c r="B37" s="91">
        <v>4761</v>
      </c>
      <c r="C37" s="91"/>
      <c r="D37" s="91"/>
      <c r="E37" s="91">
        <v>2</v>
      </c>
      <c r="F37" s="91"/>
      <c r="G37" s="91" t="s">
        <v>817</v>
      </c>
      <c r="H37" s="91" t="s">
        <v>787</v>
      </c>
      <c r="I37" s="90" t="s">
        <v>19</v>
      </c>
      <c r="J37" s="90" t="s">
        <v>874</v>
      </c>
      <c r="K37" s="90" t="s">
        <v>48</v>
      </c>
      <c r="L37" s="145">
        <f>conversões!K37*INPUTs!G$41</f>
        <v>145683.37025970107</v>
      </c>
      <c r="M37" s="145">
        <f>conversões!L37*INPUTs!H$41</f>
        <v>47067.49903806964</v>
      </c>
      <c r="N37" s="145">
        <f>conversões!M37*INPUTs!I$41</f>
        <v>283194.83269505959</v>
      </c>
      <c r="O37" s="145">
        <f>conversões!N37*INPUTs!J$41</f>
        <v>42072.373545139038</v>
      </c>
      <c r="P37" s="145">
        <f>conversões!O37*INPUTs!K$41</f>
        <v>415774.05142026144</v>
      </c>
      <c r="Q37" s="145">
        <f>conversões!P37*INPUTs!L$41</f>
        <v>50123.052761613166</v>
      </c>
      <c r="R37" s="145">
        <f>conversões!Q37*INPUTs!M$41</f>
        <v>67266.731208288984</v>
      </c>
      <c r="S37" s="145">
        <f>conversões!R37*INPUTs!N$41</f>
        <v>283556.51187401504</v>
      </c>
      <c r="T37" s="145">
        <f>conversões!S37*INPUTs!O$41</f>
        <v>130453.51510034356</v>
      </c>
      <c r="U37" s="145">
        <f>conversões!T37*INPUTs!P$41</f>
        <v>419082.87512146344</v>
      </c>
      <c r="V37" s="145">
        <f>conversões!U37*INPUTs!Q$41</f>
        <v>214996.89831083707</v>
      </c>
      <c r="W37" s="145">
        <f>conversões!V37*INPUTs!R$41</f>
        <v>213165.1755420946</v>
      </c>
      <c r="X37" s="145">
        <f>conversões!W37*INPUTs!S$41</f>
        <v>599189.30125071539</v>
      </c>
      <c r="Y37" s="145">
        <f>conversões!X37*INPUTs!T$41</f>
        <v>143123.75862136952</v>
      </c>
      <c r="Z37" s="145">
        <f>conversões!Y37*INPUTs!U$41</f>
        <v>142988.23452264091</v>
      </c>
      <c r="AA37" s="145">
        <f>conversões!Z37*INPUTs!V$41</f>
        <v>801393.93752007815</v>
      </c>
      <c r="AB37" s="145">
        <f>conversões!AA37*INPUTs!W$41</f>
        <v>2152129.0294047757</v>
      </c>
      <c r="AC37" s="145">
        <f>conversões!AB37*INPUTs!X$41</f>
        <v>433578.23015426192</v>
      </c>
      <c r="AD37" s="145">
        <f>conversões!AC37*INPUTs!Y$41</f>
        <v>2879486.490871619</v>
      </c>
      <c r="AE37" s="145">
        <f>conversões!AD37*INPUTs!Z$41</f>
        <v>10513029.199017821</v>
      </c>
      <c r="AF37" s="145">
        <f>conversões!AE37*INPUTs!AA$41</f>
        <v>2275853.4557042345</v>
      </c>
      <c r="AG37" s="145">
        <f>conversões!AF37*INPUTs!AB$41</f>
        <v>798710.94242793822</v>
      </c>
      <c r="AH37" s="145">
        <f>conversões!AG37*INPUTs!AC$41</f>
        <v>1560673.4464313458</v>
      </c>
      <c r="AI37" s="145">
        <f>conversões!AH37*INPUTs!AD$41</f>
        <v>257004.43826296175</v>
      </c>
      <c r="AJ37" s="145">
        <f>conversões!AI37*INPUTs!AE$41</f>
        <v>292982.01687063737</v>
      </c>
      <c r="AK37" s="145">
        <f>conversões!AJ37*INPUTs!AF$41</f>
        <v>533060.54505941842</v>
      </c>
      <c r="AL37" s="145">
        <f>conversões!AK37*INPUTs!AG$41</f>
        <v>866993.8124202973</v>
      </c>
      <c r="AM37" s="143">
        <f t="shared" si="0"/>
        <v>26562633.725416999</v>
      </c>
      <c r="AN37" s="145">
        <f>conversões!AM37*INPUTs!AI$41</f>
        <v>129572.57113351877</v>
      </c>
      <c r="AO37" s="145">
        <f>conversões!AN37*INPUTs!AJ$41</f>
        <v>40766.360271295118</v>
      </c>
      <c r="AP37" s="145">
        <f>conversões!AO37*INPUTs!AK$41</f>
        <v>222954.50327010464</v>
      </c>
      <c r="AQ37" s="145">
        <f>conversões!AP37*INPUTs!AL$41</f>
        <v>38454.829113007632</v>
      </c>
      <c r="AR37" s="145">
        <f>conversões!AQ37*INPUTs!AM$41</f>
        <v>378849.55705896957</v>
      </c>
      <c r="AS37" s="145">
        <f>conversões!AR37*INPUTs!AN$41</f>
        <v>49004.364445498715</v>
      </c>
      <c r="AT37" s="145">
        <f>conversões!AS37*INPUTs!AO$41</f>
        <v>71744.989440035861</v>
      </c>
      <c r="AU37" s="145">
        <f>conversões!AT37*INPUTs!AP$41</f>
        <v>267303.90224265796</v>
      </c>
      <c r="AV37" s="145">
        <f>conversões!AU37*INPUTs!AQ$41</f>
        <v>124027.16443335156</v>
      </c>
      <c r="AW37" s="145">
        <f>conversões!AV37*INPUTs!AR$41</f>
        <v>416784.92270454456</v>
      </c>
      <c r="AX37" s="145">
        <f>conversões!AW37*INPUTs!AS$41</f>
        <v>196623.10556708477</v>
      </c>
      <c r="AY37" s="145">
        <f>conversões!AX37*INPUTs!AT$41</f>
        <v>164724.91740222895</v>
      </c>
      <c r="AZ37" s="145">
        <f>conversões!AY37*INPUTs!AU$41</f>
        <v>616564.64810140047</v>
      </c>
      <c r="BA37" s="145">
        <f>conversões!AZ37*INPUTs!AV$41</f>
        <v>146759.12595388672</v>
      </c>
      <c r="BB37" s="145">
        <f>conversões!BA37*INPUTs!AW$41</f>
        <v>138418.54600654391</v>
      </c>
      <c r="BC37" s="145">
        <f>conversões!BB37*INPUTs!AX$41</f>
        <v>732399.71829505358</v>
      </c>
      <c r="BD37" s="145">
        <f>conversões!BC37*INPUTs!AY$41</f>
        <v>1995754.7590035915</v>
      </c>
      <c r="BE37" s="145">
        <f>conversões!BD37*INPUTs!AZ$41</f>
        <v>397471.11067066551</v>
      </c>
      <c r="BF37" s="145">
        <f>conversões!BE37*INPUTs!BA$41</f>
        <v>2647516.3165605492</v>
      </c>
      <c r="BG37" s="145">
        <f>conversões!BF37*INPUTs!BB$41</f>
        <v>10262810.407160472</v>
      </c>
      <c r="BH37" s="145">
        <f>conversões!BG37*INPUTs!BC$41</f>
        <v>2023623.3426123306</v>
      </c>
      <c r="BI37" s="145">
        <f>conversões!BH37*INPUTs!BD$41</f>
        <v>746082.85070074559</v>
      </c>
      <c r="BJ37" s="145">
        <f>conversões!BI37*INPUTs!BE$41</f>
        <v>1478940.9166329543</v>
      </c>
      <c r="BK37" s="145">
        <f>conversões!BJ37*INPUTs!BF$41</f>
        <v>192531.2583716916</v>
      </c>
      <c r="BL37" s="145">
        <f>conversões!BK37*INPUTs!BG$41</f>
        <v>263717.32343290263</v>
      </c>
      <c r="BM37" s="145">
        <f>conversões!BL37*INPUTs!BH$41</f>
        <v>477333.94999011484</v>
      </c>
      <c r="BN37" s="145">
        <f>conversões!BM37*INPUTs!BI$41</f>
        <v>835982.55588068278</v>
      </c>
      <c r="BO37" s="143">
        <f t="shared" si="1"/>
        <v>25056718.016455889</v>
      </c>
      <c r="BP37" s="145">
        <f>conversões!BO37*INPUTs!BK$41</f>
        <v>138414.00468972119</v>
      </c>
      <c r="BQ37" s="145">
        <f>conversões!BP37*INPUTs!BL$41</f>
        <v>41401.477817192317</v>
      </c>
      <c r="BR37" s="145">
        <f>conversões!BQ37*INPUTs!BM$41</f>
        <v>216736.48479118588</v>
      </c>
      <c r="BS37" s="145">
        <f>conversões!BR37*INPUTs!BN$41</f>
        <v>52381.066081107143</v>
      </c>
      <c r="BT37" s="145">
        <f>conversões!BS37*INPUTs!BO$41</f>
        <v>340301.43676975992</v>
      </c>
      <c r="BU37" s="145">
        <f>conversões!BT37*INPUTs!BP$41</f>
        <v>39721.5621357399</v>
      </c>
      <c r="BV37" s="145">
        <f>conversões!BU37*INPUTs!BQ$41</f>
        <v>57793.160824853992</v>
      </c>
      <c r="BW37" s="145">
        <f>conversões!BV37*INPUTs!BR$41</f>
        <v>255479.36170683173</v>
      </c>
      <c r="BX37" s="145">
        <f>conversões!BW37*INPUTs!BS$41</f>
        <v>116718.37182344051</v>
      </c>
      <c r="BY37" s="145">
        <f>conversões!BX37*INPUTs!BT$41</f>
        <v>391631.34840803756</v>
      </c>
      <c r="BZ37" s="145">
        <f>conversões!BY37*INPUTs!BU$41</f>
        <v>165417.71455611446</v>
      </c>
      <c r="CA37" s="145">
        <f>conversões!BZ37*INPUTs!BV$41</f>
        <v>152343.5393571755</v>
      </c>
      <c r="CB37" s="145">
        <f>conversões!CA37*INPUTs!BW$41</f>
        <v>573909.08415594837</v>
      </c>
      <c r="CC37" s="145">
        <f>conversões!CB37*INPUTs!BX$41</f>
        <v>130184.41253126548</v>
      </c>
      <c r="CD37" s="145">
        <f>conversões!CC37*INPUTs!BY$41</f>
        <v>141613.03253706673</v>
      </c>
      <c r="CE37" s="145">
        <f>conversões!CD37*INPUTs!BZ$41</f>
        <v>714378.77481046342</v>
      </c>
      <c r="CF37" s="145">
        <f>conversões!CE37*INPUTs!CA$41</f>
        <v>2040713.3358229175</v>
      </c>
      <c r="CG37" s="145">
        <f>conversões!CF37*INPUTs!CB$41</f>
        <v>368553.47228901356</v>
      </c>
      <c r="CH37" s="145">
        <f>conversões!CG37*INPUTs!CC$41</f>
        <v>2590399.3231571703</v>
      </c>
      <c r="CI37" s="145">
        <f>conversões!CH37*INPUTs!CD$41</f>
        <v>9612162.5873709768</v>
      </c>
      <c r="CJ37" s="145">
        <f>conversões!CI37*INPUTs!CE$41</f>
        <v>2047162.4813332704</v>
      </c>
      <c r="CK37" s="145">
        <f>conversões!CJ37*INPUTs!CF$41</f>
        <v>703267.81787926529</v>
      </c>
      <c r="CL37" s="145">
        <f>conversões!CK37*INPUTs!CG$41</f>
        <v>1371547.5588992229</v>
      </c>
      <c r="CM37" s="145">
        <f>conversões!CL37*INPUTs!CH$41</f>
        <v>182769.49655599261</v>
      </c>
      <c r="CN37" s="145">
        <f>conversões!CM37*INPUTs!CI$41</f>
        <v>278888.48946686968</v>
      </c>
      <c r="CO37" s="145">
        <f>conversões!CN37*INPUTs!CJ$41</f>
        <v>439854.41494164738</v>
      </c>
      <c r="CP37" s="145">
        <f>conversões!CO37*INPUTs!CK$41</f>
        <v>748868.32084658474</v>
      </c>
      <c r="CQ37" s="143">
        <f t="shared" si="2"/>
        <v>23912612.131558832</v>
      </c>
      <c r="CR37" s="145">
        <f>conversões!CQ37*INPUTs!CM$41</f>
        <v>114822.74551761703</v>
      </c>
      <c r="CS37" s="145">
        <f>conversões!CR37*INPUTs!CN$41</f>
        <v>34215.524893150359</v>
      </c>
      <c r="CT37" s="145">
        <f>conversões!CS37*INPUTs!CO$41</f>
        <v>179218.26404952933</v>
      </c>
      <c r="CU37" s="145">
        <f>conversões!CT37*INPUTs!CP$41</f>
        <v>27672.605863618952</v>
      </c>
      <c r="CV37" s="145">
        <f>conversões!CU37*INPUTs!CQ$41</f>
        <v>268308.398721812</v>
      </c>
      <c r="CW37" s="145">
        <f>conversões!CV37*INPUTs!CR$41</f>
        <v>32452.468910351035</v>
      </c>
      <c r="CX37" s="145">
        <f>conversões!CW37*INPUTs!CS$41</f>
        <v>57580.726591782382</v>
      </c>
      <c r="CY37" s="145">
        <f>conversões!CX37*INPUTs!CT$41</f>
        <v>199463.53053237661</v>
      </c>
      <c r="CZ37" s="145">
        <f>conversões!CY37*INPUTs!CU$41</f>
        <v>102096.52716830476</v>
      </c>
      <c r="DA37" s="145">
        <f>conversões!CZ37*INPUTs!CV$41</f>
        <v>356419.11380369839</v>
      </c>
      <c r="DB37" s="145">
        <f>conversões!DA37*INPUTs!CW$41</f>
        <v>128644.73446220189</v>
      </c>
      <c r="DC37" s="145">
        <f>conversões!DB37*INPUTs!CX$41</f>
        <v>119841.87966250717</v>
      </c>
      <c r="DD37" s="145">
        <f>conversões!DC37*INPUTs!CY$41</f>
        <v>409078.55922536034</v>
      </c>
      <c r="DE37" s="145">
        <f>conversões!DD37*INPUTs!CZ$41</f>
        <v>109419.53213313589</v>
      </c>
      <c r="DF37" s="145">
        <f>conversões!DE37*INPUTs!DA$41</f>
        <v>110476.44230686023</v>
      </c>
      <c r="DG37" s="145">
        <f>conversões!DF37*INPUTs!DB$41</f>
        <v>572886.59453644464</v>
      </c>
      <c r="DH37" s="145">
        <f>conversões!DG37*INPUTs!DC$41</f>
        <v>1677103.164246696</v>
      </c>
      <c r="DI37" s="145">
        <f>conversões!DH37*INPUTs!DD$41</f>
        <v>317570.74301347847</v>
      </c>
      <c r="DJ37" s="145">
        <f>conversões!DI37*INPUTs!DE$41</f>
        <v>2143583.8412735923</v>
      </c>
      <c r="DK37" s="145">
        <f>conversões!DJ37*INPUTs!DF$41</f>
        <v>8065804.7408601781</v>
      </c>
      <c r="DL37" s="145">
        <f>conversões!DK37*INPUTs!DG$41</f>
        <v>1763742.7927349261</v>
      </c>
      <c r="DM37" s="145">
        <f>conversões!DL37*INPUTs!DH$41</f>
        <v>597889.10067219113</v>
      </c>
      <c r="DN37" s="145">
        <f>conversões!DM37*INPUTs!DI$41</f>
        <v>1208094.8454980701</v>
      </c>
      <c r="DO37" s="145">
        <f>conversões!DN37*INPUTs!DJ$41</f>
        <v>159067.56896833549</v>
      </c>
      <c r="DP37" s="145">
        <f>conversões!DO37*INPUTs!DK$41</f>
        <v>232952.94535156575</v>
      </c>
      <c r="DQ37" s="145">
        <f>conversões!DP37*INPUTs!DL$41</f>
        <v>386398.39371426328</v>
      </c>
      <c r="DR37" s="145">
        <f>conversões!DQ37*INPUTs!DM$41</f>
        <v>677973.48603375535</v>
      </c>
      <c r="DS37" s="143">
        <f t="shared" si="3"/>
        <v>20052779.27074581</v>
      </c>
      <c r="DT37" s="145">
        <f>conversões!DS37*INPUTs!DO$41</f>
        <v>136666.28581807273</v>
      </c>
      <c r="DU37" s="145">
        <f>conversões!DT37*INPUTs!DP$41</f>
        <v>38276.92113076539</v>
      </c>
      <c r="DV37" s="145">
        <f>conversões!DU37*INPUTs!DQ$41</f>
        <v>166968.4866703352</v>
      </c>
      <c r="DW37" s="145">
        <f>conversões!DV37*INPUTs!DR$41</f>
        <v>27440.938959671315</v>
      </c>
      <c r="DX37" s="145">
        <f>conversões!DW37*INPUTs!DS$41</f>
        <v>265593.8831722578</v>
      </c>
      <c r="DY37" s="145">
        <f>conversões!DX37*INPUTs!DT$41</f>
        <v>36210.112340533939</v>
      </c>
      <c r="DZ37" s="145">
        <f>conversões!DY37*INPUTs!DU$41</f>
        <v>80921.499344164797</v>
      </c>
      <c r="EA37" s="145">
        <f>conversões!DZ37*INPUTs!DV$41</f>
        <v>213518.93288092478</v>
      </c>
      <c r="EB37" s="145">
        <f>conversões!EA37*INPUTs!DW$41</f>
        <v>100821.65343835116</v>
      </c>
      <c r="EC37" s="145">
        <f>conversões!EB37*INPUTs!DX$41</f>
        <v>344474.01777743996</v>
      </c>
      <c r="ED37" s="145">
        <f>conversões!EC37*INPUTs!DY$41</f>
        <v>131322.55043899568</v>
      </c>
      <c r="EE37" s="145">
        <f>conversões!ED37*INPUTs!DZ$41</f>
        <v>91906.800622460389</v>
      </c>
      <c r="EF37" s="145">
        <f>conversões!EE37*INPUTs!EA$41</f>
        <v>449737.49145659403</v>
      </c>
      <c r="EG37" s="145">
        <f>conversões!EF37*INPUTs!EB$41</f>
        <v>97307.364022093127</v>
      </c>
      <c r="EH37" s="145">
        <f>conversões!EG37*INPUTs!EC$41</f>
        <v>104630.25990481139</v>
      </c>
      <c r="EI37" s="145">
        <f>conversões!EH37*INPUTs!ED$41</f>
        <v>575924.81783260684</v>
      </c>
      <c r="EJ37" s="145">
        <f>conversões!EI37*INPUTs!EE$41</f>
        <v>1692350.3555375636</v>
      </c>
      <c r="EK37" s="145">
        <f>conversões!EJ37*INPUTs!EF$41</f>
        <v>319415.49244951247</v>
      </c>
      <c r="EL37" s="145">
        <f>conversões!EK37*INPUTs!EG$41</f>
        <v>2065819.0215201387</v>
      </c>
      <c r="EM37" s="145">
        <f>conversões!EL37*INPUTs!EH$41</f>
        <v>8006832.7711920375</v>
      </c>
      <c r="EN37" s="145">
        <f>conversões!EM37*INPUTs!EI$41</f>
        <v>1725212.7166005694</v>
      </c>
      <c r="EO37" s="145">
        <f>conversões!EN37*INPUTs!EJ$41</f>
        <v>594646.44675184798</v>
      </c>
      <c r="EP37" s="145">
        <f>conversões!EO37*INPUTs!EK$41</f>
        <v>1234420.3053005789</v>
      </c>
      <c r="EQ37" s="145">
        <f>conversões!EP37*INPUTs!EL$41</f>
        <v>152226.15020278984</v>
      </c>
      <c r="ER37" s="145">
        <f>conversões!EQ37*INPUTs!EM$41</f>
        <v>240813.16427811424</v>
      </c>
      <c r="ES37" s="145">
        <f>conversões!ER37*INPUTs!EN$41</f>
        <v>383140.09272372618</v>
      </c>
      <c r="ET37" s="145">
        <f>conversões!ES37*INPUTs!EO$41</f>
        <v>735200.97937111277</v>
      </c>
      <c r="EU37" s="143">
        <f t="shared" si="4"/>
        <v>20011799.511738073</v>
      </c>
      <c r="EV37" s="145">
        <f>conversões!EU37*INPUTs!EQ$41</f>
        <v>123045.27430355367</v>
      </c>
      <c r="EW37" s="145">
        <f>conversões!EV37*INPUTs!ER$41</f>
        <v>46740.824795414934</v>
      </c>
      <c r="EX37" s="145">
        <f>conversões!EW37*INPUTs!ES$41</f>
        <v>157618.1930354106</v>
      </c>
      <c r="EY37" s="145">
        <f>conversões!EX37*INPUTs!ET$41</f>
        <v>30793.185987281606</v>
      </c>
      <c r="EZ37" s="145">
        <f>conversões!EY37*INPUTs!EU$41</f>
        <v>235329.63416460846</v>
      </c>
      <c r="FA37" s="145">
        <f>conversões!EZ37*INPUTs!EV$41</f>
        <v>31722.402991900606</v>
      </c>
      <c r="FB37" s="145">
        <f>conversões!FA37*INPUTs!EW$41</f>
        <v>100752.93867369097</v>
      </c>
      <c r="FC37" s="145">
        <f>conversões!FB37*INPUTs!EX$41</f>
        <v>173999.38280848294</v>
      </c>
      <c r="FD37" s="145">
        <f>conversões!FC37*INPUTs!EY$41</f>
        <v>103602.78570147093</v>
      </c>
      <c r="FE37" s="145">
        <f>conversões!FD37*INPUTs!EZ$41</f>
        <v>290932.86676783988</v>
      </c>
      <c r="FF37" s="145">
        <f>conversões!FE37*INPUTs!FA$41</f>
        <v>133100.02097751261</v>
      </c>
      <c r="FG37" s="145">
        <f>conversões!FF37*INPUTs!FB$41</f>
        <v>80453.768103507624</v>
      </c>
      <c r="FH37" s="145">
        <f>conversões!FG37*INPUTs!FC$41</f>
        <v>446180.21111591492</v>
      </c>
      <c r="FI37" s="145">
        <f>conversões!FH37*INPUTs!FD$41</f>
        <v>99561.256956994606</v>
      </c>
      <c r="FJ37" s="145">
        <f>conversões!FI37*INPUTs!FE$41</f>
        <v>111513.73748873158</v>
      </c>
      <c r="FK37" s="145">
        <f>conversões!FJ37*INPUTs!FF$41</f>
        <v>549688.15916980291</v>
      </c>
      <c r="FL37" s="145">
        <f>conversões!FK37*INPUTs!FG$41</f>
        <v>1653443.7887701739</v>
      </c>
      <c r="FM37" s="145">
        <f>conversões!FL37*INPUTs!FH$41</f>
        <v>360343.03247295745</v>
      </c>
      <c r="FN37" s="145">
        <f>conversões!FM37*INPUTs!FI$41</f>
        <v>2160938.8978418475</v>
      </c>
      <c r="FO37" s="145">
        <f>conversões!FN37*INPUTs!FJ$41</f>
        <v>8103882.8357984703</v>
      </c>
      <c r="FP37" s="145">
        <f>conversões!FO37*INPUTs!FK$41</f>
        <v>1683813.679948736</v>
      </c>
      <c r="FQ37" s="145">
        <f>conversões!FP37*INPUTs!FL$41</f>
        <v>567877.18822726107</v>
      </c>
      <c r="FR37" s="145">
        <f>conversões!FQ37*INPUTs!FM$41</f>
        <v>1255747.4961344944</v>
      </c>
      <c r="FS37" s="145">
        <f>conversões!FR37*INPUTs!FN$41</f>
        <v>155859.40099496255</v>
      </c>
      <c r="FT37" s="145">
        <f>conversões!FS37*INPUTs!FO$41</f>
        <v>242496.53862547068</v>
      </c>
      <c r="FU37" s="145">
        <f>conversões!FT37*INPUTs!FP$41</f>
        <v>404575.23074685322</v>
      </c>
      <c r="FV37" s="145">
        <f>conversões!FU37*INPUTs!FQ$41</f>
        <v>701557.49527824007</v>
      </c>
      <c r="FW37" s="143">
        <f t="shared" si="5"/>
        <v>20005570.227881588</v>
      </c>
      <c r="FX37" s="145">
        <f>conversões!FW37*INPUTs!FS$41</f>
        <v>113135.45348348883</v>
      </c>
      <c r="FY37" s="145">
        <f>conversões!FX37*INPUTs!FT$41</f>
        <v>36755.549799617169</v>
      </c>
      <c r="FZ37" s="145">
        <f>conversões!FY37*INPUTs!FU$41</f>
        <v>129878.51410780524</v>
      </c>
      <c r="GA37" s="145">
        <f>conversões!FZ37*INPUTs!FV$41</f>
        <v>30335.134537850787</v>
      </c>
      <c r="GB37" s="145">
        <f>conversões!GA37*INPUTs!FW$41</f>
        <v>219786.85220073577</v>
      </c>
      <c r="GC37" s="145">
        <f>conversões!GB37*INPUTs!FX$41</f>
        <v>42834.224304687385</v>
      </c>
      <c r="GD37" s="145">
        <f>conversões!GC37*INPUTs!FY$41</f>
        <v>133534.52523092463</v>
      </c>
      <c r="GE37" s="145">
        <f>conversões!GD37*INPUTs!FZ$41</f>
        <v>153027.89890180138</v>
      </c>
      <c r="GF37" s="145">
        <f>conversões!GE37*INPUTs!GA$41</f>
        <v>97630.873578892264</v>
      </c>
      <c r="GG37" s="145">
        <f>conversões!GF37*INPUTs!GB$41</f>
        <v>258910.7160770334</v>
      </c>
      <c r="GH37" s="145">
        <f>conversões!GG37*INPUTs!GC$41</f>
        <v>119821.70537658274</v>
      </c>
      <c r="GI37" s="145">
        <f>conversões!GH37*INPUTs!GD$41</f>
        <v>77372.960791608435</v>
      </c>
      <c r="GJ37" s="145">
        <f>conversões!GI37*INPUTs!GE$41</f>
        <v>411509.2794511402</v>
      </c>
      <c r="GK37" s="145">
        <f>conversões!GJ37*INPUTs!GF$41</f>
        <v>94961.603785982559</v>
      </c>
      <c r="GL37" s="145">
        <f>conversões!GK37*INPUTs!GG$41</f>
        <v>105231.8247102153</v>
      </c>
      <c r="GM37" s="145">
        <f>conversões!GL37*INPUTs!GH$41</f>
        <v>541725.31764755584</v>
      </c>
      <c r="GN37" s="145">
        <f>conversões!GM37*INPUTs!GI$41</f>
        <v>1530730.9473696824</v>
      </c>
      <c r="GO37" s="145">
        <f>conversões!GN37*INPUTs!GJ$41</f>
        <v>366812.72279081272</v>
      </c>
      <c r="GP37" s="145">
        <f>conversões!GO37*INPUTs!GK$41</f>
        <v>2095243.301293605</v>
      </c>
      <c r="GQ37" s="145">
        <f>conversões!GP37*INPUTs!GL$41</f>
        <v>8487058.1969274599</v>
      </c>
      <c r="GR37" s="145">
        <f>conversões!GQ37*INPUTs!GM$41</f>
        <v>1491366.5284213563</v>
      </c>
      <c r="GS37" s="145">
        <f>conversões!GR37*INPUTs!GN$41</f>
        <v>536958.10481366504</v>
      </c>
      <c r="GT37" s="145">
        <f>conversões!GS37*INPUTs!GO$41</f>
        <v>1256615.9367831957</v>
      </c>
      <c r="GU37" s="145">
        <f>conversões!GT37*INPUTs!GP$41</f>
        <v>148185.77614966783</v>
      </c>
      <c r="GV37" s="145">
        <f>conversões!GU37*INPUTs!GQ$41</f>
        <v>225257.74842645583</v>
      </c>
      <c r="GW37" s="145">
        <f>conversões!GV37*INPUTs!GR$41</f>
        <v>382956.85255407012</v>
      </c>
      <c r="GX37" s="145">
        <f>conversões!GW37*INPUTs!GS$41</f>
        <v>687451.85179332655</v>
      </c>
      <c r="GY37" s="143">
        <f t="shared" si="6"/>
        <v>19775090.401309222</v>
      </c>
      <c r="GZ37" s="145">
        <f>conversões!GY37*INPUTs!GU$41</f>
        <v>87064.458303296604</v>
      </c>
      <c r="HA37" s="145">
        <f>conversões!GZ37*INPUTs!GV$41</f>
        <v>37769.77322035384</v>
      </c>
      <c r="HB37" s="145">
        <f>conversões!HA37*INPUTs!GW$41</f>
        <v>127220.69849922262</v>
      </c>
      <c r="HC37" s="145">
        <f>conversões!HB37*INPUTs!GX$41</f>
        <v>28530.260661029733</v>
      </c>
      <c r="HD37" s="145">
        <f>conversões!HC37*INPUTs!GY$41</f>
        <v>170398.24119617901</v>
      </c>
      <c r="HE37" s="145">
        <f>conversões!HD37*INPUTs!GZ$41</f>
        <v>50912.757455488369</v>
      </c>
      <c r="HF37" s="145">
        <f>conversões!HE37*INPUTs!HA$41</f>
        <v>100583.12758364592</v>
      </c>
      <c r="HG37" s="145">
        <f>conversões!HF37*INPUTs!HB$41</f>
        <v>134924.91701146809</v>
      </c>
      <c r="HH37" s="145">
        <f>conversões!HG37*INPUTs!HC$41</f>
        <v>78905.498702568046</v>
      </c>
      <c r="HI37" s="145">
        <f>conversões!HH37*INPUTs!HD$41</f>
        <v>218157.84303775962</v>
      </c>
      <c r="HJ37" s="145">
        <f>conversões!HI37*INPUTs!HE$41</f>
        <v>108291.46266286573</v>
      </c>
      <c r="HK37" s="145">
        <f>conversões!HJ37*INPUTs!HF$41</f>
        <v>65605.591090877409</v>
      </c>
      <c r="HL37" s="145">
        <f>conversões!HK37*INPUTs!HG$41</f>
        <v>347761.08908795932</v>
      </c>
      <c r="HM37" s="145">
        <f>conversões!HL37*INPUTs!HH$41</f>
        <v>91610.68633375084</v>
      </c>
      <c r="HN37" s="145">
        <f>conversões!HM37*INPUTs!HI$41</f>
        <v>101873.11601035282</v>
      </c>
      <c r="HO37" s="145">
        <f>conversões!HN37*INPUTs!HJ$41</f>
        <v>451128.47010905849</v>
      </c>
      <c r="HP37" s="145">
        <f>conversões!HO37*INPUTs!HK$41</f>
        <v>1286648.5772651157</v>
      </c>
      <c r="HQ37" s="145">
        <f>conversões!HP37*INPUTs!HL$41</f>
        <v>287932.94260439638</v>
      </c>
      <c r="HR37" s="145">
        <f>conversões!HQ37*INPUTs!HM$41</f>
        <v>1775776.713975555</v>
      </c>
      <c r="HS37" s="145">
        <f>conversões!HR37*INPUTs!HN$41</f>
        <v>6823354.0159300147</v>
      </c>
      <c r="HT37" s="145">
        <f>conversões!HS37*INPUTs!HO$41</f>
        <v>1125459.4691838573</v>
      </c>
      <c r="HU37" s="145">
        <f>conversões!HT37*INPUTs!HP$41</f>
        <v>456995.7316101183</v>
      </c>
      <c r="HV37" s="145">
        <f>conversões!HU37*INPUTs!HQ$41</f>
        <v>1070539.8398541496</v>
      </c>
      <c r="HW37" s="145">
        <f>conversões!HV37*INPUTs!HR$41</f>
        <v>124294.06337505867</v>
      </c>
      <c r="HX37" s="145">
        <f>conversões!HW37*INPUTs!HS$41</f>
        <v>179595.30958828973</v>
      </c>
      <c r="HY37" s="145">
        <f>conversões!HX37*INPUTs!HT$41</f>
        <v>329459.06073357956</v>
      </c>
      <c r="HZ37" s="145">
        <f>conversões!HY37*INPUTs!HU$41</f>
        <v>535810.86688563169</v>
      </c>
      <c r="IA37" s="143">
        <f t="shared" si="7"/>
        <v>16196604.581971642</v>
      </c>
    </row>
    <row r="38" spans="1:235" s="115" customFormat="1" ht="24" x14ac:dyDescent="0.25">
      <c r="A38" s="116" t="s">
        <v>29</v>
      </c>
      <c r="B38" s="117">
        <v>4762</v>
      </c>
      <c r="C38" s="117"/>
      <c r="D38" s="117"/>
      <c r="E38" s="117">
        <v>2</v>
      </c>
      <c r="F38" s="117"/>
      <c r="G38" s="117" t="s">
        <v>828</v>
      </c>
      <c r="H38" s="117" t="s">
        <v>24</v>
      </c>
      <c r="I38" s="116" t="s">
        <v>19</v>
      </c>
      <c r="J38" s="116" t="s">
        <v>874</v>
      </c>
      <c r="K38" s="116" t="s">
        <v>48</v>
      </c>
      <c r="L38" s="145">
        <f>conversões!K38*INPUTs!G$41</f>
        <v>5461.4110295774726</v>
      </c>
      <c r="M38" s="145">
        <f>conversões!L38*INPUTs!H$41</f>
        <v>2206.7267204862214</v>
      </c>
      <c r="N38" s="145">
        <f>conversões!M38*INPUTs!I$41</f>
        <v>6022.7958148692787</v>
      </c>
      <c r="O38" s="145">
        <f>conversões!N38*INPUTs!J$41</f>
        <v>2302.8159533615385</v>
      </c>
      <c r="P38" s="145">
        <f>conversões!O38*INPUTs!K$41</f>
        <v>9233.6051491897379</v>
      </c>
      <c r="Q38" s="145">
        <f>conversões!P38*INPUTs!L$41</f>
        <v>235.63995908500158</v>
      </c>
      <c r="R38" s="145">
        <f>conversões!Q38*INPUTs!M$41</f>
        <v>1611.1474649049519</v>
      </c>
      <c r="S38" s="145">
        <f>conversões!R38*INPUTs!N$41</f>
        <v>12884.915969791013</v>
      </c>
      <c r="T38" s="145">
        <f>conversões!S38*INPUTs!O$41</f>
        <v>2141.9361058242876</v>
      </c>
      <c r="U38" s="145">
        <f>conversões!T38*INPUTs!P$41</f>
        <v>15115.458628279273</v>
      </c>
      <c r="V38" s="145">
        <f>conversões!U38*INPUTs!Q$41</f>
        <v>9322.3287808286332</v>
      </c>
      <c r="W38" s="145">
        <f>conversões!V38*INPUTs!R$41</f>
        <v>3510.4440674502989</v>
      </c>
      <c r="X38" s="145">
        <f>conversões!W38*INPUTs!S$41</f>
        <v>32768.624752784257</v>
      </c>
      <c r="Y38" s="145">
        <f>conversões!X38*INPUTs!T$41</f>
        <v>3015.0058664309886</v>
      </c>
      <c r="Z38" s="145">
        <f>conversões!Y38*INPUTs!U$41</f>
        <v>1320.1247053729207</v>
      </c>
      <c r="AA38" s="145">
        <f>conversões!Z38*INPUTs!V$41</f>
        <v>18616.543787920808</v>
      </c>
      <c r="AB38" s="145">
        <f>conversões!AA38*INPUTs!W$41</f>
        <v>65767.118508672473</v>
      </c>
      <c r="AC38" s="145">
        <f>conversões!AB38*INPUTs!X$41</f>
        <v>14925.181584337355</v>
      </c>
      <c r="AD38" s="145">
        <f>conversões!AC38*INPUTs!Y$41</f>
        <v>57018.420380945907</v>
      </c>
      <c r="AE38" s="145">
        <f>conversões!AD38*INPUTs!Z$41</f>
        <v>316290.97031473625</v>
      </c>
      <c r="AF38" s="145">
        <f>conversões!AE38*INPUTs!AA$41</f>
        <v>53114.971840101629</v>
      </c>
      <c r="AG38" s="145">
        <f>conversões!AF38*INPUTs!AB$41</f>
        <v>29992.920897884323</v>
      </c>
      <c r="AH38" s="145">
        <f>conversões!AG38*INPUTs!AC$41</f>
        <v>57675.100040512909</v>
      </c>
      <c r="AI38" s="145">
        <f>conversões!AH38*INPUTs!AD$41</f>
        <v>7384.1812252800637</v>
      </c>
      <c r="AJ38" s="145">
        <f>conversões!AI38*INPUTs!AE$41</f>
        <v>10857.071100509529</v>
      </c>
      <c r="AK38" s="145">
        <f>conversões!AJ38*INPUTs!AF$41</f>
        <v>17287.304706771007</v>
      </c>
      <c r="AL38" s="145">
        <f>conversões!AK38*INPUTs!AG$41</f>
        <v>13699.060920505517</v>
      </c>
      <c r="AM38" s="143">
        <f t="shared" si="0"/>
        <v>769781.82627641363</v>
      </c>
      <c r="AN38" s="145">
        <f>conversões!AM38*INPUTs!AI$41</f>
        <v>5740.3085025571372</v>
      </c>
      <c r="AO38" s="145">
        <f>conversões!AN38*INPUTs!AJ$41</f>
        <v>1339.0226842613997</v>
      </c>
      <c r="AP38" s="145">
        <f>conversões!AO38*INPUTs!AK$41</f>
        <v>5295.0743310797325</v>
      </c>
      <c r="AQ38" s="145">
        <f>conversões!AP38*INPUTs!AL$41</f>
        <v>2927.5145537166609</v>
      </c>
      <c r="AR38" s="145">
        <f>conversões!AQ38*INPUTs!AM$41</f>
        <v>8509.8634157365486</v>
      </c>
      <c r="AS38" s="145">
        <f>conversões!AR38*INPUTs!AN$41</f>
        <v>887.83811767314603</v>
      </c>
      <c r="AT38" s="145">
        <f>conversões!AS38*INPUTs!AO$41</f>
        <v>2074.8862043780391</v>
      </c>
      <c r="AU38" s="145">
        <f>conversões!AT38*INPUTs!AP$41</f>
        <v>16702.621990664938</v>
      </c>
      <c r="AV38" s="145">
        <f>conversões!AU38*INPUTs!AQ$41</f>
        <v>2127.4394914242207</v>
      </c>
      <c r="AW38" s="145">
        <f>conversões!AV38*INPUTs!AR$41</f>
        <v>12718.541723230672</v>
      </c>
      <c r="AX38" s="145">
        <f>conversões!AW38*INPUTs!AS$41</f>
        <v>8161.870751801096</v>
      </c>
      <c r="AY38" s="145">
        <f>conversões!AX38*INPUTs!AT$41</f>
        <v>3226.4699362234942</v>
      </c>
      <c r="AZ38" s="145">
        <f>conversões!AY38*INPUTs!AU$41</f>
        <v>28115.431607242346</v>
      </c>
      <c r="BA38" s="145">
        <f>conversões!AZ38*INPUTs!AV$41</f>
        <v>2729.5893480434179</v>
      </c>
      <c r="BB38" s="145">
        <f>conversões!BA38*INPUTs!AW$41</f>
        <v>760.16222217636812</v>
      </c>
      <c r="BC38" s="145">
        <f>conversões!BB38*INPUTs!AX$41</f>
        <v>16991.672601562816</v>
      </c>
      <c r="BD38" s="145">
        <f>conversões!BC38*INPUTs!AY$41</f>
        <v>65414.39119749386</v>
      </c>
      <c r="BE38" s="145">
        <f>conversões!BD38*INPUTs!AZ$41</f>
        <v>13872.404682368438</v>
      </c>
      <c r="BF38" s="145">
        <f>conversões!BE38*INPUTs!BA$41</f>
        <v>60979.798230869019</v>
      </c>
      <c r="BG38" s="145">
        <f>conversões!BF38*INPUTs!BB$41</f>
        <v>343043.62089772878</v>
      </c>
      <c r="BH38" s="145">
        <f>conversões!BG38*INPUTs!BC$41</f>
        <v>50525.985925344256</v>
      </c>
      <c r="BI38" s="145">
        <f>conversões!BH38*INPUTs!BD$41</f>
        <v>30607.113613754809</v>
      </c>
      <c r="BJ38" s="145">
        <f>conversões!BI38*INPUTs!BE$41</f>
        <v>54413.03257245526</v>
      </c>
      <c r="BK38" s="145">
        <f>conversões!BJ38*INPUTs!BF$41</f>
        <v>6889.2228419629728</v>
      </c>
      <c r="BL38" s="145">
        <f>conversões!BK38*INPUTs!BG$41</f>
        <v>10578.332231969454</v>
      </c>
      <c r="BM38" s="145">
        <f>conversões!BL38*INPUTs!BH$41</f>
        <v>11172.965007171342</v>
      </c>
      <c r="BN38" s="145">
        <f>conversões!BM38*INPUTs!BI$41</f>
        <v>21772.198943484127</v>
      </c>
      <c r="BO38" s="143">
        <f t="shared" si="1"/>
        <v>787577.37362637441</v>
      </c>
      <c r="BP38" s="145">
        <f>conversões!BO38*INPUTs!BK$41</f>
        <v>5874.1842853579365</v>
      </c>
      <c r="BQ38" s="145">
        <f>conversões!BP38*INPUTs!BL$41</f>
        <v>1327.2721079006312</v>
      </c>
      <c r="BR38" s="145">
        <f>conversões!BQ38*INPUTs!BM$41</f>
        <v>6916.3141289555051</v>
      </c>
      <c r="BS38" s="145">
        <f>conversões!BR38*INPUTs!BN$41</f>
        <v>4394.8122960168457</v>
      </c>
      <c r="BT38" s="145">
        <f>conversões!BS38*INPUTs!BO$41</f>
        <v>7118.1072364375405</v>
      </c>
      <c r="BU38" s="145">
        <f>conversões!BT38*INPUTs!BP$41</f>
        <v>1184.2829382762266</v>
      </c>
      <c r="BV38" s="145">
        <f>conversões!BU38*INPUTs!BQ$41</f>
        <v>2616.0096154881135</v>
      </c>
      <c r="BW38" s="145">
        <f>conversões!BV38*INPUTs!BR$41</f>
        <v>7346.3619593883132</v>
      </c>
      <c r="BX38" s="145">
        <f>conversões!BW38*INPUTs!BS$41</f>
        <v>2335.9699134483899</v>
      </c>
      <c r="BY38" s="145">
        <f>conversões!BX38*INPUTs!BT$41</f>
        <v>12476.793387393252</v>
      </c>
      <c r="BZ38" s="145">
        <f>conversões!BY38*INPUTs!BU$41</f>
        <v>6897.1579923214031</v>
      </c>
      <c r="CA38" s="145">
        <f>conversões!BZ38*INPUTs!BV$41</f>
        <v>3783.7401486568383</v>
      </c>
      <c r="CB38" s="145">
        <f>conversões!CA38*INPUTs!BW$41</f>
        <v>32200.775215038393</v>
      </c>
      <c r="CC38" s="145">
        <f>conversões!CB38*INPUTs!BX$41</f>
        <v>2078.0376612873961</v>
      </c>
      <c r="CD38" s="145">
        <f>conversões!CC38*INPUTs!BY$41</f>
        <v>1428.3260128252248</v>
      </c>
      <c r="CE38" s="145">
        <f>conversões!CD38*INPUTs!BZ$41</f>
        <v>19532.411067204612</v>
      </c>
      <c r="CF38" s="145">
        <f>conversões!CE38*INPUTs!CA$41</f>
        <v>66147.954423607167</v>
      </c>
      <c r="CG38" s="145">
        <f>conversões!CF38*INPUTs!CB$41</f>
        <v>13793.05560949067</v>
      </c>
      <c r="CH38" s="145">
        <f>conversões!CG38*INPUTs!CC$41</f>
        <v>58530.00588696327</v>
      </c>
      <c r="CI38" s="145">
        <f>conversões!CH38*INPUTs!CD$41</f>
        <v>322311.61842267832</v>
      </c>
      <c r="CJ38" s="145">
        <f>conversões!CI38*INPUTs!CE$41</f>
        <v>40004.005161827852</v>
      </c>
      <c r="CK38" s="145">
        <f>conversões!CJ38*INPUTs!CF$41</f>
        <v>32570.3954939055</v>
      </c>
      <c r="CL38" s="145">
        <f>conversões!CK38*INPUTs!CG$41</f>
        <v>54846.818624539686</v>
      </c>
      <c r="CM38" s="145">
        <f>conversões!CL38*INPUTs!CH$41</f>
        <v>6089.1745383805537</v>
      </c>
      <c r="CN38" s="145">
        <f>conversões!CM38*INPUTs!CI$41</f>
        <v>13462.472515312647</v>
      </c>
      <c r="CO38" s="145">
        <f>conversões!CN38*INPUTs!CJ$41</f>
        <v>14149.544501522991</v>
      </c>
      <c r="CP38" s="145">
        <f>conversões!CO38*INPUTs!CK$41</f>
        <v>11863.050184121026</v>
      </c>
      <c r="CQ38" s="143">
        <f t="shared" si="2"/>
        <v>751278.65132834634</v>
      </c>
      <c r="CR38" s="145">
        <f>conversões!CQ38*INPUTs!CM$41</f>
        <v>4438.0089924358454</v>
      </c>
      <c r="CS38" s="145">
        <f>conversões!CR38*INPUTs!CN$41</f>
        <v>1372.764186050073</v>
      </c>
      <c r="CT38" s="145">
        <f>conversões!CS38*INPUTs!CO$41</f>
        <v>6193.3223047595657</v>
      </c>
      <c r="CU38" s="145">
        <f>conversões!CT38*INPUTs!CP$41</f>
        <v>1758.3705678587801</v>
      </c>
      <c r="CV38" s="145">
        <f>conversões!CU38*INPUTs!CQ$41</f>
        <v>4869.3538779712317</v>
      </c>
      <c r="CW38" s="145">
        <f>conversões!CV38*INPUTs!CR$41</f>
        <v>1153.1632144864266</v>
      </c>
      <c r="CX38" s="145">
        <f>conversões!CW38*INPUTs!CS$41</f>
        <v>2085.8252159829217</v>
      </c>
      <c r="CY38" s="145">
        <f>conversões!CX38*INPUTs!CT$41</f>
        <v>8999.5456668503157</v>
      </c>
      <c r="CZ38" s="145">
        <f>conversões!CY38*INPUTs!CU$41</f>
        <v>1815.9889902035864</v>
      </c>
      <c r="DA38" s="145">
        <f>conversões!CZ38*INPUTs!CV$41</f>
        <v>9559.6176485399228</v>
      </c>
      <c r="DB38" s="145">
        <f>conversões!DA38*INPUTs!CW$41</f>
        <v>6796.8272213761393</v>
      </c>
      <c r="DC38" s="145">
        <f>conversões!DB38*INPUTs!CX$41</f>
        <v>3698.4472912243577</v>
      </c>
      <c r="DD38" s="145">
        <f>conversões!DC38*INPUTs!CY$41</f>
        <v>30638.978610046452</v>
      </c>
      <c r="DE38" s="145">
        <f>conversões!DD38*INPUTs!CZ$41</f>
        <v>1183.5352210051576</v>
      </c>
      <c r="DF38" s="145">
        <f>conversões!DE38*INPUTs!DA$41</f>
        <v>1430.061730263312</v>
      </c>
      <c r="DG38" s="145">
        <f>conversões!DF38*INPUTs!DB$41</f>
        <v>17483.563476024436</v>
      </c>
      <c r="DH38" s="145">
        <f>conversões!DG38*INPUTs!DC$41</f>
        <v>55374.731029832292</v>
      </c>
      <c r="DI38" s="145">
        <f>conversões!DH38*INPUTs!DD$41</f>
        <v>13236.023880301682</v>
      </c>
      <c r="DJ38" s="145">
        <f>conversões!DI38*INPUTs!DE$41</f>
        <v>55924.751801144987</v>
      </c>
      <c r="DK38" s="145">
        <f>conversões!DJ38*INPUTs!DF$41</f>
        <v>329690.8389125297</v>
      </c>
      <c r="DL38" s="145">
        <f>conversões!DK38*INPUTs!DG$41</f>
        <v>34048.075531314556</v>
      </c>
      <c r="DM38" s="145">
        <f>conversões!DL38*INPUTs!DH$41</f>
        <v>29460.494248523712</v>
      </c>
      <c r="DN38" s="145">
        <f>conversões!DM38*INPUTs!DI$41</f>
        <v>50779.848283989057</v>
      </c>
      <c r="DO38" s="145">
        <f>conversões!DN38*INPUTs!DJ$41</f>
        <v>6074.8128002336398</v>
      </c>
      <c r="DP38" s="145">
        <f>conversões!DO38*INPUTs!DK$41</f>
        <v>10893.430794681841</v>
      </c>
      <c r="DQ38" s="145">
        <f>conversões!DP38*INPUTs!DL$41</f>
        <v>13383.861051870217</v>
      </c>
      <c r="DR38" s="145">
        <f>conversões!DQ38*INPUTs!DM$41</f>
        <v>7965.8545912857726</v>
      </c>
      <c r="DS38" s="143">
        <f t="shared" si="3"/>
        <v>710310.09714078601</v>
      </c>
      <c r="DT38" s="145">
        <f>conversões!DS38*INPUTs!DO$41</f>
        <v>5803.7441717856718</v>
      </c>
      <c r="DU38" s="145">
        <f>conversões!DT38*INPUTs!DP$41</f>
        <v>1645.2428779465249</v>
      </c>
      <c r="DV38" s="145">
        <f>conversões!DU38*INPUTs!DQ$41</f>
        <v>8386.7722257305668</v>
      </c>
      <c r="DW38" s="145">
        <f>conversões!DV38*INPUTs!DR$41</f>
        <v>2256.2955415888478</v>
      </c>
      <c r="DX38" s="145">
        <f>conversões!DW38*INPUTs!DS$41</f>
        <v>7914.4932113624263</v>
      </c>
      <c r="DY38" s="145">
        <f>conversões!DX38*INPUTs!DT$41</f>
        <v>1446.7890378340799</v>
      </c>
      <c r="DZ38" s="145">
        <f>conversões!DY38*INPUTs!DU$41</f>
        <v>3261.3162149617133</v>
      </c>
      <c r="EA38" s="145">
        <f>conversões!DZ38*INPUTs!DV$41</f>
        <v>8605.4167391420469</v>
      </c>
      <c r="EB38" s="145">
        <f>conversões!EA38*INPUTs!DW$41</f>
        <v>1222.0784041425161</v>
      </c>
      <c r="EC38" s="145">
        <f>conversões!EB38*INPUTs!DX$41</f>
        <v>12102.047940084396</v>
      </c>
      <c r="ED38" s="145">
        <f>conversões!EC38*INPUTs!DY$41</f>
        <v>5113.1218466484834</v>
      </c>
      <c r="EE38" s="145">
        <f>conversões!ED38*INPUTs!DZ$41</f>
        <v>3421.2817418510076</v>
      </c>
      <c r="EF38" s="145">
        <f>conversões!EE38*INPUTs!EA$41</f>
        <v>32511.931138226038</v>
      </c>
      <c r="EG38" s="145">
        <f>conversões!EF38*INPUTs!EB$41</f>
        <v>3244.1897316850054</v>
      </c>
      <c r="EH38" s="145">
        <f>conversões!EG38*INPUTs!EC$41</f>
        <v>1236.465457788865</v>
      </c>
      <c r="EI38" s="145">
        <f>conversões!EH38*INPUTs!ED$41</f>
        <v>21281.864851344588</v>
      </c>
      <c r="EJ38" s="145">
        <f>conversões!EI38*INPUTs!EE$41</f>
        <v>56901.567846850114</v>
      </c>
      <c r="EK38" s="145">
        <f>conversões!EJ38*INPUTs!EF$41</f>
        <v>13378.973831198771</v>
      </c>
      <c r="EL38" s="145">
        <f>conversões!EK38*INPUTs!EG$41</f>
        <v>60626.798392705561</v>
      </c>
      <c r="EM38" s="145">
        <f>conversões!EL38*INPUTs!EH$41</f>
        <v>347307.78946003626</v>
      </c>
      <c r="EN38" s="145">
        <f>conversões!EM38*INPUTs!EI$41</f>
        <v>43011.92933253348</v>
      </c>
      <c r="EO38" s="145">
        <f>conversões!EN38*INPUTs!EJ$41</f>
        <v>31977.829860586611</v>
      </c>
      <c r="EP38" s="145">
        <f>conversões!EO38*INPUTs!EK$41</f>
        <v>55716.291694204498</v>
      </c>
      <c r="EQ38" s="145">
        <f>conversões!EP38*INPUTs!EL$41</f>
        <v>6112.3523619401931</v>
      </c>
      <c r="ER38" s="145">
        <f>conversões!EQ38*INPUTs!EM$41</f>
        <v>14898.732995510032</v>
      </c>
      <c r="ES38" s="145">
        <f>conversões!ER38*INPUTs!EN$41</f>
        <v>14047.998748902788</v>
      </c>
      <c r="ET38" s="145">
        <f>conversões!ES38*INPUTs!EO$41</f>
        <v>7411.414123314009</v>
      </c>
      <c r="EU38" s="143">
        <f t="shared" si="4"/>
        <v>770844.72977990506</v>
      </c>
      <c r="EV38" s="145">
        <f>conversões!EU38*INPUTs!EQ$41</f>
        <v>6928.5634924290362</v>
      </c>
      <c r="EW38" s="145">
        <f>conversões!EV38*INPUTs!ER$41</f>
        <v>999.91549154541963</v>
      </c>
      <c r="EX38" s="145">
        <f>conversões!EW38*INPUTs!ES$41</f>
        <v>5490.2156297438078</v>
      </c>
      <c r="EY38" s="145">
        <f>conversões!EX38*INPUTs!ET$41</f>
        <v>1996.5201833154938</v>
      </c>
      <c r="EZ38" s="145">
        <f>conversões!EY38*INPUTs!EU$41</f>
        <v>7035.7694246097726</v>
      </c>
      <c r="FA38" s="145">
        <f>conversões!EZ38*INPUTs!EV$41</f>
        <v>1815.4552801355842</v>
      </c>
      <c r="FB38" s="145">
        <f>conversões!FA38*INPUTs!EW$41</f>
        <v>3290.3549119328727</v>
      </c>
      <c r="FC38" s="145">
        <f>conversões!FB38*INPUTs!EX$41</f>
        <v>8144.0914468567216</v>
      </c>
      <c r="FD38" s="145">
        <f>conversões!FC38*INPUTs!EY$41</f>
        <v>1429.9263289158926</v>
      </c>
      <c r="FE38" s="145">
        <f>conversões!FD38*INPUTs!EZ$41</f>
        <v>12841.430271336056</v>
      </c>
      <c r="FF38" s="145">
        <f>conversões!FE38*INPUTs!FA$41</f>
        <v>7703.4737166094919</v>
      </c>
      <c r="FG38" s="145">
        <f>conversões!FF38*INPUTs!FB$41</f>
        <v>3405.8224265546619</v>
      </c>
      <c r="FH38" s="145">
        <f>conversões!FG38*INPUTs!FC$41</f>
        <v>32323.093458882406</v>
      </c>
      <c r="FI38" s="145">
        <f>conversões!FH38*INPUTs!FD$41</f>
        <v>3470.5333378736386</v>
      </c>
      <c r="FJ38" s="145">
        <f>conversões!FI38*INPUTs!FE$41</f>
        <v>4354.0774934369047</v>
      </c>
      <c r="FK38" s="145">
        <f>conversões!FJ38*INPUTs!FF$41</f>
        <v>26580.526666077618</v>
      </c>
      <c r="FL38" s="145">
        <f>conversões!FK38*INPUTs!FG$41</f>
        <v>54998.375693224974</v>
      </c>
      <c r="FM38" s="145">
        <f>conversões!FL38*INPUTs!FH$41</f>
        <v>12053.45799775271</v>
      </c>
      <c r="FN38" s="145">
        <f>conversões!FM38*INPUTs!FI$41</f>
        <v>80873.214444741359</v>
      </c>
      <c r="FO38" s="145">
        <f>conversões!FN38*INPUTs!FJ$41</f>
        <v>367458.26301929622</v>
      </c>
      <c r="FP38" s="145">
        <f>conversões!FO38*INPUTs!FK$41</f>
        <v>46501.647454964674</v>
      </c>
      <c r="FQ38" s="145">
        <f>conversões!FP38*INPUTs!FL$41</f>
        <v>37015.884269703645</v>
      </c>
      <c r="FR38" s="145">
        <f>conversões!FQ38*INPUTs!FM$41</f>
        <v>61990.164284037142</v>
      </c>
      <c r="FS38" s="145">
        <f>conversões!FR38*INPUTs!FN$41</f>
        <v>6330.3763600834736</v>
      </c>
      <c r="FT38" s="145">
        <f>conversões!FS38*INPUTs!FO$41</f>
        <v>18093.071750584641</v>
      </c>
      <c r="FU38" s="145">
        <f>conversões!FT38*INPUTs!FP$41</f>
        <v>15868.711499863781</v>
      </c>
      <c r="FV38" s="145">
        <f>conversões!FU38*INPUTs!FQ$41</f>
        <v>9017.6588792328312</v>
      </c>
      <c r="FW38" s="143">
        <f t="shared" si="5"/>
        <v>838010.59521374095</v>
      </c>
      <c r="FX38" s="145">
        <f>conversões!FW38*INPUTs!FS$41</f>
        <v>6112.3586518771244</v>
      </c>
      <c r="FY38" s="145">
        <f>conversões!FX38*INPUTs!FT$41</f>
        <v>985.01120484872308</v>
      </c>
      <c r="FZ38" s="145">
        <f>conversões!FY38*INPUTs!FU$41</f>
        <v>10741.04666196988</v>
      </c>
      <c r="GA38" s="145">
        <f>conversões!FZ38*INPUTs!FV$41</f>
        <v>2108.2110479913085</v>
      </c>
      <c r="GB38" s="145">
        <f>conversões!GA38*INPUTs!FW$41</f>
        <v>6535.2533574409754</v>
      </c>
      <c r="GC38" s="145">
        <f>conversões!GB38*INPUTs!FX$41</f>
        <v>809.76016549300937</v>
      </c>
      <c r="GD38" s="145">
        <f>conversões!GC38*INPUTs!FY$41</f>
        <v>2307.4050544049869</v>
      </c>
      <c r="GE38" s="145">
        <f>conversões!GD38*INPUTs!FZ$41</f>
        <v>12573.597902419506</v>
      </c>
      <c r="GF38" s="145">
        <f>conversões!GE38*INPUTs!GA$41</f>
        <v>1411.9421862799929</v>
      </c>
      <c r="GG38" s="145">
        <f>conversões!GF38*INPUTs!GB$41</f>
        <v>16150.75712735108</v>
      </c>
      <c r="GH38" s="145">
        <f>conversões!GG38*INPUTs!GC$41</f>
        <v>7787.8272191568149</v>
      </c>
      <c r="GI38" s="145">
        <f>conversões!GH38*INPUTs!GD$41</f>
        <v>4254.9276347853238</v>
      </c>
      <c r="GJ38" s="145">
        <f>conversões!GI38*INPUTs!GE$41</f>
        <v>36803.851865778524</v>
      </c>
      <c r="GK38" s="145">
        <f>conversões!GJ38*INPUTs!GF$41</f>
        <v>3164.9671076388554</v>
      </c>
      <c r="GL38" s="145">
        <f>conversões!GK38*INPUTs!GG$41</f>
        <v>3924.4839407192821</v>
      </c>
      <c r="GM38" s="145">
        <f>conversões!GL38*INPUTs!GH$41</f>
        <v>30513.94627359385</v>
      </c>
      <c r="GN38" s="145">
        <f>conversões!GM38*INPUTs!GI$41</f>
        <v>55707.990757298285</v>
      </c>
      <c r="GO38" s="145">
        <f>conversões!GN38*INPUTs!GJ$41</f>
        <v>15915.773714955603</v>
      </c>
      <c r="GP38" s="145">
        <f>conversões!GO38*INPUTs!GK$41</f>
        <v>70761.620866678364</v>
      </c>
      <c r="GQ38" s="145">
        <f>conversões!GP38*INPUTs!GL$41</f>
        <v>383348.06177661655</v>
      </c>
      <c r="GR38" s="145">
        <f>conversões!GQ38*INPUTs!GM$41</f>
        <v>38324.197475340938</v>
      </c>
      <c r="GS38" s="145">
        <f>conversões!GR38*INPUTs!GN$41</f>
        <v>40289.605534109287</v>
      </c>
      <c r="GT38" s="145">
        <f>conversões!GS38*INPUTs!GO$41</f>
        <v>65789.771511183499</v>
      </c>
      <c r="GU38" s="145">
        <f>conversões!GT38*INPUTs!GP$41</f>
        <v>6505.0520103816589</v>
      </c>
      <c r="GV38" s="145">
        <f>conversões!GU38*INPUTs!GQ$41</f>
        <v>13817.357144413902</v>
      </c>
      <c r="GW38" s="145">
        <f>conversões!GV38*INPUTs!GR$41</f>
        <v>28881.710341180984</v>
      </c>
      <c r="GX38" s="145">
        <f>conversões!GW38*INPUTs!GS$41</f>
        <v>11625.224766939673</v>
      </c>
      <c r="GY38" s="143">
        <f t="shared" si="6"/>
        <v>877151.71330084791</v>
      </c>
      <c r="GZ38" s="145">
        <f>conversões!GY38*INPUTs!GU$41</f>
        <v>4144.0712540013274</v>
      </c>
      <c r="HA38" s="145">
        <f>conversões!GZ38*INPUTs!GV$41</f>
        <v>527.79307293496777</v>
      </c>
      <c r="HB38" s="145">
        <f>conversões!HA38*INPUTs!GW$41</f>
        <v>8329.1266505192016</v>
      </c>
      <c r="HC38" s="145">
        <f>conversões!HB38*INPUTs!GX$41</f>
        <v>3640.2026767000589</v>
      </c>
      <c r="HD38" s="145">
        <f>conversões!HC38*INPUTs!GY$41</f>
        <v>6915.0244129792318</v>
      </c>
      <c r="HE38" s="145">
        <f>conversões!HD38*INPUTs!GZ$41</f>
        <v>453.81783755631824</v>
      </c>
      <c r="HF38" s="145">
        <f>conversões!HE38*INPUTs!HA$41</f>
        <v>1514.4555127322919</v>
      </c>
      <c r="HG38" s="145">
        <f>conversões!HF38*INPUTs!HB$41</f>
        <v>7195.2613194556861</v>
      </c>
      <c r="HH38" s="145">
        <f>conversões!HG38*INPUTs!HC$41</f>
        <v>1027.3049989953615</v>
      </c>
      <c r="HI38" s="145">
        <f>conversões!HH38*INPUTs!HD$41</f>
        <v>13327.491928602243</v>
      </c>
      <c r="HJ38" s="145">
        <f>conversões!HI38*INPUTs!HE$41</f>
        <v>8084.693531545583</v>
      </c>
      <c r="HK38" s="145">
        <f>conversões!HJ38*INPUTs!HF$41</f>
        <v>2796.4782164483104</v>
      </c>
      <c r="HL38" s="145">
        <f>conversões!HK38*INPUTs!HG$41</f>
        <v>30684.751573281133</v>
      </c>
      <c r="HM38" s="145">
        <f>conversões!HL38*INPUTs!HH$41</f>
        <v>3411.9040017920292</v>
      </c>
      <c r="HN38" s="145">
        <f>conversões!HM38*INPUTs!HI$41</f>
        <v>7269.6679257680871</v>
      </c>
      <c r="HO38" s="145">
        <f>conversões!HN38*INPUTs!HJ$41</f>
        <v>33018.083799717817</v>
      </c>
      <c r="HP38" s="145">
        <f>conversões!HO38*INPUTs!HK$41</f>
        <v>63686.052896582376</v>
      </c>
      <c r="HQ38" s="145">
        <f>conversões!HP38*INPUTs!HL$41</f>
        <v>19367.895182187647</v>
      </c>
      <c r="HR38" s="145">
        <f>conversões!HQ38*INPUTs!HM$41</f>
        <v>75627.602716431211</v>
      </c>
      <c r="HS38" s="145">
        <f>conversões!HR38*INPUTs!HN$41</f>
        <v>406476.87632619194</v>
      </c>
      <c r="HT38" s="145">
        <f>conversões!HS38*INPUTs!HO$41</f>
        <v>31993.931126777436</v>
      </c>
      <c r="HU38" s="145">
        <f>conversões!HT38*INPUTs!HP$41</f>
        <v>33263.416746748233</v>
      </c>
      <c r="HV38" s="145">
        <f>conversões!HU38*INPUTs!HQ$41</f>
        <v>62043.843270790261</v>
      </c>
      <c r="HW38" s="145">
        <f>conversões!HV38*INPUTs!HR$41</f>
        <v>6568.1319136652555</v>
      </c>
      <c r="HX38" s="145">
        <f>conversões!HW38*INPUTs!HS$41</f>
        <v>15670.774965086781</v>
      </c>
      <c r="HY38" s="145">
        <f>conversões!HX38*INPUTs!HT$41</f>
        <v>29959.779041714981</v>
      </c>
      <c r="HZ38" s="145">
        <f>conversões!HY38*INPUTs!HU$41</f>
        <v>23626.474924106045</v>
      </c>
      <c r="IA38" s="143">
        <f t="shared" si="7"/>
        <v>900624.90782331186</v>
      </c>
    </row>
    <row r="39" spans="1:235" s="26" customFormat="1" ht="48" x14ac:dyDescent="0.25">
      <c r="A39" s="90" t="s">
        <v>29</v>
      </c>
      <c r="B39" s="91">
        <v>4647</v>
      </c>
      <c r="C39" s="91"/>
      <c r="D39" s="91"/>
      <c r="E39" s="91">
        <v>3</v>
      </c>
      <c r="F39" s="91"/>
      <c r="G39" s="91" t="s">
        <v>818</v>
      </c>
      <c r="H39" s="91" t="s">
        <v>787</v>
      </c>
      <c r="I39" s="90" t="s">
        <v>839</v>
      </c>
      <c r="J39" s="90" t="s">
        <v>15</v>
      </c>
      <c r="K39" s="90" t="s">
        <v>48</v>
      </c>
      <c r="L39" s="145">
        <f>conversões!K39*INPUTs!G$42</f>
        <v>28664.127580800057</v>
      </c>
      <c r="M39" s="145">
        <f>conversões!L39*INPUTs!H$42</f>
        <v>4100.2706493286205</v>
      </c>
      <c r="N39" s="145">
        <f>conversões!M39*INPUTs!I$42</f>
        <v>106113.37861521526</v>
      </c>
      <c r="O39" s="145">
        <f>conversões!N39*INPUTs!J$42</f>
        <v>0</v>
      </c>
      <c r="P39" s="145">
        <f>conversões!O39*INPUTs!K$42</f>
        <v>59518.521912160155</v>
      </c>
      <c r="Q39" s="145">
        <f>conversões!P39*INPUTs!L$42</f>
        <v>2427.0644113351509</v>
      </c>
      <c r="R39" s="145">
        <f>conversões!Q39*INPUTs!M$42</f>
        <v>25047.132300078225</v>
      </c>
      <c r="S39" s="145">
        <f>conversões!R39*INPUTs!N$42</f>
        <v>38522.490810824565</v>
      </c>
      <c r="T39" s="145">
        <f>conversões!S39*INPUTs!O$42</f>
        <v>100782.07384903972</v>
      </c>
      <c r="U39" s="145">
        <f>conversões!T39*INPUTs!P$42</f>
        <v>789034.318039687</v>
      </c>
      <c r="V39" s="145">
        <f>conversões!U39*INPUTs!Q$42</f>
        <v>65677.149440596317</v>
      </c>
      <c r="W39" s="145">
        <f>conversões!V39*INPUTs!R$42</f>
        <v>77075.861846534171</v>
      </c>
      <c r="X39" s="145">
        <f>conversões!W39*INPUTs!S$42</f>
        <v>1364183.8186116342</v>
      </c>
      <c r="Y39" s="145">
        <f>conversões!X39*INPUTs!T$42</f>
        <v>31063.602802257439</v>
      </c>
      <c r="Z39" s="145">
        <f>conversões!Y39*INPUTs!U$42</f>
        <v>66990.54691197291</v>
      </c>
      <c r="AA39" s="145">
        <f>conversões!Z39*INPUTs!V$42</f>
        <v>647675.57741228084</v>
      </c>
      <c r="AB39" s="145">
        <f>conversões!AA39*INPUTs!W$42</f>
        <v>929180.75117289415</v>
      </c>
      <c r="AC39" s="145">
        <f>conversões!AB39*INPUTs!X$42</f>
        <v>293711.99966127443</v>
      </c>
      <c r="AD39" s="145">
        <f>conversões!AC39*INPUTs!Y$42</f>
        <v>2133150.0084957276</v>
      </c>
      <c r="AE39" s="145">
        <f>conversões!AD39*INPUTs!Z$42</f>
        <v>10714840.689212302</v>
      </c>
      <c r="AF39" s="145">
        <f>conversões!AE39*INPUTs!AA$42</f>
        <v>718387.04210448475</v>
      </c>
      <c r="AG39" s="145">
        <f>conversões!AF39*INPUTs!AB$42</f>
        <v>411306.88238430244</v>
      </c>
      <c r="AH39" s="145">
        <f>conversões!AG39*INPUTs!AC$42</f>
        <v>740153.90841397538</v>
      </c>
      <c r="AI39" s="145">
        <f>conversões!AH39*INPUTs!AD$42</f>
        <v>30145.636308678666</v>
      </c>
      <c r="AJ39" s="145">
        <f>conversões!AI39*INPUTs!AE$42</f>
        <v>49990.046480635414</v>
      </c>
      <c r="AK39" s="145">
        <f>conversões!AJ39*INPUTs!AF$42</f>
        <v>392788.18919517251</v>
      </c>
      <c r="AL39" s="145">
        <f>conversões!AK39*INPUTs!AG$42</f>
        <v>207429.5141438983</v>
      </c>
      <c r="AM39" s="143">
        <f t="shared" si="0"/>
        <v>20027960.602767095</v>
      </c>
      <c r="AN39" s="145">
        <f>conversões!AM39*INPUTs!AI$42</f>
        <v>32755.191894220843</v>
      </c>
      <c r="AO39" s="145">
        <f>conversões!AN39*INPUTs!AJ$42</f>
        <v>4787.5194647445687</v>
      </c>
      <c r="AP39" s="145">
        <f>conversões!AO39*INPUTs!AK$42</f>
        <v>112372.58975298889</v>
      </c>
      <c r="AQ39" s="145">
        <f>conversões!AP39*INPUTs!AL$42</f>
        <v>996.9964100533648</v>
      </c>
      <c r="AR39" s="145">
        <f>conversões!AQ39*INPUTs!AM$42</f>
        <v>58754.80906090705</v>
      </c>
      <c r="AS39" s="145">
        <f>conversões!AR39*INPUTs!AN$42</f>
        <v>3361.327359246236</v>
      </c>
      <c r="AT39" s="145">
        <f>conversões!AS39*INPUTs!AO$42</f>
        <v>28812.855588630504</v>
      </c>
      <c r="AU39" s="145">
        <f>conversões!AT39*INPUTs!AP$42</f>
        <v>39032.013717470683</v>
      </c>
      <c r="AV39" s="145">
        <f>conversões!AU39*INPUTs!AQ$42</f>
        <v>105930.3984419645</v>
      </c>
      <c r="AW39" s="145">
        <f>conversões!AV39*INPUTs!AR$42</f>
        <v>682348.9654427378</v>
      </c>
      <c r="AX39" s="145">
        <f>conversões!AW39*INPUTs!AS$42</f>
        <v>71855.494436580746</v>
      </c>
      <c r="AY39" s="145">
        <f>conversões!AX39*INPUTs!AT$42</f>
        <v>75810.630307322514</v>
      </c>
      <c r="AZ39" s="145">
        <f>conversões!AY39*INPUTs!AU$42</f>
        <v>1455368.3870032185</v>
      </c>
      <c r="BA39" s="145">
        <f>conversões!AZ39*INPUTs!AV$42</f>
        <v>32342.164070544877</v>
      </c>
      <c r="BB39" s="145">
        <f>conversões!BA39*INPUTs!AW$42</f>
        <v>71308.398431376234</v>
      </c>
      <c r="BC39" s="145">
        <f>conversões!BB39*INPUTs!AX$42</f>
        <v>615013.73529514822</v>
      </c>
      <c r="BD39" s="145">
        <f>conversões!BC39*INPUTs!AY$42</f>
        <v>1004362.7848827725</v>
      </c>
      <c r="BE39" s="145">
        <f>conversões!BD39*INPUTs!AZ$42</f>
        <v>252708.10118639196</v>
      </c>
      <c r="BF39" s="145">
        <f>conversões!BE39*INPUTs!BA$42</f>
        <v>2061071.2703525268</v>
      </c>
      <c r="BG39" s="145">
        <f>conversões!BF39*INPUTs!BB$42</f>
        <v>10818249.690380322</v>
      </c>
      <c r="BH39" s="145">
        <f>conversões!BG39*INPUTs!BC$42</f>
        <v>652132.16134310712</v>
      </c>
      <c r="BI39" s="145">
        <f>conversões!BH39*INPUTs!BD$42</f>
        <v>441123.82060647517</v>
      </c>
      <c r="BJ39" s="145">
        <f>conversões!BI39*INPUTs!BE$42</f>
        <v>739738.29492764955</v>
      </c>
      <c r="BK39" s="145">
        <f>conversões!BJ39*INPUTs!BF$42</f>
        <v>18551.253603696005</v>
      </c>
      <c r="BL39" s="145">
        <f>conversões!BK39*INPUTs!BG$42</f>
        <v>70993.539983908006</v>
      </c>
      <c r="BM39" s="145">
        <f>conversões!BL39*INPUTs!BH$42</f>
        <v>364431.84653263382</v>
      </c>
      <c r="BN39" s="145">
        <f>conversões!BM39*INPUTs!BI$42</f>
        <v>182328.41034018467</v>
      </c>
      <c r="BO39" s="143">
        <f t="shared" si="1"/>
        <v>19996542.650816828</v>
      </c>
      <c r="BP39" s="145">
        <f>conversões!BO39*INPUTs!BK$42</f>
        <v>34621.048652214835</v>
      </c>
      <c r="BQ39" s="145">
        <f>conversões!BP39*INPUTs!BL$42</f>
        <v>4729.0008908249938</v>
      </c>
      <c r="BR39" s="145">
        <f>conversões!BQ39*INPUTs!BM$42</f>
        <v>143647.3823763332</v>
      </c>
      <c r="BS39" s="145">
        <f>conversões!BR39*INPUTs!BN$42</f>
        <v>667.95346097454581</v>
      </c>
      <c r="BT39" s="145">
        <f>conversões!BS39*INPUTs!BO$42</f>
        <v>83215.755641464071</v>
      </c>
      <c r="BU39" s="145">
        <f>conversões!BT39*INPUTs!BP$42</f>
        <v>6103.0393918889649</v>
      </c>
      <c r="BV39" s="145">
        <f>conversões!BU39*INPUTs!BQ$42</f>
        <v>16594.211034556738</v>
      </c>
      <c r="BW39" s="145">
        <f>conversões!BV39*INPUTs!BR$42</f>
        <v>44203.632317839059</v>
      </c>
      <c r="BX39" s="145">
        <f>conversões!BW39*INPUTs!BS$42</f>
        <v>98854.121847972448</v>
      </c>
      <c r="BY39" s="145">
        <f>conversões!BX39*INPUTs!BT$42</f>
        <v>695459.53786850057</v>
      </c>
      <c r="BZ39" s="145">
        <f>conversões!BY39*INPUTs!BU$42</f>
        <v>67123.191357714124</v>
      </c>
      <c r="CA39" s="145">
        <f>conversões!BZ39*INPUTs!BV$42</f>
        <v>50895.679922420793</v>
      </c>
      <c r="CB39" s="145">
        <f>conversões!CA39*INPUTs!BW$42</f>
        <v>1371133.1741163828</v>
      </c>
      <c r="CC39" s="145">
        <f>conversões!CB39*INPUTs!BX$42</f>
        <v>33781.116014753061</v>
      </c>
      <c r="CD39" s="145">
        <f>conversões!CC39*INPUTs!BY$42</f>
        <v>57148.604645552143</v>
      </c>
      <c r="CE39" s="145">
        <f>conversões!CD39*INPUTs!BZ$42</f>
        <v>664772.92349853844</v>
      </c>
      <c r="CF39" s="145">
        <f>conversões!CE39*INPUTs!CA$42</f>
        <v>871706.23133917444</v>
      </c>
      <c r="CG39" s="145">
        <f>conversões!CF39*INPUTs!CB$42</f>
        <v>222032.07041272803</v>
      </c>
      <c r="CH39" s="145">
        <f>conversões!CG39*INPUTs!CC$42</f>
        <v>2004410.0538155714</v>
      </c>
      <c r="CI39" s="145">
        <f>conversões!CH39*INPUTs!CD$42</f>
        <v>10744965.297498336</v>
      </c>
      <c r="CJ39" s="145">
        <f>conversões!CI39*INPUTs!CE$42</f>
        <v>659955.44446467003</v>
      </c>
      <c r="CK39" s="145">
        <f>conversões!CJ39*INPUTs!CF$42</f>
        <v>440170.37292005995</v>
      </c>
      <c r="CL39" s="145">
        <f>conversões!CK39*INPUTs!CG$42</f>
        <v>766076.82803462667</v>
      </c>
      <c r="CM39" s="145">
        <f>conversões!CL39*INPUTs!CH$42</f>
        <v>21318.995255073427</v>
      </c>
      <c r="CN39" s="145">
        <f>conversões!CM39*INPUTs!CI$42</f>
        <v>89210.483810610414</v>
      </c>
      <c r="CO39" s="145">
        <f>conversões!CN39*INPUTs!CJ$42</f>
        <v>392576.32872338797</v>
      </c>
      <c r="CP39" s="145">
        <f>conversões!CO39*INPUTs!CK$42</f>
        <v>205576.2011034395</v>
      </c>
      <c r="CQ39" s="143">
        <f t="shared" si="2"/>
        <v>19790948.680415608</v>
      </c>
      <c r="CR39" s="145">
        <f>conversões!CQ39*INPUTs!CM$42</f>
        <v>22828.555763239729</v>
      </c>
      <c r="CS39" s="145">
        <f>conversões!CR39*INPUTs!CN$42</f>
        <v>4357.05411331902</v>
      </c>
      <c r="CT39" s="145">
        <f>conversões!CS39*INPUTs!CO$42</f>
        <v>117949.44647456241</v>
      </c>
      <c r="CU39" s="145">
        <f>conversões!CT39*INPUTs!CP$42</f>
        <v>0</v>
      </c>
      <c r="CV39" s="145">
        <f>conversões!CU39*INPUTs!CQ$42</f>
        <v>62271.375184670083</v>
      </c>
      <c r="CW39" s="145">
        <f>conversões!CV39*INPUTs!CR$42</f>
        <v>3961.6268549524293</v>
      </c>
      <c r="CX39" s="145">
        <f>conversões!CW39*INPUTs!CS$42</f>
        <v>16330.143525714522</v>
      </c>
      <c r="CY39" s="145">
        <f>conversões!CX39*INPUTs!CT$42</f>
        <v>35508.88858964252</v>
      </c>
      <c r="CZ39" s="145">
        <f>conversões!CY39*INPUTs!CU$42</f>
        <v>89640.954932080946</v>
      </c>
      <c r="DA39" s="145">
        <f>conversões!CZ39*INPUTs!CV$42</f>
        <v>635709.87658817228</v>
      </c>
      <c r="DB39" s="145">
        <f>conversões!DA39*INPUTs!CW$42</f>
        <v>71614.452075159003</v>
      </c>
      <c r="DC39" s="145">
        <f>conversões!DB39*INPUTs!CX$42</f>
        <v>63649.581883334817</v>
      </c>
      <c r="DD39" s="145">
        <f>conversões!DC39*INPUTs!CY$42</f>
        <v>931048.38980140572</v>
      </c>
      <c r="DE39" s="145">
        <f>conversões!DD39*INPUTs!CZ$42</f>
        <v>38531.327996869855</v>
      </c>
      <c r="DF39" s="145">
        <f>conversões!DE39*INPUTs!DA$42</f>
        <v>59659.142258591004</v>
      </c>
      <c r="DG39" s="145">
        <f>conversões!DF39*INPUTs!DB$42</f>
        <v>669202.35898555687</v>
      </c>
      <c r="DH39" s="145">
        <f>conversões!DG39*INPUTs!DC$42</f>
        <v>852647.06206002226</v>
      </c>
      <c r="DI39" s="145">
        <f>conversões!DH39*INPUTs!DD$42</f>
        <v>210446.87671538879</v>
      </c>
      <c r="DJ39" s="145">
        <f>conversões!DI39*INPUTs!DE$42</f>
        <v>1892816.853681244</v>
      </c>
      <c r="DK39" s="145">
        <f>conversões!DJ39*INPUTs!DF$42</f>
        <v>11188277.982739359</v>
      </c>
      <c r="DL39" s="145">
        <f>conversões!DK39*INPUTs!DG$42</f>
        <v>708818.61339903087</v>
      </c>
      <c r="DM39" s="145">
        <f>conversões!DL39*INPUTs!DH$42</f>
        <v>355622.379791677</v>
      </c>
      <c r="DN39" s="145">
        <f>conversões!DM39*INPUTs!DI$42</f>
        <v>735782.34763157903</v>
      </c>
      <c r="DO39" s="145">
        <f>conversões!DN39*INPUTs!DJ$42</f>
        <v>19384.509164056399</v>
      </c>
      <c r="DP39" s="145">
        <f>conversões!DO39*INPUTs!DK$42</f>
        <v>76413.370316095694</v>
      </c>
      <c r="DQ39" s="145">
        <f>conversões!DP39*INPUTs!DL$42</f>
        <v>354811.60760408815</v>
      </c>
      <c r="DR39" s="145">
        <f>conversões!DQ39*INPUTs!DM$42</f>
        <v>251341.77421129355</v>
      </c>
      <c r="DS39" s="143">
        <f t="shared" si="3"/>
        <v>19468626.552341107</v>
      </c>
      <c r="DT39" s="145">
        <f>conversões!DS39*INPUTs!DO$42</f>
        <v>27207.518866818962</v>
      </c>
      <c r="DU39" s="145">
        <f>conversões!DT39*INPUTs!DP$42</f>
        <v>4536.0946975488241</v>
      </c>
      <c r="DV39" s="145">
        <f>conversões!DU39*INPUTs!DQ$42</f>
        <v>116228.468372419</v>
      </c>
      <c r="DW39" s="145">
        <f>conversões!DV39*INPUTs!DR$42</f>
        <v>0</v>
      </c>
      <c r="DX39" s="145">
        <f>conversões!DW39*INPUTs!DS$42</f>
        <v>66248.677209979753</v>
      </c>
      <c r="DY39" s="145">
        <f>conversões!DX39*INPUTs!DT$42</f>
        <v>3364.2550222123082</v>
      </c>
      <c r="DZ39" s="145">
        <f>conversões!DY39*INPUTs!DU$42</f>
        <v>15637.840356905928</v>
      </c>
      <c r="EA39" s="145">
        <f>conversões!DZ39*INPUTs!DV$42</f>
        <v>32952.902929482865</v>
      </c>
      <c r="EB39" s="145">
        <f>conversões!EA39*INPUTs!DW$42</f>
        <v>85658.094242284133</v>
      </c>
      <c r="EC39" s="145">
        <f>conversões!EB39*INPUTs!DX$42</f>
        <v>569220.05508184258</v>
      </c>
      <c r="ED39" s="145">
        <f>conversões!EC39*INPUTs!DY$42</f>
        <v>55589.554140901026</v>
      </c>
      <c r="EE39" s="145">
        <f>conversões!ED39*INPUTs!DZ$42</f>
        <v>60965.96666985684</v>
      </c>
      <c r="EF39" s="145">
        <f>conversões!EE39*INPUTs!EA$42</f>
        <v>1187127.6987571053</v>
      </c>
      <c r="EG39" s="145">
        <f>conversões!EF39*INPUTs!EB$42</f>
        <v>45341.960187423836</v>
      </c>
      <c r="EH39" s="145">
        <f>conversões!EG39*INPUTs!EC$42</f>
        <v>57265.679469485745</v>
      </c>
      <c r="EI39" s="145">
        <f>conversões!EH39*INPUTs!ED$42</f>
        <v>643698.74160315597</v>
      </c>
      <c r="EJ39" s="145">
        <f>conversões!EI39*INPUTs!EE$42</f>
        <v>810833.90347077255</v>
      </c>
      <c r="EK39" s="145">
        <f>conversões!EJ39*INPUTs!EF$42</f>
        <v>206503.64687086004</v>
      </c>
      <c r="EL39" s="145">
        <f>conversões!EK39*INPUTs!EG$42</f>
        <v>1906778.4058631985</v>
      </c>
      <c r="EM39" s="145">
        <f>conversões!EL39*INPUTs!EH$42</f>
        <v>10514415.609619092</v>
      </c>
      <c r="EN39" s="145">
        <f>conversões!EM39*INPUTs!EI$42</f>
        <v>652468.46847646032</v>
      </c>
      <c r="EO39" s="145">
        <f>conversões!EN39*INPUTs!EJ$42</f>
        <v>305461.92271978327</v>
      </c>
      <c r="EP39" s="145">
        <f>conversões!EO39*INPUTs!EK$42</f>
        <v>811078.82853476924</v>
      </c>
      <c r="EQ39" s="145">
        <f>conversões!EP39*INPUTs!EL$42</f>
        <v>14331.693406150582</v>
      </c>
      <c r="ER39" s="145">
        <f>conversões!EQ39*INPUTs!EM$42</f>
        <v>64108.454042783676</v>
      </c>
      <c r="ES39" s="145">
        <f>conversões!ER39*INPUTs!EN$42</f>
        <v>354679.47149148723</v>
      </c>
      <c r="ET39" s="145">
        <f>conversões!ES39*INPUTs!EO$42</f>
        <v>403657.23174134432</v>
      </c>
      <c r="EU39" s="143">
        <f t="shared" si="4"/>
        <v>19015361.143844124</v>
      </c>
      <c r="EV39" s="145">
        <f>conversões!EU39*INPUTs!EQ$42</f>
        <v>32527.07527570688</v>
      </c>
      <c r="EW39" s="145">
        <f>conversões!EV39*INPUTs!ER$42</f>
        <v>3401.2298883133944</v>
      </c>
      <c r="EX39" s="145">
        <f>conversões!EW39*INPUTs!ES$42</f>
        <v>107526.62773501898</v>
      </c>
      <c r="EY39" s="145">
        <f>conversões!EX39*INPUTs!ET$42</f>
        <v>0</v>
      </c>
      <c r="EZ39" s="145">
        <f>conversões!EY39*INPUTs!EU$42</f>
        <v>87415.533265739447</v>
      </c>
      <c r="FA39" s="145">
        <f>conversões!EZ39*INPUTs!EV$42</f>
        <v>2803.6106642050418</v>
      </c>
      <c r="FB39" s="145">
        <f>conversões!FA39*INPUTs!EW$42</f>
        <v>11443.431931485235</v>
      </c>
      <c r="FC39" s="145">
        <f>conversões!FB39*INPUTs!EX$42</f>
        <v>35228.494392085951</v>
      </c>
      <c r="FD39" s="145">
        <f>conversões!FC39*INPUTs!EY$42</f>
        <v>53968.291619248208</v>
      </c>
      <c r="FE39" s="145">
        <f>conversões!FD39*INPUTs!EZ$42</f>
        <v>433955.92480332247</v>
      </c>
      <c r="FF39" s="145">
        <f>conversões!FE39*INPUTs!FA$42</f>
        <v>41365.207246056962</v>
      </c>
      <c r="FG39" s="145">
        <f>conversões!FF39*INPUTs!FB$42</f>
        <v>46060.489970895986</v>
      </c>
      <c r="FH39" s="145">
        <f>conversões!FG39*INPUTs!FC$42</f>
        <v>780210.49174482038</v>
      </c>
      <c r="FI39" s="145">
        <f>conversões!FH39*INPUTs!FD$42</f>
        <v>27801.799964794136</v>
      </c>
      <c r="FJ39" s="145">
        <f>conversões!FI39*INPUTs!FE$42</f>
        <v>40822.714468203856</v>
      </c>
      <c r="FK39" s="145">
        <f>conversões!FJ39*INPUTs!FF$42</f>
        <v>635607.97406654444</v>
      </c>
      <c r="FL39" s="145">
        <f>conversões!FK39*INPUTs!FG$42</f>
        <v>806894.3260805537</v>
      </c>
      <c r="FM39" s="145">
        <f>conversões!FL39*INPUTs!FH$42</f>
        <v>177242.39089334046</v>
      </c>
      <c r="FN39" s="145">
        <f>conversões!FM39*INPUTs!FI$42</f>
        <v>1815312.6616172097</v>
      </c>
      <c r="FO39" s="145">
        <f>conversões!FN39*INPUTs!FJ$42</f>
        <v>9095023.3449917734</v>
      </c>
      <c r="FP39" s="145">
        <f>conversões!FO39*INPUTs!FK$42</f>
        <v>651783.56957782991</v>
      </c>
      <c r="FQ39" s="145">
        <f>conversões!FP39*INPUTs!FL$42</f>
        <v>279285.89573463163</v>
      </c>
      <c r="FR39" s="145">
        <f>conversões!FQ39*INPUTs!FM$42</f>
        <v>702435.03188287246</v>
      </c>
      <c r="FS39" s="145">
        <f>conversões!FR39*INPUTs!FN$42</f>
        <v>12121.19780763257</v>
      </c>
      <c r="FT39" s="145">
        <f>conversões!FS39*INPUTs!FO$42</f>
        <v>58448.369725303419</v>
      </c>
      <c r="FU39" s="145">
        <f>conversões!FT39*INPUTs!FP$42</f>
        <v>334870.81980977836</v>
      </c>
      <c r="FV39" s="145">
        <f>conversões!FU39*INPUTs!FQ$42</f>
        <v>289440.17414631607</v>
      </c>
      <c r="FW39" s="143">
        <f t="shared" si="5"/>
        <v>16562996.679303685</v>
      </c>
      <c r="FX39" s="145">
        <f>conversões!FW39*INPUTs!FS$42</f>
        <v>41673.565703129847</v>
      </c>
      <c r="FY39" s="145">
        <f>conversões!FX39*INPUTs!FT$42</f>
        <v>13315.735283181772</v>
      </c>
      <c r="FZ39" s="145">
        <f>conversões!FY39*INPUTs!FU$42</f>
        <v>114086.14521691239</v>
      </c>
      <c r="GA39" s="145">
        <f>conversões!FZ39*INPUTs!FV$42</f>
        <v>1296.0364130513876</v>
      </c>
      <c r="GB39" s="145">
        <f>conversões!GA39*INPUTs!FW$42</f>
        <v>89561.450700457281</v>
      </c>
      <c r="GC39" s="145">
        <f>conversões!GB39*INPUTs!FX$42</f>
        <v>4725.8382998284205</v>
      </c>
      <c r="GD39" s="145">
        <f>conversões!GC39*INPUTs!FY$42</f>
        <v>34544.125666012056</v>
      </c>
      <c r="GE39" s="145">
        <f>conversões!GD39*INPUTs!FZ$42</f>
        <v>29073.344483961951</v>
      </c>
      <c r="GF39" s="145">
        <f>conversões!GE39*INPUTs!GA$42</f>
        <v>46970.476485987805</v>
      </c>
      <c r="GG39" s="145">
        <f>conversões!GF39*INPUTs!GB$42</f>
        <v>390867.14162127138</v>
      </c>
      <c r="GH39" s="145">
        <f>conversões!GG39*INPUTs!GC$42</f>
        <v>44188.848891300768</v>
      </c>
      <c r="GI39" s="145">
        <f>conversões!GH39*INPUTs!GD$42</f>
        <v>34668.565996856094</v>
      </c>
      <c r="GJ39" s="145">
        <f>conversões!GI39*INPUTs!GE$42</f>
        <v>691959.35208626464</v>
      </c>
      <c r="GK39" s="145">
        <f>conversões!GJ39*INPUTs!GF$42</f>
        <v>33822.292366447728</v>
      </c>
      <c r="GL39" s="145">
        <f>conversões!GK39*INPUTs!GG$42</f>
        <v>39468.090061684154</v>
      </c>
      <c r="GM39" s="145">
        <f>conversões!GL39*INPUTs!GH$42</f>
        <v>660058.38828135666</v>
      </c>
      <c r="GN39" s="145">
        <f>conversões!GM39*INPUTs!GI$42</f>
        <v>843069.53270896093</v>
      </c>
      <c r="GO39" s="145">
        <f>conversões!GN39*INPUTs!GJ$42</f>
        <v>176137.88985665678</v>
      </c>
      <c r="GP39" s="145">
        <f>conversões!GO39*INPUTs!GK$42</f>
        <v>1959944.5893357785</v>
      </c>
      <c r="GQ39" s="145">
        <f>conversões!GP39*INPUTs!GL$42</f>
        <v>9119632.0688490886</v>
      </c>
      <c r="GR39" s="145">
        <f>conversões!GQ39*INPUTs!GM$42</f>
        <v>609339.26277784933</v>
      </c>
      <c r="GS39" s="145">
        <f>conversões!GR39*INPUTs!GN$42</f>
        <v>311069.4048609453</v>
      </c>
      <c r="GT39" s="145">
        <f>conversões!GS39*INPUTs!GO$42</f>
        <v>722118.68640994653</v>
      </c>
      <c r="GU39" s="145">
        <f>conversões!GT39*INPUTs!GP$42</f>
        <v>10962.473370094589</v>
      </c>
      <c r="GV39" s="145">
        <f>conversões!GU39*INPUTs!GQ$42</f>
        <v>57056.988751387493</v>
      </c>
      <c r="GW39" s="145">
        <f>conversões!GV39*INPUTs!GR$42</f>
        <v>354556.18534468772</v>
      </c>
      <c r="GX39" s="145">
        <f>conversões!GW39*INPUTs!GS$42</f>
        <v>242501.66320836093</v>
      </c>
      <c r="GY39" s="143">
        <f t="shared" si="6"/>
        <v>16676668.143031463</v>
      </c>
      <c r="GZ39" s="145">
        <f>conversões!GY39*INPUTs!GU$42</f>
        <v>30613.87254385772</v>
      </c>
      <c r="HA39" s="145">
        <f>conversões!GZ39*INPUTs!GV$42</f>
        <v>11105.559605848899</v>
      </c>
      <c r="HB39" s="145">
        <f>conversões!HA39*INPUTs!GW$42</f>
        <v>71134.58962990038</v>
      </c>
      <c r="HC39" s="145">
        <f>conversões!HB39*INPUTs!GX$42</f>
        <v>1690.6922619967306</v>
      </c>
      <c r="HD39" s="145">
        <f>conversões!HC39*INPUTs!GY$42</f>
        <v>70584.170141378607</v>
      </c>
      <c r="HE39" s="145">
        <f>conversões!HD39*INPUTs!GZ$42</f>
        <v>1431.1363181069739</v>
      </c>
      <c r="HF39" s="145">
        <f>conversões!HE39*INPUTs!HA$42</f>
        <v>10983.188659114281</v>
      </c>
      <c r="HG39" s="145">
        <f>conversões!HF39*INPUTs!HB$42</f>
        <v>36197.654192414171</v>
      </c>
      <c r="HH39" s="145">
        <f>conversões!HG39*INPUTs!HC$42</f>
        <v>40030.583031191141</v>
      </c>
      <c r="HI39" s="145">
        <f>conversões!HH39*INPUTs!HD$42</f>
        <v>271690.79577652534</v>
      </c>
      <c r="HJ39" s="145">
        <f>conversões!HI39*INPUTs!HE$42</f>
        <v>32114.268854090293</v>
      </c>
      <c r="HK39" s="145">
        <f>conversões!HJ39*INPUTs!HF$42</f>
        <v>29235.954840606308</v>
      </c>
      <c r="HL39" s="145">
        <f>conversões!HK39*INPUTs!HG$42</f>
        <v>625119.85023465438</v>
      </c>
      <c r="HM39" s="145">
        <f>conversões!HL39*INPUTs!HH$42</f>
        <v>37553.906346930737</v>
      </c>
      <c r="HN39" s="145">
        <f>conversões!HM39*INPUTs!HI$42</f>
        <v>35050.435179602566</v>
      </c>
      <c r="HO39" s="145">
        <f>conversões!HN39*INPUTs!HJ$42</f>
        <v>417454.43727425474</v>
      </c>
      <c r="HP39" s="145">
        <f>conversões!HO39*INPUTs!HK$42</f>
        <v>747742.8769849377</v>
      </c>
      <c r="HQ39" s="145">
        <f>conversões!HP39*INPUTs!HL$42</f>
        <v>164075.1169668381</v>
      </c>
      <c r="HR39" s="145">
        <f>conversões!HQ39*INPUTs!HM$42</f>
        <v>1671570.5354848853</v>
      </c>
      <c r="HS39" s="145">
        <f>conversões!HR39*INPUTs!HN$42</f>
        <v>7603387.0766981114</v>
      </c>
      <c r="HT39" s="145">
        <f>conversões!HS39*INPUTs!HO$42</f>
        <v>483985.68992809951</v>
      </c>
      <c r="HU39" s="145">
        <f>conversões!HT39*INPUTs!HP$42</f>
        <v>205102.85784776608</v>
      </c>
      <c r="HV39" s="145">
        <f>conversões!HU39*INPUTs!HQ$42</f>
        <v>600433.30750397826</v>
      </c>
      <c r="HW39" s="145">
        <f>conversões!HV39*INPUTs!HR$42</f>
        <v>11494.86337681336</v>
      </c>
      <c r="HX39" s="145">
        <f>conversões!HW39*INPUTs!HS$42</f>
        <v>43836.489147179134</v>
      </c>
      <c r="HY39" s="145">
        <f>conversões!HX39*INPUTs!HT$42</f>
        <v>240651.61356764522</v>
      </c>
      <c r="HZ39" s="145">
        <f>conversões!HY39*INPUTs!HU$42</f>
        <v>199882.76544345589</v>
      </c>
      <c r="IA39" s="143">
        <f t="shared" si="7"/>
        <v>13694154.287840182</v>
      </c>
    </row>
    <row r="40" spans="1:235" s="26" customFormat="1" ht="48" x14ac:dyDescent="0.25">
      <c r="A40" s="90" t="s">
        <v>29</v>
      </c>
      <c r="B40" s="91">
        <v>4756</v>
      </c>
      <c r="C40" s="91"/>
      <c r="D40" s="91"/>
      <c r="E40" s="91">
        <v>4</v>
      </c>
      <c r="F40" s="91"/>
      <c r="G40" s="91" t="s">
        <v>793</v>
      </c>
      <c r="H40" s="91" t="s">
        <v>24</v>
      </c>
      <c r="I40" s="90" t="s">
        <v>18</v>
      </c>
      <c r="J40" s="90" t="s">
        <v>873</v>
      </c>
      <c r="K40" s="90" t="s">
        <v>48</v>
      </c>
      <c r="L40" s="145">
        <f>conversões!K40*INPUTs!G$43</f>
        <v>9763.3704345402602</v>
      </c>
      <c r="M40" s="145">
        <f>conversões!L40*INPUTs!H$43</f>
        <v>4447.3369597541277</v>
      </c>
      <c r="N40" s="145">
        <f>conversões!M40*INPUTs!I$43</f>
        <v>30693.423845068195</v>
      </c>
      <c r="O40" s="145">
        <f>conversões!N40*INPUTs!J$43</f>
        <v>3271.502120310231</v>
      </c>
      <c r="P40" s="145">
        <f>conversões!O40*INPUTs!K$43</f>
        <v>38855.741550134058</v>
      </c>
      <c r="Q40" s="145">
        <f>conversões!P40*INPUTs!L$43</f>
        <v>467.97363553006215</v>
      </c>
      <c r="R40" s="145">
        <f>conversões!Q40*INPUTs!M$43</f>
        <v>7537.825999136192</v>
      </c>
      <c r="S40" s="145">
        <f>conversões!R40*INPUTs!N$43</f>
        <v>12170.743668760866</v>
      </c>
      <c r="T40" s="145">
        <f>conversões!S40*INPUTs!O$43</f>
        <v>19901.49183875613</v>
      </c>
      <c r="U40" s="145">
        <f>conversões!T40*INPUTs!P$43</f>
        <v>24256.369034279756</v>
      </c>
      <c r="V40" s="145">
        <f>conversões!U40*INPUTs!Q$43</f>
        <v>17765.326218727234</v>
      </c>
      <c r="W40" s="145">
        <f>conversões!V40*INPUTs!R$43</f>
        <v>14077.831449536392</v>
      </c>
      <c r="X40" s="145">
        <f>conversões!W40*INPUTs!S$43</f>
        <v>50210.669523196171</v>
      </c>
      <c r="Y40" s="145">
        <f>conversões!X40*INPUTs!T$43</f>
        <v>7946.4048091814702</v>
      </c>
      <c r="Z40" s="145">
        <f>conversões!Y40*INPUTs!U$43</f>
        <v>4839.2747336579414</v>
      </c>
      <c r="AA40" s="145">
        <f>conversões!Z40*INPUTs!V$43</f>
        <v>82912.277350862307</v>
      </c>
      <c r="AB40" s="145">
        <f>conversões!AA40*INPUTs!W$43</f>
        <v>187001.817580053</v>
      </c>
      <c r="AC40" s="145">
        <f>conversões!AB40*INPUTs!X$43</f>
        <v>72446.820290834279</v>
      </c>
      <c r="AD40" s="145">
        <f>conversões!AC40*INPUTs!Y$43</f>
        <v>132349.91235391735</v>
      </c>
      <c r="AE40" s="145">
        <f>conversões!AD40*INPUTs!Z$43</f>
        <v>657173.81477377878</v>
      </c>
      <c r="AF40" s="145">
        <f>conversões!AE40*INPUTs!AA$43</f>
        <v>139917.06311769207</v>
      </c>
      <c r="AG40" s="145">
        <f>conversões!AF40*INPUTs!AB$43</f>
        <v>57723.251303285688</v>
      </c>
      <c r="AH40" s="145">
        <f>conversões!AG40*INPUTs!AC$43</f>
        <v>109695.21028272492</v>
      </c>
      <c r="AI40" s="145">
        <f>conversões!AH40*INPUTs!AD$43</f>
        <v>19985.632062996454</v>
      </c>
      <c r="AJ40" s="145">
        <f>conversões!AI40*INPUTs!AE$43</f>
        <v>14974.589051136856</v>
      </c>
      <c r="AK40" s="145">
        <f>conversões!AJ40*INPUTs!AF$43</f>
        <v>82641.357291894747</v>
      </c>
      <c r="AL40" s="145">
        <f>conversões!AK40*INPUTs!AG$43</f>
        <v>47809.278220154461</v>
      </c>
      <c r="AM40" s="143">
        <f t="shared" si="0"/>
        <v>1850836.3094998999</v>
      </c>
      <c r="AN40" s="145">
        <f>conversões!AM40*INPUTs!AI$43</f>
        <v>9245.1471158749027</v>
      </c>
      <c r="AO40" s="145">
        <f>conversões!AN40*INPUTs!AJ$43</f>
        <v>4260.7422388467448</v>
      </c>
      <c r="AP40" s="145">
        <f>conversões!AO40*INPUTs!AK$43</f>
        <v>30356.040003679806</v>
      </c>
      <c r="AQ40" s="145">
        <f>conversões!AP40*INPUTs!AL$43</f>
        <v>3632.6333680645293</v>
      </c>
      <c r="AR40" s="145">
        <f>conversões!AQ40*INPUTs!AM$43</f>
        <v>36067.716145326624</v>
      </c>
      <c r="AS40" s="145">
        <f>conversões!AR40*INPUTs!AN$43</f>
        <v>165.256798385107</v>
      </c>
      <c r="AT40" s="145">
        <f>conversões!AS40*INPUTs!AO$43</f>
        <v>6836.3453142964518</v>
      </c>
      <c r="AU40" s="145">
        <f>conversões!AT40*INPUTs!AP$43</f>
        <v>21826.352968418068</v>
      </c>
      <c r="AV40" s="145">
        <f>conversões!AU40*INPUTs!AQ$43</f>
        <v>18928.854594139251</v>
      </c>
      <c r="AW40" s="145">
        <f>conversões!AV40*INPUTs!AR$43</f>
        <v>21822.914795530491</v>
      </c>
      <c r="AX40" s="145">
        <f>conversões!AW40*INPUTs!AS$43</f>
        <v>20883.618019229245</v>
      </c>
      <c r="AY40" s="145">
        <f>conversões!AX40*INPUTs!AT$43</f>
        <v>15156.677969774701</v>
      </c>
      <c r="AZ40" s="145">
        <f>conversões!AY40*INPUTs!AU$43</f>
        <v>57270.111410588979</v>
      </c>
      <c r="BA40" s="145">
        <f>conversões!AZ40*INPUTs!AV$43</f>
        <v>8106.3323770264187</v>
      </c>
      <c r="BB40" s="145">
        <f>conversões!BA40*INPUTs!AW$43</f>
        <v>4453.4358231673459</v>
      </c>
      <c r="BC40" s="145">
        <f>conversões!BB40*INPUTs!AX$43</f>
        <v>85697.041248906273</v>
      </c>
      <c r="BD40" s="145">
        <f>conversões!BC40*INPUTs!AY$43</f>
        <v>176649.41914001535</v>
      </c>
      <c r="BE40" s="145">
        <f>conversões!BD40*INPUTs!AZ$43</f>
        <v>62247.575502081192</v>
      </c>
      <c r="BF40" s="145">
        <f>conversões!BE40*INPUTs!BA$43</f>
        <v>141948.40581915429</v>
      </c>
      <c r="BG40" s="145">
        <f>conversões!BF40*INPUTs!BB$43</f>
        <v>699588.48094944144</v>
      </c>
      <c r="BH40" s="145">
        <f>conversões!BG40*INPUTs!BC$43</f>
        <v>157326.43019978676</v>
      </c>
      <c r="BI40" s="145">
        <f>conversões!BH40*INPUTs!BD$43</f>
        <v>62599.445681833036</v>
      </c>
      <c r="BJ40" s="145">
        <f>conversões!BI40*INPUTs!BE$43</f>
        <v>110172.38378347085</v>
      </c>
      <c r="BK40" s="145">
        <f>conversões!BJ40*INPUTs!BF$43</f>
        <v>17581.225937991567</v>
      </c>
      <c r="BL40" s="145">
        <f>conversões!BK40*INPUTs!BG$43</f>
        <v>18046.065249374671</v>
      </c>
      <c r="BM40" s="145">
        <f>conversões!BL40*INPUTs!BH$43</f>
        <v>75453.734755984115</v>
      </c>
      <c r="BN40" s="145">
        <f>conversões!BM40*INPUTs!BI$43</f>
        <v>54571.88363333328</v>
      </c>
      <c r="BO40" s="143">
        <f t="shared" si="1"/>
        <v>1920894.2708437212</v>
      </c>
      <c r="BP40" s="145">
        <f>conversões!BO40*INPUTs!BK$43</f>
        <v>11133.081795600576</v>
      </c>
      <c r="BQ40" s="145">
        <f>conversões!BP40*INPUTs!BL$43</f>
        <v>6926.3876689386543</v>
      </c>
      <c r="BR40" s="145">
        <f>conversões!BQ40*INPUTs!BM$43</f>
        <v>30664.606891554802</v>
      </c>
      <c r="BS40" s="145">
        <f>conversões!BR40*INPUTs!BN$43</f>
        <v>4477.6483475917339</v>
      </c>
      <c r="BT40" s="145">
        <f>conversões!BS40*INPUTs!BO$43</f>
        <v>36202.038485110963</v>
      </c>
      <c r="BU40" s="145">
        <f>conversões!BT40*INPUTs!BP$43</f>
        <v>0</v>
      </c>
      <c r="BV40" s="145">
        <f>conversões!BU40*INPUTs!BQ$43</f>
        <v>5574.4112821943636</v>
      </c>
      <c r="BW40" s="145">
        <f>conversões!BV40*INPUTs!BR$43</f>
        <v>24846.189116468031</v>
      </c>
      <c r="BX40" s="145">
        <f>conversões!BW40*INPUTs!BS$43</f>
        <v>19784.692833312645</v>
      </c>
      <c r="BY40" s="145">
        <f>conversões!BX40*INPUTs!BT$43</f>
        <v>20553.296433348198</v>
      </c>
      <c r="BZ40" s="145">
        <f>conversões!BY40*INPUTs!BU$43</f>
        <v>18470.667498634331</v>
      </c>
      <c r="CA40" s="145">
        <f>conversões!BZ40*INPUTs!BV$43</f>
        <v>14305.447079356834</v>
      </c>
      <c r="CB40" s="145">
        <f>conversões!CA40*INPUTs!BW$43</f>
        <v>68226.987192057903</v>
      </c>
      <c r="CC40" s="145">
        <f>conversões!CB40*INPUTs!BX$43</f>
        <v>7558.836544746232</v>
      </c>
      <c r="CD40" s="145">
        <f>conversões!CC40*INPUTs!BY$43</f>
        <v>4835.1779671772128</v>
      </c>
      <c r="CE40" s="145">
        <f>conversões!CD40*INPUTs!BZ$43</f>
        <v>93740.261897572665</v>
      </c>
      <c r="CF40" s="145">
        <f>conversões!CE40*INPUTs!CA$43</f>
        <v>192784.02064719686</v>
      </c>
      <c r="CG40" s="145">
        <f>conversões!CF40*INPUTs!CB$43</f>
        <v>66214.914351671978</v>
      </c>
      <c r="CH40" s="145">
        <f>conversões!CG40*INPUTs!CC$43</f>
        <v>158871.98899627608</v>
      </c>
      <c r="CI40" s="145">
        <f>conversões!CH40*INPUTs!CD$43</f>
        <v>625559.28759816068</v>
      </c>
      <c r="CJ40" s="145">
        <f>conversões!CI40*INPUTs!CE$43</f>
        <v>167526.24729189993</v>
      </c>
      <c r="CK40" s="145">
        <f>conversões!CJ40*INPUTs!CF$43</f>
        <v>75054.433888886866</v>
      </c>
      <c r="CL40" s="145">
        <f>conversões!CK40*INPUTs!CG$43</f>
        <v>118364.90291171536</v>
      </c>
      <c r="CM40" s="145">
        <f>conversões!CL40*INPUTs!CH$43</f>
        <v>19709.574841825714</v>
      </c>
      <c r="CN40" s="145">
        <f>conversões!CM40*INPUTs!CI$43</f>
        <v>12360.447468772956</v>
      </c>
      <c r="CO40" s="145">
        <f>conversões!CN40*INPUTs!CJ$43</f>
        <v>58081.437928522937</v>
      </c>
      <c r="CP40" s="145">
        <f>conversões!CO40*INPUTs!CK$43</f>
        <v>51681.126647899073</v>
      </c>
      <c r="CQ40" s="143">
        <f t="shared" si="2"/>
        <v>1913508.1136064939</v>
      </c>
      <c r="CR40" s="145">
        <f>conversões!CQ40*INPUTs!CM$43</f>
        <v>7218.1876146941104</v>
      </c>
      <c r="CS40" s="145">
        <f>conversões!CR40*INPUTs!CN$43</f>
        <v>6154.8985838231647</v>
      </c>
      <c r="CT40" s="145">
        <f>conversões!CS40*INPUTs!CO$43</f>
        <v>29272.750667389399</v>
      </c>
      <c r="CU40" s="145">
        <f>conversões!CT40*INPUTs!CP$43</f>
        <v>4344.8616797183304</v>
      </c>
      <c r="CV40" s="145">
        <f>conversões!CU40*INPUTs!CQ$43</f>
        <v>32384.554700351062</v>
      </c>
      <c r="CW40" s="145">
        <f>conversões!CV40*INPUTs!CR$43</f>
        <v>1297.0811363931946</v>
      </c>
      <c r="CX40" s="145">
        <f>conversões!CW40*INPUTs!CS$43</f>
        <v>5794.2244230800497</v>
      </c>
      <c r="CY40" s="145">
        <f>conversões!CX40*INPUTs!CT$43</f>
        <v>21719.496184108008</v>
      </c>
      <c r="CZ40" s="145">
        <f>conversões!CY40*INPUTs!CU$43</f>
        <v>19483.278520897842</v>
      </c>
      <c r="DA40" s="145">
        <f>conversões!CZ40*INPUTs!CV$43</f>
        <v>19188.0320697561</v>
      </c>
      <c r="DB40" s="145">
        <f>conversões!DA40*INPUTs!CW$43</f>
        <v>19170.11906152669</v>
      </c>
      <c r="DC40" s="145">
        <f>conversões!DB40*INPUTs!CX$43</f>
        <v>9695.1474833603988</v>
      </c>
      <c r="DD40" s="145">
        <f>conversões!DC40*INPUTs!CY$43</f>
        <v>64952.028773217418</v>
      </c>
      <c r="DE40" s="145">
        <f>conversões!DD40*INPUTs!CZ$43</f>
        <v>8118.1847970431218</v>
      </c>
      <c r="DF40" s="145">
        <f>conversões!DE40*INPUTs!DA$43</f>
        <v>4920.2868284549104</v>
      </c>
      <c r="DG40" s="145">
        <f>conversões!DF40*INPUTs!DB$43</f>
        <v>83896.85467851939</v>
      </c>
      <c r="DH40" s="145">
        <f>conversões!DG40*INPUTs!DC$43</f>
        <v>207834.71030065222</v>
      </c>
      <c r="DI40" s="145">
        <f>conversões!DH40*INPUTs!DD$43</f>
        <v>46162.887210157358</v>
      </c>
      <c r="DJ40" s="145">
        <f>conversões!DI40*INPUTs!DE$43</f>
        <v>148343.38267203752</v>
      </c>
      <c r="DK40" s="145">
        <f>conversões!DJ40*INPUTs!DF$43</f>
        <v>734929.24275688513</v>
      </c>
      <c r="DL40" s="145">
        <f>conversões!DK40*INPUTs!DG$43</f>
        <v>186300.27663376427</v>
      </c>
      <c r="DM40" s="145">
        <f>conversões!DL40*INPUTs!DH$43</f>
        <v>69238.788879701839</v>
      </c>
      <c r="DN40" s="145">
        <f>conversões!DM40*INPUTs!DI$43</f>
        <v>125859.31764335478</v>
      </c>
      <c r="DO40" s="145">
        <f>conversões!DN40*INPUTs!DJ$43</f>
        <v>23820.101435765409</v>
      </c>
      <c r="DP40" s="145">
        <f>conversões!DO40*INPUTs!DK$43</f>
        <v>12446.600799504324</v>
      </c>
      <c r="DQ40" s="145">
        <f>conversões!DP40*INPUTs!DL$43</f>
        <v>66486.52300930956</v>
      </c>
      <c r="DR40" s="145">
        <f>conversões!DQ40*INPUTs!DM$43</f>
        <v>50276.073632801461</v>
      </c>
      <c r="DS40" s="143">
        <f t="shared" si="3"/>
        <v>2009307.892176267</v>
      </c>
      <c r="DT40" s="145">
        <f>conversões!DS40*INPUTs!DO$43</f>
        <v>6496.0415145240722</v>
      </c>
      <c r="DU40" s="145">
        <f>conversões!DT40*INPUTs!DP$43</f>
        <v>9254.9913038859377</v>
      </c>
      <c r="DV40" s="145">
        <f>conversões!DU40*INPUTs!DQ$43</f>
        <v>38521.982471251082</v>
      </c>
      <c r="DW40" s="145">
        <f>conversões!DV40*INPUTs!DR$43</f>
        <v>4407.1933540511318</v>
      </c>
      <c r="DX40" s="145">
        <f>conversões!DW40*INPUTs!DS$43</f>
        <v>47429.001411404242</v>
      </c>
      <c r="DY40" s="145">
        <f>conversões!DX40*INPUTs!DT$43</f>
        <v>1646.7937539620948</v>
      </c>
      <c r="DZ40" s="145">
        <f>conversões!DY40*INPUTs!DU$43</f>
        <v>8070.4336775447464</v>
      </c>
      <c r="EA40" s="145">
        <f>conversões!DZ40*INPUTs!DV$43</f>
        <v>33524.284765626689</v>
      </c>
      <c r="EB40" s="145">
        <f>conversões!EA40*INPUTs!DW$43</f>
        <v>28955.597617235777</v>
      </c>
      <c r="EC40" s="145">
        <f>conversões!EB40*INPUTs!DX$43</f>
        <v>30007.324118376324</v>
      </c>
      <c r="ED40" s="145">
        <f>conversões!EC40*INPUTs!DY$43</f>
        <v>26736.648956677047</v>
      </c>
      <c r="EE40" s="145">
        <f>conversões!ED40*INPUTs!DZ$43</f>
        <v>11439.002194268562</v>
      </c>
      <c r="EF40" s="145">
        <f>conversões!EE40*INPUTs!EA$43</f>
        <v>103365.24312568833</v>
      </c>
      <c r="EG40" s="145">
        <f>conversões!EF40*INPUTs!EB$43</f>
        <v>13866.607970539313</v>
      </c>
      <c r="EH40" s="145">
        <f>conversões!EG40*INPUTs!EC$43</f>
        <v>3670.9207625327031</v>
      </c>
      <c r="EI40" s="145">
        <f>conversões!EH40*INPUTs!ED$43</f>
        <v>125600.59000190768</v>
      </c>
      <c r="EJ40" s="145">
        <f>conversões!EI40*INPUTs!EE$43</f>
        <v>306472.88807397441</v>
      </c>
      <c r="EK40" s="145">
        <f>conversões!EJ40*INPUTs!EF$43</f>
        <v>61390.727639130899</v>
      </c>
      <c r="EL40" s="145">
        <f>conversões!EK40*INPUTs!EG$43</f>
        <v>250140.22541292029</v>
      </c>
      <c r="EM40" s="145">
        <f>conversões!EL40*INPUTs!EH$43</f>
        <v>1104951.5701109041</v>
      </c>
      <c r="EN40" s="145">
        <f>conversões!EM40*INPUTs!EI$43</f>
        <v>259344.47334134212</v>
      </c>
      <c r="EO40" s="145">
        <f>conversões!EN40*INPUTs!EJ$43</f>
        <v>102222.338650504</v>
      </c>
      <c r="EP40" s="145">
        <f>conversões!EO40*INPUTs!EK$43</f>
        <v>190242.95847784044</v>
      </c>
      <c r="EQ40" s="145">
        <f>conversões!EP40*INPUTs!EL$43</f>
        <v>26046.009824902863</v>
      </c>
      <c r="ER40" s="145">
        <f>conversões!EQ40*INPUTs!EM$43</f>
        <v>15316.836741823585</v>
      </c>
      <c r="ES40" s="145">
        <f>conversões!ER40*INPUTs!EN$43</f>
        <v>85519.594034806258</v>
      </c>
      <c r="ET40" s="145">
        <f>conversões!ES40*INPUTs!EO$43</f>
        <v>88500.360418233264</v>
      </c>
      <c r="EU40" s="143">
        <f t="shared" si="4"/>
        <v>2983140.6397258574</v>
      </c>
      <c r="EV40" s="145">
        <f>conversões!EU40*INPUTs!EQ$43</f>
        <v>8949.4894809081725</v>
      </c>
      <c r="EW40" s="145">
        <f>conversões!EV40*INPUTs!ER$43</f>
        <v>5287.7897538751822</v>
      </c>
      <c r="EX40" s="145">
        <f>conversões!EW40*INPUTs!ES$43</f>
        <v>28013.006741825415</v>
      </c>
      <c r="EY40" s="145">
        <f>conversões!EX40*INPUTs!ET$43</f>
        <v>6123.854821448348</v>
      </c>
      <c r="EZ40" s="145">
        <f>conversões!EY40*INPUTs!EU$43</f>
        <v>38255.500890636002</v>
      </c>
      <c r="FA40" s="145">
        <f>conversões!EZ40*INPUTs!EV$43</f>
        <v>484.70785397497855</v>
      </c>
      <c r="FB40" s="145">
        <f>conversões!FA40*INPUTs!EW$43</f>
        <v>10382.190045218014</v>
      </c>
      <c r="FC40" s="145">
        <f>conversões!FB40*INPUTs!EX$43</f>
        <v>26263.095894810733</v>
      </c>
      <c r="FD40" s="145">
        <f>conversões!FC40*INPUTs!EY$43</f>
        <v>29670.517483462045</v>
      </c>
      <c r="FE40" s="145">
        <f>conversões!FD40*INPUTs!EZ$43</f>
        <v>18223.933417046796</v>
      </c>
      <c r="FF40" s="145">
        <f>conversões!FE40*INPUTs!FA$43</f>
        <v>12674.952108128924</v>
      </c>
      <c r="FG40" s="145">
        <f>conversões!FF40*INPUTs!FB$43</f>
        <v>10002.276792231105</v>
      </c>
      <c r="FH40" s="145">
        <f>conversões!FG40*INPUTs!FC$43</f>
        <v>72913.246383863021</v>
      </c>
      <c r="FI40" s="145">
        <f>conversões!FH40*INPUTs!FD$43</f>
        <v>11778.819571646753</v>
      </c>
      <c r="FJ40" s="145">
        <f>conversões!FI40*INPUTs!FE$43</f>
        <v>4941.9756871927157</v>
      </c>
      <c r="FK40" s="145">
        <f>conversões!FJ40*INPUTs!FF$43</f>
        <v>120520.48015321743</v>
      </c>
      <c r="FL40" s="145">
        <f>conversões!FK40*INPUTs!FG$43</f>
        <v>281678.63455401827</v>
      </c>
      <c r="FM40" s="145">
        <f>conversões!FL40*INPUTs!FH$43</f>
        <v>53733.771836773652</v>
      </c>
      <c r="FN40" s="145">
        <f>conversões!FM40*INPUTs!FI$43</f>
        <v>221566.03268640462</v>
      </c>
      <c r="FO40" s="145">
        <f>conversões!FN40*INPUTs!FJ$43</f>
        <v>1003819.1275602393</v>
      </c>
      <c r="FP40" s="145">
        <f>conversões!FO40*INPUTs!FK$43</f>
        <v>185921.67865828995</v>
      </c>
      <c r="FQ40" s="145">
        <f>conversões!FP40*INPUTs!FL$43</f>
        <v>75145.802518556535</v>
      </c>
      <c r="FR40" s="145">
        <f>conversões!FQ40*INPUTs!FM$43</f>
        <v>175940.39993681555</v>
      </c>
      <c r="FS40" s="145">
        <f>conversões!FR40*INPUTs!FN$43</f>
        <v>19962.423758088684</v>
      </c>
      <c r="FT40" s="145">
        <f>conversões!FS40*INPUTs!FO$43</f>
        <v>14215.436084775805</v>
      </c>
      <c r="FU40" s="145">
        <f>conversões!FT40*INPUTs!FP$43</f>
        <v>75947.181141362671</v>
      </c>
      <c r="FV40" s="145">
        <f>conversões!FU40*INPUTs!FQ$43</f>
        <v>65100.856386074622</v>
      </c>
      <c r="FW40" s="143">
        <f t="shared" si="5"/>
        <v>2577517.1822008849</v>
      </c>
      <c r="FX40" s="145">
        <f>conversões!FW40*INPUTs!FS$43</f>
        <v>9882.7305811525621</v>
      </c>
      <c r="FY40" s="145">
        <f>conversões!FX40*INPUTs!FT$43</f>
        <v>4916.1140402886213</v>
      </c>
      <c r="FZ40" s="145">
        <f>conversões!FY40*INPUTs!FU$43</f>
        <v>18374.028345409984</v>
      </c>
      <c r="GA40" s="145">
        <f>conversões!FZ40*INPUTs!FV$43</f>
        <v>4869.2653007958406</v>
      </c>
      <c r="GB40" s="145">
        <f>conversões!GA40*INPUTs!FW$43</f>
        <v>35263.95804512201</v>
      </c>
      <c r="GC40" s="145">
        <f>conversões!GB40*INPUTs!FX$43</f>
        <v>4393.2070979754062</v>
      </c>
      <c r="GD40" s="145">
        <f>conversões!GC40*INPUTs!FY$43</f>
        <v>12749.347941347241</v>
      </c>
      <c r="GE40" s="145">
        <f>conversões!GD40*INPUTs!FZ$43</f>
        <v>29100.863706870263</v>
      </c>
      <c r="GF40" s="145">
        <f>conversões!GE40*INPUTs!GA$43</f>
        <v>24827.833109352167</v>
      </c>
      <c r="GG40" s="145">
        <f>conversões!GF40*INPUTs!GB$43</f>
        <v>22566.429032976361</v>
      </c>
      <c r="GH40" s="145">
        <f>conversões!GG40*INPUTs!GC$43</f>
        <v>15714.058040176742</v>
      </c>
      <c r="GI40" s="145">
        <f>conversões!GH40*INPUTs!GD$43</f>
        <v>3810.2172786094566</v>
      </c>
      <c r="GJ40" s="145">
        <f>conversões!GI40*INPUTs!GE$43</f>
        <v>49181.246835189988</v>
      </c>
      <c r="GK40" s="145">
        <f>conversões!GJ40*INPUTs!GF$43</f>
        <v>9800.4296128286842</v>
      </c>
      <c r="GL40" s="145">
        <f>conversões!GK40*INPUTs!GG$43</f>
        <v>5654.4316909752251</v>
      </c>
      <c r="GM40" s="145">
        <f>conversões!GL40*INPUTs!GH$43</f>
        <v>114675.40315155272</v>
      </c>
      <c r="GN40" s="145">
        <f>conversões!GM40*INPUTs!GI$43</f>
        <v>340562.18066518643</v>
      </c>
      <c r="GO40" s="145">
        <f>conversões!GN40*INPUTs!GJ$43</f>
        <v>42339.493242232093</v>
      </c>
      <c r="GP40" s="145">
        <f>conversões!GO40*INPUTs!GK$43</f>
        <v>249324.15572450019</v>
      </c>
      <c r="GQ40" s="145">
        <f>conversões!GP40*INPUTs!GL$43</f>
        <v>1037857.4652465392</v>
      </c>
      <c r="GR40" s="145">
        <f>conversões!GQ40*INPUTs!GM$43</f>
        <v>159825.07389164029</v>
      </c>
      <c r="GS40" s="145">
        <f>conversões!GR40*INPUTs!GN$43</f>
        <v>81709.005297958269</v>
      </c>
      <c r="GT40" s="145">
        <f>conversões!GS40*INPUTs!GO$43</f>
        <v>178233.83983320178</v>
      </c>
      <c r="GU40" s="145">
        <f>conversões!GT40*INPUTs!GP$43</f>
        <v>15121.987549889702</v>
      </c>
      <c r="GV40" s="145">
        <f>conversões!GU40*INPUTs!GQ$43</f>
        <v>14105.10822910876</v>
      </c>
      <c r="GW40" s="145">
        <f>conversões!GV40*INPUTs!GR$43</f>
        <v>68561.397398907284</v>
      </c>
      <c r="GX40" s="145">
        <f>conversões!GW40*INPUTs!GS$43</f>
        <v>65080.840713732461</v>
      </c>
      <c r="GY40" s="143">
        <f t="shared" si="6"/>
        <v>2618500.1116035199</v>
      </c>
      <c r="GZ40" s="145">
        <f>conversões!GY40*INPUTs!GU$43</f>
        <v>12759.588317859947</v>
      </c>
      <c r="HA40" s="145">
        <f>conversões!GZ40*INPUTs!GV$43</f>
        <v>5590.5334450143964</v>
      </c>
      <c r="HB40" s="145">
        <f>conversões!HA40*INPUTs!GW$43</f>
        <v>17559.177839499011</v>
      </c>
      <c r="HC40" s="145">
        <f>conversões!HB40*INPUTs!GX$43</f>
        <v>0</v>
      </c>
      <c r="HD40" s="145">
        <f>conversões!HC40*INPUTs!GY$43</f>
        <v>33902.692447544527</v>
      </c>
      <c r="HE40" s="145">
        <f>conversões!HD40*INPUTs!GZ$43</f>
        <v>3070.7878624645105</v>
      </c>
      <c r="HF40" s="145">
        <f>conversões!HE40*INPUTs!HA$43</f>
        <v>13540.451968025362</v>
      </c>
      <c r="HG40" s="145">
        <f>conversões!HF40*INPUTs!HB$43</f>
        <v>31205.735282243171</v>
      </c>
      <c r="HH40" s="145">
        <f>conversões!HG40*INPUTs!HC$43</f>
        <v>27107.284764062089</v>
      </c>
      <c r="HI40" s="145">
        <f>conversões!HH40*INPUTs!HD$43</f>
        <v>29407.34620027287</v>
      </c>
      <c r="HJ40" s="145">
        <f>conversões!HI40*INPUTs!HE$43</f>
        <v>23092.463179204926</v>
      </c>
      <c r="HK40" s="145">
        <f>conversões!HJ40*INPUTs!HF$43</f>
        <v>7219.1082068763781</v>
      </c>
      <c r="HL40" s="145">
        <f>conversões!HK40*INPUTs!HG$43</f>
        <v>35694.449937346195</v>
      </c>
      <c r="HM40" s="145">
        <f>conversões!HL40*INPUTs!HH$43</f>
        <v>11500.478033128367</v>
      </c>
      <c r="HN40" s="145">
        <f>conversões!HM40*INPUTs!HI$43</f>
        <v>4861.0456506021237</v>
      </c>
      <c r="HO40" s="145">
        <f>conversões!HN40*INPUTs!HJ$43</f>
        <v>128961.18752803386</v>
      </c>
      <c r="HP40" s="145">
        <f>conversões!HO40*INPUTs!HK$43</f>
        <v>317702.97024630505</v>
      </c>
      <c r="HQ40" s="145">
        <f>conversões!HP40*INPUTs!HL$43</f>
        <v>49353.992138806279</v>
      </c>
      <c r="HR40" s="145">
        <f>conversões!HQ40*INPUTs!HM$43</f>
        <v>204508.01343121342</v>
      </c>
      <c r="HS40" s="145">
        <f>conversões!HR40*INPUTs!HN$43</f>
        <v>912915.98226602969</v>
      </c>
      <c r="HT40" s="145">
        <f>conversões!HS40*INPUTs!HO$43</f>
        <v>159376.99767156731</v>
      </c>
      <c r="HU40" s="145">
        <f>conversões!HT40*INPUTs!HP$43</f>
        <v>76069.930702725018</v>
      </c>
      <c r="HV40" s="145">
        <f>conversões!HU40*INPUTs!HQ$43</f>
        <v>165605.87248578723</v>
      </c>
      <c r="HW40" s="145">
        <f>conversões!HV40*INPUTs!HR$43</f>
        <v>16569.381068845407</v>
      </c>
      <c r="HX40" s="145">
        <f>conversões!HW40*INPUTs!HS$43</f>
        <v>14494.072390935031</v>
      </c>
      <c r="HY40" s="145">
        <f>conversões!HX40*INPUTs!HT$43</f>
        <v>63205.692316820765</v>
      </c>
      <c r="HZ40" s="145">
        <f>conversões!HY40*INPUTs!HU$43</f>
        <v>49810.831639489348</v>
      </c>
      <c r="IA40" s="143">
        <f t="shared" si="7"/>
        <v>2415086.0670207022</v>
      </c>
    </row>
    <row r="41" spans="1:235" s="26" customFormat="1" ht="36" x14ac:dyDescent="0.25">
      <c r="A41" s="93" t="s">
        <v>30</v>
      </c>
      <c r="B41" s="94">
        <v>3211</v>
      </c>
      <c r="C41" s="94">
        <v>1</v>
      </c>
      <c r="D41" s="94"/>
      <c r="E41" s="94"/>
      <c r="F41" s="94"/>
      <c r="G41" s="94" t="s">
        <v>802</v>
      </c>
      <c r="H41" s="94" t="s">
        <v>779</v>
      </c>
      <c r="I41" s="93" t="s">
        <v>21</v>
      </c>
      <c r="J41" s="93" t="s">
        <v>886</v>
      </c>
      <c r="K41" s="93" t="s">
        <v>844</v>
      </c>
      <c r="L41" s="145">
        <f>conversões!K41*INPUTs!G$45</f>
        <v>3119.9537851890268</v>
      </c>
      <c r="M41" s="145">
        <f>conversões!L41*INPUTs!H$45</f>
        <v>93.83893541487744</v>
      </c>
      <c r="N41" s="145">
        <f>conversões!M41*INPUTs!I$45</f>
        <v>81005.408501168145</v>
      </c>
      <c r="O41" s="145">
        <f>conversões!N41*INPUTs!J$45</f>
        <v>0</v>
      </c>
      <c r="P41" s="145">
        <f>conversões!O41*INPUTs!K$45</f>
        <v>14613.197589248926</v>
      </c>
      <c r="Q41" s="145">
        <f>conversões!P41*INPUTs!L$45</f>
        <v>188.74116754528563</v>
      </c>
      <c r="R41" s="145">
        <f>conversões!Q41*INPUTs!M$45</f>
        <v>1531.7605260860937</v>
      </c>
      <c r="S41" s="145">
        <f>conversões!R41*INPUTs!N$45</f>
        <v>347.55161264772755</v>
      </c>
      <c r="T41" s="145">
        <f>conversões!S41*INPUTs!O$45</f>
        <v>1380.1015314661449</v>
      </c>
      <c r="U41" s="145">
        <f>conversões!T41*INPUTs!P$45</f>
        <v>60047.614219212213</v>
      </c>
      <c r="V41" s="145">
        <f>conversões!U41*INPUTs!Q$45</f>
        <v>1199.1490723674358</v>
      </c>
      <c r="W41" s="145">
        <f>conversões!V41*INPUTs!R$45</f>
        <v>228.42037669227335</v>
      </c>
      <c r="X41" s="145">
        <f>conversões!W41*INPUTs!S$45</f>
        <v>13488.714508362527</v>
      </c>
      <c r="Y41" s="145">
        <f>conversões!X41*INPUTs!T$45</f>
        <v>600.05457984759596</v>
      </c>
      <c r="Z41" s="145">
        <f>conversões!Y41*INPUTs!U$45</f>
        <v>1038.2060332883798</v>
      </c>
      <c r="AA41" s="145">
        <f>conversões!Z41*INPUTs!V$45</f>
        <v>4351.7434264812409</v>
      </c>
      <c r="AB41" s="145">
        <f>conversões!AA41*INPUTs!W$45</f>
        <v>202453.59080175811</v>
      </c>
      <c r="AC41" s="145">
        <f>conversões!AB41*INPUTs!X$45</f>
        <v>5929.7261568537024</v>
      </c>
      <c r="AD41" s="145">
        <f>conversões!AC41*INPUTs!Y$45</f>
        <v>96632.235088225672</v>
      </c>
      <c r="AE41" s="145">
        <f>conversões!AD41*INPUTs!Z$45</f>
        <v>1418968.7731582308</v>
      </c>
      <c r="AF41" s="145">
        <f>conversões!AE41*INPUTs!AA$45</f>
        <v>114325.24761171127</v>
      </c>
      <c r="AG41" s="145">
        <f>conversões!AF41*INPUTs!AB$45</f>
        <v>23147.563859319176</v>
      </c>
      <c r="AH41" s="145">
        <f>conversões!AG41*INPUTs!AC$45</f>
        <v>577426.17120967212</v>
      </c>
      <c r="AI41" s="145">
        <f>conversões!AH41*INPUTs!AD$45</f>
        <v>1606.5597296824162</v>
      </c>
      <c r="AJ41" s="145">
        <f>conversões!AI41*INPUTs!AE$45</f>
        <v>4816.659714401264</v>
      </c>
      <c r="AK41" s="145">
        <f>conversões!AJ41*INPUTs!AF$45</f>
        <v>37565.622499094192</v>
      </c>
      <c r="AL41" s="145">
        <f>conversões!AK41*INPUTs!AG$45</f>
        <v>5012.8331579727337</v>
      </c>
      <c r="AM41" s="143">
        <f t="shared" si="0"/>
        <v>2671119.4388519395</v>
      </c>
      <c r="AN41" s="145">
        <f>conversões!AM41*INPUTs!AI$45</f>
        <v>5304.2277275300221</v>
      </c>
      <c r="AO41" s="145">
        <f>conversões!AN41*INPUTs!AJ$45</f>
        <v>269.12162041622389</v>
      </c>
      <c r="AP41" s="145">
        <f>conversões!AO41*INPUTs!AK$45</f>
        <v>63978.475702318101</v>
      </c>
      <c r="AQ41" s="145">
        <f>conversões!AP41*INPUTs!AL$45</f>
        <v>0</v>
      </c>
      <c r="AR41" s="145">
        <f>conversões!AQ41*INPUTs!AM$45</f>
        <v>21693.428379237663</v>
      </c>
      <c r="AS41" s="145">
        <f>conversões!AR41*INPUTs!AN$45</f>
        <v>739.36409345460868</v>
      </c>
      <c r="AT41" s="145">
        <f>conversões!AS41*INPUTs!AO$45</f>
        <v>6099.3549987969154</v>
      </c>
      <c r="AU41" s="145">
        <f>conversões!AT41*INPUTs!AP$45</f>
        <v>249.18668557050165</v>
      </c>
      <c r="AV41" s="145">
        <f>conversões!AU41*INPUTs!AQ$45</f>
        <v>2173.5510791477936</v>
      </c>
      <c r="AW41" s="145">
        <f>conversões!AV41*INPUTs!AR$45</f>
        <v>56629.85253545842</v>
      </c>
      <c r="AX41" s="145">
        <f>conversões!AW41*INPUTs!AS$45</f>
        <v>1293.5263696472616</v>
      </c>
      <c r="AY41" s="145">
        <f>conversões!AX41*INPUTs!AT$45</f>
        <v>1047.7761081329143</v>
      </c>
      <c r="AZ41" s="145">
        <f>conversões!AY41*INPUTs!AU$45</f>
        <v>13106.773722200754</v>
      </c>
      <c r="BA41" s="145">
        <f>conversões!AZ41*INPUTs!AV$45</f>
        <v>0</v>
      </c>
      <c r="BB41" s="145">
        <f>conversões!BA41*INPUTs!AW$45</f>
        <v>5647.343337303937</v>
      </c>
      <c r="BC41" s="145">
        <f>conversões!BB41*INPUTs!AX$45</f>
        <v>4691.7283245246872</v>
      </c>
      <c r="BD41" s="145">
        <f>conversões!BC41*INPUTs!AY$45</f>
        <v>210760.26834624814</v>
      </c>
      <c r="BE41" s="145">
        <f>conversões!BD41*INPUTs!AZ$45</f>
        <v>8495.1734958556317</v>
      </c>
      <c r="BF41" s="145">
        <f>conversões!BE41*INPUTs!BA$45</f>
        <v>85731.017925959779</v>
      </c>
      <c r="BG41" s="145">
        <f>conversões!BF41*INPUTs!BB$45</f>
        <v>1318124.0418944312</v>
      </c>
      <c r="BH41" s="145">
        <f>conversões!BG41*INPUTs!BC$45</f>
        <v>123332.7975107941</v>
      </c>
      <c r="BI41" s="145">
        <f>conversões!BH41*INPUTs!BD$45</f>
        <v>27221.321371328158</v>
      </c>
      <c r="BJ41" s="145">
        <f>conversões!BI41*INPUTs!BE$45</f>
        <v>563259.46462911239</v>
      </c>
      <c r="BK41" s="145">
        <f>conversões!BJ41*INPUTs!BF$45</f>
        <v>1118.0837516836541</v>
      </c>
      <c r="BL41" s="145">
        <f>conversões!BK41*INPUTs!BG$45</f>
        <v>4733.9001695464585</v>
      </c>
      <c r="BM41" s="145">
        <f>conversões!BL41*INPUTs!BH$45</f>
        <v>36501.764930621561</v>
      </c>
      <c r="BN41" s="145">
        <f>conversões!BM41*INPUTs!BI$45</f>
        <v>6528.3077035766364</v>
      </c>
      <c r="BO41" s="143">
        <f t="shared" si="1"/>
        <v>2568729.8524128972</v>
      </c>
      <c r="BP41" s="145">
        <f>conversões!BO41*INPUTs!BK$45</f>
        <v>4976.8617102970557</v>
      </c>
      <c r="BQ41" s="145">
        <f>conversões!BP41*INPUTs!BL$45</f>
        <v>0</v>
      </c>
      <c r="BR41" s="145">
        <f>conversões!BQ41*INPUTs!BM$45</f>
        <v>50218.226788313943</v>
      </c>
      <c r="BS41" s="145">
        <f>conversões!BR41*INPUTs!BN$45</f>
        <v>0</v>
      </c>
      <c r="BT41" s="145">
        <f>conversões!BS41*INPUTs!BO$45</f>
        <v>10717.40031469852</v>
      </c>
      <c r="BU41" s="145">
        <f>conversões!BT41*INPUTs!BP$45</f>
        <v>353.59030516786646</v>
      </c>
      <c r="BV41" s="145">
        <f>conversões!BU41*INPUTs!BQ$45</f>
        <v>5889.744333374063</v>
      </c>
      <c r="BW41" s="145">
        <f>conversões!BV41*INPUTs!BR$45</f>
        <v>176.79515258393323</v>
      </c>
      <c r="BX41" s="145">
        <f>conversões!BW41*INPUTs!BS$45</f>
        <v>2641.6905083404499</v>
      </c>
      <c r="BY41" s="145">
        <f>conversões!BX41*INPUTs!BT$45</f>
        <v>52466.147308580621</v>
      </c>
      <c r="BZ41" s="145">
        <f>conversões!BY41*INPUTs!BU$45</f>
        <v>1279.4469069259826</v>
      </c>
      <c r="CA41" s="145">
        <f>conversões!BZ41*INPUTs!BV$45</f>
        <v>1165.13974520958</v>
      </c>
      <c r="CB41" s="145">
        <f>conversões!CA41*INPUTs!BW$45</f>
        <v>14893.532050359527</v>
      </c>
      <c r="CC41" s="145">
        <f>conversões!CB41*INPUTs!BX$45</f>
        <v>0</v>
      </c>
      <c r="CD41" s="145">
        <f>conversões!CC41*INPUTs!BY$45</f>
        <v>640.65930240163743</v>
      </c>
      <c r="CE41" s="145">
        <f>conversões!CD41*INPUTs!BZ$45</f>
        <v>4972.6592724661696</v>
      </c>
      <c r="CF41" s="145">
        <f>conversões!CE41*INPUTs!CA$45</f>
        <v>237241.0158999798</v>
      </c>
      <c r="CG41" s="145">
        <f>conversões!CF41*INPUTs!CB$45</f>
        <v>7611.9124521353615</v>
      </c>
      <c r="CH41" s="145">
        <f>conversões!CG41*INPUTs!CC$45</f>
        <v>181264.89075816257</v>
      </c>
      <c r="CI41" s="145">
        <f>conversões!CH41*INPUTs!CD$45</f>
        <v>1607674.5220091778</v>
      </c>
      <c r="CJ41" s="145">
        <f>conversões!CI41*INPUTs!CE$45</f>
        <v>130933.16546120158</v>
      </c>
      <c r="CK41" s="145">
        <f>conversões!CJ41*INPUTs!CF$45</f>
        <v>28045.013633204293</v>
      </c>
      <c r="CL41" s="145">
        <f>conversões!CK41*INPUTs!CG$45</f>
        <v>583557.82495108037</v>
      </c>
      <c r="CM41" s="145">
        <f>conversões!CL41*INPUTs!CH$45</f>
        <v>1630.4606074985998</v>
      </c>
      <c r="CN41" s="145">
        <f>conversões!CM41*INPUTs!CI$45</f>
        <v>3654.098569805511</v>
      </c>
      <c r="CO41" s="145">
        <f>conversões!CN41*INPUTs!CJ$45</f>
        <v>44407.632394107961</v>
      </c>
      <c r="CP41" s="145">
        <f>conversões!CO41*INPUTs!CK$45</f>
        <v>4366.1467315690252</v>
      </c>
      <c r="CQ41" s="143">
        <f t="shared" si="2"/>
        <v>2980778.5771666421</v>
      </c>
      <c r="CR41" s="145">
        <f>conversões!CQ41*INPUTs!CM$45</f>
        <v>4115.2677219762436</v>
      </c>
      <c r="CS41" s="145">
        <f>conversões!CR41*INPUTs!CN$45</f>
        <v>94.220923673796847</v>
      </c>
      <c r="CT41" s="145">
        <f>conversões!CS41*INPUTs!CO$45</f>
        <v>32351.833057833086</v>
      </c>
      <c r="CU41" s="145">
        <f>conversões!CT41*INPUTs!CP$45</f>
        <v>0</v>
      </c>
      <c r="CV41" s="145">
        <f>conversões!CU41*INPUTs!CQ$45</f>
        <v>10021.898349386913</v>
      </c>
      <c r="CW41" s="145">
        <f>conversões!CV41*INPUTs!CR$45</f>
        <v>288.93776288024316</v>
      </c>
      <c r="CX41" s="145">
        <f>conversões!CW41*INPUTs!CS$45</f>
        <v>5265.7634678152726</v>
      </c>
      <c r="CY41" s="145">
        <f>conversões!CX41*INPUTs!CT$45</f>
        <v>87.241595994311623</v>
      </c>
      <c r="CZ41" s="145">
        <f>conversões!CY41*INPUTs!CU$45</f>
        <v>1973.4209090236216</v>
      </c>
      <c r="DA41" s="145">
        <f>conversões!CZ41*INPUTs!CV$45</f>
        <v>49175.460809532822</v>
      </c>
      <c r="DB41" s="145">
        <f>conversões!DA41*INPUTs!CW$45</f>
        <v>1377.0293549903722</v>
      </c>
      <c r="DC41" s="145">
        <f>conversões!DB41*INPUTs!CX$45</f>
        <v>224.52305053502607</v>
      </c>
      <c r="DD41" s="145">
        <f>conversões!DC41*INPUTs!CY$45</f>
        <v>8744.0426795017192</v>
      </c>
      <c r="DE41" s="145">
        <f>conversões!DD41*INPUTs!CZ$45</f>
        <v>0</v>
      </c>
      <c r="DF41" s="145">
        <f>conversões!DE41*INPUTs!DA$45</f>
        <v>0</v>
      </c>
      <c r="DG41" s="145">
        <f>conversões!DF41*INPUTs!DB$45</f>
        <v>9427.9319516454434</v>
      </c>
      <c r="DH41" s="145">
        <f>conversões!DG41*INPUTs!DC$45</f>
        <v>290192.07132302917</v>
      </c>
      <c r="DI41" s="145">
        <f>conversões!DH41*INPUTs!DD$45</f>
        <v>6709.9448402729749</v>
      </c>
      <c r="DJ41" s="145">
        <f>conversões!DI41*INPUTs!DE$45</f>
        <v>93003.030993776425</v>
      </c>
      <c r="DK41" s="145">
        <f>conversões!DJ41*INPUTs!DF$45</f>
        <v>1454464.9235605602</v>
      </c>
      <c r="DL41" s="145">
        <f>conversões!DK41*INPUTs!DG$45</f>
        <v>132557.70950238605</v>
      </c>
      <c r="DM41" s="145">
        <f>conversões!DL41*INPUTs!DH$45</f>
        <v>15499.762945080458</v>
      </c>
      <c r="DN41" s="145">
        <f>conversões!DM41*INPUTs!DI$45</f>
        <v>569238.77263566514</v>
      </c>
      <c r="DO41" s="145">
        <f>conversões!DN41*INPUTs!DJ$45</f>
        <v>1949.7888414701692</v>
      </c>
      <c r="DP41" s="145">
        <f>conversões!DO41*INPUTs!DK$45</f>
        <v>3684.8096835240035</v>
      </c>
      <c r="DQ41" s="145">
        <f>conversões!DP41*INPUTs!DL$45</f>
        <v>40049.853803655569</v>
      </c>
      <c r="DR41" s="145">
        <f>conversões!DQ41*INPUTs!DM$45</f>
        <v>2160.4748946514601</v>
      </c>
      <c r="DS41" s="143">
        <f t="shared" si="3"/>
        <v>2732658.714658861</v>
      </c>
      <c r="DT41" s="145">
        <f>conversões!DS41*INPUTs!DO$45</f>
        <v>4316.7994526264611</v>
      </c>
      <c r="DU41" s="145">
        <f>conversões!DT41*INPUTs!DP$45</f>
        <v>0</v>
      </c>
      <c r="DV41" s="145">
        <f>conversões!DU41*INPUTs!DQ$45</f>
        <v>19816.694532853726</v>
      </c>
      <c r="DW41" s="145">
        <f>conversões!DV41*INPUTs!DR$45</f>
        <v>0</v>
      </c>
      <c r="DX41" s="145">
        <f>conversões!DW41*INPUTs!DS$45</f>
        <v>7863.2624155129351</v>
      </c>
      <c r="DY41" s="145">
        <f>conversões!DX41*INPUTs!DT$45</f>
        <v>224.08765093710804</v>
      </c>
      <c r="DZ41" s="145">
        <f>conversões!DY41*INPUTs!DU$45</f>
        <v>3089.6985727830365</v>
      </c>
      <c r="EA41" s="145">
        <f>conversões!DZ41*INPUTs!DV$45</f>
        <v>0</v>
      </c>
      <c r="EB41" s="145">
        <f>conversões!EA41*INPUTs!DW$45</f>
        <v>2024.3898214682713</v>
      </c>
      <c r="EC41" s="145">
        <f>conversões!EB41*INPUTs!DX$45</f>
        <v>34630.60973716469</v>
      </c>
      <c r="ED41" s="145">
        <f>conversões!EC41*INPUTs!DY$45</f>
        <v>616.24104007704716</v>
      </c>
      <c r="EE41" s="145">
        <f>conversões!ED41*INPUTs!DZ$45</f>
        <v>162.15387806504302</v>
      </c>
      <c r="EF41" s="145">
        <f>conversões!EE41*INPUTs!EA$45</f>
        <v>7318.3465604123849</v>
      </c>
      <c r="EG41" s="145">
        <f>conversões!EF41*INPUTs!EB$45</f>
        <v>0</v>
      </c>
      <c r="EH41" s="145">
        <f>conversões!EG41*INPUTs!EC$45</f>
        <v>0</v>
      </c>
      <c r="EI41" s="145">
        <f>conversões!EH41*INPUTs!ED$45</f>
        <v>6805.430759686079</v>
      </c>
      <c r="EJ41" s="145">
        <f>conversões!EI41*INPUTs!EE$45</f>
        <v>229400.82685184109</v>
      </c>
      <c r="EK41" s="145">
        <f>conversões!EJ41*INPUTs!EF$45</f>
        <v>5562.8717731677889</v>
      </c>
      <c r="EL41" s="145">
        <f>conversões!EK41*INPUTs!EG$45</f>
        <v>130810.88753255946</v>
      </c>
      <c r="EM41" s="145">
        <f>conversões!EL41*INPUTs!EH$45</f>
        <v>1197000.0457274797</v>
      </c>
      <c r="EN41" s="145">
        <f>conversões!EM41*INPUTs!EI$45</f>
        <v>111726.00809030491</v>
      </c>
      <c r="EO41" s="145">
        <f>conversões!EN41*INPUTs!EJ$45</f>
        <v>17174.92915719681</v>
      </c>
      <c r="EP41" s="145">
        <f>conversões!EO41*INPUTs!EK$45</f>
        <v>445255.88598719024</v>
      </c>
      <c r="EQ41" s="145">
        <f>conversões!EP41*INPUTs!EL$45</f>
        <v>962.5352855766107</v>
      </c>
      <c r="ER41" s="145">
        <f>conversões!EQ41*INPUTs!EM$45</f>
        <v>0</v>
      </c>
      <c r="ES41" s="145">
        <f>conversões!ER41*INPUTs!EN$45</f>
        <v>34420.631725755593</v>
      </c>
      <c r="ET41" s="145">
        <f>conversões!ES41*INPUTs!EO$45</f>
        <v>1991.058190977152</v>
      </c>
      <c r="EU41" s="143">
        <f t="shared" si="4"/>
        <v>2261173.3947436363</v>
      </c>
      <c r="EV41" s="145">
        <f>conversões!EU41*INPUTs!EQ$45</f>
        <v>2905.2714936526777</v>
      </c>
      <c r="EW41" s="145">
        <f>conversões!EV41*INPUTs!ER$45</f>
        <v>0</v>
      </c>
      <c r="EX41" s="145">
        <f>conversões!EW41*INPUTs!ES$45</f>
        <v>17949.466187461432</v>
      </c>
      <c r="EY41" s="145">
        <f>conversões!EX41*INPUTs!ET$45</f>
        <v>0</v>
      </c>
      <c r="EZ41" s="145">
        <f>conversões!EY41*INPUTs!EU$45</f>
        <v>8517.477241983599</v>
      </c>
      <c r="FA41" s="145">
        <f>conversões!EZ41*INPUTs!EV$45</f>
        <v>320.51155229757472</v>
      </c>
      <c r="FB41" s="145">
        <f>conversões!FA41*INPUTs!EW$45</f>
        <v>2179.6677356124751</v>
      </c>
      <c r="FC41" s="145">
        <f>conversões!FB41*INPUTs!EX$45</f>
        <v>0</v>
      </c>
      <c r="FD41" s="145">
        <f>conversões!FC41*INPUTs!EY$45</f>
        <v>2315.1096637299211</v>
      </c>
      <c r="FE41" s="145">
        <f>conversões!FD41*INPUTs!EZ$45</f>
        <v>25934.5487255431</v>
      </c>
      <c r="FF41" s="145">
        <f>conversões!FE41*INPUTs!FA$45</f>
        <v>472.55910576557056</v>
      </c>
      <c r="FG41" s="145">
        <f>conversões!FF41*INPUTs!FB$45</f>
        <v>82.863962301324193</v>
      </c>
      <c r="FH41" s="145">
        <f>conversões!FG41*INPUTs!FC$45</f>
        <v>5630.9877252954666</v>
      </c>
      <c r="FI41" s="145">
        <f>conversões!FH41*INPUTs!FD$45</f>
        <v>0</v>
      </c>
      <c r="FJ41" s="145">
        <f>conversões!FI41*INPUTs!FE$45</f>
        <v>0</v>
      </c>
      <c r="FK41" s="145">
        <f>conversões!FJ41*INPUTs!FF$45</f>
        <v>7995.3951927108837</v>
      </c>
      <c r="FL41" s="145">
        <f>conversões!FK41*INPUTs!FG$45</f>
        <v>216601.50848189348</v>
      </c>
      <c r="FM41" s="145">
        <f>conversões!FL41*INPUTs!FH$45</f>
        <v>5318.9798916952059</v>
      </c>
      <c r="FN41" s="145">
        <f>conversões!FM41*INPUTs!FI$45</f>
        <v>125862.6054830911</v>
      </c>
      <c r="FO41" s="145">
        <f>conversões!FN41*INPUTs!FJ$45</f>
        <v>1106234.9880254236</v>
      </c>
      <c r="FP41" s="145">
        <f>conversões!FO41*INPUTs!FK$45</f>
        <v>85638.56358031233</v>
      </c>
      <c r="FQ41" s="145">
        <f>conversões!FP41*INPUTs!FL$45</f>
        <v>22652.796545206365</v>
      </c>
      <c r="FR41" s="145">
        <f>conversões!FQ41*INPUTs!FM$45</f>
        <v>438295.23258701607</v>
      </c>
      <c r="FS41" s="145">
        <f>conversões!FR41*INPUTs!FN$45</f>
        <v>328.87924901895121</v>
      </c>
      <c r="FT41" s="145">
        <f>conversões!FS41*INPUTs!FO$45</f>
        <v>81.300491314506758</v>
      </c>
      <c r="FU41" s="145">
        <f>conversões!FT41*INPUTs!FP$45</f>
        <v>35695.549815076054</v>
      </c>
      <c r="FV41" s="145">
        <f>conversões!FU41*INPUTs!FQ$45</f>
        <v>2114.2114592789239</v>
      </c>
      <c r="FW41" s="143">
        <f t="shared" si="5"/>
        <v>2113128.4741956806</v>
      </c>
      <c r="FX41" s="145">
        <f>conversões!FW41*INPUTs!FS$45</f>
        <v>806.07607760529049</v>
      </c>
      <c r="FY41" s="145">
        <f>conversões!FX41*INPUTs!FT$45</f>
        <v>0</v>
      </c>
      <c r="FZ41" s="145">
        <f>conversões!FY41*INPUTs!FU$45</f>
        <v>21680.534431690681</v>
      </c>
      <c r="GA41" s="145">
        <f>conversões!FZ41*INPUTs!FV$45</f>
        <v>0</v>
      </c>
      <c r="GB41" s="145">
        <f>conversões!GA41*INPUTs!FW$45</f>
        <v>9441.5283689362859</v>
      </c>
      <c r="GC41" s="145">
        <f>conversões!GB41*INPUTs!FX$45</f>
        <v>172.24573026723576</v>
      </c>
      <c r="GD41" s="145">
        <f>conversões!GC41*INPUTs!FY$45</f>
        <v>0</v>
      </c>
      <c r="GE41" s="145">
        <f>conversões!GD41*INPUTs!FZ$45</f>
        <v>70.425594148672744</v>
      </c>
      <c r="GF41" s="145">
        <f>conversões!GE41*INPUTs!GA$45</f>
        <v>1450.0884385552015</v>
      </c>
      <c r="GG41" s="145">
        <f>conversões!GF41*INPUTs!GB$45</f>
        <v>23812.902632352329</v>
      </c>
      <c r="GH41" s="145">
        <f>conversões!GG41*INPUTs!GC$45</f>
        <v>457.76636196637287</v>
      </c>
      <c r="GI41" s="145">
        <f>conversões!GH41*INPUTs!GD$45</f>
        <v>83.153111163493122</v>
      </c>
      <c r="GJ41" s="145">
        <f>conversões!GI41*INPUTs!GE$45</f>
        <v>4493.9233457152168</v>
      </c>
      <c r="GK41" s="145">
        <f>conversões!GJ41*INPUTs!GF$45</f>
        <v>0</v>
      </c>
      <c r="GL41" s="145">
        <f>conversões!GK41*INPUTs!GG$45</f>
        <v>0</v>
      </c>
      <c r="GM41" s="145">
        <f>conversões!GL41*INPUTs!GH$45</f>
        <v>7748.5496926729793</v>
      </c>
      <c r="GN41" s="145">
        <f>conversões!GM41*INPUTs!GI$45</f>
        <v>228193.18155775688</v>
      </c>
      <c r="GO41" s="145">
        <f>conversões!GN41*INPUTs!GJ$45</f>
        <v>4304.1815220580884</v>
      </c>
      <c r="GP41" s="145">
        <f>conversões!GO41*INPUTs!GK$45</f>
        <v>127639.88478477196</v>
      </c>
      <c r="GQ41" s="145">
        <f>conversões!GP41*INPUTs!GL$45</f>
        <v>1119588.6022074861</v>
      </c>
      <c r="GR41" s="145">
        <f>conversões!GQ41*INPUTs!GM$45</f>
        <v>84351.859990044686</v>
      </c>
      <c r="GS41" s="145">
        <f>conversões!GR41*INPUTs!GN$45</f>
        <v>19817.144484610555</v>
      </c>
      <c r="GT41" s="145">
        <f>conversões!GS41*INPUTs!GO$45</f>
        <v>413045.53270119097</v>
      </c>
      <c r="GU41" s="145">
        <f>conversões!GT41*INPUTs!GP$45</f>
        <v>417.28776685255184</v>
      </c>
      <c r="GV41" s="145">
        <f>conversões!GU41*INPUTs!GQ$45</f>
        <v>145.60449165177576</v>
      </c>
      <c r="GW41" s="145">
        <f>conversões!GV41*INPUTs!GR$45</f>
        <v>37494.126437142819</v>
      </c>
      <c r="GX41" s="145">
        <f>conversões!GW41*INPUTs!GS$45</f>
        <v>1615.0285740558031</v>
      </c>
      <c r="GY41" s="143">
        <f t="shared" si="6"/>
        <v>2106829.6283026962</v>
      </c>
      <c r="GZ41" s="145">
        <f>conversões!GY41*INPUTs!GU$45</f>
        <v>415.07045780815491</v>
      </c>
      <c r="HA41" s="145">
        <f>conversões!GZ41*INPUTs!GV$45</f>
        <v>0</v>
      </c>
      <c r="HB41" s="145">
        <f>conversões!HA41*INPUTs!GW$45</f>
        <v>21250.127513933254</v>
      </c>
      <c r="HC41" s="145">
        <f>conversões!HB41*INPUTs!GX$45</f>
        <v>0</v>
      </c>
      <c r="HD41" s="145">
        <f>conversões!HC41*INPUTs!GY$45</f>
        <v>5321.9462450419633</v>
      </c>
      <c r="HE41" s="145">
        <f>conversões!HD41*INPUTs!GZ$45</f>
        <v>157.150400454617</v>
      </c>
      <c r="HF41" s="145">
        <f>conversões!HE41*INPUTs!HA$45</f>
        <v>0</v>
      </c>
      <c r="HG41" s="145">
        <f>conversões!HF41*INPUTs!HB$45</f>
        <v>0</v>
      </c>
      <c r="HH41" s="145">
        <f>conversões!HG41*INPUTs!HC$45</f>
        <v>746.94249796208248</v>
      </c>
      <c r="HI41" s="145">
        <f>conversões!HH41*INPUTs!HD$45</f>
        <v>23576.806657787714</v>
      </c>
      <c r="HJ41" s="145">
        <f>conversões!HI41*INPUTs!HE$45</f>
        <v>340.29432469000881</v>
      </c>
      <c r="HK41" s="145">
        <f>conversões!HJ41*INPUTs!HF$45</f>
        <v>0</v>
      </c>
      <c r="HL41" s="145">
        <f>conversões!HK41*INPUTs!HG$45</f>
        <v>1519.2847770027445</v>
      </c>
      <c r="HM41" s="145">
        <f>conversões!HL41*INPUTs!HH$45</f>
        <v>0</v>
      </c>
      <c r="HN41" s="145">
        <f>conversões!HM41*INPUTs!HI$45</f>
        <v>0</v>
      </c>
      <c r="HO41" s="145">
        <f>conversões!HN41*INPUTs!HJ$45</f>
        <v>6421.9370154046637</v>
      </c>
      <c r="HP41" s="145">
        <f>conversões!HO41*INPUTs!HK$45</f>
        <v>219985.72092314807</v>
      </c>
      <c r="HQ41" s="145">
        <f>conversões!HP41*INPUTs!HL$45</f>
        <v>3439.2643489622069</v>
      </c>
      <c r="HR41" s="145">
        <f>conversões!HQ41*INPUTs!HM$45</f>
        <v>139898.25626164288</v>
      </c>
      <c r="HS41" s="145">
        <f>conversões!HR41*INPUTs!HN$45</f>
        <v>958491.28928657051</v>
      </c>
      <c r="HT41" s="145">
        <f>conversões!HS41*INPUTs!HO$45</f>
        <v>81975.711787685286</v>
      </c>
      <c r="HU41" s="145">
        <f>conversões!HT41*INPUTs!HP$45</f>
        <v>14906.093085757564</v>
      </c>
      <c r="HV41" s="145">
        <f>conversões!HU41*INPUTs!HQ$45</f>
        <v>376031.72273249098</v>
      </c>
      <c r="HW41" s="145">
        <f>conversões!HV41*INPUTs!HR$45</f>
        <v>2818.1634012164945</v>
      </c>
      <c r="HX41" s="145">
        <f>conversões!HW41*INPUTs!HS$45</f>
        <v>333.401592248822</v>
      </c>
      <c r="HY41" s="145">
        <f>conversões!HX41*INPUTs!HT$45</f>
        <v>36893.663214425229</v>
      </c>
      <c r="HZ41" s="145">
        <f>conversões!HY41*INPUTs!HU$45</f>
        <v>1304.908214279443</v>
      </c>
      <c r="IA41" s="143">
        <f t="shared" si="7"/>
        <v>1895827.7547385127</v>
      </c>
    </row>
    <row r="42" spans="1:235" s="115" customFormat="1" ht="36" x14ac:dyDescent="0.25">
      <c r="A42" s="118" t="s">
        <v>30</v>
      </c>
      <c r="B42" s="119">
        <v>3212</v>
      </c>
      <c r="C42" s="119">
        <v>1</v>
      </c>
      <c r="D42" s="119"/>
      <c r="E42" s="119"/>
      <c r="F42" s="119"/>
      <c r="G42" s="119" t="s">
        <v>803</v>
      </c>
      <c r="H42" s="119" t="s">
        <v>779</v>
      </c>
      <c r="I42" s="118" t="s">
        <v>21</v>
      </c>
      <c r="J42" s="118" t="s">
        <v>886</v>
      </c>
      <c r="K42" s="118" t="s">
        <v>844</v>
      </c>
      <c r="L42" s="145">
        <f>conversões!K42*INPUTs!G$45</f>
        <v>0</v>
      </c>
      <c r="M42" s="145">
        <f>conversões!L42*INPUTs!H$45</f>
        <v>0</v>
      </c>
      <c r="N42" s="145">
        <f>conversões!M42*INPUTs!I$45</f>
        <v>0</v>
      </c>
      <c r="O42" s="145">
        <f>conversões!N42*INPUTs!J$45</f>
        <v>0</v>
      </c>
      <c r="P42" s="145">
        <f>conversões!O42*INPUTs!K$45</f>
        <v>365.45724131040265</v>
      </c>
      <c r="Q42" s="145">
        <f>conversões!P42*INPUTs!L$45</f>
        <v>0</v>
      </c>
      <c r="R42" s="145">
        <f>conversões!Q42*INPUTs!M$45</f>
        <v>173.77580632386378</v>
      </c>
      <c r="S42" s="145">
        <f>conversões!R42*INPUTs!N$45</f>
        <v>0</v>
      </c>
      <c r="T42" s="145">
        <f>conversões!S42*INPUTs!O$45</f>
        <v>1096.1845069020073</v>
      </c>
      <c r="U42" s="145">
        <f>conversões!T42*INPUTs!P$45</f>
        <v>11299.204154576228</v>
      </c>
      <c r="V42" s="145">
        <f>conversões!U42*INPUTs!Q$45</f>
        <v>2077.444160453831</v>
      </c>
      <c r="W42" s="145">
        <f>conversões!V42*INPUTs!R$45</f>
        <v>957.61870321473612</v>
      </c>
      <c r="X42" s="145">
        <f>conversões!W42*INPUTs!S$45</f>
        <v>2549.4602941627427</v>
      </c>
      <c r="Y42" s="145">
        <f>conversões!X42*INPUTs!T$45</f>
        <v>1627.3072168353826</v>
      </c>
      <c r="Z42" s="145">
        <f>conversões!Y42*INPUTs!U$45</f>
        <v>40198.547985096346</v>
      </c>
      <c r="AA42" s="145">
        <f>conversões!Z42*INPUTs!V$45</f>
        <v>12717.905997056021</v>
      </c>
      <c r="AB42" s="145">
        <f>conversões!AA42*INPUTs!W$45</f>
        <v>91312.630026849321</v>
      </c>
      <c r="AC42" s="145">
        <f>conversões!AB42*INPUTs!X$45</f>
        <v>192.49750921510878</v>
      </c>
      <c r="AD42" s="145">
        <f>conversões!AC42*INPUTs!Y$45</f>
        <v>132225.17695596197</v>
      </c>
      <c r="AE42" s="145">
        <f>conversões!AD42*INPUTs!Z$45</f>
        <v>830676.15955719107</v>
      </c>
      <c r="AF42" s="145">
        <f>conversões!AE42*INPUTs!AA$45</f>
        <v>57392.04867391396</v>
      </c>
      <c r="AG42" s="145">
        <f>conversões!AF42*INPUTs!AB$45</f>
        <v>33510.114017595297</v>
      </c>
      <c r="AH42" s="145">
        <f>conversões!AG42*INPUTs!AC$45</f>
        <v>53832.733725248923</v>
      </c>
      <c r="AI42" s="145">
        <f>conversões!AH42*INPUTs!AD$45</f>
        <v>137.4761045704829</v>
      </c>
      <c r="AJ42" s="145">
        <f>conversões!AI42*INPUTs!AE$45</f>
        <v>567.97206168145601</v>
      </c>
      <c r="AK42" s="145">
        <f>conversões!AJ42*INPUTs!AF$45</f>
        <v>88437.857342881267</v>
      </c>
      <c r="AL42" s="145">
        <f>conversões!AK42*INPUTs!AG$45</f>
        <v>1566.8889212995198</v>
      </c>
      <c r="AM42" s="143">
        <f t="shared" si="0"/>
        <v>1362914.4609623402</v>
      </c>
      <c r="AN42" s="145">
        <f>conversões!AM42*INPUTs!AI$45</f>
        <v>0</v>
      </c>
      <c r="AO42" s="145">
        <f>conversões!AN42*INPUTs!AJ$45</f>
        <v>0</v>
      </c>
      <c r="AP42" s="145">
        <f>conversões!AO42*INPUTs!AK$45</f>
        <v>0</v>
      </c>
      <c r="AQ42" s="145">
        <f>conversões!AP42*INPUTs!AL$45</f>
        <v>0</v>
      </c>
      <c r="AR42" s="145">
        <f>conversões!AQ42*INPUTs!AM$45</f>
        <v>426.82714480217686</v>
      </c>
      <c r="AS42" s="145">
        <f>conversões!AR42*INPUTs!AN$45</f>
        <v>0</v>
      </c>
      <c r="AT42" s="145">
        <f>conversões!AS42*INPUTs!AO$45</f>
        <v>415.31114261750275</v>
      </c>
      <c r="AU42" s="145">
        <f>conversões!AT42*INPUTs!AP$45</f>
        <v>0</v>
      </c>
      <c r="AV42" s="145">
        <f>conversões!AU42*INPUTs!AQ$45</f>
        <v>1010.2608933564469</v>
      </c>
      <c r="AW42" s="145">
        <f>conversões!AV42*INPUTs!AR$45</f>
        <v>8902.7223629576256</v>
      </c>
      <c r="AX42" s="145">
        <f>conversões!AW42*INPUTs!AS$45</f>
        <v>1759.6243070058904</v>
      </c>
      <c r="AY42" s="145">
        <f>conversões!AX42*INPUTs!AT$45</f>
        <v>276.62784864866853</v>
      </c>
      <c r="AZ42" s="145">
        <f>conversões!AY42*INPUTs!AU$45</f>
        <v>1913.2967804137529</v>
      </c>
      <c r="BA42" s="145">
        <f>conversões!AZ42*INPUTs!AV$45</f>
        <v>1564.2749316486425</v>
      </c>
      <c r="BB42" s="145">
        <f>conversões!BA42*INPUTs!AW$45</f>
        <v>45706.0387112143</v>
      </c>
      <c r="BC42" s="145">
        <f>conversões!BB42*INPUTs!AX$45</f>
        <v>13945.422905978941</v>
      </c>
      <c r="BD42" s="145">
        <f>conversões!BC42*INPUTs!AY$45</f>
        <v>99345.854387524247</v>
      </c>
      <c r="BE42" s="145">
        <f>conversões!BD42*INPUTs!AZ$45</f>
        <v>611.77781520788085</v>
      </c>
      <c r="BF42" s="145">
        <f>conversões!BE42*INPUTs!BA$45</f>
        <v>156761.50500737288</v>
      </c>
      <c r="BG42" s="145">
        <f>conversões!BF42*INPUTs!BB$45</f>
        <v>769886.92279092025</v>
      </c>
      <c r="BH42" s="145">
        <f>conversões!BG42*INPUTs!BC$45</f>
        <v>52319.14829470573</v>
      </c>
      <c r="BI42" s="145">
        <f>conversões!BH42*INPUTs!BD$45</f>
        <v>30053.66618226251</v>
      </c>
      <c r="BJ42" s="145">
        <f>conversões!BI42*INPUTs!BE$45</f>
        <v>53558.806726473347</v>
      </c>
      <c r="BK42" s="145">
        <f>conversões!BJ42*INPUTs!BF$45</f>
        <v>117.51957718795654</v>
      </c>
      <c r="BL42" s="145">
        <f>conversões!BK42*INPUTs!BG$45</f>
        <v>0</v>
      </c>
      <c r="BM42" s="145">
        <f>conversões!BL42*INPUTs!BH$45</f>
        <v>66296.349241183387</v>
      </c>
      <c r="BN42" s="145">
        <f>conversões!BM42*INPUTs!BI$45</f>
        <v>328.14848225220686</v>
      </c>
      <c r="BO42" s="143">
        <f t="shared" si="1"/>
        <v>1305200.1055337344</v>
      </c>
      <c r="BP42" s="145">
        <f>conversões!BO42*INPUTs!BK$45</f>
        <v>113.69463188677376</v>
      </c>
      <c r="BQ42" s="145">
        <f>conversões!BP42*INPUTs!BL$45</f>
        <v>0</v>
      </c>
      <c r="BR42" s="145">
        <f>conversões!BQ42*INPUTs!BM$45</f>
        <v>0</v>
      </c>
      <c r="BS42" s="145">
        <f>conversões!BR42*INPUTs!BN$45</f>
        <v>0</v>
      </c>
      <c r="BT42" s="145">
        <f>conversões!BS42*INPUTs!BO$45</f>
        <v>337.10458354428425</v>
      </c>
      <c r="BU42" s="145">
        <f>conversões!BT42*INPUTs!BP$45</f>
        <v>0</v>
      </c>
      <c r="BV42" s="145">
        <f>conversões!BU42*INPUTs!BQ$45</f>
        <v>473.25816877742847</v>
      </c>
      <c r="BW42" s="145">
        <f>conversões!BV42*INPUTs!BR$45</f>
        <v>0</v>
      </c>
      <c r="BX42" s="145">
        <f>conversões!BW42*INPUTs!BS$45</f>
        <v>99.767039480643973</v>
      </c>
      <c r="BY42" s="145">
        <f>conversões!BX42*INPUTs!BT$45</f>
        <v>11731.54079811569</v>
      </c>
      <c r="BZ42" s="145">
        <f>conversões!BY42*INPUTs!BU$45</f>
        <v>1033.9332976466155</v>
      </c>
      <c r="CA42" s="145">
        <f>conversões!BZ42*INPUTs!BV$45</f>
        <v>103.17787843724719</v>
      </c>
      <c r="CB42" s="145">
        <f>conversões!CA42*INPUTs!BW$45</f>
        <v>4032.31797460595</v>
      </c>
      <c r="CC42" s="145">
        <f>conversões!CB42*INPUTs!BX$45</f>
        <v>1651.376156217184</v>
      </c>
      <c r="CD42" s="145">
        <f>conversões!CC42*INPUTs!BY$45</f>
        <v>25837.903801063036</v>
      </c>
      <c r="CE42" s="145">
        <f>conversões!CD42*INPUTs!BZ$45</f>
        <v>12217.876691925559</v>
      </c>
      <c r="CF42" s="145">
        <f>conversões!CE42*INPUTs!CA$45</f>
        <v>120554.82812008166</v>
      </c>
      <c r="CG42" s="145">
        <f>conversões!CF42*INPUTs!CB$45</f>
        <v>865.2161486583484</v>
      </c>
      <c r="CH42" s="145">
        <f>conversões!CG42*INPUTs!CC$45</f>
        <v>186045.13181443914</v>
      </c>
      <c r="CI42" s="145">
        <f>conversões!CH42*INPUTs!CD$45</f>
        <v>753834.91403034492</v>
      </c>
      <c r="CJ42" s="145">
        <f>conversões!CI42*INPUTs!CE$45</f>
        <v>45035.140069972098</v>
      </c>
      <c r="CK42" s="145">
        <f>conversões!CJ42*INPUTs!CF$45</f>
        <v>31579.759842004791</v>
      </c>
      <c r="CL42" s="145">
        <f>conversões!CK42*INPUTs!CG$45</f>
        <v>43780.154563097472</v>
      </c>
      <c r="CM42" s="145">
        <f>conversões!CL42*INPUTs!CH$45</f>
        <v>106.73225686657563</v>
      </c>
      <c r="CN42" s="145">
        <f>conversões!CM42*INPUTs!CI$45</f>
        <v>85.545262214464813</v>
      </c>
      <c r="CO42" s="145">
        <f>conversões!CN42*INPUTs!CJ$45</f>
        <v>56332.203938242623</v>
      </c>
      <c r="CP42" s="145">
        <f>conversões!CO42*INPUTs!CK$45</f>
        <v>102.32516869809639</v>
      </c>
      <c r="CQ42" s="143">
        <f t="shared" si="2"/>
        <v>1295953.9022363205</v>
      </c>
      <c r="CR42" s="145">
        <f>conversões!CQ42*INPUTs!CM$45</f>
        <v>128.06105834027395</v>
      </c>
      <c r="CS42" s="145">
        <f>conversões!CR42*INPUTs!CN$45</f>
        <v>0</v>
      </c>
      <c r="CT42" s="145">
        <f>conversões!CS42*INPUTs!CO$45</f>
        <v>0</v>
      </c>
      <c r="CU42" s="145">
        <f>conversões!CT42*INPUTs!CP$45</f>
        <v>0</v>
      </c>
      <c r="CV42" s="145">
        <f>conversões!CU42*INPUTs!CQ$45</f>
        <v>301.82390687573314</v>
      </c>
      <c r="CW42" s="145">
        <f>conversões!CV42*INPUTs!CR$45</f>
        <v>0</v>
      </c>
      <c r="CX42" s="145">
        <f>conversões!CW42*INPUTs!CS$45</f>
        <v>0</v>
      </c>
      <c r="CY42" s="145">
        <f>conversões!CX42*INPUTs!CT$45</f>
        <v>98.446938599085598</v>
      </c>
      <c r="CZ42" s="145">
        <f>conversões!CY42*INPUTs!CU$45</f>
        <v>502.15942501679916</v>
      </c>
      <c r="DA42" s="145">
        <f>conversões!CZ42*INPUTs!CV$45</f>
        <v>9053.0556140400458</v>
      </c>
      <c r="DB42" s="145">
        <f>conversões!DA42*INPUTs!CW$45</f>
        <v>1367.6120649126631</v>
      </c>
      <c r="DC42" s="145">
        <f>conversões!DB42*INPUTs!CX$45</f>
        <v>0</v>
      </c>
      <c r="DD42" s="145">
        <f>conversões!DC42*INPUTs!CY$45</f>
        <v>6266.4757982937626</v>
      </c>
      <c r="DE42" s="145">
        <f>conversões!DD42*INPUTs!CZ$45</f>
        <v>257.72928296272471</v>
      </c>
      <c r="DF42" s="145">
        <f>conversões!DE42*INPUTs!DA$45</f>
        <v>23875.162658994628</v>
      </c>
      <c r="DG42" s="145">
        <f>conversões!DF42*INPUTs!DB$45</f>
        <v>8267.7499875056583</v>
      </c>
      <c r="DH42" s="145">
        <f>conversões!DG42*INPUTs!DC$45</f>
        <v>108520.73849465587</v>
      </c>
      <c r="DI42" s="145">
        <f>conversões!DH42*INPUTs!DD$45</f>
        <v>4254.1531412730483</v>
      </c>
      <c r="DJ42" s="145">
        <f>conversões!DI42*INPUTs!DE$45</f>
        <v>212976.87022200579</v>
      </c>
      <c r="DK42" s="145">
        <f>conversões!DJ42*INPUTs!DF$45</f>
        <v>660017.8024460302</v>
      </c>
      <c r="DL42" s="145">
        <f>conversões!DK42*INPUTs!DG$45</f>
        <v>34684.543672902291</v>
      </c>
      <c r="DM42" s="145">
        <f>conversões!DL42*INPUTs!DH$45</f>
        <v>26887.971938873688</v>
      </c>
      <c r="DN42" s="145">
        <f>conversões!DM42*INPUTs!DI$45</f>
        <v>46795.975892908828</v>
      </c>
      <c r="DO42" s="145">
        <f>conversões!DN42*INPUTs!DJ$45</f>
        <v>360.17172658202048</v>
      </c>
      <c r="DP42" s="145">
        <f>conversões!DO42*INPUTs!DK$45</f>
        <v>136.0952889879625</v>
      </c>
      <c r="DQ42" s="145">
        <f>conversões!DP42*INPUTs!DL$45</f>
        <v>40749.385734077376</v>
      </c>
      <c r="DR42" s="145">
        <f>conversões!DQ42*INPUTs!DM$45</f>
        <v>0</v>
      </c>
      <c r="DS42" s="143">
        <f t="shared" si="3"/>
        <v>1185501.9852938384</v>
      </c>
      <c r="DT42" s="145">
        <f>conversões!DS42*INPUTs!DO$45</f>
        <v>0</v>
      </c>
      <c r="DU42" s="145">
        <f>conversões!DT42*INPUTs!DP$45</f>
        <v>0</v>
      </c>
      <c r="DV42" s="145">
        <f>conversões!DU42*INPUTs!DQ$45</f>
        <v>0</v>
      </c>
      <c r="DW42" s="145">
        <f>conversões!DV42*INPUTs!DR$45</f>
        <v>0</v>
      </c>
      <c r="DX42" s="145">
        <f>conversões!DW42*INPUTs!DS$45</f>
        <v>1298.6273495814498</v>
      </c>
      <c r="DY42" s="145">
        <f>conversões!DX42*INPUTs!DT$45</f>
        <v>0</v>
      </c>
      <c r="DZ42" s="145">
        <f>conversões!DY42*INPUTs!DU$45</f>
        <v>0</v>
      </c>
      <c r="EA42" s="145">
        <f>conversões!DZ42*INPUTs!DV$45</f>
        <v>0</v>
      </c>
      <c r="EB42" s="145">
        <f>conversões!EA42*INPUTs!DW$45</f>
        <v>244.91991999407534</v>
      </c>
      <c r="EC42" s="145">
        <f>conversões!EB42*INPUTs!DX$45</f>
        <v>11096.308113193676</v>
      </c>
      <c r="ED42" s="145">
        <f>conversões!EC42*INPUTs!DY$45</f>
        <v>671.27764278835946</v>
      </c>
      <c r="EE42" s="145">
        <f>conversões!ED42*INPUTs!DZ$45</f>
        <v>0</v>
      </c>
      <c r="EF42" s="145">
        <f>conversões!EE42*INPUTs!EA$45</f>
        <v>4709.0372969107757</v>
      </c>
      <c r="EG42" s="145">
        <f>conversões!EF42*INPUTs!EB$45</f>
        <v>80.232387584266064</v>
      </c>
      <c r="EH42" s="145">
        <f>conversões!EG42*INPUTs!EC$45</f>
        <v>17631.381063265479</v>
      </c>
      <c r="EI42" s="145">
        <f>conversões!EH42*INPUTs!ED$45</f>
        <v>11686.323015630462</v>
      </c>
      <c r="EJ42" s="145">
        <f>conversões!EI42*INPUTs!EE$45</f>
        <v>86599.27796651455</v>
      </c>
      <c r="EK42" s="145">
        <f>conversões!EJ42*INPUTs!EF$45</f>
        <v>1584.1406349358763</v>
      </c>
      <c r="EL42" s="145">
        <f>conversões!EK42*INPUTs!EG$45</f>
        <v>155197.42743054728</v>
      </c>
      <c r="EM42" s="145">
        <f>conversões!EL42*INPUTs!EH$45</f>
        <v>501428.20911164425</v>
      </c>
      <c r="EN42" s="145">
        <f>conversões!EM42*INPUTs!EI$45</f>
        <v>5217.9752603155739</v>
      </c>
      <c r="EO42" s="145">
        <f>conversões!EN42*INPUTs!EJ$45</f>
        <v>16694.5074734433</v>
      </c>
      <c r="EP42" s="145">
        <f>conversões!EO42*INPUTs!EK$45</f>
        <v>41028.046137713915</v>
      </c>
      <c r="EQ42" s="145">
        <f>conversões!EP42*INPUTs!EL$45</f>
        <v>368.78746573820547</v>
      </c>
      <c r="ER42" s="145">
        <f>conversões!EQ42*INPUTs!EM$45</f>
        <v>0</v>
      </c>
      <c r="ES42" s="145">
        <f>conversões!ER42*INPUTs!EN$45</f>
        <v>31998.13724261065</v>
      </c>
      <c r="ET42" s="145">
        <f>conversões!ES42*INPUTs!EO$45</f>
        <v>84.455144825543229</v>
      </c>
      <c r="EU42" s="143">
        <f t="shared" si="4"/>
        <v>887619.07065723767</v>
      </c>
      <c r="EV42" s="145">
        <f>conversões!EU42*INPUTs!EQ$45</f>
        <v>0</v>
      </c>
      <c r="EW42" s="145">
        <f>conversões!EV42*INPUTs!ER$45</f>
        <v>0</v>
      </c>
      <c r="EX42" s="145">
        <f>conversões!EW42*INPUTs!ES$45</f>
        <v>390.86774670435938</v>
      </c>
      <c r="EY42" s="145">
        <f>conversões!EX42*INPUTs!ET$45</f>
        <v>0</v>
      </c>
      <c r="EZ42" s="145">
        <f>conversões!EY42*INPUTs!EU$45</f>
        <v>903.55646228856222</v>
      </c>
      <c r="FA42" s="145">
        <f>conversões!EZ42*INPUTs!EV$45</f>
        <v>0</v>
      </c>
      <c r="FB42" s="145">
        <f>conversões!FA42*INPUTs!EW$45</f>
        <v>0</v>
      </c>
      <c r="FC42" s="145">
        <f>conversões!FB42*INPUTs!EX$45</f>
        <v>84.427433288141643</v>
      </c>
      <c r="FD42" s="145">
        <f>conversões!FC42*INPUTs!EY$45</f>
        <v>545.43092498997567</v>
      </c>
      <c r="FE42" s="145">
        <f>conversões!FD42*INPUTs!EZ$45</f>
        <v>1123.0709157797792</v>
      </c>
      <c r="FF42" s="145">
        <f>conversões!FE42*INPUTs!FA$45</f>
        <v>565.00558174510513</v>
      </c>
      <c r="FG42" s="145">
        <f>conversões!FF42*INPUTs!FB$45</f>
        <v>0</v>
      </c>
      <c r="FH42" s="145">
        <f>conversões!FG42*INPUTs!FC$45</f>
        <v>2385.1891237718201</v>
      </c>
      <c r="FI42" s="145">
        <f>conversões!FH42*INPUTs!FD$45</f>
        <v>0</v>
      </c>
      <c r="FJ42" s="145">
        <f>conversões!FI42*INPUTs!FE$45</f>
        <v>12445.09146961823</v>
      </c>
      <c r="FK42" s="145">
        <f>conversões!FJ42*INPUTs!FF$45</f>
        <v>5389.537773859448</v>
      </c>
      <c r="FL42" s="145">
        <f>conversões!FK42*INPUTs!FG$45</f>
        <v>66102.324434446098</v>
      </c>
      <c r="FM42" s="145">
        <f>conversões!FL42*INPUTs!FH$45</f>
        <v>2935.7841934314379</v>
      </c>
      <c r="FN42" s="145">
        <f>conversões!FM42*INPUTs!FI$45</f>
        <v>154187.04938007394</v>
      </c>
      <c r="FO42" s="145">
        <f>conversões!FN42*INPUTs!FJ$45</f>
        <v>429311.6439936161</v>
      </c>
      <c r="FP42" s="145">
        <f>conversões!FO42*INPUTs!FK$45</f>
        <v>3795.1366405100816</v>
      </c>
      <c r="FQ42" s="145">
        <f>conversões!FP42*INPUTs!FL$45</f>
        <v>27547.039218209909</v>
      </c>
      <c r="FR42" s="145">
        <f>conversões!FQ42*INPUTs!FM$45</f>
        <v>50351.601892108833</v>
      </c>
      <c r="FS42" s="145">
        <f>conversões!FR42*INPUTs!FN$45</f>
        <v>327.70508230781388</v>
      </c>
      <c r="FT42" s="145">
        <f>conversões!FS42*INPUTs!FO$45</f>
        <v>0</v>
      </c>
      <c r="FU42" s="145">
        <f>conversões!FT42*INPUTs!FP$45</f>
        <v>18931.088319594823</v>
      </c>
      <c r="FV42" s="145">
        <f>conversões!FU42*INPUTs!FQ$45</f>
        <v>82.973405270430504</v>
      </c>
      <c r="FW42" s="143">
        <f t="shared" si="5"/>
        <v>777404.52399161493</v>
      </c>
      <c r="FX42" s="145">
        <f>conversões!FW42*INPUTs!FS$45</f>
        <v>0</v>
      </c>
      <c r="FY42" s="145">
        <f>conversões!FX42*INPUTs!FT$45</f>
        <v>0</v>
      </c>
      <c r="FZ42" s="145">
        <f>conversões!FY42*INPUTs!FU$45</f>
        <v>0</v>
      </c>
      <c r="GA42" s="145">
        <f>conversões!FZ42*INPUTs!FV$45</f>
        <v>78.897029473724473</v>
      </c>
      <c r="GB42" s="145">
        <f>conversões!GA42*INPUTs!FW$45</f>
        <v>0</v>
      </c>
      <c r="GC42" s="145">
        <f>conversões!GB42*INPUTs!FX$45</f>
        <v>0</v>
      </c>
      <c r="GD42" s="145">
        <f>conversões!GC42*INPUTs!FY$45</f>
        <v>0</v>
      </c>
      <c r="GE42" s="145">
        <f>conversões!GD42*INPUTs!FZ$45</f>
        <v>0</v>
      </c>
      <c r="GF42" s="145">
        <f>conversões!GE42*INPUTs!GA$45</f>
        <v>927.02312629371886</v>
      </c>
      <c r="GG42" s="145">
        <f>conversões!GF42*INPUTs!GB$45</f>
        <v>3450.1532513472512</v>
      </c>
      <c r="GH42" s="145">
        <f>conversões!GG42*INPUTs!GC$45</f>
        <v>593.96776404757463</v>
      </c>
      <c r="GI42" s="145">
        <f>conversões!GH42*INPUTs!GD$45</f>
        <v>0</v>
      </c>
      <c r="GJ42" s="145">
        <f>conversões!GI42*INPUTs!GE$45</f>
        <v>956.49496469314522</v>
      </c>
      <c r="GK42" s="145">
        <f>conversões!GJ42*INPUTs!GF$45</f>
        <v>0</v>
      </c>
      <c r="GL42" s="145">
        <f>conversões!GK42*INPUTs!GG$45</f>
        <v>14383.314371378094</v>
      </c>
      <c r="GM42" s="145">
        <f>conversões!GL42*INPUTs!GH$45</f>
        <v>1627.9156092841049</v>
      </c>
      <c r="GN42" s="145">
        <f>conversões!GM42*INPUTs!GI$45</f>
        <v>52441.887521098564</v>
      </c>
      <c r="GO42" s="145">
        <f>conversões!GN42*INPUTs!GJ$45</f>
        <v>3054.3885642687724</v>
      </c>
      <c r="GP42" s="145">
        <f>conversões!GO42*INPUTs!GK$45</f>
        <v>91905.717703438946</v>
      </c>
      <c r="GQ42" s="145">
        <f>conversões!GP42*INPUTs!GL$45</f>
        <v>314351.24251842633</v>
      </c>
      <c r="GR42" s="145">
        <f>conversões!GQ42*INPUTs!GM$45</f>
        <v>1914.7785697776026</v>
      </c>
      <c r="GS42" s="145">
        <f>conversões!GR42*INPUTs!GN$45</f>
        <v>16087.474595589503</v>
      </c>
      <c r="GT42" s="145">
        <f>conversões!GS42*INPUTs!GO$45</f>
        <v>60093.854026654102</v>
      </c>
      <c r="GU42" s="145">
        <f>conversões!GT42*INPUTs!GP$45</f>
        <v>0</v>
      </c>
      <c r="GV42" s="145">
        <f>conversões!GU42*INPUTs!GQ$45</f>
        <v>0</v>
      </c>
      <c r="GW42" s="145">
        <f>conversões!GV42*INPUTs!GR$45</f>
        <v>16947.571346412584</v>
      </c>
      <c r="GX42" s="145">
        <f>conversões!GW42*INPUTs!GS$45</f>
        <v>0</v>
      </c>
      <c r="GY42" s="143">
        <f t="shared" si="6"/>
        <v>578814.68096218398</v>
      </c>
      <c r="GZ42" s="145">
        <f>conversões!GY42*INPUTs!GU$45</f>
        <v>88.618313721356458</v>
      </c>
      <c r="HA42" s="145">
        <f>conversões!GZ42*INPUTs!GV$45</f>
        <v>0</v>
      </c>
      <c r="HB42" s="145">
        <f>conversões!HA42*INPUTs!GW$45</f>
        <v>0</v>
      </c>
      <c r="HC42" s="145">
        <f>conversões!HB42*INPUTs!GX$45</f>
        <v>303.54430998974635</v>
      </c>
      <c r="HD42" s="145">
        <f>conversões!HC42*INPUTs!GY$45</f>
        <v>0</v>
      </c>
      <c r="HE42" s="145">
        <f>conversões!HD42*INPUTs!GZ$45</f>
        <v>0</v>
      </c>
      <c r="HF42" s="145">
        <f>conversões!HE42*INPUTs!HA$45</f>
        <v>0</v>
      </c>
      <c r="HG42" s="145">
        <f>conversões!HF42*INPUTs!HB$45</f>
        <v>0</v>
      </c>
      <c r="HH42" s="145">
        <f>conversões!HG42*INPUTs!HC$45</f>
        <v>500.54813849094296</v>
      </c>
      <c r="HI42" s="145">
        <f>conversões!HH42*INPUTs!HD$45</f>
        <v>2686.6414170905764</v>
      </c>
      <c r="HJ42" s="145">
        <f>conversões!HI42*INPUTs!HE$45</f>
        <v>0</v>
      </c>
      <c r="HK42" s="145">
        <f>conversões!HJ42*INPUTs!HF$45</f>
        <v>0</v>
      </c>
      <c r="HL42" s="145">
        <f>conversões!HK42*INPUTs!HG$45</f>
        <v>1169.3133324545108</v>
      </c>
      <c r="HM42" s="145">
        <f>conversões!HL42*INPUTs!HH$45</f>
        <v>0</v>
      </c>
      <c r="HN42" s="145">
        <f>conversões!HM42*INPUTs!HI$45</f>
        <v>8026.213844731451</v>
      </c>
      <c r="HO42" s="145">
        <f>conversões!HN42*INPUTs!HJ$45</f>
        <v>1460.2171261749893</v>
      </c>
      <c r="HP42" s="145">
        <f>conversões!HO42*INPUTs!HK$45</f>
        <v>57449.561948128525</v>
      </c>
      <c r="HQ42" s="145">
        <f>conversões!HP42*INPUTs!HL$45</f>
        <v>2681.3828063540673</v>
      </c>
      <c r="HR42" s="145">
        <f>conversões!HQ42*INPUTs!HM$45</f>
        <v>69137.325002862301</v>
      </c>
      <c r="HS42" s="145">
        <f>conversões!HR42*INPUTs!HN$45</f>
        <v>237326.6305362556</v>
      </c>
      <c r="HT42" s="145">
        <f>conversões!HS42*INPUTs!HO$45</f>
        <v>4824.3313727349077</v>
      </c>
      <c r="HU42" s="145">
        <f>conversões!HT42*INPUTs!HP$45</f>
        <v>11127.677588350916</v>
      </c>
      <c r="HV42" s="145">
        <f>conversões!HU42*INPUTs!HQ$45</f>
        <v>60979.574995078627</v>
      </c>
      <c r="HW42" s="145">
        <f>conversões!HV42*INPUTs!HR$45</f>
        <v>754.4413796691108</v>
      </c>
      <c r="HX42" s="145">
        <f>conversões!HW42*INPUTs!HS$45</f>
        <v>852.95304193437289</v>
      </c>
      <c r="HY42" s="145">
        <f>conversões!HX42*INPUTs!HT$45</f>
        <v>11126.646071179095</v>
      </c>
      <c r="HZ42" s="145">
        <f>conversões!HY42*INPUTs!HU$45</f>
        <v>0</v>
      </c>
      <c r="IA42" s="143">
        <f t="shared" si="7"/>
        <v>470495.62122520106</v>
      </c>
    </row>
    <row r="43" spans="1:235" s="26" customFormat="1" ht="24" x14ac:dyDescent="0.25">
      <c r="A43" s="93" t="s">
        <v>30</v>
      </c>
      <c r="B43" s="94">
        <v>3240</v>
      </c>
      <c r="C43" s="94">
        <v>2</v>
      </c>
      <c r="D43" s="94"/>
      <c r="E43" s="94"/>
      <c r="F43" s="94"/>
      <c r="G43" s="94" t="s">
        <v>826</v>
      </c>
      <c r="H43" s="94" t="s">
        <v>25</v>
      </c>
      <c r="I43" s="93" t="s">
        <v>826</v>
      </c>
      <c r="J43" s="93" t="s">
        <v>887</v>
      </c>
      <c r="K43" s="93" t="s">
        <v>844</v>
      </c>
      <c r="L43" s="145">
        <f>conversões!K43*INPUTs!G$46</f>
        <v>5627.056865521703</v>
      </c>
      <c r="M43" s="145">
        <f>conversões!L43*INPUTs!H$46</f>
        <v>0</v>
      </c>
      <c r="N43" s="145">
        <f>conversões!M43*INPUTs!I$46</f>
        <v>68440.418262987499</v>
      </c>
      <c r="O43" s="145">
        <f>conversões!N43*INPUTs!J$46</f>
        <v>0</v>
      </c>
      <c r="P43" s="145">
        <f>conversões!O43*INPUTs!K$46</f>
        <v>7802.936914552547</v>
      </c>
      <c r="Q43" s="145">
        <f>conversões!P43*INPUTs!L$46</f>
        <v>0</v>
      </c>
      <c r="R43" s="145">
        <f>conversões!Q43*INPUTs!M$46</f>
        <v>2337.757329502223</v>
      </c>
      <c r="S43" s="145">
        <f>conversões!R43*INPUTs!N$46</f>
        <v>6290.7228666759338</v>
      </c>
      <c r="T43" s="145">
        <f>conversões!S43*INPUTs!O$46</f>
        <v>4821.3791117877272</v>
      </c>
      <c r="U43" s="145">
        <f>conversões!T43*INPUTs!P$46</f>
        <v>4583.0947003661795</v>
      </c>
      <c r="V43" s="145">
        <f>conversões!U43*INPUTs!Q$46</f>
        <v>874.17291975037585</v>
      </c>
      <c r="W43" s="145">
        <f>conversões!V43*INPUTs!R$46</f>
        <v>196.77989046362899</v>
      </c>
      <c r="X43" s="145">
        <f>conversões!W43*INPUTs!S$46</f>
        <v>8167.501559133616</v>
      </c>
      <c r="Y43" s="145">
        <f>conversões!X43*INPUTs!T$46</f>
        <v>0</v>
      </c>
      <c r="Z43" s="145">
        <f>conversões!Y43*INPUTs!U$46</f>
        <v>25436.347565592201</v>
      </c>
      <c r="AA43" s="145">
        <f>conversões!Z43*INPUTs!V$46</f>
        <v>6057.0807211788542</v>
      </c>
      <c r="AB43" s="145">
        <f>conversões!AA43*INPUTs!W$46</f>
        <v>167407.83093468015</v>
      </c>
      <c r="AC43" s="145">
        <f>conversões!AB43*INPUTs!X$46</f>
        <v>11876.27792919527</v>
      </c>
      <c r="AD43" s="145">
        <f>conversões!AC43*INPUTs!Y$46</f>
        <v>28286.223201048044</v>
      </c>
      <c r="AE43" s="145">
        <f>conversões!AD43*INPUTs!Z$46</f>
        <v>2489777.8060556403</v>
      </c>
      <c r="AF43" s="145">
        <f>conversões!AE43*INPUTs!AA$46</f>
        <v>244503.71596198026</v>
      </c>
      <c r="AG43" s="145">
        <f>conversões!AF43*INPUTs!AB$46</f>
        <v>134425.67036610327</v>
      </c>
      <c r="AH43" s="145">
        <f>conversões!AG43*INPUTs!AC$46</f>
        <v>72403.735129069493</v>
      </c>
      <c r="AI43" s="145">
        <f>conversões!AH43*INPUTs!AD$46</f>
        <v>55690.395491845949</v>
      </c>
      <c r="AJ43" s="145">
        <f>conversões!AI43*INPUTs!AE$46</f>
        <v>4967.5207959079135</v>
      </c>
      <c r="AK43" s="145">
        <f>conversões!AJ43*INPUTs!AF$46</f>
        <v>19418.467899110707</v>
      </c>
      <c r="AL43" s="145">
        <f>conversões!AK43*INPUTs!AG$46</f>
        <v>2324.3578148613324</v>
      </c>
      <c r="AM43" s="143">
        <f t="shared" si="0"/>
        <v>3371717.2502869549</v>
      </c>
      <c r="AN43" s="145">
        <f>conversões!AM43*INPUTs!AI$46</f>
        <v>8867.9689080135595</v>
      </c>
      <c r="AO43" s="145">
        <f>conversões!AN43*INPUTs!AJ$46</f>
        <v>2250.0117552576207</v>
      </c>
      <c r="AP43" s="145">
        <f>conversões!AO43*INPUTs!AK$46</f>
        <v>146327.10908421664</v>
      </c>
      <c r="AQ43" s="145">
        <f>conversões!AP43*INPUTs!AL$46</f>
        <v>0</v>
      </c>
      <c r="AR43" s="145">
        <f>conversões!AQ43*INPUTs!AM$46</f>
        <v>8724.1793335368748</v>
      </c>
      <c r="AS43" s="145">
        <f>conversões!AR43*INPUTs!AN$46</f>
        <v>0</v>
      </c>
      <c r="AT43" s="145">
        <f>conversões!AS43*INPUTs!AO$46</f>
        <v>3167.2813395927105</v>
      </c>
      <c r="AU43" s="145">
        <f>conversões!AT43*INPUTs!AP$46</f>
        <v>7868.7904018344871</v>
      </c>
      <c r="AV43" s="145">
        <f>conversões!AU43*INPUTs!AQ$46</f>
        <v>6124.6383448625984</v>
      </c>
      <c r="AW43" s="145">
        <f>conversões!AV43*INPUTs!AR$46</f>
        <v>4699.206552514358</v>
      </c>
      <c r="AX43" s="145">
        <f>conversões!AW43*INPUTs!AS$46</f>
        <v>1478.1099122128007</v>
      </c>
      <c r="AY43" s="145">
        <f>conversões!AX43*INPUTs!AT$46</f>
        <v>127.22914387573906</v>
      </c>
      <c r="AZ43" s="145">
        <f>conversões!AY43*INPUTs!AU$46</f>
        <v>8256.2631940895644</v>
      </c>
      <c r="BA43" s="145">
        <f>conversões!AZ43*INPUTs!AV$46</f>
        <v>0</v>
      </c>
      <c r="BB43" s="145">
        <f>conversões!BA43*INPUTs!AW$46</f>
        <v>31979.21044834032</v>
      </c>
      <c r="BC43" s="145">
        <f>conversões!BB43*INPUTs!AX$46</f>
        <v>9055.7914007936797</v>
      </c>
      <c r="BD43" s="145">
        <f>conversões!BC43*INPUTs!AY$46</f>
        <v>203188.70522432626</v>
      </c>
      <c r="BE43" s="145">
        <f>conversões!BD43*INPUTs!AZ$46</f>
        <v>22344.969305418661</v>
      </c>
      <c r="BF43" s="145">
        <f>conversões!BE43*INPUTs!BA$46</f>
        <v>38956.711907387267</v>
      </c>
      <c r="BG43" s="145">
        <f>conversões!BF43*INPUTs!BB$46</f>
        <v>3568996.4699648684</v>
      </c>
      <c r="BH43" s="145">
        <f>conversões!BG43*INPUTs!BC$46</f>
        <v>301888.27298738825</v>
      </c>
      <c r="BI43" s="145">
        <f>conversões!BH43*INPUTs!BD$46</f>
        <v>182400.59654279926</v>
      </c>
      <c r="BJ43" s="145">
        <f>conversões!BI43*INPUTs!BE$46</f>
        <v>101270.32268879138</v>
      </c>
      <c r="BK43" s="145">
        <f>conversões!BJ43*INPUTs!BF$46</f>
        <v>77268.631017299369</v>
      </c>
      <c r="BL43" s="145">
        <f>conversões!BK43*INPUTs!BG$46</f>
        <v>7532.2167732739072</v>
      </c>
      <c r="BM43" s="145">
        <f>conversões!BL43*INPUTs!BH$46</f>
        <v>26190.342574610098</v>
      </c>
      <c r="BN43" s="145">
        <f>conversões!BM43*INPUTs!BI$46</f>
        <v>3827.1539807283807</v>
      </c>
      <c r="BO43" s="143">
        <f t="shared" si="1"/>
        <v>4772790.1827860316</v>
      </c>
      <c r="BP43" s="145">
        <f>conversões!BO43*INPUTs!BK$46</f>
        <v>7713.148553660817</v>
      </c>
      <c r="BQ43" s="145">
        <f>conversões!BP43*INPUTs!BL$46</f>
        <v>1488.7920466378137</v>
      </c>
      <c r="BR43" s="145">
        <f>conversões!BQ43*INPUTs!BM$46</f>
        <v>76620.589123158163</v>
      </c>
      <c r="BS43" s="145">
        <f>conversões!BR43*INPUTs!BN$46</f>
        <v>0</v>
      </c>
      <c r="BT43" s="145">
        <f>conversões!BS43*INPUTs!BO$46</f>
        <v>9780.0628350600819</v>
      </c>
      <c r="BU43" s="145">
        <f>conversões!BT43*INPUTs!BP$46</f>
        <v>0</v>
      </c>
      <c r="BV43" s="145">
        <f>conversões!BU43*INPUTs!BQ$46</f>
        <v>492.17260942941795</v>
      </c>
      <c r="BW43" s="145">
        <f>conversões!BV43*INPUTs!BR$46</f>
        <v>6986.6274251290324</v>
      </c>
      <c r="BX43" s="145">
        <f>conversões!BW43*INPUTs!BS$46</f>
        <v>3942.2671934288423</v>
      </c>
      <c r="BY43" s="145">
        <f>conversões!BX43*INPUTs!BT$46</f>
        <v>6789.9230290297028</v>
      </c>
      <c r="BZ43" s="145">
        <f>conversões!BY43*INPUTs!BU$46</f>
        <v>1371.1787266297993</v>
      </c>
      <c r="CA43" s="145">
        <f>conversões!BZ43*INPUTs!BV$46</f>
        <v>118.08601816166249</v>
      </c>
      <c r="CB43" s="145">
        <f>conversões!CA43*INPUTs!BW$46</f>
        <v>5919.1280505429586</v>
      </c>
      <c r="CC43" s="145">
        <f>conversões!CB43*INPUTs!BX$46</f>
        <v>0</v>
      </c>
      <c r="CD43" s="145">
        <f>conversões!CC43*INPUTs!BY$46</f>
        <v>26014.733978910517</v>
      </c>
      <c r="CE43" s="145">
        <f>conversões!CD43*INPUTs!BZ$46</f>
        <v>7172.4934013916982</v>
      </c>
      <c r="CF43" s="145">
        <f>conversões!CE43*INPUTs!CA$46</f>
        <v>220073.92183372736</v>
      </c>
      <c r="CG43" s="145">
        <f>conversões!CF43*INPUTs!CB$46</f>
        <v>18812.083497560845</v>
      </c>
      <c r="CH43" s="145">
        <f>conversões!CG43*INPUTs!CC$46</f>
        <v>34886.095692539129</v>
      </c>
      <c r="CI43" s="145">
        <f>conversões!CH43*INPUTs!CD$46</f>
        <v>3047882.6756592803</v>
      </c>
      <c r="CJ43" s="145">
        <f>conversões!CI43*INPUTs!CE$46</f>
        <v>223953.624682389</v>
      </c>
      <c r="CK43" s="145">
        <f>conversões!CJ43*INPUTs!CF$46</f>
        <v>145049.44317173076</v>
      </c>
      <c r="CL43" s="145">
        <f>conversões!CK43*INPUTs!CG$46</f>
        <v>54188.986817221055</v>
      </c>
      <c r="CM43" s="145">
        <f>conversões!CL43*INPUTs!CH$46</f>
        <v>41020.936978417376</v>
      </c>
      <c r="CN43" s="145">
        <f>conversões!CM43*INPUTs!CI$46</f>
        <v>4769.3685747894106</v>
      </c>
      <c r="CO43" s="145">
        <f>conversões!CN43*INPUTs!CJ$46</f>
        <v>17416.428920840634</v>
      </c>
      <c r="CP43" s="145">
        <f>conversões!CO43*INPUTs!CK$46</f>
        <v>2649.4979369388338</v>
      </c>
      <c r="CQ43" s="143">
        <f t="shared" si="2"/>
        <v>3965112.2667566054</v>
      </c>
      <c r="CR43" s="145">
        <f>conversões!CQ43*INPUTs!CM$46</f>
        <v>6359.8719884633028</v>
      </c>
      <c r="CS43" s="145">
        <f>conversões!CR43*INPUTs!CN$46</f>
        <v>191.45013457831814</v>
      </c>
      <c r="CT43" s="145">
        <f>conversões!CS43*INPUTs!CO$46</f>
        <v>72794.23800969556</v>
      </c>
      <c r="CU43" s="145">
        <f>conversões!CT43*INPUTs!CP$46</f>
        <v>0</v>
      </c>
      <c r="CV43" s="145">
        <f>conversões!CU43*INPUTs!CQ$46</f>
        <v>8105.0655168816766</v>
      </c>
      <c r="CW43" s="145">
        <f>conversões!CV43*INPUTs!CR$46</f>
        <v>0</v>
      </c>
      <c r="CX43" s="145">
        <f>conversões!CW43*INPUTs!CS$46</f>
        <v>2595.6357780308854</v>
      </c>
      <c r="CY43" s="145">
        <f>conversões!CX43*INPUTs!CT$46</f>
        <v>1597.0733797012153</v>
      </c>
      <c r="CZ43" s="145">
        <f>conversões!CY43*INPUTs!CU$46</f>
        <v>2625.8852896113222</v>
      </c>
      <c r="DA43" s="145">
        <f>conversões!CZ43*INPUTs!CV$46</f>
        <v>7143.0237116718436</v>
      </c>
      <c r="DB43" s="145">
        <f>conversões!DA43*INPUTs!CW$46</f>
        <v>283.56477629203658</v>
      </c>
      <c r="DC43" s="145">
        <f>conversões!DB43*INPUTs!CX$46</f>
        <v>287.5411233785224</v>
      </c>
      <c r="DD43" s="145">
        <f>conversões!DC43*INPUTs!CY$46</f>
        <v>7966.2235113666693</v>
      </c>
      <c r="DE43" s="145">
        <f>conversões!DD43*INPUTs!CZ$46</f>
        <v>130.10542614912683</v>
      </c>
      <c r="DF43" s="145">
        <f>conversões!DE43*INPUTs!DA$46</f>
        <v>35627.897506987567</v>
      </c>
      <c r="DG43" s="145">
        <f>conversões!DF43*INPUTs!DB$46</f>
        <v>4641.4411462029911</v>
      </c>
      <c r="DH43" s="145">
        <f>conversões!DG43*INPUTs!DC$46</f>
        <v>163372.73796728614</v>
      </c>
      <c r="DI43" s="145">
        <f>conversões!DH43*INPUTs!DD$46</f>
        <v>14433.486144892506</v>
      </c>
      <c r="DJ43" s="145">
        <f>conversões!DI43*INPUTs!DE$46</f>
        <v>31877.058902812849</v>
      </c>
      <c r="DK43" s="145">
        <f>conversões!DJ43*INPUTs!DF$46</f>
        <v>2554154.1885755369</v>
      </c>
      <c r="DL43" s="145">
        <f>conversões!DK43*INPUTs!DG$46</f>
        <v>165147.81020681842</v>
      </c>
      <c r="DM43" s="145">
        <f>conversões!DL43*INPUTs!DH$46</f>
        <v>120404.90381246452</v>
      </c>
      <c r="DN43" s="145">
        <f>conversões!DM43*INPUTs!DI$46</f>
        <v>41681.229727218488</v>
      </c>
      <c r="DO43" s="145">
        <f>conversões!DN43*INPUTs!DJ$46</f>
        <v>33330.071423092661</v>
      </c>
      <c r="DP43" s="145">
        <f>conversões!DO43*INPUTs!DK$46</f>
        <v>3941.2332584828496</v>
      </c>
      <c r="DQ43" s="145">
        <f>conversões!DP43*INPUTs!DL$46</f>
        <v>20075.050954538809</v>
      </c>
      <c r="DR43" s="145">
        <f>conversões!DQ43*INPUTs!DM$46</f>
        <v>1758.2983974677813</v>
      </c>
      <c r="DS43" s="143">
        <f t="shared" si="3"/>
        <v>3300525.0866696234</v>
      </c>
      <c r="DT43" s="145">
        <f>conversões!DS43*INPUTs!DO$46</f>
        <v>6404.6821243605009</v>
      </c>
      <c r="DU43" s="145">
        <f>conversões!DT43*INPUTs!DP$46</f>
        <v>0</v>
      </c>
      <c r="DV43" s="145">
        <f>conversões!DU43*INPUTs!DQ$46</f>
        <v>46331.690187078479</v>
      </c>
      <c r="DW43" s="145">
        <f>conversões!DV43*INPUTs!DR$46</f>
        <v>0</v>
      </c>
      <c r="DX43" s="145">
        <f>conversões!DW43*INPUTs!DS$46</f>
        <v>8233.0815988941813</v>
      </c>
      <c r="DY43" s="145">
        <f>conversões!DX43*INPUTs!DT$46</f>
        <v>0</v>
      </c>
      <c r="DZ43" s="145">
        <f>conversões!DY43*INPUTs!DU$46</f>
        <v>2721.549151121576</v>
      </c>
      <c r="EA43" s="145">
        <f>conversões!DZ43*INPUTs!DV$46</f>
        <v>1017.0225421389166</v>
      </c>
      <c r="EB43" s="145">
        <f>conversões!EA43*INPUTs!DW$46</f>
        <v>2873.2623903749304</v>
      </c>
      <c r="EC43" s="145">
        <f>conversões!EB43*INPUTs!DX$46</f>
        <v>9781.1880778832947</v>
      </c>
      <c r="ED43" s="145">
        <f>conversões!EC43*INPUTs!DY$46</f>
        <v>1083.4753142453544</v>
      </c>
      <c r="EE43" s="145">
        <f>conversões!ED43*INPUTs!DZ$46</f>
        <v>502.62223912104048</v>
      </c>
      <c r="EF43" s="145">
        <f>conversões!EE43*INPUTs!EA$46</f>
        <v>7272.594124696413</v>
      </c>
      <c r="EG43" s="145">
        <f>conversões!EF43*INPUTs!EB$46</f>
        <v>125.79102286756066</v>
      </c>
      <c r="EH43" s="145">
        <f>conversões!EG43*INPUTs!EC$46</f>
        <v>14251.215288201747</v>
      </c>
      <c r="EI43" s="145">
        <f>conversões!EH43*INPUTs!ED$46</f>
        <v>2550.1413851491629</v>
      </c>
      <c r="EJ43" s="145">
        <f>conversões!EI43*INPUTs!EE$46</f>
        <v>144611.12632716892</v>
      </c>
      <c r="EK43" s="145">
        <f>conversões!EJ43*INPUTs!EF$46</f>
        <v>13573.515136533257</v>
      </c>
      <c r="EL43" s="145">
        <f>conversões!EK43*INPUTs!EG$46</f>
        <v>29910.159367291315</v>
      </c>
      <c r="EM43" s="145">
        <f>conversões!EL43*INPUTs!EH$46</f>
        <v>2407960.8404862932</v>
      </c>
      <c r="EN43" s="145">
        <f>conversões!EM43*INPUTs!EI$46</f>
        <v>171933.01777184822</v>
      </c>
      <c r="EO43" s="145">
        <f>conversões!EN43*INPUTs!EJ$46</f>
        <v>120543.71207462322</v>
      </c>
      <c r="EP43" s="145">
        <f>conversões!EO43*INPUTs!EK$46</f>
        <v>31734.695434575919</v>
      </c>
      <c r="EQ43" s="145">
        <f>conversões!EP43*INPUTs!EL$46</f>
        <v>35839.1186093219</v>
      </c>
      <c r="ER43" s="145">
        <f>conversões!EQ43*INPUTs!EM$46</f>
        <v>5038.262350408364</v>
      </c>
      <c r="ES43" s="145">
        <f>conversões!ER43*INPUTs!EN$46</f>
        <v>20073.485608849616</v>
      </c>
      <c r="ET43" s="145">
        <f>conversões!ES43*INPUTs!EO$46</f>
        <v>1243.5764278646241</v>
      </c>
      <c r="EU43" s="143">
        <f t="shared" si="4"/>
        <v>3085609.8250409118</v>
      </c>
      <c r="EV43" s="145">
        <f>conversões!EU43*INPUTs!EQ$46</f>
        <v>5331.1564635362438</v>
      </c>
      <c r="EW43" s="145">
        <f>conversões!EV43*INPUTs!ER$46</f>
        <v>0</v>
      </c>
      <c r="EX43" s="145">
        <f>conversões!EW43*INPUTs!ES$46</f>
        <v>26735.446738421117</v>
      </c>
      <c r="EY43" s="145">
        <f>conversões!EX43*INPUTs!ET$46</f>
        <v>0</v>
      </c>
      <c r="EZ43" s="145">
        <f>conversões!EY43*INPUTs!EU$46</f>
        <v>5372.0556986881529</v>
      </c>
      <c r="FA43" s="145">
        <f>conversões!EZ43*INPUTs!EV$46</f>
        <v>0</v>
      </c>
      <c r="FB43" s="145">
        <f>conversões!FA43*INPUTs!EW$46</f>
        <v>2022.9535645005897</v>
      </c>
      <c r="FC43" s="145">
        <f>conversões!FB43*INPUTs!EX$46</f>
        <v>856.79231139285173</v>
      </c>
      <c r="FD43" s="145">
        <f>conversões!FC43*INPUTs!EY$46</f>
        <v>0</v>
      </c>
      <c r="FE43" s="145">
        <f>conversões!FD43*INPUTs!EZ$46</f>
        <v>8950.3071689615335</v>
      </c>
      <c r="FF43" s="145">
        <f>conversões!FE43*INPUTs!FA$46</f>
        <v>1010.7906401253115</v>
      </c>
      <c r="FG43" s="145">
        <f>conversões!FF43*INPUTs!FB$46</f>
        <v>0</v>
      </c>
      <c r="FH43" s="145">
        <f>conversões!FG43*INPUTs!FC$46</f>
        <v>1509.6971214910457</v>
      </c>
      <c r="FI43" s="145">
        <f>conversões!FH43*INPUTs!FD$46</f>
        <v>485.09510440091015</v>
      </c>
      <c r="FJ43" s="145">
        <f>conversões!FI43*INPUTs!FE$46</f>
        <v>1420.0190835595572</v>
      </c>
      <c r="FK43" s="145">
        <f>conversões!FJ43*INPUTs!FF$46</f>
        <v>37373.628489635754</v>
      </c>
      <c r="FL43" s="145">
        <f>conversões!FK43*INPUTs!FG$46</f>
        <v>109310.24258953182</v>
      </c>
      <c r="FM43" s="145">
        <f>conversões!FL43*INPUTs!FH$46</f>
        <v>15648.8379081858</v>
      </c>
      <c r="FN43" s="145">
        <f>conversões!FM43*INPUTs!FI$46</f>
        <v>27411.685914167578</v>
      </c>
      <c r="FO43" s="145">
        <f>conversões!FN43*INPUTs!FJ$46</f>
        <v>2281481.9975967295</v>
      </c>
      <c r="FP43" s="145">
        <f>conversões!FO43*INPUTs!FK$46</f>
        <v>143678.86184271713</v>
      </c>
      <c r="FQ43" s="145">
        <f>conversões!FP43*INPUTs!FL$46</f>
        <v>103923.52705856694</v>
      </c>
      <c r="FR43" s="145">
        <f>conversões!FQ43*INPUTs!FM$46</f>
        <v>38778.491578999186</v>
      </c>
      <c r="FS43" s="145">
        <f>conversões!FR43*INPUTs!FN$46</f>
        <v>26514.92029059416</v>
      </c>
      <c r="FT43" s="145">
        <f>conversões!FS43*INPUTs!FO$46</f>
        <v>5453.780390269143</v>
      </c>
      <c r="FU43" s="145">
        <f>conversões!FT43*INPUTs!FP$46</f>
        <v>15151.545336386996</v>
      </c>
      <c r="FV43" s="145">
        <f>conversões!FU43*INPUTs!FQ$46</f>
        <v>1904.3302890274979</v>
      </c>
      <c r="FW43" s="143">
        <f t="shared" si="5"/>
        <v>2860326.1631798889</v>
      </c>
      <c r="FX43" s="145">
        <f>conversões!FW43*INPUTs!FS$46</f>
        <v>5254.3695590815305</v>
      </c>
      <c r="FY43" s="145">
        <f>conversões!FX43*INPUTs!FT$46</f>
        <v>98.974553182195251</v>
      </c>
      <c r="FZ43" s="145">
        <f>conversões!FY43*INPUTs!FU$46</f>
        <v>27846.658366133586</v>
      </c>
      <c r="GA43" s="145">
        <f>conversões!FZ43*INPUTs!FV$46</f>
        <v>0</v>
      </c>
      <c r="GB43" s="145">
        <f>conversões!GA43*INPUTs!FW$46</f>
        <v>4461.398335269032</v>
      </c>
      <c r="GC43" s="145">
        <f>conversões!GB43*INPUTs!FX$46</f>
        <v>0</v>
      </c>
      <c r="GD43" s="145">
        <f>conversões!GC43*INPUTs!FY$46</f>
        <v>1791.7132377770097</v>
      </c>
      <c r="GE43" s="145">
        <f>conversões!GD43*INPUTs!FZ$46</f>
        <v>183.28620959658181</v>
      </c>
      <c r="GF43" s="145">
        <f>conversões!GE43*INPUTs!GA$46</f>
        <v>0</v>
      </c>
      <c r="GG43" s="145">
        <f>conversões!GF43*INPUTs!GB$46</f>
        <v>7528.5980973615415</v>
      </c>
      <c r="GH43" s="145">
        <f>conversões!GG43*INPUTs!GC$46</f>
        <v>913.74579459890674</v>
      </c>
      <c r="GI43" s="145">
        <f>conversões!GH43*INPUTs!GD$46</f>
        <v>0</v>
      </c>
      <c r="GJ43" s="145">
        <f>conversões!GI43*INPUTs!GE$46</f>
        <v>2298.6453529727846</v>
      </c>
      <c r="GK43" s="145">
        <f>conversões!GJ43*INPUTs!GF$46</f>
        <v>784.63280540990138</v>
      </c>
      <c r="GL43" s="145">
        <f>conversões!GK43*INPUTs!GG$46</f>
        <v>1323.0062344872997</v>
      </c>
      <c r="GM43" s="145">
        <f>conversões!GL43*INPUTs!GH$46</f>
        <v>54613.630669959297</v>
      </c>
      <c r="GN43" s="145">
        <f>conversões!GM43*INPUTs!GI$46</f>
        <v>122402.19649278421</v>
      </c>
      <c r="GO43" s="145">
        <f>conversões!GN43*INPUTs!GJ$46</f>
        <v>21557.269373196526</v>
      </c>
      <c r="GP43" s="145">
        <f>conversões!GO43*INPUTs!GK$46</f>
        <v>34925.319734685567</v>
      </c>
      <c r="GQ43" s="145">
        <f>conversões!GP43*INPUTs!GL$46</f>
        <v>2281228.3247468295</v>
      </c>
      <c r="GR43" s="145">
        <f>conversões!GQ43*INPUTs!GM$46</f>
        <v>148385.92499151352</v>
      </c>
      <c r="GS43" s="145">
        <f>conversões!GR43*INPUTs!GN$46</f>
        <v>106835.60817278146</v>
      </c>
      <c r="GT43" s="145">
        <f>conversões!GS43*INPUTs!GO$46</f>
        <v>28659.214715163442</v>
      </c>
      <c r="GU43" s="145">
        <f>conversões!GT43*INPUTs!GP$46</f>
        <v>27288.629147280364</v>
      </c>
      <c r="GV43" s="145">
        <f>conversões!GU43*INPUTs!GQ$46</f>
        <v>4775.7739335436863</v>
      </c>
      <c r="GW43" s="145">
        <f>conversões!GV43*INPUTs!GR$46</f>
        <v>17602.368124407221</v>
      </c>
      <c r="GX43" s="145">
        <f>conversões!GW43*INPUTs!GS$46</f>
        <v>5427.6876487978689</v>
      </c>
      <c r="GY43" s="143">
        <f t="shared" si="6"/>
        <v>2906186.9762968132</v>
      </c>
      <c r="GZ43" s="145">
        <f>conversões!GY43*INPUTs!GU$46</f>
        <v>3866.0661985354977</v>
      </c>
      <c r="HA43" s="145">
        <f>conversões!GZ43*INPUTs!GV$46</f>
        <v>698.67705550620201</v>
      </c>
      <c r="HB43" s="145">
        <f>conversões!HA43*INPUTs!GW$46</f>
        <v>16616.416602494977</v>
      </c>
      <c r="HC43" s="145">
        <f>conversões!HB43*INPUTs!GX$46</f>
        <v>0</v>
      </c>
      <c r="HD43" s="145">
        <f>conversões!HC43*INPUTs!GY$46</f>
        <v>3514.0783413003342</v>
      </c>
      <c r="HE43" s="145">
        <f>conversões!HD43*INPUTs!GZ$46</f>
        <v>0</v>
      </c>
      <c r="HF43" s="145">
        <f>conversões!HE43*INPUTs!HA$46</f>
        <v>870.72271154639827</v>
      </c>
      <c r="HG43" s="145">
        <f>conversões!HF43*INPUTs!HB$46</f>
        <v>0</v>
      </c>
      <c r="HH43" s="145">
        <f>conversões!HG43*INPUTs!HC$46</f>
        <v>0</v>
      </c>
      <c r="HI43" s="145">
        <f>conversões!HH43*INPUTs!HD$46</f>
        <v>6375.6199721011617</v>
      </c>
      <c r="HJ43" s="145">
        <f>conversões!HI43*INPUTs!HE$46</f>
        <v>0</v>
      </c>
      <c r="HK43" s="145">
        <f>conversões!HJ43*INPUTs!HF$46</f>
        <v>0</v>
      </c>
      <c r="HL43" s="145">
        <f>conversões!HK43*INPUTs!HG$46</f>
        <v>2029.4378264347192</v>
      </c>
      <c r="HM43" s="145">
        <f>conversões!HL43*INPUTs!HH$46</f>
        <v>626.5364138855814</v>
      </c>
      <c r="HN43" s="145">
        <f>conversões!HM43*INPUTs!HI$46</f>
        <v>1265.1684315463226</v>
      </c>
      <c r="HO43" s="145">
        <f>conversões!HN43*INPUTs!HJ$46</f>
        <v>21276.784360461148</v>
      </c>
      <c r="HP43" s="145">
        <f>conversões!HO43*INPUTs!HK$46</f>
        <v>141712.34461890612</v>
      </c>
      <c r="HQ43" s="145">
        <f>conversões!HP43*INPUTs!HL$46</f>
        <v>14832.078192138202</v>
      </c>
      <c r="HR43" s="145">
        <f>conversões!HQ43*INPUTs!HM$46</f>
        <v>31365.636800742221</v>
      </c>
      <c r="HS43" s="145">
        <f>conversões!HR43*INPUTs!HN$46</f>
        <v>2108581.6147246738</v>
      </c>
      <c r="HT43" s="145">
        <f>conversões!HS43*INPUTs!HO$46</f>
        <v>125992.50312511274</v>
      </c>
      <c r="HU43" s="145">
        <f>conversões!HT43*INPUTs!HP$46</f>
        <v>86359.462198430308</v>
      </c>
      <c r="HV43" s="145">
        <f>conversões!HU43*INPUTs!HQ$46</f>
        <v>22750.703236112775</v>
      </c>
      <c r="HW43" s="145">
        <f>conversões!HV43*INPUTs!HR$46</f>
        <v>24419.019877706582</v>
      </c>
      <c r="HX43" s="145">
        <f>conversões!HW43*INPUTs!HS$46</f>
        <v>3890.1030762135488</v>
      </c>
      <c r="HY43" s="145">
        <f>conversões!HX43*INPUTs!HT$46</f>
        <v>17313.569650510777</v>
      </c>
      <c r="HZ43" s="145">
        <f>conversões!HY43*INPUTs!HU$46</f>
        <v>2630.3297598008985</v>
      </c>
      <c r="IA43" s="143">
        <f t="shared" si="7"/>
        <v>2636986.8731741598</v>
      </c>
    </row>
    <row r="44" spans="1:235" s="26" customFormat="1" ht="24" x14ac:dyDescent="0.25">
      <c r="A44" s="93" t="s">
        <v>30</v>
      </c>
      <c r="B44" s="94">
        <v>3220</v>
      </c>
      <c r="C44" s="94">
        <v>3</v>
      </c>
      <c r="D44" s="94"/>
      <c r="E44" s="94"/>
      <c r="F44" s="94"/>
      <c r="G44" s="94" t="s">
        <v>827</v>
      </c>
      <c r="H44" s="94" t="s">
        <v>24</v>
      </c>
      <c r="I44" s="93" t="s">
        <v>22</v>
      </c>
      <c r="J44" s="93" t="s">
        <v>888</v>
      </c>
      <c r="K44" s="93" t="s">
        <v>844</v>
      </c>
      <c r="L44" s="145">
        <f>conversões!K44*INPUTs!G$47</f>
        <v>0</v>
      </c>
      <c r="M44" s="145">
        <f>conversões!L44*INPUTs!H$47</f>
        <v>0</v>
      </c>
      <c r="N44" s="145">
        <f>conversões!M44*INPUTs!I$47</f>
        <v>0</v>
      </c>
      <c r="O44" s="145">
        <f>conversões!N44*INPUTs!J$47</f>
        <v>0</v>
      </c>
      <c r="P44" s="145">
        <f>conversões!O44*INPUTs!K$47</f>
        <v>0</v>
      </c>
      <c r="Q44" s="145">
        <f>conversões!P44*INPUTs!L$47</f>
        <v>0</v>
      </c>
      <c r="R44" s="145">
        <f>conversões!Q44*INPUTs!M$47</f>
        <v>0</v>
      </c>
      <c r="S44" s="145">
        <f>conversões!R44*INPUTs!N$47</f>
        <v>0</v>
      </c>
      <c r="T44" s="145">
        <f>conversões!S44*INPUTs!O$47</f>
        <v>0</v>
      </c>
      <c r="U44" s="145">
        <f>conversões!T44*INPUTs!P$47</f>
        <v>282.57940328886815</v>
      </c>
      <c r="V44" s="145">
        <f>conversões!U44*INPUTs!Q$47</f>
        <v>0</v>
      </c>
      <c r="W44" s="145">
        <f>conversões!V44*INPUTs!R$47</f>
        <v>2693.0474365931436</v>
      </c>
      <c r="X44" s="145">
        <f>conversões!W44*INPUTs!S$47</f>
        <v>0</v>
      </c>
      <c r="Y44" s="145">
        <f>conversões!X44*INPUTs!T$47</f>
        <v>0</v>
      </c>
      <c r="Z44" s="145">
        <f>conversões!Y44*INPUTs!U$47</f>
        <v>0</v>
      </c>
      <c r="AA44" s="145">
        <f>conversões!Z44*INPUTs!V$47</f>
        <v>1013.3181516844514</v>
      </c>
      <c r="AB44" s="145">
        <f>conversões!AA44*INPUTs!W$47</f>
        <v>5160.5851715461395</v>
      </c>
      <c r="AC44" s="145">
        <f>conversões!AB44*INPUTs!X$47</f>
        <v>6461.3705063191646</v>
      </c>
      <c r="AD44" s="145">
        <f>conversões!AC44*INPUTs!Y$47</f>
        <v>9092.4734547790613</v>
      </c>
      <c r="AE44" s="145">
        <f>conversões!AD44*INPUTs!Z$47</f>
        <v>275401.07688528014</v>
      </c>
      <c r="AF44" s="145">
        <f>conversões!AE44*INPUTs!AA$47</f>
        <v>13332.448549469447</v>
      </c>
      <c r="AG44" s="145">
        <f>conversões!AF44*INPUTs!AB$47</f>
        <v>7029.4214722020051</v>
      </c>
      <c r="AH44" s="145">
        <f>conversões!AG44*INPUTs!AC$47</f>
        <v>8232.0904553897217</v>
      </c>
      <c r="AI44" s="145">
        <f>conversões!AH44*INPUTs!AD$47</f>
        <v>0</v>
      </c>
      <c r="AJ44" s="145">
        <f>conversões!AI44*INPUTs!AE$47</f>
        <v>0</v>
      </c>
      <c r="AK44" s="145">
        <f>conversões!AJ44*INPUTs!AF$47</f>
        <v>315.35924692132721</v>
      </c>
      <c r="AL44" s="145">
        <f>conversões!AK44*INPUTs!AG$47</f>
        <v>0</v>
      </c>
      <c r="AM44" s="143">
        <f t="shared" si="0"/>
        <v>329013.77073347347</v>
      </c>
      <c r="AN44" s="145">
        <f>conversões!AM44*INPUTs!AI$47</f>
        <v>0</v>
      </c>
      <c r="AO44" s="145">
        <f>conversões!AN44*INPUTs!AJ$47</f>
        <v>0</v>
      </c>
      <c r="AP44" s="145">
        <f>conversões!AO44*INPUTs!AK$47</f>
        <v>0</v>
      </c>
      <c r="AQ44" s="145">
        <f>conversões!AP44*INPUTs!AL$47</f>
        <v>0</v>
      </c>
      <c r="AR44" s="145">
        <f>conversões!AQ44*INPUTs!AM$47</f>
        <v>0</v>
      </c>
      <c r="AS44" s="145">
        <f>conversões!AR44*INPUTs!AN$47</f>
        <v>0</v>
      </c>
      <c r="AT44" s="145">
        <f>conversões!AS44*INPUTs!AO$47</f>
        <v>0</v>
      </c>
      <c r="AU44" s="145">
        <f>conversões!AT44*INPUTs!AP$47</f>
        <v>0</v>
      </c>
      <c r="AV44" s="145">
        <f>conversões!AU44*INPUTs!AQ$47</f>
        <v>0</v>
      </c>
      <c r="AW44" s="145">
        <f>conversões!AV44*INPUTs!AR$47</f>
        <v>605.37456001830799</v>
      </c>
      <c r="AX44" s="145">
        <f>conversões!AW44*INPUTs!AS$47</f>
        <v>0</v>
      </c>
      <c r="AY44" s="145">
        <f>conversões!AX44*INPUTs!AT$47</f>
        <v>2507.6549158343955</v>
      </c>
      <c r="AZ44" s="145">
        <f>conversões!AY44*INPUTs!AU$47</f>
        <v>0</v>
      </c>
      <c r="BA44" s="145">
        <f>conversões!AZ44*INPUTs!AV$47</f>
        <v>0</v>
      </c>
      <c r="BB44" s="145">
        <f>conversões!BA44*INPUTs!AW$47</f>
        <v>0</v>
      </c>
      <c r="BC44" s="145">
        <f>conversões!BB44*INPUTs!AX$47</f>
        <v>1452.2275637168102</v>
      </c>
      <c r="BD44" s="145">
        <f>conversões!BC44*INPUTs!AY$47</f>
        <v>5503.6658783094827</v>
      </c>
      <c r="BE44" s="145">
        <f>conversões!BD44*INPUTs!AZ$47</f>
        <v>3256.709425309974</v>
      </c>
      <c r="BF44" s="145">
        <f>conversões!BE44*INPUTs!BA$47</f>
        <v>11435.440252855054</v>
      </c>
      <c r="BG44" s="145">
        <f>conversões!BF44*INPUTs!BB$47</f>
        <v>246296.54456474015</v>
      </c>
      <c r="BH44" s="145">
        <f>conversões!BG44*INPUTs!BC$47</f>
        <v>18467.422515396614</v>
      </c>
      <c r="BI44" s="145">
        <f>conversões!BH44*INPUTs!BD$47</f>
        <v>8961.8862902492438</v>
      </c>
      <c r="BJ44" s="145">
        <f>conversões!BI44*INPUTs!BE$47</f>
        <v>9507.6506742248057</v>
      </c>
      <c r="BK44" s="145">
        <f>conversões!BJ44*INPUTs!BF$47</f>
        <v>0</v>
      </c>
      <c r="BL44" s="145">
        <f>conversões!BK44*INPUTs!BG$47</f>
        <v>0</v>
      </c>
      <c r="BM44" s="145">
        <f>conversões!BL44*INPUTs!BH$47</f>
        <v>2298.3767009432654</v>
      </c>
      <c r="BN44" s="145">
        <f>conversões!BM44*INPUTs!BI$47</f>
        <v>0</v>
      </c>
      <c r="BO44" s="143">
        <f t="shared" si="1"/>
        <v>310292.95334159816</v>
      </c>
      <c r="BP44" s="145">
        <f>conversões!BO44*INPUTs!BK$47</f>
        <v>0</v>
      </c>
      <c r="BQ44" s="145">
        <f>conversões!BP44*INPUTs!BL$47</f>
        <v>0</v>
      </c>
      <c r="BR44" s="145">
        <f>conversões!BQ44*INPUTs!BM$47</f>
        <v>0</v>
      </c>
      <c r="BS44" s="145">
        <f>conversões!BR44*INPUTs!BN$47</f>
        <v>0</v>
      </c>
      <c r="BT44" s="145">
        <f>conversões!BS44*INPUTs!BO$47</f>
        <v>0</v>
      </c>
      <c r="BU44" s="145">
        <f>conversões!BT44*INPUTs!BP$47</f>
        <v>0</v>
      </c>
      <c r="BV44" s="145">
        <f>conversões!BU44*INPUTs!BQ$47</f>
        <v>0</v>
      </c>
      <c r="BW44" s="145">
        <f>conversões!BV44*INPUTs!BR$47</f>
        <v>286.87667826963843</v>
      </c>
      <c r="BX44" s="145">
        <f>conversões!BW44*INPUTs!BS$47</f>
        <v>0</v>
      </c>
      <c r="BY44" s="145">
        <f>conversões!BX44*INPUTs!BT$47</f>
        <v>1100.4716269216394</v>
      </c>
      <c r="BZ44" s="145">
        <f>conversões!BY44*INPUTs!BU$47</f>
        <v>69.969921529200676</v>
      </c>
      <c r="CA44" s="145">
        <f>conversões!BZ44*INPUTs!BV$47</f>
        <v>2658.5285419504758</v>
      </c>
      <c r="CB44" s="145">
        <f>conversões!CA44*INPUTs!BW$47</f>
        <v>0</v>
      </c>
      <c r="CC44" s="145">
        <f>conversões!CB44*INPUTs!BX$47</f>
        <v>0</v>
      </c>
      <c r="CD44" s="145">
        <f>conversões!CC44*INPUTs!BY$47</f>
        <v>0</v>
      </c>
      <c r="CE44" s="145">
        <f>conversões!CD44*INPUTs!BZ$47</f>
        <v>1982.5426055305131</v>
      </c>
      <c r="CF44" s="145">
        <f>conversões!CE44*INPUTs!CA$47</f>
        <v>6501.5882347180277</v>
      </c>
      <c r="CG44" s="145">
        <f>conversões!CF44*INPUTs!CB$47</f>
        <v>4592.1754463688285</v>
      </c>
      <c r="CH44" s="145">
        <f>conversões!CG44*INPUTs!CC$47</f>
        <v>12149.639044840245</v>
      </c>
      <c r="CI44" s="145">
        <f>conversões!CH44*INPUTs!CD$47</f>
        <v>282087.25851449877</v>
      </c>
      <c r="CJ44" s="145">
        <f>conversões!CI44*INPUTs!CE$47</f>
        <v>18993.023596718198</v>
      </c>
      <c r="CK44" s="145">
        <f>conversões!CJ44*INPUTs!CF$47</f>
        <v>9721.1540561503352</v>
      </c>
      <c r="CL44" s="145">
        <f>conversões!CK44*INPUTs!CG$47</f>
        <v>8190.245920643204</v>
      </c>
      <c r="CM44" s="145">
        <f>conversões!CL44*INPUTs!CH$47</f>
        <v>0</v>
      </c>
      <c r="CN44" s="145">
        <f>conversões!CM44*INPUTs!CI$47</f>
        <v>0</v>
      </c>
      <c r="CO44" s="145">
        <f>conversões!CN44*INPUTs!CJ$47</f>
        <v>1431.9884401760144</v>
      </c>
      <c r="CP44" s="145">
        <f>conversões!CO44*INPUTs!CK$47</f>
        <v>0</v>
      </c>
      <c r="CQ44" s="143">
        <f t="shared" si="2"/>
        <v>349765.46262831509</v>
      </c>
      <c r="CR44" s="145">
        <f>conversões!CQ44*INPUTs!CM$47</f>
        <v>0</v>
      </c>
      <c r="CS44" s="145">
        <f>conversões!CR44*INPUTs!CN$47</f>
        <v>0</v>
      </c>
      <c r="CT44" s="145">
        <f>conversões!CS44*INPUTs!CO$47</f>
        <v>0</v>
      </c>
      <c r="CU44" s="145">
        <f>conversões!CT44*INPUTs!CP$47</f>
        <v>0</v>
      </c>
      <c r="CV44" s="145">
        <f>conversões!CU44*INPUTs!CQ$47</f>
        <v>0</v>
      </c>
      <c r="CW44" s="145">
        <f>conversões!CV44*INPUTs!CR$47</f>
        <v>0</v>
      </c>
      <c r="CX44" s="145">
        <f>conversões!CW44*INPUTs!CS$47</f>
        <v>0</v>
      </c>
      <c r="CY44" s="145">
        <f>conversões!CX44*INPUTs!CT$47</f>
        <v>0</v>
      </c>
      <c r="CZ44" s="145">
        <f>conversões!CY44*INPUTs!CU$47</f>
        <v>0</v>
      </c>
      <c r="DA44" s="145">
        <f>conversões!CZ44*INPUTs!CV$47</f>
        <v>178.7715231445581</v>
      </c>
      <c r="DB44" s="145">
        <f>conversões!DA44*INPUTs!CW$47</f>
        <v>143.50925023072324</v>
      </c>
      <c r="DC44" s="145">
        <f>conversões!DB44*INPUTs!CX$47</f>
        <v>1908.3433668194768</v>
      </c>
      <c r="DD44" s="145">
        <f>conversões!DC44*INPUTs!CY$47</f>
        <v>0</v>
      </c>
      <c r="DE44" s="145">
        <f>conversões!DD44*INPUTs!CZ$47</f>
        <v>0</v>
      </c>
      <c r="DF44" s="145">
        <f>conversões!DE44*INPUTs!DA$47</f>
        <v>0</v>
      </c>
      <c r="DG44" s="145">
        <f>conversões!DF44*INPUTs!DB$47</f>
        <v>542.49858803934308</v>
      </c>
      <c r="DH44" s="145">
        <f>conversões!DG44*INPUTs!DC$47</f>
        <v>4299.1845141838385</v>
      </c>
      <c r="DI44" s="145">
        <f>conversões!DH44*INPUTs!DD$47</f>
        <v>3143.9120883464225</v>
      </c>
      <c r="DJ44" s="145">
        <f>conversões!DI44*INPUTs!DE$47</f>
        <v>51744.168433688574</v>
      </c>
      <c r="DK44" s="145">
        <f>conversões!DJ44*INPUTs!DF$47</f>
        <v>197284.46572039282</v>
      </c>
      <c r="DL44" s="145">
        <f>conversões!DK44*INPUTs!DG$47</f>
        <v>12354.993450546193</v>
      </c>
      <c r="DM44" s="145">
        <f>conversões!DL44*INPUTs!DH$47</f>
        <v>6791.548205424494</v>
      </c>
      <c r="DN44" s="145">
        <f>conversões!DM44*INPUTs!DI$47</f>
        <v>6777.5884456153253</v>
      </c>
      <c r="DO44" s="145">
        <f>conversões!DN44*INPUTs!DJ$47</f>
        <v>0</v>
      </c>
      <c r="DP44" s="145">
        <f>conversões!DO44*INPUTs!DK$47</f>
        <v>0</v>
      </c>
      <c r="DQ44" s="145">
        <f>conversões!DP44*INPUTs!DL$47</f>
        <v>134.07864235841856</v>
      </c>
      <c r="DR44" s="145">
        <f>conversões!DQ44*INPUTs!DM$47</f>
        <v>0</v>
      </c>
      <c r="DS44" s="143">
        <f t="shared" si="3"/>
        <v>285303.06222879019</v>
      </c>
      <c r="DT44" s="145">
        <f>conversões!DS44*INPUTs!DO$47</f>
        <v>0</v>
      </c>
      <c r="DU44" s="145">
        <f>conversões!DT44*INPUTs!DP$47</f>
        <v>0</v>
      </c>
      <c r="DV44" s="145">
        <f>conversões!DU44*INPUTs!DQ$47</f>
        <v>0</v>
      </c>
      <c r="DW44" s="145">
        <f>conversões!DV44*INPUTs!DR$47</f>
        <v>0</v>
      </c>
      <c r="DX44" s="145">
        <f>conversões!DW44*INPUTs!DS$47</f>
        <v>0</v>
      </c>
      <c r="DY44" s="145">
        <f>conversões!DX44*INPUTs!DT$47</f>
        <v>0</v>
      </c>
      <c r="DZ44" s="145">
        <f>conversões!DY44*INPUTs!DU$47</f>
        <v>0</v>
      </c>
      <c r="EA44" s="145">
        <f>conversões!DZ44*INPUTs!DV$47</f>
        <v>0</v>
      </c>
      <c r="EB44" s="145">
        <f>conversões!EA44*INPUTs!DW$47</f>
        <v>0</v>
      </c>
      <c r="EC44" s="145">
        <f>conversões!EB44*INPUTs!DX$47</f>
        <v>213.356451932331</v>
      </c>
      <c r="ED44" s="145">
        <f>conversões!EC44*INPUTs!DY$47</f>
        <v>229.04442633912004</v>
      </c>
      <c r="EE44" s="145">
        <f>conversões!ED44*INPUTs!DZ$47</f>
        <v>1987.5366700851491</v>
      </c>
      <c r="EF44" s="145">
        <f>conversões!EE44*INPUTs!EA$47</f>
        <v>0</v>
      </c>
      <c r="EG44" s="145">
        <f>conversões!EF44*INPUTs!EB$47</f>
        <v>0</v>
      </c>
      <c r="EH44" s="145">
        <f>conversões!EG44*INPUTs!EC$47</f>
        <v>0</v>
      </c>
      <c r="EI44" s="145">
        <f>conversões!EH44*INPUTs!ED$47</f>
        <v>1039.128544242312</v>
      </c>
      <c r="EJ44" s="145">
        <f>conversões!EI44*INPUTs!EE$47</f>
        <v>3333.6244884902799</v>
      </c>
      <c r="EK44" s="145">
        <f>conversões!EJ44*INPUTs!EF$47</f>
        <v>4481.1109178255938</v>
      </c>
      <c r="EL44" s="145">
        <f>conversões!EK44*INPUTs!EG$47</f>
        <v>11558.561728541094</v>
      </c>
      <c r="EM44" s="145">
        <f>conversões!EL44*INPUTs!EH$47</f>
        <v>247296.16299114842</v>
      </c>
      <c r="EN44" s="145">
        <f>conversões!EM44*INPUTs!EI$47</f>
        <v>14061.995345262041</v>
      </c>
      <c r="EO44" s="145">
        <f>conversões!EN44*INPUTs!EJ$47</f>
        <v>9146.9801561058339</v>
      </c>
      <c r="EP44" s="145">
        <f>conversões!EO44*INPUTs!EK$47</f>
        <v>6686.3935350814763</v>
      </c>
      <c r="EQ44" s="145">
        <f>conversões!EP44*INPUTs!EL$47</f>
        <v>0</v>
      </c>
      <c r="ER44" s="145">
        <f>conversões!EQ44*INPUTs!EM$47</f>
        <v>1223.0083381291684</v>
      </c>
      <c r="ES44" s="145">
        <f>conversões!ER44*INPUTs!EN$47</f>
        <v>106.6782259661655</v>
      </c>
      <c r="ET44" s="145">
        <f>conversões!ES44*INPUTs!EO$47</f>
        <v>0</v>
      </c>
      <c r="EU44" s="143">
        <f t="shared" si="4"/>
        <v>301363.58181914897</v>
      </c>
      <c r="EV44" s="145">
        <f>conversões!EU44*INPUTs!EQ$47</f>
        <v>0</v>
      </c>
      <c r="EW44" s="145">
        <f>conversões!EV44*INPUTs!ER$47</f>
        <v>0</v>
      </c>
      <c r="EX44" s="145">
        <f>conversões!EW44*INPUTs!ES$47</f>
        <v>0</v>
      </c>
      <c r="EY44" s="145">
        <f>conversões!EX44*INPUTs!ET$47</f>
        <v>0</v>
      </c>
      <c r="EZ44" s="145">
        <f>conversões!EY44*INPUTs!EU$47</f>
        <v>0</v>
      </c>
      <c r="FA44" s="145">
        <f>conversões!EZ44*INPUTs!EV$47</f>
        <v>0</v>
      </c>
      <c r="FB44" s="145">
        <f>conversões!FA44*INPUTs!EW$47</f>
        <v>0</v>
      </c>
      <c r="FC44" s="145">
        <f>conversões!FB44*INPUTs!EX$47</f>
        <v>0</v>
      </c>
      <c r="FD44" s="145">
        <f>conversões!FC44*INPUTs!EY$47</f>
        <v>0</v>
      </c>
      <c r="FE44" s="145">
        <f>conversões!FD44*INPUTs!EZ$47</f>
        <v>373.80230296707566</v>
      </c>
      <c r="FF44" s="145">
        <f>conversões!FE44*INPUTs!FA$47</f>
        <v>194.7238690334971</v>
      </c>
      <c r="FG44" s="145">
        <f>conversões!FF44*INPUTs!FB$47</f>
        <v>1293.1228442494491</v>
      </c>
      <c r="FH44" s="145">
        <f>conversões!FG44*INPUTs!FC$47</f>
        <v>0</v>
      </c>
      <c r="FI44" s="145">
        <f>conversões!FH44*INPUTs!FD$47</f>
        <v>0</v>
      </c>
      <c r="FJ44" s="145">
        <f>conversões!FI44*INPUTs!FE$47</f>
        <v>0</v>
      </c>
      <c r="FK44" s="145">
        <f>conversões!FJ44*INPUTs!FF$47</f>
        <v>856.4122262894914</v>
      </c>
      <c r="FL44" s="145">
        <f>conversões!FK44*INPUTs!FG$47</f>
        <v>3020.9787716944174</v>
      </c>
      <c r="FM44" s="145">
        <f>conversões!FL44*INPUTs!FH$47</f>
        <v>3708.7418492716288</v>
      </c>
      <c r="FN44" s="145">
        <f>conversões!FM44*INPUTs!FI$47</f>
        <v>7901.8410471469651</v>
      </c>
      <c r="FO44" s="145">
        <f>conversões!FN44*INPUTs!FJ$47</f>
        <v>207152.79460234367</v>
      </c>
      <c r="FP44" s="145">
        <f>conversões!FO44*INPUTs!FK$47</f>
        <v>8455.3277055235067</v>
      </c>
      <c r="FQ44" s="145">
        <f>conversões!FP44*INPUTs!FL$47</f>
        <v>10559.982383428116</v>
      </c>
      <c r="FR44" s="145">
        <f>conversões!FQ44*INPUTs!FM$47</f>
        <v>7921.4003531351827</v>
      </c>
      <c r="FS44" s="145">
        <f>conversões!FR44*INPUTs!FN$47</f>
        <v>0</v>
      </c>
      <c r="FT44" s="145">
        <f>conversões!FS44*INPUTs!FO$47</f>
        <v>691.76838935080832</v>
      </c>
      <c r="FU44" s="145">
        <f>conversões!FT44*INPUTs!FP$47</f>
        <v>0</v>
      </c>
      <c r="FV44" s="145">
        <f>conversões!FU44*INPUTs!FQ$47</f>
        <v>0</v>
      </c>
      <c r="FW44" s="143">
        <f t="shared" si="5"/>
        <v>252130.8963444338</v>
      </c>
      <c r="FX44" s="145">
        <f>conversões!FW44*INPUTs!FS$47</f>
        <v>0</v>
      </c>
      <c r="FY44" s="145">
        <f>conversões!FX44*INPUTs!FT$47</f>
        <v>58.142461803912717</v>
      </c>
      <c r="FZ44" s="145">
        <f>conversões!FY44*INPUTs!FU$47</f>
        <v>0</v>
      </c>
      <c r="GA44" s="145">
        <f>conversões!FZ44*INPUTs!FV$47</f>
        <v>0</v>
      </c>
      <c r="GB44" s="145">
        <f>conversões!GA44*INPUTs!FW$47</f>
        <v>0</v>
      </c>
      <c r="GC44" s="145">
        <f>conversões!GB44*INPUTs!FX$47</f>
        <v>0</v>
      </c>
      <c r="GD44" s="145">
        <f>conversões!GC44*INPUTs!FY$47</f>
        <v>0</v>
      </c>
      <c r="GE44" s="145">
        <f>conversões!GD44*INPUTs!FZ$47</f>
        <v>0</v>
      </c>
      <c r="GF44" s="145">
        <f>conversões!GE44*INPUTs!GA$47</f>
        <v>0</v>
      </c>
      <c r="GG44" s="145">
        <f>conversões!GF44*INPUTs!GB$47</f>
        <v>163.19325513005765</v>
      </c>
      <c r="GH44" s="145">
        <f>conversões!GG44*INPUTs!GC$47</f>
        <v>231.92771159317422</v>
      </c>
      <c r="GI44" s="145">
        <f>conversões!GH44*INPUTs!GD$47</f>
        <v>1240.1947960986522</v>
      </c>
      <c r="GJ44" s="145">
        <f>conversões!GI44*INPUTs!GE$47</f>
        <v>0</v>
      </c>
      <c r="GK44" s="145">
        <f>conversões!GJ44*INPUTs!GF$47</f>
        <v>0</v>
      </c>
      <c r="GL44" s="145">
        <f>conversões!GK44*INPUTs!GG$47</f>
        <v>110.90136232962728</v>
      </c>
      <c r="GM44" s="145">
        <f>conversões!GL44*INPUTs!GH$47</f>
        <v>1423.5939188112775</v>
      </c>
      <c r="GN44" s="145">
        <f>conversões!GM44*INPUTs!GI$47</f>
        <v>3549.8839839808629</v>
      </c>
      <c r="GO44" s="145">
        <f>conversões!GN44*INPUTs!GJ$47</f>
        <v>12619.896574665869</v>
      </c>
      <c r="GP44" s="145">
        <f>conversões!GO44*INPUTs!GK$47</f>
        <v>5618.634805659497</v>
      </c>
      <c r="GQ44" s="145">
        <f>conversões!GP44*INPUTs!GL$47</f>
        <v>241136.57466135715</v>
      </c>
      <c r="GR44" s="145">
        <f>conversões!GQ44*INPUTs!GM$47</f>
        <v>6839.8716825962165</v>
      </c>
      <c r="GS44" s="145">
        <f>conversões!GR44*INPUTs!GN$47</f>
        <v>10770.025787633775</v>
      </c>
      <c r="GT44" s="145">
        <f>conversões!GS44*INPUTs!GO$47</f>
        <v>6503.3692661077475</v>
      </c>
      <c r="GU44" s="145">
        <f>conversões!GT44*INPUTs!GP$47</f>
        <v>0</v>
      </c>
      <c r="GV44" s="145">
        <f>conversões!GU44*INPUTs!GQ$47</f>
        <v>782.04335337955149</v>
      </c>
      <c r="GW44" s="145">
        <f>conversões!GV44*INPUTs!GR$47</f>
        <v>49.52876375884393</v>
      </c>
      <c r="GX44" s="145">
        <f>conversões!GW44*INPUTs!GS$47</f>
        <v>0</v>
      </c>
      <c r="GY44" s="143">
        <f t="shared" si="6"/>
        <v>291097.7823849062</v>
      </c>
      <c r="GZ44" s="145">
        <f>conversões!GY44*INPUTs!GU$47</f>
        <v>0</v>
      </c>
      <c r="HA44" s="145">
        <f>conversões!GZ44*INPUTs!GV$47</f>
        <v>0</v>
      </c>
      <c r="HB44" s="145">
        <f>conversões!HA44*INPUTs!GW$47</f>
        <v>0</v>
      </c>
      <c r="HC44" s="145">
        <f>conversões!HB44*INPUTs!GX$47</f>
        <v>0</v>
      </c>
      <c r="HD44" s="145">
        <f>conversões!HC44*INPUTs!GY$47</f>
        <v>1550.2145899783447</v>
      </c>
      <c r="HE44" s="145">
        <f>conversões!HD44*INPUTs!GZ$47</f>
        <v>0</v>
      </c>
      <c r="HF44" s="145">
        <f>conversões!HE44*INPUTs!HA$47</f>
        <v>0</v>
      </c>
      <c r="HG44" s="145">
        <f>conversões!HF44*INPUTs!HB$47</f>
        <v>0</v>
      </c>
      <c r="HH44" s="145">
        <f>conversões!HG44*INPUTs!HC$47</f>
        <v>0</v>
      </c>
      <c r="HI44" s="145">
        <f>conversões!HH44*INPUTs!HD$47</f>
        <v>424.62319369493321</v>
      </c>
      <c r="HJ44" s="145">
        <f>conversões!HI44*INPUTs!HE$47</f>
        <v>357.93332253882352</v>
      </c>
      <c r="HK44" s="145">
        <f>conversões!HJ44*INPUTs!HF$47</f>
        <v>904.08842160942766</v>
      </c>
      <c r="HL44" s="145">
        <f>conversões!HK44*INPUTs!HG$47</f>
        <v>0</v>
      </c>
      <c r="HM44" s="145">
        <f>conversões!HL44*INPUTs!HH$47</f>
        <v>0</v>
      </c>
      <c r="HN44" s="145">
        <f>conversões!HM44*INPUTs!HI$47</f>
        <v>314.38526891630511</v>
      </c>
      <c r="HO44" s="145">
        <f>conversões!HN44*INPUTs!HJ$47</f>
        <v>1321.533461315676</v>
      </c>
      <c r="HP44" s="145">
        <f>conversões!HO44*INPUTs!HK$47</f>
        <v>4426.361256963397</v>
      </c>
      <c r="HQ44" s="145">
        <f>conversões!HP44*INPUTs!HL$47</f>
        <v>10476.158963319154</v>
      </c>
      <c r="HR44" s="145">
        <f>conversões!HQ44*INPUTs!HM$47</f>
        <v>7193.2927286014783</v>
      </c>
      <c r="HS44" s="145">
        <f>conversões!HR44*INPUTs!HN$47</f>
        <v>231681.91058851389</v>
      </c>
      <c r="HT44" s="145">
        <f>conversões!HS44*INPUTs!HO$47</f>
        <v>6682.7690540450931</v>
      </c>
      <c r="HU44" s="145">
        <f>conversões!HT44*INPUTs!HP$47</f>
        <v>12730.90372615498</v>
      </c>
      <c r="HV44" s="145">
        <f>conversões!HU44*INPUTs!HQ$47</f>
        <v>6672.3703280084956</v>
      </c>
      <c r="HW44" s="145">
        <f>conversões!HV44*INPUTs!HR$47</f>
        <v>0</v>
      </c>
      <c r="HX44" s="145">
        <f>conversões!HW44*INPUTs!HS$47</f>
        <v>518.77437574196063</v>
      </c>
      <c r="HY44" s="145">
        <f>conversões!HX44*INPUTs!HT$47</f>
        <v>0</v>
      </c>
      <c r="HZ44" s="145">
        <f>conversões!HY44*INPUTs!HU$47</f>
        <v>0</v>
      </c>
      <c r="IA44" s="143">
        <f t="shared" si="7"/>
        <v>285255.31927940197</v>
      </c>
    </row>
    <row r="45" spans="1:235" s="26" customFormat="1" ht="36" x14ac:dyDescent="0.25">
      <c r="A45" s="86" t="s">
        <v>840</v>
      </c>
      <c r="B45" s="87">
        <v>9493</v>
      </c>
      <c r="C45" s="87"/>
      <c r="D45" s="87"/>
      <c r="E45" s="87"/>
      <c r="F45" s="87" t="s">
        <v>82</v>
      </c>
      <c r="G45" s="87" t="s">
        <v>782</v>
      </c>
      <c r="H45" s="87" t="s">
        <v>781</v>
      </c>
      <c r="I45" s="86" t="s">
        <v>840</v>
      </c>
      <c r="J45" s="86" t="s">
        <v>840</v>
      </c>
      <c r="K45" s="86" t="s">
        <v>844</v>
      </c>
      <c r="L45" s="145">
        <f>conversões!K45*(INPUTs!G$49+INPUTs!G$50+INPUTs!G$51)</f>
        <v>1392.7015771986246</v>
      </c>
      <c r="M45" s="145">
        <f>conversões!L45*(INPUTs!H$49+INPUTs!H$50+INPUTs!H$51)</f>
        <v>13365.701214777035</v>
      </c>
      <c r="N45" s="145">
        <f>conversões!M45*(INPUTs!I$49+INPUTs!I$50+INPUTs!I$51)</f>
        <v>6616.4177014139086</v>
      </c>
      <c r="O45" s="145">
        <f>conversões!N45*(INPUTs!J$49+INPUTs!J$50+INPUTs!J$51)</f>
        <v>208.14833354870748</v>
      </c>
      <c r="P45" s="145">
        <f>conversões!O45*(INPUTs!K$49+INPUTs!K$50+INPUTs!K$51)</f>
        <v>64674.721468606447</v>
      </c>
      <c r="Q45" s="145">
        <f>conversões!P45*(INPUTs!L$49+INPUTs!L$50+INPUTs!L$51)</f>
        <v>7311.3010442615887</v>
      </c>
      <c r="R45" s="145">
        <f>conversões!Q45*(INPUTs!M$49+INPUTs!M$50+INPUTs!M$51)</f>
        <v>1011.8005342211959</v>
      </c>
      <c r="S45" s="145">
        <f>conversões!R45*(INPUTs!N$49+INPUTs!N$50+INPUTs!N$51)</f>
        <v>6074.6984175508269</v>
      </c>
      <c r="T45" s="145">
        <f>conversões!S45*(INPUTs!O$49+INPUTs!O$50+INPUTs!O$51)</f>
        <v>62766.934132953829</v>
      </c>
      <c r="U45" s="145">
        <f>conversões!T45*(INPUTs!P$49+INPUTs!P$50+INPUTs!P$51)</f>
        <v>270427.2497217402</v>
      </c>
      <c r="V45" s="145">
        <f>conversões!U45*(INPUTs!Q$49+INPUTs!Q$50+INPUTs!Q$51)</f>
        <v>9450.461336846296</v>
      </c>
      <c r="W45" s="145">
        <f>conversões!V45*(INPUTs!R$49+INPUTs!R$50+INPUTs!R$51)</f>
        <v>7864.0947655991213</v>
      </c>
      <c r="X45" s="145">
        <f>conversões!W45*(INPUTs!S$49+INPUTs!S$50+INPUTs!S$51)</f>
        <v>37805.98371470761</v>
      </c>
      <c r="Y45" s="145">
        <f>conversões!X45*(INPUTs!T$49+INPUTs!T$50+INPUTs!T$51)</f>
        <v>6905.5754741223463</v>
      </c>
      <c r="Z45" s="145">
        <f>conversões!Y45*(INPUTs!U$49+INPUTs!U$50+INPUTs!U$51)</f>
        <v>5712.5505932968181</v>
      </c>
      <c r="AA45" s="145">
        <f>conversões!Z45*(INPUTs!V$49+INPUTs!V$50+INPUTs!V$51)</f>
        <v>85491.166080807263</v>
      </c>
      <c r="AB45" s="145">
        <f>conversões!AA45*(INPUTs!W$49+INPUTs!W$50+INPUTs!W$51)</f>
        <v>260267.85029887018</v>
      </c>
      <c r="AC45" s="145">
        <f>conversões!AB45*(INPUTs!X$49+INPUTs!X$50+INPUTs!X$51)</f>
        <v>10947.168013418201</v>
      </c>
      <c r="AD45" s="145">
        <f>conversões!AC45*(INPUTs!Y$49+INPUTs!Y$50+INPUTs!Y$51)</f>
        <v>322581.52913585276</v>
      </c>
      <c r="AE45" s="145">
        <f>conversões!AD45*(INPUTs!Z$49+INPUTs!Z$50+INPUTs!Z$51)</f>
        <v>1916977.4696563978</v>
      </c>
      <c r="AF45" s="145">
        <f>conversões!AE45*(INPUTs!AA$49+INPUTs!AA$50+INPUTs!AA$51)</f>
        <v>150743.15667638433</v>
      </c>
      <c r="AG45" s="145">
        <f>conversões!AF45*(INPUTs!AB$49+INPUTs!AB$50+INPUTs!AB$51)</f>
        <v>89051.222588501216</v>
      </c>
      <c r="AH45" s="145">
        <f>conversões!AG45*(INPUTs!AC$49+INPUTs!AC$50+INPUTs!AC$51)</f>
        <v>112121.95528269795</v>
      </c>
      <c r="AI45" s="145">
        <f>conversões!AH45*(INPUTs!AD$49+INPUTs!AD$50+INPUTs!AD$51)</f>
        <v>16100.548923469989</v>
      </c>
      <c r="AJ45" s="145">
        <f>conversões!AI45*(INPUTs!AE$49+INPUTs!AE$50+INPUTs!AE$51)</f>
        <v>17105.478670427037</v>
      </c>
      <c r="AK45" s="145">
        <f>conversões!AJ45*(INPUTs!AF$49+INPUTs!AF$50+INPUTs!AF$51)</f>
        <v>38393.050951421785</v>
      </c>
      <c r="AL45" s="145">
        <f>conversões!AK45*(INPUTs!AG$49+INPUTs!AG$50+INPUTs!AG$51)</f>
        <v>123066.31045522868</v>
      </c>
      <c r="AM45" s="143">
        <f t="shared" si="0"/>
        <v>3644435.2467643218</v>
      </c>
      <c r="AN45" s="145">
        <f>conversões!AM45*(INPUTs!AI$49+INPUTs!AI$50+INPUTs!AI$51)</f>
        <v>206.10917059501915</v>
      </c>
      <c r="AO45" s="145">
        <f>conversões!AN45*(INPUTs!AJ$49+INPUTs!AJ$50+INPUTs!AJ$51)</f>
        <v>9003.6531472123734</v>
      </c>
      <c r="AP45" s="145">
        <f>conversões!AO45*(INPUTs!AK$49+INPUTs!AK$50+INPUTs!AK$51)</f>
        <v>7644.4837521485806</v>
      </c>
      <c r="AQ45" s="145">
        <f>conversões!AP45*(INPUTs!AL$49+INPUTs!AL$50+INPUTs!AL$51)</f>
        <v>838.28977220909769</v>
      </c>
      <c r="AR45" s="145">
        <f>conversões!AQ45*(INPUTs!AM$49+INPUTs!AM$50+INPUTs!AM$51)</f>
        <v>57584.570616258228</v>
      </c>
      <c r="AS45" s="145">
        <f>conversões!AR45*(INPUTs!AN$49+INPUTs!AN$50+INPUTs!AN$51)</f>
        <v>7461.9514845652157</v>
      </c>
      <c r="AT45" s="145">
        <f>conversões!AS45*(INPUTs!AO$49+INPUTs!AO$50+INPUTs!AO$51)</f>
        <v>1074.6151146721734</v>
      </c>
      <c r="AU45" s="145">
        <f>conversões!AT45*(INPUTs!AP$49+INPUTs!AP$50+INPUTs!AP$51)</f>
        <v>5881.5937125755154</v>
      </c>
      <c r="AV45" s="145">
        <f>conversões!AU45*(INPUTs!AQ$49+INPUTs!AQ$50+INPUTs!AQ$51)</f>
        <v>75662.161759163238</v>
      </c>
      <c r="AW45" s="145">
        <f>conversões!AV45*(INPUTs!AR$49+INPUTs!AR$50+INPUTs!AR$51)</f>
        <v>315906.26173343341</v>
      </c>
      <c r="AX45" s="145">
        <f>conversões!AW45*(INPUTs!AS$49+INPUTs!AS$50+INPUTs!AS$51)</f>
        <v>11527.086026280724</v>
      </c>
      <c r="AY45" s="145">
        <f>conversões!AX45*(INPUTs!AT$49+INPUTs!AT$50+INPUTs!AT$51)</f>
        <v>6861.3580759967545</v>
      </c>
      <c r="AZ45" s="145">
        <f>conversões!AY45*(INPUTs!AU$49+INPUTs!AU$50+INPUTs!AU$51)</f>
        <v>41413.36466306381</v>
      </c>
      <c r="BA45" s="145">
        <f>conversões!AZ45*(INPUTs!AV$49+INPUTs!AV$50+INPUTs!AV$51)</f>
        <v>7283.5110008076408</v>
      </c>
      <c r="BB45" s="145">
        <f>conversões!BA45*(INPUTs!AW$49+INPUTs!AW$50+INPUTs!AW$51)</f>
        <v>9731.5174486424821</v>
      </c>
      <c r="BC45" s="145">
        <f>conversões!BB45*(INPUTs!AX$49+INPUTs!AX$50+INPUTs!AX$51)</f>
        <v>117079.06392032478</v>
      </c>
      <c r="BD45" s="145">
        <f>conversões!BC45*(INPUTs!AY$49+INPUTs!AY$50+INPUTs!AY$51)</f>
        <v>224351.20422719806</v>
      </c>
      <c r="BE45" s="145">
        <f>conversões!BD45*(INPUTs!AZ$49+INPUTs!AZ$50+INPUTs!AZ$51)</f>
        <v>100815.05209449277</v>
      </c>
      <c r="BF45" s="145">
        <f>conversões!BE45*(INPUTs!BA$49+INPUTs!BA$50+INPUTs!BA$51)</f>
        <v>282274.76160325581</v>
      </c>
      <c r="BG45" s="145">
        <f>conversões!BF45*(INPUTs!BB$49+INPUTs!BB$50+INPUTs!BB$51)</f>
        <v>1717665.1661135787</v>
      </c>
      <c r="BH45" s="145">
        <f>conversões!BG45*(INPUTs!BC$49+INPUTs!BC$50+INPUTs!BC$51)</f>
        <v>173652.2110344306</v>
      </c>
      <c r="BI45" s="145">
        <f>conversões!BH45*(INPUTs!BD$49+INPUTs!BD$50+INPUTs!BD$51)</f>
        <v>84031.546866751043</v>
      </c>
      <c r="BJ45" s="145">
        <f>conversões!BI45*(INPUTs!BE$49+INPUTs!BE$50+INPUTs!BE$51)</f>
        <v>89015.907029611786</v>
      </c>
      <c r="BK45" s="145">
        <f>conversões!BJ45*(INPUTs!BF$49+INPUTs!BF$50+INPUTs!BF$51)</f>
        <v>13597.668481945559</v>
      </c>
      <c r="BL45" s="145">
        <f>conversões!BK45*(INPUTs!BG$49+INPUTs!BG$50+INPUTs!BG$51)</f>
        <v>14589.497426414679</v>
      </c>
      <c r="BM45" s="145">
        <f>conversões!BL45*(INPUTs!BH$49+INPUTs!BH$50+INPUTs!BH$51)</f>
        <v>21350.286589657881</v>
      </c>
      <c r="BN45" s="145">
        <f>conversões!BM45*(INPUTs!BI$49+INPUTs!BI$50+INPUTs!BI$51)</f>
        <v>104450.26965797461</v>
      </c>
      <c r="BO45" s="143">
        <f t="shared" si="1"/>
        <v>3500953.1625232603</v>
      </c>
      <c r="BP45" s="145">
        <f>conversões!BO45*(INPUTs!BK$49+INPUTs!BK$50+INPUTs!BK$51)</f>
        <v>438.34519233782783</v>
      </c>
      <c r="BQ45" s="145">
        <f>conversões!BP45*(INPUTs!BL$49+INPUTs!BL$50+INPUTs!BL$51)</f>
        <v>4140.9308911240878</v>
      </c>
      <c r="BR45" s="145">
        <f>conversões!BQ45*(INPUTs!BM$49+INPUTs!BM$50+INPUTs!BM$51)</f>
        <v>6409.4680180293126</v>
      </c>
      <c r="BS45" s="145">
        <f>conversões!BR45*(INPUTs!BN$49+INPUTs!BN$50+INPUTs!BN$51)</f>
        <v>1072.3325329146537</v>
      </c>
      <c r="BT45" s="145">
        <f>conversões!BS45*(INPUTs!BO$49+INPUTs!BO$50+INPUTs!BO$51)</f>
        <v>45552.708879708174</v>
      </c>
      <c r="BU45" s="145">
        <f>conversões!BT45*(INPUTs!BP$49+INPUTs!BP$50+INPUTs!BP$51)</f>
        <v>591.53849485035596</v>
      </c>
      <c r="BV45" s="145">
        <f>conversões!BU45*(INPUTs!BQ$49+INPUTs!BQ$50+INPUTs!BQ$51)</f>
        <v>1556.0095085888029</v>
      </c>
      <c r="BW45" s="145">
        <f>conversões!BV45*(INPUTs!BR$49+INPUTs!BR$50+INPUTs!BR$51)</f>
        <v>3164.4958488168468</v>
      </c>
      <c r="BX45" s="145">
        <f>conversões!BW45*(INPUTs!BS$49+INPUTs!BS$50+INPUTs!BS$51)</f>
        <v>79202.979615207514</v>
      </c>
      <c r="BY45" s="145">
        <f>conversões!BX45*(INPUTs!BT$49+INPUTs!BT$50+INPUTs!BT$51)</f>
        <v>270284.59357388236</v>
      </c>
      <c r="BZ45" s="145">
        <f>conversões!BY45*(INPUTs!BU$49+INPUTs!BU$50+INPUTs!BU$51)</f>
        <v>12692.454055140772</v>
      </c>
      <c r="CA45" s="145">
        <f>conversões!BZ45*(INPUTs!BV$49+INPUTs!BV$50+INPUTs!BV$51)</f>
        <v>71049.402597866938</v>
      </c>
      <c r="CB45" s="145">
        <f>conversões!CA45*(INPUTs!BW$49+INPUTs!BW$50+INPUTs!BW$51)</f>
        <v>46544.814275108547</v>
      </c>
      <c r="CC45" s="145">
        <f>conversões!CB45*(INPUTs!BX$49+INPUTs!BX$50+INPUTs!BX$51)</f>
        <v>4192.7425128075474</v>
      </c>
      <c r="CD45" s="145">
        <f>conversões!CC45*(INPUTs!BY$49+INPUTs!BY$50+INPUTs!BY$51)</f>
        <v>2162.2465432917638</v>
      </c>
      <c r="CE45" s="145">
        <f>conversões!CD45*(INPUTs!BZ$49+INPUTs!BZ$50+INPUTs!BZ$51)</f>
        <v>69557.124319972281</v>
      </c>
      <c r="CF45" s="145">
        <f>conversões!CE45*(INPUTs!CA$49+INPUTs!CA$50+INPUTs!CA$51)</f>
        <v>211287.53970909797</v>
      </c>
      <c r="CG45" s="145">
        <f>conversões!CF45*(INPUTs!CB$49+INPUTs!CB$50+INPUTs!CB$51)</f>
        <v>59668.148870156583</v>
      </c>
      <c r="CH45" s="145">
        <f>conversões!CG45*(INPUTs!CC$49+INPUTs!CC$50+INPUTs!CC$51)</f>
        <v>292448.96243824717</v>
      </c>
      <c r="CI45" s="145">
        <f>conversões!CH45*(INPUTs!CD$49+INPUTs!CD$50+INPUTs!CD$51)</f>
        <v>1779416.947260173</v>
      </c>
      <c r="CJ45" s="145">
        <f>conversões!CI45*(INPUTs!CE$49+INPUTs!CE$50+INPUTs!CE$51)</f>
        <v>234266.9467794341</v>
      </c>
      <c r="CK45" s="145">
        <f>conversões!CJ45*(INPUTs!CF$49+INPUTs!CF$50+INPUTs!CF$51)</f>
        <v>78810.986772620541</v>
      </c>
      <c r="CL45" s="145">
        <f>conversões!CK45*(INPUTs!CG$49+INPUTs!CG$50+INPUTs!CG$51)</f>
        <v>96536.981639539445</v>
      </c>
      <c r="CM45" s="145">
        <f>conversões!CL45*(INPUTs!CH$49+INPUTs!CH$50+INPUTs!CH$51)</f>
        <v>17103.013825917133</v>
      </c>
      <c r="CN45" s="145">
        <f>conversões!CM45*(INPUTs!CI$49+INPUTs!CI$50+INPUTs!CI$51)</f>
        <v>13071.847994511894</v>
      </c>
      <c r="CO45" s="145">
        <f>conversões!CN45*(INPUTs!CJ$49+INPUTs!CJ$50+INPUTs!CJ$51)</f>
        <v>44890.641878490271</v>
      </c>
      <c r="CP45" s="145">
        <f>conversões!CO45*(INPUTs!CK$49+INPUTs!CK$50+INPUTs!CK$51)</f>
        <v>75149.732930207771</v>
      </c>
      <c r="CQ45" s="143">
        <f t="shared" si="2"/>
        <v>3521263.9369580438</v>
      </c>
      <c r="CR45" s="145">
        <f>conversões!CQ45*(INPUTs!CM$49+INPUTs!CM$50+INPUTs!CM$51)</f>
        <v>24711.494804793161</v>
      </c>
      <c r="CS45" s="145">
        <f>conversões!CR45*(INPUTs!CN$49+INPUTs!CN$50+INPUTs!CN$51)</f>
        <v>63.127641505846881</v>
      </c>
      <c r="CT45" s="145">
        <f>conversões!CS45*(INPUTs!CO$49+INPUTs!CO$50+INPUTs!CO$51)</f>
        <v>143944.4485506315</v>
      </c>
      <c r="CU45" s="145">
        <f>conversões!CT45*(INPUTs!CP$49+INPUTs!CP$50+INPUTs!CP$51)</f>
        <v>2745.5751837005464</v>
      </c>
      <c r="CV45" s="145">
        <f>conversões!CU45*(INPUTs!CQ$49+INPUTs!CQ$50+INPUTs!CQ$51)</f>
        <v>96559.431178732862</v>
      </c>
      <c r="CW45" s="145">
        <f>conversões!CV45*(INPUTs!CR$49+INPUTs!CR$50+INPUTs!CR$51)</f>
        <v>3165.4006407375991</v>
      </c>
      <c r="CX45" s="145">
        <f>conversões!CW45*(INPUTs!CS$49+INPUTs!CS$50+INPUTs!CS$51)</f>
        <v>1355.4964096046001</v>
      </c>
      <c r="CY45" s="145">
        <f>conversões!CX45*(INPUTs!CT$49+INPUTs!CT$50+INPUTs!CT$51)</f>
        <v>4385.0405742941548</v>
      </c>
      <c r="CZ45" s="145">
        <f>conversões!CY45*(INPUTs!CU$49+INPUTs!CU$50+INPUTs!CU$51)</f>
        <v>120454.43422659265</v>
      </c>
      <c r="DA45" s="145">
        <f>conversões!CZ45*(INPUTs!CV$49+INPUTs!CV$50+INPUTs!CV$51)</f>
        <v>254131.28076699865</v>
      </c>
      <c r="DB45" s="145">
        <f>conversões!DA45*(INPUTs!CW$49+INPUTs!CW$50+INPUTs!CW$51)</f>
        <v>6725.1683452518537</v>
      </c>
      <c r="DC45" s="145">
        <f>conversões!DB45*(INPUTs!CX$49+INPUTs!CX$50+INPUTs!CX$51)</f>
        <v>21861.220400619186</v>
      </c>
      <c r="DD45" s="145">
        <f>conversões!DC45*(INPUTs!CY$49+INPUTs!CY$50+INPUTs!CY$51)</f>
        <v>40877.137843628218</v>
      </c>
      <c r="DE45" s="145">
        <f>conversões!DD45*(INPUTs!CZ$49+INPUTs!CZ$50+INPUTs!CZ$51)</f>
        <v>1743.5124851544745</v>
      </c>
      <c r="DF45" s="145">
        <f>conversões!DE45*(INPUTs!DA$49+INPUTs!DA$50+INPUTs!DA$51)</f>
        <v>2458.5123691245199</v>
      </c>
      <c r="DG45" s="145">
        <f>conversões!DF45*(INPUTs!DB$49+INPUTs!DB$50+INPUTs!DB$51)</f>
        <v>103669.7673266788</v>
      </c>
      <c r="DH45" s="145">
        <f>conversões!DG45*(INPUTs!DC$49+INPUTs!DC$50+INPUTs!DC$51)</f>
        <v>197222.33164284038</v>
      </c>
      <c r="DI45" s="145">
        <f>conversões!DH45*(INPUTs!DD$49+INPUTs!DD$50+INPUTs!DD$51)</f>
        <v>61339.629245806529</v>
      </c>
      <c r="DJ45" s="145">
        <f>conversões!DI45*(INPUTs!DE$49+INPUTs!DE$50+INPUTs!DE$51)</f>
        <v>289774.31009977916</v>
      </c>
      <c r="DK45" s="145">
        <f>conversões!DJ45*(INPUTs!DF$49+INPUTs!DF$50+INPUTs!DF$51)</f>
        <v>1532651.6987660676</v>
      </c>
      <c r="DL45" s="145">
        <f>conversões!DK45*(INPUTs!DG$49+INPUTs!DG$50+INPUTs!DG$51)</f>
        <v>194061.11943424036</v>
      </c>
      <c r="DM45" s="145">
        <f>conversões!DL45*(INPUTs!DH$49+INPUTs!DH$50+INPUTs!DH$51)</f>
        <v>84520.708475366249</v>
      </c>
      <c r="DN45" s="145">
        <f>conversões!DM45*(INPUTs!DI$49+INPUTs!DI$50+INPUTs!DI$51)</f>
        <v>98476.153170820588</v>
      </c>
      <c r="DO45" s="145">
        <f>conversões!DN45*(INPUTs!DJ$49+INPUTs!DJ$50+INPUTs!DJ$51)</f>
        <v>14435.79739848813</v>
      </c>
      <c r="DP45" s="145">
        <f>conversões!DO45*(INPUTs!DK$49+INPUTs!DK$50+INPUTs!DK$51)</f>
        <v>55718.527443023988</v>
      </c>
      <c r="DQ45" s="145">
        <f>conversões!DP45*(INPUTs!DL$49+INPUTs!DL$50+INPUTs!DL$51)</f>
        <v>20942.002017225917</v>
      </c>
      <c r="DR45" s="145">
        <f>conversões!DQ45*(INPUTs!DM$49+INPUTs!DM$50+INPUTs!DM$51)</f>
        <v>55063.213875368063</v>
      </c>
      <c r="DS45" s="143">
        <f t="shared" si="3"/>
        <v>3433056.5403170763</v>
      </c>
      <c r="DT45" s="145">
        <f>conversões!DS45*(INPUTs!DO$49+INPUTs!DO$50+INPUTs!DO$51)</f>
        <v>1962.6555115169551</v>
      </c>
      <c r="DU45" s="145">
        <f>conversões!DT45*(INPUTs!DP$49+INPUTs!DP$50+INPUTs!DP$51)</f>
        <v>0</v>
      </c>
      <c r="DV45" s="145">
        <f>conversões!DU45*(INPUTs!DQ$49+INPUTs!DQ$50+INPUTs!DQ$51)</f>
        <v>102842.1108019934</v>
      </c>
      <c r="DW45" s="145">
        <f>conversões!DV45*(INPUTs!DR$49+INPUTs!DR$50+INPUTs!DR$51)</f>
        <v>1811.9489296715922</v>
      </c>
      <c r="DX45" s="145">
        <f>conversões!DW45*(INPUTs!DS$49+INPUTs!DS$50+INPUTs!DS$51)</f>
        <v>96365.396581010864</v>
      </c>
      <c r="DY45" s="145">
        <f>conversões!DX45*(INPUTs!DT$49+INPUTs!DT$50+INPUTs!DT$51)</f>
        <v>0</v>
      </c>
      <c r="DZ45" s="145">
        <f>conversões!DY45*(INPUTs!DU$49+INPUTs!DU$50+INPUTs!DU$51)</f>
        <v>1005.6733152227507</v>
      </c>
      <c r="EA45" s="145">
        <f>conversões!DZ45*(INPUTs!DV$49+INPUTs!DV$50+INPUTs!DV$51)</f>
        <v>907.87846182878866</v>
      </c>
      <c r="EB45" s="145">
        <f>conversões!EA45*(INPUTs!DW$49+INPUTs!DW$50+INPUTs!DW$51)</f>
        <v>59902.733139788004</v>
      </c>
      <c r="EC45" s="145">
        <f>conversões!EB45*(INPUTs!DX$49+INPUTs!DX$50+INPUTs!DX$51)</f>
        <v>209547.50358659966</v>
      </c>
      <c r="ED45" s="145">
        <f>conversões!EC45*(INPUTs!DY$49+INPUTs!DY$50+INPUTs!DY$51)</f>
        <v>8970.3400584744159</v>
      </c>
      <c r="EE45" s="145">
        <f>conversões!ED45*(INPUTs!DZ$49+INPUTs!DZ$50+INPUTs!DZ$51)</f>
        <v>6301.8559592605989</v>
      </c>
      <c r="EF45" s="145">
        <f>conversões!EE45*(INPUTs!EA$49+INPUTs!EA$50+INPUTs!EA$51)</f>
        <v>191340.29123260218</v>
      </c>
      <c r="EG45" s="145">
        <f>conversões!EF45*(INPUTs!EB$49+INPUTs!EB$50+INPUTs!EB$51)</f>
        <v>6178.1471102368359</v>
      </c>
      <c r="EH45" s="145">
        <f>conversões!EG45*(INPUTs!EC$49+INPUTs!EC$50+INPUTs!EC$51)</f>
        <v>3955.0889394545934</v>
      </c>
      <c r="EI45" s="145">
        <f>conversões!EH45*(INPUTs!ED$49+INPUTs!ED$50+INPUTs!ED$51)</f>
        <v>72517.666460952547</v>
      </c>
      <c r="EJ45" s="145">
        <f>conversões!EI45*(INPUTs!EE$49+INPUTs!EE$50+INPUTs!EE$51)</f>
        <v>193195.41316980458</v>
      </c>
      <c r="EK45" s="145">
        <f>conversões!EJ45*(INPUTs!EF$49+INPUTs!EF$50+INPUTs!EF$51)</f>
        <v>30738.32258039224</v>
      </c>
      <c r="EL45" s="145">
        <f>conversões!EK45*(INPUTs!EG$49+INPUTs!EG$50+INPUTs!EG$51)</f>
        <v>319391.09603149659</v>
      </c>
      <c r="EM45" s="145">
        <f>conversões!EL45*(INPUTs!EH$49+INPUTs!EH$50+INPUTs!EH$51)</f>
        <v>1284897.2519714236</v>
      </c>
      <c r="EN45" s="145">
        <f>conversões!EM45*(INPUTs!EI$49+INPUTs!EI$50+INPUTs!EI$51)</f>
        <v>226347.56398001331</v>
      </c>
      <c r="EO45" s="145">
        <f>conversões!EN45*(INPUTs!EJ$49+INPUTs!EJ$50+INPUTs!EJ$51)</f>
        <v>88473.796343781578</v>
      </c>
      <c r="EP45" s="145">
        <f>conversões!EO45*(INPUTs!EK$49+INPUTs!EK$50+INPUTs!EK$51)</f>
        <v>83689.041957367139</v>
      </c>
      <c r="EQ45" s="145">
        <f>conversões!EP45*(INPUTs!EL$49+INPUTs!EL$50+INPUTs!EL$51)</f>
        <v>17220.710747406538</v>
      </c>
      <c r="ER45" s="145">
        <f>conversões!EQ45*(INPUTs!EM$49+INPUTs!EM$50+INPUTs!EM$51)</f>
        <v>42651.722492452129</v>
      </c>
      <c r="ES45" s="145">
        <f>conversões!ER45*(INPUTs!EN$49+INPUTs!EN$50+INPUTs!EN$51)</f>
        <v>26393.966924074612</v>
      </c>
      <c r="ET45" s="145">
        <f>conversões!ES45*(INPUTs!EO$49+INPUTs!EO$50+INPUTs!EO$51)</f>
        <v>60102.805690675486</v>
      </c>
      <c r="EU45" s="143">
        <f t="shared" si="4"/>
        <v>3136710.981977501</v>
      </c>
      <c r="EV45" s="145">
        <f>conversões!EU45*(INPUTs!EQ$49+INPUTs!EQ$50+INPUTs!EQ$51)</f>
        <v>754.35804557832819</v>
      </c>
      <c r="EW45" s="145">
        <f>conversões!EV45*(INPUTs!ER$49+INPUTs!ER$50+INPUTs!ER$51)</f>
        <v>0</v>
      </c>
      <c r="EX45" s="145">
        <f>conversões!EW45*(INPUTs!ES$49+INPUTs!ES$50+INPUTs!ES$51)</f>
        <v>97554.85766901655</v>
      </c>
      <c r="EY45" s="145">
        <f>conversões!EX45*(INPUTs!ET$49+INPUTs!ET$50+INPUTs!ET$51)</f>
        <v>2115.4390999490802</v>
      </c>
      <c r="EZ45" s="145">
        <f>conversões!EY45*(INPUTs!EU$49+INPUTs!EU$50+INPUTs!EU$51)</f>
        <v>111099.2945447393</v>
      </c>
      <c r="FA45" s="145">
        <f>conversões!EZ45*(INPUTs!EV$49+INPUTs!EV$50+INPUTs!EV$51)</f>
        <v>309.16313343374105</v>
      </c>
      <c r="FB45" s="145">
        <f>conversões!FA45*(INPUTs!EW$49+INPUTs!EW$50+INPUTs!EW$51)</f>
        <v>4612.0131810622597</v>
      </c>
      <c r="FC45" s="145">
        <f>conversões!FB45*(INPUTs!EX$49+INPUTs!EX$50+INPUTs!EX$51)</f>
        <v>1740.5551978842811</v>
      </c>
      <c r="FD45" s="145">
        <f>conversões!FC45*(INPUTs!EY$49+INPUTs!EY$50+INPUTs!EY$51)</f>
        <v>59762.431782990316</v>
      </c>
      <c r="FE45" s="145">
        <f>conversões!FD45*(INPUTs!EZ$49+INPUTs!EZ$50+INPUTs!EZ$51)</f>
        <v>93926.354248021831</v>
      </c>
      <c r="FF45" s="145">
        <f>conversões!FE45*(INPUTs!FA$49+INPUTs!FA$50+INPUTs!FA$51)</f>
        <v>8970.7679016192978</v>
      </c>
      <c r="FG45" s="145">
        <f>conversões!FF45*(INPUTs!FB$49+INPUTs!FB$50+INPUTs!FB$51)</f>
        <v>7245.1402965777379</v>
      </c>
      <c r="FH45" s="145">
        <f>conversões!FG45*(INPUTs!FC$49+INPUTs!FC$50+INPUTs!FC$51)</f>
        <v>285670.71651609236</v>
      </c>
      <c r="FI45" s="145">
        <f>conversões!FH45*(INPUTs!FD$49+INPUTs!FD$50+INPUTs!FD$51)</f>
        <v>85183.49475970093</v>
      </c>
      <c r="FJ45" s="145">
        <f>conversões!FI45*(INPUTs!FE$49+INPUTs!FE$50+INPUTs!FE$51)</f>
        <v>1455.1052092183979</v>
      </c>
      <c r="FK45" s="145">
        <f>conversões!FJ45*(INPUTs!FF$49+INPUTs!FF$50+INPUTs!FF$51)</f>
        <v>79392.817410868432</v>
      </c>
      <c r="FL45" s="145">
        <f>conversões!FK45*(INPUTs!FG$49+INPUTs!FG$50+INPUTs!FG$51)</f>
        <v>249257.98529968856</v>
      </c>
      <c r="FM45" s="145">
        <f>conversões!FL45*(INPUTs!FH$49+INPUTs!FH$50+INPUTs!FH$51)</f>
        <v>28384.107712479705</v>
      </c>
      <c r="FN45" s="145">
        <f>conversões!FM45*(INPUTs!FI$49+INPUTs!FI$50+INPUTs!FI$51)</f>
        <v>237956.10210703083</v>
      </c>
      <c r="FO45" s="145">
        <f>conversões!FN45*(INPUTs!FJ$49+INPUTs!FJ$50+INPUTs!FJ$51)</f>
        <v>1013071.3046152656</v>
      </c>
      <c r="FP45" s="145">
        <f>conversões!FO45*(INPUTs!FK$49+INPUTs!FK$50+INPUTs!FK$51)</f>
        <v>166425.97868421517</v>
      </c>
      <c r="FQ45" s="145">
        <f>conversões!FP45*(INPUTs!FL$49+INPUTs!FL$50+INPUTs!FL$51)</f>
        <v>159633.20854394432</v>
      </c>
      <c r="FR45" s="145">
        <f>conversões!FQ45*(INPUTs!FM$49+INPUTs!FM$50+INPUTs!FM$51)</f>
        <v>102479.16816631734</v>
      </c>
      <c r="FS45" s="145">
        <f>conversões!FR45*(INPUTs!FN$49+INPUTs!FN$50+INPUTs!FN$51)</f>
        <v>17073.566622359343</v>
      </c>
      <c r="FT45" s="145">
        <f>conversões!FS45*(INPUTs!FO$49+INPUTs!FO$50+INPUTs!FO$51)</f>
        <v>44521.013759782902</v>
      </c>
      <c r="FU45" s="145">
        <f>conversões!FT45*(INPUTs!FP$49+INPUTs!FP$50+INPUTs!FP$51)</f>
        <v>19180.487446897634</v>
      </c>
      <c r="FV45" s="145">
        <f>conversões!FU45*(INPUTs!FQ$49+INPUTs!FQ$50+INPUTs!FQ$51)</f>
        <v>52399.903906816158</v>
      </c>
      <c r="FW45" s="143">
        <f t="shared" si="5"/>
        <v>2930175.3358615506</v>
      </c>
      <c r="FX45" s="145">
        <f>conversões!FW45*(INPUTs!FS$49+INPUTs!FS$50+INPUTs!FS$51)</f>
        <v>886.72250983524066</v>
      </c>
      <c r="FY45" s="145">
        <f>conversões!FX45*(INPUTs!FT$49+INPUTs!FT$50+INPUTs!FT$51)</f>
        <v>0</v>
      </c>
      <c r="FZ45" s="145">
        <f>conversões!FY45*(INPUTs!FU$49+INPUTs!FU$50+INPUTs!FU$51)</f>
        <v>109077.30219490171</v>
      </c>
      <c r="GA45" s="145">
        <f>conversões!FZ45*(INPUTs!FV$49+INPUTs!FV$50+INPUTs!FV$51)</f>
        <v>0</v>
      </c>
      <c r="GB45" s="145">
        <f>conversões!GA45*(INPUTs!FW$49+INPUTs!FW$50+INPUTs!FW$51)</f>
        <v>140711.0642289815</v>
      </c>
      <c r="GC45" s="145">
        <f>conversões!GB45*(INPUTs!FX$49+INPUTs!FX$50+INPUTs!FX$51)</f>
        <v>10898.048797944552</v>
      </c>
      <c r="GD45" s="145">
        <f>conversões!GC45*(INPUTs!FY$49+INPUTs!FY$50+INPUTs!FY$51)</f>
        <v>4254.1846297402344</v>
      </c>
      <c r="GE45" s="145">
        <f>conversões!GD45*(INPUTs!FZ$49+INPUTs!FZ$50+INPUTs!FZ$51)</f>
        <v>4633.7866913594498</v>
      </c>
      <c r="GF45" s="145">
        <f>conversões!GE45*(INPUTs!GA$49+INPUTs!GA$50+INPUTs!GA$51)</f>
        <v>69758.487516326568</v>
      </c>
      <c r="GG45" s="145">
        <f>conversões!GF45*(INPUTs!GB$49+INPUTs!GB$50+INPUTs!GB$51)</f>
        <v>65659.666260945218</v>
      </c>
      <c r="GH45" s="145">
        <f>conversões!GG45*(INPUTs!GC$49+INPUTs!GC$50+INPUTs!GC$51)</f>
        <v>6799.0128802043</v>
      </c>
      <c r="GI45" s="145">
        <f>conversões!GH45*(INPUTs!GD$49+INPUTs!GD$50+INPUTs!GD$51)</f>
        <v>2491.6232899060246</v>
      </c>
      <c r="GJ45" s="145">
        <f>conversões!GI45*(INPUTs!GE$49+INPUTs!GE$50+INPUTs!GE$51)</f>
        <v>209512.81800090999</v>
      </c>
      <c r="GK45" s="145">
        <f>conversões!GJ45*(INPUTs!GF$49+INPUTs!GF$50+INPUTs!GF$51)</f>
        <v>1952.9668538890153</v>
      </c>
      <c r="GL45" s="145">
        <f>conversões!GK45*(INPUTs!GG$49+INPUTs!GG$50+INPUTs!GG$51)</f>
        <v>1043.1204375177936</v>
      </c>
      <c r="GM45" s="145">
        <f>conversões!GL45*(INPUTs!GH$49+INPUTs!GH$50+INPUTs!GH$51)</f>
        <v>56922.823204710745</v>
      </c>
      <c r="GN45" s="145">
        <f>conversões!GM45*(INPUTs!GI$49+INPUTs!GI$50+INPUTs!GI$51)</f>
        <v>201761.18126610533</v>
      </c>
      <c r="GO45" s="145">
        <f>conversões!GN45*(INPUTs!GJ$49+INPUTs!GJ$50+INPUTs!GJ$51)</f>
        <v>20590.778874814445</v>
      </c>
      <c r="GP45" s="145">
        <f>conversões!GO45*(INPUTs!GK$49+INPUTs!GK$50+INPUTs!GK$51)</f>
        <v>225602.29263806192</v>
      </c>
      <c r="GQ45" s="145">
        <f>conversões!GP45*(INPUTs!GL$49+INPUTs!GL$50+INPUTs!GL$51)</f>
        <v>698369.65690309275</v>
      </c>
      <c r="GR45" s="145">
        <f>conversões!GQ45*(INPUTs!GM$49+INPUTs!GM$50+INPUTs!GM$51)</f>
        <v>165226.30932872425</v>
      </c>
      <c r="GS45" s="145">
        <f>conversões!GR45*(INPUTs!GN$49+INPUTs!GN$50+INPUTs!GN$51)</f>
        <v>126394.68280375015</v>
      </c>
      <c r="GT45" s="145">
        <f>conversões!GS45*(INPUTs!GO$49+INPUTs!GO$50+INPUTs!GO$51)</f>
        <v>144537.45658781053</v>
      </c>
      <c r="GU45" s="145">
        <f>conversões!GT45*(INPUTs!GP$49+INPUTs!GP$50+INPUTs!GP$51)</f>
        <v>18205.103385663504</v>
      </c>
      <c r="GV45" s="145">
        <f>conversões!GU45*(INPUTs!GQ$49+INPUTs!GQ$50+INPUTs!GQ$51)</f>
        <v>53117.445396579562</v>
      </c>
      <c r="GW45" s="145">
        <f>conversões!GV45*(INPUTs!GR$49+INPUTs!GR$50+INPUTs!GR$51)</f>
        <v>26189.653254108838</v>
      </c>
      <c r="GX45" s="145">
        <f>conversões!GW45*(INPUTs!GS$49+INPUTs!GS$50+INPUTs!GS$51)</f>
        <v>69121.402425027278</v>
      </c>
      <c r="GY45" s="143">
        <f t="shared" si="6"/>
        <v>2433717.5903609111</v>
      </c>
      <c r="GZ45" s="145">
        <f>conversões!GY45*(INPUTs!GU$49+INPUTs!GU$50+INPUTs!GU$51)</f>
        <v>5370.884653170112</v>
      </c>
      <c r="HA45" s="145">
        <f>conversões!GZ45*(INPUTs!GV$49+INPUTs!GV$50+INPUTs!GV$51)</f>
        <v>132.21878262259355</v>
      </c>
      <c r="HB45" s="145">
        <f>conversões!HA45*(INPUTs!GW$49+INPUTs!GW$50+INPUTs!GW$51)</f>
        <v>4842.4573291775123</v>
      </c>
      <c r="HC45" s="145">
        <f>conversões!HB45*(INPUTs!GX$49+INPUTs!GX$50+INPUTs!GX$51)</f>
        <v>0</v>
      </c>
      <c r="HD45" s="145">
        <f>conversões!HC45*(INPUTs!GY$49+INPUTs!GY$50+INPUTs!GY$51)</f>
        <v>86263.14504484614</v>
      </c>
      <c r="HE45" s="145">
        <f>conversões!HD45*(INPUTs!GZ$49+INPUTs!GZ$50+INPUTs!GZ$51)</f>
        <v>223.94552392291408</v>
      </c>
      <c r="HF45" s="145">
        <f>conversões!HE45*(INPUTs!HA$49+INPUTs!HA$50+INPUTs!HA$51)</f>
        <v>2197.6213441734708</v>
      </c>
      <c r="HG45" s="145">
        <f>conversões!HF45*(INPUTs!HB$49+INPUTs!HB$50+INPUTs!HB$51)</f>
        <v>13498.993761784495</v>
      </c>
      <c r="HH45" s="145">
        <f>conversões!HG45*(INPUTs!HC$49+INPUTs!HC$50+INPUTs!HC$51)</f>
        <v>63905.566437926362</v>
      </c>
      <c r="HI45" s="145">
        <f>conversões!HH45*(INPUTs!HD$49+INPUTs!HD$50+INPUTs!HD$51)</f>
        <v>59626.773793631372</v>
      </c>
      <c r="HJ45" s="145">
        <f>conversões!HI45*(INPUTs!HE$49+INPUTs!HE$50+INPUTs!HE$51)</f>
        <v>7157.0266281244867</v>
      </c>
      <c r="HK45" s="145">
        <f>conversões!HJ45*(INPUTs!HF$49+INPUTs!HF$50+INPUTs!HF$51)</f>
        <v>4747.1559646859041</v>
      </c>
      <c r="HL45" s="145">
        <f>conversões!HK45*(INPUTs!HG$49+INPUTs!HG$50+INPUTs!HG$51)</f>
        <v>37767.343902183631</v>
      </c>
      <c r="HM45" s="145">
        <f>conversões!HL45*(INPUTs!HH$49+INPUTs!HH$50+INPUTs!HH$51)</f>
        <v>1043.5206615241975</v>
      </c>
      <c r="HN45" s="145">
        <f>conversões!HM45*(INPUTs!HI$49+INPUTs!HI$50+INPUTs!HI$51)</f>
        <v>2546.9057145387346</v>
      </c>
      <c r="HO45" s="145">
        <f>conversões!HN45*(INPUTs!HJ$49+INPUTs!HJ$50+INPUTs!HJ$51)</f>
        <v>24372.900431384503</v>
      </c>
      <c r="HP45" s="145">
        <f>conversões!HO45*(INPUTs!HK$49+INPUTs!HK$50+INPUTs!HK$51)</f>
        <v>135434.34798791731</v>
      </c>
      <c r="HQ45" s="145">
        <f>conversões!HP45*(INPUTs!HL$49+INPUTs!HL$50+INPUTs!HL$51)</f>
        <v>20519.351725942695</v>
      </c>
      <c r="HR45" s="145">
        <f>conversões!HQ45*(INPUTs!HM$49+INPUTs!HM$50+INPUTs!HM$51)</f>
        <v>228994.28226065627</v>
      </c>
      <c r="HS45" s="145">
        <f>conversões!HR45*(INPUTs!HN$49+INPUTs!HN$50+INPUTs!HN$51)</f>
        <v>404177.67134402122</v>
      </c>
      <c r="HT45" s="145">
        <f>conversões!HS45*(INPUTs!HO$49+INPUTs!HO$50+INPUTs!HO$51)</f>
        <v>153066.95114356375</v>
      </c>
      <c r="HU45" s="145">
        <f>conversões!HT45*(INPUTs!HP$49+INPUTs!HP$50+INPUTs!HP$51)</f>
        <v>134897.40920896901</v>
      </c>
      <c r="HV45" s="145">
        <f>conversões!HU45*(INPUTs!HQ$49+INPUTs!HQ$50+INPUTs!HQ$51)</f>
        <v>133380.57273771754</v>
      </c>
      <c r="HW45" s="145">
        <f>conversões!HV45*(INPUTs!HR$49+INPUTs!HR$50+INPUTs!HR$51)</f>
        <v>30727.028799525669</v>
      </c>
      <c r="HX45" s="145">
        <f>conversões!HW45*(INPUTs!HS$49+INPUTs!HS$50+INPUTs!HS$51)</f>
        <v>50772.216075451783</v>
      </c>
      <c r="HY45" s="145">
        <f>conversões!HX45*(INPUTs!HT$49+INPUTs!HT$50+INPUTs!HT$51)</f>
        <v>41854.28121190839</v>
      </c>
      <c r="HZ45" s="145">
        <f>conversões!HY45*(INPUTs!HU$49+INPUTs!HU$50+INPUTs!HU$51)</f>
        <v>81225.209219436641</v>
      </c>
      <c r="IA45" s="143">
        <f t="shared" si="7"/>
        <v>1728745.7816888068</v>
      </c>
    </row>
    <row r="46" spans="1:235" s="26" customFormat="1" x14ac:dyDescent="0.25">
      <c r="A46" s="86" t="s">
        <v>840</v>
      </c>
      <c r="B46" s="87">
        <v>9101</v>
      </c>
      <c r="C46" s="87"/>
      <c r="D46" s="87"/>
      <c r="E46" s="87"/>
      <c r="F46" s="87" t="s">
        <v>79</v>
      </c>
      <c r="G46" s="87" t="s">
        <v>830</v>
      </c>
      <c r="H46" s="87" t="s">
        <v>35</v>
      </c>
      <c r="I46" s="86" t="s">
        <v>840</v>
      </c>
      <c r="J46" s="86" t="s">
        <v>840</v>
      </c>
      <c r="K46" s="86" t="s">
        <v>844</v>
      </c>
      <c r="L46" s="145">
        <f>conversões!K46*(INPUTs!G$49+INPUTs!G$50+INPUTs!G$51)</f>
        <v>1392.4612604863398</v>
      </c>
      <c r="M46" s="145">
        <f>conversões!L46*(INPUTs!H$49+INPUTs!H$50+INPUTs!H$51)</f>
        <v>0</v>
      </c>
      <c r="N46" s="145">
        <f>conversões!M46*(INPUTs!I$49+INPUTs!I$50+INPUTs!I$51)</f>
        <v>0</v>
      </c>
      <c r="O46" s="145">
        <f>conversões!N46*(INPUTs!J$49+INPUTs!J$50+INPUTs!J$51)</f>
        <v>0</v>
      </c>
      <c r="P46" s="145">
        <f>conversões!O46*(INPUTs!K$49+INPUTs!K$50+INPUTs!K$51)</f>
        <v>227.38123956872064</v>
      </c>
      <c r="Q46" s="145">
        <f>conversões!P46*(INPUTs!L$49+INPUTs!L$50+INPUTs!L$51)</f>
        <v>0</v>
      </c>
      <c r="R46" s="145">
        <f>conversões!Q46*(INPUTs!M$49+INPUTs!M$50+INPUTs!M$51)</f>
        <v>0</v>
      </c>
      <c r="S46" s="145">
        <f>conversões!R46*(INPUTs!N$49+INPUTs!N$50+INPUTs!N$51)</f>
        <v>83.098491525359577</v>
      </c>
      <c r="T46" s="145">
        <f>conversões!S46*(INPUTs!O$49+INPUTs!O$50+INPUTs!O$51)</f>
        <v>273.98848983658701</v>
      </c>
      <c r="U46" s="145">
        <f>conversões!T46*(INPUTs!P$49+INPUTs!P$50+INPUTs!P$51)</f>
        <v>271.77549459939195</v>
      </c>
      <c r="V46" s="145">
        <f>conversões!U46*(INPUTs!Q$49+INPUTs!Q$50+INPUTs!Q$51)</f>
        <v>10710.790981325226</v>
      </c>
      <c r="W46" s="145">
        <f>conversões!V46*(INPUTs!R$49+INPUTs!R$50+INPUTs!R$51)</f>
        <v>260.18541693588435</v>
      </c>
      <c r="X46" s="145">
        <f>conversões!W46*(INPUTs!S$49+INPUTs!S$50+INPUTs!S$51)</f>
        <v>2704.5214426240241</v>
      </c>
      <c r="Y46" s="145">
        <f>conversões!X46*(INPUTs!T$49+INPUTs!T$50+INPUTs!T$51)</f>
        <v>0</v>
      </c>
      <c r="Z46" s="145">
        <f>conversões!Y46*(INPUTs!U$49+INPUTs!U$50+INPUTs!U$51)</f>
        <v>1079.8035409202623</v>
      </c>
      <c r="AA46" s="145">
        <f>conversões!Z46*(INPUTs!V$49+INPUTs!V$50+INPUTs!V$51)</f>
        <v>29587.059431039168</v>
      </c>
      <c r="AB46" s="145">
        <f>conversões!AA46*(INPUTs!W$49+INPUTs!W$50+INPUTs!W$51)</f>
        <v>20786.445706690429</v>
      </c>
      <c r="AC46" s="145">
        <f>conversões!AB46*(INPUTs!X$49+INPUTs!X$50+INPUTs!X$51)</f>
        <v>68.499724313301911</v>
      </c>
      <c r="AD46" s="145">
        <f>conversões!AC46*(INPUTs!Y$49+INPUTs!Y$50+INPUTs!Y$51)</f>
        <v>242957.19886993969</v>
      </c>
      <c r="AE46" s="145">
        <f>conversões!AD46*(INPUTs!Z$49+INPUTs!Z$50+INPUTs!Z$51)</f>
        <v>34105.732681472567</v>
      </c>
      <c r="AF46" s="145">
        <f>conversões!AE46*(INPUTs!AA$49+INPUTs!AA$50+INPUTs!AA$51)</f>
        <v>114111.99337847772</v>
      </c>
      <c r="AG46" s="145">
        <f>conversões!AF46*(INPUTs!AB$49+INPUTs!AB$50+INPUTs!AB$51)</f>
        <v>1509.7727151451768</v>
      </c>
      <c r="AH46" s="145">
        <f>conversões!AG46*(INPUTs!AC$49+INPUTs!AC$50+INPUTs!AC$51)</f>
        <v>18500.86819951197</v>
      </c>
      <c r="AI46" s="145">
        <f>conversões!AH46*(INPUTs!AD$49+INPUTs!AD$50+INPUTs!AD$51)</f>
        <v>1222.6368196591523</v>
      </c>
      <c r="AJ46" s="145">
        <f>conversões!AI46*(INPUTs!AE$49+INPUTs!AE$50+INPUTs!AE$51)</f>
        <v>158.42926569423213</v>
      </c>
      <c r="AK46" s="145">
        <f>conversões!AJ46*(INPUTs!AF$49+INPUTs!AF$50+INPUTs!AF$51)</f>
        <v>3411.324115953782</v>
      </c>
      <c r="AL46" s="145">
        <f>conversões!AK46*(INPUTs!AG$49+INPUTs!AG$50+INPUTs!AG$51)</f>
        <v>35393.625895955738</v>
      </c>
      <c r="AM46" s="143">
        <f t="shared" si="0"/>
        <v>518817.59316167468</v>
      </c>
      <c r="AN46" s="145">
        <f>conversões!AM46*(INPUTs!AI$49+INPUTs!AI$50+INPUTs!AI$51)</f>
        <v>1048.4816067584381</v>
      </c>
      <c r="AO46" s="145">
        <f>conversões!AN46*(INPUTs!AJ$49+INPUTs!AJ$50+INPUTs!AJ$51)</f>
        <v>0</v>
      </c>
      <c r="AP46" s="145">
        <f>conversões!AO46*(INPUTs!AK$49+INPUTs!AK$50+INPUTs!AK$51)</f>
        <v>0</v>
      </c>
      <c r="AQ46" s="145">
        <f>conversões!AP46*(INPUTs!AL$49+INPUTs!AL$50+INPUTs!AL$51)</f>
        <v>0</v>
      </c>
      <c r="AR46" s="145">
        <f>conversões!AQ46*(INPUTs!AM$49+INPUTs!AM$50+INPUTs!AM$51)</f>
        <v>231.36007729160175</v>
      </c>
      <c r="AS46" s="145">
        <f>conversões!AR46*(INPUTs!AN$49+INPUTs!AN$50+INPUTs!AN$51)</f>
        <v>0</v>
      </c>
      <c r="AT46" s="145">
        <f>conversões!AS46*(INPUTs!AO$49+INPUTs!AO$50+INPUTs!AO$51)</f>
        <v>0</v>
      </c>
      <c r="AU46" s="145">
        <f>conversões!AT46*(INPUTs!AP$49+INPUTs!AP$50+INPUTs!AP$51)</f>
        <v>1554.0469331756999</v>
      </c>
      <c r="AV46" s="145">
        <f>conversões!AU46*(INPUTs!AQ$49+INPUTs!AQ$50+INPUTs!AQ$51)</f>
        <v>18782.755062629392</v>
      </c>
      <c r="AW46" s="145">
        <f>conversões!AV46*(INPUTs!AR$49+INPUTs!AR$50+INPUTs!AR$51)</f>
        <v>416.34255124080346</v>
      </c>
      <c r="AX46" s="145">
        <f>conversões!AW46*(INPUTs!AS$49+INPUTs!AS$50+INPUTs!AS$51)</f>
        <v>10339.382437386943</v>
      </c>
      <c r="AY46" s="145">
        <f>conversões!AX46*(INPUTs!AT$49+INPUTs!AT$50+INPUTs!AT$51)</f>
        <v>0</v>
      </c>
      <c r="AZ46" s="145">
        <f>conversões!AY46*(INPUTs!AU$49+INPUTs!AU$50+INPUTs!AU$51)</f>
        <v>2835.0174550627821</v>
      </c>
      <c r="BA46" s="145">
        <f>conversões!AZ46*(INPUTs!AV$49+INPUTs!AV$50+INPUTs!AV$51)</f>
        <v>68.703056865006388</v>
      </c>
      <c r="BB46" s="145">
        <f>conversões!BA46*(INPUTs!AW$49+INPUTs!AW$50+INPUTs!AW$51)</f>
        <v>892.97254154028542</v>
      </c>
      <c r="BC46" s="145">
        <f>conversões!BB46*(INPUTs!AX$49+INPUTs!AX$50+INPUTs!AX$51)</f>
        <v>32218.309663359611</v>
      </c>
      <c r="BD46" s="145">
        <f>conversões!BC46*(INPUTs!AY$49+INPUTs!AY$50+INPUTs!AY$51)</f>
        <v>21133.841560950936</v>
      </c>
      <c r="BE46" s="145">
        <f>conversões!BD46*(INPUTs!AZ$49+INPUTs!AZ$50+INPUTs!AZ$51)</f>
        <v>0</v>
      </c>
      <c r="BF46" s="145">
        <f>conversões!BE46*(INPUTs!BA$49+INPUTs!BA$50+INPUTs!BA$51)</f>
        <v>289644.76651005447</v>
      </c>
      <c r="BG46" s="145">
        <f>conversões!BF46*(INPUTs!BB$49+INPUTs!BB$50+INPUTs!BB$51)</f>
        <v>39212.105547957821</v>
      </c>
      <c r="BH46" s="145">
        <f>conversões!BG46*(INPUTs!BC$49+INPUTs!BC$50+INPUTs!BC$51)</f>
        <v>125687.27118943895</v>
      </c>
      <c r="BI46" s="145">
        <f>conversões!BH46*(INPUTs!BD$49+INPUTs!BD$50+INPUTs!BD$51)</f>
        <v>1686.7400982704889</v>
      </c>
      <c r="BJ46" s="145">
        <f>conversões!BI46*(INPUTs!BE$49+INPUTs!BE$50+INPUTs!BE$51)</f>
        <v>17407.624873336194</v>
      </c>
      <c r="BK46" s="145">
        <f>conversões!BJ46*(INPUTs!BF$49+INPUTs!BF$50+INPUTs!BF$51)</f>
        <v>1492.9012125654692</v>
      </c>
      <c r="BL46" s="145">
        <f>conversões!BK46*(INPUTs!BG$49+INPUTs!BG$50+INPUTs!BG$51)</f>
        <v>0</v>
      </c>
      <c r="BM46" s="145">
        <f>conversões!BL46*(INPUTs!BH$49+INPUTs!BH$50+INPUTs!BH$51)</f>
        <v>3568.0973115620504</v>
      </c>
      <c r="BN46" s="145">
        <f>conversões!BM46*(INPUTs!BI$49+INPUTs!BI$50+INPUTs!BI$51)</f>
        <v>36283.878919104485</v>
      </c>
      <c r="BO46" s="143">
        <f t="shared" si="1"/>
        <v>604504.59860855143</v>
      </c>
      <c r="BP46" s="145">
        <f>conversões!BO46*(INPUTs!BK$49+INPUTs!BK$50+INPUTs!BK$51)</f>
        <v>843.42772008065754</v>
      </c>
      <c r="BQ46" s="145">
        <f>conversões!BP46*(INPUTs!BL$49+INPUTs!BL$50+INPUTs!BL$51)</f>
        <v>0</v>
      </c>
      <c r="BR46" s="145">
        <f>conversões!BQ46*(INPUTs!BM$49+INPUTs!BM$50+INPUTs!BM$51)</f>
        <v>0</v>
      </c>
      <c r="BS46" s="145">
        <f>conversões!BR46*(INPUTs!BN$49+INPUTs!BN$50+INPUTs!BN$51)</f>
        <v>0</v>
      </c>
      <c r="BT46" s="145">
        <f>conversões!BS46*(INPUTs!BO$49+INPUTs!BO$50+INPUTs!BO$51)</f>
        <v>231.98167973053006</v>
      </c>
      <c r="BU46" s="145">
        <f>conversões!BT46*(INPUTs!BP$49+INPUTs!BP$50+INPUTs!BP$51)</f>
        <v>0</v>
      </c>
      <c r="BV46" s="145">
        <f>conversões!BU46*(INPUTs!BQ$49+INPUTs!BQ$50+INPUTs!BQ$51)</f>
        <v>0</v>
      </c>
      <c r="BW46" s="145">
        <f>conversões!BV46*(INPUTs!BR$49+INPUTs!BR$50+INPUTs!BR$51)</f>
        <v>203.38090184487407</v>
      </c>
      <c r="BX46" s="145">
        <f>conversões!BW46*(INPUTs!BS$49+INPUTs!BS$50+INPUTs!BS$51)</f>
        <v>269.55087457649921</v>
      </c>
      <c r="BY46" s="145">
        <f>conversões!BX46*(INPUTs!BT$49+INPUTs!BT$50+INPUTs!BT$51)</f>
        <v>404.32631186474879</v>
      </c>
      <c r="BZ46" s="145">
        <f>conversões!BY46*(INPUTs!BU$49+INPUTs!BU$50+INPUTs!BU$51)</f>
        <v>9915.8481985812596</v>
      </c>
      <c r="CA46" s="145">
        <f>conversões!BZ46*(INPUTs!BV$49+INPUTs!BV$50+INPUTs!BV$51)</f>
        <v>81.358211118678554</v>
      </c>
      <c r="CB46" s="145">
        <f>conversões!CA46*(INPUTs!BW$49+INPUTs!BW$50+INPUTs!BW$51)</f>
        <v>1837.139803372027</v>
      </c>
      <c r="CC46" s="145">
        <f>conversões!CB46*(INPUTs!BX$49+INPUTs!BX$50+INPUTs!BX$51)</f>
        <v>67.387718644124803</v>
      </c>
      <c r="CD46" s="145">
        <f>conversões!CC46*(INPUTs!BY$49+INPUTs!BY$50+INPUTs!BY$51)</f>
        <v>894.56654798157308</v>
      </c>
      <c r="CE46" s="145">
        <f>conversões!CD46*(INPUTs!BZ$49+INPUTs!BZ$50+INPUTs!BZ$51)</f>
        <v>32403.594690371952</v>
      </c>
      <c r="CF46" s="145">
        <f>conversões!CE46*(INPUTs!CA$49+INPUTs!CA$50+INPUTs!CA$51)</f>
        <v>21364.752912066091</v>
      </c>
      <c r="CG46" s="145">
        <f>conversões!CF46*(INPUTs!CB$49+INPUTs!CB$50+INPUTs!CB$51)</f>
        <v>0</v>
      </c>
      <c r="CH46" s="145">
        <f>conversões!CG46*(INPUTs!CC$49+INPUTs!CC$50+INPUTs!CC$51)</f>
        <v>300653.569943132</v>
      </c>
      <c r="CI46" s="145">
        <f>conversões!CH46*(INPUTs!CD$49+INPUTs!CD$50+INPUTs!CD$51)</f>
        <v>60476.951003609574</v>
      </c>
      <c r="CJ46" s="145">
        <f>conversões!CI46*(INPUTs!CE$49+INPUTs!CE$50+INPUTs!CE$51)</f>
        <v>79030.207038563269</v>
      </c>
      <c r="CK46" s="145">
        <f>conversões!CJ46*(INPUTs!CF$49+INPUTs!CF$50+INPUTs!CF$51)</f>
        <v>1655.4822318574033</v>
      </c>
      <c r="CL46" s="145">
        <f>conversões!CK46*(INPUTs!CG$49+INPUTs!CG$50+INPUTs!CG$51)</f>
        <v>13375.646347769289</v>
      </c>
      <c r="CM46" s="145">
        <f>conversões!CL46*(INPUTs!CH$49+INPUTs!CH$50+INPUTs!CH$51)</f>
        <v>1155.7481279192953</v>
      </c>
      <c r="CN46" s="145">
        <f>conversões!CM46*(INPUTs!CI$49+INPUTs!CI$50+INPUTs!CI$51)</f>
        <v>120.94362050482404</v>
      </c>
      <c r="CO46" s="145">
        <f>conversões!CN46*(INPUTs!CJ$49+INPUTs!CJ$50+INPUTs!CJ$51)</f>
        <v>67.387718644124803</v>
      </c>
      <c r="CP46" s="145">
        <f>conversões!CO46*(INPUTs!CK$49+INPUTs!CK$50+INPUTs!CK$51)</f>
        <v>8023.7516521872139</v>
      </c>
      <c r="CQ46" s="143">
        <f t="shared" si="2"/>
        <v>533077.00325442001</v>
      </c>
      <c r="CR46" s="145">
        <f>conversões!CQ46*(INPUTs!CM$49+INPUTs!CM$50+INPUTs!CM$51)</f>
        <v>773.11322162124168</v>
      </c>
      <c r="CS46" s="145">
        <f>conversões!CR46*(INPUTs!CN$49+INPUTs!CN$50+INPUTs!CN$51)</f>
        <v>0</v>
      </c>
      <c r="CT46" s="145">
        <f>conversões!CS46*(INPUTs!CO$49+INPUTs!CO$50+INPUTs!CO$51)</f>
        <v>3492.0693901028585</v>
      </c>
      <c r="CU46" s="145">
        <f>conversões!CT46*(INPUTs!CP$49+INPUTs!CP$50+INPUTs!CP$51)</f>
        <v>0</v>
      </c>
      <c r="CV46" s="145">
        <f>conversões!CU46*(INPUTs!CQ$49+INPUTs!CQ$50+INPUTs!CQ$51)</f>
        <v>1327.6959229297272</v>
      </c>
      <c r="CW46" s="145">
        <f>conversões!CV46*(INPUTs!CR$49+INPUTs!CR$50+INPUTs!CR$51)</f>
        <v>0</v>
      </c>
      <c r="CX46" s="145">
        <f>conversões!CW46*(INPUTs!CS$49+INPUTs!CS$50+INPUTs!CS$51)</f>
        <v>0</v>
      </c>
      <c r="CY46" s="145">
        <f>conversões!CX46*(INPUTs!CT$49+INPUTs!CT$50+INPUTs!CT$51)</f>
        <v>2467.6687729065534</v>
      </c>
      <c r="CZ46" s="145">
        <f>conversões!CY46*(INPUTs!CU$49+INPUTs!CU$50+INPUTs!CU$51)</f>
        <v>252.51056602338753</v>
      </c>
      <c r="DA46" s="145">
        <f>conversões!CZ46*(INPUTs!CV$49+INPUTs!CV$50+INPUTs!CV$51)</f>
        <v>63.127641505846881</v>
      </c>
      <c r="DB46" s="145">
        <f>conversões!DA46*(INPUTs!CW$49+INPUTs!CW$50+INPUTs!CW$51)</f>
        <v>9785.9612716417014</v>
      </c>
      <c r="DC46" s="145">
        <f>conversões!DB46*(INPUTs!CX$49+INPUTs!CX$50+INPUTs!CX$51)</f>
        <v>76.896417186226856</v>
      </c>
      <c r="DD46" s="145">
        <f>conversões!DC46*(INPUTs!CY$49+INPUTs!CY$50+INPUTs!CY$51)</f>
        <v>8396.0689847053</v>
      </c>
      <c r="DE46" s="145">
        <f>conversões!DD46*(INPUTs!CZ$49+INPUTs!CZ$50+INPUTs!CZ$51)</f>
        <v>63.127641505846881</v>
      </c>
      <c r="DF46" s="145">
        <f>conversões!DE46*(INPUTs!DA$49+INPUTs!DA$50+INPUTs!DA$51)</f>
        <v>968.86219233551276</v>
      </c>
      <c r="DG46" s="145">
        <f>conversões!DF46*(INPUTs!DB$49+INPUTs!DB$50+INPUTs!DB$51)</f>
        <v>32059.644940500246</v>
      </c>
      <c r="DH46" s="145">
        <f>conversões!DG46*(INPUTs!DC$49+INPUTs!DC$50+INPUTs!DC$51)</f>
        <v>19081.045477847969</v>
      </c>
      <c r="DI46" s="145">
        <f>conversões!DH46*(INPUTs!DD$49+INPUTs!DD$50+INPUTs!DD$51)</f>
        <v>0</v>
      </c>
      <c r="DJ46" s="145">
        <f>conversões!DI46*(INPUTs!DE$49+INPUTs!DE$50+INPUTs!DE$51)</f>
        <v>318415.59672764438</v>
      </c>
      <c r="DK46" s="145">
        <f>conversões!DJ46*(INPUTs!DF$49+INPUTs!DF$50+INPUTs!DF$51)</f>
        <v>184023.50937575006</v>
      </c>
      <c r="DL46" s="145">
        <f>conversões!DK46*(INPUTs!DG$49+INPUTs!DG$50+INPUTs!DG$51)</f>
        <v>131333.41759920339</v>
      </c>
      <c r="DM46" s="145">
        <f>conversões!DL46*(INPUTs!DH$49+INPUTs!DH$50+INPUTs!DH$51)</f>
        <v>1759.1299161715785</v>
      </c>
      <c r="DN46" s="145">
        <f>conversões!DM46*(INPUTs!DI$49+INPUTs!DI$50+INPUTs!DI$51)</f>
        <v>17576.396405099011</v>
      </c>
      <c r="DO46" s="145">
        <f>conversões!DN46*(INPUTs!DJ$49+INPUTs!DJ$50+INPUTs!DJ$51)</f>
        <v>913.41411529173138</v>
      </c>
      <c r="DP46" s="145">
        <f>conversões!DO46*(INPUTs!DK$49+INPUTs!DK$50+INPUTs!DK$51)</f>
        <v>0</v>
      </c>
      <c r="DQ46" s="145">
        <f>conversões!DP46*(INPUTs!DL$49+INPUTs!DL$50+INPUTs!DL$51)</f>
        <v>127.99274103479044</v>
      </c>
      <c r="DR46" s="145">
        <f>conversões!DQ46*(INPUTs!DM$49+INPUTs!DM$50+INPUTs!DM$51)</f>
        <v>14466.036117921873</v>
      </c>
      <c r="DS46" s="143">
        <f t="shared" si="3"/>
        <v>747423.28543892922</v>
      </c>
      <c r="DT46" s="145">
        <f>conversões!DS46*(INPUTs!DO$49+INPUTs!DO$50+INPUTs!DO$51)</f>
        <v>134.22433111226445</v>
      </c>
      <c r="DU46" s="145">
        <f>conversões!DT46*(INPUTs!DP$49+INPUTs!DP$50+INPUTs!DP$51)</f>
        <v>0</v>
      </c>
      <c r="DV46" s="145">
        <f>conversões!DU46*(INPUTs!DQ$49+INPUTs!DQ$50+INPUTs!DQ$51)</f>
        <v>77.054708601485146</v>
      </c>
      <c r="DW46" s="145">
        <f>conversões!DV46*(INPUTs!DR$49+INPUTs!DR$50+INPUTs!DR$51)</f>
        <v>0</v>
      </c>
      <c r="DX46" s="145">
        <f>conversões!DW46*(INPUTs!DS$49+INPUTs!DS$50+INPUTs!DS$51)</f>
        <v>1399.0761299878866</v>
      </c>
      <c r="DY46" s="145">
        <f>conversões!DX46*(INPUTs!DT$49+INPUTs!DT$50+INPUTs!DT$51)</f>
        <v>0</v>
      </c>
      <c r="DZ46" s="145">
        <f>conversões!DY46*(INPUTs!DU$49+INPUTs!DU$50+INPUTs!DU$51)</f>
        <v>0</v>
      </c>
      <c r="EA46" s="145">
        <f>conversões!DZ46*(INPUTs!DV$49+INPUTs!DV$50+INPUTs!DV$51)</f>
        <v>0</v>
      </c>
      <c r="EB46" s="145">
        <f>conversões!EA46*(INPUTs!DW$49+INPUTs!DW$50+INPUTs!DW$51)</f>
        <v>253.53484765649949</v>
      </c>
      <c r="EC46" s="145">
        <f>conversões!EB46*(INPUTs!DX$49+INPUTs!DX$50+INPUTs!DX$51)</f>
        <v>63.383711914124873</v>
      </c>
      <c r="ED46" s="145">
        <f>conversões!EC46*(INPUTs!DY$49+INPUTs!DY$50+INPUTs!DY$51)</f>
        <v>9991.3099761717258</v>
      </c>
      <c r="EE46" s="145">
        <f>conversões!ED46*(INPUTs!DZ$49+INPUTs!DZ$50+INPUTs!DZ$51)</f>
        <v>77.10939258828553</v>
      </c>
      <c r="EF46" s="145">
        <f>conversões!EE46*(INPUTs!EA$49+INPUTs!EA$50+INPUTs!EA$51)</f>
        <v>2101.1389795063969</v>
      </c>
      <c r="EG46" s="145">
        <f>conversões!EF46*(INPUTs!EB$49+INPUTs!EB$50+INPUTs!EB$51)</f>
        <v>63.383711914124873</v>
      </c>
      <c r="EH46" s="145">
        <f>conversões!EG46*(INPUTs!EC$49+INPUTs!EC$50+INPUTs!EC$51)</f>
        <v>285.22670361356199</v>
      </c>
      <c r="EI46" s="145">
        <f>conversões!EH46*(INPUTs!ED$49+INPUTs!ED$50+INPUTs!ED$51)</f>
        <v>6434.5429246552712</v>
      </c>
      <c r="EJ46" s="145">
        <f>conversões!EI46*(INPUTs!EE$49+INPUTs!EE$50+INPUTs!EE$51)</f>
        <v>18605.600111284599</v>
      </c>
      <c r="EK46" s="145">
        <f>conversões!EJ46*(INPUTs!EF$49+INPUTs!EF$50+INPUTs!EF$51)</f>
        <v>69.722083105537365</v>
      </c>
      <c r="EL46" s="145">
        <f>conversões!EK46*(INPUTs!EG$49+INPUTs!EG$50+INPUTs!EG$51)</f>
        <v>308299.44605931028</v>
      </c>
      <c r="EM46" s="145">
        <f>conversões!EL46*(INPUTs!EH$49+INPUTs!EH$50+INPUTs!EH$51)</f>
        <v>172353.27777064167</v>
      </c>
      <c r="EN46" s="145">
        <f>conversões!EM46*(INPUTs!EI$49+INPUTs!EI$50+INPUTs!EI$51)</f>
        <v>142066.65237769589</v>
      </c>
      <c r="EO46" s="145">
        <f>conversões!EN46*(INPUTs!EJ$49+INPUTs!EJ$50+INPUTs!EJ$51)</f>
        <v>67.820571748136729</v>
      </c>
      <c r="EP46" s="145">
        <f>conversões!EO46*(INPUTs!EK$49+INPUTs!EK$50+INPUTs!EK$51)</f>
        <v>13325.072001273453</v>
      </c>
      <c r="EQ46" s="145">
        <f>conversões!EP46*(INPUTs!EL$49+INPUTs!EL$50+INPUTs!EL$51)</f>
        <v>922.4094884894464</v>
      </c>
      <c r="ER46" s="145">
        <f>conversões!EQ46*(INPUTs!EM$49+INPUTs!EM$50+INPUTs!EM$51)</f>
        <v>3001.7718130901517</v>
      </c>
      <c r="ES46" s="145">
        <f>conversões!ER46*(INPUTs!EN$49+INPUTs!EN$50+INPUTs!EN$51)</f>
        <v>1520.7890134954548</v>
      </c>
      <c r="ET46" s="145">
        <f>conversões!ES46*(INPUTs!EO$49+INPUTs!EO$50+INPUTs!EO$51)</f>
        <v>18524.002903332374</v>
      </c>
      <c r="EU46" s="143">
        <f t="shared" si="4"/>
        <v>699636.5496111887</v>
      </c>
      <c r="EV46" s="145">
        <f>conversões!EU46*(INPUTs!EQ$49+INPUTs!EQ$50+INPUTs!EQ$51)</f>
        <v>123.66525337349641</v>
      </c>
      <c r="EW46" s="145">
        <f>conversões!EV46*(INPUTs!ER$49+INPUTs!ER$50+INPUTs!ER$51)</f>
        <v>0</v>
      </c>
      <c r="EX46" s="145">
        <f>conversões!EW46*(INPUTs!ES$49+INPUTs!ES$50+INPUTs!ES$51)</f>
        <v>86.432703970723296</v>
      </c>
      <c r="EY46" s="145">
        <f>conversões!EX46*(INPUTs!ET$49+INPUTs!ET$50+INPUTs!ET$51)</f>
        <v>0</v>
      </c>
      <c r="EZ46" s="145">
        <f>conversões!EY46*(INPUTs!EU$49+INPUTs!EU$50+INPUTs!EU$51)</f>
        <v>1435.6950833742951</v>
      </c>
      <c r="FA46" s="145">
        <f>conversões!EZ46*(INPUTs!EV$49+INPUTs!EV$50+INPUTs!EV$51)</f>
        <v>0</v>
      </c>
      <c r="FB46" s="145">
        <f>conversões!FA46*(INPUTs!EW$49+INPUTs!EW$50+INPUTs!EW$51)</f>
        <v>0</v>
      </c>
      <c r="FC46" s="145">
        <f>conversões!FB46*(INPUTs!EX$49+INPUTs!EX$50+INPUTs!EX$51)</f>
        <v>2366.4303641424308</v>
      </c>
      <c r="FD46" s="145">
        <f>conversões!FC46*(INPUTs!EY$49+INPUTs!EY$50+INPUTs!EY$51)</f>
        <v>247.33050674699282</v>
      </c>
      <c r="FE46" s="145">
        <f>conversões!FD46*(INPUTs!EZ$49+INPUTs!EZ$50+INPUTs!EZ$51)</f>
        <v>123.66525337349641</v>
      </c>
      <c r="FF46" s="145">
        <f>conversões!FE46*(INPUTs!FA$49+INPUTs!FA$50+INPUTs!FA$51)</f>
        <v>9076.1280380259268</v>
      </c>
      <c r="FG46" s="145">
        <f>conversões!FF46*(INPUTs!FB$49+INPUTs!FB$50+INPUTs!FB$51)</f>
        <v>82.502010540970772</v>
      </c>
      <c r="FH46" s="145">
        <f>conversões!FG46*(INPUTs!FC$49+INPUTs!FC$50+INPUTs!FC$51)</f>
        <v>2129.9943672980557</v>
      </c>
      <c r="FI46" s="145">
        <f>conversões!FH46*(INPUTs!FD$49+INPUTs!FD$50+INPUTs!FD$51)</f>
        <v>61.832626686748206</v>
      </c>
      <c r="FJ46" s="145">
        <f>conversões!FI46*(INPUTs!FE$49+INPUTs!FE$50+INPUTs!FE$51)</f>
        <v>277.64843983210812</v>
      </c>
      <c r="FK46" s="145">
        <f>conversões!FJ46*(INPUTs!FF$49+INPUTs!FF$50+INPUTs!FF$51)</f>
        <v>8707.9167407080658</v>
      </c>
      <c r="FL46" s="145">
        <f>conversões!FK46*(INPUTs!FG$49+INPUTs!FG$50+INPUTs!FG$51)</f>
        <v>15899.180208563692</v>
      </c>
      <c r="FM46" s="145">
        <f>conversões!FL46*(INPUTs!FH$49+INPUTs!FH$50+INPUTs!FH$51)</f>
        <v>183.76922598083016</v>
      </c>
      <c r="FN46" s="145">
        <f>conversões!FM46*(INPUTs!FI$49+INPUTs!FI$50+INPUTs!FI$51)</f>
        <v>284524.57896942063</v>
      </c>
      <c r="FO46" s="145">
        <f>conversões!FN46*(INPUTs!FJ$49+INPUTs!FJ$50+INPUTs!FJ$51)</f>
        <v>214601.32195691901</v>
      </c>
      <c r="FP46" s="145">
        <f>conversões!FO46*(INPUTs!FK$49+INPUTs!FK$50+INPUTs!FK$51)</f>
        <v>140886.2755185728</v>
      </c>
      <c r="FQ46" s="145">
        <f>conversões!FP46*(INPUTs!FL$49+INPUTs!FL$50+INPUTs!FL$51)</f>
        <v>1969.4609116126103</v>
      </c>
      <c r="FR46" s="145">
        <f>conversões!FQ46*(INPUTs!FM$49+INPUTs!FM$50+INPUTs!FM$51)</f>
        <v>1596.2764094809068</v>
      </c>
      <c r="FS46" s="145">
        <f>conversões!FR46*(INPUTs!FN$49+INPUTs!FN$50+INPUTs!FN$51)</f>
        <v>969.55553245714236</v>
      </c>
      <c r="FT46" s="145">
        <f>conversões!FS46*(INPUTs!FO$49+INPUTs!FO$50+INPUTs!FO$51)</f>
        <v>663.34839749888761</v>
      </c>
      <c r="FU46" s="145">
        <f>conversões!FT46*(INPUTs!FP$49+INPUTs!FP$50+INPUTs!FP$51)</f>
        <v>2142.1627622832534</v>
      </c>
      <c r="FV46" s="145">
        <f>conversões!FU46*(INPUTs!FQ$49+INPUTs!FQ$50+INPUTs!FQ$51)</f>
        <v>12020.486023200228</v>
      </c>
      <c r="FW46" s="143">
        <f t="shared" si="5"/>
        <v>700175.65730406332</v>
      </c>
      <c r="FX46" s="145">
        <f>conversões!FW46*(INPUTs!FS$49+INPUTs!FS$50+INPUTs!FS$51)</f>
        <v>0</v>
      </c>
      <c r="FY46" s="145">
        <f>conversões!FX46*(INPUTs!FT$49+INPUTs!FT$50+INPUTs!FT$51)</f>
        <v>0</v>
      </c>
      <c r="FZ46" s="145">
        <f>conversões!FY46*(INPUTs!FU$49+INPUTs!FU$50+INPUTs!FU$51)</f>
        <v>0</v>
      </c>
      <c r="GA46" s="145">
        <f>conversões!FZ46*(INPUTs!FV$49+INPUTs!FV$50+INPUTs!FV$51)</f>
        <v>0</v>
      </c>
      <c r="GB46" s="145">
        <f>conversões!GA46*(INPUTs!FW$49+INPUTs!FW$50+INPUTs!FW$51)</f>
        <v>1193.3140266883331</v>
      </c>
      <c r="GC46" s="145">
        <f>conversões!GB46*(INPUTs!FX$49+INPUTs!FX$50+INPUTs!FX$51)</f>
        <v>0</v>
      </c>
      <c r="GD46" s="145">
        <f>conversões!GC46*(INPUTs!FY$49+INPUTs!FY$50+INPUTs!FY$51)</f>
        <v>0</v>
      </c>
      <c r="GE46" s="145">
        <f>conversões!GD46*(INPUTs!FZ$49+INPUTs!FZ$50+INPUTs!FZ$51)</f>
        <v>0</v>
      </c>
      <c r="GF46" s="145">
        <f>conversões!GE46*(INPUTs!GA$49+INPUTs!GA$50+INPUTs!GA$51)</f>
        <v>216.52574937723966</v>
      </c>
      <c r="GG46" s="145">
        <f>conversões!GF46*(INPUTs!GB$49+INPUTs!GB$50+INPUTs!GB$51)</f>
        <v>61.864499822068481</v>
      </c>
      <c r="GH46" s="145">
        <f>conversões!GG46*(INPUTs!GC$49+INPUTs!GC$50+INPUTs!GC$51)</f>
        <v>8191.1936956702102</v>
      </c>
      <c r="GI46" s="145">
        <f>conversões!GH46*(INPUTs!GD$49+INPUTs!GD$50+INPUTs!GD$51)</f>
        <v>82.543640581830388</v>
      </c>
      <c r="GJ46" s="145">
        <f>conversões!GI46*(INPUTs!GE$49+INPUTs!GE$50+INPUTs!GE$51)</f>
        <v>93.020356358965614</v>
      </c>
      <c r="GK46" s="145">
        <f>conversões!GJ46*(INPUTs!GF$49+INPUTs!GF$50+INPUTs!GF$51)</f>
        <v>185.59200875539918</v>
      </c>
      <c r="GL46" s="145">
        <f>conversões!GK46*(INPUTs!GG$49+INPUTs!GG$50+INPUTs!GG$51)</f>
        <v>61.864499822068481</v>
      </c>
      <c r="GM46" s="145">
        <f>conversões!GL46*(INPUTs!GH$49+INPUTs!GH$50+INPUTs!GH$51)</f>
        <v>9622.7695264807026</v>
      </c>
      <c r="GN46" s="145">
        <f>conversões!GM46*(INPUTs!GI$49+INPUTs!GI$50+INPUTs!GI$51)</f>
        <v>36492.037852126909</v>
      </c>
      <c r="GO46" s="145">
        <f>conversões!GN46*(INPUTs!GJ$49+INPUTs!GJ$50+INPUTs!GJ$51)</f>
        <v>71.554120276127406</v>
      </c>
      <c r="GP46" s="145">
        <f>conversões!GO46*(INPUTs!GK$49+INPUTs!GK$50+INPUTs!GK$51)</f>
        <v>34464.504151357025</v>
      </c>
      <c r="GQ46" s="145">
        <f>conversões!GP46*(INPUTs!GL$49+INPUTs!GL$50+INPUTs!GL$51)</f>
        <v>208487.85740285317</v>
      </c>
      <c r="GR46" s="145">
        <f>conversões!GQ46*(INPUTs!GM$49+INPUTs!GM$50+INPUTs!GM$51)</f>
        <v>132751.11407079946</v>
      </c>
      <c r="GS46" s="145">
        <f>conversões!GR46*(INPUTs!GN$49+INPUTs!GN$50+INPUTs!GN$51)</f>
        <v>1251.7901407733705</v>
      </c>
      <c r="GT46" s="145">
        <f>conversões!GS46*(INPUTs!GO$49+INPUTs!GO$50+INPUTs!GO$51)</f>
        <v>1188.0354196071073</v>
      </c>
      <c r="GU46" s="145">
        <f>conversões!GT46*(INPUTs!GP$49+INPUTs!GP$50+INPUTs!GP$51)</f>
        <v>987.82102823127457</v>
      </c>
      <c r="GV46" s="145">
        <f>conversões!GU46*(INPUTs!GQ$49+INPUTs!GQ$50+INPUTs!GQ$51)</f>
        <v>803.54829856827121</v>
      </c>
      <c r="GW46" s="145">
        <f>conversões!GV46*(INPUTs!GR$49+INPUTs!GR$50+INPUTs!GR$51)</f>
        <v>819.49294170326755</v>
      </c>
      <c r="GX46" s="145">
        <f>conversões!GW46*(INPUTs!GS$49+INPUTs!GS$50+INPUTs!GS$51)</f>
        <v>14109.880706251322</v>
      </c>
      <c r="GY46" s="143">
        <f t="shared" si="6"/>
        <v>451136.32413610414</v>
      </c>
      <c r="GZ46" s="145">
        <f>conversões!GY46*(INPUTs!GU$49+INPUTs!GU$50+INPUTs!GU$51)</f>
        <v>0</v>
      </c>
      <c r="HA46" s="145">
        <f>conversões!GZ46*(INPUTs!GV$49+INPUTs!GV$50+INPUTs!GV$51)</f>
        <v>0</v>
      </c>
      <c r="HB46" s="145">
        <f>conversões!HA46*(INPUTs!GW$49+INPUTs!GW$50+INPUTs!GW$51)</f>
        <v>0</v>
      </c>
      <c r="HC46" s="145">
        <f>conversões!HB46*(INPUTs!GX$49+INPUTs!GX$50+INPUTs!GX$51)</f>
        <v>0</v>
      </c>
      <c r="HD46" s="145">
        <f>conversões!HC46*(INPUTs!GY$49+INPUTs!GY$50+INPUTs!GY$51)</f>
        <v>836.1142286063033</v>
      </c>
      <c r="HE46" s="145">
        <f>conversões!HD46*(INPUTs!GZ$49+INPUTs!GZ$50+INPUTs!GZ$51)</f>
        <v>0</v>
      </c>
      <c r="HF46" s="145">
        <f>conversões!HE46*(INPUTs!HA$49+INPUTs!HA$50+INPUTs!HA$51)</f>
        <v>0</v>
      </c>
      <c r="HG46" s="145">
        <f>conversões!HF46*(INPUTs!HB$49+INPUTs!HB$50+INPUTs!HB$51)</f>
        <v>2571.8842356790715</v>
      </c>
      <c r="HH46" s="145">
        <f>conversões!HG46*(INPUTs!HC$49+INPUTs!HC$50+INPUTs!HC$51)</f>
        <v>267.74444399190605</v>
      </c>
      <c r="HI46" s="145">
        <f>conversões!HH46*(INPUTs!HD$49+INPUTs!HD$50+INPUTs!HD$51)</f>
        <v>0</v>
      </c>
      <c r="HJ46" s="145">
        <f>conversões!HI46*(INPUTs!HE$49+INPUTs!HE$50+INPUTs!HE$51)</f>
        <v>11934.368821673859</v>
      </c>
      <c r="HK46" s="145">
        <f>conversões!HJ46*(INPUTs!HF$49+INPUTs!HF$50+INPUTs!HF$51)</f>
        <v>138.88577585362904</v>
      </c>
      <c r="HL46" s="145">
        <f>conversões!HK46*(INPUTs!HG$49+INPUTs!HG$50+INPUTs!HG$51)</f>
        <v>96.920357211105184</v>
      </c>
      <c r="HM46" s="145">
        <f>conversões!HL46*(INPUTs!HH$49+INPUTs!HH$50+INPUTs!HH$51)</f>
        <v>59.498765331534692</v>
      </c>
      <c r="HN46" s="145">
        <f>conversões!HM46*(INPUTs!HI$49+INPUTs!HI$50+INPUTs!HI$51)</f>
        <v>59.498765331534692</v>
      </c>
      <c r="HO46" s="145">
        <f>conversões!HN46*(INPUTs!HJ$49+INPUTs!HJ$50+INPUTs!HJ$51)</f>
        <v>6312.6514656790268</v>
      </c>
      <c r="HP46" s="145">
        <f>conversões!HO46*(INPUTs!HK$49+INPUTs!HK$50+INPUTs!HK$51)</f>
        <v>13254.760724639847</v>
      </c>
      <c r="HQ46" s="145">
        <f>conversões!HP46*(INPUTs!HL$49+INPUTs!HL$50+INPUTs!HL$51)</f>
        <v>151.62947193347466</v>
      </c>
      <c r="HR46" s="145">
        <f>conversões!HQ46*(INPUTs!HM$49+INPUTs!HM$50+INPUTs!HM$51)</f>
        <v>46087.679429769712</v>
      </c>
      <c r="HS46" s="145">
        <f>conversões!HR46*(INPUTs!HN$49+INPUTs!HN$50+INPUTs!HN$51)</f>
        <v>172496.44989311244</v>
      </c>
      <c r="HT46" s="145">
        <f>conversões!HS46*(INPUTs!HO$49+INPUTs!HO$50+INPUTs!HO$51)</f>
        <v>114754.01922086717</v>
      </c>
      <c r="HU46" s="145">
        <f>conversões!HT46*(INPUTs!HP$49+INPUTs!HP$50+INPUTs!HP$51)</f>
        <v>2120.4811949212772</v>
      </c>
      <c r="HV46" s="145">
        <f>conversões!HU46*(INPUTs!HQ$49+INPUTs!HQ$50+INPUTs!HQ$51)</f>
        <v>13037.557350281548</v>
      </c>
      <c r="HW46" s="145">
        <f>conversões!HV46*(INPUTs!HR$49+INPUTs!HR$50+INPUTs!HR$51)</f>
        <v>0</v>
      </c>
      <c r="HX46" s="145">
        <f>conversões!HW46*(INPUTs!HS$49+INPUTs!HS$50+INPUTs!HS$51)</f>
        <v>296.71094816646905</v>
      </c>
      <c r="HY46" s="145">
        <f>conversões!HX46*(INPUTs!HT$49+INPUTs!HT$50+INPUTs!HT$51)</f>
        <v>59.498765331534692</v>
      </c>
      <c r="HZ46" s="145">
        <f>conversões!HY46*(INPUTs!HU$49+INPUTs!HU$50+INPUTs!HU$51)</f>
        <v>16093.675419125419</v>
      </c>
      <c r="IA46" s="143">
        <f t="shared" si="7"/>
        <v>400630.02927750687</v>
      </c>
    </row>
    <row r="47" spans="1:235" s="26" customFormat="1" ht="24" x14ac:dyDescent="0.25">
      <c r="A47" s="86" t="s">
        <v>840</v>
      </c>
      <c r="B47" s="87">
        <v>9102</v>
      </c>
      <c r="C47" s="87"/>
      <c r="D47" s="87"/>
      <c r="E47" s="87"/>
      <c r="F47" s="87" t="s">
        <v>80</v>
      </c>
      <c r="G47" s="87" t="s">
        <v>831</v>
      </c>
      <c r="H47" s="87" t="s">
        <v>35</v>
      </c>
      <c r="I47" s="86" t="s">
        <v>840</v>
      </c>
      <c r="J47" s="86" t="s">
        <v>840</v>
      </c>
      <c r="K47" s="86" t="s">
        <v>844</v>
      </c>
      <c r="L47" s="145">
        <f>conversões!K47*(INPUTs!G$49+INPUTs!G$50+INPUTs!G$51)</f>
        <v>0</v>
      </c>
      <c r="M47" s="145">
        <f>conversões!L47*(INPUTs!H$49+INPUTs!H$50+INPUTs!H$51)</f>
        <v>0</v>
      </c>
      <c r="N47" s="145">
        <f>conversões!M47*(INPUTs!I$49+INPUTs!I$50+INPUTs!I$51)</f>
        <v>529.75170081324052</v>
      </c>
      <c r="O47" s="145">
        <f>conversões!N47*(INPUTs!J$49+INPUTs!J$50+INPUTs!J$51)</f>
        <v>0</v>
      </c>
      <c r="P47" s="145">
        <f>conversões!O47*(INPUTs!K$49+INPUTs!K$50+INPUTs!K$51)</f>
        <v>311120.69266491075</v>
      </c>
      <c r="Q47" s="145">
        <f>conversões!P47*(INPUTs!L$49+INPUTs!L$50+INPUTs!L$51)</f>
        <v>0</v>
      </c>
      <c r="R47" s="145">
        <f>conversões!Q47*(INPUTs!M$49+INPUTs!M$50+INPUTs!M$51)</f>
        <v>0</v>
      </c>
      <c r="S47" s="145">
        <f>conversões!R47*(INPUTs!N$49+INPUTs!N$50+INPUTs!N$51)</f>
        <v>8779.7250929476941</v>
      </c>
      <c r="T47" s="145">
        <f>conversões!S47*(INPUTs!O$49+INPUTs!O$50+INPUTs!O$51)</f>
        <v>25628.857737064482</v>
      </c>
      <c r="U47" s="145">
        <f>conversões!T47*(INPUTs!P$49+INPUTs!P$50+INPUTs!P$51)</f>
        <v>991.31495368471508</v>
      </c>
      <c r="V47" s="145">
        <f>conversões!U47*(INPUTs!Q$49+INPUTs!Q$50+INPUTs!Q$51)</f>
        <v>534.61101827302207</v>
      </c>
      <c r="W47" s="145">
        <f>conversões!V47*(INPUTs!R$49+INPUTs!R$50+INPUTs!R$51)</f>
        <v>0</v>
      </c>
      <c r="X47" s="145">
        <f>conversões!W47*(INPUTs!S$49+INPUTs!S$50+INPUTs!S$51)</f>
        <v>6720.130446991684</v>
      </c>
      <c r="Y47" s="145">
        <f>conversões!X47*(INPUTs!T$49+INPUTs!T$50+INPUTs!T$51)</f>
        <v>413.07982921529862</v>
      </c>
      <c r="Z47" s="145">
        <f>conversões!Y47*(INPUTs!U$49+INPUTs!U$50+INPUTs!U$51)</f>
        <v>0</v>
      </c>
      <c r="AA47" s="145">
        <f>conversões!Z47*(INPUTs!V$49+INPUTs!V$50+INPUTs!V$51)</f>
        <v>7502.2534870739137</v>
      </c>
      <c r="AB47" s="145">
        <f>conversões!AA47*(INPUTs!W$49+INPUTs!W$50+INPUTs!W$51)</f>
        <v>98096.098382262848</v>
      </c>
      <c r="AC47" s="145">
        <f>conversões!AB47*(INPUTs!X$49+INPUTs!X$50+INPUTs!X$51)</f>
        <v>3192.8875779553664</v>
      </c>
      <c r="AD47" s="145">
        <f>conversões!AC47*(INPUTs!Y$49+INPUTs!Y$50+INPUTs!Y$51)</f>
        <v>74260.715754461111</v>
      </c>
      <c r="AE47" s="145">
        <f>conversões!AD47*(INPUTs!Z$49+INPUTs!Z$50+INPUTs!Z$51)</f>
        <v>186666.71971440344</v>
      </c>
      <c r="AF47" s="145">
        <f>conversões!AE47*(INPUTs!AA$49+INPUTs!AA$50+INPUTs!AA$51)</f>
        <v>22585.871019900143</v>
      </c>
      <c r="AG47" s="145">
        <f>conversões!AF47*(INPUTs!AB$49+INPUTs!AB$50+INPUTs!AB$51)</f>
        <v>574.65213474617951</v>
      </c>
      <c r="AH47" s="145">
        <f>conversões!AG47*(INPUTs!AC$49+INPUTs!AC$50+INPUTs!AC$51)</f>
        <v>9013.6563821221607</v>
      </c>
      <c r="AI47" s="145">
        <f>conversões!AH47*(INPUTs!AD$49+INPUTs!AD$50+INPUTs!AD$51)</f>
        <v>12997.19635119176</v>
      </c>
      <c r="AJ47" s="145">
        <f>conversões!AI47*(INPUTs!AE$49+INPUTs!AE$50+INPUTs!AE$51)</f>
        <v>2092.4016617103512</v>
      </c>
      <c r="AK47" s="145">
        <f>conversões!AJ47*(INPUTs!AF$49+INPUTs!AF$50+INPUTs!AF$51)</f>
        <v>4205.9739012002501</v>
      </c>
      <c r="AL47" s="145">
        <f>conversões!AK47*(INPUTs!AG$49+INPUTs!AG$50+INPUTs!AG$51)</f>
        <v>172.86719101216656</v>
      </c>
      <c r="AM47" s="143">
        <f t="shared" si="0"/>
        <v>776079.4570019407</v>
      </c>
      <c r="AN47" s="145">
        <f>conversões!AM47*(INPUTs!AI$49+INPUTs!AI$50+INPUTs!AI$51)</f>
        <v>0</v>
      </c>
      <c r="AO47" s="145">
        <f>conversões!AN47*(INPUTs!AJ$49+INPUTs!AJ$50+INPUTs!AJ$51)</f>
        <v>0</v>
      </c>
      <c r="AP47" s="145">
        <f>conversões!AO47*(INPUTs!AK$49+INPUTs!AK$50+INPUTs!AK$51)</f>
        <v>2035.9309846823016</v>
      </c>
      <c r="AQ47" s="145">
        <f>conversões!AP47*(INPUTs!AL$49+INPUTs!AL$50+INPUTs!AL$51)</f>
        <v>0</v>
      </c>
      <c r="AR47" s="145">
        <f>conversões!AQ47*(INPUTs!AM$49+INPUTs!AM$50+INPUTs!AM$51)</f>
        <v>328681.72891563509</v>
      </c>
      <c r="AS47" s="145">
        <f>conversões!AR47*(INPUTs!AN$49+INPUTs!AN$50+INPUTs!AN$51)</f>
        <v>0</v>
      </c>
      <c r="AT47" s="145">
        <f>conversões!AS47*(INPUTs!AO$49+INPUTs!AO$50+INPUTs!AO$51)</f>
        <v>0</v>
      </c>
      <c r="AU47" s="145">
        <f>conversões!AT47*(INPUTs!AP$49+INPUTs!AP$50+INPUTs!AP$51)</f>
        <v>9441.5196163121545</v>
      </c>
      <c r="AV47" s="145">
        <f>conversões!AU47*(INPUTs!AQ$49+INPUTs!AQ$50+INPUTs!AQ$51)</f>
        <v>25013.76968512492</v>
      </c>
      <c r="AW47" s="145">
        <f>conversões!AV47*(INPUTs!AR$49+INPUTs!AR$50+INPUTs!AR$51)</f>
        <v>324.510478550762</v>
      </c>
      <c r="AX47" s="145">
        <f>conversões!AW47*(INPUTs!AS$49+INPUTs!AS$50+INPUTs!AS$51)</f>
        <v>0</v>
      </c>
      <c r="AY47" s="145">
        <f>conversões!AX47*(INPUTs!AT$49+INPUTs!AT$50+INPUTs!AT$51)</f>
        <v>0</v>
      </c>
      <c r="AZ47" s="145">
        <f>conversões!AY47*(INPUTs!AU$49+INPUTs!AU$50+INPUTs!AU$51)</f>
        <v>8302.1503505663986</v>
      </c>
      <c r="BA47" s="145">
        <f>conversões!AZ47*(INPUTs!AV$49+INPUTs!AV$50+INPUTs!AV$51)</f>
        <v>442.57131118013098</v>
      </c>
      <c r="BB47" s="145">
        <f>conversões!BA47*(INPUTs!AW$49+INPUTs!AW$50+INPUTs!AW$51)</f>
        <v>0</v>
      </c>
      <c r="BC47" s="145">
        <f>conversões!BB47*(INPUTs!AX$49+INPUTs!AX$50+INPUTs!AX$51)</f>
        <v>6158.1417562073339</v>
      </c>
      <c r="BD47" s="145">
        <f>conversões!BC47*(INPUTs!AY$49+INPUTs!AY$50+INPUTs!AY$51)</f>
        <v>106293.60205992294</v>
      </c>
      <c r="BE47" s="145">
        <f>conversões!BD47*(INPUTs!AZ$49+INPUTs!AZ$50+INPUTs!AZ$51)</f>
        <v>3186.3352989429959</v>
      </c>
      <c r="BF47" s="145">
        <f>conversões!BE47*(INPUTs!BA$49+INPUTs!BA$50+INPUTs!BA$51)</f>
        <v>168534.15452025173</v>
      </c>
      <c r="BG47" s="145">
        <f>conversões!BF47*(INPUTs!BB$49+INPUTs!BB$50+INPUTs!BB$51)</f>
        <v>150814.72011401245</v>
      </c>
      <c r="BH47" s="145">
        <f>conversões!BG47*(INPUTs!BC$49+INPUTs!BC$50+INPUTs!BC$51)</f>
        <v>20725.055332645978</v>
      </c>
      <c r="BI47" s="145">
        <f>conversões!BH47*(INPUTs!BD$49+INPUTs!BD$50+INPUTs!BD$51)</f>
        <v>843.54991333270937</v>
      </c>
      <c r="BJ47" s="145">
        <f>conversões!BI47*(INPUTs!BE$49+INPUTs!BE$50+INPUTs!BE$51)</f>
        <v>10558.045622310676</v>
      </c>
      <c r="BK47" s="145">
        <f>conversões!BJ47*(INPUTs!BF$49+INPUTs!BF$50+INPUTs!BF$51)</f>
        <v>11392.443234615945</v>
      </c>
      <c r="BL47" s="145">
        <f>conversões!BK47*(INPUTs!BG$49+INPUTs!BG$50+INPUTs!BG$51)</f>
        <v>1736.7838912841717</v>
      </c>
      <c r="BM47" s="145">
        <f>conversões!BL47*(INPUTs!BH$49+INPUTs!BH$50+INPUTs!BH$51)</f>
        <v>4498.7460825606895</v>
      </c>
      <c r="BN47" s="145">
        <f>conversões!BM47*(INPUTs!BI$49+INPUTs!BI$50+INPUTs!BI$51)</f>
        <v>130.71820553961393</v>
      </c>
      <c r="BO47" s="143">
        <f t="shared" si="1"/>
        <v>859114.47737367905</v>
      </c>
      <c r="BP47" s="145">
        <f>conversões!BO47*(INPUTs!BK$49+INPUTs!BK$50+INPUTs!BK$51)</f>
        <v>0</v>
      </c>
      <c r="BQ47" s="145">
        <f>conversões!BP47*(INPUTs!BL$49+INPUTs!BL$50+INPUTs!BL$51)</f>
        <v>0</v>
      </c>
      <c r="BR47" s="145">
        <f>conversões!BQ47*(INPUTs!BM$49+INPUTs!BM$50+INPUTs!BM$51)</f>
        <v>807.8064853329613</v>
      </c>
      <c r="BS47" s="145">
        <f>conversões!BR47*(INPUTs!BN$49+INPUTs!BN$50+INPUTs!BN$51)</f>
        <v>0</v>
      </c>
      <c r="BT47" s="145">
        <f>conversões!BS47*(INPUTs!BO$49+INPUTs!BO$50+INPUTs!BO$51)</f>
        <v>275399.58468608209</v>
      </c>
      <c r="BU47" s="145">
        <f>conversões!BT47*(INPUTs!BP$49+INPUTs!BP$50+INPUTs!BP$51)</f>
        <v>0</v>
      </c>
      <c r="BV47" s="145">
        <f>conversões!BU47*(INPUTs!BQ$49+INPUTs!BQ$50+INPUTs!BQ$51)</f>
        <v>0</v>
      </c>
      <c r="BW47" s="145">
        <f>conversões!BV47*(INPUTs!BR$49+INPUTs!BR$50+INPUTs!BR$51)</f>
        <v>10485.006820376908</v>
      </c>
      <c r="BX47" s="145">
        <f>conversões!BW47*(INPUTs!BS$49+INPUTs!BS$50+INPUTs!BS$51)</f>
        <v>22636.503255591986</v>
      </c>
      <c r="BY47" s="145">
        <f>conversões!BX47*(INPUTs!BT$49+INPUTs!BT$50+INPUTs!BT$51)</f>
        <v>75.220728383606613</v>
      </c>
      <c r="BZ47" s="145">
        <f>conversões!BY47*(INPUTs!BU$49+INPUTs!BU$50+INPUTs!BU$51)</f>
        <v>0</v>
      </c>
      <c r="CA47" s="145">
        <f>conversões!BZ47*(INPUTs!BV$49+INPUTs!BV$50+INPUTs!BV$51)</f>
        <v>0</v>
      </c>
      <c r="CB47" s="145">
        <f>conversões!CA47*(INPUTs!BW$49+INPUTs!BW$50+INPUTs!BW$51)</f>
        <v>1208.3993875766707</v>
      </c>
      <c r="CC47" s="145">
        <f>conversões!CB47*(INPUTs!BX$49+INPUTs!BX$50+INPUTs!BX$51)</f>
        <v>343.76403739197428</v>
      </c>
      <c r="CD47" s="145">
        <f>conversões!CC47*(INPUTs!BY$49+INPUTs!BY$50+INPUTs!BY$51)</f>
        <v>0</v>
      </c>
      <c r="CE47" s="145">
        <f>conversões!CD47*(INPUTs!BZ$49+INPUTs!BZ$50+INPUTs!BZ$51)</f>
        <v>5293.3757207462031</v>
      </c>
      <c r="CF47" s="145">
        <f>conversões!CE47*(INPUTs!CA$49+INPUTs!CA$50+INPUTs!CA$51)</f>
        <v>108489.2292751378</v>
      </c>
      <c r="CG47" s="145">
        <f>conversões!CF47*(INPUTs!CB$49+INPUTs!CB$50+INPUTs!CB$51)</f>
        <v>2924.9801788058426</v>
      </c>
      <c r="CH47" s="145">
        <f>conversões!CG47*(INPUTs!CC$49+INPUTs!CC$50+INPUTs!CC$51)</f>
        <v>151806.16315997249</v>
      </c>
      <c r="CI47" s="145">
        <f>conversões!CH47*(INPUTs!CD$49+INPUTs!CD$50+INPUTs!CD$51)</f>
        <v>152232.26697235703</v>
      </c>
      <c r="CJ47" s="145">
        <f>conversões!CI47*(INPUTs!CE$49+INPUTs!CE$50+INPUTs!CE$51)</f>
        <v>17628.158083441642</v>
      </c>
      <c r="CK47" s="145">
        <f>conversões!CJ47*(INPUTs!CF$49+INPUTs!CF$50+INPUTs!CF$51)</f>
        <v>730.33444377671867</v>
      </c>
      <c r="CL47" s="145">
        <f>conversões!CK47*(INPUTs!CG$49+INPUTs!CG$50+INPUTs!CG$51)</f>
        <v>7620.2205587397129</v>
      </c>
      <c r="CM47" s="145">
        <f>conversões!CL47*(INPUTs!CH$49+INPUTs!CH$50+INPUTs!CH$51)</f>
        <v>835.73771964755417</v>
      </c>
      <c r="CN47" s="145">
        <f>conversões!CM47*(INPUTs!CI$49+INPUTs!CI$50+INPUTs!CI$51)</f>
        <v>1986.204253862926</v>
      </c>
      <c r="CO47" s="145">
        <f>conversões!CN47*(INPUTs!CJ$49+INPUTs!CJ$50+INPUTs!CJ$51)</f>
        <v>2971.5578765540977</v>
      </c>
      <c r="CP47" s="145">
        <f>conversões!CO47*(INPUTs!CK$49+INPUTs!CK$50+INPUTs!CK$51)</f>
        <v>114.84080669255995</v>
      </c>
      <c r="CQ47" s="143">
        <f t="shared" si="2"/>
        <v>763589.35445047088</v>
      </c>
      <c r="CR47" s="145">
        <f>conversões!CQ47*(INPUTs!CM$49+INPUTs!CM$50+INPUTs!CM$51)</f>
        <v>0</v>
      </c>
      <c r="CS47" s="145">
        <f>conversões!CR47*(INPUTs!CN$49+INPUTs!CN$50+INPUTs!CN$51)</f>
        <v>0</v>
      </c>
      <c r="CT47" s="145">
        <f>conversões!CS47*(INPUTs!CO$49+INPUTs!CO$50+INPUTs!CO$51)</f>
        <v>4990.3790576785805</v>
      </c>
      <c r="CU47" s="145">
        <f>conversões!CT47*(INPUTs!CP$49+INPUTs!CP$50+INPUTs!CP$51)</f>
        <v>0</v>
      </c>
      <c r="CV47" s="145">
        <f>conversões!CU47*(INPUTs!CQ$49+INPUTs!CQ$50+INPUTs!CQ$51)</f>
        <v>301063.25132614939</v>
      </c>
      <c r="CW47" s="145">
        <f>conversões!CV47*(INPUTs!CR$49+INPUTs!CR$50+INPUTs!CR$51)</f>
        <v>0</v>
      </c>
      <c r="CX47" s="145">
        <f>conversões!CW47*(INPUTs!CS$49+INPUTs!CS$50+INPUTs!CS$51)</f>
        <v>0</v>
      </c>
      <c r="CY47" s="145">
        <f>conversões!CX47*(INPUTs!CT$49+INPUTs!CT$50+INPUTs!CT$51)</f>
        <v>12701.845565680645</v>
      </c>
      <c r="CZ47" s="145">
        <f>conversões!CY47*(INPUTs!CU$49+INPUTs!CU$50+INPUTs!CU$51)</f>
        <v>20600.070278282921</v>
      </c>
      <c r="DA47" s="145">
        <f>conversões!CZ47*(INPUTs!CV$49+INPUTs!CV$50+INPUTs!CV$51)</f>
        <v>133.38928565451147</v>
      </c>
      <c r="DB47" s="145">
        <f>conversões!DA47*(INPUTs!CW$49+INPUTs!CW$50+INPUTs!CW$51)</f>
        <v>0</v>
      </c>
      <c r="DC47" s="145">
        <f>conversões!DB47*(INPUTs!CX$49+INPUTs!CX$50+INPUTs!CX$51)</f>
        <v>0</v>
      </c>
      <c r="DD47" s="145">
        <f>conversões!DC47*(INPUTs!CY$49+INPUTs!CY$50+INPUTs!CY$51)</f>
        <v>3404.7609661373058</v>
      </c>
      <c r="DE47" s="145">
        <f>conversões!DD47*(INPUTs!CZ$49+INPUTs!CZ$50+INPUTs!CZ$51)</f>
        <v>352.36112030541096</v>
      </c>
      <c r="DF47" s="145">
        <f>conversões!DE47*(INPUTs!DA$49+INPUTs!DA$50+INPUTs!DA$51)</f>
        <v>0</v>
      </c>
      <c r="DG47" s="145">
        <f>conversões!DF47*(INPUTs!DB$49+INPUTs!DB$50+INPUTs!DB$51)</f>
        <v>5389.4511577829153</v>
      </c>
      <c r="DH47" s="145">
        <f>conversões!DG47*(INPUTs!DC$49+INPUTs!DC$50+INPUTs!DC$51)</f>
        <v>98326.381972615825</v>
      </c>
      <c r="DI47" s="145">
        <f>conversões!DH47*(INPUTs!DD$49+INPUTs!DD$50+INPUTs!DD$51)</f>
        <v>2237.1243095161317</v>
      </c>
      <c r="DJ47" s="145">
        <f>conversões!DI47*(INPUTs!DE$49+INPUTs!DE$50+INPUTs!DE$51)</f>
        <v>29425.370159450915</v>
      </c>
      <c r="DK47" s="145">
        <f>conversões!DJ47*(INPUTs!DF$49+INPUTs!DF$50+INPUTs!DF$51)</f>
        <v>136800.24702919857</v>
      </c>
      <c r="DL47" s="145">
        <f>conversões!DK47*(INPUTs!DG$49+INPUTs!DG$50+INPUTs!DG$51)</f>
        <v>15344.026939038216</v>
      </c>
      <c r="DM47" s="145">
        <f>conversões!DL47*(INPUTs!DH$49+INPUTs!DH$50+INPUTs!DH$51)</f>
        <v>818.42844347437881</v>
      </c>
      <c r="DN47" s="145">
        <f>conversões!DM47*(INPUTs!DI$49+INPUTs!DI$50+INPUTs!DI$51)</f>
        <v>7211.7330398734175</v>
      </c>
      <c r="DO47" s="145">
        <f>conversões!DN47*(INPUTs!DJ$49+INPUTs!DJ$50+INPUTs!DJ$51)</f>
        <v>75.405678202396913</v>
      </c>
      <c r="DP47" s="145">
        <f>conversões!DO47*(INPUTs!DK$49+INPUTs!DK$50+INPUTs!DK$51)</f>
        <v>15708.722853002373</v>
      </c>
      <c r="DQ47" s="145">
        <f>conversões!DP47*(INPUTs!DL$49+INPUTs!DL$50+INPUTs!DL$51)</f>
        <v>6839.0957844376853</v>
      </c>
      <c r="DR47" s="145">
        <f>conversões!DQ47*(INPUTs!DM$49+INPUTs!DM$50+INPUTs!DM$51)</f>
        <v>100.65673480473566</v>
      </c>
      <c r="DS47" s="143">
        <f t="shared" si="3"/>
        <v>661522.70170128637</v>
      </c>
      <c r="DT47" s="145">
        <f>conversões!DS47*(INPUTs!DO$49+INPUTs!DO$50+INPUTs!DO$51)</f>
        <v>0</v>
      </c>
      <c r="DU47" s="145">
        <f>conversões!DT47*(INPUTs!DP$49+INPUTs!DP$50+INPUTs!DP$51)</f>
        <v>0</v>
      </c>
      <c r="DV47" s="145">
        <f>conversões!DU47*(INPUTs!DQ$49+INPUTs!DQ$50+INPUTs!DQ$51)</f>
        <v>0</v>
      </c>
      <c r="DW47" s="145">
        <f>conversões!DV47*(INPUTs!DR$49+INPUTs!DR$50+INPUTs!DR$51)</f>
        <v>0</v>
      </c>
      <c r="DX47" s="145">
        <f>conversões!DW47*(INPUTs!DS$49+INPUTs!DS$50+INPUTs!DS$51)</f>
        <v>321002.3597010689</v>
      </c>
      <c r="DY47" s="145">
        <f>conversões!DX47*(INPUTs!DT$49+INPUTs!DT$50+INPUTs!DT$51)</f>
        <v>0</v>
      </c>
      <c r="DZ47" s="145">
        <f>conversões!DY47*(INPUTs!DU$49+INPUTs!DU$50+INPUTs!DU$51)</f>
        <v>0</v>
      </c>
      <c r="EA47" s="145">
        <f>conversões!DZ47*(INPUTs!DV$49+INPUTs!DV$50+INPUTs!DV$51)</f>
        <v>12695.82460856539</v>
      </c>
      <c r="EB47" s="145">
        <f>conversões!EA47*(INPUTs!DW$49+INPUTs!DW$50+INPUTs!DW$51)</f>
        <v>7136.2602708020595</v>
      </c>
      <c r="EC47" s="145">
        <f>conversões!EB47*(INPUTs!DX$49+INPUTs!DX$50+INPUTs!DX$51)</f>
        <v>0</v>
      </c>
      <c r="ED47" s="145">
        <f>conversões!EC47*(INPUTs!DY$49+INPUTs!DY$50+INPUTs!DY$51)</f>
        <v>0</v>
      </c>
      <c r="EE47" s="145">
        <f>conversões!ED47*(INPUTs!DZ$49+INPUTs!DZ$50+INPUTs!DZ$51)</f>
        <v>943.36588359341954</v>
      </c>
      <c r="EF47" s="145">
        <f>conversões!EE47*(INPUTs!EA$49+INPUTs!EA$50+INPUTs!EA$51)</f>
        <v>1280.3646516619351</v>
      </c>
      <c r="EG47" s="145">
        <f>conversões!EF47*(INPUTs!EB$49+INPUTs!EB$50+INPUTs!EB$51)</f>
        <v>392.73045029144043</v>
      </c>
      <c r="EH47" s="145">
        <f>conversões!EG47*(INPUTs!EC$49+INPUTs!EC$50+INPUTs!EC$51)</f>
        <v>0</v>
      </c>
      <c r="EI47" s="145">
        <f>conversões!EH47*(INPUTs!ED$49+INPUTs!ED$50+INPUTs!ED$51)</f>
        <v>8131.0763290194764</v>
      </c>
      <c r="EJ47" s="145">
        <f>conversões!EI47*(INPUTs!EE$49+INPUTs!EE$50+INPUTs!EE$51)</f>
        <v>97626.395644458156</v>
      </c>
      <c r="EK47" s="145">
        <f>conversões!EJ47*(INPUTs!EF$49+INPUTs!EF$50+INPUTs!EF$51)</f>
        <v>1950.9170966338984</v>
      </c>
      <c r="EL47" s="145">
        <f>conversões!EK47*(INPUTs!EG$49+INPUTs!EG$50+INPUTs!EG$51)</f>
        <v>109256.22925759316</v>
      </c>
      <c r="EM47" s="145">
        <f>conversões!EL47*(INPUTs!EH$49+INPUTs!EH$50+INPUTs!EH$51)</f>
        <v>240133.57600532597</v>
      </c>
      <c r="EN47" s="145">
        <f>conversões!EM47*(INPUTs!EI$49+INPUTs!EI$50+INPUTs!EI$51)</f>
        <v>19862.830950916326</v>
      </c>
      <c r="EO47" s="145">
        <f>conversões!EN47*(INPUTs!EJ$49+INPUTs!EJ$50+INPUTs!EJ$51)</f>
        <v>1957.20824074592</v>
      </c>
      <c r="EP47" s="145">
        <f>conversões!EO47*(INPUTs!EK$49+INPUTs!EK$50+INPUTs!EK$51)</f>
        <v>5425.2915367529122</v>
      </c>
      <c r="EQ47" s="145">
        <f>conversões!EP47*(INPUTs!EL$49+INPUTs!EL$50+INPUTs!EL$51)</f>
        <v>69.722083105537365</v>
      </c>
      <c r="ER47" s="145">
        <f>conversões!EQ47*(INPUTs!EM$49+INPUTs!EM$50+INPUTs!EM$51)</f>
        <v>0</v>
      </c>
      <c r="ES47" s="145">
        <f>conversões!ER47*(INPUTs!EN$49+INPUTs!EN$50+INPUTs!EN$51)</f>
        <v>2994.9226437504426</v>
      </c>
      <c r="ET47" s="145">
        <f>conversões!ES47*(INPUTs!EO$49+INPUTs!EO$50+INPUTs!EO$51)</f>
        <v>108.00087383014612</v>
      </c>
      <c r="EU47" s="143">
        <f t="shared" si="4"/>
        <v>830967.07622811524</v>
      </c>
      <c r="EV47" s="145">
        <f>conversões!EU47*(INPUTs!EQ$49+INPUTs!EQ$50+INPUTs!EQ$51)</f>
        <v>0</v>
      </c>
      <c r="EW47" s="145">
        <f>conversões!EV47*(INPUTs!ER$49+INPUTs!ER$50+INPUTs!ER$51)</f>
        <v>0</v>
      </c>
      <c r="EX47" s="145">
        <f>conversões!EW47*(INPUTs!ES$49+INPUTs!ES$50+INPUTs!ES$51)</f>
        <v>0</v>
      </c>
      <c r="EY47" s="145">
        <f>conversões!EX47*(INPUTs!ET$49+INPUTs!ET$50+INPUTs!ET$51)</f>
        <v>0</v>
      </c>
      <c r="EZ47" s="145">
        <f>conversões!EY47*(INPUTs!EU$49+INPUTs!EU$50+INPUTs!EU$51)</f>
        <v>303937.3230595006</v>
      </c>
      <c r="FA47" s="145">
        <f>conversões!EZ47*(INPUTs!EV$49+INPUTs!EV$50+INPUTs!EV$51)</f>
        <v>0</v>
      </c>
      <c r="FB47" s="145">
        <f>conversões!FA47*(INPUTs!EW$49+INPUTs!EW$50+INPUTs!EW$51)</f>
        <v>0</v>
      </c>
      <c r="FC47" s="145">
        <f>conversões!FB47*(INPUTs!EX$49+INPUTs!EX$50+INPUTs!EX$51)</f>
        <v>0</v>
      </c>
      <c r="FD47" s="145">
        <f>conversões!FC47*(INPUTs!EY$49+INPUTs!EY$50+INPUTs!EY$51)</f>
        <v>15096.712390222283</v>
      </c>
      <c r="FE47" s="145">
        <f>conversões!FD47*(INPUTs!EZ$49+INPUTs!EZ$50+INPUTs!EZ$51)</f>
        <v>0</v>
      </c>
      <c r="FF47" s="145">
        <f>conversões!FE47*(INPUTs!FA$49+INPUTs!FA$50+INPUTs!FA$51)</f>
        <v>0</v>
      </c>
      <c r="FG47" s="145">
        <f>conversões!FF47*(INPUTs!FB$49+INPUTs!FB$50+INPUTs!FB$51)</f>
        <v>1012.8583171461528</v>
      </c>
      <c r="FH47" s="145">
        <f>conversões!FG47*(INPUTs!FC$49+INPUTs!FC$50+INPUTs!FC$51)</f>
        <v>4475.8723641709539</v>
      </c>
      <c r="FI47" s="145">
        <f>conversões!FH47*(INPUTs!FD$49+INPUTs!FD$50+INPUTs!FD$51)</f>
        <v>452.49781076321148</v>
      </c>
      <c r="FJ47" s="145">
        <f>conversões!FI47*(INPUTs!FE$49+INPUTs!FE$50+INPUTs!FE$51)</f>
        <v>0</v>
      </c>
      <c r="FK47" s="145">
        <f>conversões!FJ47*(INPUTs!FF$49+INPUTs!FF$50+INPUTs!FF$51)</f>
        <v>11090.428906724665</v>
      </c>
      <c r="FL47" s="145">
        <f>conversões!FK47*(INPUTs!FG$49+INPUTs!FG$50+INPUTs!FG$51)</f>
        <v>87006.375113519389</v>
      </c>
      <c r="FM47" s="145">
        <f>conversões!FL47*(INPUTs!FH$49+INPUTs!FH$50+INPUTs!FH$51)</f>
        <v>2015.32609354141</v>
      </c>
      <c r="FN47" s="145">
        <f>conversões!FM47*(INPUTs!FI$49+INPUTs!FI$50+INPUTs!FI$51)</f>
        <v>26497.19003316321</v>
      </c>
      <c r="FO47" s="145">
        <f>conversões!FN47*(INPUTs!FJ$49+INPUTs!FJ$50+INPUTs!FJ$51)</f>
        <v>224817.06785627035</v>
      </c>
      <c r="FP47" s="145">
        <f>conversões!FO47*(INPUTs!FK$49+INPUTs!FK$50+INPUTs!FK$51)</f>
        <v>10439.978928128256</v>
      </c>
      <c r="FQ47" s="145">
        <f>conversões!FP47*(INPUTs!FL$49+INPUTs!FL$50+INPUTs!FL$51)</f>
        <v>507.82803864362126</v>
      </c>
      <c r="FR47" s="145">
        <f>conversões!FQ47*(INPUTs!FM$49+INPUTs!FM$50+INPUTs!FM$51)</f>
        <v>4482.6460286941237</v>
      </c>
      <c r="FS47" s="145">
        <f>conversões!FR47*(INPUTs!FN$49+INPUTs!FN$50+INPUTs!FN$51)</f>
        <v>0</v>
      </c>
      <c r="FT47" s="145">
        <f>conversões!FS47*(INPUTs!FO$49+INPUTs!FO$50+INPUTs!FO$51)</f>
        <v>0</v>
      </c>
      <c r="FU47" s="145">
        <f>conversões!FT47*(INPUTs!FP$49+INPUTs!FP$50+INPUTs!FP$51)</f>
        <v>1564.0995083932812</v>
      </c>
      <c r="FV47" s="145">
        <f>conversões!FU47*(INPUTs!FQ$49+INPUTs!FQ$50+INPUTs!FQ$51)</f>
        <v>185.763826841693</v>
      </c>
      <c r="FW47" s="143">
        <f t="shared" si="5"/>
        <v>693581.96827572316</v>
      </c>
      <c r="FX47" s="145">
        <f>conversões!FW47*(INPUTs!FS$49+INPUTs!FS$50+INPUTs!FS$51)</f>
        <v>0</v>
      </c>
      <c r="FY47" s="145">
        <f>conversões!FX47*(INPUTs!FT$49+INPUTs!FT$50+INPUTs!FT$51)</f>
        <v>0</v>
      </c>
      <c r="FZ47" s="145">
        <f>conversões!FY47*(INPUTs!FU$49+INPUTs!FU$50+INPUTs!FU$51)</f>
        <v>0</v>
      </c>
      <c r="GA47" s="145">
        <f>conversões!FZ47*(INPUTs!FV$49+INPUTs!FV$50+INPUTs!FV$51)</f>
        <v>0</v>
      </c>
      <c r="GB47" s="145">
        <f>conversões!GA47*(INPUTs!FW$49+INPUTs!FW$50+INPUTs!FW$51)</f>
        <v>1017.6277914588256</v>
      </c>
      <c r="GC47" s="145">
        <f>conversões!GB47*(INPUTs!FX$49+INPUTs!FX$50+INPUTs!FX$51)</f>
        <v>0</v>
      </c>
      <c r="GD47" s="145">
        <f>conversões!GC47*(INPUTs!FY$49+INPUTs!FY$50+INPUTs!FY$51)</f>
        <v>0</v>
      </c>
      <c r="GE47" s="145">
        <f>conversões!GD47*(INPUTs!FZ$49+INPUTs!FZ$50+INPUTs!FZ$51)</f>
        <v>0</v>
      </c>
      <c r="GF47" s="145">
        <f>conversões!GE47*(INPUTs!GA$49+INPUTs!GA$50+INPUTs!GA$51)</f>
        <v>5170.6796164536554</v>
      </c>
      <c r="GG47" s="145">
        <f>conversões!GF47*(INPUTs!GB$49+INPUTs!GB$50+INPUTs!GB$51)</f>
        <v>0</v>
      </c>
      <c r="GH47" s="145">
        <f>conversões!GG47*(INPUTs!GC$49+INPUTs!GC$50+INPUTs!GC$51)</f>
        <v>0</v>
      </c>
      <c r="GI47" s="145">
        <f>conversões!GH47*(INPUTs!GD$49+INPUTs!GD$50+INPUTs!GD$51)</f>
        <v>2055.7439126896943</v>
      </c>
      <c r="GJ47" s="145">
        <f>conversões!GI47*(INPUTs!GE$49+INPUTs!GE$50+INPUTs!GE$51)</f>
        <v>2000.3610235960464</v>
      </c>
      <c r="GK47" s="145">
        <f>conversões!GJ47*(INPUTs!GF$49+INPUTs!GF$50+INPUTs!GF$51)</f>
        <v>508.05959604475862</v>
      </c>
      <c r="GL47" s="145">
        <f>conversões!GK47*(INPUTs!GG$49+INPUTs!GG$50+INPUTs!GG$51)</f>
        <v>0</v>
      </c>
      <c r="GM47" s="145">
        <f>conversões!GL47*(INPUTs!GH$49+INPUTs!GH$50+INPUTs!GH$51)</f>
        <v>3382.7881180415029</v>
      </c>
      <c r="GN47" s="145">
        <f>conversões!GM47*(INPUTs!GI$49+INPUTs!GI$50+INPUTs!GI$51)</f>
        <v>74328.622345573531</v>
      </c>
      <c r="GO47" s="145">
        <f>conversões!GN47*(INPUTs!GJ$49+INPUTs!GJ$50+INPUTs!GJ$51)</f>
        <v>2417.8524826118778</v>
      </c>
      <c r="GP47" s="145">
        <f>conversões!GO47*(INPUTs!GK$49+INPUTs!GK$50+INPUTs!GK$51)</f>
        <v>25242.006882991631</v>
      </c>
      <c r="GQ47" s="145">
        <f>conversões!GP47*(INPUTs!GL$49+INPUTs!GL$50+INPUTs!GL$51)</f>
        <v>213255.99589926764</v>
      </c>
      <c r="GR47" s="145">
        <f>conversões!GQ47*(INPUTs!GM$49+INPUTs!GM$50+INPUTs!GM$51)</f>
        <v>1206.5306689876918</v>
      </c>
      <c r="GS47" s="145">
        <f>conversões!GR47*(INPUTs!GN$49+INPUTs!GN$50+INPUTs!GN$51)</f>
        <v>350.93122005092692</v>
      </c>
      <c r="GT47" s="145">
        <f>conversões!GS47*(INPUTs!GO$49+INPUTs!GO$50+INPUTs!GO$51)</f>
        <v>4888.0527670496058</v>
      </c>
      <c r="GU47" s="145">
        <f>conversões!GT47*(INPUTs!GP$49+INPUTs!GP$50+INPUTs!GP$51)</f>
        <v>0</v>
      </c>
      <c r="GV47" s="145">
        <f>conversões!GU47*(INPUTs!GQ$49+INPUTs!GQ$50+INPUTs!GQ$51)</f>
        <v>0</v>
      </c>
      <c r="GW47" s="145">
        <f>conversões!GV47*(INPUTs!GR$49+INPUTs!GR$50+INPUTs!GR$51)</f>
        <v>1652.8256428365887</v>
      </c>
      <c r="GX47" s="145">
        <f>conversões!GW47*(INPUTs!GS$49+INPUTs!GS$50+INPUTs!GS$51)</f>
        <v>758043.5452214242</v>
      </c>
      <c r="GY47" s="143">
        <f t="shared" si="6"/>
        <v>1095521.6231890782</v>
      </c>
      <c r="GZ47" s="145">
        <f>conversões!GY47*(INPUTs!GU$49+INPUTs!GU$50+INPUTs!GU$51)</f>
        <v>0</v>
      </c>
      <c r="HA47" s="145">
        <f>conversões!GZ47*(INPUTs!GV$49+INPUTs!GV$50+INPUTs!GV$51)</f>
        <v>0</v>
      </c>
      <c r="HB47" s="145">
        <f>conversões!HA47*(INPUTs!GW$49+INPUTs!GW$50+INPUTs!GW$51)</f>
        <v>391.50344163850411</v>
      </c>
      <c r="HC47" s="145">
        <f>conversões!HB47*(INPUTs!GX$49+INPUTs!GX$50+INPUTs!GX$51)</f>
        <v>0</v>
      </c>
      <c r="HD47" s="145">
        <f>conversões!HC47*(INPUTs!GY$49+INPUTs!GY$50+INPUTs!GY$51)</f>
        <v>0</v>
      </c>
      <c r="HE47" s="145">
        <f>conversões!HD47*(INPUTs!GZ$49+INPUTs!GZ$50+INPUTs!GZ$51)</f>
        <v>0</v>
      </c>
      <c r="HF47" s="145">
        <f>conversões!HE47*(INPUTs!HA$49+INPUTs!HA$50+INPUTs!HA$51)</f>
        <v>0</v>
      </c>
      <c r="HG47" s="145">
        <f>conversões!HF47*(INPUTs!HB$49+INPUTs!HB$50+INPUTs!HB$51)</f>
        <v>0</v>
      </c>
      <c r="HH47" s="145">
        <f>conversões!HG47*(INPUTs!HC$49+INPUTs!HC$50+INPUTs!HC$51)</f>
        <v>5230.1700731613309</v>
      </c>
      <c r="HI47" s="145">
        <f>conversões!HH47*(INPUTs!HD$49+INPUTs!HD$50+INPUTs!HD$51)</f>
        <v>0</v>
      </c>
      <c r="HJ47" s="145">
        <f>conversões!HI47*(INPUTs!HE$49+INPUTs!HE$50+INPUTs!HE$51)</f>
        <v>0</v>
      </c>
      <c r="HK47" s="145">
        <f>conversões!HJ47*(INPUTs!HF$49+INPUTs!HF$50+INPUTs!HF$51)</f>
        <v>826.61947826488233</v>
      </c>
      <c r="HL47" s="145">
        <f>conversões!HK47*(INPUTs!HG$49+INPUTs!HG$50+INPUTs!HG$51)</f>
        <v>2028.6401533614976</v>
      </c>
      <c r="HM47" s="145">
        <f>conversões!HL47*(INPUTs!HH$49+INPUTs!HH$50+INPUTs!HH$51)</f>
        <v>512.31568464416182</v>
      </c>
      <c r="HN47" s="145">
        <f>conversões!HM47*(INPUTs!HI$49+INPUTs!HI$50+INPUTs!HI$51)</f>
        <v>0</v>
      </c>
      <c r="HO47" s="145">
        <f>conversões!HN47*(INPUTs!HJ$49+INPUTs!HJ$50+INPUTs!HJ$51)</f>
        <v>16716.264236528863</v>
      </c>
      <c r="HP47" s="145">
        <f>conversões!HO47*(INPUTs!HK$49+INPUTs!HK$50+INPUTs!HK$51)</f>
        <v>54708.070362440449</v>
      </c>
      <c r="HQ47" s="145">
        <f>conversões!HP47*(INPUTs!HL$49+INPUTs!HL$50+INPUTs!HL$51)</f>
        <v>1609.7015178771869</v>
      </c>
      <c r="HR47" s="145">
        <f>conversões!HQ47*(INPUTs!HM$49+INPUTs!HM$50+INPUTs!HM$51)</f>
        <v>11479.514852527118</v>
      </c>
      <c r="HS47" s="145">
        <f>conversões!HR47*(INPUTs!HN$49+INPUTs!HN$50+INPUTs!HN$51)</f>
        <v>186064.30721273876</v>
      </c>
      <c r="HT47" s="145">
        <f>conversões!HS47*(INPUTs!HO$49+INPUTs!HO$50+INPUTs!HO$51)</f>
        <v>1125.2093348103153</v>
      </c>
      <c r="HU47" s="145">
        <f>conversões!HT47*(INPUTs!HP$49+INPUTs!HP$50+INPUTs!HP$51)</f>
        <v>91.474654426246488</v>
      </c>
      <c r="HV47" s="145">
        <f>conversões!HU47*(INPUTs!HQ$49+INPUTs!HQ$50+INPUTs!HQ$51)</f>
        <v>4456.2226597846657</v>
      </c>
      <c r="HW47" s="145">
        <f>conversões!HV47*(INPUTs!HR$49+INPUTs!HR$50+INPUTs!HR$51)</f>
        <v>73.903729569695713</v>
      </c>
      <c r="HX47" s="145">
        <f>conversões!HW47*(INPUTs!HS$49+INPUTs!HS$50+INPUTs!HS$51)</f>
        <v>0</v>
      </c>
      <c r="HY47" s="145">
        <f>conversões!HX47*(INPUTs!HT$49+INPUTs!HT$50+INPUTs!HT$51)</f>
        <v>963.97394378982062</v>
      </c>
      <c r="HZ47" s="145">
        <f>conversões!HY47*(INPUTs!HU$49+INPUTs!HU$50+INPUTs!HU$51)</f>
        <v>675047.2049998492</v>
      </c>
      <c r="IA47" s="143">
        <f t="shared" si="7"/>
        <v>961325.0963354127</v>
      </c>
    </row>
    <row r="48" spans="1:235" s="26" customFormat="1" ht="36" x14ac:dyDescent="0.25">
      <c r="A48" s="86" t="s">
        <v>840</v>
      </c>
      <c r="B48" s="87">
        <v>9103</v>
      </c>
      <c r="C48" s="87"/>
      <c r="D48" s="87"/>
      <c r="E48" s="87"/>
      <c r="F48" s="87" t="s">
        <v>81</v>
      </c>
      <c r="G48" s="87" t="s">
        <v>832</v>
      </c>
      <c r="H48" s="87" t="s">
        <v>35</v>
      </c>
      <c r="I48" s="86" t="s">
        <v>840</v>
      </c>
      <c r="J48" s="86" t="s">
        <v>840</v>
      </c>
      <c r="K48" s="86" t="s">
        <v>844</v>
      </c>
      <c r="L48" s="145">
        <f>conversões!K48*(INPUTs!G$49+INPUTs!G$50+INPUTs!G$51)</f>
        <v>3710.9602649989047</v>
      </c>
      <c r="M48" s="145">
        <f>conversões!L48*(INPUTs!H$49+INPUTs!H$50+INPUTs!H$51)</f>
        <v>41747.489073944002</v>
      </c>
      <c r="N48" s="145">
        <f>conversões!M48*(INPUTs!I$49+INPUTs!I$50+INPUTs!I$51)</f>
        <v>0</v>
      </c>
      <c r="O48" s="145">
        <f>conversões!N48*(INPUTs!J$49+INPUTs!J$50+INPUTs!J$51)</f>
        <v>1496.6243633667989</v>
      </c>
      <c r="P48" s="145">
        <f>conversões!O48*(INPUTs!K$49+INPUTs!K$50+INPUTs!K$51)</f>
        <v>339.62428230605809</v>
      </c>
      <c r="Q48" s="145">
        <f>conversões!P48*(INPUTs!L$49+INPUTs!L$50+INPUTs!L$51)</f>
        <v>632.41708182092907</v>
      </c>
      <c r="R48" s="145">
        <f>conversões!Q48*(INPUTs!M$49+INPUTs!M$50+INPUTs!M$51)</f>
        <v>579.40927029649299</v>
      </c>
      <c r="S48" s="145">
        <f>conversões!R48*(INPUTs!N$49+INPUTs!N$50+INPUTs!N$51)</f>
        <v>0</v>
      </c>
      <c r="T48" s="145">
        <f>conversões!S48*(INPUTs!O$49+INPUTs!O$50+INPUTs!O$51)</f>
        <v>0</v>
      </c>
      <c r="U48" s="145">
        <f>conversões!T48*(INPUTs!P$49+INPUTs!P$50+INPUTs!P$51)</f>
        <v>68.499724313301911</v>
      </c>
      <c r="V48" s="145">
        <f>conversões!U48*(INPUTs!Q$49+INPUTs!Q$50+INPUTs!Q$51)</f>
        <v>176.81160193295335</v>
      </c>
      <c r="W48" s="145">
        <f>conversões!V48*(INPUTs!R$49+INPUTs!R$50+INPUTs!R$51)</f>
        <v>0</v>
      </c>
      <c r="X48" s="145">
        <f>conversões!W48*(INPUTs!S$49+INPUTs!S$50+INPUTs!S$51)</f>
        <v>14254.927926014463</v>
      </c>
      <c r="Y48" s="145">
        <f>conversões!X48*(INPUTs!T$49+INPUTs!T$50+INPUTs!T$51)</f>
        <v>0</v>
      </c>
      <c r="Z48" s="145">
        <f>conversões!Y48*(INPUTs!U$49+INPUTs!U$50+INPUTs!U$51)</f>
        <v>205.13207496975136</v>
      </c>
      <c r="AA48" s="145">
        <f>conversões!Z48*(INPUTs!V$49+INPUTs!V$50+INPUTs!V$51)</f>
        <v>863.26115275683321</v>
      </c>
      <c r="AB48" s="145">
        <f>conversões!AA48*(INPUTs!W$49+INPUTs!W$50+INPUTs!W$51)</f>
        <v>88374.669544810662</v>
      </c>
      <c r="AC48" s="145">
        <f>conversões!AB48*(INPUTs!X$49+INPUTs!X$50+INPUTs!X$51)</f>
        <v>125.08579491731352</v>
      </c>
      <c r="AD48" s="145">
        <f>conversões!AC48*(INPUTs!Y$49+INPUTs!Y$50+INPUTs!Y$51)</f>
        <v>218693.51036231473</v>
      </c>
      <c r="AE48" s="145">
        <f>conversões!AD48*(INPUTs!Z$49+INPUTs!Z$50+INPUTs!Z$51)</f>
        <v>283873.59990060417</v>
      </c>
      <c r="AF48" s="145">
        <f>conversões!AE48*(INPUTs!AA$49+INPUTs!AA$50+INPUTs!AA$51)</f>
        <v>104084.4209181702</v>
      </c>
      <c r="AG48" s="145">
        <f>conversões!AF48*(INPUTs!AB$49+INPUTs!AB$50+INPUTs!AB$51)</f>
        <v>2092.2767727103737</v>
      </c>
      <c r="AH48" s="145">
        <f>conversões!AG48*(INPUTs!AC$49+INPUTs!AC$50+INPUTs!AC$51)</f>
        <v>108869.34427107863</v>
      </c>
      <c r="AI48" s="145">
        <f>conversões!AH48*(INPUTs!AD$49+INPUTs!AD$50+INPUTs!AD$51)</f>
        <v>1908.6388515655976</v>
      </c>
      <c r="AJ48" s="145">
        <f>conversões!AI48*(INPUTs!AE$49+INPUTs!AE$50+INPUTs!AE$51)</f>
        <v>303.13871782125869</v>
      </c>
      <c r="AK48" s="145">
        <f>conversões!AJ48*(INPUTs!AF$49+INPUTs!AF$50+INPUTs!AF$51)</f>
        <v>1640.7945220840706</v>
      </c>
      <c r="AL48" s="145">
        <f>conversões!AK48*(INPUTs!AG$49+INPUTs!AG$50+INPUTs!AG$51)</f>
        <v>42748.595514467925</v>
      </c>
      <c r="AM48" s="143">
        <f t="shared" si="0"/>
        <v>916789.2319872654</v>
      </c>
      <c r="AN48" s="145">
        <f>conversões!AM48*(INPUTs!AI$49+INPUTs!AI$50+INPUTs!AI$51)</f>
        <v>3766.5082945018989</v>
      </c>
      <c r="AO48" s="145">
        <f>conversões!AN48*(INPUTs!AJ$49+INPUTs!AJ$50+INPUTs!AJ$51)</f>
        <v>46590.745962852918</v>
      </c>
      <c r="AP48" s="145">
        <f>conversões!AO48*(INPUTs!AK$49+INPUTs!AK$50+INPUTs!AK$51)</f>
        <v>0</v>
      </c>
      <c r="AQ48" s="145">
        <f>conversões!AP48*(INPUTs!AL$49+INPUTs!AL$50+INPUTs!AL$51)</f>
        <v>1487.2864096440765</v>
      </c>
      <c r="AR48" s="145">
        <f>conversões!AQ48*(INPUTs!AM$49+INPUTs!AM$50+INPUTs!AM$51)</f>
        <v>340.13282409187195</v>
      </c>
      <c r="AS48" s="145">
        <f>conversões!AR48*(INPUTs!AN$49+INPUTs!AN$50+INPUTs!AN$51)</f>
        <v>722.65887955543064</v>
      </c>
      <c r="AT48" s="145">
        <f>conversões!AS48*(INPUTs!AO$49+INPUTs!AO$50+INPUTs!AO$51)</f>
        <v>344.44956483291008</v>
      </c>
      <c r="AU48" s="145">
        <f>conversões!AT48*(INPUTs!AP$49+INPUTs!AP$50+INPUTs!AP$51)</f>
        <v>0</v>
      </c>
      <c r="AV48" s="145">
        <f>conversões!AU48*(INPUTs!AQ$49+INPUTs!AQ$50+INPUTs!AQ$51)</f>
        <v>0</v>
      </c>
      <c r="AW48" s="145">
        <f>conversões!AV48*(INPUTs!AR$49+INPUTs!AR$50+INPUTs!AR$51)</f>
        <v>68.703056865006388</v>
      </c>
      <c r="AX48" s="145">
        <f>conversões!AW48*(INPUTs!AS$49+INPUTs!AS$50+INPUTs!AS$51)</f>
        <v>937.58798240639783</v>
      </c>
      <c r="AY48" s="145">
        <f>conversões!AX48*(INPUTs!AT$49+INPUTs!AT$50+INPUTs!AT$51)</f>
        <v>0</v>
      </c>
      <c r="AZ48" s="145">
        <f>conversões!AY48*(INPUTs!AU$49+INPUTs!AU$50+INPUTs!AU$51)</f>
        <v>13663.125876699374</v>
      </c>
      <c r="BA48" s="145">
        <f>conversões!AZ48*(INPUTs!AV$49+INPUTs!AV$50+INPUTs!AV$51)</f>
        <v>0</v>
      </c>
      <c r="BB48" s="145">
        <f>conversões!BA48*(INPUTs!AW$49+INPUTs!AW$50+INPUTs!AW$51)</f>
        <v>68.703056865006388</v>
      </c>
      <c r="BC48" s="145">
        <f>conversões!BB48*(INPUTs!AX$49+INPUTs!AX$50+INPUTs!AX$51)</f>
        <v>357.994605557211</v>
      </c>
      <c r="BD48" s="145">
        <f>conversões!BC48*(INPUTs!AY$49+INPUTs!AY$50+INPUTs!AY$51)</f>
        <v>78634.106027876027</v>
      </c>
      <c r="BE48" s="145">
        <f>conversões!BD48*(INPUTs!AZ$49+INPUTs!AZ$50+INPUTs!AZ$51)</f>
        <v>778.61539140109198</v>
      </c>
      <c r="BF48" s="145">
        <f>conversões!BE48*(INPUTs!BA$49+INPUTs!BA$50+INPUTs!BA$51)</f>
        <v>235963.11015574742</v>
      </c>
      <c r="BG48" s="145">
        <f>conversões!BF48*(INPUTs!BB$49+INPUTs!BB$50+INPUTs!BB$51)</f>
        <v>294447.69791016239</v>
      </c>
      <c r="BH48" s="145">
        <f>conversões!BG48*(INPUTs!BC$49+INPUTs!BC$50+INPUTs!BC$51)</f>
        <v>80472.799453503103</v>
      </c>
      <c r="BI48" s="145">
        <f>conversões!BH48*(INPUTs!BD$49+INPUTs!BD$50+INPUTs!BD$51)</f>
        <v>1441.6556227164726</v>
      </c>
      <c r="BJ48" s="145">
        <f>conversões!BI48*(INPUTs!BE$49+INPUTs!BE$50+INPUTs!BE$51)</f>
        <v>105911.10539072369</v>
      </c>
      <c r="BK48" s="145">
        <f>conversões!BJ48*(INPUTs!BF$49+INPUTs!BF$50+INPUTs!BF$51)</f>
        <v>2042.072713704041</v>
      </c>
      <c r="BL48" s="145">
        <f>conversões!BK48*(INPUTs!BG$49+INPUTs!BG$50+INPUTs!BG$51)</f>
        <v>322.41392066487845</v>
      </c>
      <c r="BM48" s="145">
        <f>conversões!BL48*(INPUTs!BH$49+INPUTs!BH$50+INPUTs!BH$51)</f>
        <v>1403.9793932578434</v>
      </c>
      <c r="BN48" s="145">
        <f>conversões!BM48*(INPUTs!BI$49+INPUTs!BI$50+INPUTs!BI$51)</f>
        <v>42634.281822679317</v>
      </c>
      <c r="BO48" s="143">
        <f t="shared" si="1"/>
        <v>912399.73431630852</v>
      </c>
      <c r="BP48" s="145">
        <f>conversões!BO48*(INPUTs!BK$49+INPUTs!BK$50+INPUTs!BK$51)</f>
        <v>278.10976488660509</v>
      </c>
      <c r="BQ48" s="145">
        <f>conversões!BP48*(INPUTs!BL$49+INPUTs!BL$50+INPUTs!BL$51)</f>
        <v>39377.938634826998</v>
      </c>
      <c r="BR48" s="145">
        <f>conversões!BQ48*(INPUTs!BM$49+INPUTs!BM$50+INPUTs!BM$51)</f>
        <v>0</v>
      </c>
      <c r="BS48" s="145">
        <f>conversões!BR48*(INPUTs!BN$49+INPUTs!BN$50+INPUTs!BN$51)</f>
        <v>1615.6563068197315</v>
      </c>
      <c r="BT48" s="145">
        <f>conversões!BS48*(INPUTs!BO$49+INPUTs!BO$50+INPUTs!BO$51)</f>
        <v>530.29042574913024</v>
      </c>
      <c r="BU48" s="145">
        <f>conversões!BT48*(INPUTs!BP$49+INPUTs!BP$50+INPUTs!BP$51)</f>
        <v>704.63610476964595</v>
      </c>
      <c r="BV48" s="145">
        <f>conversões!BU48*(INPUTs!BQ$49+INPUTs!BQ$50+INPUTs!BQ$51)</f>
        <v>0</v>
      </c>
      <c r="BW48" s="145">
        <f>conversões!BV48*(INPUTs!BR$49+INPUTs!BR$50+INPUTs!BR$51)</f>
        <v>0</v>
      </c>
      <c r="BX48" s="145">
        <f>conversões!BW48*(INPUTs!BS$49+INPUTs!BS$50+INPUTs!BS$51)</f>
        <v>152.10989867580582</v>
      </c>
      <c r="BY48" s="145">
        <f>conversões!BX48*(INPUTs!BT$49+INPUTs!BT$50+INPUTs!BT$51)</f>
        <v>8375.6119664526814</v>
      </c>
      <c r="BZ48" s="145">
        <f>conversões!BY48*(INPUTs!BU$49+INPUTs!BU$50+INPUTs!BU$51)</f>
        <v>319.07651416467286</v>
      </c>
      <c r="CA48" s="145">
        <f>conversões!BZ48*(INPUTs!BV$49+INPUTs!BV$50+INPUTs!BV$51)</f>
        <v>0</v>
      </c>
      <c r="CB48" s="145">
        <f>conversões!CA48*(INPUTs!BW$49+INPUTs!BW$50+INPUTs!BW$51)</f>
        <v>12303.808930407329</v>
      </c>
      <c r="CC48" s="145">
        <f>conversões!CB48*(INPUTs!BX$49+INPUTs!BX$50+INPUTs!BX$51)</f>
        <v>0</v>
      </c>
      <c r="CD48" s="145">
        <f>conversões!CC48*(INPUTs!BY$49+INPUTs!BY$50+INPUTs!BY$51)</f>
        <v>0</v>
      </c>
      <c r="CE48" s="145">
        <f>conversões!CD48*(INPUTs!BZ$49+INPUTs!BZ$50+INPUTs!BZ$51)</f>
        <v>1689.8553853849392</v>
      </c>
      <c r="CF48" s="145">
        <f>conversões!CE48*(INPUTs!CA$49+INPUTs!CA$50+INPUTs!CA$51)</f>
        <v>107520.48098306025</v>
      </c>
      <c r="CG48" s="145">
        <f>conversões!CF48*(INPUTs!CB$49+INPUTs!CB$50+INPUTs!CB$51)</f>
        <v>1007.5373996518734</v>
      </c>
      <c r="CH48" s="145">
        <f>conversões!CG48*(INPUTs!CC$49+INPUTs!CC$50+INPUTs!CC$51)</f>
        <v>243808.01742238799</v>
      </c>
      <c r="CI48" s="145">
        <f>conversões!CH48*(INPUTs!CD$49+INPUTs!CD$50+INPUTs!CD$51)</f>
        <v>283440.99907100678</v>
      </c>
      <c r="CJ48" s="145">
        <f>conversões!CI48*(INPUTs!CE$49+INPUTs!CE$50+INPUTs!CE$51)</f>
        <v>69124.344573138718</v>
      </c>
      <c r="CK48" s="145">
        <f>conversões!CJ48*(INPUTs!CF$49+INPUTs!CF$50+INPUTs!CF$51)</f>
        <v>1733.0810316625382</v>
      </c>
      <c r="CL48" s="145">
        <f>conversões!CK48*(INPUTs!CG$49+INPUTs!CG$50+INPUTs!CG$51)</f>
        <v>76939.25713495478</v>
      </c>
      <c r="CM48" s="145">
        <f>conversões!CL48*(INPUTs!CH$49+INPUTs!CH$50+INPUTs!CH$51)</f>
        <v>1978.0570570102548</v>
      </c>
      <c r="CN48" s="145">
        <f>conversões!CM48*(INPUTs!CI$49+INPUTs!CI$50+INPUTs!CI$51)</f>
        <v>188.74844962604683</v>
      </c>
      <c r="CO48" s="145">
        <f>conversões!CN48*(INPUTs!CJ$49+INPUTs!CJ$50+INPUTs!CJ$51)</f>
        <v>1684.4123645094196</v>
      </c>
      <c r="CP48" s="145">
        <f>conversões!CO48*(INPUTs!CK$49+INPUTs!CK$50+INPUTs!CK$51)</f>
        <v>48088.785000265496</v>
      </c>
      <c r="CQ48" s="143">
        <f t="shared" si="2"/>
        <v>900860.81441941159</v>
      </c>
      <c r="CR48" s="145">
        <f>conversões!CQ48*(INPUTs!CM$49+INPUTs!CM$50+INPUTs!CM$51)</f>
        <v>1064.6239287365363</v>
      </c>
      <c r="CS48" s="145">
        <f>conversões!CR48*(INPUTs!CN$49+INPUTs!CN$50+INPUTs!CN$51)</f>
        <v>39443.886712572152</v>
      </c>
      <c r="CT48" s="145">
        <f>conversões!CS48*(INPUTs!CO$49+INPUTs!CO$50+INPUTs!CO$51)</f>
        <v>0</v>
      </c>
      <c r="CU48" s="145">
        <f>conversões!CT48*(INPUTs!CP$49+INPUTs!CP$50+INPUTs!CP$51)</f>
        <v>1451.0786086765909</v>
      </c>
      <c r="CV48" s="145">
        <f>conversões!CU48*(INPUTs!CQ$49+INPUTs!CQ$50+INPUTs!CQ$51)</f>
        <v>144.20901591702636</v>
      </c>
      <c r="CW48" s="145">
        <f>conversões!CV48*(INPUTs!CR$49+INPUTs!CR$50+INPUTs!CR$51)</f>
        <v>604.96898397796667</v>
      </c>
      <c r="CX48" s="145">
        <f>conversões!CW48*(INPUTs!CS$49+INPUTs!CS$50+INPUTs!CS$51)</f>
        <v>0</v>
      </c>
      <c r="CY48" s="145">
        <f>conversões!CX48*(INPUTs!CT$49+INPUTs!CT$50+INPUTs!CT$51)</f>
        <v>173.16664963530474</v>
      </c>
      <c r="CZ48" s="145">
        <f>conversões!CY48*(INPUTs!CU$49+INPUTs!CU$50+INPUTs!CU$51)</f>
        <v>231.19774760673459</v>
      </c>
      <c r="DA48" s="145">
        <f>conversões!CZ48*(INPUTs!CV$49+INPUTs!CV$50+INPUTs!CV$51)</f>
        <v>7365.0857182123536</v>
      </c>
      <c r="DB48" s="145">
        <f>conversões!DA48*(INPUTs!CW$49+INPUTs!CW$50+INPUTs!CW$51)</f>
        <v>4784.7786999740683</v>
      </c>
      <c r="DC48" s="145">
        <f>conversões!DB48*(INPUTs!CX$49+INPUTs!CX$50+INPUTs!CX$51)</f>
        <v>0</v>
      </c>
      <c r="DD48" s="145">
        <f>conversões!DC48*(INPUTs!CY$49+INPUTs!CY$50+INPUTs!CY$51)</f>
        <v>4592.9807088042617</v>
      </c>
      <c r="DE48" s="145">
        <f>conversões!DD48*(INPUTs!CZ$49+INPUTs!CZ$50+INPUTs!CZ$51)</f>
        <v>0</v>
      </c>
      <c r="DF48" s="145">
        <f>conversões!DE48*(INPUTs!DA$49+INPUTs!DA$50+INPUTs!DA$51)</f>
        <v>0</v>
      </c>
      <c r="DG48" s="145">
        <f>conversões!DF48*(INPUTs!DB$49+INPUTs!DB$50+INPUTs!DB$51)</f>
        <v>929.47054403585514</v>
      </c>
      <c r="DH48" s="145">
        <f>conversões!DG48*(INPUTs!DC$49+INPUTs!DC$50+INPUTs!DC$51)</f>
        <v>94940.350803965091</v>
      </c>
      <c r="DI48" s="145">
        <f>conversões!DH48*(INPUTs!DD$49+INPUTs!DD$50+INPUTs!DD$51)</f>
        <v>796.74960056750933</v>
      </c>
      <c r="DJ48" s="145">
        <f>conversões!DI48*(INPUTs!DE$49+INPUTs!DE$50+INPUTs!DE$51)</f>
        <v>254776.25414279307</v>
      </c>
      <c r="DK48" s="145">
        <f>conversões!DJ48*(INPUTs!DF$49+INPUTs!DF$50+INPUTs!DF$51)</f>
        <v>98082.8227903324</v>
      </c>
      <c r="DL48" s="145">
        <f>conversões!DK48*(INPUTs!DG$49+INPUTs!DG$50+INPUTs!DG$51)</f>
        <v>10861.349331983072</v>
      </c>
      <c r="DM48" s="145">
        <f>conversões!DL48*(INPUTs!DH$49+INPUTs!DH$50+INPUTs!DH$51)</f>
        <v>1646.7407064892789</v>
      </c>
      <c r="DN48" s="145">
        <f>conversões!DM48*(INPUTs!DI$49+INPUTs!DI$50+INPUTs!DI$51)</f>
        <v>75303.850420887844</v>
      </c>
      <c r="DO48" s="145">
        <f>conversões!DN48*(INPUTs!DJ$49+INPUTs!DJ$50+INPUTs!DJ$51)</f>
        <v>1551.3890101817083</v>
      </c>
      <c r="DP48" s="145">
        <f>conversões!DO48*(INPUTs!DK$49+INPUTs!DK$50+INPUTs!DK$51)</f>
        <v>288.40297386453193</v>
      </c>
      <c r="DQ48" s="145">
        <f>conversões!DP48*(INPUTs!DL$49+INPUTs!DL$50+INPUTs!DL$51)</f>
        <v>1040.3099411613036</v>
      </c>
      <c r="DR48" s="145">
        <f>conversões!DQ48*(INPUTs!DM$49+INPUTs!DM$50+INPUTs!DM$51)</f>
        <v>53893.118136498568</v>
      </c>
      <c r="DS48" s="143">
        <f t="shared" si="3"/>
        <v>653966.78517687332</v>
      </c>
      <c r="DT48" s="145">
        <f>conversões!DS48*(INPUTs!DO$49+INPUTs!DO$50+INPUTs!DO$51)</f>
        <v>1305.5963402753416</v>
      </c>
      <c r="DU48" s="145">
        <f>conversões!DT48*(INPUTs!DP$49+INPUTs!DP$50+INPUTs!DP$51)</f>
        <v>78448.003142693895</v>
      </c>
      <c r="DV48" s="145">
        <f>conversões!DU48*(INPUTs!DQ$49+INPUTs!DQ$50+INPUTs!DQ$51)</f>
        <v>38968.947378830897</v>
      </c>
      <c r="DW48" s="145">
        <f>conversões!DV48*(INPUTs!DR$49+INPUTs!DR$50+INPUTs!DR$51)</f>
        <v>1401.5468519344083</v>
      </c>
      <c r="DX48" s="145">
        <f>conversões!DW48*(INPUTs!DS$49+INPUTs!DS$50+INPUTs!DS$51)</f>
        <v>261.51373845030201</v>
      </c>
      <c r="DY48" s="145">
        <f>conversões!DX48*(INPUTs!DT$49+INPUTs!DT$50+INPUTs!DT$51)</f>
        <v>0</v>
      </c>
      <c r="DZ48" s="145">
        <f>conversões!DY48*(INPUTs!DU$49+INPUTs!DU$50+INPUTs!DU$51)</f>
        <v>0</v>
      </c>
      <c r="EA48" s="145">
        <f>conversões!DZ48*(INPUTs!DV$49+INPUTs!DV$50+INPUTs!DV$51)</f>
        <v>186.42268210036727</v>
      </c>
      <c r="EB48" s="145">
        <f>conversões!EA48*(INPUTs!DW$49+INPUTs!DW$50+INPUTs!DW$51)</f>
        <v>216.25031123642603</v>
      </c>
      <c r="EC48" s="145">
        <f>conversões!EB48*(INPUTs!DX$49+INPUTs!DX$50+INPUTs!DX$51)</f>
        <v>5963.8703937942037</v>
      </c>
      <c r="ED48" s="145">
        <f>conversões!EC48*(INPUTs!DY$49+INPUTs!DY$50+INPUTs!DY$51)</f>
        <v>366.16273245631709</v>
      </c>
      <c r="EE48" s="145">
        <f>conversões!ED48*(INPUTs!DZ$49+INPUTs!DZ$50+INPUTs!DZ$51)</f>
        <v>0</v>
      </c>
      <c r="EF48" s="145">
        <f>conversões!EE48*(INPUTs!EA$49+INPUTs!EA$50+INPUTs!EA$51)</f>
        <v>1856.1559616869063</v>
      </c>
      <c r="EG48" s="145">
        <f>conversões!EF48*(INPUTs!EB$49+INPUTs!EB$50+INPUTs!EB$51)</f>
        <v>0</v>
      </c>
      <c r="EH48" s="145">
        <f>conversões!EG48*(INPUTs!EC$49+INPUTs!EC$50+INPUTs!EC$51)</f>
        <v>0</v>
      </c>
      <c r="EI48" s="145">
        <f>conversões!EH48*(INPUTs!ED$49+INPUTs!ED$50+INPUTs!ED$51)</f>
        <v>1505.1667927353076</v>
      </c>
      <c r="EJ48" s="145">
        <f>conversões!EI48*(INPUTs!EE$49+INPUTs!EE$50+INPUTs!EE$51)</f>
        <v>84251.008161283331</v>
      </c>
      <c r="EK48" s="145">
        <f>conversões!EJ48*(INPUTs!EF$49+INPUTs!EF$50+INPUTs!EF$51)</f>
        <v>723.58596957596285</v>
      </c>
      <c r="EL48" s="145">
        <f>conversões!EK48*(INPUTs!EG$49+INPUTs!EG$50+INPUTs!EG$51)</f>
        <v>272413.25996358111</v>
      </c>
      <c r="EM48" s="145">
        <f>conversões!EL48*(INPUTs!EH$49+INPUTs!EH$50+INPUTs!EH$51)</f>
        <v>83428.734995076156</v>
      </c>
      <c r="EN48" s="145">
        <f>conversões!EM48*(INPUTs!EI$49+INPUTs!EI$50+INPUTs!EI$51)</f>
        <v>10365.452842239443</v>
      </c>
      <c r="EO48" s="145">
        <f>conversões!EN48*(INPUTs!EJ$49+INPUTs!EJ$50+INPUTs!EJ$51)</f>
        <v>1876.513318572353</v>
      </c>
      <c r="EP48" s="145">
        <f>conversões!EO48*(INPUTs!EK$49+INPUTs!EK$50+INPUTs!EK$51)</f>
        <v>78910.174799247849</v>
      </c>
      <c r="EQ48" s="145">
        <f>conversões!EP48*(INPUTs!EL$49+INPUTs!EL$50+INPUTs!EL$51)</f>
        <v>1793.9715690273283</v>
      </c>
      <c r="ER48" s="145">
        <f>conversões!EQ48*(INPUTs!EM$49+INPUTs!EM$50+INPUTs!EM$51)</f>
        <v>501.86974530029801</v>
      </c>
      <c r="ES48" s="145">
        <f>conversões!ER48*(INPUTs!EN$49+INPUTs!EN$50+INPUTs!EN$51)</f>
        <v>2177.8742839122269</v>
      </c>
      <c r="ET48" s="145">
        <f>conversões!ES48*(INPUTs!EO$49+INPUTs!EO$50+INPUTs!EO$51)</f>
        <v>211475.989063293</v>
      </c>
      <c r="EU48" s="143">
        <f t="shared" si="4"/>
        <v>878398.07103730331</v>
      </c>
      <c r="EV48" s="145">
        <f>conversões!EU48*(INPUTs!EQ$49+INPUTs!EQ$50+INPUTs!EQ$51)</f>
        <v>1470.4091167571905</v>
      </c>
      <c r="EW48" s="145">
        <f>conversões!EV48*(INPUTs!ER$49+INPUTs!ER$50+INPUTs!ER$51)</f>
        <v>76543.051376917123</v>
      </c>
      <c r="EX48" s="145">
        <f>conversões!EW48*(INPUTs!ES$49+INPUTs!ES$50+INPUTs!ES$51)</f>
        <v>42681.824219594113</v>
      </c>
      <c r="EY48" s="145">
        <f>conversões!EX48*(INPUTs!ET$49+INPUTs!ET$50+INPUTs!ET$51)</f>
        <v>6933.8229942142389</v>
      </c>
      <c r="EZ48" s="145">
        <f>conversões!EY48*(INPUTs!EU$49+INPUTs!EU$50+INPUTs!EU$51)</f>
        <v>31563.185008028351</v>
      </c>
      <c r="FA48" s="145">
        <f>conversões!EZ48*(INPUTs!EV$49+INPUTs!EV$50+INPUTs!EV$51)</f>
        <v>0</v>
      </c>
      <c r="FB48" s="145">
        <f>conversões!FA48*(INPUTs!EW$49+INPUTs!EW$50+INPUTs!EW$51)</f>
        <v>0</v>
      </c>
      <c r="FC48" s="145">
        <f>conversões!FB48*(INPUTs!EX$49+INPUTs!EX$50+INPUTs!EX$51)</f>
        <v>106.37871257935177</v>
      </c>
      <c r="FD48" s="145">
        <f>conversões!FC48*(INPUTs!EY$49+INPUTs!EY$50+INPUTs!EY$51)</f>
        <v>207.43848952973593</v>
      </c>
      <c r="FE48" s="145">
        <f>conversões!FD48*(INPUTs!EZ$49+INPUTs!EZ$50+INPUTs!EZ$51)</f>
        <v>1602.721629729029</v>
      </c>
      <c r="FF48" s="145">
        <f>conversões!FE48*(INPUTs!FA$49+INPUTs!FA$50+INPUTs!FA$51)</f>
        <v>1359.1462915361139</v>
      </c>
      <c r="FG48" s="145">
        <f>conversões!FF48*(INPUTs!FB$49+INPUTs!FB$50+INPUTs!FB$51)</f>
        <v>0</v>
      </c>
      <c r="FH48" s="145">
        <f>conversões!FG48*(INPUTs!FC$49+INPUTs!FC$50+INPUTs!FC$51)</f>
        <v>7272.7508914271775</v>
      </c>
      <c r="FI48" s="145">
        <f>conversões!FH48*(INPUTs!FD$49+INPUTs!FD$50+INPUTs!FD$51)</f>
        <v>0</v>
      </c>
      <c r="FJ48" s="145">
        <f>conversões!FI48*(INPUTs!FE$49+INPUTs!FE$50+INPUTs!FE$51)</f>
        <v>8535.467539478137</v>
      </c>
      <c r="FK48" s="145">
        <f>conversões!FJ48*(INPUTs!FF$49+INPUTs!FF$50+INPUTs!FF$51)</f>
        <v>23796.093568978762</v>
      </c>
      <c r="FL48" s="145">
        <f>conversões!FK48*(INPUTs!FG$49+INPUTs!FG$50+INPUTs!FG$51)</f>
        <v>92895.092413600229</v>
      </c>
      <c r="FM48" s="145">
        <f>conversões!FL48*(INPUTs!FH$49+INPUTs!FH$50+INPUTs!FH$51)</f>
        <v>31818.32637174728</v>
      </c>
      <c r="FN48" s="145">
        <f>conversões!FM48*(INPUTs!FI$49+INPUTs!FI$50+INPUTs!FI$51)</f>
        <v>258291.63498805393</v>
      </c>
      <c r="FO48" s="145">
        <f>conversões!FN48*(INPUTs!FJ$49+INPUTs!FJ$50+INPUTs!FJ$51)</f>
        <v>85868.501863080281</v>
      </c>
      <c r="FP48" s="145">
        <f>conversões!FO48*(INPUTs!FK$49+INPUTs!FK$50+INPUTs!FK$51)</f>
        <v>10185.529026039416</v>
      </c>
      <c r="FQ48" s="145">
        <f>conversões!FP48*(INPUTs!FL$49+INPUTs!FL$50+INPUTs!FL$51)</f>
        <v>5580.3161041781523</v>
      </c>
      <c r="FR48" s="145">
        <f>conversões!FQ48*(INPUTs!FM$49+INPUTs!FM$50+INPUTs!FM$51)</f>
        <v>48433.653392327069</v>
      </c>
      <c r="FS48" s="145">
        <f>conversões!FR48*(INPUTs!FN$49+INPUTs!FN$50+INPUTs!FN$51)</f>
        <v>1802.9343452071982</v>
      </c>
      <c r="FT48" s="145">
        <f>conversões!FS48*(INPUTs!FO$49+INPUTs!FO$50+INPUTs!FO$51)</f>
        <v>619.98444504990175</v>
      </c>
      <c r="FU48" s="145">
        <f>conversões!FT48*(INPUTs!FP$49+INPUTs!FP$50+INPUTs!FP$51)</f>
        <v>949.84488674991223</v>
      </c>
      <c r="FV48" s="145">
        <f>conversões!FU48*(INPUTs!FQ$49+INPUTs!FQ$50+INPUTs!FQ$51)</f>
        <v>41174.264996935293</v>
      </c>
      <c r="FW48" s="143">
        <f t="shared" si="5"/>
        <v>779692.37267173792</v>
      </c>
      <c r="FX48" s="145">
        <f>conversões!FW48*(INPUTs!FS$49+INPUTs!FS$50+INPUTs!FS$51)</f>
        <v>671.40423623788297</v>
      </c>
      <c r="FY48" s="145">
        <f>conversões!FX48*(INPUTs!FT$49+INPUTs!FT$50+INPUTs!FT$51)</f>
        <v>78670.682888560928</v>
      </c>
      <c r="FZ48" s="145">
        <f>conversões!FY48*(INPUTs!FU$49+INPUTs!FU$50+INPUTs!FU$51)</f>
        <v>35469.15530496103</v>
      </c>
      <c r="GA48" s="145">
        <f>conversões!FZ48*(INPUTs!FV$49+INPUTs!FV$50+INPUTs!FV$51)</f>
        <v>946.71467684333982</v>
      </c>
      <c r="GB48" s="145">
        <f>conversões!GA48*(INPUTs!FW$49+INPUTs!FW$50+INPUTs!FW$51)</f>
        <v>45258.107785071756</v>
      </c>
      <c r="GC48" s="145">
        <f>conversões!GB48*(INPUTs!FX$49+INPUTs!FX$50+INPUTs!FX$51)</f>
        <v>0</v>
      </c>
      <c r="GD48" s="145">
        <f>conversões!GC48*(INPUTs!FY$49+INPUTs!FY$50+INPUTs!FY$51)</f>
        <v>0</v>
      </c>
      <c r="GE48" s="145">
        <f>conversões!GD48*(INPUTs!FZ$49+INPUTs!FZ$50+INPUTs!FZ$51)</f>
        <v>0</v>
      </c>
      <c r="GF48" s="145">
        <f>conversões!GE48*(INPUTs!GA$49+INPUTs!GA$50+INPUTs!GA$51)</f>
        <v>204.15284941282601</v>
      </c>
      <c r="GG48" s="145">
        <f>conversões!GF48*(INPUTs!GB$49+INPUTs!GB$50+INPUTs!GB$51)</f>
        <v>1641.9002230966441</v>
      </c>
      <c r="GH48" s="145">
        <f>conversões!GG48*(INPUTs!GC$49+INPUTs!GC$50+INPUTs!GC$51)</f>
        <v>2433.3946338207102</v>
      </c>
      <c r="GI48" s="145">
        <f>conversões!GH48*(INPUTs!GD$49+INPUTs!GD$50+INPUTs!GD$51)</f>
        <v>0</v>
      </c>
      <c r="GJ48" s="145">
        <f>conversões!GI48*(INPUTs!GE$49+INPUTs!GE$50+INPUTs!GE$51)</f>
        <v>54081.86077392997</v>
      </c>
      <c r="GK48" s="145">
        <f>conversões!GJ48*(INPUTs!GF$49+INPUTs!GF$50+INPUTs!GF$51)</f>
        <v>0</v>
      </c>
      <c r="GL48" s="145">
        <f>conversões!GK48*(INPUTs!GG$49+INPUTs!GG$50+INPUTs!GG$51)</f>
        <v>7188.5639459634713</v>
      </c>
      <c r="GM48" s="145">
        <f>conversões!GL48*(INPUTs!GH$49+INPUTs!GH$50+INPUTs!GH$51)</f>
        <v>22386.393746083875</v>
      </c>
      <c r="GN48" s="145">
        <f>conversões!GM48*(INPUTs!GI$49+INPUTs!GI$50+INPUTs!GI$51)</f>
        <v>27906.865679504688</v>
      </c>
      <c r="GO48" s="145">
        <f>conversões!GN48*(INPUTs!GJ$49+INPUTs!GJ$50+INPUTs!GJ$51)</f>
        <v>28084.099272587984</v>
      </c>
      <c r="GP48" s="145">
        <f>conversões!GO48*(INPUTs!GK$49+INPUTs!GK$50+INPUTs!GK$51)</f>
        <v>240428.13045539349</v>
      </c>
      <c r="GQ48" s="145">
        <f>conversões!GP48*(INPUTs!GL$49+INPUTs!GL$50+INPUTs!GL$51)</f>
        <v>254428.044404474</v>
      </c>
      <c r="GR48" s="145">
        <f>conversões!GQ48*(INPUTs!GM$49+INPUTs!GM$50+INPUTs!GM$51)</f>
        <v>9737.1562412963649</v>
      </c>
      <c r="GS48" s="145">
        <f>conversões!GR48*(INPUTs!GN$49+INPUTs!GN$50+INPUTs!GN$51)</f>
        <v>5366.6574076253664</v>
      </c>
      <c r="GT48" s="145">
        <f>conversões!GS48*(INPUTs!GO$49+INPUTs!GO$50+INPUTs!GO$51)</f>
        <v>14793.626537523854</v>
      </c>
      <c r="GU48" s="145">
        <f>conversões!GT48*(INPUTs!GP$49+INPUTs!GP$50+INPUTs!GP$51)</f>
        <v>2199.8106803117198</v>
      </c>
      <c r="GV48" s="145">
        <f>conversões!GU48*(INPUTs!GQ$49+INPUTs!GQ$50+INPUTs!GQ$51)</f>
        <v>321.06035625733824</v>
      </c>
      <c r="GW48" s="145">
        <f>conversões!GV48*(INPUTs!GR$49+INPUTs!GR$50+INPUTs!GR$51)</f>
        <v>694.67870456823721</v>
      </c>
      <c r="GX48" s="145">
        <f>conversões!GW48*(INPUTs!GS$49+INPUTs!GS$50+INPUTs!GS$51)</f>
        <v>45616.23913847455</v>
      </c>
      <c r="GY48" s="143">
        <f t="shared" si="6"/>
        <v>878528.69994199998</v>
      </c>
      <c r="GZ48" s="145">
        <f>conversões!GY48*(INPUTs!GU$49+INPUTs!GU$50+INPUTs!GU$51)</f>
        <v>59.498765331534692</v>
      </c>
      <c r="HA48" s="145">
        <f>conversões!GZ48*(INPUTs!GV$49+INPUTs!GV$50+INPUTs!GV$51)</f>
        <v>70162.483218057852</v>
      </c>
      <c r="HB48" s="145">
        <f>conversões!HA48*(INPUTs!GW$49+INPUTs!GW$50+INPUTs!GW$51)</f>
        <v>34449.869677836105</v>
      </c>
      <c r="HC48" s="145">
        <f>conversões!HB48*(INPUTs!GX$49+INPUTs!GX$50+INPUTs!GX$51)</f>
        <v>826.3658256337884</v>
      </c>
      <c r="HD48" s="145">
        <f>conversões!HC48*(INPUTs!GY$49+INPUTs!GY$50+INPUTs!GY$51)</f>
        <v>15560.320657912622</v>
      </c>
      <c r="HE48" s="145">
        <f>conversões!HD48*(INPUTs!GZ$49+INPUTs!GZ$50+INPUTs!GZ$51)</f>
        <v>0</v>
      </c>
      <c r="HF48" s="145">
        <f>conversões!HE48*(INPUTs!HA$49+INPUTs!HA$50+INPUTs!HA$51)</f>
        <v>0</v>
      </c>
      <c r="HG48" s="145">
        <f>conversões!HF48*(INPUTs!HB$49+INPUTs!HB$50+INPUTs!HB$51)</f>
        <v>0</v>
      </c>
      <c r="HH48" s="145">
        <f>conversões!HG48*(INPUTs!HC$49+INPUTs!HC$50+INPUTs!HC$51)</f>
        <v>684.51920332640077</v>
      </c>
      <c r="HI48" s="145">
        <f>conversões!HH48*(INPUTs!HD$49+INPUTs!HD$50+INPUTs!HD$51)</f>
        <v>1081.5372410566167</v>
      </c>
      <c r="HJ48" s="145">
        <f>conversões!HI48*(INPUTs!HE$49+INPUTs!HE$50+INPUTs!HE$51)</f>
        <v>1797.1038395876387</v>
      </c>
      <c r="HK48" s="145">
        <f>conversões!HJ48*(INPUTs!HF$49+INPUTs!HF$50+INPUTs!HF$51)</f>
        <v>0</v>
      </c>
      <c r="HL48" s="145">
        <f>conversões!HK48*(INPUTs!HG$49+INPUTs!HG$50+INPUTs!HG$51)</f>
        <v>5047.2004094682197</v>
      </c>
      <c r="HM48" s="145">
        <f>conversões!HL48*(INPUTs!HH$49+INPUTs!HH$50+INPUTs!HH$51)</f>
        <v>0</v>
      </c>
      <c r="HN48" s="145">
        <f>conversões!HM48*(INPUTs!HI$49+INPUTs!HI$50+INPUTs!HI$51)</f>
        <v>3787.9246987958149</v>
      </c>
      <c r="HO48" s="145">
        <f>conversões!HN48*(INPUTs!HJ$49+INPUTs!HJ$50+INPUTs!HJ$51)</f>
        <v>22102.05019890007</v>
      </c>
      <c r="HP48" s="145">
        <f>conversões!HO48*(INPUTs!HK$49+INPUTs!HK$50+INPUTs!HK$51)</f>
        <v>24455.456534037428</v>
      </c>
      <c r="HQ48" s="145">
        <f>conversões!HP48*(INPUTs!HL$49+INPUTs!HL$50+INPUTs!HL$51)</f>
        <v>24298.279585116717</v>
      </c>
      <c r="HR48" s="145">
        <f>conversões!HQ48*(INPUTs!HM$49+INPUTs!HM$50+INPUTs!HM$51)</f>
        <v>178615.21210590407</v>
      </c>
      <c r="HS48" s="145">
        <f>conversões!HR48*(INPUTs!HN$49+INPUTs!HN$50+INPUTs!HN$51)</f>
        <v>293832.16147043131</v>
      </c>
      <c r="HT48" s="145">
        <f>conversões!HS48*(INPUTs!HO$49+INPUTs!HO$50+INPUTs!HO$51)</f>
        <v>7699.0243678840015</v>
      </c>
      <c r="HU48" s="145">
        <f>conversões!HT48*(INPUTs!HP$49+INPUTs!HP$50+INPUTs!HP$51)</f>
        <v>4686.4202513390183</v>
      </c>
      <c r="HV48" s="145">
        <f>conversões!HU48*(INPUTs!HQ$49+INPUTs!HQ$50+INPUTs!HQ$51)</f>
        <v>72062.920755457468</v>
      </c>
      <c r="HW48" s="145">
        <f>conversões!HV48*(INPUTs!HR$49+INPUTs!HR$50+INPUTs!HR$51)</f>
        <v>2539.1129420372863</v>
      </c>
      <c r="HX48" s="145">
        <f>conversões!HW48*(INPUTs!HS$49+INPUTs!HS$50+INPUTs!HS$51)</f>
        <v>580.27893222267994</v>
      </c>
      <c r="HY48" s="145">
        <f>conversões!HX48*(INPUTs!HT$49+INPUTs!HT$50+INPUTs!HT$51)</f>
        <v>1758.4014584964423</v>
      </c>
      <c r="HZ48" s="145">
        <f>conversões!HY48*(INPUTs!HU$49+INPUTs!HU$50+INPUTs!HU$51)</f>
        <v>49582.268952453662</v>
      </c>
      <c r="IA48" s="143">
        <f t="shared" si="7"/>
        <v>815668.41109128669</v>
      </c>
    </row>
    <row r="49" spans="11:235" x14ac:dyDescent="0.25">
      <c r="IA49" s="105"/>
    </row>
    <row r="50" spans="11:235" x14ac:dyDescent="0.25">
      <c r="K50" s="24" t="s">
        <v>841</v>
      </c>
      <c r="L50" s="22" t="s">
        <v>555</v>
      </c>
      <c r="M50" s="22" t="s">
        <v>556</v>
      </c>
      <c r="N50" s="22" t="s">
        <v>557</v>
      </c>
      <c r="O50" s="22" t="s">
        <v>558</v>
      </c>
      <c r="P50" s="22" t="s">
        <v>559</v>
      </c>
      <c r="Q50" s="22" t="s">
        <v>560</v>
      </c>
      <c r="R50" s="22" t="s">
        <v>561</v>
      </c>
      <c r="S50" s="22" t="s">
        <v>562</v>
      </c>
      <c r="T50" s="22" t="s">
        <v>563</v>
      </c>
      <c r="U50" s="22" t="s">
        <v>564</v>
      </c>
      <c r="V50" s="22" t="s">
        <v>565</v>
      </c>
      <c r="W50" s="22" t="s">
        <v>566</v>
      </c>
      <c r="X50" s="22" t="s">
        <v>567</v>
      </c>
      <c r="Y50" s="22" t="s">
        <v>568</v>
      </c>
      <c r="Z50" s="22" t="s">
        <v>569</v>
      </c>
      <c r="AA50" s="22" t="s">
        <v>570</v>
      </c>
      <c r="AB50" s="22" t="s">
        <v>571</v>
      </c>
      <c r="AC50" s="22" t="s">
        <v>572</v>
      </c>
      <c r="AD50" s="22" t="s">
        <v>573</v>
      </c>
      <c r="AE50" s="22" t="s">
        <v>574</v>
      </c>
      <c r="AF50" s="22" t="s">
        <v>575</v>
      </c>
      <c r="AG50" s="22" t="s">
        <v>576</v>
      </c>
      <c r="AH50" s="22" t="s">
        <v>577</v>
      </c>
      <c r="AI50" s="22" t="s">
        <v>578</v>
      </c>
      <c r="AJ50" s="22" t="s">
        <v>579</v>
      </c>
      <c r="AK50" s="22" t="s">
        <v>580</v>
      </c>
      <c r="AL50" s="22" t="s">
        <v>581</v>
      </c>
      <c r="AM50" s="22" t="s">
        <v>582</v>
      </c>
      <c r="AN50" s="22" t="s">
        <v>583</v>
      </c>
      <c r="AO50" s="22" t="s">
        <v>584</v>
      </c>
      <c r="AP50" s="22" t="s">
        <v>585</v>
      </c>
      <c r="AQ50" s="22" t="s">
        <v>586</v>
      </c>
      <c r="AR50" s="22" t="s">
        <v>587</v>
      </c>
      <c r="AS50" s="22" t="s">
        <v>588</v>
      </c>
      <c r="AT50" s="22" t="s">
        <v>589</v>
      </c>
      <c r="AU50" s="22" t="s">
        <v>590</v>
      </c>
      <c r="AV50" s="22" t="s">
        <v>591</v>
      </c>
      <c r="AW50" s="22" t="s">
        <v>592</v>
      </c>
      <c r="AX50" s="22" t="s">
        <v>593</v>
      </c>
      <c r="AY50" s="22" t="s">
        <v>594</v>
      </c>
      <c r="AZ50" s="22" t="s">
        <v>595</v>
      </c>
      <c r="BA50" s="22" t="s">
        <v>596</v>
      </c>
      <c r="BB50" s="22" t="s">
        <v>597</v>
      </c>
      <c r="BC50" s="22" t="s">
        <v>598</v>
      </c>
      <c r="BD50" s="22" t="s">
        <v>599</v>
      </c>
      <c r="BE50" s="22" t="s">
        <v>600</v>
      </c>
      <c r="BF50" s="22" t="s">
        <v>601</v>
      </c>
      <c r="BG50" s="22" t="s">
        <v>602</v>
      </c>
      <c r="BH50" s="22" t="s">
        <v>603</v>
      </c>
      <c r="BI50" s="22" t="s">
        <v>604</v>
      </c>
      <c r="BJ50" s="22" t="s">
        <v>605</v>
      </c>
      <c r="BK50" s="22" t="s">
        <v>606</v>
      </c>
      <c r="BL50" s="22" t="s">
        <v>607</v>
      </c>
      <c r="BM50" s="22" t="s">
        <v>608</v>
      </c>
      <c r="BN50" s="22" t="s">
        <v>609</v>
      </c>
      <c r="BO50" s="22" t="s">
        <v>610</v>
      </c>
      <c r="BP50" s="22" t="s">
        <v>611</v>
      </c>
      <c r="BQ50" s="22" t="s">
        <v>612</v>
      </c>
      <c r="BR50" s="22" t="s">
        <v>613</v>
      </c>
      <c r="BS50" s="22" t="s">
        <v>614</v>
      </c>
      <c r="BT50" s="22" t="s">
        <v>615</v>
      </c>
      <c r="BU50" s="22" t="s">
        <v>616</v>
      </c>
      <c r="BV50" s="22" t="s">
        <v>617</v>
      </c>
      <c r="BW50" s="22" t="s">
        <v>618</v>
      </c>
      <c r="BX50" s="22" t="s">
        <v>619</v>
      </c>
      <c r="BY50" s="22" t="s">
        <v>620</v>
      </c>
      <c r="BZ50" s="22" t="s">
        <v>621</v>
      </c>
      <c r="CA50" s="22" t="s">
        <v>622</v>
      </c>
      <c r="CB50" s="22" t="s">
        <v>623</v>
      </c>
      <c r="CC50" s="22" t="s">
        <v>624</v>
      </c>
      <c r="CD50" s="22" t="s">
        <v>625</v>
      </c>
      <c r="CE50" s="22" t="s">
        <v>626</v>
      </c>
      <c r="CF50" s="22" t="s">
        <v>627</v>
      </c>
      <c r="CG50" s="22" t="s">
        <v>628</v>
      </c>
      <c r="CH50" s="22" t="s">
        <v>629</v>
      </c>
      <c r="CI50" s="22" t="s">
        <v>630</v>
      </c>
      <c r="CJ50" s="22" t="s">
        <v>631</v>
      </c>
      <c r="CK50" s="22" t="s">
        <v>632</v>
      </c>
      <c r="CL50" s="22" t="s">
        <v>633</v>
      </c>
      <c r="CM50" s="22" t="s">
        <v>634</v>
      </c>
      <c r="CN50" s="22" t="s">
        <v>635</v>
      </c>
      <c r="CO50" s="22" t="s">
        <v>636</v>
      </c>
      <c r="CP50" s="22" t="s">
        <v>637</v>
      </c>
      <c r="CQ50" s="22" t="s">
        <v>638</v>
      </c>
      <c r="CR50" s="22" t="s">
        <v>639</v>
      </c>
      <c r="CS50" s="22" t="s">
        <v>640</v>
      </c>
      <c r="CT50" s="22" t="s">
        <v>641</v>
      </c>
      <c r="CU50" s="22" t="s">
        <v>642</v>
      </c>
      <c r="CV50" s="22" t="s">
        <v>643</v>
      </c>
      <c r="CW50" s="22" t="s">
        <v>644</v>
      </c>
      <c r="CX50" s="22" t="s">
        <v>645</v>
      </c>
      <c r="CY50" s="22" t="s">
        <v>646</v>
      </c>
      <c r="CZ50" s="22" t="s">
        <v>647</v>
      </c>
      <c r="DA50" s="22" t="s">
        <v>648</v>
      </c>
      <c r="DB50" s="22" t="s">
        <v>649</v>
      </c>
      <c r="DC50" s="22" t="s">
        <v>650</v>
      </c>
      <c r="DD50" s="22" t="s">
        <v>651</v>
      </c>
      <c r="DE50" s="22" t="s">
        <v>652</v>
      </c>
      <c r="DF50" s="22" t="s">
        <v>653</v>
      </c>
      <c r="DG50" s="22" t="s">
        <v>654</v>
      </c>
      <c r="DH50" s="22" t="s">
        <v>655</v>
      </c>
      <c r="DI50" s="22" t="s">
        <v>656</v>
      </c>
      <c r="DJ50" s="22" t="s">
        <v>657</v>
      </c>
      <c r="DK50" s="22" t="s">
        <v>658</v>
      </c>
      <c r="DL50" s="22" t="s">
        <v>659</v>
      </c>
      <c r="DM50" s="22" t="s">
        <v>660</v>
      </c>
      <c r="DN50" s="22" t="s">
        <v>661</v>
      </c>
      <c r="DO50" s="22" t="s">
        <v>662</v>
      </c>
      <c r="DP50" s="22" t="s">
        <v>663</v>
      </c>
      <c r="DQ50" s="22" t="s">
        <v>664</v>
      </c>
      <c r="DR50" s="22" t="s">
        <v>665</v>
      </c>
      <c r="DS50" s="22" t="s">
        <v>666</v>
      </c>
      <c r="DT50" s="22" t="s">
        <v>667</v>
      </c>
      <c r="DU50" s="22" t="s">
        <v>668</v>
      </c>
      <c r="DV50" s="22" t="s">
        <v>669</v>
      </c>
      <c r="DW50" s="22" t="s">
        <v>670</v>
      </c>
      <c r="DX50" s="22" t="s">
        <v>671</v>
      </c>
      <c r="DY50" s="22" t="s">
        <v>672</v>
      </c>
      <c r="DZ50" s="22" t="s">
        <v>673</v>
      </c>
      <c r="EA50" s="22" t="s">
        <v>674</v>
      </c>
      <c r="EB50" s="22" t="s">
        <v>675</v>
      </c>
      <c r="EC50" s="22" t="s">
        <v>676</v>
      </c>
      <c r="ED50" s="22" t="s">
        <v>677</v>
      </c>
      <c r="EE50" s="22" t="s">
        <v>678</v>
      </c>
      <c r="EF50" s="22" t="s">
        <v>679</v>
      </c>
      <c r="EG50" s="22" t="s">
        <v>680</v>
      </c>
      <c r="EH50" s="22" t="s">
        <v>681</v>
      </c>
      <c r="EI50" s="22" t="s">
        <v>682</v>
      </c>
      <c r="EJ50" s="22" t="s">
        <v>683</v>
      </c>
      <c r="EK50" s="22" t="s">
        <v>684</v>
      </c>
      <c r="EL50" s="22" t="s">
        <v>685</v>
      </c>
      <c r="EM50" s="22" t="s">
        <v>686</v>
      </c>
      <c r="EN50" s="22" t="s">
        <v>687</v>
      </c>
      <c r="EO50" s="22" t="s">
        <v>688</v>
      </c>
      <c r="EP50" s="22" t="s">
        <v>689</v>
      </c>
      <c r="EQ50" s="22" t="s">
        <v>690</v>
      </c>
      <c r="ER50" s="22" t="s">
        <v>691</v>
      </c>
      <c r="ES50" s="22" t="s">
        <v>692</v>
      </c>
      <c r="ET50" s="22" t="s">
        <v>693</v>
      </c>
      <c r="EU50" s="22" t="s">
        <v>694</v>
      </c>
      <c r="EV50" s="22" t="s">
        <v>695</v>
      </c>
      <c r="EW50" s="22" t="s">
        <v>696</v>
      </c>
      <c r="EX50" s="22" t="s">
        <v>697</v>
      </c>
      <c r="EY50" s="22" t="s">
        <v>698</v>
      </c>
      <c r="EZ50" s="22" t="s">
        <v>699</v>
      </c>
      <c r="FA50" s="22" t="s">
        <v>700</v>
      </c>
      <c r="FB50" s="22" t="s">
        <v>701</v>
      </c>
      <c r="FC50" s="22" t="s">
        <v>702</v>
      </c>
      <c r="FD50" s="22" t="s">
        <v>703</v>
      </c>
      <c r="FE50" s="22" t="s">
        <v>704</v>
      </c>
      <c r="FF50" s="22" t="s">
        <v>705</v>
      </c>
      <c r="FG50" s="22" t="s">
        <v>706</v>
      </c>
      <c r="FH50" s="22" t="s">
        <v>707</v>
      </c>
      <c r="FI50" s="22" t="s">
        <v>708</v>
      </c>
      <c r="FJ50" s="22" t="s">
        <v>709</v>
      </c>
      <c r="FK50" s="22" t="s">
        <v>710</v>
      </c>
      <c r="FL50" s="22" t="s">
        <v>711</v>
      </c>
      <c r="FM50" s="22" t="s">
        <v>712</v>
      </c>
      <c r="FN50" s="22" t="s">
        <v>713</v>
      </c>
      <c r="FO50" s="22" t="s">
        <v>714</v>
      </c>
      <c r="FP50" s="22" t="s">
        <v>715</v>
      </c>
      <c r="FQ50" s="22" t="s">
        <v>716</v>
      </c>
      <c r="FR50" s="22" t="s">
        <v>717</v>
      </c>
      <c r="FS50" s="22" t="s">
        <v>718</v>
      </c>
      <c r="FT50" s="22" t="s">
        <v>719</v>
      </c>
      <c r="FU50" s="22" t="s">
        <v>720</v>
      </c>
      <c r="FV50" s="22" t="s">
        <v>721</v>
      </c>
      <c r="FW50" s="22" t="s">
        <v>722</v>
      </c>
      <c r="FX50" s="22" t="s">
        <v>723</v>
      </c>
      <c r="FY50" s="22" t="s">
        <v>724</v>
      </c>
      <c r="FZ50" s="22" t="s">
        <v>725</v>
      </c>
      <c r="GA50" s="22" t="s">
        <v>726</v>
      </c>
      <c r="GB50" s="22" t="s">
        <v>727</v>
      </c>
      <c r="GC50" s="22" t="s">
        <v>728</v>
      </c>
      <c r="GD50" s="22" t="s">
        <v>729</v>
      </c>
      <c r="GE50" s="22" t="s">
        <v>730</v>
      </c>
      <c r="GF50" s="22" t="s">
        <v>731</v>
      </c>
      <c r="GG50" s="22" t="s">
        <v>732</v>
      </c>
      <c r="GH50" s="22" t="s">
        <v>733</v>
      </c>
      <c r="GI50" s="22" t="s">
        <v>734</v>
      </c>
      <c r="GJ50" s="22" t="s">
        <v>735</v>
      </c>
      <c r="GK50" s="22" t="s">
        <v>736</v>
      </c>
      <c r="GL50" s="22" t="s">
        <v>737</v>
      </c>
      <c r="GM50" s="22" t="s">
        <v>738</v>
      </c>
      <c r="GN50" s="22" t="s">
        <v>739</v>
      </c>
      <c r="GO50" s="22" t="s">
        <v>740</v>
      </c>
      <c r="GP50" s="22" t="s">
        <v>741</v>
      </c>
      <c r="GQ50" s="22" t="s">
        <v>742</v>
      </c>
      <c r="GR50" s="22" t="s">
        <v>743</v>
      </c>
      <c r="GS50" s="22" t="s">
        <v>744</v>
      </c>
      <c r="GT50" s="22" t="s">
        <v>745</v>
      </c>
      <c r="GU50" s="22" t="s">
        <v>746</v>
      </c>
      <c r="GV50" s="22" t="s">
        <v>747</v>
      </c>
      <c r="GW50" s="22" t="s">
        <v>748</v>
      </c>
      <c r="GX50" s="22" t="s">
        <v>749</v>
      </c>
      <c r="GY50" s="22" t="s">
        <v>750</v>
      </c>
      <c r="GZ50" s="22" t="s">
        <v>751</v>
      </c>
      <c r="HA50" s="22" t="s">
        <v>752</v>
      </c>
      <c r="HB50" s="22" t="s">
        <v>753</v>
      </c>
      <c r="HC50" s="22" t="s">
        <v>754</v>
      </c>
      <c r="HD50" s="22" t="s">
        <v>755</v>
      </c>
      <c r="HE50" s="22" t="s">
        <v>756</v>
      </c>
      <c r="HF50" s="22" t="s">
        <v>757</v>
      </c>
      <c r="HG50" s="22" t="s">
        <v>758</v>
      </c>
      <c r="HH50" s="22" t="s">
        <v>759</v>
      </c>
      <c r="HI50" s="22" t="s">
        <v>760</v>
      </c>
      <c r="HJ50" s="22" t="s">
        <v>761</v>
      </c>
      <c r="HK50" s="22" t="s">
        <v>762</v>
      </c>
      <c r="HL50" s="22" t="s">
        <v>763</v>
      </c>
      <c r="HM50" s="22" t="s">
        <v>764</v>
      </c>
      <c r="HN50" s="22" t="s">
        <v>765</v>
      </c>
      <c r="HO50" s="22" t="s">
        <v>766</v>
      </c>
      <c r="HP50" s="22" t="s">
        <v>767</v>
      </c>
      <c r="HQ50" s="22" t="s">
        <v>768</v>
      </c>
      <c r="HR50" s="22" t="s">
        <v>769</v>
      </c>
      <c r="HS50" s="22" t="s">
        <v>770</v>
      </c>
      <c r="HT50" s="22" t="s">
        <v>771</v>
      </c>
      <c r="HU50" s="22" t="s">
        <v>772</v>
      </c>
      <c r="HV50" s="22" t="s">
        <v>773</v>
      </c>
      <c r="HW50" s="22" t="s">
        <v>774</v>
      </c>
      <c r="HX50" s="22" t="s">
        <v>775</v>
      </c>
      <c r="HY50" s="22" t="s">
        <v>776</v>
      </c>
      <c r="HZ50" s="22" t="s">
        <v>777</v>
      </c>
      <c r="IA50" s="22" t="s">
        <v>778</v>
      </c>
    </row>
    <row r="51" spans="11:235" x14ac:dyDescent="0.25">
      <c r="K51" s="25" t="s">
        <v>779</v>
      </c>
      <c r="L51" s="135">
        <f>L3+L5+L36+L41+L42</f>
        <v>63837.909453235778</v>
      </c>
      <c r="M51" s="135">
        <f t="shared" ref="M51:BX51" si="8">M3+M5+M36+M41+M42</f>
        <v>18059.090388651861</v>
      </c>
      <c r="N51" s="135">
        <f t="shared" si="8"/>
        <v>190689.62991551735</v>
      </c>
      <c r="O51" s="135">
        <f t="shared" si="8"/>
        <v>5262.6325279736257</v>
      </c>
      <c r="P51" s="135">
        <f t="shared" si="8"/>
        <v>118446.92497458204</v>
      </c>
      <c r="Q51" s="135">
        <f t="shared" si="8"/>
        <v>9171.0733976350239</v>
      </c>
      <c r="R51" s="135">
        <f t="shared" si="8"/>
        <v>20675.795882486207</v>
      </c>
      <c r="S51" s="135">
        <f t="shared" si="8"/>
        <v>104721.17394398437</v>
      </c>
      <c r="T51" s="135">
        <f t="shared" si="8"/>
        <v>62984.202932625798</v>
      </c>
      <c r="U51" s="135">
        <f t="shared" si="8"/>
        <v>228220.17132984562</v>
      </c>
      <c r="V51" s="135">
        <f t="shared" si="8"/>
        <v>56911.802216223601</v>
      </c>
      <c r="W51" s="135">
        <f t="shared" si="8"/>
        <v>62258.322268352669</v>
      </c>
      <c r="X51" s="135">
        <f t="shared" si="8"/>
        <v>227334.14222069323</v>
      </c>
      <c r="Y51" s="135">
        <f t="shared" si="8"/>
        <v>37132.216006424293</v>
      </c>
      <c r="Z51" s="135">
        <f t="shared" si="8"/>
        <v>104119.40220813137</v>
      </c>
      <c r="AA51" s="135">
        <f t="shared" si="8"/>
        <v>268445.7500219029</v>
      </c>
      <c r="AB51" s="135">
        <f t="shared" si="8"/>
        <v>920278.55688224698</v>
      </c>
      <c r="AC51" s="135">
        <f t="shared" si="8"/>
        <v>167337.67619466278</v>
      </c>
      <c r="AD51" s="135">
        <f t="shared" si="8"/>
        <v>1417441.2384748678</v>
      </c>
      <c r="AE51" s="135">
        <f t="shared" si="8"/>
        <v>6284030.5985462805</v>
      </c>
      <c r="AF51" s="135">
        <f t="shared" si="8"/>
        <v>974914.33575992135</v>
      </c>
      <c r="AG51" s="135">
        <f t="shared" si="8"/>
        <v>560660.87219727761</v>
      </c>
      <c r="AH51" s="135">
        <f t="shared" si="8"/>
        <v>1283526.3541514012</v>
      </c>
      <c r="AI51" s="135">
        <f t="shared" si="8"/>
        <v>92502.612273432605</v>
      </c>
      <c r="AJ51" s="135">
        <f t="shared" si="8"/>
        <v>85603.484086591765</v>
      </c>
      <c r="AK51" s="135">
        <f t="shared" si="8"/>
        <v>346951.16077928967</v>
      </c>
      <c r="AL51" s="135">
        <f t="shared" si="8"/>
        <v>235291.31428110367</v>
      </c>
      <c r="AM51" s="135">
        <f t="shared" si="8"/>
        <v>13946808.443315344</v>
      </c>
      <c r="AN51" s="135">
        <f t="shared" si="8"/>
        <v>70463.535614201159</v>
      </c>
      <c r="AO51" s="135">
        <f t="shared" si="8"/>
        <v>14890.932571800018</v>
      </c>
      <c r="AP51" s="135">
        <f t="shared" si="8"/>
        <v>168633.01468355779</v>
      </c>
      <c r="AQ51" s="135">
        <f t="shared" si="8"/>
        <v>3380.5138068693386</v>
      </c>
      <c r="AR51" s="135">
        <f t="shared" si="8"/>
        <v>99727.626104966825</v>
      </c>
      <c r="AS51" s="135">
        <f t="shared" si="8"/>
        <v>7119.6928802381299</v>
      </c>
      <c r="AT51" s="135">
        <f t="shared" si="8"/>
        <v>19660.009302967657</v>
      </c>
      <c r="AU51" s="135">
        <f t="shared" si="8"/>
        <v>90250.501662239767</v>
      </c>
      <c r="AV51" s="135">
        <f t="shared" si="8"/>
        <v>54205.205171992122</v>
      </c>
      <c r="AW51" s="135">
        <f t="shared" si="8"/>
        <v>210506.11953954105</v>
      </c>
      <c r="AX51" s="135">
        <f t="shared" si="8"/>
        <v>55481.740367346363</v>
      </c>
      <c r="AY51" s="135">
        <f t="shared" si="8"/>
        <v>53756.493461048492</v>
      </c>
      <c r="AZ51" s="135">
        <f t="shared" si="8"/>
        <v>191173.94872480156</v>
      </c>
      <c r="BA51" s="135">
        <f t="shared" si="8"/>
        <v>27102.700971279221</v>
      </c>
      <c r="BB51" s="135">
        <f t="shared" si="8"/>
        <v>110146.33299471001</v>
      </c>
      <c r="BC51" s="135">
        <f t="shared" si="8"/>
        <v>273713.7505329111</v>
      </c>
      <c r="BD51" s="135">
        <f t="shared" si="8"/>
        <v>916736.57742988504</v>
      </c>
      <c r="BE51" s="135">
        <f t="shared" si="8"/>
        <v>169971.28988337755</v>
      </c>
      <c r="BF51" s="135">
        <f t="shared" si="8"/>
        <v>1407366.8269422257</v>
      </c>
      <c r="BG51" s="135">
        <f t="shared" si="8"/>
        <v>5846149.4892219016</v>
      </c>
      <c r="BH51" s="135">
        <f t="shared" si="8"/>
        <v>990839.69367953751</v>
      </c>
      <c r="BI51" s="135">
        <f t="shared" si="8"/>
        <v>529962.09871070366</v>
      </c>
      <c r="BJ51" s="135">
        <f t="shared" si="8"/>
        <v>1215409.7583368095</v>
      </c>
      <c r="BK51" s="135">
        <f t="shared" si="8"/>
        <v>82242.593092220108</v>
      </c>
      <c r="BL51" s="135">
        <f t="shared" si="8"/>
        <v>75573.701911936281</v>
      </c>
      <c r="BM51" s="135">
        <f t="shared" si="8"/>
        <v>302908.53609238099</v>
      </c>
      <c r="BN51" s="135">
        <f t="shared" si="8"/>
        <v>232135.90852866851</v>
      </c>
      <c r="BO51" s="135">
        <f t="shared" si="8"/>
        <v>13219508.592220113</v>
      </c>
      <c r="BP51" s="135">
        <f t="shared" si="8"/>
        <v>58412.363164126618</v>
      </c>
      <c r="BQ51" s="135">
        <f t="shared" si="8"/>
        <v>18078.593833405932</v>
      </c>
      <c r="BR51" s="135">
        <f t="shared" si="8"/>
        <v>151449.98138697096</v>
      </c>
      <c r="BS51" s="135">
        <f t="shared" si="8"/>
        <v>3869.7781960407556</v>
      </c>
      <c r="BT51" s="135">
        <f t="shared" si="8"/>
        <v>65203.864737398726</v>
      </c>
      <c r="BU51" s="135">
        <f t="shared" si="8"/>
        <v>6541.120307464319</v>
      </c>
      <c r="BV51" s="135">
        <f t="shared" si="8"/>
        <v>20238.982472802945</v>
      </c>
      <c r="BW51" s="135">
        <f t="shared" si="8"/>
        <v>68635.411368617599</v>
      </c>
      <c r="BX51" s="135">
        <f t="shared" si="8"/>
        <v>45317.95873092168</v>
      </c>
      <c r="BY51" s="135">
        <f t="shared" ref="BY51:EJ51" si="9">BY3+BY5+BY36+BY41+BY42</f>
        <v>165800.26713267583</v>
      </c>
      <c r="BZ51" s="135">
        <f t="shared" si="9"/>
        <v>48575.882328357628</v>
      </c>
      <c r="CA51" s="135">
        <f t="shared" si="9"/>
        <v>45729.02127030072</v>
      </c>
      <c r="CB51" s="135">
        <f t="shared" si="9"/>
        <v>593785.83847875614</v>
      </c>
      <c r="CC51" s="135">
        <f t="shared" si="9"/>
        <v>22705.328129316338</v>
      </c>
      <c r="CD51" s="135">
        <f t="shared" si="9"/>
        <v>75179.152124629632</v>
      </c>
      <c r="CE51" s="135">
        <f t="shared" si="9"/>
        <v>233236.02172538973</v>
      </c>
      <c r="CF51" s="135">
        <f t="shared" si="9"/>
        <v>913356.6567948435</v>
      </c>
      <c r="CG51" s="135">
        <f t="shared" si="9"/>
        <v>142235.85923480379</v>
      </c>
      <c r="CH51" s="135">
        <f t="shared" si="9"/>
        <v>1360691.479974265</v>
      </c>
      <c r="CI51" s="135">
        <f t="shared" si="9"/>
        <v>5585991.8556049215</v>
      </c>
      <c r="CJ51" s="135">
        <f t="shared" si="9"/>
        <v>858984.03522665077</v>
      </c>
      <c r="CK51" s="135">
        <f t="shared" si="9"/>
        <v>479208.93518982228</v>
      </c>
      <c r="CL51" s="135">
        <f t="shared" si="9"/>
        <v>1107635.9502500317</v>
      </c>
      <c r="CM51" s="135">
        <f t="shared" si="9"/>
        <v>67142.999852528985</v>
      </c>
      <c r="CN51" s="135">
        <f t="shared" si="9"/>
        <v>69459.742692687694</v>
      </c>
      <c r="CO51" s="135">
        <f t="shared" si="9"/>
        <v>272959.47756354033</v>
      </c>
      <c r="CP51" s="135">
        <f t="shared" si="9"/>
        <v>184557.45682516604</v>
      </c>
      <c r="CQ51" s="135">
        <f t="shared" si="9"/>
        <v>12664984.014596436</v>
      </c>
      <c r="CR51" s="135">
        <f t="shared" si="9"/>
        <v>53670.274002736944</v>
      </c>
      <c r="CS51" s="135">
        <f t="shared" si="9"/>
        <v>12372.76137186499</v>
      </c>
      <c r="CT51" s="135">
        <f t="shared" si="9"/>
        <v>114176.86169331739</v>
      </c>
      <c r="CU51" s="135">
        <f t="shared" si="9"/>
        <v>1888.2743632235313</v>
      </c>
      <c r="CV51" s="135">
        <f t="shared" si="9"/>
        <v>57826.604351691924</v>
      </c>
      <c r="CW51" s="135">
        <f t="shared" si="9"/>
        <v>3255.9237314240168</v>
      </c>
      <c r="CX51" s="135">
        <f t="shared" si="9"/>
        <v>15012.312553019907</v>
      </c>
      <c r="CY51" s="135">
        <f t="shared" si="9"/>
        <v>45873.548161267448</v>
      </c>
      <c r="CZ51" s="135">
        <f t="shared" si="9"/>
        <v>37328.551297858292</v>
      </c>
      <c r="DA51" s="135">
        <f t="shared" si="9"/>
        <v>137037.03273749261</v>
      </c>
      <c r="DB51" s="135">
        <f t="shared" si="9"/>
        <v>42078.950922946366</v>
      </c>
      <c r="DC51" s="135">
        <f t="shared" si="9"/>
        <v>32151.295040072575</v>
      </c>
      <c r="DD51" s="135">
        <f t="shared" si="9"/>
        <v>522180.91817757429</v>
      </c>
      <c r="DE51" s="135">
        <f t="shared" si="9"/>
        <v>21239.818716540642</v>
      </c>
      <c r="DF51" s="135">
        <f t="shared" si="9"/>
        <v>64222.668452523096</v>
      </c>
      <c r="DG51" s="135">
        <f t="shared" si="9"/>
        <v>216896.92322411374</v>
      </c>
      <c r="DH51" s="135">
        <f t="shared" si="9"/>
        <v>872601.56478260038</v>
      </c>
      <c r="DI51" s="135">
        <f t="shared" si="9"/>
        <v>124016.1827396905</v>
      </c>
      <c r="DJ51" s="135">
        <f t="shared" si="9"/>
        <v>1146562.0306321457</v>
      </c>
      <c r="DK51" s="135">
        <f t="shared" si="9"/>
        <v>4697121.8264939953</v>
      </c>
      <c r="DL51" s="135">
        <f t="shared" si="9"/>
        <v>780428.5798795895</v>
      </c>
      <c r="DM51" s="135">
        <f t="shared" si="9"/>
        <v>403382.71187534538</v>
      </c>
      <c r="DN51" s="135">
        <f t="shared" si="9"/>
        <v>1054320.0184562688</v>
      </c>
      <c r="DO51" s="135">
        <f t="shared" si="9"/>
        <v>59975.019586927141</v>
      </c>
      <c r="DP51" s="135">
        <f t="shared" si="9"/>
        <v>72646.801448069426</v>
      </c>
      <c r="DQ51" s="135">
        <f t="shared" si="9"/>
        <v>222787.76850339648</v>
      </c>
      <c r="DR51" s="135">
        <f t="shared" si="9"/>
        <v>150962.74891912084</v>
      </c>
      <c r="DS51" s="135">
        <f t="shared" si="9"/>
        <v>10962017.97211482</v>
      </c>
      <c r="DT51" s="135">
        <f t="shared" si="9"/>
        <v>39756.524851944727</v>
      </c>
      <c r="DU51" s="135">
        <f t="shared" si="9"/>
        <v>8823.7857183881879</v>
      </c>
      <c r="DV51" s="135">
        <f t="shared" si="9"/>
        <v>120064.35819869862</v>
      </c>
      <c r="DW51" s="135">
        <f t="shared" si="9"/>
        <v>1550.5989185176941</v>
      </c>
      <c r="DX51" s="135">
        <f t="shared" si="9"/>
        <v>54612.951641527914</v>
      </c>
      <c r="DY51" s="135">
        <f t="shared" si="9"/>
        <v>3335.1838717866458</v>
      </c>
      <c r="DZ51" s="135">
        <f t="shared" si="9"/>
        <v>11431.073572259924</v>
      </c>
      <c r="EA51" s="135">
        <f t="shared" si="9"/>
        <v>43341.797430832761</v>
      </c>
      <c r="EB51" s="135">
        <f t="shared" si="9"/>
        <v>28537.750139932592</v>
      </c>
      <c r="EC51" s="135">
        <f t="shared" si="9"/>
        <v>142210.94157873315</v>
      </c>
      <c r="ED51" s="135">
        <f t="shared" si="9"/>
        <v>41695.321712906072</v>
      </c>
      <c r="EE51" s="135">
        <f t="shared" si="9"/>
        <v>25070.384262456024</v>
      </c>
      <c r="EF51" s="135">
        <f t="shared" si="9"/>
        <v>530519.47225888993</v>
      </c>
      <c r="EG51" s="135">
        <f t="shared" si="9"/>
        <v>15413.783199616495</v>
      </c>
      <c r="EH51" s="135">
        <f t="shared" si="9"/>
        <v>48909.872142967433</v>
      </c>
      <c r="EI51" s="135">
        <f t="shared" si="9"/>
        <v>223942.59862259508</v>
      </c>
      <c r="EJ51" s="135">
        <f t="shared" si="9"/>
        <v>1120002.0297977137</v>
      </c>
      <c r="EK51" s="135">
        <f t="shared" ref="EK51:GV51" si="10">EK3+EK5+EK36+EK41+EK42</f>
        <v>103079.18036983687</v>
      </c>
      <c r="EL51" s="135">
        <f t="shared" si="10"/>
        <v>1073913.801662016</v>
      </c>
      <c r="EM51" s="135">
        <f t="shared" si="10"/>
        <v>4339672.6447094688</v>
      </c>
      <c r="EN51" s="135">
        <f t="shared" si="10"/>
        <v>643876.21461429656</v>
      </c>
      <c r="EO51" s="135">
        <f t="shared" si="10"/>
        <v>354105.59751061717</v>
      </c>
      <c r="EP51" s="135">
        <f t="shared" si="10"/>
        <v>817190.57448038727</v>
      </c>
      <c r="EQ51" s="135">
        <f t="shared" si="10"/>
        <v>42395.941229214019</v>
      </c>
      <c r="ER51" s="135">
        <f t="shared" si="10"/>
        <v>52653.576696336953</v>
      </c>
      <c r="ES51" s="135">
        <f t="shared" si="10"/>
        <v>170965.78109380286</v>
      </c>
      <c r="ET51" s="135">
        <f t="shared" si="10"/>
        <v>157186.22121191421</v>
      </c>
      <c r="EU51" s="135">
        <f t="shared" si="10"/>
        <v>10214257.961497659</v>
      </c>
      <c r="EV51" s="135">
        <f t="shared" si="10"/>
        <v>32875.779332378501</v>
      </c>
      <c r="EW51" s="135">
        <f t="shared" si="10"/>
        <v>11506.490166167299</v>
      </c>
      <c r="EX51" s="135">
        <f t="shared" si="10"/>
        <v>83452.859749739422</v>
      </c>
      <c r="EY51" s="135">
        <f t="shared" si="10"/>
        <v>1211.714868287851</v>
      </c>
      <c r="EZ51" s="135">
        <f t="shared" si="10"/>
        <v>49856.06706781737</v>
      </c>
      <c r="FA51" s="135">
        <f t="shared" si="10"/>
        <v>1640.6574366454497</v>
      </c>
      <c r="FB51" s="135">
        <f t="shared" si="10"/>
        <v>15666.916792401462</v>
      </c>
      <c r="FC51" s="135">
        <f t="shared" si="10"/>
        <v>41272.005147320095</v>
      </c>
      <c r="FD51" s="135">
        <f t="shared" si="10"/>
        <v>26864.26980543484</v>
      </c>
      <c r="FE51" s="135">
        <f t="shared" si="10"/>
        <v>82532.671786961044</v>
      </c>
      <c r="FF51" s="135">
        <f t="shared" si="10"/>
        <v>25934.61203404671</v>
      </c>
      <c r="FG51" s="135">
        <f t="shared" si="10"/>
        <v>23633.423665031944</v>
      </c>
      <c r="FH51" s="135">
        <f t="shared" si="10"/>
        <v>533694.97592614626</v>
      </c>
      <c r="FI51" s="135">
        <f t="shared" si="10"/>
        <v>13309.031023524072</v>
      </c>
      <c r="FJ51" s="135">
        <f t="shared" si="10"/>
        <v>39041.489147697008</v>
      </c>
      <c r="FK51" s="135">
        <f t="shared" si="10"/>
        <v>165571.02947708397</v>
      </c>
      <c r="FL51" s="135">
        <f t="shared" si="10"/>
        <v>649018.32426585746</v>
      </c>
      <c r="FM51" s="135">
        <f t="shared" si="10"/>
        <v>115898.23382575565</v>
      </c>
      <c r="FN51" s="135">
        <f t="shared" si="10"/>
        <v>1106770.6328613372</v>
      </c>
      <c r="FO51" s="135">
        <f t="shared" si="10"/>
        <v>3513237.4957390316</v>
      </c>
      <c r="FP51" s="135">
        <f t="shared" si="10"/>
        <v>556793.16566503898</v>
      </c>
      <c r="FQ51" s="135">
        <f t="shared" si="10"/>
        <v>345965.03892340942</v>
      </c>
      <c r="FR51" s="135">
        <f t="shared" si="10"/>
        <v>809916.26527766255</v>
      </c>
      <c r="FS51" s="135">
        <f t="shared" si="10"/>
        <v>58290.471285849198</v>
      </c>
      <c r="FT51" s="135">
        <f t="shared" si="10"/>
        <v>51284.309317484673</v>
      </c>
      <c r="FU51" s="135">
        <f t="shared" si="10"/>
        <v>154761.48947617304</v>
      </c>
      <c r="FV51" s="135">
        <f t="shared" si="10"/>
        <v>107202.44827138887</v>
      </c>
      <c r="FW51" s="135">
        <f t="shared" si="10"/>
        <v>8617201.8683356717</v>
      </c>
      <c r="FX51" s="135">
        <f t="shared" si="10"/>
        <v>32469.705139936359</v>
      </c>
      <c r="FY51" s="135">
        <f t="shared" si="10"/>
        <v>11312.543613073682</v>
      </c>
      <c r="FZ51" s="135">
        <f t="shared" si="10"/>
        <v>88029.781359830202</v>
      </c>
      <c r="GA51" s="135">
        <f t="shared" si="10"/>
        <v>2240.1639153648634</v>
      </c>
      <c r="GB51" s="135">
        <f t="shared" si="10"/>
        <v>49920.554706354415</v>
      </c>
      <c r="GC51" s="135">
        <f t="shared" si="10"/>
        <v>1512.6767328668579</v>
      </c>
      <c r="GD51" s="135">
        <f t="shared" si="10"/>
        <v>15186.156573165536</v>
      </c>
      <c r="GE51" s="135">
        <f t="shared" si="10"/>
        <v>39175.209701778767</v>
      </c>
      <c r="GF51" s="135">
        <f t="shared" si="10"/>
        <v>24213.66844521054</v>
      </c>
      <c r="GG51" s="135">
        <f t="shared" si="10"/>
        <v>101577.05383171939</v>
      </c>
      <c r="GH51" s="135">
        <f t="shared" si="10"/>
        <v>30457.608228969806</v>
      </c>
      <c r="GI51" s="135">
        <f t="shared" si="10"/>
        <v>26945.393555633571</v>
      </c>
      <c r="GJ51" s="135">
        <f t="shared" si="10"/>
        <v>564435.34517785872</v>
      </c>
      <c r="GK51" s="135">
        <f t="shared" si="10"/>
        <v>14143.6845727212</v>
      </c>
      <c r="GL51" s="135">
        <f t="shared" si="10"/>
        <v>41075.097829217295</v>
      </c>
      <c r="GM51" s="135">
        <f t="shared" si="10"/>
        <v>177276.99846232691</v>
      </c>
      <c r="GN51" s="135">
        <f t="shared" si="10"/>
        <v>997572.85454521829</v>
      </c>
      <c r="GO51" s="135">
        <f t="shared" si="10"/>
        <v>101984.25324003355</v>
      </c>
      <c r="GP51" s="135">
        <f t="shared" si="10"/>
        <v>1749925.7416360322</v>
      </c>
      <c r="GQ51" s="135">
        <f t="shared" si="10"/>
        <v>3838812.8250067653</v>
      </c>
      <c r="GR51" s="135">
        <f t="shared" si="10"/>
        <v>552833.7072804498</v>
      </c>
      <c r="GS51" s="135">
        <f t="shared" si="10"/>
        <v>334678.05004919961</v>
      </c>
      <c r="GT51" s="135">
        <f t="shared" si="10"/>
        <v>800144.48345145152</v>
      </c>
      <c r="GU51" s="135">
        <f t="shared" si="10"/>
        <v>38090.27940401974</v>
      </c>
      <c r="GV51" s="135">
        <f t="shared" si="10"/>
        <v>53611.327138406166</v>
      </c>
      <c r="GW51" s="135">
        <f t="shared" ref="GW51:IA51" si="11">GW3+GW5+GW36+GW41+GW42</f>
        <v>138527.3583067359</v>
      </c>
      <c r="GX51" s="135">
        <f t="shared" si="11"/>
        <v>115946.27953576813</v>
      </c>
      <c r="GY51" s="135">
        <f t="shared" si="11"/>
        <v>9942098.8014401104</v>
      </c>
      <c r="GZ51" s="135">
        <f t="shared" si="11"/>
        <v>24295.433143742081</v>
      </c>
      <c r="HA51" s="135">
        <f t="shared" si="11"/>
        <v>4230.054196181216</v>
      </c>
      <c r="HB51" s="135">
        <f t="shared" si="11"/>
        <v>54580.659777109569</v>
      </c>
      <c r="HC51" s="135">
        <f t="shared" si="11"/>
        <v>1763.7005749293853</v>
      </c>
      <c r="HD51" s="135">
        <f t="shared" si="11"/>
        <v>41712.070187773395</v>
      </c>
      <c r="HE51" s="135">
        <f t="shared" si="11"/>
        <v>1659.399718905081</v>
      </c>
      <c r="HF51" s="135">
        <f t="shared" si="11"/>
        <v>24172.30942153561</v>
      </c>
      <c r="HG51" s="135">
        <f t="shared" si="11"/>
        <v>29497.252204165954</v>
      </c>
      <c r="HH51" s="135">
        <f t="shared" si="11"/>
        <v>18790.648658957864</v>
      </c>
      <c r="HI51" s="135">
        <f t="shared" si="11"/>
        <v>84041.901585001091</v>
      </c>
      <c r="HJ51" s="135">
        <f t="shared" si="11"/>
        <v>22217.946944389249</v>
      </c>
      <c r="HK51" s="135">
        <f t="shared" si="11"/>
        <v>20416.768430315315</v>
      </c>
      <c r="HL51" s="135">
        <f t="shared" si="11"/>
        <v>522668.21167296934</v>
      </c>
      <c r="HM51" s="135">
        <f t="shared" si="11"/>
        <v>9551.905188577115</v>
      </c>
      <c r="HN51" s="135">
        <f t="shared" si="11"/>
        <v>27164.783616048684</v>
      </c>
      <c r="HO51" s="135">
        <f t="shared" si="11"/>
        <v>144472.01614871802</v>
      </c>
      <c r="HP51" s="135">
        <f t="shared" si="11"/>
        <v>732032.91922310682</v>
      </c>
      <c r="HQ51" s="135">
        <f t="shared" si="11"/>
        <v>72584.398904686677</v>
      </c>
      <c r="HR51" s="135">
        <f t="shared" si="11"/>
        <v>1219056.3540993927</v>
      </c>
      <c r="HS51" s="135">
        <f t="shared" si="11"/>
        <v>2923415.8702989649</v>
      </c>
      <c r="HT51" s="135">
        <f t="shared" si="11"/>
        <v>432580.18789480865</v>
      </c>
      <c r="HU51" s="135">
        <f t="shared" si="11"/>
        <v>239468.59371219962</v>
      </c>
      <c r="HV51" s="135">
        <f t="shared" si="11"/>
        <v>694604.7564073992</v>
      </c>
      <c r="HW51" s="135">
        <f t="shared" si="11"/>
        <v>29771.050863861161</v>
      </c>
      <c r="HX51" s="135">
        <f t="shared" si="11"/>
        <v>45236.809435332012</v>
      </c>
      <c r="HY51" s="135">
        <f t="shared" si="11"/>
        <v>109420.79912588693</v>
      </c>
      <c r="HZ51" s="135">
        <f t="shared" si="11"/>
        <v>92972.81023943027</v>
      </c>
      <c r="IA51" s="135">
        <f t="shared" si="11"/>
        <v>7622379.6116743889</v>
      </c>
    </row>
    <row r="52" spans="11:235" ht="30" x14ac:dyDescent="0.25">
      <c r="K52" s="25" t="s">
        <v>781</v>
      </c>
      <c r="L52" s="135">
        <f>L9+L10+L45</f>
        <v>4608.5249835744098</v>
      </c>
      <c r="M52" s="135">
        <f t="shared" ref="M52:BX52" si="12">M9+M10+M45</f>
        <v>13753.261104719495</v>
      </c>
      <c r="N52" s="135">
        <f t="shared" si="12"/>
        <v>93329.461578681017</v>
      </c>
      <c r="O52" s="135">
        <f t="shared" si="12"/>
        <v>345.1655079824136</v>
      </c>
      <c r="P52" s="135">
        <f t="shared" si="12"/>
        <v>78356.883275157161</v>
      </c>
      <c r="Q52" s="135">
        <f t="shared" si="12"/>
        <v>8238.9793608808177</v>
      </c>
      <c r="R52" s="135">
        <f t="shared" si="12"/>
        <v>2310.6587928650388</v>
      </c>
      <c r="S52" s="135">
        <f t="shared" si="12"/>
        <v>11467.955259942948</v>
      </c>
      <c r="T52" s="135">
        <f t="shared" si="12"/>
        <v>72668.228001045296</v>
      </c>
      <c r="U52" s="135">
        <f t="shared" si="12"/>
        <v>292995.90780950803</v>
      </c>
      <c r="V52" s="135">
        <f t="shared" si="12"/>
        <v>32717.450754735186</v>
      </c>
      <c r="W52" s="135">
        <f t="shared" si="12"/>
        <v>29498.448249680987</v>
      </c>
      <c r="X52" s="135">
        <f t="shared" si="12"/>
        <v>78991.790452928806</v>
      </c>
      <c r="Y52" s="135">
        <f t="shared" si="12"/>
        <v>10015.25731237772</v>
      </c>
      <c r="Z52" s="135">
        <f t="shared" si="12"/>
        <v>10757.354699490097</v>
      </c>
      <c r="AA52" s="135">
        <f t="shared" si="12"/>
        <v>202328.07052056841</v>
      </c>
      <c r="AB52" s="135">
        <f t="shared" si="12"/>
        <v>417980.17843028205</v>
      </c>
      <c r="AC52" s="135">
        <f t="shared" si="12"/>
        <v>20367.856067087028</v>
      </c>
      <c r="AD52" s="135">
        <f t="shared" si="12"/>
        <v>611924.34683794098</v>
      </c>
      <c r="AE52" s="135">
        <f t="shared" si="12"/>
        <v>2321081.4845280172</v>
      </c>
      <c r="AF52" s="135">
        <f t="shared" si="12"/>
        <v>253758.35813851742</v>
      </c>
      <c r="AG52" s="135">
        <f t="shared" si="12"/>
        <v>120632.2168605582</v>
      </c>
      <c r="AH52" s="135">
        <f t="shared" si="12"/>
        <v>163742.85627157113</v>
      </c>
      <c r="AI52" s="135">
        <f t="shared" si="12"/>
        <v>33637.561470695931</v>
      </c>
      <c r="AJ52" s="135">
        <f t="shared" si="12"/>
        <v>25294.106922285333</v>
      </c>
      <c r="AK52" s="135">
        <f t="shared" si="12"/>
        <v>76279.57235492763</v>
      </c>
      <c r="AL52" s="135">
        <f t="shared" si="12"/>
        <v>141162.94800176041</v>
      </c>
      <c r="AM52" s="135">
        <f t="shared" si="12"/>
        <v>5128244.883547781</v>
      </c>
      <c r="AN52" s="135">
        <f t="shared" si="12"/>
        <v>2473.7110812186329</v>
      </c>
      <c r="AO52" s="135">
        <f t="shared" si="12"/>
        <v>9222.4722038098462</v>
      </c>
      <c r="AP52" s="135">
        <f t="shared" si="12"/>
        <v>82335.57827696875</v>
      </c>
      <c r="AQ52" s="135">
        <f t="shared" si="12"/>
        <v>916.2241033811548</v>
      </c>
      <c r="AR52" s="135">
        <f t="shared" si="12"/>
        <v>68206.154219658711</v>
      </c>
      <c r="AS52" s="135">
        <f t="shared" si="12"/>
        <v>8411.3288491267231</v>
      </c>
      <c r="AT52" s="135">
        <f t="shared" si="12"/>
        <v>1786.0579134893364</v>
      </c>
      <c r="AU52" s="135">
        <f t="shared" si="12"/>
        <v>9531.7412204057437</v>
      </c>
      <c r="AV52" s="135">
        <f t="shared" si="12"/>
        <v>78238.548419487954</v>
      </c>
      <c r="AW52" s="135">
        <f t="shared" si="12"/>
        <v>334313.9932093895</v>
      </c>
      <c r="AX52" s="135">
        <f t="shared" si="12"/>
        <v>29992.048235304464</v>
      </c>
      <c r="AY52" s="135">
        <f t="shared" si="12"/>
        <v>22846.565661496908</v>
      </c>
      <c r="AZ52" s="135">
        <f t="shared" si="12"/>
        <v>73446.072850239434</v>
      </c>
      <c r="BA52" s="135">
        <f t="shared" si="12"/>
        <v>9914.4110378755031</v>
      </c>
      <c r="BB52" s="135">
        <f t="shared" si="12"/>
        <v>17576.20246161527</v>
      </c>
      <c r="BC52" s="135">
        <f t="shared" si="12"/>
        <v>225251.67020470748</v>
      </c>
      <c r="BD52" s="135">
        <f t="shared" si="12"/>
        <v>338649.55057940236</v>
      </c>
      <c r="BE52" s="135">
        <f t="shared" si="12"/>
        <v>107200.22745606519</v>
      </c>
      <c r="BF52" s="135">
        <f t="shared" si="12"/>
        <v>539504.97478612431</v>
      </c>
      <c r="BG52" s="135">
        <f t="shared" si="12"/>
        <v>2094803.3309978617</v>
      </c>
      <c r="BH52" s="135">
        <f t="shared" si="12"/>
        <v>285545.82045547629</v>
      </c>
      <c r="BI52" s="135">
        <f t="shared" si="12"/>
        <v>113501.52777358268</v>
      </c>
      <c r="BJ52" s="135">
        <f t="shared" si="12"/>
        <v>133036.11866873578</v>
      </c>
      <c r="BK52" s="135">
        <f t="shared" si="12"/>
        <v>36379.9116822793</v>
      </c>
      <c r="BL52" s="135">
        <f t="shared" si="12"/>
        <v>19210.419574165157</v>
      </c>
      <c r="BM52" s="135">
        <f t="shared" si="12"/>
        <v>51447.25554312444</v>
      </c>
      <c r="BN52" s="135">
        <f t="shared" si="12"/>
        <v>120622.19730160515</v>
      </c>
      <c r="BO52" s="135">
        <f t="shared" si="12"/>
        <v>4814364.1147665977</v>
      </c>
      <c r="BP52" s="135">
        <f t="shared" si="12"/>
        <v>3157.9483469861693</v>
      </c>
      <c r="BQ52" s="135">
        <f t="shared" si="12"/>
        <v>4392.5827580431642</v>
      </c>
      <c r="BR52" s="135">
        <f t="shared" si="12"/>
        <v>81815.235869111857</v>
      </c>
      <c r="BS52" s="135">
        <f t="shared" si="12"/>
        <v>1212.0294283722842</v>
      </c>
      <c r="BT52" s="135">
        <f t="shared" si="12"/>
        <v>55396.730754776094</v>
      </c>
      <c r="BU52" s="135">
        <f t="shared" si="12"/>
        <v>1585.6654565662761</v>
      </c>
      <c r="BV52" s="135">
        <f t="shared" si="12"/>
        <v>2217.5520131417798</v>
      </c>
      <c r="BW52" s="135">
        <f t="shared" si="12"/>
        <v>7357.5485783154854</v>
      </c>
      <c r="BX52" s="135">
        <f t="shared" si="12"/>
        <v>81614.310986641416</v>
      </c>
      <c r="BY52" s="135">
        <f t="shared" ref="BY52:EJ52" si="13">BY9+BY10+BY45</f>
        <v>285987.6874226394</v>
      </c>
      <c r="BZ52" s="135">
        <f t="shared" si="13"/>
        <v>25592.055870769851</v>
      </c>
      <c r="CA52" s="135">
        <f t="shared" si="13"/>
        <v>84908.383265933473</v>
      </c>
      <c r="CB52" s="135">
        <f t="shared" si="13"/>
        <v>72999.426675882016</v>
      </c>
      <c r="CC52" s="135">
        <f t="shared" si="13"/>
        <v>6609.5681424196282</v>
      </c>
      <c r="CD52" s="135">
        <f t="shared" si="13"/>
        <v>9875.5913309134939</v>
      </c>
      <c r="CE52" s="135">
        <f t="shared" si="13"/>
        <v>169544.84605972318</v>
      </c>
      <c r="CF52" s="135">
        <f t="shared" si="13"/>
        <v>352603.98046696512</v>
      </c>
      <c r="CG52" s="135">
        <f t="shared" si="13"/>
        <v>65092.384701235998</v>
      </c>
      <c r="CH52" s="135">
        <f t="shared" si="13"/>
        <v>510043.61021440022</v>
      </c>
      <c r="CI52" s="135">
        <f t="shared" si="13"/>
        <v>2083090.2582762949</v>
      </c>
      <c r="CJ52" s="135">
        <f t="shared" si="13"/>
        <v>338689.5310055163</v>
      </c>
      <c r="CK52" s="135">
        <f t="shared" si="13"/>
        <v>106446.99464465363</v>
      </c>
      <c r="CL52" s="135">
        <f t="shared" si="13"/>
        <v>132932.28546996386</v>
      </c>
      <c r="CM52" s="135">
        <f t="shared" si="13"/>
        <v>36893.533742984837</v>
      </c>
      <c r="CN52" s="135">
        <f t="shared" si="13"/>
        <v>16721.913241936672</v>
      </c>
      <c r="CO52" s="135">
        <f t="shared" si="13"/>
        <v>66814.406759196878</v>
      </c>
      <c r="CP52" s="135">
        <f t="shared" si="13"/>
        <v>92308.981679964229</v>
      </c>
      <c r="CQ52" s="135">
        <f t="shared" si="13"/>
        <v>4695905.043163348</v>
      </c>
      <c r="CR52" s="135">
        <f t="shared" si="13"/>
        <v>26337.530081676057</v>
      </c>
      <c r="CS52" s="135">
        <f t="shared" si="13"/>
        <v>387.10555966633223</v>
      </c>
      <c r="CT52" s="135">
        <f t="shared" si="13"/>
        <v>154760.3803017039</v>
      </c>
      <c r="CU52" s="135">
        <f t="shared" si="13"/>
        <v>2958.2213258435918</v>
      </c>
      <c r="CV52" s="135">
        <f t="shared" si="13"/>
        <v>105886.92610293109</v>
      </c>
      <c r="CW52" s="135">
        <f t="shared" si="13"/>
        <v>3806.7164196051926</v>
      </c>
      <c r="CX52" s="135">
        <f t="shared" si="13"/>
        <v>2292.605096456582</v>
      </c>
      <c r="CY52" s="135">
        <f t="shared" si="13"/>
        <v>6063.9096922464396</v>
      </c>
      <c r="CZ52" s="135">
        <f t="shared" si="13"/>
        <v>121464.63794819094</v>
      </c>
      <c r="DA52" s="135">
        <f t="shared" si="13"/>
        <v>265850.86606446764</v>
      </c>
      <c r="DB52" s="135">
        <f t="shared" si="13"/>
        <v>19507.059871664984</v>
      </c>
      <c r="DC52" s="135">
        <f t="shared" si="13"/>
        <v>33556.673510837267</v>
      </c>
      <c r="DD52" s="135">
        <f t="shared" si="13"/>
        <v>62246.054924569209</v>
      </c>
      <c r="DE52" s="135">
        <f t="shared" si="13"/>
        <v>3739.8655114869207</v>
      </c>
      <c r="DF52" s="135">
        <f t="shared" si="13"/>
        <v>8605.7436338277166</v>
      </c>
      <c r="DG52" s="135">
        <f t="shared" si="13"/>
        <v>159504.30169510306</v>
      </c>
      <c r="DH52" s="135">
        <f t="shared" si="13"/>
        <v>281877.8995636988</v>
      </c>
      <c r="DI52" s="135">
        <f t="shared" si="13"/>
        <v>65614.826549516933</v>
      </c>
      <c r="DJ52" s="135">
        <f t="shared" si="13"/>
        <v>505951.29713437625</v>
      </c>
      <c r="DK52" s="135">
        <f t="shared" si="13"/>
        <v>1800655.0202839107</v>
      </c>
      <c r="DL52" s="135">
        <f t="shared" si="13"/>
        <v>289027.61181124579</v>
      </c>
      <c r="DM52" s="135">
        <f t="shared" si="13"/>
        <v>109857.65028247083</v>
      </c>
      <c r="DN52" s="135">
        <f t="shared" si="13"/>
        <v>150409.29158710269</v>
      </c>
      <c r="DO52" s="135">
        <f t="shared" si="13"/>
        <v>29520.92243343388</v>
      </c>
      <c r="DP52" s="135">
        <f t="shared" si="13"/>
        <v>57854.801807604243</v>
      </c>
      <c r="DQ52" s="135">
        <f t="shared" si="13"/>
        <v>37501.223092914108</v>
      </c>
      <c r="DR52" s="135">
        <f t="shared" si="13"/>
        <v>71150.938659816704</v>
      </c>
      <c r="DS52" s="135">
        <f t="shared" si="13"/>
        <v>4376390.0809463682</v>
      </c>
      <c r="DT52" s="135">
        <f t="shared" si="13"/>
        <v>3130.4299538049199</v>
      </c>
      <c r="DU52" s="135">
        <f t="shared" si="13"/>
        <v>302.67717583067247</v>
      </c>
      <c r="DV52" s="135">
        <f t="shared" si="13"/>
        <v>110566.36239713964</v>
      </c>
      <c r="DW52" s="135">
        <f t="shared" si="13"/>
        <v>2326.6842026065301</v>
      </c>
      <c r="DX52" s="135">
        <f t="shared" si="13"/>
        <v>101945.64720194183</v>
      </c>
      <c r="DY52" s="135">
        <f t="shared" si="13"/>
        <v>531.68455172805272</v>
      </c>
      <c r="DZ52" s="135">
        <f t="shared" si="13"/>
        <v>2130.7132449240908</v>
      </c>
      <c r="EA52" s="135">
        <f t="shared" si="13"/>
        <v>2484.8213230981582</v>
      </c>
      <c r="EB52" s="135">
        <f t="shared" si="13"/>
        <v>60765.407702731907</v>
      </c>
      <c r="EC52" s="135">
        <f t="shared" si="13"/>
        <v>220310.74254233963</v>
      </c>
      <c r="ED52" s="135">
        <f t="shared" si="13"/>
        <v>21285.497856098751</v>
      </c>
      <c r="EE52" s="135">
        <f t="shared" si="13"/>
        <v>19440.994191850725</v>
      </c>
      <c r="EF52" s="135">
        <f t="shared" si="13"/>
        <v>211312.13380368275</v>
      </c>
      <c r="EG52" s="135">
        <f t="shared" si="13"/>
        <v>7713.4546782476064</v>
      </c>
      <c r="EH52" s="135">
        <f t="shared" si="13"/>
        <v>10044.66233361639</v>
      </c>
      <c r="EI52" s="135">
        <f t="shared" si="13"/>
        <v>130380.55259387899</v>
      </c>
      <c r="EJ52" s="135">
        <f t="shared" si="13"/>
        <v>300856.02352557727</v>
      </c>
      <c r="EK52" s="135">
        <f t="shared" ref="EK52:GV52" si="14">EK9+EK10+EK45</f>
        <v>36696.799500515546</v>
      </c>
      <c r="EL52" s="135">
        <f t="shared" si="14"/>
        <v>529636.2070910281</v>
      </c>
      <c r="EM52" s="135">
        <f t="shared" si="14"/>
        <v>1519615.8290710396</v>
      </c>
      <c r="EN52" s="135">
        <f t="shared" si="14"/>
        <v>306551.78594373632</v>
      </c>
      <c r="EO52" s="135">
        <f t="shared" si="14"/>
        <v>113332.89183480345</v>
      </c>
      <c r="EP52" s="135">
        <f t="shared" si="14"/>
        <v>131618.25730126351</v>
      </c>
      <c r="EQ52" s="135">
        <f t="shared" si="14"/>
        <v>32051.411680726964</v>
      </c>
      <c r="ER52" s="135">
        <f t="shared" si="14"/>
        <v>44332.120983130248</v>
      </c>
      <c r="ES52" s="135">
        <f t="shared" si="14"/>
        <v>39393.183981059847</v>
      </c>
      <c r="ET52" s="135">
        <f t="shared" si="14"/>
        <v>76962.256360737505</v>
      </c>
      <c r="EU52" s="135">
        <f t="shared" si="14"/>
        <v>4035719.2330271387</v>
      </c>
      <c r="EV52" s="135">
        <f t="shared" si="14"/>
        <v>1405.447654568824</v>
      </c>
      <c r="EW52" s="135">
        <f t="shared" si="14"/>
        <v>254.89506057551972</v>
      </c>
      <c r="EX52" s="135">
        <f t="shared" si="14"/>
        <v>103510.81899433817</v>
      </c>
      <c r="EY52" s="135">
        <f t="shared" si="14"/>
        <v>2648.2166419173909</v>
      </c>
      <c r="EZ52" s="135">
        <f t="shared" si="14"/>
        <v>115696.42372975859</v>
      </c>
      <c r="FA52" s="135">
        <f t="shared" si="14"/>
        <v>474.47229800898879</v>
      </c>
      <c r="FB52" s="135">
        <f t="shared" si="14"/>
        <v>5735.6214029741077</v>
      </c>
      <c r="FC52" s="135">
        <f t="shared" si="14"/>
        <v>4090.5147223699023</v>
      </c>
      <c r="FD52" s="135">
        <f t="shared" si="14"/>
        <v>60409.19024426493</v>
      </c>
      <c r="FE52" s="135">
        <f t="shared" si="14"/>
        <v>101349.5425440097</v>
      </c>
      <c r="FF52" s="135">
        <f t="shared" si="14"/>
        <v>20362.526441808837</v>
      </c>
      <c r="FG52" s="135">
        <f t="shared" si="14"/>
        <v>18805.353562005555</v>
      </c>
      <c r="FH52" s="135">
        <f t="shared" si="14"/>
        <v>298866.69150147331</v>
      </c>
      <c r="FI52" s="135">
        <f t="shared" si="14"/>
        <v>86504.963877093411</v>
      </c>
      <c r="FJ52" s="135">
        <f t="shared" si="14"/>
        <v>6450.5637380308381</v>
      </c>
      <c r="FK52" s="135">
        <f t="shared" si="14"/>
        <v>127896.91716958804</v>
      </c>
      <c r="FL52" s="135">
        <f t="shared" si="14"/>
        <v>332575.2963863443</v>
      </c>
      <c r="FM52" s="135">
        <f t="shared" si="14"/>
        <v>33764.552088023913</v>
      </c>
      <c r="FN52" s="135">
        <f t="shared" si="14"/>
        <v>395977.76387939497</v>
      </c>
      <c r="FO52" s="135">
        <f t="shared" si="14"/>
        <v>1250625.8598009229</v>
      </c>
      <c r="FP52" s="135">
        <f t="shared" si="14"/>
        <v>243757.29767734959</v>
      </c>
      <c r="FQ52" s="135">
        <f t="shared" si="14"/>
        <v>177829.71804507085</v>
      </c>
      <c r="FR52" s="135">
        <f t="shared" si="14"/>
        <v>139679.61463076551</v>
      </c>
      <c r="FS52" s="135">
        <f t="shared" si="14"/>
        <v>31430.283039910901</v>
      </c>
      <c r="FT52" s="135">
        <f t="shared" si="14"/>
        <v>47040.687875291595</v>
      </c>
      <c r="FU52" s="135">
        <f t="shared" si="14"/>
        <v>30029.810978831672</v>
      </c>
      <c r="FV52" s="135">
        <f t="shared" si="14"/>
        <v>65611.044885657975</v>
      </c>
      <c r="FW52" s="135">
        <f t="shared" si="14"/>
        <v>3702784.0888703507</v>
      </c>
      <c r="FX52" s="135">
        <f t="shared" si="14"/>
        <v>1176.9139843211551</v>
      </c>
      <c r="FY52" s="135">
        <f t="shared" si="14"/>
        <v>1188.5868209173723</v>
      </c>
      <c r="FZ52" s="135">
        <f t="shared" si="14"/>
        <v>117006.88900327297</v>
      </c>
      <c r="GA52" s="135">
        <f t="shared" si="14"/>
        <v>721.60716174940092</v>
      </c>
      <c r="GB52" s="135">
        <f t="shared" si="14"/>
        <v>146044.80348672101</v>
      </c>
      <c r="GC52" s="135">
        <f t="shared" si="14"/>
        <v>10937.60547952368</v>
      </c>
      <c r="GD52" s="135">
        <f t="shared" si="14"/>
        <v>5218.4905537360009</v>
      </c>
      <c r="GE52" s="135">
        <f t="shared" si="14"/>
        <v>6237.7584541905717</v>
      </c>
      <c r="GF52" s="135">
        <f t="shared" si="14"/>
        <v>70551.377647492336</v>
      </c>
      <c r="GG52" s="135">
        <f t="shared" si="14"/>
        <v>71246.607608821563</v>
      </c>
      <c r="GH52" s="135">
        <f t="shared" si="14"/>
        <v>17286.512610222951</v>
      </c>
      <c r="GI52" s="135">
        <f t="shared" si="14"/>
        <v>12785.921784854276</v>
      </c>
      <c r="GJ52" s="135">
        <f t="shared" si="14"/>
        <v>219051.40415774501</v>
      </c>
      <c r="GK52" s="135">
        <f t="shared" si="14"/>
        <v>2621.2982537428566</v>
      </c>
      <c r="GL52" s="135">
        <f t="shared" si="14"/>
        <v>7279.6076485701306</v>
      </c>
      <c r="GM52" s="135">
        <f t="shared" si="14"/>
        <v>97413.628273836366</v>
      </c>
      <c r="GN52" s="135">
        <f t="shared" si="14"/>
        <v>292398.5691463711</v>
      </c>
      <c r="GO52" s="135">
        <f t="shared" si="14"/>
        <v>25453.773957747377</v>
      </c>
      <c r="GP52" s="135">
        <f t="shared" si="14"/>
        <v>373625.41775690299</v>
      </c>
      <c r="GQ52" s="135">
        <f t="shared" si="14"/>
        <v>964973.72270457237</v>
      </c>
      <c r="GR52" s="135">
        <f t="shared" si="14"/>
        <v>242328.59616181554</v>
      </c>
      <c r="GS52" s="135">
        <f t="shared" si="14"/>
        <v>144738.29269178031</v>
      </c>
      <c r="GT52" s="135">
        <f t="shared" si="14"/>
        <v>181853.31892167381</v>
      </c>
      <c r="GU52" s="135">
        <f t="shared" si="14"/>
        <v>33950.226172008901</v>
      </c>
      <c r="GV52" s="135">
        <f t="shared" si="14"/>
        <v>55072.696040124458</v>
      </c>
      <c r="GW52" s="135">
        <f t="shared" ref="GW52:IA52" si="15">GW9+GW10+GW45</f>
        <v>36448.668560997081</v>
      </c>
      <c r="GX52" s="135">
        <f t="shared" si="15"/>
        <v>76727.342866954757</v>
      </c>
      <c r="GY52" s="135">
        <f t="shared" si="15"/>
        <v>3214339.6379106664</v>
      </c>
      <c r="GZ52" s="135">
        <f t="shared" si="15"/>
        <v>6178.4869980964831</v>
      </c>
      <c r="HA52" s="135">
        <f t="shared" si="15"/>
        <v>1755.7754615576353</v>
      </c>
      <c r="HB52" s="135">
        <f t="shared" si="15"/>
        <v>11067.756543109861</v>
      </c>
      <c r="HC52" s="135">
        <f t="shared" si="15"/>
        <v>575.82193233458838</v>
      </c>
      <c r="HD52" s="135">
        <f t="shared" si="15"/>
        <v>91877.252395472795</v>
      </c>
      <c r="HE52" s="135">
        <f t="shared" si="15"/>
        <v>316.10193043381651</v>
      </c>
      <c r="HF52" s="135">
        <f t="shared" si="15"/>
        <v>3050.4211188308263</v>
      </c>
      <c r="HG52" s="135">
        <f t="shared" si="15"/>
        <v>14676.77781633982</v>
      </c>
      <c r="HH52" s="135">
        <f t="shared" si="15"/>
        <v>64403.224126345143</v>
      </c>
      <c r="HI52" s="135">
        <f t="shared" si="15"/>
        <v>64658.480352389983</v>
      </c>
      <c r="HJ52" s="135">
        <f t="shared" si="15"/>
        <v>18247.673972281711</v>
      </c>
      <c r="HK52" s="135">
        <f t="shared" si="15"/>
        <v>6800.5406989126886</v>
      </c>
      <c r="HL52" s="135">
        <f t="shared" si="15"/>
        <v>46163.834456665929</v>
      </c>
      <c r="HM52" s="135">
        <f t="shared" si="15"/>
        <v>1874.3670679551656</v>
      </c>
      <c r="HN52" s="135">
        <f t="shared" si="15"/>
        <v>8062.2898852069338</v>
      </c>
      <c r="HO52" s="135">
        <f t="shared" si="15"/>
        <v>60710.982797163932</v>
      </c>
      <c r="HP52" s="135">
        <f t="shared" si="15"/>
        <v>220236.0150711434</v>
      </c>
      <c r="HQ52" s="135">
        <f t="shared" si="15"/>
        <v>24831.969902087578</v>
      </c>
      <c r="HR52" s="135">
        <f t="shared" si="15"/>
        <v>377818.57362026605</v>
      </c>
      <c r="HS52" s="135">
        <f t="shared" si="15"/>
        <v>603162.79951359029</v>
      </c>
      <c r="HT52" s="135">
        <f t="shared" si="15"/>
        <v>227498.63297437356</v>
      </c>
      <c r="HU52" s="135">
        <f t="shared" si="15"/>
        <v>149406.46248417936</v>
      </c>
      <c r="HV52" s="135">
        <f t="shared" si="15"/>
        <v>163623.90223781054</v>
      </c>
      <c r="HW52" s="135">
        <f t="shared" si="15"/>
        <v>48900.800426154594</v>
      </c>
      <c r="HX52" s="135">
        <f t="shared" si="15"/>
        <v>53453.004646726535</v>
      </c>
      <c r="HY52" s="135">
        <f t="shared" si="15"/>
        <v>56915.41682841842</v>
      </c>
      <c r="HZ52" s="135">
        <f t="shared" si="15"/>
        <v>85696.758924206559</v>
      </c>
      <c r="IA52" s="135">
        <f t="shared" si="15"/>
        <v>2411964.1241820543</v>
      </c>
    </row>
    <row r="53" spans="11:235" x14ac:dyDescent="0.25">
      <c r="K53" s="25" t="s">
        <v>23</v>
      </c>
      <c r="L53" s="135">
        <f>L14+L15+L16+L17+L18+L19+L20+L22+L23+L24+L25</f>
        <v>364782.96601307351</v>
      </c>
      <c r="M53" s="135">
        <f t="shared" ref="M53:BX53" si="16">M14+M15+M16+M17+M18+M19+M20+M22+M23+M24+M25</f>
        <v>121033.25567051119</v>
      </c>
      <c r="N53" s="135">
        <f t="shared" si="16"/>
        <v>1001442.9443001397</v>
      </c>
      <c r="O53" s="135">
        <f t="shared" si="16"/>
        <v>106783.76916994536</v>
      </c>
      <c r="P53" s="135">
        <f t="shared" si="16"/>
        <v>748720.23419190093</v>
      </c>
      <c r="Q53" s="135">
        <f t="shared" si="16"/>
        <v>96048.820579368054</v>
      </c>
      <c r="R53" s="135">
        <f t="shared" si="16"/>
        <v>179248.69479771412</v>
      </c>
      <c r="S53" s="135">
        <f t="shared" si="16"/>
        <v>559872.71281175397</v>
      </c>
      <c r="T53" s="135">
        <f t="shared" si="16"/>
        <v>273399.3854859593</v>
      </c>
      <c r="U53" s="135">
        <f t="shared" si="16"/>
        <v>1336799.2487801951</v>
      </c>
      <c r="V53" s="135">
        <f t="shared" si="16"/>
        <v>860666.28248302254</v>
      </c>
      <c r="W53" s="135">
        <f t="shared" si="16"/>
        <v>690691.02744549431</v>
      </c>
      <c r="X53" s="135">
        <f t="shared" si="16"/>
        <v>1441331.6162867376</v>
      </c>
      <c r="Y53" s="135">
        <f t="shared" si="16"/>
        <v>438999.80072989909</v>
      </c>
      <c r="Z53" s="135">
        <f t="shared" si="16"/>
        <v>372489.90017195133</v>
      </c>
      <c r="AA53" s="135">
        <f t="shared" si="16"/>
        <v>1756445.4230122485</v>
      </c>
      <c r="AB53" s="135">
        <f t="shared" si="16"/>
        <v>4273086.5871741669</v>
      </c>
      <c r="AC53" s="135">
        <f t="shared" si="16"/>
        <v>1122883.1826086401</v>
      </c>
      <c r="AD53" s="135">
        <f t="shared" si="16"/>
        <v>21053668.424326487</v>
      </c>
      <c r="AE53" s="135">
        <f t="shared" si="16"/>
        <v>36323804.528498501</v>
      </c>
      <c r="AF53" s="135">
        <f t="shared" si="16"/>
        <v>3506462.2940729577</v>
      </c>
      <c r="AG53" s="135">
        <f t="shared" si="16"/>
        <v>2590339.5809921636</v>
      </c>
      <c r="AH53" s="135">
        <f t="shared" si="16"/>
        <v>4681868.7103808634</v>
      </c>
      <c r="AI53" s="135">
        <f t="shared" si="16"/>
        <v>598522.46515669627</v>
      </c>
      <c r="AJ53" s="135">
        <f t="shared" si="16"/>
        <v>659018.21960526728</v>
      </c>
      <c r="AK53" s="135">
        <f t="shared" si="16"/>
        <v>1302227.5475609724</v>
      </c>
      <c r="AL53" s="135">
        <f t="shared" si="16"/>
        <v>3811518.368363556</v>
      </c>
      <c r="AM53" s="135">
        <f t="shared" si="16"/>
        <v>90272155.990670174</v>
      </c>
      <c r="AN53" s="135">
        <f t="shared" si="16"/>
        <v>329463.23863352719</v>
      </c>
      <c r="AO53" s="135">
        <f t="shared" si="16"/>
        <v>118690.45655483427</v>
      </c>
      <c r="AP53" s="135">
        <f t="shared" si="16"/>
        <v>906468.88205150771</v>
      </c>
      <c r="AQ53" s="135">
        <f t="shared" si="16"/>
        <v>103508.49922420632</v>
      </c>
      <c r="AR53" s="135">
        <f t="shared" si="16"/>
        <v>730353.80535329471</v>
      </c>
      <c r="AS53" s="135">
        <f t="shared" si="16"/>
        <v>85107.016249390435</v>
      </c>
      <c r="AT53" s="135">
        <f t="shared" si="16"/>
        <v>159339.15104515865</v>
      </c>
      <c r="AU53" s="135">
        <f t="shared" si="16"/>
        <v>549148.46443220717</v>
      </c>
      <c r="AV53" s="135">
        <f t="shared" si="16"/>
        <v>269605.20939969993</v>
      </c>
      <c r="AW53" s="135">
        <f t="shared" si="16"/>
        <v>987180.68745237915</v>
      </c>
      <c r="AX53" s="135">
        <f t="shared" si="16"/>
        <v>816570.38429486612</v>
      </c>
      <c r="AY53" s="135">
        <f t="shared" si="16"/>
        <v>582115.70524361008</v>
      </c>
      <c r="AZ53" s="135">
        <f t="shared" si="16"/>
        <v>1569517.3730966267</v>
      </c>
      <c r="BA53" s="135">
        <f t="shared" si="16"/>
        <v>403047.64150773984</v>
      </c>
      <c r="BB53" s="135">
        <f t="shared" si="16"/>
        <v>298593.4821417706</v>
      </c>
      <c r="BC53" s="135">
        <f t="shared" si="16"/>
        <v>1600773.9531043372</v>
      </c>
      <c r="BD53" s="135">
        <f t="shared" si="16"/>
        <v>4260121.7397010392</v>
      </c>
      <c r="BE53" s="135">
        <f t="shared" si="16"/>
        <v>1114494.2226815245</v>
      </c>
      <c r="BF53" s="135">
        <f t="shared" si="16"/>
        <v>20410282.271666937</v>
      </c>
      <c r="BG53" s="135">
        <f t="shared" si="16"/>
        <v>35726488.353136107</v>
      </c>
      <c r="BH53" s="135">
        <f t="shared" si="16"/>
        <v>3536632.9687858447</v>
      </c>
      <c r="BI53" s="135">
        <f t="shared" si="16"/>
        <v>2527526.8294209582</v>
      </c>
      <c r="BJ53" s="135">
        <f t="shared" si="16"/>
        <v>4290278.2375306794</v>
      </c>
      <c r="BK53" s="135">
        <f t="shared" si="16"/>
        <v>659006.8731665645</v>
      </c>
      <c r="BL53" s="135">
        <f t="shared" si="16"/>
        <v>622617.29241218814</v>
      </c>
      <c r="BM53" s="135">
        <f t="shared" si="16"/>
        <v>1350302.1299701466</v>
      </c>
      <c r="BN53" s="135">
        <f t="shared" si="16"/>
        <v>3657972.549015326</v>
      </c>
      <c r="BO53" s="135">
        <f t="shared" si="16"/>
        <v>87665207.417272478</v>
      </c>
      <c r="BP53" s="135">
        <f t="shared" si="16"/>
        <v>303985.45069415454</v>
      </c>
      <c r="BQ53" s="135">
        <f t="shared" si="16"/>
        <v>84175.313834235349</v>
      </c>
      <c r="BR53" s="135">
        <f t="shared" si="16"/>
        <v>905752.0226244654</v>
      </c>
      <c r="BS53" s="135">
        <f t="shared" si="16"/>
        <v>87157.720852444516</v>
      </c>
      <c r="BT53" s="135">
        <f t="shared" si="16"/>
        <v>724901.16375376226</v>
      </c>
      <c r="BU53" s="135">
        <f t="shared" si="16"/>
        <v>80366.362275644802</v>
      </c>
      <c r="BV53" s="135">
        <f t="shared" si="16"/>
        <v>149790.91101227811</v>
      </c>
      <c r="BW53" s="135">
        <f t="shared" si="16"/>
        <v>512019.53338056046</v>
      </c>
      <c r="BX53" s="135">
        <f t="shared" si="16"/>
        <v>236247.36641535719</v>
      </c>
      <c r="BY53" s="135">
        <f t="shared" ref="BY53:EJ53" si="17">BY14+BY15+BY16+BY17+BY18+BY19+BY20+BY22+BY23+BY24+BY25</f>
        <v>892922.15710566973</v>
      </c>
      <c r="BZ53" s="135">
        <f t="shared" si="17"/>
        <v>931649.36938769231</v>
      </c>
      <c r="CA53" s="135">
        <f t="shared" si="17"/>
        <v>569060.90425903641</v>
      </c>
      <c r="CB53" s="135">
        <f t="shared" si="17"/>
        <v>1414280.0248926198</v>
      </c>
      <c r="CC53" s="135">
        <f t="shared" si="17"/>
        <v>379748.2247675822</v>
      </c>
      <c r="CD53" s="135">
        <f t="shared" si="17"/>
        <v>285066.75506370218</v>
      </c>
      <c r="CE53" s="135">
        <f t="shared" si="17"/>
        <v>1560937.6819557862</v>
      </c>
      <c r="CF53" s="135">
        <f t="shared" si="17"/>
        <v>3982850.634947008</v>
      </c>
      <c r="CG53" s="135">
        <f t="shared" si="17"/>
        <v>1045074.0826573672</v>
      </c>
      <c r="CH53" s="135">
        <f t="shared" si="17"/>
        <v>22168764.470969439</v>
      </c>
      <c r="CI53" s="135">
        <f t="shared" si="17"/>
        <v>36866436.906016931</v>
      </c>
      <c r="CJ53" s="135">
        <f t="shared" si="17"/>
        <v>3281555.4729413623</v>
      </c>
      <c r="CK53" s="135">
        <f t="shared" si="17"/>
        <v>2288397.2782911607</v>
      </c>
      <c r="CL53" s="135">
        <f t="shared" si="17"/>
        <v>3926560.6508236434</v>
      </c>
      <c r="CM53" s="135">
        <f t="shared" si="17"/>
        <v>621724.27238927223</v>
      </c>
      <c r="CN53" s="135">
        <f t="shared" si="17"/>
        <v>554438.29977934749</v>
      </c>
      <c r="CO53" s="135">
        <f t="shared" si="17"/>
        <v>1126888.7193560465</v>
      </c>
      <c r="CP53" s="135">
        <f t="shared" si="17"/>
        <v>3416504.5407279688</v>
      </c>
      <c r="CQ53" s="135">
        <f t="shared" si="17"/>
        <v>88397256.291174531</v>
      </c>
      <c r="CR53" s="135">
        <f t="shared" si="17"/>
        <v>286859.46589689341</v>
      </c>
      <c r="CS53" s="135">
        <f t="shared" si="17"/>
        <v>67432.471715822787</v>
      </c>
      <c r="CT53" s="135">
        <f t="shared" si="17"/>
        <v>832850.86405360093</v>
      </c>
      <c r="CU53" s="135">
        <f t="shared" si="17"/>
        <v>80336.277669762523</v>
      </c>
      <c r="CV53" s="135">
        <f t="shared" si="17"/>
        <v>645557.67940936272</v>
      </c>
      <c r="CW53" s="135">
        <f t="shared" si="17"/>
        <v>78576.421084296613</v>
      </c>
      <c r="CX53" s="135">
        <f t="shared" si="17"/>
        <v>109060.54414853959</v>
      </c>
      <c r="CY53" s="135">
        <f t="shared" si="17"/>
        <v>417934.5400726326</v>
      </c>
      <c r="CZ53" s="135">
        <f t="shared" si="17"/>
        <v>178867.32805333071</v>
      </c>
      <c r="DA53" s="135">
        <f t="shared" si="17"/>
        <v>802774.18807897228</v>
      </c>
      <c r="DB53" s="135">
        <f t="shared" si="17"/>
        <v>926188.36432823376</v>
      </c>
      <c r="DC53" s="135">
        <f t="shared" si="17"/>
        <v>510404.32377713767</v>
      </c>
      <c r="DD53" s="135">
        <f t="shared" si="17"/>
        <v>1318710.7686537402</v>
      </c>
      <c r="DE53" s="135">
        <f t="shared" si="17"/>
        <v>389586.94345081976</v>
      </c>
      <c r="DF53" s="135">
        <f t="shared" si="17"/>
        <v>284303.45397630485</v>
      </c>
      <c r="DG53" s="135">
        <f t="shared" si="17"/>
        <v>1696393.4941393719</v>
      </c>
      <c r="DH53" s="135">
        <f t="shared" si="17"/>
        <v>4103801.241454497</v>
      </c>
      <c r="DI53" s="135">
        <f t="shared" si="17"/>
        <v>1064052.1771610416</v>
      </c>
      <c r="DJ53" s="135">
        <f t="shared" si="17"/>
        <v>20600379.725738574</v>
      </c>
      <c r="DK53" s="135">
        <f t="shared" si="17"/>
        <v>36076181.145957179</v>
      </c>
      <c r="DL53" s="135">
        <f t="shared" si="17"/>
        <v>3331446.6602773415</v>
      </c>
      <c r="DM53" s="135">
        <f t="shared" si="17"/>
        <v>2200950.9674443849</v>
      </c>
      <c r="DN53" s="135">
        <f t="shared" si="17"/>
        <v>4189002.3339931862</v>
      </c>
      <c r="DO53" s="135">
        <f t="shared" si="17"/>
        <v>643443.90655842645</v>
      </c>
      <c r="DP53" s="135">
        <f t="shared" si="17"/>
        <v>474937.82187800715</v>
      </c>
      <c r="DQ53" s="135">
        <f t="shared" si="17"/>
        <v>1263492.8842554074</v>
      </c>
      <c r="DR53" s="135">
        <f t="shared" si="17"/>
        <v>3172802.9668022268</v>
      </c>
      <c r="DS53" s="135">
        <f t="shared" si="17"/>
        <v>85746328.96002911</v>
      </c>
      <c r="DT53" s="135">
        <f t="shared" si="17"/>
        <v>281851.66761131969</v>
      </c>
      <c r="DU53" s="135">
        <f t="shared" si="17"/>
        <v>76006.620743042411</v>
      </c>
      <c r="DV53" s="135">
        <f t="shared" si="17"/>
        <v>713350.24233499495</v>
      </c>
      <c r="DW53" s="135">
        <f t="shared" si="17"/>
        <v>73863.113524314336</v>
      </c>
      <c r="DX53" s="135">
        <f t="shared" si="17"/>
        <v>676075.19848520961</v>
      </c>
      <c r="DY53" s="135">
        <f t="shared" si="17"/>
        <v>78579.694580213763</v>
      </c>
      <c r="DZ53" s="135">
        <f t="shared" si="17"/>
        <v>75522.638038419842</v>
      </c>
      <c r="EA53" s="135">
        <f t="shared" si="17"/>
        <v>399364.14613915421</v>
      </c>
      <c r="EB53" s="135">
        <f t="shared" si="17"/>
        <v>185035.31152358491</v>
      </c>
      <c r="EC53" s="135">
        <f t="shared" si="17"/>
        <v>920077.0934746553</v>
      </c>
      <c r="ED53" s="135">
        <f t="shared" si="17"/>
        <v>503541.05896374915</v>
      </c>
      <c r="EE53" s="135">
        <f t="shared" si="17"/>
        <v>544741.00704160018</v>
      </c>
      <c r="EF53" s="135">
        <f t="shared" si="17"/>
        <v>999275.04224525625</v>
      </c>
      <c r="EG53" s="135">
        <f t="shared" si="17"/>
        <v>400562.22872629057</v>
      </c>
      <c r="EH53" s="135">
        <f t="shared" si="17"/>
        <v>267900.16078333964</v>
      </c>
      <c r="EI53" s="135">
        <f t="shared" si="17"/>
        <v>1401472.321314567</v>
      </c>
      <c r="EJ53" s="135">
        <f t="shared" si="17"/>
        <v>4167305.0059433552</v>
      </c>
      <c r="EK53" s="135">
        <f t="shared" ref="EK53:GV53" si="18">EK14+EK15+EK16+EK17+EK18+EK19+EK20+EK22+EK23+EK24+EK25</f>
        <v>1016050.9021155287</v>
      </c>
      <c r="EL53" s="135">
        <f t="shared" si="18"/>
        <v>20308804.994197551</v>
      </c>
      <c r="EM53" s="135">
        <f t="shared" si="18"/>
        <v>35296324.759779193</v>
      </c>
      <c r="EN53" s="135">
        <f t="shared" si="18"/>
        <v>3078581.4605215611</v>
      </c>
      <c r="EO53" s="135">
        <f t="shared" si="18"/>
        <v>2289395.674765625</v>
      </c>
      <c r="EP53" s="135">
        <f t="shared" si="18"/>
        <v>4481047.5139106512</v>
      </c>
      <c r="EQ53" s="135">
        <f t="shared" si="18"/>
        <v>656412.7051215471</v>
      </c>
      <c r="ER53" s="135">
        <f t="shared" si="18"/>
        <v>459977.2487905728</v>
      </c>
      <c r="ES53" s="135">
        <f t="shared" si="18"/>
        <v>1244290.9519521305</v>
      </c>
      <c r="ET53" s="135">
        <f t="shared" si="18"/>
        <v>3147861.6244205218</v>
      </c>
      <c r="EU53" s="135">
        <f t="shared" si="18"/>
        <v>83743270.387047961</v>
      </c>
      <c r="EV53" s="135">
        <f t="shared" si="18"/>
        <v>228662.17967554304</v>
      </c>
      <c r="EW53" s="135">
        <f t="shared" si="18"/>
        <v>52708.698237044206</v>
      </c>
      <c r="EX53" s="135">
        <f t="shared" si="18"/>
        <v>627978.60875833908</v>
      </c>
      <c r="EY53" s="135">
        <f t="shared" si="18"/>
        <v>59542.241568168036</v>
      </c>
      <c r="EZ53" s="135">
        <f t="shared" si="18"/>
        <v>537118.04736373411</v>
      </c>
      <c r="FA53" s="135">
        <f t="shared" si="18"/>
        <v>81545.611517226673</v>
      </c>
      <c r="FB53" s="135">
        <f t="shared" si="18"/>
        <v>53767.255099043374</v>
      </c>
      <c r="FC53" s="135">
        <f t="shared" si="18"/>
        <v>336694.62539600249</v>
      </c>
      <c r="FD53" s="135">
        <f t="shared" si="18"/>
        <v>170602.04188260529</v>
      </c>
      <c r="FE53" s="135">
        <f t="shared" si="18"/>
        <v>822184.0582188617</v>
      </c>
      <c r="FF53" s="135">
        <f t="shared" si="18"/>
        <v>408668.04918585217</v>
      </c>
      <c r="FG53" s="135">
        <f t="shared" si="18"/>
        <v>448366.49303603789</v>
      </c>
      <c r="FH53" s="135">
        <f t="shared" si="18"/>
        <v>957500.16064140608</v>
      </c>
      <c r="FI53" s="135">
        <f t="shared" si="18"/>
        <v>375847.24403468682</v>
      </c>
      <c r="FJ53" s="135">
        <f t="shared" si="18"/>
        <v>274734.04506859597</v>
      </c>
      <c r="FK53" s="135">
        <f t="shared" si="18"/>
        <v>1248828.6420882547</v>
      </c>
      <c r="FL53" s="135">
        <f t="shared" si="18"/>
        <v>3787176.7626488968</v>
      </c>
      <c r="FM53" s="135">
        <f t="shared" si="18"/>
        <v>1057350.4791515637</v>
      </c>
      <c r="FN53" s="135">
        <f t="shared" si="18"/>
        <v>18268541.531796176</v>
      </c>
      <c r="FO53" s="135">
        <f t="shared" si="18"/>
        <v>35022552.000297606</v>
      </c>
      <c r="FP53" s="135">
        <f t="shared" si="18"/>
        <v>2700542.1874699355</v>
      </c>
      <c r="FQ53" s="135">
        <f t="shared" si="18"/>
        <v>1953159.8558351737</v>
      </c>
      <c r="FR53" s="135">
        <f t="shared" si="18"/>
        <v>3829354.984259895</v>
      </c>
      <c r="FS53" s="135">
        <f t="shared" si="18"/>
        <v>614577.46941707598</v>
      </c>
      <c r="FT53" s="135">
        <f t="shared" si="18"/>
        <v>427901.94455988164</v>
      </c>
      <c r="FU53" s="135">
        <f t="shared" si="18"/>
        <v>1050790.6337396512</v>
      </c>
      <c r="FV53" s="135">
        <f t="shared" si="18"/>
        <v>3248001.1305141663</v>
      </c>
      <c r="FW53" s="135">
        <f t="shared" si="18"/>
        <v>78644696.981461421</v>
      </c>
      <c r="FX53" s="135">
        <f t="shared" si="18"/>
        <v>173965.09784599737</v>
      </c>
      <c r="FY53" s="135">
        <f t="shared" si="18"/>
        <v>54282.541019577344</v>
      </c>
      <c r="FZ53" s="135">
        <f t="shared" si="18"/>
        <v>572960.61687007931</v>
      </c>
      <c r="GA53" s="135">
        <f t="shared" si="18"/>
        <v>44731.639101974877</v>
      </c>
      <c r="GB53" s="135">
        <f t="shared" si="18"/>
        <v>516822.75824821822</v>
      </c>
      <c r="GC53" s="135">
        <f t="shared" si="18"/>
        <v>73444.68463412342</v>
      </c>
      <c r="GD53" s="135">
        <f t="shared" si="18"/>
        <v>147966.13204893243</v>
      </c>
      <c r="GE53" s="135">
        <f t="shared" si="18"/>
        <v>412342.33993139729</v>
      </c>
      <c r="GF53" s="135">
        <f t="shared" si="18"/>
        <v>163660.55854823469</v>
      </c>
      <c r="GG53" s="135">
        <f t="shared" si="18"/>
        <v>708305.20917039621</v>
      </c>
      <c r="GH53" s="135">
        <f t="shared" si="18"/>
        <v>284014.48436880339</v>
      </c>
      <c r="GI53" s="135">
        <f t="shared" si="18"/>
        <v>289241.48415194626</v>
      </c>
      <c r="GJ53" s="135">
        <f t="shared" si="18"/>
        <v>872593.64342123945</v>
      </c>
      <c r="GK53" s="135">
        <f t="shared" si="18"/>
        <v>252148.24429677738</v>
      </c>
      <c r="GL53" s="135">
        <f t="shared" si="18"/>
        <v>281221.73219771282</v>
      </c>
      <c r="GM53" s="135">
        <f t="shared" si="18"/>
        <v>1102580.5458286367</v>
      </c>
      <c r="GN53" s="135">
        <f t="shared" si="18"/>
        <v>3272339.555158163</v>
      </c>
      <c r="GO53" s="135">
        <f t="shared" si="18"/>
        <v>1077124.8662441338</v>
      </c>
      <c r="GP53" s="135">
        <f t="shared" si="18"/>
        <v>16823293.957649089</v>
      </c>
      <c r="GQ53" s="135">
        <f t="shared" si="18"/>
        <v>25750741.862978958</v>
      </c>
      <c r="GR53" s="135">
        <f t="shared" si="18"/>
        <v>2545226.6536988635</v>
      </c>
      <c r="GS53" s="135">
        <f t="shared" si="18"/>
        <v>1786666.4953342101</v>
      </c>
      <c r="GT53" s="135">
        <f t="shared" si="18"/>
        <v>3827447.6539111901</v>
      </c>
      <c r="GU53" s="135">
        <f t="shared" si="18"/>
        <v>495614.79143445264</v>
      </c>
      <c r="GV53" s="135">
        <f t="shared" si="18"/>
        <v>356604.87041550351</v>
      </c>
      <c r="GW53" s="135">
        <f t="shared" ref="GW53:IA53" si="19">GW14+GW15+GW16+GW17+GW18+GW19+GW20+GW22+GW23+GW24+GW25</f>
        <v>986142.79710460035</v>
      </c>
      <c r="GX53" s="135">
        <f t="shared" si="19"/>
        <v>1525323.2133419861</v>
      </c>
      <c r="GY53" s="135">
        <f t="shared" si="19"/>
        <v>64396808.428955205</v>
      </c>
      <c r="GZ53" s="135">
        <f t="shared" si="19"/>
        <v>147516.98864274353</v>
      </c>
      <c r="HA53" s="135">
        <f t="shared" si="19"/>
        <v>61999.347501755125</v>
      </c>
      <c r="HB53" s="135">
        <f t="shared" si="19"/>
        <v>481787.71442828432</v>
      </c>
      <c r="HC53" s="135">
        <f t="shared" si="19"/>
        <v>38660.772380769064</v>
      </c>
      <c r="HD53" s="135">
        <f t="shared" si="19"/>
        <v>447324.66467498528</v>
      </c>
      <c r="HE53" s="135">
        <f t="shared" si="19"/>
        <v>63058.600884870146</v>
      </c>
      <c r="HF53" s="135">
        <f t="shared" si="19"/>
        <v>63787.284810956393</v>
      </c>
      <c r="HG53" s="135">
        <f t="shared" si="19"/>
        <v>268122.99994290672</v>
      </c>
      <c r="HH53" s="135">
        <f t="shared" si="19"/>
        <v>137227.26308242008</v>
      </c>
      <c r="HI53" s="135">
        <f t="shared" si="19"/>
        <v>652880.71583730355</v>
      </c>
      <c r="HJ53" s="135">
        <f t="shared" si="19"/>
        <v>270697.33171123976</v>
      </c>
      <c r="HK53" s="135">
        <f t="shared" si="19"/>
        <v>306947.33382252575</v>
      </c>
      <c r="HL53" s="135">
        <f t="shared" si="19"/>
        <v>720816.4765133725</v>
      </c>
      <c r="HM53" s="135">
        <f t="shared" si="19"/>
        <v>217010.29434635982</v>
      </c>
      <c r="HN53" s="135">
        <f t="shared" si="19"/>
        <v>305716.11753181572</v>
      </c>
      <c r="HO53" s="135">
        <f t="shared" si="19"/>
        <v>1019931.2134160459</v>
      </c>
      <c r="HP53" s="135">
        <f t="shared" si="19"/>
        <v>3057141.6295887437</v>
      </c>
      <c r="HQ53" s="135">
        <f t="shared" si="19"/>
        <v>670023.38033734716</v>
      </c>
      <c r="HR53" s="135">
        <f t="shared" si="19"/>
        <v>16431935.698046764</v>
      </c>
      <c r="HS53" s="135">
        <f t="shared" si="19"/>
        <v>26089215.708871815</v>
      </c>
      <c r="HT53" s="135">
        <f t="shared" si="19"/>
        <v>1967498.007871527</v>
      </c>
      <c r="HU53" s="135">
        <f t="shared" si="19"/>
        <v>1465626.9348788592</v>
      </c>
      <c r="HV53" s="135">
        <f t="shared" si="19"/>
        <v>3092303.3294372023</v>
      </c>
      <c r="HW53" s="135">
        <f t="shared" si="19"/>
        <v>473362.32391488511</v>
      </c>
      <c r="HX53" s="135">
        <f t="shared" si="19"/>
        <v>294735.13501456333</v>
      </c>
      <c r="HY53" s="135">
        <f t="shared" si="19"/>
        <v>815196.08982991672</v>
      </c>
      <c r="HZ53" s="135">
        <f t="shared" si="19"/>
        <v>2045166.7115659053</v>
      </c>
      <c r="IA53" s="135">
        <f t="shared" si="19"/>
        <v>61605690.068885885</v>
      </c>
    </row>
    <row r="54" spans="11:235" x14ac:dyDescent="0.25">
      <c r="K54" s="25" t="s">
        <v>786</v>
      </c>
      <c r="L54" s="135">
        <f>L26</f>
        <v>1542.8582963461258</v>
      </c>
      <c r="M54" s="135">
        <f t="shared" ref="M54:BX54" si="20">M26</f>
        <v>62.778394247137527</v>
      </c>
      <c r="N54" s="135">
        <f t="shared" si="20"/>
        <v>3197.3004800872213</v>
      </c>
      <c r="O54" s="135">
        <f t="shared" si="20"/>
        <v>0</v>
      </c>
      <c r="P54" s="135">
        <f t="shared" si="20"/>
        <v>6238.757520104481</v>
      </c>
      <c r="Q54" s="135">
        <f t="shared" si="20"/>
        <v>574.26536137569042</v>
      </c>
      <c r="R54" s="135">
        <f t="shared" si="20"/>
        <v>1784.6233857013569</v>
      </c>
      <c r="S54" s="135">
        <f t="shared" si="20"/>
        <v>2221.5657180409712</v>
      </c>
      <c r="T54" s="135">
        <f t="shared" si="20"/>
        <v>10209.725590484915</v>
      </c>
      <c r="U54" s="135">
        <f t="shared" si="20"/>
        <v>15950.635534341527</v>
      </c>
      <c r="V54" s="135">
        <f t="shared" si="20"/>
        <v>13416.906605096254</v>
      </c>
      <c r="W54" s="135">
        <f t="shared" si="20"/>
        <v>20886.940695221536</v>
      </c>
      <c r="X54" s="135">
        <f t="shared" si="20"/>
        <v>16651.426825673232</v>
      </c>
      <c r="Y54" s="135">
        <f t="shared" si="20"/>
        <v>7242.6130791240366</v>
      </c>
      <c r="Z54" s="135">
        <f t="shared" si="20"/>
        <v>15122.583021113307</v>
      </c>
      <c r="AA54" s="135">
        <f t="shared" si="20"/>
        <v>25950.161796828372</v>
      </c>
      <c r="AB54" s="135">
        <f t="shared" si="20"/>
        <v>77024.828657725782</v>
      </c>
      <c r="AC54" s="135">
        <f t="shared" si="20"/>
        <v>9759.1477909151035</v>
      </c>
      <c r="AD54" s="135">
        <f t="shared" si="20"/>
        <v>296241.50709274865</v>
      </c>
      <c r="AE54" s="135">
        <f t="shared" si="20"/>
        <v>4067466.7074951674</v>
      </c>
      <c r="AF54" s="135">
        <f t="shared" si="20"/>
        <v>114009.71595884969</v>
      </c>
      <c r="AG54" s="135">
        <f t="shared" si="20"/>
        <v>66394.494103626595</v>
      </c>
      <c r="AH54" s="135">
        <f t="shared" si="20"/>
        <v>171890.52440449421</v>
      </c>
      <c r="AI54" s="135">
        <f t="shared" si="20"/>
        <v>6138.9226091939072</v>
      </c>
      <c r="AJ54" s="135">
        <f t="shared" si="20"/>
        <v>10337.534553873042</v>
      </c>
      <c r="AK54" s="135">
        <f t="shared" si="20"/>
        <v>27736.365628605618</v>
      </c>
      <c r="AL54" s="135">
        <f t="shared" si="20"/>
        <v>23418.265996696759</v>
      </c>
      <c r="AM54" s="135">
        <f t="shared" si="20"/>
        <v>5011471.1565956827</v>
      </c>
      <c r="AN54" s="135">
        <f t="shared" si="20"/>
        <v>1309.498980303978</v>
      </c>
      <c r="AO54" s="135">
        <f t="shared" si="20"/>
        <v>0</v>
      </c>
      <c r="AP54" s="135">
        <f t="shared" si="20"/>
        <v>3898.1131399219539</v>
      </c>
      <c r="AQ54" s="135">
        <f t="shared" si="20"/>
        <v>142.23663181942101</v>
      </c>
      <c r="AR54" s="135">
        <f t="shared" si="20"/>
        <v>6389.6713626558121</v>
      </c>
      <c r="AS54" s="135">
        <f t="shared" si="20"/>
        <v>0</v>
      </c>
      <c r="AT54" s="135">
        <f t="shared" si="20"/>
        <v>563.63407476394661</v>
      </c>
      <c r="AU54" s="135">
        <f t="shared" si="20"/>
        <v>1446.838730491716</v>
      </c>
      <c r="AV54" s="135">
        <f t="shared" si="20"/>
        <v>9613.4689070800014</v>
      </c>
      <c r="AW54" s="135">
        <f t="shared" si="20"/>
        <v>9230.5370477226261</v>
      </c>
      <c r="AX54" s="135">
        <f t="shared" si="20"/>
        <v>10843.975145892293</v>
      </c>
      <c r="AY54" s="135">
        <f t="shared" si="20"/>
        <v>10090.344634362646</v>
      </c>
      <c r="AZ54" s="135">
        <f t="shared" si="20"/>
        <v>40858.174247964613</v>
      </c>
      <c r="BA54" s="135">
        <f t="shared" si="20"/>
        <v>10717.119777796041</v>
      </c>
      <c r="BB54" s="135">
        <f t="shared" si="20"/>
        <v>15046.724877284158</v>
      </c>
      <c r="BC54" s="135">
        <f t="shared" si="20"/>
        <v>21739.956631352619</v>
      </c>
      <c r="BD54" s="135">
        <f t="shared" si="20"/>
        <v>65016.493788578737</v>
      </c>
      <c r="BE54" s="135">
        <f t="shared" si="20"/>
        <v>12991.223039042976</v>
      </c>
      <c r="BF54" s="135">
        <f t="shared" si="20"/>
        <v>304901.01965073461</v>
      </c>
      <c r="BG54" s="135">
        <f t="shared" si="20"/>
        <v>3037989.4443629934</v>
      </c>
      <c r="BH54" s="135">
        <f t="shared" si="20"/>
        <v>163528.85323922106</v>
      </c>
      <c r="BI54" s="135">
        <f t="shared" si="20"/>
        <v>60474.23635605153</v>
      </c>
      <c r="BJ54" s="135">
        <f t="shared" si="20"/>
        <v>48482.684925626039</v>
      </c>
      <c r="BK54" s="135">
        <f t="shared" si="20"/>
        <v>7340.4307068728822</v>
      </c>
      <c r="BL54" s="135">
        <f t="shared" si="20"/>
        <v>10703.249135650569</v>
      </c>
      <c r="BM54" s="135">
        <f t="shared" si="20"/>
        <v>20680.591050268922</v>
      </c>
      <c r="BN54" s="135">
        <f t="shared" si="20"/>
        <v>10442.506254651291</v>
      </c>
      <c r="BO54" s="135">
        <f t="shared" si="20"/>
        <v>3884441.0266991039</v>
      </c>
      <c r="BP54" s="135">
        <f t="shared" si="20"/>
        <v>1312.1976532826409</v>
      </c>
      <c r="BQ54" s="135">
        <f t="shared" si="20"/>
        <v>558.48190583835685</v>
      </c>
      <c r="BR54" s="135">
        <f t="shared" si="20"/>
        <v>3840.7774707180229</v>
      </c>
      <c r="BS54" s="135">
        <f t="shared" si="20"/>
        <v>280.11469035523675</v>
      </c>
      <c r="BT54" s="135">
        <f t="shared" si="20"/>
        <v>6351.6522028337167</v>
      </c>
      <c r="BU54" s="135">
        <f t="shared" si="20"/>
        <v>0</v>
      </c>
      <c r="BV54" s="135">
        <f t="shared" si="20"/>
        <v>0</v>
      </c>
      <c r="BW54" s="135">
        <f t="shared" si="20"/>
        <v>560.45608995741577</v>
      </c>
      <c r="BX54" s="135">
        <f t="shared" si="20"/>
        <v>6830.7831518638704</v>
      </c>
      <c r="BY54" s="135">
        <f t="shared" ref="BY54:EJ54" si="21">BY26</f>
        <v>4865.3980720849268</v>
      </c>
      <c r="BZ54" s="135">
        <f t="shared" si="21"/>
        <v>7935.6370624265928</v>
      </c>
      <c r="CA54" s="135">
        <f t="shared" si="21"/>
        <v>10127.586294849541</v>
      </c>
      <c r="CB54" s="135">
        <f t="shared" si="21"/>
        <v>14258.34121498581</v>
      </c>
      <c r="CC54" s="135">
        <f t="shared" si="21"/>
        <v>4569.5080455170473</v>
      </c>
      <c r="CD54" s="135">
        <f t="shared" si="21"/>
        <v>18917.82653311321</v>
      </c>
      <c r="CE54" s="135">
        <f t="shared" si="21"/>
        <v>17950.563371127268</v>
      </c>
      <c r="CF54" s="135">
        <f t="shared" si="21"/>
        <v>55350.140294758326</v>
      </c>
      <c r="CG54" s="135">
        <f t="shared" si="21"/>
        <v>6050.8244488752471</v>
      </c>
      <c r="CH54" s="135">
        <f t="shared" si="21"/>
        <v>291518.12192926992</v>
      </c>
      <c r="CI54" s="135">
        <f t="shared" si="21"/>
        <v>2126532.2466815496</v>
      </c>
      <c r="CJ54" s="135">
        <f t="shared" si="21"/>
        <v>122857.60111668742</v>
      </c>
      <c r="CK54" s="135">
        <f t="shared" si="21"/>
        <v>44302.617753397746</v>
      </c>
      <c r="CL54" s="135">
        <f t="shared" si="21"/>
        <v>29459.386632695245</v>
      </c>
      <c r="CM54" s="135">
        <f t="shared" si="21"/>
        <v>9421.028791201481</v>
      </c>
      <c r="CN54" s="135">
        <f t="shared" si="21"/>
        <v>38374.508299173518</v>
      </c>
      <c r="CO54" s="135">
        <f t="shared" si="21"/>
        <v>15715.011602731489</v>
      </c>
      <c r="CP54" s="135">
        <f t="shared" si="21"/>
        <v>7012.1831952450175</v>
      </c>
      <c r="CQ54" s="135">
        <f t="shared" si="21"/>
        <v>2844952.9945045384</v>
      </c>
      <c r="CR54" s="135">
        <f t="shared" si="21"/>
        <v>701.0987005097096</v>
      </c>
      <c r="CS54" s="135">
        <f t="shared" si="21"/>
        <v>409.08043936934155</v>
      </c>
      <c r="CT54" s="135">
        <f t="shared" si="21"/>
        <v>681.04822868157885</v>
      </c>
      <c r="CU54" s="135">
        <f t="shared" si="21"/>
        <v>512.74015355870574</v>
      </c>
      <c r="CV54" s="135">
        <f t="shared" si="21"/>
        <v>6800.7111212899417</v>
      </c>
      <c r="CW54" s="135">
        <f t="shared" si="21"/>
        <v>0</v>
      </c>
      <c r="CX54" s="135">
        <f t="shared" si="21"/>
        <v>0</v>
      </c>
      <c r="CY54" s="135">
        <f t="shared" si="21"/>
        <v>580.84206415743984</v>
      </c>
      <c r="CZ54" s="135">
        <f t="shared" si="21"/>
        <v>5818.3806024873456</v>
      </c>
      <c r="DA54" s="135">
        <f t="shared" si="21"/>
        <v>4222.1587844359537</v>
      </c>
      <c r="DB54" s="135">
        <f t="shared" si="21"/>
        <v>3646.9313745906638</v>
      </c>
      <c r="DC54" s="135">
        <f t="shared" si="21"/>
        <v>8952.3559139006647</v>
      </c>
      <c r="DD54" s="135">
        <f t="shared" si="21"/>
        <v>9662.4404714642951</v>
      </c>
      <c r="DE54" s="135">
        <f t="shared" si="21"/>
        <v>4870.0563507167881</v>
      </c>
      <c r="DF54" s="135">
        <f t="shared" si="21"/>
        <v>12670.229163747215</v>
      </c>
      <c r="DG54" s="135">
        <f t="shared" si="21"/>
        <v>13973.513849492198</v>
      </c>
      <c r="DH54" s="135">
        <f t="shared" si="21"/>
        <v>63872.60671242165</v>
      </c>
      <c r="DI54" s="135">
        <f t="shared" si="21"/>
        <v>3776.1236564562546</v>
      </c>
      <c r="DJ54" s="135">
        <f t="shared" si="21"/>
        <v>199882.0610504614</v>
      </c>
      <c r="DK54" s="135">
        <f t="shared" si="21"/>
        <v>1998424.1100643028</v>
      </c>
      <c r="DL54" s="135">
        <f t="shared" si="21"/>
        <v>84312.911892610093</v>
      </c>
      <c r="DM54" s="135">
        <f t="shared" si="21"/>
        <v>34587.955660275693</v>
      </c>
      <c r="DN54" s="135">
        <f t="shared" si="21"/>
        <v>33968.11529786147</v>
      </c>
      <c r="DO54" s="135">
        <f t="shared" si="21"/>
        <v>4123.7963876308786</v>
      </c>
      <c r="DP54" s="135">
        <f t="shared" si="21"/>
        <v>15290.219075430396</v>
      </c>
      <c r="DQ54" s="135">
        <f t="shared" si="21"/>
        <v>7854.0467818865809</v>
      </c>
      <c r="DR54" s="135">
        <f t="shared" si="21"/>
        <v>3653.0230385249915</v>
      </c>
      <c r="DS54" s="135">
        <f t="shared" si="21"/>
        <v>2523246.5568362637</v>
      </c>
      <c r="DT54" s="135">
        <f t="shared" si="21"/>
        <v>444.31734693961789</v>
      </c>
      <c r="DU54" s="135">
        <f t="shared" si="21"/>
        <v>0</v>
      </c>
      <c r="DV54" s="135">
        <f t="shared" si="21"/>
        <v>0</v>
      </c>
      <c r="DW54" s="135">
        <f t="shared" si="21"/>
        <v>473.848384173174</v>
      </c>
      <c r="DX54" s="135">
        <f t="shared" si="21"/>
        <v>6344.6722145220047</v>
      </c>
      <c r="DY54" s="135">
        <f t="shared" si="21"/>
        <v>0</v>
      </c>
      <c r="DZ54" s="135">
        <f t="shared" si="21"/>
        <v>819.38323706196365</v>
      </c>
      <c r="EA54" s="135">
        <f t="shared" si="21"/>
        <v>115.84383696393279</v>
      </c>
      <c r="EB54" s="135">
        <f t="shared" si="21"/>
        <v>2611.3904428544374</v>
      </c>
      <c r="EC54" s="135">
        <f t="shared" si="21"/>
        <v>3138.2688226000196</v>
      </c>
      <c r="ED54" s="135">
        <f t="shared" si="21"/>
        <v>2099.5512634826391</v>
      </c>
      <c r="EE54" s="135">
        <f t="shared" si="21"/>
        <v>7618.6940356464584</v>
      </c>
      <c r="EF54" s="135">
        <f t="shared" si="21"/>
        <v>7635.0684041087652</v>
      </c>
      <c r="EG54" s="135">
        <f t="shared" si="21"/>
        <v>3724.2702180944843</v>
      </c>
      <c r="EH54" s="135">
        <f t="shared" si="21"/>
        <v>11055.221680606983</v>
      </c>
      <c r="EI54" s="135">
        <f t="shared" si="21"/>
        <v>10008.770118793778</v>
      </c>
      <c r="EJ54" s="135">
        <f t="shared" si="21"/>
        <v>42593.245910353537</v>
      </c>
      <c r="EK54" s="135">
        <f t="shared" ref="EK54:GV54" si="22">EK26</f>
        <v>986.98395081619969</v>
      </c>
      <c r="EL54" s="135">
        <f t="shared" si="22"/>
        <v>109767.74959953155</v>
      </c>
      <c r="EM54" s="135">
        <f t="shared" si="22"/>
        <v>1532296.0966300149</v>
      </c>
      <c r="EN54" s="135">
        <f t="shared" si="22"/>
        <v>82136.718603755857</v>
      </c>
      <c r="EO54" s="135">
        <f t="shared" si="22"/>
        <v>20490.723807774502</v>
      </c>
      <c r="EP54" s="135">
        <f t="shared" si="22"/>
        <v>24700.686071193715</v>
      </c>
      <c r="EQ54" s="135">
        <f t="shared" si="22"/>
        <v>2847.2686609372631</v>
      </c>
      <c r="ER54" s="135">
        <f t="shared" si="22"/>
        <v>10336.377154541831</v>
      </c>
      <c r="ES54" s="135">
        <f t="shared" si="22"/>
        <v>3516.6986714881332</v>
      </c>
      <c r="ET54" s="135">
        <f t="shared" si="22"/>
        <v>2486.9428048955824</v>
      </c>
      <c r="EU54" s="135">
        <f t="shared" si="22"/>
        <v>1888248.7918711514</v>
      </c>
      <c r="EV54" s="135">
        <f t="shared" si="22"/>
        <v>173.73191762174281</v>
      </c>
      <c r="EW54" s="135">
        <f t="shared" si="22"/>
        <v>0</v>
      </c>
      <c r="EX54" s="135">
        <f t="shared" si="22"/>
        <v>242.57310491671507</v>
      </c>
      <c r="EY54" s="135">
        <f t="shared" si="22"/>
        <v>256.58535060868536</v>
      </c>
      <c r="EZ54" s="135">
        <f t="shared" si="22"/>
        <v>4765.8599271854091</v>
      </c>
      <c r="FA54" s="135">
        <f t="shared" si="22"/>
        <v>0</v>
      </c>
      <c r="FB54" s="135">
        <f t="shared" si="22"/>
        <v>184.70742738592165</v>
      </c>
      <c r="FC54" s="135">
        <f t="shared" si="22"/>
        <v>435.095357733745</v>
      </c>
      <c r="FD54" s="135">
        <f t="shared" si="22"/>
        <v>869.27203905227066</v>
      </c>
      <c r="FE54" s="135">
        <f t="shared" si="22"/>
        <v>1251.7318558834295</v>
      </c>
      <c r="FF54" s="135">
        <f t="shared" si="22"/>
        <v>1685.9972453742596</v>
      </c>
      <c r="FG54" s="135">
        <f t="shared" si="22"/>
        <v>3149.5897356493465</v>
      </c>
      <c r="FH54" s="135">
        <f t="shared" si="22"/>
        <v>4070.9529147662784</v>
      </c>
      <c r="FI54" s="135">
        <f t="shared" si="22"/>
        <v>1622.3618910983703</v>
      </c>
      <c r="FJ54" s="135">
        <f t="shared" si="22"/>
        <v>10258.205760971332</v>
      </c>
      <c r="FK54" s="135">
        <f t="shared" si="22"/>
        <v>4528.2532647409034</v>
      </c>
      <c r="FL54" s="135">
        <f t="shared" si="22"/>
        <v>27577.3718158214</v>
      </c>
      <c r="FM54" s="135">
        <f t="shared" si="22"/>
        <v>1268.6107122412493</v>
      </c>
      <c r="FN54" s="135">
        <f t="shared" si="22"/>
        <v>52551.412745501148</v>
      </c>
      <c r="FO54" s="135">
        <f t="shared" si="22"/>
        <v>1096858.4900412548</v>
      </c>
      <c r="FP54" s="135">
        <f t="shared" si="22"/>
        <v>57911.068165958801</v>
      </c>
      <c r="FQ54" s="135">
        <f t="shared" si="22"/>
        <v>10395.450670603203</v>
      </c>
      <c r="FR54" s="135">
        <f t="shared" si="22"/>
        <v>15159.707774784312</v>
      </c>
      <c r="FS54" s="135">
        <f t="shared" si="22"/>
        <v>478.5939568831248</v>
      </c>
      <c r="FT54" s="135">
        <f t="shared" si="22"/>
        <v>11393.706822630538</v>
      </c>
      <c r="FU54" s="135">
        <f t="shared" si="22"/>
        <v>3262.2867851444821</v>
      </c>
      <c r="FV54" s="135">
        <f t="shared" si="22"/>
        <v>1257.8976814527928</v>
      </c>
      <c r="FW54" s="135">
        <f t="shared" si="22"/>
        <v>1311609.5149652644</v>
      </c>
      <c r="FX54" s="135">
        <f t="shared" si="22"/>
        <v>297.53231020051874</v>
      </c>
      <c r="FY54" s="135">
        <f t="shared" si="22"/>
        <v>0</v>
      </c>
      <c r="FZ54" s="135">
        <f t="shared" si="22"/>
        <v>972.19757381627267</v>
      </c>
      <c r="GA54" s="135">
        <f t="shared" si="22"/>
        <v>293.91947025041327</v>
      </c>
      <c r="GB54" s="135">
        <f t="shared" si="22"/>
        <v>4106.4978575168871</v>
      </c>
      <c r="GC54" s="135">
        <f t="shared" si="22"/>
        <v>0</v>
      </c>
      <c r="GD54" s="135">
        <f t="shared" si="22"/>
        <v>662.74424999109908</v>
      </c>
      <c r="GE54" s="135">
        <f t="shared" si="22"/>
        <v>0</v>
      </c>
      <c r="GF54" s="135">
        <f t="shared" si="22"/>
        <v>531.46777159643011</v>
      </c>
      <c r="GG54" s="135">
        <f t="shared" si="22"/>
        <v>9468.5920605084357</v>
      </c>
      <c r="GH54" s="135">
        <f t="shared" si="22"/>
        <v>660.36194876101263</v>
      </c>
      <c r="GI54" s="135">
        <f t="shared" si="22"/>
        <v>917.72789962229024</v>
      </c>
      <c r="GJ54" s="135">
        <f t="shared" si="22"/>
        <v>2932.4688440711034</v>
      </c>
      <c r="GK54" s="135">
        <f t="shared" si="22"/>
        <v>1776.7403590039673</v>
      </c>
      <c r="GL54" s="135">
        <f t="shared" si="22"/>
        <v>10704.854279411695</v>
      </c>
      <c r="GM54" s="135">
        <f t="shared" si="22"/>
        <v>3431.2784440144537</v>
      </c>
      <c r="GN54" s="135">
        <f t="shared" si="22"/>
        <v>19674.63538176717</v>
      </c>
      <c r="GO54" s="135">
        <f t="shared" si="22"/>
        <v>1337.3090060293912</v>
      </c>
      <c r="GP54" s="135">
        <f t="shared" si="22"/>
        <v>34137.696165404959</v>
      </c>
      <c r="GQ54" s="135">
        <f t="shared" si="22"/>
        <v>256826.5606478327</v>
      </c>
      <c r="GR54" s="135">
        <f t="shared" si="22"/>
        <v>38331.846138027511</v>
      </c>
      <c r="GS54" s="135">
        <f t="shared" si="22"/>
        <v>12437.561453760756</v>
      </c>
      <c r="GT54" s="135">
        <f t="shared" si="22"/>
        <v>11336.086687416357</v>
      </c>
      <c r="GU54" s="135">
        <f t="shared" si="22"/>
        <v>427.70048882114952</v>
      </c>
      <c r="GV54" s="135">
        <f t="shared" si="22"/>
        <v>9942.0452284876046</v>
      </c>
      <c r="GW54" s="135">
        <f t="shared" ref="GW54:IA54" si="23">GW26</f>
        <v>7063.0613559921539</v>
      </c>
      <c r="GX54" s="135">
        <f t="shared" si="23"/>
        <v>1444.1594266568593</v>
      </c>
      <c r="GY54" s="135">
        <f t="shared" si="23"/>
        <v>429715.04504896118</v>
      </c>
      <c r="GZ54" s="135">
        <f t="shared" si="23"/>
        <v>0</v>
      </c>
      <c r="HA54" s="135">
        <f t="shared" si="23"/>
        <v>0</v>
      </c>
      <c r="HB54" s="135">
        <f t="shared" si="23"/>
        <v>327.28837614263654</v>
      </c>
      <c r="HC54" s="135">
        <f t="shared" si="23"/>
        <v>543.08918305858845</v>
      </c>
      <c r="HD54" s="135">
        <f t="shared" si="23"/>
        <v>5090.2005688374684</v>
      </c>
      <c r="HE54" s="135">
        <f t="shared" si="23"/>
        <v>0</v>
      </c>
      <c r="HF54" s="135">
        <f t="shared" si="23"/>
        <v>0</v>
      </c>
      <c r="HG54" s="135">
        <f t="shared" si="23"/>
        <v>213.22421903038904</v>
      </c>
      <c r="HH54" s="135">
        <f t="shared" si="23"/>
        <v>73.286182372962941</v>
      </c>
      <c r="HI54" s="135">
        <f t="shared" si="23"/>
        <v>1054.8319373323816</v>
      </c>
      <c r="HJ54" s="135">
        <f t="shared" si="23"/>
        <v>1061.4924941599684</v>
      </c>
      <c r="HK54" s="135">
        <f t="shared" si="23"/>
        <v>515.9779241816243</v>
      </c>
      <c r="HL54" s="135">
        <f t="shared" si="23"/>
        <v>3352.0390098575249</v>
      </c>
      <c r="HM54" s="135">
        <f t="shared" si="23"/>
        <v>293.14472949185176</v>
      </c>
      <c r="HN54" s="135">
        <f t="shared" si="23"/>
        <v>10478.941273056527</v>
      </c>
      <c r="HO54" s="135">
        <f t="shared" si="23"/>
        <v>1681.6725696068011</v>
      </c>
      <c r="HP54" s="135">
        <f t="shared" si="23"/>
        <v>18806.692406213526</v>
      </c>
      <c r="HQ54" s="135">
        <f t="shared" si="23"/>
        <v>0</v>
      </c>
      <c r="HR54" s="135">
        <f t="shared" si="23"/>
        <v>23431.119942963142</v>
      </c>
      <c r="HS54" s="135">
        <f t="shared" si="23"/>
        <v>13554.683661032734</v>
      </c>
      <c r="HT54" s="135">
        <f t="shared" si="23"/>
        <v>14206.970798693432</v>
      </c>
      <c r="HU54" s="135">
        <f t="shared" si="23"/>
        <v>4741.9878304770118</v>
      </c>
      <c r="HV54" s="135">
        <f t="shared" si="23"/>
        <v>2905.5363865656636</v>
      </c>
      <c r="HW54" s="135">
        <f t="shared" si="23"/>
        <v>5370.1275567630928</v>
      </c>
      <c r="HX54" s="135">
        <f t="shared" si="23"/>
        <v>5962.5283119235428</v>
      </c>
      <c r="HY54" s="135">
        <f t="shared" si="23"/>
        <v>3358.5421942515295</v>
      </c>
      <c r="HZ54" s="135">
        <f t="shared" si="23"/>
        <v>3389.7482221390351</v>
      </c>
      <c r="IA54" s="135">
        <f t="shared" si="23"/>
        <v>120413.12577815143</v>
      </c>
    </row>
    <row r="55" spans="11:235" x14ac:dyDescent="0.25">
      <c r="K55" s="25" t="s">
        <v>787</v>
      </c>
      <c r="L55" s="135">
        <f>L27+L28+L29+L30+L31+L32+L33+L37+L39</f>
        <v>244115.50329676227</v>
      </c>
      <c r="M55" s="135">
        <f t="shared" ref="M55:BX55" si="24">M27+M28+M29+M30+M31+M32+M33+M37+M39</f>
        <v>64356.307436454867</v>
      </c>
      <c r="N55" s="135">
        <f t="shared" si="24"/>
        <v>504202.52623616741</v>
      </c>
      <c r="O55" s="135">
        <f t="shared" si="24"/>
        <v>53962.700734129532</v>
      </c>
      <c r="P55" s="135">
        <f t="shared" si="24"/>
        <v>695951.25533508556</v>
      </c>
      <c r="Q55" s="135">
        <f t="shared" si="24"/>
        <v>54548.271878669213</v>
      </c>
      <c r="R55" s="135">
        <f t="shared" si="24"/>
        <v>117566.2821915863</v>
      </c>
      <c r="S55" s="135">
        <f t="shared" si="24"/>
        <v>364881.64559108502</v>
      </c>
      <c r="T55" s="135">
        <f t="shared" si="24"/>
        <v>268985.16288831813</v>
      </c>
      <c r="U55" s="135">
        <f t="shared" si="24"/>
        <v>1533737.8777748696</v>
      </c>
      <c r="V55" s="135">
        <f t="shared" si="24"/>
        <v>351112.93204896234</v>
      </c>
      <c r="W55" s="135">
        <f t="shared" si="24"/>
        <v>379594.49360254186</v>
      </c>
      <c r="X55" s="135">
        <f t="shared" si="24"/>
        <v>2609904.7341661612</v>
      </c>
      <c r="Y55" s="135">
        <f t="shared" si="24"/>
        <v>226381.76792309279</v>
      </c>
      <c r="Z55" s="135">
        <f t="shared" si="24"/>
        <v>282111.07121408806</v>
      </c>
      <c r="AA55" s="135">
        <f t="shared" si="24"/>
        <v>1739386.2932433006</v>
      </c>
      <c r="AB55" s="135">
        <f t="shared" si="24"/>
        <v>4487595.8585794289</v>
      </c>
      <c r="AC55" s="135">
        <f t="shared" si="24"/>
        <v>1146243.7170284349</v>
      </c>
      <c r="AD55" s="135">
        <f t="shared" si="24"/>
        <v>7981650.3348499127</v>
      </c>
      <c r="AE55" s="135">
        <f t="shared" si="24"/>
        <v>34739594.541896395</v>
      </c>
      <c r="AF55" s="135">
        <f t="shared" si="24"/>
        <v>4881303.396705538</v>
      </c>
      <c r="AG55" s="135">
        <f t="shared" si="24"/>
        <v>1776834.9993876759</v>
      </c>
      <c r="AH55" s="135">
        <f t="shared" si="24"/>
        <v>3843354.8421050729</v>
      </c>
      <c r="AI55" s="135">
        <f t="shared" si="24"/>
        <v>389858.25809552462</v>
      </c>
      <c r="AJ55" s="135">
        <f t="shared" si="24"/>
        <v>379938.83443929069</v>
      </c>
      <c r="AK55" s="135">
        <f t="shared" si="24"/>
        <v>1165686.051567215</v>
      </c>
      <c r="AL55" s="135">
        <f t="shared" si="24"/>
        <v>1920298.2741054562</v>
      </c>
      <c r="AM55" s="135">
        <f t="shared" si="24"/>
        <v>72203157.934321225</v>
      </c>
      <c r="AN55" s="135">
        <f t="shared" si="24"/>
        <v>203474.29266565287</v>
      </c>
      <c r="AO55" s="135">
        <f t="shared" si="24"/>
        <v>51787.668103841475</v>
      </c>
      <c r="AP55" s="135">
        <f t="shared" si="24"/>
        <v>457793.80649317894</v>
      </c>
      <c r="AQ55" s="135">
        <f t="shared" si="24"/>
        <v>54827.565368681273</v>
      </c>
      <c r="AR55" s="135">
        <f t="shared" si="24"/>
        <v>651242.20668831584</v>
      </c>
      <c r="AS55" s="135">
        <f t="shared" si="24"/>
        <v>54973.257091367217</v>
      </c>
      <c r="AT55" s="135">
        <f t="shared" si="24"/>
        <v>129868.45730339474</v>
      </c>
      <c r="AU55" s="135">
        <f t="shared" si="24"/>
        <v>357489.46598462423</v>
      </c>
      <c r="AV55" s="135">
        <f t="shared" si="24"/>
        <v>270336.53763999126</v>
      </c>
      <c r="AW55" s="135">
        <f t="shared" si="24"/>
        <v>1465976.6236767943</v>
      </c>
      <c r="AX55" s="135">
        <f t="shared" si="24"/>
        <v>347163.84693438525</v>
      </c>
      <c r="AY55" s="135">
        <f t="shared" si="24"/>
        <v>334246.29806245642</v>
      </c>
      <c r="AZ55" s="135">
        <f t="shared" si="24"/>
        <v>2742547.5336261271</v>
      </c>
      <c r="BA55" s="135">
        <f t="shared" si="24"/>
        <v>189833.23391628673</v>
      </c>
      <c r="BB55" s="135">
        <f t="shared" si="24"/>
        <v>295864.58078533591</v>
      </c>
      <c r="BC55" s="135">
        <f t="shared" si="24"/>
        <v>1618234.4739323193</v>
      </c>
      <c r="BD55" s="135">
        <f t="shared" si="24"/>
        <v>4638162.7545220666</v>
      </c>
      <c r="BE55" s="135">
        <f t="shared" si="24"/>
        <v>1098874.9911130583</v>
      </c>
      <c r="BF55" s="135">
        <f t="shared" si="24"/>
        <v>7899528.1430206569</v>
      </c>
      <c r="BG55" s="135">
        <f t="shared" si="24"/>
        <v>35415912.749234103</v>
      </c>
      <c r="BH55" s="135">
        <f t="shared" si="24"/>
        <v>4773260.5429121926</v>
      </c>
      <c r="BI55" s="135">
        <f t="shared" si="24"/>
        <v>1815199.3650159091</v>
      </c>
      <c r="BJ55" s="135">
        <f t="shared" si="24"/>
        <v>3802568.0255159242</v>
      </c>
      <c r="BK55" s="135">
        <f t="shared" si="24"/>
        <v>334575.67102810636</v>
      </c>
      <c r="BL55" s="135">
        <f t="shared" si="24"/>
        <v>379914.84359325329</v>
      </c>
      <c r="BM55" s="135">
        <f t="shared" si="24"/>
        <v>1086902.2804360804</v>
      </c>
      <c r="BN55" s="135">
        <f t="shared" si="24"/>
        <v>1946737.1185885833</v>
      </c>
      <c r="BO55" s="135">
        <f t="shared" si="24"/>
        <v>72417296.333252698</v>
      </c>
      <c r="BP55" s="135">
        <f t="shared" si="24"/>
        <v>210953.02537624846</v>
      </c>
      <c r="BQ55" s="135">
        <f t="shared" si="24"/>
        <v>53869.141296822192</v>
      </c>
      <c r="BR55" s="135">
        <f t="shared" si="24"/>
        <v>516126.92874963686</v>
      </c>
      <c r="BS55" s="135">
        <f t="shared" si="24"/>
        <v>62832.012590271654</v>
      </c>
      <c r="BT55" s="135">
        <f t="shared" si="24"/>
        <v>649721.99231774185</v>
      </c>
      <c r="BU55" s="135">
        <f t="shared" si="24"/>
        <v>45824.601527628867</v>
      </c>
      <c r="BV55" s="135">
        <f t="shared" si="24"/>
        <v>99535.475612597147</v>
      </c>
      <c r="BW55" s="135">
        <f t="shared" si="24"/>
        <v>356541.57663027168</v>
      </c>
      <c r="BX55" s="135">
        <f t="shared" si="24"/>
        <v>251599.77215214018</v>
      </c>
      <c r="BY55" s="135">
        <f t="shared" ref="BY55:EJ55" si="25">BY27+BY28+BY29+BY30+BY31+BY32+BY33+BY37+BY39</f>
        <v>1434833.7347329964</v>
      </c>
      <c r="BZ55" s="135">
        <f t="shared" si="25"/>
        <v>321524.15450162115</v>
      </c>
      <c r="CA55" s="135">
        <f t="shared" si="25"/>
        <v>301914.73180516879</v>
      </c>
      <c r="CB55" s="135">
        <f t="shared" si="25"/>
        <v>2374844.0016511907</v>
      </c>
      <c r="CC55" s="135">
        <f t="shared" si="25"/>
        <v>220405.46060804123</v>
      </c>
      <c r="CD55" s="135">
        <f t="shared" si="25"/>
        <v>267362.58778453059</v>
      </c>
      <c r="CE55" s="135">
        <f t="shared" si="25"/>
        <v>1665106.1399976895</v>
      </c>
      <c r="CF55" s="135">
        <f t="shared" si="25"/>
        <v>4497760.7709207861</v>
      </c>
      <c r="CG55" s="135">
        <f t="shared" si="25"/>
        <v>1031204.6110619631</v>
      </c>
      <c r="CH55" s="135">
        <f t="shared" si="25"/>
        <v>8039380.331536917</v>
      </c>
      <c r="CI55" s="135">
        <f t="shared" si="25"/>
        <v>35648707.975417688</v>
      </c>
      <c r="CJ55" s="135">
        <f t="shared" si="25"/>
        <v>4699450.8568264693</v>
      </c>
      <c r="CK55" s="135">
        <f t="shared" si="25"/>
        <v>1761466.0592011032</v>
      </c>
      <c r="CL55" s="135">
        <f t="shared" si="25"/>
        <v>3784713.5882328893</v>
      </c>
      <c r="CM55" s="135">
        <f t="shared" si="25"/>
        <v>319717.39733752701</v>
      </c>
      <c r="CN55" s="135">
        <f t="shared" si="25"/>
        <v>414030.70340758428</v>
      </c>
      <c r="CO55" s="135">
        <f t="shared" si="25"/>
        <v>1066994.9214709336</v>
      </c>
      <c r="CP55" s="135">
        <f t="shared" si="25"/>
        <v>1799638.4980304609</v>
      </c>
      <c r="CQ55" s="135">
        <f t="shared" si="25"/>
        <v>71896061.050778925</v>
      </c>
      <c r="CR55" s="135">
        <f t="shared" si="25"/>
        <v>177325.47951370524</v>
      </c>
      <c r="CS55" s="135">
        <f t="shared" si="25"/>
        <v>45261.414738343148</v>
      </c>
      <c r="CT55" s="135">
        <f t="shared" si="25"/>
        <v>463521.6572254498</v>
      </c>
      <c r="CU55" s="135">
        <f t="shared" si="25"/>
        <v>37657.113589113033</v>
      </c>
      <c r="CV55" s="135">
        <f t="shared" si="25"/>
        <v>577576.01579133829</v>
      </c>
      <c r="CW55" s="135">
        <f t="shared" si="25"/>
        <v>37227.310087273443</v>
      </c>
      <c r="CX55" s="135">
        <f t="shared" si="25"/>
        <v>103907.34242776615</v>
      </c>
      <c r="CY55" s="135">
        <f t="shared" si="25"/>
        <v>290148.71694960981</v>
      </c>
      <c r="CZ55" s="135">
        <f t="shared" si="25"/>
        <v>224039.49256560288</v>
      </c>
      <c r="DA55" s="135">
        <f t="shared" si="25"/>
        <v>1342595.9099253053</v>
      </c>
      <c r="DB55" s="135">
        <f t="shared" si="25"/>
        <v>315302.75746649032</v>
      </c>
      <c r="DC55" s="135">
        <f t="shared" si="25"/>
        <v>301460.69303483272</v>
      </c>
      <c r="DD55" s="135">
        <f t="shared" si="25"/>
        <v>2038131.3877887228</v>
      </c>
      <c r="DE55" s="135">
        <f t="shared" si="25"/>
        <v>205396.42808770743</v>
      </c>
      <c r="DF55" s="135">
        <f t="shared" si="25"/>
        <v>242114.74972443853</v>
      </c>
      <c r="DG55" s="135">
        <f t="shared" si="25"/>
        <v>1616166.6105441181</v>
      </c>
      <c r="DH55" s="135">
        <f t="shared" si="25"/>
        <v>4121191.4104811591</v>
      </c>
      <c r="DI55" s="135">
        <f t="shared" si="25"/>
        <v>977953.13006484671</v>
      </c>
      <c r="DJ55" s="135">
        <f t="shared" si="25"/>
        <v>7762243.7477585245</v>
      </c>
      <c r="DK55" s="135">
        <f t="shared" si="25"/>
        <v>35202010.861897469</v>
      </c>
      <c r="DL55" s="135">
        <f t="shared" si="25"/>
        <v>4112603.0485974746</v>
      </c>
      <c r="DM55" s="135">
        <f t="shared" si="25"/>
        <v>1620535.0343954118</v>
      </c>
      <c r="DN55" s="135">
        <f t="shared" si="25"/>
        <v>3789069.5055972645</v>
      </c>
      <c r="DO55" s="135">
        <f t="shared" si="25"/>
        <v>293346.6671553757</v>
      </c>
      <c r="DP55" s="135">
        <f t="shared" si="25"/>
        <v>358692.9926129494</v>
      </c>
      <c r="DQ55" s="135">
        <f t="shared" si="25"/>
        <v>1015263.9568816894</v>
      </c>
      <c r="DR55" s="135">
        <f t="shared" si="25"/>
        <v>1829538.496946665</v>
      </c>
      <c r="DS55" s="135">
        <f t="shared" si="25"/>
        <v>69100281.93184866</v>
      </c>
      <c r="DT55" s="135">
        <f t="shared" si="25"/>
        <v>211576.48467968428</v>
      </c>
      <c r="DU55" s="135">
        <f t="shared" si="25"/>
        <v>50259.288746754894</v>
      </c>
      <c r="DV55" s="135">
        <f t="shared" si="25"/>
        <v>451524.62993827666</v>
      </c>
      <c r="DW55" s="135">
        <f t="shared" si="25"/>
        <v>43194.083047802393</v>
      </c>
      <c r="DX55" s="135">
        <f t="shared" si="25"/>
        <v>607870.33500639151</v>
      </c>
      <c r="DY55" s="135">
        <f t="shared" si="25"/>
        <v>40682.934964596607</v>
      </c>
      <c r="DZ55" s="135">
        <f t="shared" si="25"/>
        <v>130884.34926304342</v>
      </c>
      <c r="EA55" s="135">
        <f t="shared" si="25"/>
        <v>311143.09947705868</v>
      </c>
      <c r="EB55" s="135">
        <f t="shared" si="25"/>
        <v>226034.94495205762</v>
      </c>
      <c r="EC55" s="135">
        <f t="shared" si="25"/>
        <v>1296040.0818627165</v>
      </c>
      <c r="ED55" s="135">
        <f t="shared" si="25"/>
        <v>318035.49211427907</v>
      </c>
      <c r="EE55" s="135">
        <f t="shared" si="25"/>
        <v>279673.04219621303</v>
      </c>
      <c r="EF55" s="135">
        <f t="shared" si="25"/>
        <v>2083638.5924451042</v>
      </c>
      <c r="EG55" s="135">
        <f t="shared" si="25"/>
        <v>211378.41943781925</v>
      </c>
      <c r="EH55" s="135">
        <f t="shared" si="25"/>
        <v>236349.60168011006</v>
      </c>
      <c r="EI55" s="135">
        <f t="shared" si="25"/>
        <v>1687448.3864042195</v>
      </c>
      <c r="EJ55" s="135">
        <f t="shared" si="25"/>
        <v>4273624.5462447675</v>
      </c>
      <c r="EK55" s="135">
        <f t="shared" ref="EK55:GV55" si="26">EK27+EK28+EK29+EK30+EK31+EK32+EK33+EK37+EK39</f>
        <v>1001698.4804768672</v>
      </c>
      <c r="EL55" s="135">
        <f t="shared" si="26"/>
        <v>7852900.9905884936</v>
      </c>
      <c r="EM55" s="135">
        <f t="shared" si="26"/>
        <v>35201813.667724311</v>
      </c>
      <c r="EN55" s="135">
        <f t="shared" si="26"/>
        <v>4689666.3853087239</v>
      </c>
      <c r="EO55" s="135">
        <f t="shared" si="26"/>
        <v>1606259.2478165869</v>
      </c>
      <c r="EP55" s="135">
        <f t="shared" si="26"/>
        <v>4121891.6700477544</v>
      </c>
      <c r="EQ55" s="135">
        <f t="shared" si="26"/>
        <v>288976.90075262502</v>
      </c>
      <c r="ER55" s="135">
        <f t="shared" si="26"/>
        <v>356952.26946515206</v>
      </c>
      <c r="ES55" s="135">
        <f t="shared" si="26"/>
        <v>1129985.4313759981</v>
      </c>
      <c r="ET55" s="135">
        <f t="shared" si="26"/>
        <v>2059272.252547343</v>
      </c>
      <c r="EU55" s="135">
        <f t="shared" si="26"/>
        <v>70768775.608564749</v>
      </c>
      <c r="EV55" s="135">
        <f t="shared" si="26"/>
        <v>187007.37026676221</v>
      </c>
      <c r="EW55" s="135">
        <f t="shared" si="26"/>
        <v>54756.354030160597</v>
      </c>
      <c r="EX55" s="135">
        <f t="shared" si="26"/>
        <v>413539.67329236132</v>
      </c>
      <c r="EY55" s="135">
        <f t="shared" si="26"/>
        <v>44122.798448053902</v>
      </c>
      <c r="EZ55" s="135">
        <f t="shared" si="26"/>
        <v>541161.02989683277</v>
      </c>
      <c r="FA55" s="135">
        <f t="shared" si="26"/>
        <v>35833.967877224721</v>
      </c>
      <c r="FB55" s="135">
        <f t="shared" si="26"/>
        <v>148093.95782313842</v>
      </c>
      <c r="FC55" s="135">
        <f t="shared" si="26"/>
        <v>265312.32314506109</v>
      </c>
      <c r="FD55" s="135">
        <f t="shared" si="26"/>
        <v>181982.09718889039</v>
      </c>
      <c r="FE55" s="135">
        <f t="shared" si="26"/>
        <v>1098963.9787160698</v>
      </c>
      <c r="FF55" s="135">
        <f t="shared" si="26"/>
        <v>297515.51756318065</v>
      </c>
      <c r="FG55" s="135">
        <f t="shared" si="26"/>
        <v>234983.11299854476</v>
      </c>
      <c r="FH55" s="135">
        <f t="shared" si="26"/>
        <v>1658290.3475384829</v>
      </c>
      <c r="FI55" s="135">
        <f t="shared" si="26"/>
        <v>185895.41712849448</v>
      </c>
      <c r="FJ55" s="135">
        <f t="shared" si="26"/>
        <v>199260.9900261859</v>
      </c>
      <c r="FK55" s="135">
        <f t="shared" si="26"/>
        <v>1629326.1779245948</v>
      </c>
      <c r="FL55" s="135">
        <f t="shared" si="26"/>
        <v>4004168.0777974026</v>
      </c>
      <c r="FM55" s="135">
        <f t="shared" si="26"/>
        <v>958847.71675955551</v>
      </c>
      <c r="FN55" s="135">
        <f t="shared" si="26"/>
        <v>7498284.3496174198</v>
      </c>
      <c r="FO55" s="135">
        <f t="shared" si="26"/>
        <v>31744626.218326434</v>
      </c>
      <c r="FP55" s="135">
        <f t="shared" si="26"/>
        <v>4371971.7883788049</v>
      </c>
      <c r="FQ55" s="135">
        <f t="shared" si="26"/>
        <v>1443222.0369106235</v>
      </c>
      <c r="FR55" s="135">
        <f t="shared" si="26"/>
        <v>3726966.1066421219</v>
      </c>
      <c r="FS55" s="135">
        <f t="shared" si="26"/>
        <v>277969.36333518958</v>
      </c>
      <c r="FT55" s="135">
        <f t="shared" si="26"/>
        <v>356713.58353018621</v>
      </c>
      <c r="FU55" s="135">
        <f t="shared" si="26"/>
        <v>1045966.7282305955</v>
      </c>
      <c r="FV55" s="135">
        <f t="shared" si="26"/>
        <v>1864633.0049535825</v>
      </c>
      <c r="FW55" s="135">
        <f t="shared" si="26"/>
        <v>64469414.088345952</v>
      </c>
      <c r="FX55" s="135">
        <f t="shared" si="26"/>
        <v>181377.50762725761</v>
      </c>
      <c r="FY55" s="135">
        <f t="shared" si="26"/>
        <v>54970.236325594218</v>
      </c>
      <c r="FZ55" s="135">
        <f t="shared" si="26"/>
        <v>369119.2732434725</v>
      </c>
      <c r="GA55" s="135">
        <f t="shared" si="26"/>
        <v>42461.972091060401</v>
      </c>
      <c r="GB55" s="135">
        <f t="shared" si="26"/>
        <v>523111.40899495553</v>
      </c>
      <c r="GC55" s="135">
        <f t="shared" si="26"/>
        <v>49261.984129955599</v>
      </c>
      <c r="GD55" s="135">
        <f t="shared" si="26"/>
        <v>204525.28600678619</v>
      </c>
      <c r="GE55" s="135">
        <f t="shared" si="26"/>
        <v>234094.5911958839</v>
      </c>
      <c r="GF55" s="135">
        <f t="shared" si="26"/>
        <v>189536.70467743301</v>
      </c>
      <c r="GG55" s="135">
        <f t="shared" si="26"/>
        <v>996486.71918461565</v>
      </c>
      <c r="GH55" s="135">
        <f t="shared" si="26"/>
        <v>289688.0878542157</v>
      </c>
      <c r="GI55" s="135">
        <f t="shared" si="26"/>
        <v>220337.89700394019</v>
      </c>
      <c r="GJ55" s="135">
        <f t="shared" si="26"/>
        <v>1718855.7565443618</v>
      </c>
      <c r="GK55" s="135">
        <f t="shared" si="26"/>
        <v>186386.43684931396</v>
      </c>
      <c r="GL55" s="135">
        <f t="shared" si="26"/>
        <v>210080.73246593669</v>
      </c>
      <c r="GM55" s="135">
        <f t="shared" si="26"/>
        <v>1683662.7682509036</v>
      </c>
      <c r="GN55" s="135">
        <f t="shared" si="26"/>
        <v>3924773.102886558</v>
      </c>
      <c r="GO55" s="135">
        <f t="shared" si="26"/>
        <v>965019.8282552131</v>
      </c>
      <c r="GP55" s="135">
        <f t="shared" si="26"/>
        <v>7468847.8524249662</v>
      </c>
      <c r="GQ55" s="135">
        <f t="shared" si="26"/>
        <v>32317229.904495582</v>
      </c>
      <c r="GR55" s="135">
        <f t="shared" si="26"/>
        <v>4080621.3986713532</v>
      </c>
      <c r="GS55" s="135">
        <f t="shared" si="26"/>
        <v>1418708.3157430384</v>
      </c>
      <c r="GT55" s="135">
        <f t="shared" si="26"/>
        <v>3692074.5322602512</v>
      </c>
      <c r="GU55" s="135">
        <f t="shared" si="26"/>
        <v>266525.45441348688</v>
      </c>
      <c r="GV55" s="135">
        <f t="shared" si="26"/>
        <v>328069.91803002678</v>
      </c>
      <c r="GW55" s="135">
        <f t="shared" ref="GW55:IA55" si="27">GW27+GW28+GW29+GW30+GW31+GW32+GW33+GW37+GW39</f>
        <v>1046521.0274010322</v>
      </c>
      <c r="GX55" s="135">
        <f t="shared" si="27"/>
        <v>1847078.1790147056</v>
      </c>
      <c r="GY55" s="135">
        <f t="shared" si="27"/>
        <v>64509426.876041904</v>
      </c>
      <c r="GZ55" s="135">
        <f t="shared" si="27"/>
        <v>144106.70047432688</v>
      </c>
      <c r="HA55" s="135">
        <f t="shared" si="27"/>
        <v>54451.463998629566</v>
      </c>
      <c r="HB55" s="135">
        <f t="shared" si="27"/>
        <v>355889.82226356468</v>
      </c>
      <c r="HC55" s="135">
        <f t="shared" si="27"/>
        <v>40359.855168217713</v>
      </c>
      <c r="HD55" s="135">
        <f t="shared" si="27"/>
        <v>463886.01566445682</v>
      </c>
      <c r="HE55" s="135">
        <f t="shared" si="27"/>
        <v>54565.781368185708</v>
      </c>
      <c r="HF55" s="135">
        <f t="shared" si="27"/>
        <v>154321.81305121418</v>
      </c>
      <c r="HG55" s="135">
        <f t="shared" si="27"/>
        <v>215145.52992441607</v>
      </c>
      <c r="HH55" s="135">
        <f t="shared" si="27"/>
        <v>162803.45308107871</v>
      </c>
      <c r="HI55" s="135">
        <f t="shared" si="27"/>
        <v>866988.16917647258</v>
      </c>
      <c r="HJ55" s="135">
        <f t="shared" si="27"/>
        <v>271944.86934422044</v>
      </c>
      <c r="HK55" s="135">
        <f t="shared" si="27"/>
        <v>212704.88581299226</v>
      </c>
      <c r="HL55" s="135">
        <f t="shared" si="27"/>
        <v>1603768.2999824043</v>
      </c>
      <c r="HM55" s="135">
        <f t="shared" si="27"/>
        <v>196387.11272842067</v>
      </c>
      <c r="HN55" s="135">
        <f t="shared" si="27"/>
        <v>207555.50281364875</v>
      </c>
      <c r="HO55" s="135">
        <f t="shared" si="27"/>
        <v>1361037.6320058878</v>
      </c>
      <c r="HP55" s="135">
        <f t="shared" si="27"/>
        <v>3691895.6225825022</v>
      </c>
      <c r="HQ55" s="135">
        <f t="shared" si="27"/>
        <v>915499.68446830695</v>
      </c>
      <c r="HR55" s="135">
        <f t="shared" si="27"/>
        <v>7302955.4862909894</v>
      </c>
      <c r="HS55" s="135">
        <f t="shared" si="27"/>
        <v>30313274.046603158</v>
      </c>
      <c r="HT55" s="135">
        <f t="shared" si="27"/>
        <v>3087184.4656473566</v>
      </c>
      <c r="HU55" s="135">
        <f t="shared" si="27"/>
        <v>1268742.3515914064</v>
      </c>
      <c r="HV55" s="135">
        <f t="shared" si="27"/>
        <v>3614871.2013664679</v>
      </c>
      <c r="HW55" s="135">
        <f t="shared" si="27"/>
        <v>248966.91612552537</v>
      </c>
      <c r="HX55" s="135">
        <f t="shared" si="27"/>
        <v>276148.12396755355</v>
      </c>
      <c r="HY55" s="135">
        <f t="shared" si="27"/>
        <v>903517.94716249546</v>
      </c>
      <c r="HZ55" s="135">
        <f t="shared" si="27"/>
        <v>1723298.2482808609</v>
      </c>
      <c r="IA55" s="135">
        <f t="shared" si="27"/>
        <v>59712271.000944756</v>
      </c>
    </row>
    <row r="56" spans="11:235" ht="30" x14ac:dyDescent="0.25">
      <c r="K56" s="25" t="s">
        <v>790</v>
      </c>
      <c r="L56" s="135">
        <f>L4+L11+L34+L35</f>
        <v>13592.311442497865</v>
      </c>
      <c r="M56" s="135">
        <f t="shared" ref="M56:BX56" si="28">M4+M11+M34+M35</f>
        <v>2816.1793172775488</v>
      </c>
      <c r="N56" s="135">
        <f t="shared" si="28"/>
        <v>20678.427298172694</v>
      </c>
      <c r="O56" s="135">
        <f t="shared" si="28"/>
        <v>5532.6980241628953</v>
      </c>
      <c r="P56" s="135">
        <f t="shared" si="28"/>
        <v>55146.885464476363</v>
      </c>
      <c r="Q56" s="135">
        <f t="shared" si="28"/>
        <v>4067.9497804322073</v>
      </c>
      <c r="R56" s="135">
        <f t="shared" si="28"/>
        <v>10633.446127985535</v>
      </c>
      <c r="S56" s="135">
        <f t="shared" si="28"/>
        <v>22859.500693171958</v>
      </c>
      <c r="T56" s="135">
        <f t="shared" si="28"/>
        <v>11125.668688512507</v>
      </c>
      <c r="U56" s="135">
        <f t="shared" si="28"/>
        <v>53066.315662171284</v>
      </c>
      <c r="V56" s="135">
        <f t="shared" si="28"/>
        <v>20973.307088342382</v>
      </c>
      <c r="W56" s="135">
        <f t="shared" si="28"/>
        <v>21776.491487514897</v>
      </c>
      <c r="X56" s="135">
        <f t="shared" si="28"/>
        <v>67184.850537674924</v>
      </c>
      <c r="Y56" s="135">
        <f t="shared" si="28"/>
        <v>19590.640465522349</v>
      </c>
      <c r="Z56" s="135">
        <f t="shared" si="28"/>
        <v>20623.55634069139</v>
      </c>
      <c r="AA56" s="135">
        <f t="shared" si="28"/>
        <v>96749.543692400155</v>
      </c>
      <c r="AB56" s="135">
        <f t="shared" si="28"/>
        <v>322920.23455808603</v>
      </c>
      <c r="AC56" s="135">
        <f t="shared" si="28"/>
        <v>65754.295409409358</v>
      </c>
      <c r="AD56" s="135">
        <f t="shared" si="28"/>
        <v>554902.45409386861</v>
      </c>
      <c r="AE56" s="135">
        <f t="shared" si="28"/>
        <v>1830282.365799879</v>
      </c>
      <c r="AF56" s="135">
        <f t="shared" si="28"/>
        <v>263030.03952230897</v>
      </c>
      <c r="AG56" s="135">
        <f t="shared" si="28"/>
        <v>218129.7277797446</v>
      </c>
      <c r="AH56" s="135">
        <f t="shared" si="28"/>
        <v>266046.91136561951</v>
      </c>
      <c r="AI56" s="135">
        <f t="shared" si="28"/>
        <v>29348.956927459814</v>
      </c>
      <c r="AJ56" s="135">
        <f t="shared" si="28"/>
        <v>36116.533459528553</v>
      </c>
      <c r="AK56" s="135">
        <f t="shared" si="28"/>
        <v>66673.465031355096</v>
      </c>
      <c r="AL56" s="135">
        <f t="shared" si="28"/>
        <v>148836.07684613171</v>
      </c>
      <c r="AM56" s="135">
        <f t="shared" si="28"/>
        <v>4248458.8329043975</v>
      </c>
      <c r="AN56" s="135">
        <f t="shared" si="28"/>
        <v>12280.906337200424</v>
      </c>
      <c r="AO56" s="135">
        <f t="shared" si="28"/>
        <v>2818.7019951362931</v>
      </c>
      <c r="AP56" s="135">
        <f t="shared" si="28"/>
        <v>20282.155191236699</v>
      </c>
      <c r="AQ56" s="135">
        <f t="shared" si="28"/>
        <v>3717.5981958889106</v>
      </c>
      <c r="AR56" s="135">
        <f t="shared" si="28"/>
        <v>49778.380615016489</v>
      </c>
      <c r="AS56" s="135">
        <f t="shared" si="28"/>
        <v>2846.0856719042722</v>
      </c>
      <c r="AT56" s="135">
        <f t="shared" si="28"/>
        <v>9595.2329414699616</v>
      </c>
      <c r="AU56" s="135">
        <f t="shared" si="28"/>
        <v>18137.253717965388</v>
      </c>
      <c r="AV56" s="135">
        <f t="shared" si="28"/>
        <v>12113.446929639784</v>
      </c>
      <c r="AW56" s="135">
        <f t="shared" si="28"/>
        <v>51441.306537387994</v>
      </c>
      <c r="AX56" s="135">
        <f t="shared" si="28"/>
        <v>21664.211538400996</v>
      </c>
      <c r="AY56" s="135">
        <f t="shared" si="28"/>
        <v>18612.512507145722</v>
      </c>
      <c r="AZ56" s="135">
        <f t="shared" si="28"/>
        <v>78964.718196781891</v>
      </c>
      <c r="BA56" s="135">
        <f t="shared" si="28"/>
        <v>18314.21729951517</v>
      </c>
      <c r="BB56" s="135">
        <f t="shared" si="28"/>
        <v>17746.361227094443</v>
      </c>
      <c r="BC56" s="135">
        <f t="shared" si="28"/>
        <v>85638.323397590866</v>
      </c>
      <c r="BD56" s="135">
        <f t="shared" si="28"/>
        <v>320916.58177970239</v>
      </c>
      <c r="BE56" s="135">
        <f t="shared" si="28"/>
        <v>62194.210527038085</v>
      </c>
      <c r="BF56" s="135">
        <f t="shared" si="28"/>
        <v>516689.29808885575</v>
      </c>
      <c r="BG56" s="135">
        <f t="shared" si="28"/>
        <v>1771005.9987348425</v>
      </c>
      <c r="BH56" s="135">
        <f t="shared" si="28"/>
        <v>229449.03589935409</v>
      </c>
      <c r="BI56" s="135">
        <f t="shared" si="28"/>
        <v>193841.96581873327</v>
      </c>
      <c r="BJ56" s="135">
        <f t="shared" si="28"/>
        <v>241221.82757461758</v>
      </c>
      <c r="BK56" s="135">
        <f t="shared" si="28"/>
        <v>24429.184789748491</v>
      </c>
      <c r="BL56" s="135">
        <f t="shared" si="28"/>
        <v>29131.973885615676</v>
      </c>
      <c r="BM56" s="135">
        <f t="shared" si="28"/>
        <v>65065.377282177244</v>
      </c>
      <c r="BN56" s="135">
        <f t="shared" si="28"/>
        <v>141200.03793279678</v>
      </c>
      <c r="BO56" s="135">
        <f t="shared" si="28"/>
        <v>4019096.9046128578</v>
      </c>
      <c r="BP56" s="135">
        <f t="shared" si="28"/>
        <v>11249.337664140048</v>
      </c>
      <c r="BQ56" s="135">
        <f t="shared" si="28"/>
        <v>2633.9151360285732</v>
      </c>
      <c r="BR56" s="135">
        <f t="shared" si="28"/>
        <v>21796.475975928108</v>
      </c>
      <c r="BS56" s="135">
        <f t="shared" si="28"/>
        <v>3977.6578394841031</v>
      </c>
      <c r="BT56" s="135">
        <f t="shared" si="28"/>
        <v>46790.260001361545</v>
      </c>
      <c r="BU56" s="135">
        <f t="shared" si="28"/>
        <v>2728.3849327397866</v>
      </c>
      <c r="BV56" s="135">
        <f t="shared" si="28"/>
        <v>7678.4196663158809</v>
      </c>
      <c r="BW56" s="135">
        <f t="shared" si="28"/>
        <v>16608.592085703953</v>
      </c>
      <c r="BX56" s="135">
        <f t="shared" si="28"/>
        <v>10428.130293412094</v>
      </c>
      <c r="BY56" s="135">
        <f t="shared" ref="BY56:EJ56" si="29">BY4+BY11+BY34+BY35</f>
        <v>50065.955582401541</v>
      </c>
      <c r="BZ56" s="135">
        <f t="shared" si="29"/>
        <v>19776.230261804278</v>
      </c>
      <c r="CA56" s="135">
        <f t="shared" si="29"/>
        <v>14172.471933241901</v>
      </c>
      <c r="CB56" s="135">
        <f t="shared" si="29"/>
        <v>50582.100436776745</v>
      </c>
      <c r="CC56" s="135">
        <f t="shared" si="29"/>
        <v>17271.068809869554</v>
      </c>
      <c r="CD56" s="135">
        <f t="shared" si="29"/>
        <v>17931.617128833677</v>
      </c>
      <c r="CE56" s="135">
        <f t="shared" si="29"/>
        <v>77585.204246724315</v>
      </c>
      <c r="CF56" s="135">
        <f t="shared" si="29"/>
        <v>302424.6743730405</v>
      </c>
      <c r="CG56" s="135">
        <f t="shared" si="29"/>
        <v>53204.330106512498</v>
      </c>
      <c r="CH56" s="135">
        <f t="shared" si="29"/>
        <v>482158.88610969984</v>
      </c>
      <c r="CI56" s="135">
        <f t="shared" si="29"/>
        <v>1787986.8668376245</v>
      </c>
      <c r="CJ56" s="135">
        <f t="shared" si="29"/>
        <v>239430.2551730444</v>
      </c>
      <c r="CK56" s="135">
        <f t="shared" si="29"/>
        <v>185241.47066663488</v>
      </c>
      <c r="CL56" s="135">
        <f t="shared" si="29"/>
        <v>228233.32688534143</v>
      </c>
      <c r="CM56" s="135">
        <f t="shared" si="29"/>
        <v>22811.749358645291</v>
      </c>
      <c r="CN56" s="135">
        <f t="shared" si="29"/>
        <v>32108.251512266259</v>
      </c>
      <c r="CO56" s="135">
        <f t="shared" si="29"/>
        <v>62493.046276482797</v>
      </c>
      <c r="CP56" s="135">
        <f t="shared" si="29"/>
        <v>134308.94521656839</v>
      </c>
      <c r="CQ56" s="135">
        <f t="shared" si="29"/>
        <v>3901677.6245106272</v>
      </c>
      <c r="CR56" s="135">
        <f t="shared" si="29"/>
        <v>13666.840329498937</v>
      </c>
      <c r="CS56" s="135">
        <f t="shared" si="29"/>
        <v>2656.9415231570574</v>
      </c>
      <c r="CT56" s="135">
        <f t="shared" si="29"/>
        <v>18223.632785044123</v>
      </c>
      <c r="CU56" s="135">
        <f t="shared" si="29"/>
        <v>3609.9816895758113</v>
      </c>
      <c r="CV56" s="135">
        <f t="shared" si="29"/>
        <v>35365.009357930743</v>
      </c>
      <c r="CW56" s="135">
        <f t="shared" si="29"/>
        <v>1724.5834972788641</v>
      </c>
      <c r="CX56" s="135">
        <f t="shared" si="29"/>
        <v>4960.5834631049729</v>
      </c>
      <c r="CY56" s="135">
        <f t="shared" si="29"/>
        <v>10852.356692665151</v>
      </c>
      <c r="CZ56" s="135">
        <f t="shared" si="29"/>
        <v>11340.704876246749</v>
      </c>
      <c r="DA56" s="135">
        <f t="shared" si="29"/>
        <v>34652.521263132287</v>
      </c>
      <c r="DB56" s="135">
        <f t="shared" si="29"/>
        <v>16841.300040126363</v>
      </c>
      <c r="DC56" s="135">
        <f t="shared" si="29"/>
        <v>12944.821342120986</v>
      </c>
      <c r="DD56" s="135">
        <f t="shared" si="29"/>
        <v>37403.431327805927</v>
      </c>
      <c r="DE56" s="135">
        <f t="shared" si="29"/>
        <v>10866.82495729324</v>
      </c>
      <c r="DF56" s="135">
        <f t="shared" si="29"/>
        <v>15189.060268430036</v>
      </c>
      <c r="DG56" s="135">
        <f t="shared" si="29"/>
        <v>70277.273856218395</v>
      </c>
      <c r="DH56" s="135">
        <f t="shared" si="29"/>
        <v>260208.93027778878</v>
      </c>
      <c r="DI56" s="135">
        <f t="shared" si="29"/>
        <v>46098.921388604504</v>
      </c>
      <c r="DJ56" s="135">
        <f t="shared" si="29"/>
        <v>431990.86542334501</v>
      </c>
      <c r="DK56" s="135">
        <f t="shared" si="29"/>
        <v>1658525.6455170391</v>
      </c>
      <c r="DL56" s="135">
        <f t="shared" si="29"/>
        <v>212342.35000287046</v>
      </c>
      <c r="DM56" s="135">
        <f t="shared" si="29"/>
        <v>165037.76268604639</v>
      </c>
      <c r="DN56" s="135">
        <f t="shared" si="29"/>
        <v>212559.13662354846</v>
      </c>
      <c r="DO56" s="135">
        <f t="shared" si="29"/>
        <v>18731.786095114567</v>
      </c>
      <c r="DP56" s="135">
        <f t="shared" si="29"/>
        <v>26290.861159167442</v>
      </c>
      <c r="DQ56" s="135">
        <f t="shared" si="29"/>
        <v>51748.016606088371</v>
      </c>
      <c r="DR56" s="135">
        <f t="shared" si="29"/>
        <v>142316.10211942875</v>
      </c>
      <c r="DS56" s="135">
        <f t="shared" si="29"/>
        <v>3526426.245168671</v>
      </c>
      <c r="DT56" s="135">
        <f t="shared" si="29"/>
        <v>10848.982417882009</v>
      </c>
      <c r="DU56" s="135">
        <f t="shared" si="29"/>
        <v>2276.2018431647994</v>
      </c>
      <c r="DV56" s="135">
        <f t="shared" si="29"/>
        <v>16977.277403628497</v>
      </c>
      <c r="DW56" s="135">
        <f t="shared" si="29"/>
        <v>3661.3151426991294</v>
      </c>
      <c r="DX56" s="135">
        <f t="shared" si="29"/>
        <v>26666.195503700823</v>
      </c>
      <c r="DY56" s="135">
        <f t="shared" si="29"/>
        <v>975.36045187596278</v>
      </c>
      <c r="DZ56" s="135">
        <f t="shared" si="29"/>
        <v>4755.0599414885401</v>
      </c>
      <c r="EA56" s="135">
        <f t="shared" si="29"/>
        <v>8673.3840010270233</v>
      </c>
      <c r="EB56" s="135">
        <f t="shared" si="29"/>
        <v>5820.558719549017</v>
      </c>
      <c r="EC56" s="135">
        <f t="shared" si="29"/>
        <v>30297.975170276077</v>
      </c>
      <c r="ED56" s="135">
        <f t="shared" si="29"/>
        <v>17231.207621102316</v>
      </c>
      <c r="EE56" s="135">
        <f t="shared" si="29"/>
        <v>10260.476240061054</v>
      </c>
      <c r="EF56" s="135">
        <f t="shared" si="29"/>
        <v>38684.345096060279</v>
      </c>
      <c r="EG56" s="135">
        <f t="shared" si="29"/>
        <v>10050.789315490896</v>
      </c>
      <c r="EH56" s="135">
        <f t="shared" si="29"/>
        <v>12285.813174543413</v>
      </c>
      <c r="EI56" s="135">
        <f t="shared" si="29"/>
        <v>77557.085486176336</v>
      </c>
      <c r="EJ56" s="135">
        <f t="shared" si="29"/>
        <v>218411.39704144764</v>
      </c>
      <c r="EK56" s="135">
        <f t="shared" ref="EK56:GV56" si="30">EK4+EK11+EK34+EK35</f>
        <v>38695.59353164208</v>
      </c>
      <c r="EL56" s="135">
        <f t="shared" si="30"/>
        <v>390671.67570154811</v>
      </c>
      <c r="EM56" s="135">
        <f t="shared" si="30"/>
        <v>1598421.8786594961</v>
      </c>
      <c r="EN56" s="135">
        <f t="shared" si="30"/>
        <v>202645.19276446471</v>
      </c>
      <c r="EO56" s="135">
        <f t="shared" si="30"/>
        <v>151890.56922256137</v>
      </c>
      <c r="EP56" s="135">
        <f t="shared" si="30"/>
        <v>181131.81744807557</v>
      </c>
      <c r="EQ56" s="135">
        <f t="shared" si="30"/>
        <v>14012.934962017287</v>
      </c>
      <c r="ER56" s="135">
        <f t="shared" si="30"/>
        <v>22005.856150383777</v>
      </c>
      <c r="ES56" s="135">
        <f t="shared" si="30"/>
        <v>39051.268668156576</v>
      </c>
      <c r="ET56" s="135">
        <f t="shared" si="30"/>
        <v>120318.67156412097</v>
      </c>
      <c r="EU56" s="135">
        <f t="shared" si="30"/>
        <v>3254278.8832426406</v>
      </c>
      <c r="EV56" s="135">
        <f t="shared" si="30"/>
        <v>9247.8457127679412</v>
      </c>
      <c r="EW56" s="135">
        <f t="shared" si="30"/>
        <v>2545.3363416745724</v>
      </c>
      <c r="EX56" s="135">
        <f t="shared" si="30"/>
        <v>14532.957526258213</v>
      </c>
      <c r="EY56" s="135">
        <f t="shared" si="30"/>
        <v>3465.997076783382</v>
      </c>
      <c r="EZ56" s="135">
        <f t="shared" si="30"/>
        <v>24187.771393715877</v>
      </c>
      <c r="FA56" s="135">
        <f t="shared" si="30"/>
        <v>1000.2889140740551</v>
      </c>
      <c r="FB56" s="135">
        <f t="shared" si="30"/>
        <v>4223.0512638464979</v>
      </c>
      <c r="FC56" s="135">
        <f t="shared" si="30"/>
        <v>8110.2253866734309</v>
      </c>
      <c r="FD56" s="135">
        <f t="shared" si="30"/>
        <v>6625.6560100306069</v>
      </c>
      <c r="FE56" s="135">
        <f t="shared" si="30"/>
        <v>33771.652313816805</v>
      </c>
      <c r="FF56" s="135">
        <f t="shared" si="30"/>
        <v>14284.378839390291</v>
      </c>
      <c r="FG56" s="135">
        <f t="shared" si="30"/>
        <v>11041.258925754257</v>
      </c>
      <c r="FH56" s="135">
        <f t="shared" si="30"/>
        <v>31156.542465293795</v>
      </c>
      <c r="FI56" s="135">
        <f t="shared" si="30"/>
        <v>7018.5314092542785</v>
      </c>
      <c r="FJ56" s="135">
        <f t="shared" si="30"/>
        <v>11001.098202895097</v>
      </c>
      <c r="FK56" s="135">
        <f t="shared" si="30"/>
        <v>71531.53455644034</v>
      </c>
      <c r="FL56" s="135">
        <f t="shared" si="30"/>
        <v>210953.7865376797</v>
      </c>
      <c r="FM56" s="135">
        <f t="shared" si="30"/>
        <v>38593.103046202639</v>
      </c>
      <c r="FN56" s="135">
        <f t="shared" si="30"/>
        <v>346111.54686962068</v>
      </c>
      <c r="FO56" s="135">
        <f t="shared" si="30"/>
        <v>1305016.7340997204</v>
      </c>
      <c r="FP56" s="135">
        <f t="shared" si="30"/>
        <v>180845.21371767053</v>
      </c>
      <c r="FQ56" s="135">
        <f t="shared" si="30"/>
        <v>147993.03886843869</v>
      </c>
      <c r="FR56" s="135">
        <f t="shared" si="30"/>
        <v>167090.44675862073</v>
      </c>
      <c r="FS56" s="135">
        <f t="shared" si="30"/>
        <v>10059.386578869484</v>
      </c>
      <c r="FT56" s="135">
        <f t="shared" si="30"/>
        <v>21216.115573523999</v>
      </c>
      <c r="FU56" s="135">
        <f t="shared" si="30"/>
        <v>34870.004999912853</v>
      </c>
      <c r="FV56" s="135">
        <f t="shared" si="30"/>
        <v>85118.570138468494</v>
      </c>
      <c r="FW56" s="135">
        <f t="shared" si="30"/>
        <v>2801612.0735273981</v>
      </c>
      <c r="FX56" s="135">
        <f t="shared" si="30"/>
        <v>8891.9665730642155</v>
      </c>
      <c r="FY56" s="135">
        <f t="shared" si="30"/>
        <v>1981.7897378631174</v>
      </c>
      <c r="FZ56" s="135">
        <f t="shared" si="30"/>
        <v>13668.897499318797</v>
      </c>
      <c r="GA56" s="135">
        <f t="shared" si="30"/>
        <v>3016.0808959126689</v>
      </c>
      <c r="GB56" s="135">
        <f t="shared" si="30"/>
        <v>25131.538855929273</v>
      </c>
      <c r="GC56" s="135">
        <f t="shared" si="30"/>
        <v>1499.736208863166</v>
      </c>
      <c r="GD56" s="135">
        <f t="shared" si="30"/>
        <v>4387.5319305041039</v>
      </c>
      <c r="GE56" s="135">
        <f t="shared" si="30"/>
        <v>6433.6125839607021</v>
      </c>
      <c r="GF56" s="135">
        <f t="shared" si="30"/>
        <v>5041.4450873046862</v>
      </c>
      <c r="GG56" s="135">
        <f t="shared" si="30"/>
        <v>46179.991680008796</v>
      </c>
      <c r="GH56" s="135">
        <f t="shared" si="30"/>
        <v>15391.431004794536</v>
      </c>
      <c r="GI56" s="135">
        <f t="shared" si="30"/>
        <v>8711.9652072275094</v>
      </c>
      <c r="GJ56" s="135">
        <f t="shared" si="30"/>
        <v>26647.253173087054</v>
      </c>
      <c r="GK56" s="135">
        <f t="shared" si="30"/>
        <v>6841.6890434523948</v>
      </c>
      <c r="GL56" s="135">
        <f t="shared" si="30"/>
        <v>9149.5332817363796</v>
      </c>
      <c r="GM56" s="135">
        <f t="shared" si="30"/>
        <v>77452.878642951517</v>
      </c>
      <c r="GN56" s="135">
        <f t="shared" si="30"/>
        <v>211425.70315274523</v>
      </c>
      <c r="GO56" s="135">
        <f t="shared" si="30"/>
        <v>34168.619809373704</v>
      </c>
      <c r="GP56" s="135">
        <f t="shared" si="30"/>
        <v>341448.21506157162</v>
      </c>
      <c r="GQ56" s="135">
        <f t="shared" si="30"/>
        <v>1257850.6478079185</v>
      </c>
      <c r="GR56" s="135">
        <f t="shared" si="30"/>
        <v>158699.21132244091</v>
      </c>
      <c r="GS56" s="135">
        <f t="shared" si="30"/>
        <v>129908.12311982075</v>
      </c>
      <c r="GT56" s="135">
        <f t="shared" si="30"/>
        <v>167388.40593179117</v>
      </c>
      <c r="GU56" s="135">
        <f t="shared" si="30"/>
        <v>17840.641259276948</v>
      </c>
      <c r="GV56" s="135">
        <f t="shared" si="30"/>
        <v>18211.821239628491</v>
      </c>
      <c r="GW56" s="135">
        <f t="shared" ref="GW56:IA56" si="31">GW4+GW11+GW34+GW35</f>
        <v>34109.499914380052</v>
      </c>
      <c r="GX56" s="135">
        <f t="shared" si="31"/>
        <v>85461.045354608621</v>
      </c>
      <c r="GY56" s="135">
        <f t="shared" si="31"/>
        <v>2716939.2753795348</v>
      </c>
      <c r="GZ56" s="135">
        <f t="shared" si="31"/>
        <v>8772.5201284266714</v>
      </c>
      <c r="HA56" s="135">
        <f t="shared" si="31"/>
        <v>1714.8309248088267</v>
      </c>
      <c r="HB56" s="135">
        <f t="shared" si="31"/>
        <v>34824.305238048459</v>
      </c>
      <c r="HC56" s="135">
        <f t="shared" si="31"/>
        <v>4570.9103771280315</v>
      </c>
      <c r="HD56" s="135">
        <f t="shared" si="31"/>
        <v>17551.757846231732</v>
      </c>
      <c r="HE56" s="135">
        <f t="shared" si="31"/>
        <v>815.2882879340757</v>
      </c>
      <c r="HF56" s="135">
        <f t="shared" si="31"/>
        <v>3799.9690135135165</v>
      </c>
      <c r="HG56" s="135">
        <f t="shared" si="31"/>
        <v>5254.4151106983654</v>
      </c>
      <c r="HH56" s="135">
        <f t="shared" si="31"/>
        <v>5058.1647747489851</v>
      </c>
      <c r="HI56" s="135">
        <f t="shared" si="31"/>
        <v>22018.111757980718</v>
      </c>
      <c r="HJ56" s="135">
        <f t="shared" si="31"/>
        <v>12076.779280355511</v>
      </c>
      <c r="HK56" s="135">
        <f t="shared" si="31"/>
        <v>6633.7629473154375</v>
      </c>
      <c r="HL56" s="135">
        <f t="shared" si="31"/>
        <v>19970.460410622556</v>
      </c>
      <c r="HM56" s="135">
        <f t="shared" si="31"/>
        <v>5007.6291441440835</v>
      </c>
      <c r="HN56" s="135">
        <f t="shared" si="31"/>
        <v>5582.1710998722965</v>
      </c>
      <c r="HO56" s="135">
        <f t="shared" si="31"/>
        <v>70796.984827058724</v>
      </c>
      <c r="HP56" s="135">
        <f t="shared" si="31"/>
        <v>179941.5068234074</v>
      </c>
      <c r="HQ56" s="135">
        <f t="shared" si="31"/>
        <v>25144.656434208966</v>
      </c>
      <c r="HR56" s="135">
        <f t="shared" si="31"/>
        <v>278895.75470952661</v>
      </c>
      <c r="HS56" s="135">
        <f t="shared" si="31"/>
        <v>943714.63431874174</v>
      </c>
      <c r="HT56" s="135">
        <f t="shared" si="31"/>
        <v>138896.69909874056</v>
      </c>
      <c r="HU56" s="135">
        <f t="shared" si="31"/>
        <v>110682.90590100133</v>
      </c>
      <c r="HV56" s="135">
        <f t="shared" si="31"/>
        <v>140327.65362026574</v>
      </c>
      <c r="HW56" s="135">
        <f t="shared" si="31"/>
        <v>11980.425709079143</v>
      </c>
      <c r="HX56" s="135">
        <f t="shared" si="31"/>
        <v>15770.412370073849</v>
      </c>
      <c r="HY56" s="135">
        <f t="shared" si="31"/>
        <v>30058.312257208781</v>
      </c>
      <c r="HZ56" s="135">
        <f t="shared" si="31"/>
        <v>52687.731032963333</v>
      </c>
      <c r="IA56" s="135">
        <f t="shared" si="31"/>
        <v>2152548.7534441049</v>
      </c>
    </row>
    <row r="57" spans="11:235" x14ac:dyDescent="0.25">
      <c r="K57" s="25" t="s">
        <v>25</v>
      </c>
      <c r="L57" s="135">
        <f>L12+L13+L43</f>
        <v>9807.6353837829902</v>
      </c>
      <c r="M57" s="135">
        <f t="shared" ref="M57:BX57" si="32">M12+M13+M43</f>
        <v>4579.013429188959</v>
      </c>
      <c r="N57" s="135">
        <f t="shared" si="32"/>
        <v>80793.642842191155</v>
      </c>
      <c r="O57" s="135">
        <f t="shared" si="32"/>
        <v>8251.1858400251804</v>
      </c>
      <c r="P57" s="135">
        <f t="shared" si="32"/>
        <v>77639.762474975083</v>
      </c>
      <c r="Q57" s="135">
        <f t="shared" si="32"/>
        <v>2909.0359033170548</v>
      </c>
      <c r="R57" s="135">
        <f t="shared" si="32"/>
        <v>7014.3564313929555</v>
      </c>
      <c r="S57" s="135">
        <f t="shared" si="32"/>
        <v>14136.437392025156</v>
      </c>
      <c r="T57" s="135">
        <f t="shared" si="32"/>
        <v>9966.9209838297429</v>
      </c>
      <c r="U57" s="135">
        <f t="shared" si="32"/>
        <v>142996.6827280111</v>
      </c>
      <c r="V57" s="135">
        <f t="shared" si="32"/>
        <v>22281.153220908713</v>
      </c>
      <c r="W57" s="135">
        <f t="shared" si="32"/>
        <v>12817.83725504533</v>
      </c>
      <c r="X57" s="135">
        <f t="shared" si="32"/>
        <v>73255.49766837839</v>
      </c>
      <c r="Y57" s="135">
        <f t="shared" si="32"/>
        <v>20976.850299625916</v>
      </c>
      <c r="Z57" s="135">
        <f t="shared" si="32"/>
        <v>35973.810685425276</v>
      </c>
      <c r="AA57" s="135">
        <f t="shared" si="32"/>
        <v>63584.117740719674</v>
      </c>
      <c r="AB57" s="135">
        <f t="shared" si="32"/>
        <v>335752.30483178073</v>
      </c>
      <c r="AC57" s="135">
        <f t="shared" si="32"/>
        <v>75635.667900722881</v>
      </c>
      <c r="AD57" s="135">
        <f t="shared" si="32"/>
        <v>310335.98725876107</v>
      </c>
      <c r="AE57" s="135">
        <f t="shared" si="32"/>
        <v>3177775.9594799932</v>
      </c>
      <c r="AF57" s="135">
        <f t="shared" si="32"/>
        <v>376189.58064812329</v>
      </c>
      <c r="AG57" s="135">
        <f t="shared" si="32"/>
        <v>292134.29471316177</v>
      </c>
      <c r="AH57" s="135">
        <f t="shared" si="32"/>
        <v>208967.79579839314</v>
      </c>
      <c r="AI57" s="135">
        <f t="shared" si="32"/>
        <v>84244.169094374083</v>
      </c>
      <c r="AJ57" s="135">
        <f t="shared" si="32"/>
        <v>23265.425632243187</v>
      </c>
      <c r="AK57" s="135">
        <f t="shared" si="32"/>
        <v>84583.183543532388</v>
      </c>
      <c r="AL57" s="135">
        <f t="shared" si="32"/>
        <v>50760.702393562802</v>
      </c>
      <c r="AM57" s="135">
        <f t="shared" si="32"/>
        <v>5606629.0115734916</v>
      </c>
      <c r="AN57" s="135">
        <f t="shared" si="32"/>
        <v>12895.555975328578</v>
      </c>
      <c r="AO57" s="135">
        <f t="shared" si="32"/>
        <v>6174.8224242256001</v>
      </c>
      <c r="AP57" s="135">
        <f t="shared" si="32"/>
        <v>155835.24994374753</v>
      </c>
      <c r="AQ57" s="135">
        <f t="shared" si="32"/>
        <v>5687.868187928083</v>
      </c>
      <c r="AR57" s="135">
        <f t="shared" si="32"/>
        <v>25921.202245204709</v>
      </c>
      <c r="AS57" s="135">
        <f t="shared" si="32"/>
        <v>2883.9118286135254</v>
      </c>
      <c r="AT57" s="135">
        <f t="shared" si="32"/>
        <v>7014.2204749635366</v>
      </c>
      <c r="AU57" s="135">
        <f t="shared" si="32"/>
        <v>16854.20787929889</v>
      </c>
      <c r="AV57" s="135">
        <f t="shared" si="32"/>
        <v>10203.572774777549</v>
      </c>
      <c r="AW57" s="135">
        <f t="shared" si="32"/>
        <v>114840.61590117418</v>
      </c>
      <c r="AX57" s="135">
        <f t="shared" si="32"/>
        <v>21462.23474972873</v>
      </c>
      <c r="AY57" s="135">
        <f t="shared" si="32"/>
        <v>9627.7195890430667</v>
      </c>
      <c r="AZ57" s="135">
        <f t="shared" si="32"/>
        <v>60650.290758826639</v>
      </c>
      <c r="BA57" s="135">
        <f t="shared" si="32"/>
        <v>12562.430131191997</v>
      </c>
      <c r="BB57" s="135">
        <f t="shared" si="32"/>
        <v>40181.770127849588</v>
      </c>
      <c r="BC57" s="135">
        <f t="shared" si="32"/>
        <v>58396.758420983162</v>
      </c>
      <c r="BD57" s="135">
        <f t="shared" si="32"/>
        <v>362982.09583828168</v>
      </c>
      <c r="BE57" s="135">
        <f t="shared" si="32"/>
        <v>70855.446022737218</v>
      </c>
      <c r="BF57" s="135">
        <f t="shared" si="32"/>
        <v>302248.6363152946</v>
      </c>
      <c r="BG57" s="135">
        <f t="shared" si="32"/>
        <v>4220389.0440322328</v>
      </c>
      <c r="BH57" s="135">
        <f t="shared" si="32"/>
        <v>425298.62365998945</v>
      </c>
      <c r="BI57" s="135">
        <f t="shared" si="32"/>
        <v>345211.03274770867</v>
      </c>
      <c r="BJ57" s="135">
        <f t="shared" si="32"/>
        <v>222151.74097702629</v>
      </c>
      <c r="BK57" s="135">
        <f t="shared" si="32"/>
        <v>103179.39131158964</v>
      </c>
      <c r="BL57" s="135">
        <f t="shared" si="32"/>
        <v>22489.505377824677</v>
      </c>
      <c r="BM57" s="135">
        <f t="shared" si="32"/>
        <v>79854.190823003606</v>
      </c>
      <c r="BN57" s="135">
        <f t="shared" si="32"/>
        <v>56816.417250765124</v>
      </c>
      <c r="BO57" s="135">
        <f t="shared" si="32"/>
        <v>6772668.5557693392</v>
      </c>
      <c r="BP57" s="135">
        <f t="shared" si="32"/>
        <v>11813.644761041462</v>
      </c>
      <c r="BQ57" s="135">
        <f t="shared" si="32"/>
        <v>5356.7985401429851</v>
      </c>
      <c r="BR57" s="135">
        <f t="shared" si="32"/>
        <v>85162.141733618671</v>
      </c>
      <c r="BS57" s="135">
        <f t="shared" si="32"/>
        <v>4844.2727778898879</v>
      </c>
      <c r="BT57" s="135">
        <f t="shared" si="32"/>
        <v>24952.390889412491</v>
      </c>
      <c r="BU57" s="135">
        <f t="shared" si="32"/>
        <v>1219.4181303522289</v>
      </c>
      <c r="BV57" s="135">
        <f t="shared" si="32"/>
        <v>3827.4188200768876</v>
      </c>
      <c r="BW57" s="135">
        <f t="shared" si="32"/>
        <v>13624.988349450136</v>
      </c>
      <c r="BX57" s="135">
        <f t="shared" si="32"/>
        <v>7524.6228438488033</v>
      </c>
      <c r="BY57" s="135">
        <f t="shared" ref="BY57:EJ57" si="33">BY12+BY13+BY43</f>
        <v>103726.98569865775</v>
      </c>
      <c r="BZ57" s="135">
        <f t="shared" si="33"/>
        <v>20042.879601545636</v>
      </c>
      <c r="CA57" s="135">
        <f t="shared" si="33"/>
        <v>8252.742677372551</v>
      </c>
      <c r="CB57" s="135">
        <f t="shared" si="33"/>
        <v>52781.614357278275</v>
      </c>
      <c r="CC57" s="135">
        <f t="shared" si="33"/>
        <v>10691.804631048522</v>
      </c>
      <c r="CD57" s="135">
        <f t="shared" si="33"/>
        <v>34274.343752124099</v>
      </c>
      <c r="CE57" s="135">
        <f t="shared" si="33"/>
        <v>53956.01465378968</v>
      </c>
      <c r="CF57" s="135">
        <f t="shared" si="33"/>
        <v>363132.20082641643</v>
      </c>
      <c r="CG57" s="135">
        <f t="shared" si="33"/>
        <v>63043.45555249574</v>
      </c>
      <c r="CH57" s="135">
        <f t="shared" si="33"/>
        <v>247257.08147488689</v>
      </c>
      <c r="CI57" s="135">
        <f t="shared" si="33"/>
        <v>3605214.631670902</v>
      </c>
      <c r="CJ57" s="135">
        <f t="shared" si="33"/>
        <v>337387.80581017409</v>
      </c>
      <c r="CK57" s="135">
        <f t="shared" si="33"/>
        <v>292011.49911791686</v>
      </c>
      <c r="CL57" s="135">
        <f t="shared" si="33"/>
        <v>154756.12554418243</v>
      </c>
      <c r="CM57" s="135">
        <f t="shared" si="33"/>
        <v>61990.211017171197</v>
      </c>
      <c r="CN57" s="135">
        <f t="shared" si="33"/>
        <v>18072.054586986364</v>
      </c>
      <c r="CO57" s="135">
        <f t="shared" si="33"/>
        <v>67071.216415639705</v>
      </c>
      <c r="CP57" s="135">
        <f t="shared" si="33"/>
        <v>42979.232996743624</v>
      </c>
      <c r="CQ57" s="135">
        <f t="shared" si="33"/>
        <v>5694967.5972311655</v>
      </c>
      <c r="CR57" s="135">
        <f t="shared" si="33"/>
        <v>9043.6232159286319</v>
      </c>
      <c r="CS57" s="135">
        <f t="shared" si="33"/>
        <v>3669.059919060343</v>
      </c>
      <c r="CT57" s="135">
        <f t="shared" si="33"/>
        <v>81870.861734293649</v>
      </c>
      <c r="CU57" s="135">
        <f t="shared" si="33"/>
        <v>4483.6518776383391</v>
      </c>
      <c r="CV57" s="135">
        <f t="shared" si="33"/>
        <v>23036.404542861728</v>
      </c>
      <c r="CW57" s="135">
        <f t="shared" si="33"/>
        <v>1312.6491010882107</v>
      </c>
      <c r="CX57" s="135">
        <f t="shared" si="33"/>
        <v>5380.041236139703</v>
      </c>
      <c r="CY57" s="135">
        <f t="shared" si="33"/>
        <v>7585.3503734094566</v>
      </c>
      <c r="CZ57" s="135">
        <f t="shared" si="33"/>
        <v>5486.8456518402591</v>
      </c>
      <c r="DA57" s="135">
        <f t="shared" si="33"/>
        <v>82710.272775399178</v>
      </c>
      <c r="DB57" s="135">
        <f t="shared" si="33"/>
        <v>11172.176421600621</v>
      </c>
      <c r="DC57" s="135">
        <f t="shared" si="33"/>
        <v>8241.7866552873365</v>
      </c>
      <c r="DD57" s="135">
        <f t="shared" si="33"/>
        <v>47538.655094719681</v>
      </c>
      <c r="DE57" s="135">
        <f t="shared" si="33"/>
        <v>5972.542134541216</v>
      </c>
      <c r="DF57" s="135">
        <f t="shared" si="33"/>
        <v>42453.293108697457</v>
      </c>
      <c r="DG57" s="135">
        <f t="shared" si="33"/>
        <v>62238.244060898411</v>
      </c>
      <c r="DH57" s="135">
        <f t="shared" si="33"/>
        <v>299961.56296816398</v>
      </c>
      <c r="DI57" s="135">
        <f t="shared" si="33"/>
        <v>49455.087937334371</v>
      </c>
      <c r="DJ57" s="135">
        <f t="shared" si="33"/>
        <v>253271.96454004364</v>
      </c>
      <c r="DK57" s="135">
        <f t="shared" si="33"/>
        <v>3112596.4177302234</v>
      </c>
      <c r="DL57" s="135">
        <f t="shared" si="33"/>
        <v>284928.66317950061</v>
      </c>
      <c r="DM57" s="135">
        <f t="shared" si="33"/>
        <v>256924.19551622024</v>
      </c>
      <c r="DN57" s="135">
        <f t="shared" si="33"/>
        <v>128187.63644052425</v>
      </c>
      <c r="DO57" s="135">
        <f t="shared" si="33"/>
        <v>50026.477633875591</v>
      </c>
      <c r="DP57" s="135">
        <f t="shared" si="33"/>
        <v>17343.848572107116</v>
      </c>
      <c r="DQ57" s="135">
        <f t="shared" si="33"/>
        <v>61727.082007602468</v>
      </c>
      <c r="DR57" s="135">
        <f t="shared" si="33"/>
        <v>41411.827332689507</v>
      </c>
      <c r="DS57" s="135">
        <f t="shared" si="33"/>
        <v>4958030.2217616905</v>
      </c>
      <c r="DT57" s="135">
        <f t="shared" si="33"/>
        <v>9593.1870261508866</v>
      </c>
      <c r="DU57" s="135">
        <f t="shared" si="33"/>
        <v>2707.5427910377953</v>
      </c>
      <c r="DV57" s="135">
        <f t="shared" si="33"/>
        <v>57932.369890220813</v>
      </c>
      <c r="DW57" s="135">
        <f t="shared" si="33"/>
        <v>3068.469347359106</v>
      </c>
      <c r="DX57" s="135">
        <f t="shared" si="33"/>
        <v>20647.606814225881</v>
      </c>
      <c r="DY57" s="135">
        <f t="shared" si="33"/>
        <v>1346.2800248922274</v>
      </c>
      <c r="DZ57" s="135">
        <f t="shared" si="33"/>
        <v>5947.487796314972</v>
      </c>
      <c r="EA57" s="135">
        <f t="shared" si="33"/>
        <v>7845.2564540903923</v>
      </c>
      <c r="EB57" s="135">
        <f t="shared" si="33"/>
        <v>6685.4201289393513</v>
      </c>
      <c r="EC57" s="135">
        <f t="shared" si="33"/>
        <v>76969.035919211557</v>
      </c>
      <c r="ED57" s="135">
        <f t="shared" si="33"/>
        <v>15507.83806716103</v>
      </c>
      <c r="EE57" s="135">
        <f t="shared" si="33"/>
        <v>8257.6053540828216</v>
      </c>
      <c r="EF57" s="135">
        <f t="shared" si="33"/>
        <v>49557.605985824157</v>
      </c>
      <c r="EG57" s="135">
        <f t="shared" si="33"/>
        <v>5576.5174352118056</v>
      </c>
      <c r="EH57" s="135">
        <f t="shared" si="33"/>
        <v>23419.775971153307</v>
      </c>
      <c r="EI57" s="135">
        <f t="shared" si="33"/>
        <v>62472.703700181693</v>
      </c>
      <c r="EJ57" s="135">
        <f t="shared" si="33"/>
        <v>290049.69730284892</v>
      </c>
      <c r="EK57" s="135">
        <f t="shared" ref="EK57:GV57" si="34">EK12+EK13+EK43</f>
        <v>42575.557423163031</v>
      </c>
      <c r="EL57" s="135">
        <f t="shared" si="34"/>
        <v>227847.68016145419</v>
      </c>
      <c r="EM57" s="135">
        <f t="shared" si="34"/>
        <v>2970894.7010019543</v>
      </c>
      <c r="EN57" s="135">
        <f t="shared" si="34"/>
        <v>284105.1526087448</v>
      </c>
      <c r="EO57" s="135">
        <f t="shared" si="34"/>
        <v>245942.79448158393</v>
      </c>
      <c r="EP57" s="135">
        <f t="shared" si="34"/>
        <v>115010.93720399111</v>
      </c>
      <c r="EQ57" s="135">
        <f t="shared" si="34"/>
        <v>53724.307704348546</v>
      </c>
      <c r="ER57" s="135">
        <f t="shared" si="34"/>
        <v>17039.98669912191</v>
      </c>
      <c r="ES57" s="135">
        <f t="shared" si="34"/>
        <v>59320.244395933078</v>
      </c>
      <c r="ET57" s="135">
        <f t="shared" si="34"/>
        <v>35983.095880618035</v>
      </c>
      <c r="EU57" s="135">
        <f t="shared" si="34"/>
        <v>4700028.8575698193</v>
      </c>
      <c r="EV57" s="135">
        <f t="shared" si="34"/>
        <v>9111.469108420144</v>
      </c>
      <c r="EW57" s="135">
        <f t="shared" si="34"/>
        <v>2601.3277816243021</v>
      </c>
      <c r="EX57" s="135">
        <f t="shared" si="34"/>
        <v>34964.642993101683</v>
      </c>
      <c r="EY57" s="135">
        <f t="shared" si="34"/>
        <v>2719.6172777611837</v>
      </c>
      <c r="EZ57" s="135">
        <f t="shared" si="34"/>
        <v>14769.035091400514</v>
      </c>
      <c r="FA57" s="135">
        <f t="shared" si="34"/>
        <v>1026.2267524785839</v>
      </c>
      <c r="FB57" s="135">
        <f t="shared" si="34"/>
        <v>5226.7918436865048</v>
      </c>
      <c r="FC57" s="135">
        <f t="shared" si="34"/>
        <v>7467.0844248469284</v>
      </c>
      <c r="FD57" s="135">
        <f t="shared" si="34"/>
        <v>3152.1250977261088</v>
      </c>
      <c r="FE57" s="135">
        <f t="shared" si="34"/>
        <v>62964.0884995331</v>
      </c>
      <c r="FF57" s="135">
        <f t="shared" si="34"/>
        <v>10603.029531182559</v>
      </c>
      <c r="FG57" s="135">
        <f t="shared" si="34"/>
        <v>6130.4432977185061</v>
      </c>
      <c r="FH57" s="135">
        <f t="shared" si="34"/>
        <v>37610.618909115496</v>
      </c>
      <c r="FI57" s="135">
        <f t="shared" si="34"/>
        <v>5025.5611076051555</v>
      </c>
      <c r="FJ57" s="135">
        <f t="shared" si="34"/>
        <v>7887.0283439183459</v>
      </c>
      <c r="FK57" s="135">
        <f t="shared" si="34"/>
        <v>87238.046784054895</v>
      </c>
      <c r="FL57" s="135">
        <f t="shared" si="34"/>
        <v>243803.94613208534</v>
      </c>
      <c r="FM57" s="135">
        <f t="shared" si="34"/>
        <v>35525.581570693423</v>
      </c>
      <c r="FN57" s="135">
        <f t="shared" si="34"/>
        <v>230625.5307384741</v>
      </c>
      <c r="FO57" s="135">
        <f t="shared" si="34"/>
        <v>2799394.7878100835</v>
      </c>
      <c r="FP57" s="135">
        <f t="shared" si="34"/>
        <v>247702.60715465824</v>
      </c>
      <c r="FQ57" s="135">
        <f t="shared" si="34"/>
        <v>219721.9271038227</v>
      </c>
      <c r="FR57" s="135">
        <f t="shared" si="34"/>
        <v>116065.97873347008</v>
      </c>
      <c r="FS57" s="135">
        <f t="shared" si="34"/>
        <v>44499.437880469872</v>
      </c>
      <c r="FT57" s="135">
        <f t="shared" si="34"/>
        <v>16245.573197629556</v>
      </c>
      <c r="FU57" s="135">
        <f t="shared" si="34"/>
        <v>45537.12251716818</v>
      </c>
      <c r="FV57" s="135">
        <f t="shared" si="34"/>
        <v>33059.014493171577</v>
      </c>
      <c r="FW57" s="135">
        <f t="shared" si="34"/>
        <v>4330678.6441759001</v>
      </c>
      <c r="FX57" s="135">
        <f t="shared" si="34"/>
        <v>8786.0678319215149</v>
      </c>
      <c r="FY57" s="135">
        <f t="shared" si="34"/>
        <v>2699.412965389909</v>
      </c>
      <c r="FZ57" s="135">
        <f t="shared" si="34"/>
        <v>38268.914723194175</v>
      </c>
      <c r="GA57" s="135">
        <f t="shared" si="34"/>
        <v>2207.204297372532</v>
      </c>
      <c r="GB57" s="135">
        <f t="shared" si="34"/>
        <v>17745.826176116978</v>
      </c>
      <c r="GC57" s="135">
        <f t="shared" si="34"/>
        <v>1961.8362593993818</v>
      </c>
      <c r="GD57" s="135">
        <f t="shared" si="34"/>
        <v>6199.5997817400721</v>
      </c>
      <c r="GE57" s="135">
        <f t="shared" si="34"/>
        <v>3812.5843063210045</v>
      </c>
      <c r="GF57" s="135">
        <f t="shared" si="34"/>
        <v>2266.8246766120515</v>
      </c>
      <c r="GG57" s="135">
        <f t="shared" si="34"/>
        <v>60738.475938942742</v>
      </c>
      <c r="GH57" s="135">
        <f t="shared" si="34"/>
        <v>13933.235329402216</v>
      </c>
      <c r="GI57" s="135">
        <f t="shared" si="34"/>
        <v>5313.429073936667</v>
      </c>
      <c r="GJ57" s="135">
        <f t="shared" si="34"/>
        <v>37495.205652773933</v>
      </c>
      <c r="GK57" s="135">
        <f t="shared" si="34"/>
        <v>5664.198250851955</v>
      </c>
      <c r="GL57" s="135">
        <f t="shared" si="34"/>
        <v>8063.6993718444255</v>
      </c>
      <c r="GM57" s="135">
        <f t="shared" si="34"/>
        <v>103730.04636823307</v>
      </c>
      <c r="GN57" s="135">
        <f t="shared" si="34"/>
        <v>250516.23752934358</v>
      </c>
      <c r="GO57" s="135">
        <f t="shared" si="34"/>
        <v>37150.416303520731</v>
      </c>
      <c r="GP57" s="135">
        <f t="shared" si="34"/>
        <v>239481.12601960127</v>
      </c>
      <c r="GQ57" s="135">
        <f t="shared" si="34"/>
        <v>2805272.6987896445</v>
      </c>
      <c r="GR57" s="135">
        <f t="shared" si="34"/>
        <v>255318.56300467224</v>
      </c>
      <c r="GS57" s="135">
        <f t="shared" si="34"/>
        <v>215069.6550649617</v>
      </c>
      <c r="GT57" s="135">
        <f t="shared" si="34"/>
        <v>108654.59949749373</v>
      </c>
      <c r="GU57" s="135">
        <f t="shared" si="34"/>
        <v>43677.533039254209</v>
      </c>
      <c r="GV57" s="135">
        <f t="shared" si="34"/>
        <v>17694.284177678714</v>
      </c>
      <c r="GW57" s="135">
        <f t="shared" ref="GW57:IA57" si="35">GW12+GW13+GW43</f>
        <v>47284.872434329242</v>
      </c>
      <c r="GX57" s="135">
        <f t="shared" si="35"/>
        <v>41120.489034174134</v>
      </c>
      <c r="GY57" s="135">
        <f t="shared" si="35"/>
        <v>4380127.0358987264</v>
      </c>
      <c r="GZ57" s="135">
        <f t="shared" si="35"/>
        <v>7104.3320377929031</v>
      </c>
      <c r="HA57" s="135">
        <f t="shared" si="35"/>
        <v>3331.1384043366752</v>
      </c>
      <c r="HB57" s="135">
        <f t="shared" si="35"/>
        <v>26905.533852816756</v>
      </c>
      <c r="HC57" s="135">
        <f t="shared" si="35"/>
        <v>2338.6163661818632</v>
      </c>
      <c r="HD57" s="135">
        <f t="shared" si="35"/>
        <v>18089.330635188307</v>
      </c>
      <c r="HE57" s="135">
        <f t="shared" si="35"/>
        <v>1912.439316065617</v>
      </c>
      <c r="HF57" s="135">
        <f t="shared" si="35"/>
        <v>3017.0021107102357</v>
      </c>
      <c r="HG57" s="135">
        <f t="shared" si="35"/>
        <v>4329.5462504880579</v>
      </c>
      <c r="HH57" s="135">
        <f t="shared" si="35"/>
        <v>7410.7095888170434</v>
      </c>
      <c r="HI57" s="135">
        <f t="shared" si="35"/>
        <v>44803.465687680233</v>
      </c>
      <c r="HJ57" s="135">
        <f t="shared" si="35"/>
        <v>12721.17568042373</v>
      </c>
      <c r="HK57" s="135">
        <f t="shared" si="35"/>
        <v>8780.1356604398279</v>
      </c>
      <c r="HL57" s="135">
        <f t="shared" si="35"/>
        <v>41816.58600576676</v>
      </c>
      <c r="HM57" s="135">
        <f t="shared" si="35"/>
        <v>5376.9085998692299</v>
      </c>
      <c r="HN57" s="135">
        <f t="shared" si="35"/>
        <v>25402.795575532517</v>
      </c>
      <c r="HO57" s="135">
        <f t="shared" si="35"/>
        <v>72765.780811818389</v>
      </c>
      <c r="HP57" s="135">
        <f t="shared" si="35"/>
        <v>277430.64032384974</v>
      </c>
      <c r="HQ57" s="135">
        <f t="shared" si="35"/>
        <v>29549.365162696078</v>
      </c>
      <c r="HR57" s="135">
        <f t="shared" si="35"/>
        <v>231104.33445298448</v>
      </c>
      <c r="HS57" s="135">
        <f t="shared" si="35"/>
        <v>2634909.5167413959</v>
      </c>
      <c r="HT57" s="135">
        <f t="shared" si="35"/>
        <v>231820.89217045269</v>
      </c>
      <c r="HU57" s="135">
        <f t="shared" si="35"/>
        <v>187407.38621415815</v>
      </c>
      <c r="HV57" s="135">
        <f t="shared" si="35"/>
        <v>111085.70838257359</v>
      </c>
      <c r="HW57" s="135">
        <f t="shared" si="35"/>
        <v>38804.316667124542</v>
      </c>
      <c r="HX57" s="135">
        <f t="shared" si="35"/>
        <v>14151.63937446849</v>
      </c>
      <c r="HY57" s="135">
        <f t="shared" si="35"/>
        <v>50416.033029887913</v>
      </c>
      <c r="HZ57" s="135">
        <f t="shared" si="35"/>
        <v>37575.379409868372</v>
      </c>
      <c r="IA57" s="135">
        <f t="shared" si="35"/>
        <v>4130360.7085133875</v>
      </c>
    </row>
    <row r="58" spans="11:235" x14ac:dyDescent="0.25">
      <c r="K58" s="25" t="s">
        <v>24</v>
      </c>
      <c r="L58" s="135">
        <f>L21+L38+L40+L44</f>
        <v>21036.032780929316</v>
      </c>
      <c r="M58" s="135">
        <f t="shared" ref="M58:BX58" si="36">M21+M38+M40+M44</f>
        <v>8785.0932239984868</v>
      </c>
      <c r="N58" s="135">
        <f t="shared" si="36"/>
        <v>39627.272985087926</v>
      </c>
      <c r="O58" s="135">
        <f t="shared" si="36"/>
        <v>8655.3881234690634</v>
      </c>
      <c r="P58" s="135">
        <f t="shared" si="36"/>
        <v>62475.122660217152</v>
      </c>
      <c r="Q58" s="135">
        <f t="shared" si="36"/>
        <v>703.61359461506368</v>
      </c>
      <c r="R58" s="135">
        <f t="shared" si="36"/>
        <v>9248.9386312515489</v>
      </c>
      <c r="S58" s="135">
        <f t="shared" si="36"/>
        <v>28255.372049162743</v>
      </c>
      <c r="T58" s="135">
        <f t="shared" si="36"/>
        <v>23028.827676685378</v>
      </c>
      <c r="U58" s="135">
        <f t="shared" si="36"/>
        <v>70905.960854890902</v>
      </c>
      <c r="V58" s="135">
        <f t="shared" si="36"/>
        <v>28448.437741879268</v>
      </c>
      <c r="W58" s="135">
        <f t="shared" si="36"/>
        <v>21739.68633488506</v>
      </c>
      <c r="X58" s="135">
        <f t="shared" si="36"/>
        <v>98952.769766561745</v>
      </c>
      <c r="Y58" s="135">
        <f t="shared" si="36"/>
        <v>13212.877534843248</v>
      </c>
      <c r="Z58" s="135">
        <f t="shared" si="36"/>
        <v>6159.3994390308617</v>
      </c>
      <c r="AA58" s="135">
        <f t="shared" si="36"/>
        <v>125410.38771681327</v>
      </c>
      <c r="AB58" s="135">
        <f t="shared" si="36"/>
        <v>280458.45974212373</v>
      </c>
      <c r="AC58" s="135">
        <f t="shared" si="36"/>
        <v>99152.764699471823</v>
      </c>
      <c r="AD58" s="135">
        <f t="shared" si="36"/>
        <v>608728.46198391158</v>
      </c>
      <c r="AE58" s="135">
        <f t="shared" si="36"/>
        <v>1513629.6176672005</v>
      </c>
      <c r="AF58" s="135">
        <f t="shared" si="36"/>
        <v>265320.38373699976</v>
      </c>
      <c r="AG58" s="135">
        <f t="shared" si="36"/>
        <v>104291.17360035649</v>
      </c>
      <c r="AH58" s="135">
        <f t="shared" si="36"/>
        <v>225290.46960397516</v>
      </c>
      <c r="AI58" s="135">
        <f t="shared" si="36"/>
        <v>32658.202597078394</v>
      </c>
      <c r="AJ58" s="135">
        <f t="shared" si="36"/>
        <v>55115.044775424081</v>
      </c>
      <c r="AK58" s="135">
        <f t="shared" si="36"/>
        <v>117093.86263782856</v>
      </c>
      <c r="AL58" s="135">
        <f t="shared" si="36"/>
        <v>68543.662549228626</v>
      </c>
      <c r="AM58" s="135">
        <f t="shared" si="36"/>
        <v>3936927.2847079197</v>
      </c>
      <c r="AN58" s="135">
        <f t="shared" si="36"/>
        <v>22033.20335639979</v>
      </c>
      <c r="AO58" s="135">
        <f t="shared" si="36"/>
        <v>7671.5811871912883</v>
      </c>
      <c r="AP58" s="135">
        <f t="shared" si="36"/>
        <v>58565.851225165228</v>
      </c>
      <c r="AQ58" s="135">
        <f t="shared" si="36"/>
        <v>9324.6088436375576</v>
      </c>
      <c r="AR58" s="135">
        <f t="shared" si="36"/>
        <v>54224.856987583844</v>
      </c>
      <c r="AS58" s="135">
        <f t="shared" si="36"/>
        <v>1053.0949160582531</v>
      </c>
      <c r="AT58" s="135">
        <f t="shared" si="36"/>
        <v>8911.2315186744909</v>
      </c>
      <c r="AU58" s="135">
        <f t="shared" si="36"/>
        <v>42721.171524770616</v>
      </c>
      <c r="AV58" s="135">
        <f t="shared" si="36"/>
        <v>21869.753333629804</v>
      </c>
      <c r="AW58" s="135">
        <f t="shared" si="36"/>
        <v>69270.44587140379</v>
      </c>
      <c r="AX58" s="135">
        <f t="shared" si="36"/>
        <v>29740.920675723224</v>
      </c>
      <c r="AY58" s="135">
        <f t="shared" si="36"/>
        <v>23358.169947095113</v>
      </c>
      <c r="AZ58" s="135">
        <f t="shared" si="36"/>
        <v>102913.2287874879</v>
      </c>
      <c r="BA58" s="135">
        <f t="shared" si="36"/>
        <v>13947.063004143074</v>
      </c>
      <c r="BB58" s="135">
        <f t="shared" si="36"/>
        <v>5213.5980453437141</v>
      </c>
      <c r="BC58" s="135">
        <f t="shared" si="36"/>
        <v>126102.39047487003</v>
      </c>
      <c r="BD58" s="135">
        <f t="shared" si="36"/>
        <v>270288.52922048711</v>
      </c>
      <c r="BE58" s="135">
        <f t="shared" si="36"/>
        <v>93673.889387007628</v>
      </c>
      <c r="BF58" s="135">
        <f t="shared" si="36"/>
        <v>572211.01407270331</v>
      </c>
      <c r="BG58" s="135">
        <f t="shared" si="36"/>
        <v>1576524.2215605825</v>
      </c>
      <c r="BH58" s="135">
        <f t="shared" si="36"/>
        <v>286851.27738725906</v>
      </c>
      <c r="BI58" s="135">
        <f t="shared" si="36"/>
        <v>111736.23491325954</v>
      </c>
      <c r="BJ58" s="135">
        <f t="shared" si="36"/>
        <v>217652.95637852798</v>
      </c>
      <c r="BK58" s="135">
        <f t="shared" si="36"/>
        <v>29443.593006919353</v>
      </c>
      <c r="BL58" s="135">
        <f t="shared" si="36"/>
        <v>62119.135875054897</v>
      </c>
      <c r="BM58" s="135">
        <f t="shared" si="36"/>
        <v>100698.6819650939</v>
      </c>
      <c r="BN58" s="135">
        <f t="shared" si="36"/>
        <v>86739.418441454094</v>
      </c>
      <c r="BO58" s="135">
        <f t="shared" si="36"/>
        <v>4004860.1219075271</v>
      </c>
      <c r="BP58" s="135">
        <f t="shared" si="36"/>
        <v>20172.983943761843</v>
      </c>
      <c r="BQ58" s="135">
        <f t="shared" si="36"/>
        <v>10260.752774280401</v>
      </c>
      <c r="BR58" s="135">
        <f t="shared" si="36"/>
        <v>40230.624219310332</v>
      </c>
      <c r="BS58" s="135">
        <f t="shared" si="36"/>
        <v>11182.325295957531</v>
      </c>
      <c r="BT58" s="135">
        <f t="shared" si="36"/>
        <v>47166.008830407838</v>
      </c>
      <c r="BU58" s="135">
        <f t="shared" si="36"/>
        <v>1184.2829382762266</v>
      </c>
      <c r="BV58" s="135">
        <f t="shared" si="36"/>
        <v>8404.4767772058876</v>
      </c>
      <c r="BW58" s="135">
        <f t="shared" si="36"/>
        <v>41480.50458376568</v>
      </c>
      <c r="BX58" s="135">
        <f t="shared" si="36"/>
        <v>22606.214338795591</v>
      </c>
      <c r="BY58" s="135">
        <f t="shared" ref="BY58:EJ58" si="37">BY21+BY38+BY40+BY44</f>
        <v>66701.943835080907</v>
      </c>
      <c r="BZ58" s="135">
        <f t="shared" si="37"/>
        <v>26472.782685661692</v>
      </c>
      <c r="CA58" s="135">
        <f t="shared" si="37"/>
        <v>24255.060494161182</v>
      </c>
      <c r="CB58" s="135">
        <f t="shared" si="37"/>
        <v>115614.07118387148</v>
      </c>
      <c r="CC58" s="135">
        <f t="shared" si="37"/>
        <v>11760.319068115343</v>
      </c>
      <c r="CD58" s="135">
        <f t="shared" si="37"/>
        <v>6263.5039800024379</v>
      </c>
      <c r="CE58" s="135">
        <f t="shared" si="37"/>
        <v>134634.90612262589</v>
      </c>
      <c r="CF58" s="135">
        <f t="shared" si="37"/>
        <v>287965.20109345898</v>
      </c>
      <c r="CG58" s="135">
        <f t="shared" si="37"/>
        <v>95826.012472592643</v>
      </c>
      <c r="CH58" s="135">
        <f t="shared" si="37"/>
        <v>598971.42642154591</v>
      </c>
      <c r="CI58" s="135">
        <f t="shared" si="37"/>
        <v>1519733.5717657548</v>
      </c>
      <c r="CJ58" s="135">
        <f t="shared" si="37"/>
        <v>288898.30733493378</v>
      </c>
      <c r="CK58" s="135">
        <f t="shared" si="37"/>
        <v>133996.38626155886</v>
      </c>
      <c r="CL58" s="135">
        <f t="shared" si="37"/>
        <v>223447.03556238624</v>
      </c>
      <c r="CM58" s="135">
        <f t="shared" si="37"/>
        <v>30655.835344731473</v>
      </c>
      <c r="CN58" s="135">
        <f t="shared" si="37"/>
        <v>55931.338089875455</v>
      </c>
      <c r="CO58" s="135">
        <f t="shared" si="37"/>
        <v>85257.119420156683</v>
      </c>
      <c r="CP58" s="135">
        <f t="shared" si="37"/>
        <v>75826.823624322074</v>
      </c>
      <c r="CQ58" s="135">
        <f t="shared" si="37"/>
        <v>3984899.8184625977</v>
      </c>
      <c r="CR58" s="135">
        <f t="shared" si="37"/>
        <v>15446.765631670465</v>
      </c>
      <c r="CS58" s="135">
        <f t="shared" si="37"/>
        <v>9171.9194808882057</v>
      </c>
      <c r="CT58" s="135">
        <f t="shared" si="37"/>
        <v>38155.649513618991</v>
      </c>
      <c r="CU58" s="135">
        <f t="shared" si="37"/>
        <v>8706.8807911850945</v>
      </c>
      <c r="CV58" s="135">
        <f t="shared" si="37"/>
        <v>40398.617546144764</v>
      </c>
      <c r="CW58" s="135">
        <f t="shared" si="37"/>
        <v>2450.2443508796214</v>
      </c>
      <c r="CX58" s="135">
        <f t="shared" si="37"/>
        <v>7965.353121521297</v>
      </c>
      <c r="CY58" s="135">
        <f t="shared" si="37"/>
        <v>35101.016006378763</v>
      </c>
      <c r="CZ58" s="135">
        <f t="shared" si="37"/>
        <v>21555.177958476408</v>
      </c>
      <c r="DA58" s="135">
        <f t="shared" si="37"/>
        <v>52637.222270606922</v>
      </c>
      <c r="DB58" s="135">
        <f t="shared" si="37"/>
        <v>26658.276062682435</v>
      </c>
      <c r="DC58" s="135">
        <f t="shared" si="37"/>
        <v>19541.690261346299</v>
      </c>
      <c r="DD58" s="135">
        <f t="shared" si="37"/>
        <v>106811.65998926952</v>
      </c>
      <c r="DE58" s="135">
        <f t="shared" si="37"/>
        <v>11183.092236670442</v>
      </c>
      <c r="DF58" s="135">
        <f t="shared" si="37"/>
        <v>6350.3485587182222</v>
      </c>
      <c r="DG58" s="135">
        <f t="shared" si="37"/>
        <v>117296.563913868</v>
      </c>
      <c r="DH58" s="135">
        <f t="shared" si="37"/>
        <v>286555.35958012979</v>
      </c>
      <c r="DI58" s="135">
        <f t="shared" si="37"/>
        <v>73996.178989353255</v>
      </c>
      <c r="DJ58" s="135">
        <f t="shared" si="37"/>
        <v>621845.32333774446</v>
      </c>
      <c r="DK58" s="135">
        <f t="shared" si="37"/>
        <v>1512824.3466101889</v>
      </c>
      <c r="DL58" s="135">
        <f t="shared" si="37"/>
        <v>289344.82040311885</v>
      </c>
      <c r="DM58" s="135">
        <f t="shared" si="37"/>
        <v>138856.52780928928</v>
      </c>
      <c r="DN58" s="135">
        <f t="shared" si="37"/>
        <v>222829.2124632801</v>
      </c>
      <c r="DO58" s="135">
        <f t="shared" si="37"/>
        <v>33048.943978831303</v>
      </c>
      <c r="DP58" s="135">
        <f t="shared" si="37"/>
        <v>50989.989357925981</v>
      </c>
      <c r="DQ58" s="135">
        <f t="shared" si="37"/>
        <v>88127.601862944139</v>
      </c>
      <c r="DR58" s="135">
        <f t="shared" si="37"/>
        <v>71384.673331278798</v>
      </c>
      <c r="DS58" s="135">
        <f t="shared" si="37"/>
        <v>3909233.4554180107</v>
      </c>
      <c r="DT58" s="135">
        <f t="shared" si="37"/>
        <v>18923.842080396309</v>
      </c>
      <c r="DU58" s="135">
        <f t="shared" si="37"/>
        <v>13010.325491121039</v>
      </c>
      <c r="DV58" s="135">
        <f t="shared" si="37"/>
        <v>75032.794195425406</v>
      </c>
      <c r="DW58" s="135">
        <f t="shared" si="37"/>
        <v>8367.035770151484</v>
      </c>
      <c r="DX58" s="135">
        <f t="shared" si="37"/>
        <v>57556.890504688417</v>
      </c>
      <c r="DY58" s="135">
        <f t="shared" si="37"/>
        <v>3473.5756843618246</v>
      </c>
      <c r="DZ58" s="135">
        <f t="shared" si="37"/>
        <v>11425.825802801839</v>
      </c>
      <c r="EA58" s="135">
        <f t="shared" si="37"/>
        <v>48653.426862838605</v>
      </c>
      <c r="EB58" s="135">
        <f t="shared" si="37"/>
        <v>31520.563525202531</v>
      </c>
      <c r="EC58" s="135">
        <f t="shared" si="37"/>
        <v>79208.609077729619</v>
      </c>
      <c r="ED58" s="135">
        <f t="shared" si="37"/>
        <v>33163.455136599609</v>
      </c>
      <c r="EE58" s="135">
        <f t="shared" si="37"/>
        <v>19696.378297300838</v>
      </c>
      <c r="EF58" s="135">
        <f t="shared" si="37"/>
        <v>157576.8805258302</v>
      </c>
      <c r="EG58" s="135">
        <f t="shared" si="37"/>
        <v>19076.296182014536</v>
      </c>
      <c r="EH58" s="135">
        <f t="shared" si="37"/>
        <v>4907.3862203215685</v>
      </c>
      <c r="EI58" s="135">
        <f t="shared" si="37"/>
        <v>165858.6719776275</v>
      </c>
      <c r="EJ58" s="135">
        <f t="shared" si="37"/>
        <v>396143.15257050889</v>
      </c>
      <c r="EK58" s="135">
        <f t="shared" ref="EK58:GV58" si="38">EK21+EK38+EK40+EK44</f>
        <v>93516.927980138309</v>
      </c>
      <c r="EL58" s="135">
        <f t="shared" si="38"/>
        <v>746770.79005630617</v>
      </c>
      <c r="EM58" s="135">
        <f t="shared" si="38"/>
        <v>2008160.6242573599</v>
      </c>
      <c r="EN58" s="135">
        <f t="shared" si="38"/>
        <v>390377.64321990422</v>
      </c>
      <c r="EO58" s="135">
        <f t="shared" si="38"/>
        <v>175229.88601783133</v>
      </c>
      <c r="EP58" s="135">
        <f t="shared" si="38"/>
        <v>294064.75647461816</v>
      </c>
      <c r="EQ58" s="135">
        <f t="shared" si="38"/>
        <v>34922.565145040935</v>
      </c>
      <c r="ER58" s="135">
        <f t="shared" si="38"/>
        <v>54013.913396396405</v>
      </c>
      <c r="ES58" s="135">
        <f t="shared" si="38"/>
        <v>133227.08634626475</v>
      </c>
      <c r="ET58" s="135">
        <f t="shared" si="38"/>
        <v>106646.57375652809</v>
      </c>
      <c r="EU58" s="135">
        <f t="shared" si="38"/>
        <v>5180525.8765553078</v>
      </c>
      <c r="EV58" s="135">
        <f t="shared" si="38"/>
        <v>25283.096010880319</v>
      </c>
      <c r="EW58" s="135">
        <f t="shared" si="38"/>
        <v>8381.1600552717573</v>
      </c>
      <c r="EX58" s="135">
        <f t="shared" si="38"/>
        <v>62143.568800198598</v>
      </c>
      <c r="EY58" s="135">
        <f t="shared" si="38"/>
        <v>9548.0933816726611</v>
      </c>
      <c r="EZ58" s="135">
        <f t="shared" si="38"/>
        <v>45911.83469948428</v>
      </c>
      <c r="FA58" s="135">
        <f t="shared" si="38"/>
        <v>2300.1631341105626</v>
      </c>
      <c r="FB58" s="135">
        <f t="shared" si="38"/>
        <v>16943.114515396519</v>
      </c>
      <c r="FC58" s="135">
        <f t="shared" si="38"/>
        <v>39509.890695807044</v>
      </c>
      <c r="FD58" s="135">
        <f t="shared" si="38"/>
        <v>32290.463057342993</v>
      </c>
      <c r="FE58" s="135">
        <f t="shared" si="38"/>
        <v>51011.708215041814</v>
      </c>
      <c r="FF58" s="135">
        <f t="shared" si="38"/>
        <v>21211.432743344081</v>
      </c>
      <c r="FG58" s="135">
        <f t="shared" si="38"/>
        <v>17334.675151180512</v>
      </c>
      <c r="FH58" s="135">
        <f t="shared" si="38"/>
        <v>122770.93985130571</v>
      </c>
      <c r="FI58" s="135">
        <f t="shared" si="38"/>
        <v>18205.955723635947</v>
      </c>
      <c r="FJ58" s="135">
        <f t="shared" si="38"/>
        <v>9912.7103350134985</v>
      </c>
      <c r="FK58" s="135">
        <f t="shared" si="38"/>
        <v>165735.86661885408</v>
      </c>
      <c r="FL58" s="135">
        <f t="shared" si="38"/>
        <v>376256.15914594656</v>
      </c>
      <c r="FM58" s="135">
        <f t="shared" si="38"/>
        <v>81057.270092255203</v>
      </c>
      <c r="FN58" s="135">
        <f t="shared" si="38"/>
        <v>710904.04163419409</v>
      </c>
      <c r="FO58" s="135">
        <f t="shared" si="38"/>
        <v>1847926.7792021341</v>
      </c>
      <c r="FP58" s="135">
        <f t="shared" si="38"/>
        <v>307166.19124361774</v>
      </c>
      <c r="FQ58" s="135">
        <f t="shared" si="38"/>
        <v>157951.24591877815</v>
      </c>
      <c r="FR58" s="135">
        <f t="shared" si="38"/>
        <v>279931.04513952247</v>
      </c>
      <c r="FS58" s="135">
        <f t="shared" si="38"/>
        <v>31098.15011806551</v>
      </c>
      <c r="FT58" s="135">
        <f t="shared" si="38"/>
        <v>48700.333549935371</v>
      </c>
      <c r="FU58" s="135">
        <f t="shared" si="38"/>
        <v>116916.62238785552</v>
      </c>
      <c r="FV58" s="135">
        <f t="shared" si="38"/>
        <v>83224.867078484094</v>
      </c>
      <c r="FW58" s="135">
        <f t="shared" si="38"/>
        <v>4689627.3784993282</v>
      </c>
      <c r="FX58" s="135">
        <f t="shared" si="38"/>
        <v>22602.503931733976</v>
      </c>
      <c r="FY58" s="135">
        <f t="shared" si="38"/>
        <v>7732.5936111613373</v>
      </c>
      <c r="FZ58" s="135">
        <f t="shared" si="38"/>
        <v>63713.497224510756</v>
      </c>
      <c r="GA58" s="135">
        <f t="shared" si="38"/>
        <v>7763.3176917857136</v>
      </c>
      <c r="GB58" s="135">
        <f t="shared" si="38"/>
        <v>42789.243910339319</v>
      </c>
      <c r="GC58" s="135">
        <f t="shared" si="38"/>
        <v>5202.9672634684157</v>
      </c>
      <c r="GD58" s="135">
        <f t="shared" si="38"/>
        <v>18292.489848673409</v>
      </c>
      <c r="GE58" s="135">
        <f t="shared" si="38"/>
        <v>48144.326479568874</v>
      </c>
      <c r="GF58" s="135">
        <f t="shared" si="38"/>
        <v>27481.946009443924</v>
      </c>
      <c r="GG58" s="135">
        <f t="shared" si="38"/>
        <v>56963.790293526275</v>
      </c>
      <c r="GH58" s="135">
        <f t="shared" si="38"/>
        <v>24255.749159410891</v>
      </c>
      <c r="GI58" s="135">
        <f t="shared" si="38"/>
        <v>14864.152802969629</v>
      </c>
      <c r="GJ58" s="135">
        <f t="shared" si="38"/>
        <v>124730.91379653217</v>
      </c>
      <c r="GK58" s="135">
        <f t="shared" si="38"/>
        <v>14845.67838706845</v>
      </c>
      <c r="GL58" s="135">
        <f t="shared" si="38"/>
        <v>10320.26727049805</v>
      </c>
      <c r="GM58" s="135">
        <f t="shared" si="38"/>
        <v>159678.80205118217</v>
      </c>
      <c r="GN58" s="135">
        <f t="shared" si="38"/>
        <v>425593.96217947092</v>
      </c>
      <c r="GO58" s="135">
        <f t="shared" si="38"/>
        <v>86580.812726136428</v>
      </c>
      <c r="GP58" s="135">
        <f t="shared" si="38"/>
        <v>766503.90765490523</v>
      </c>
      <c r="GQ58" s="135">
        <f t="shared" si="38"/>
        <v>1960745.7154759543</v>
      </c>
      <c r="GR58" s="135">
        <f t="shared" si="38"/>
        <v>257729.15425777546</v>
      </c>
      <c r="GS58" s="135">
        <f t="shared" si="38"/>
        <v>180375.49895111049</v>
      </c>
      <c r="GT58" s="135">
        <f t="shared" si="38"/>
        <v>281873.12864171015</v>
      </c>
      <c r="GU58" s="135">
        <f t="shared" si="38"/>
        <v>26260.701116899359</v>
      </c>
      <c r="GV58" s="135">
        <f t="shared" si="38"/>
        <v>49574.9802804387</v>
      </c>
      <c r="GW58" s="135">
        <f t="shared" ref="GW58:IA58" si="39">GW21+GW38+GW40+GW44</f>
        <v>117380.61275714694</v>
      </c>
      <c r="GX58" s="135">
        <f t="shared" si="39"/>
        <v>84022.795201003377</v>
      </c>
      <c r="GY58" s="135">
        <f t="shared" si="39"/>
        <v>4886023.5089744246</v>
      </c>
      <c r="GZ58" s="135">
        <f t="shared" si="39"/>
        <v>22347.461472205221</v>
      </c>
      <c r="HA58" s="135">
        <f t="shared" si="39"/>
        <v>7552.3092386943372</v>
      </c>
      <c r="HB58" s="135">
        <f t="shared" si="39"/>
        <v>51744.442137466205</v>
      </c>
      <c r="HC58" s="135">
        <f t="shared" si="39"/>
        <v>4548.9942727639682</v>
      </c>
      <c r="HD58" s="135">
        <f t="shared" si="39"/>
        <v>43505.351023728079</v>
      </c>
      <c r="HE58" s="135">
        <f t="shared" si="39"/>
        <v>3945.3254642900092</v>
      </c>
      <c r="HF58" s="135">
        <f t="shared" si="39"/>
        <v>18373.895581116507</v>
      </c>
      <c r="HG58" s="135">
        <f t="shared" si="39"/>
        <v>41775.248457408888</v>
      </c>
      <c r="HH58" s="135">
        <f t="shared" si="39"/>
        <v>30003.524754833721</v>
      </c>
      <c r="HI58" s="135">
        <f t="shared" si="39"/>
        <v>58145.010331375081</v>
      </c>
      <c r="HJ58" s="135">
        <f t="shared" si="39"/>
        <v>32131.113389861501</v>
      </c>
      <c r="HK58" s="135">
        <f t="shared" si="39"/>
        <v>13128.654740918882</v>
      </c>
      <c r="HL58" s="135">
        <f t="shared" si="39"/>
        <v>99300.428956321644</v>
      </c>
      <c r="HM58" s="135">
        <f t="shared" si="39"/>
        <v>16630.653219535081</v>
      </c>
      <c r="HN58" s="135">
        <f t="shared" si="39"/>
        <v>13056.888121446113</v>
      </c>
      <c r="HO58" s="135">
        <f t="shared" si="39"/>
        <v>180071.39763770704</v>
      </c>
      <c r="HP58" s="135">
        <f t="shared" si="39"/>
        <v>408144.92350537033</v>
      </c>
      <c r="HQ58" s="135">
        <f t="shared" si="39"/>
        <v>91786.446637301386</v>
      </c>
      <c r="HR58" s="135">
        <f t="shared" si="39"/>
        <v>683306.36154969595</v>
      </c>
      <c r="HS58" s="135">
        <f t="shared" si="39"/>
        <v>1882718.7614341255</v>
      </c>
      <c r="HT58" s="135">
        <f t="shared" si="39"/>
        <v>275000.69294081477</v>
      </c>
      <c r="HU58" s="135">
        <f t="shared" si="39"/>
        <v>165211.43969904949</v>
      </c>
      <c r="HV58" s="135">
        <f t="shared" si="39"/>
        <v>263247.85602579109</v>
      </c>
      <c r="HW58" s="135">
        <f t="shared" si="39"/>
        <v>26743.457795770868</v>
      </c>
      <c r="HX58" s="135">
        <f t="shared" si="39"/>
        <v>47517.828146866021</v>
      </c>
      <c r="HY58" s="135">
        <f t="shared" si="39"/>
        <v>112212.52533903364</v>
      </c>
      <c r="HZ58" s="135">
        <f t="shared" si="39"/>
        <v>82152.653029828201</v>
      </c>
      <c r="IA58" s="135">
        <f t="shared" si="39"/>
        <v>4674303.644903319</v>
      </c>
    </row>
    <row r="59" spans="11:235" x14ac:dyDescent="0.25">
      <c r="K59" s="25" t="s">
        <v>35</v>
      </c>
      <c r="L59" s="135">
        <f>L46+L47+L48</f>
        <v>5103.4215254852443</v>
      </c>
      <c r="M59" s="135">
        <f t="shared" ref="M59:BX59" si="40">M46+M47+M48</f>
        <v>41747.489073944002</v>
      </c>
      <c r="N59" s="135">
        <f t="shared" si="40"/>
        <v>529.75170081324052</v>
      </c>
      <c r="O59" s="135">
        <f t="shared" si="40"/>
        <v>1496.6243633667989</v>
      </c>
      <c r="P59" s="135">
        <f t="shared" si="40"/>
        <v>311687.69818678551</v>
      </c>
      <c r="Q59" s="135">
        <f t="shared" si="40"/>
        <v>632.41708182092907</v>
      </c>
      <c r="R59" s="135">
        <f t="shared" si="40"/>
        <v>579.40927029649299</v>
      </c>
      <c r="S59" s="135">
        <f t="shared" si="40"/>
        <v>8862.8235844730534</v>
      </c>
      <c r="T59" s="135">
        <f t="shared" si="40"/>
        <v>25902.846226901067</v>
      </c>
      <c r="U59" s="135">
        <f t="shared" si="40"/>
        <v>1331.5901725974088</v>
      </c>
      <c r="V59" s="135">
        <f t="shared" si="40"/>
        <v>11422.213601531203</v>
      </c>
      <c r="W59" s="135">
        <f t="shared" si="40"/>
        <v>260.18541693588435</v>
      </c>
      <c r="X59" s="135">
        <f t="shared" si="40"/>
        <v>23679.579815630172</v>
      </c>
      <c r="Y59" s="135">
        <f t="shared" si="40"/>
        <v>413.07982921529862</v>
      </c>
      <c r="Z59" s="135">
        <f t="shared" si="40"/>
        <v>1284.9356158900137</v>
      </c>
      <c r="AA59" s="135">
        <f t="shared" si="40"/>
        <v>37952.574070869909</v>
      </c>
      <c r="AB59" s="135">
        <f t="shared" si="40"/>
        <v>207257.21363376395</v>
      </c>
      <c r="AC59" s="135">
        <f t="shared" si="40"/>
        <v>3386.4730971859822</v>
      </c>
      <c r="AD59" s="135">
        <f t="shared" si="40"/>
        <v>535911.42498671554</v>
      </c>
      <c r="AE59" s="135">
        <f t="shared" si="40"/>
        <v>504646.05229648016</v>
      </c>
      <c r="AF59" s="135">
        <f t="shared" si="40"/>
        <v>240782.28531654808</v>
      </c>
      <c r="AG59" s="135">
        <f t="shared" si="40"/>
        <v>4176.7016226017295</v>
      </c>
      <c r="AH59" s="135">
        <f t="shared" si="40"/>
        <v>136383.86885271277</v>
      </c>
      <c r="AI59" s="135">
        <f t="shared" si="40"/>
        <v>16128.47202241651</v>
      </c>
      <c r="AJ59" s="135">
        <f t="shared" si="40"/>
        <v>2553.9696452258418</v>
      </c>
      <c r="AK59" s="135">
        <f t="shared" si="40"/>
        <v>9258.0925392381032</v>
      </c>
      <c r="AL59" s="135">
        <f t="shared" si="40"/>
        <v>78315.088601435826</v>
      </c>
      <c r="AM59" s="135">
        <f t="shared" si="40"/>
        <v>2211686.2821508809</v>
      </c>
      <c r="AN59" s="135">
        <f t="shared" si="40"/>
        <v>4814.9899012603373</v>
      </c>
      <c r="AO59" s="135">
        <f t="shared" si="40"/>
        <v>46590.745962852918</v>
      </c>
      <c r="AP59" s="135">
        <f t="shared" si="40"/>
        <v>2035.9309846823016</v>
      </c>
      <c r="AQ59" s="135">
        <f t="shared" si="40"/>
        <v>1487.2864096440765</v>
      </c>
      <c r="AR59" s="135">
        <f t="shared" si="40"/>
        <v>329253.22181701858</v>
      </c>
      <c r="AS59" s="135">
        <f t="shared" si="40"/>
        <v>722.65887955543064</v>
      </c>
      <c r="AT59" s="135">
        <f t="shared" si="40"/>
        <v>344.44956483291008</v>
      </c>
      <c r="AU59" s="135">
        <f t="shared" si="40"/>
        <v>10995.566549487854</v>
      </c>
      <c r="AV59" s="135">
        <f t="shared" si="40"/>
        <v>43796.524747754316</v>
      </c>
      <c r="AW59" s="135">
        <f t="shared" si="40"/>
        <v>809.55608665657178</v>
      </c>
      <c r="AX59" s="135">
        <f t="shared" si="40"/>
        <v>11276.970419793341</v>
      </c>
      <c r="AY59" s="135">
        <f t="shared" si="40"/>
        <v>0</v>
      </c>
      <c r="AZ59" s="135">
        <f t="shared" si="40"/>
        <v>24800.293682328556</v>
      </c>
      <c r="BA59" s="135">
        <f t="shared" si="40"/>
        <v>511.27436804513735</v>
      </c>
      <c r="BB59" s="135">
        <f t="shared" si="40"/>
        <v>961.67559840529179</v>
      </c>
      <c r="BC59" s="135">
        <f t="shared" si="40"/>
        <v>38734.446025124162</v>
      </c>
      <c r="BD59" s="135">
        <f t="shared" si="40"/>
        <v>206061.5496487499</v>
      </c>
      <c r="BE59" s="135">
        <f t="shared" si="40"/>
        <v>3964.9506903440879</v>
      </c>
      <c r="BF59" s="135">
        <f t="shared" si="40"/>
        <v>694142.03118605365</v>
      </c>
      <c r="BG59" s="135">
        <f t="shared" si="40"/>
        <v>484474.52357213269</v>
      </c>
      <c r="BH59" s="135">
        <f t="shared" si="40"/>
        <v>226885.12597558805</v>
      </c>
      <c r="BI59" s="135">
        <f t="shared" si="40"/>
        <v>3971.9456343196707</v>
      </c>
      <c r="BJ59" s="135">
        <f t="shared" si="40"/>
        <v>133876.77588637057</v>
      </c>
      <c r="BK59" s="135">
        <f t="shared" si="40"/>
        <v>14927.417160885456</v>
      </c>
      <c r="BL59" s="135">
        <f t="shared" si="40"/>
        <v>2059.19781194905</v>
      </c>
      <c r="BM59" s="135">
        <f t="shared" si="40"/>
        <v>9470.8227873805827</v>
      </c>
      <c r="BN59" s="135">
        <f t="shared" si="40"/>
        <v>79048.878947323421</v>
      </c>
      <c r="BO59" s="135">
        <f t="shared" si="40"/>
        <v>2376018.8102985388</v>
      </c>
      <c r="BP59" s="135">
        <f t="shared" si="40"/>
        <v>1121.5374849672626</v>
      </c>
      <c r="BQ59" s="135">
        <f t="shared" si="40"/>
        <v>39377.938634826998</v>
      </c>
      <c r="BR59" s="135">
        <f t="shared" si="40"/>
        <v>807.8064853329613</v>
      </c>
      <c r="BS59" s="135">
        <f t="shared" si="40"/>
        <v>1615.6563068197315</v>
      </c>
      <c r="BT59" s="135">
        <f t="shared" si="40"/>
        <v>276161.85679156176</v>
      </c>
      <c r="BU59" s="135">
        <f t="shared" si="40"/>
        <v>704.63610476964595</v>
      </c>
      <c r="BV59" s="135">
        <f t="shared" si="40"/>
        <v>0</v>
      </c>
      <c r="BW59" s="135">
        <f t="shared" si="40"/>
        <v>10688.387722221782</v>
      </c>
      <c r="BX59" s="135">
        <f t="shared" si="40"/>
        <v>23058.16402884429</v>
      </c>
      <c r="BY59" s="135">
        <f t="shared" ref="BY59:EJ59" si="41">BY46+BY47+BY48</f>
        <v>8855.1590067010366</v>
      </c>
      <c r="BZ59" s="135">
        <f t="shared" si="41"/>
        <v>10234.924712745933</v>
      </c>
      <c r="CA59" s="135">
        <f t="shared" si="41"/>
        <v>81.358211118678554</v>
      </c>
      <c r="CB59" s="135">
        <f t="shared" si="41"/>
        <v>15349.348121356026</v>
      </c>
      <c r="CC59" s="135">
        <f t="shared" si="41"/>
        <v>411.15175603609907</v>
      </c>
      <c r="CD59" s="135">
        <f t="shared" si="41"/>
        <v>894.56654798157308</v>
      </c>
      <c r="CE59" s="135">
        <f t="shared" si="41"/>
        <v>39386.825796503093</v>
      </c>
      <c r="CF59" s="135">
        <f t="shared" si="41"/>
        <v>237374.46317026415</v>
      </c>
      <c r="CG59" s="135">
        <f t="shared" si="41"/>
        <v>3932.5175784577159</v>
      </c>
      <c r="CH59" s="135">
        <f t="shared" si="41"/>
        <v>696267.75052549248</v>
      </c>
      <c r="CI59" s="135">
        <f t="shared" si="41"/>
        <v>496150.21704697341</v>
      </c>
      <c r="CJ59" s="135">
        <f t="shared" si="41"/>
        <v>165782.70969514363</v>
      </c>
      <c r="CK59" s="135">
        <f t="shared" si="41"/>
        <v>4118.89770729666</v>
      </c>
      <c r="CL59" s="135">
        <f t="shared" si="41"/>
        <v>97935.124041463772</v>
      </c>
      <c r="CM59" s="135">
        <f t="shared" si="41"/>
        <v>3969.5429045771043</v>
      </c>
      <c r="CN59" s="135">
        <f t="shared" si="41"/>
        <v>2295.8963239937966</v>
      </c>
      <c r="CO59" s="135">
        <f t="shared" si="41"/>
        <v>4723.3579597076423</v>
      </c>
      <c r="CP59" s="135">
        <f t="shared" si="41"/>
        <v>56227.377459145267</v>
      </c>
      <c r="CQ59" s="135">
        <f t="shared" si="41"/>
        <v>2197527.1721243025</v>
      </c>
      <c r="CR59" s="135">
        <f t="shared" si="41"/>
        <v>1837.7371503577779</v>
      </c>
      <c r="CS59" s="135">
        <f t="shared" si="41"/>
        <v>39443.886712572152</v>
      </c>
      <c r="CT59" s="135">
        <f t="shared" si="41"/>
        <v>8482.4484477814385</v>
      </c>
      <c r="CU59" s="135">
        <f t="shared" si="41"/>
        <v>1451.0786086765909</v>
      </c>
      <c r="CV59" s="135">
        <f t="shared" si="41"/>
        <v>302535.15626499616</v>
      </c>
      <c r="CW59" s="135">
        <f t="shared" si="41"/>
        <v>604.96898397796667</v>
      </c>
      <c r="CX59" s="135">
        <f t="shared" si="41"/>
        <v>0</v>
      </c>
      <c r="CY59" s="135">
        <f t="shared" si="41"/>
        <v>15342.680988222504</v>
      </c>
      <c r="CZ59" s="135">
        <f t="shared" si="41"/>
        <v>21083.77859191304</v>
      </c>
      <c r="DA59" s="135">
        <f t="shared" si="41"/>
        <v>7561.6026453727118</v>
      </c>
      <c r="DB59" s="135">
        <f t="shared" si="41"/>
        <v>14570.739971615771</v>
      </c>
      <c r="DC59" s="135">
        <f t="shared" si="41"/>
        <v>76.896417186226856</v>
      </c>
      <c r="DD59" s="135">
        <f t="shared" si="41"/>
        <v>16393.810659646868</v>
      </c>
      <c r="DE59" s="135">
        <f t="shared" si="41"/>
        <v>415.48876181125786</v>
      </c>
      <c r="DF59" s="135">
        <f t="shared" si="41"/>
        <v>968.86219233551276</v>
      </c>
      <c r="DG59" s="135">
        <f t="shared" si="41"/>
        <v>38378.566642319012</v>
      </c>
      <c r="DH59" s="135">
        <f t="shared" si="41"/>
        <v>212347.77825442888</v>
      </c>
      <c r="DI59" s="135">
        <f t="shared" si="41"/>
        <v>3033.873910083641</v>
      </c>
      <c r="DJ59" s="135">
        <f t="shared" si="41"/>
        <v>602617.22102988837</v>
      </c>
      <c r="DK59" s="135">
        <f t="shared" si="41"/>
        <v>418906.57919528103</v>
      </c>
      <c r="DL59" s="135">
        <f t="shared" si="41"/>
        <v>157538.79387022468</v>
      </c>
      <c r="DM59" s="135">
        <f t="shared" si="41"/>
        <v>4224.299066135236</v>
      </c>
      <c r="DN59" s="135">
        <f t="shared" si="41"/>
        <v>100091.97986586028</v>
      </c>
      <c r="DO59" s="135">
        <f t="shared" si="41"/>
        <v>2540.2088036758364</v>
      </c>
      <c r="DP59" s="135">
        <f t="shared" si="41"/>
        <v>15997.125826866904</v>
      </c>
      <c r="DQ59" s="135">
        <f t="shared" si="41"/>
        <v>8007.3984666337792</v>
      </c>
      <c r="DR59" s="135">
        <f t="shared" si="41"/>
        <v>68459.810989225181</v>
      </c>
      <c r="DS59" s="135">
        <f t="shared" si="41"/>
        <v>2062912.7723170887</v>
      </c>
      <c r="DT59" s="135">
        <f t="shared" si="41"/>
        <v>1439.8206713876061</v>
      </c>
      <c r="DU59" s="135">
        <f t="shared" si="41"/>
        <v>78448.003142693895</v>
      </c>
      <c r="DV59" s="135">
        <f t="shared" si="41"/>
        <v>39046.002087432382</v>
      </c>
      <c r="DW59" s="135">
        <f t="shared" si="41"/>
        <v>1401.5468519344083</v>
      </c>
      <c r="DX59" s="135">
        <f t="shared" si="41"/>
        <v>322662.94956950709</v>
      </c>
      <c r="DY59" s="135">
        <f t="shared" si="41"/>
        <v>0</v>
      </c>
      <c r="DZ59" s="135">
        <f t="shared" si="41"/>
        <v>0</v>
      </c>
      <c r="EA59" s="135">
        <f t="shared" si="41"/>
        <v>12882.247290665757</v>
      </c>
      <c r="EB59" s="135">
        <f t="shared" si="41"/>
        <v>7606.0454296949847</v>
      </c>
      <c r="EC59" s="135">
        <f t="shared" si="41"/>
        <v>6027.2541057083281</v>
      </c>
      <c r="ED59" s="135">
        <f t="shared" si="41"/>
        <v>10357.472708628044</v>
      </c>
      <c r="EE59" s="135">
        <f t="shared" si="41"/>
        <v>1020.4752761817051</v>
      </c>
      <c r="EF59" s="135">
        <f t="shared" si="41"/>
        <v>5237.6595928552379</v>
      </c>
      <c r="EG59" s="135">
        <f t="shared" si="41"/>
        <v>456.11416220556532</v>
      </c>
      <c r="EH59" s="135">
        <f t="shared" si="41"/>
        <v>285.22670361356199</v>
      </c>
      <c r="EI59" s="135">
        <f t="shared" si="41"/>
        <v>16070.786046410056</v>
      </c>
      <c r="EJ59" s="135">
        <f t="shared" si="41"/>
        <v>200483.0039170261</v>
      </c>
      <c r="EK59" s="135">
        <f t="shared" ref="EK59:GV59" si="42">EK46+EK47+EK48</f>
        <v>2744.2251493153985</v>
      </c>
      <c r="EL59" s="135">
        <f t="shared" si="42"/>
        <v>689968.93528048461</v>
      </c>
      <c r="EM59" s="135">
        <f t="shared" si="42"/>
        <v>495915.58877104375</v>
      </c>
      <c r="EN59" s="135">
        <f t="shared" si="42"/>
        <v>172294.93617085167</v>
      </c>
      <c r="EO59" s="135">
        <f t="shared" si="42"/>
        <v>3901.5421310664096</v>
      </c>
      <c r="EP59" s="135">
        <f t="shared" si="42"/>
        <v>97660.538337274222</v>
      </c>
      <c r="EQ59" s="135">
        <f t="shared" si="42"/>
        <v>2786.1031406223119</v>
      </c>
      <c r="ER59" s="135">
        <f t="shared" si="42"/>
        <v>3503.6415583904495</v>
      </c>
      <c r="ES59" s="135">
        <f t="shared" si="42"/>
        <v>6693.5859411581241</v>
      </c>
      <c r="ET59" s="135">
        <f t="shared" si="42"/>
        <v>230107.99284045552</v>
      </c>
      <c r="EU59" s="135">
        <f t="shared" si="42"/>
        <v>2409001.6968766074</v>
      </c>
      <c r="EV59" s="135">
        <f t="shared" si="42"/>
        <v>1594.0743701306869</v>
      </c>
      <c r="EW59" s="135">
        <f t="shared" si="42"/>
        <v>76543.051376917123</v>
      </c>
      <c r="EX59" s="135">
        <f t="shared" si="42"/>
        <v>42768.256923564833</v>
      </c>
      <c r="EY59" s="135">
        <f t="shared" si="42"/>
        <v>6933.8229942142389</v>
      </c>
      <c r="EZ59" s="135">
        <f t="shared" si="42"/>
        <v>336936.20315090322</v>
      </c>
      <c r="FA59" s="135">
        <f t="shared" si="42"/>
        <v>0</v>
      </c>
      <c r="FB59" s="135">
        <f t="shared" si="42"/>
        <v>0</v>
      </c>
      <c r="FC59" s="135">
        <f t="shared" si="42"/>
        <v>2472.8090767217827</v>
      </c>
      <c r="FD59" s="135">
        <f t="shared" si="42"/>
        <v>15551.481386499012</v>
      </c>
      <c r="FE59" s="135">
        <f t="shared" si="42"/>
        <v>1726.3868831025254</v>
      </c>
      <c r="FF59" s="135">
        <f t="shared" si="42"/>
        <v>10435.27432956204</v>
      </c>
      <c r="FG59" s="135">
        <f t="shared" si="42"/>
        <v>1095.3603276871236</v>
      </c>
      <c r="FH59" s="135">
        <f t="shared" si="42"/>
        <v>13878.617622896189</v>
      </c>
      <c r="FI59" s="135">
        <f t="shared" si="42"/>
        <v>514.33043744995973</v>
      </c>
      <c r="FJ59" s="135">
        <f t="shared" si="42"/>
        <v>8813.1159793102452</v>
      </c>
      <c r="FK59" s="135">
        <f t="shared" si="42"/>
        <v>43594.439216411498</v>
      </c>
      <c r="FL59" s="135">
        <f t="shared" si="42"/>
        <v>195800.64773568331</v>
      </c>
      <c r="FM59" s="135">
        <f t="shared" si="42"/>
        <v>34017.421691269519</v>
      </c>
      <c r="FN59" s="135">
        <f t="shared" si="42"/>
        <v>569313.40399063774</v>
      </c>
      <c r="FO59" s="135">
        <f t="shared" si="42"/>
        <v>525286.8916762697</v>
      </c>
      <c r="FP59" s="135">
        <f t="shared" si="42"/>
        <v>161511.78347274047</v>
      </c>
      <c r="FQ59" s="135">
        <f t="shared" si="42"/>
        <v>8057.6050544343834</v>
      </c>
      <c r="FR59" s="135">
        <f t="shared" si="42"/>
        <v>54512.575830502101</v>
      </c>
      <c r="FS59" s="135">
        <f t="shared" si="42"/>
        <v>2772.4898776643404</v>
      </c>
      <c r="FT59" s="135">
        <f t="shared" si="42"/>
        <v>1283.3328425487894</v>
      </c>
      <c r="FU59" s="135">
        <f t="shared" si="42"/>
        <v>4656.107157426447</v>
      </c>
      <c r="FV59" s="135">
        <f t="shared" si="42"/>
        <v>53380.51484697721</v>
      </c>
      <c r="FW59" s="135">
        <f t="shared" si="42"/>
        <v>2173449.9982515243</v>
      </c>
      <c r="FX59" s="135">
        <f t="shared" si="42"/>
        <v>671.40423623788297</v>
      </c>
      <c r="FY59" s="135">
        <f t="shared" si="42"/>
        <v>78670.682888560928</v>
      </c>
      <c r="FZ59" s="135">
        <f t="shared" si="42"/>
        <v>35469.15530496103</v>
      </c>
      <c r="GA59" s="135">
        <f t="shared" si="42"/>
        <v>946.71467684333982</v>
      </c>
      <c r="GB59" s="135">
        <f t="shared" si="42"/>
        <v>47469.049603218911</v>
      </c>
      <c r="GC59" s="135">
        <f t="shared" si="42"/>
        <v>0</v>
      </c>
      <c r="GD59" s="135">
        <f t="shared" si="42"/>
        <v>0</v>
      </c>
      <c r="GE59" s="135">
        <f t="shared" si="42"/>
        <v>0</v>
      </c>
      <c r="GF59" s="135">
        <f t="shared" si="42"/>
        <v>5591.3582152437211</v>
      </c>
      <c r="GG59" s="135">
        <f t="shared" si="42"/>
        <v>1703.7647229187126</v>
      </c>
      <c r="GH59" s="135">
        <f t="shared" si="42"/>
        <v>10624.58832949092</v>
      </c>
      <c r="GI59" s="135">
        <f t="shared" si="42"/>
        <v>2138.2875532715248</v>
      </c>
      <c r="GJ59" s="135">
        <f t="shared" si="42"/>
        <v>56175.242153884981</v>
      </c>
      <c r="GK59" s="135">
        <f t="shared" si="42"/>
        <v>693.65160480015777</v>
      </c>
      <c r="GL59" s="135">
        <f t="shared" si="42"/>
        <v>7250.4284457855401</v>
      </c>
      <c r="GM59" s="135">
        <f t="shared" si="42"/>
        <v>35391.951390606082</v>
      </c>
      <c r="GN59" s="135">
        <f t="shared" si="42"/>
        <v>138727.52587720513</v>
      </c>
      <c r="GO59" s="135">
        <f t="shared" si="42"/>
        <v>30573.505875475988</v>
      </c>
      <c r="GP59" s="135">
        <f t="shared" si="42"/>
        <v>300134.64148974215</v>
      </c>
      <c r="GQ59" s="135">
        <f t="shared" si="42"/>
        <v>676171.89770659478</v>
      </c>
      <c r="GR59" s="135">
        <f t="shared" si="42"/>
        <v>143694.80098108351</v>
      </c>
      <c r="GS59" s="135">
        <f t="shared" si="42"/>
        <v>6969.3787684496638</v>
      </c>
      <c r="GT59" s="135">
        <f t="shared" si="42"/>
        <v>20869.714724180569</v>
      </c>
      <c r="GU59" s="135">
        <f t="shared" si="42"/>
        <v>3187.6317085429946</v>
      </c>
      <c r="GV59" s="135">
        <f t="shared" si="42"/>
        <v>1124.6086548256094</v>
      </c>
      <c r="GW59" s="135">
        <f t="shared" ref="GW59:IA59" si="43">GW46+GW47+GW48</f>
        <v>3166.9972891080934</v>
      </c>
      <c r="GX59" s="135">
        <f t="shared" si="43"/>
        <v>817769.66506615013</v>
      </c>
      <c r="GY59" s="135">
        <f t="shared" si="43"/>
        <v>2425186.6472671824</v>
      </c>
      <c r="GZ59" s="135">
        <f t="shared" si="43"/>
        <v>59.498765331534692</v>
      </c>
      <c r="HA59" s="135">
        <f t="shared" si="43"/>
        <v>70162.483218057852</v>
      </c>
      <c r="HB59" s="135">
        <f t="shared" si="43"/>
        <v>34841.373119474607</v>
      </c>
      <c r="HC59" s="135">
        <f t="shared" si="43"/>
        <v>826.3658256337884</v>
      </c>
      <c r="HD59" s="135">
        <f t="shared" si="43"/>
        <v>16396.434886518924</v>
      </c>
      <c r="HE59" s="135">
        <f t="shared" si="43"/>
        <v>0</v>
      </c>
      <c r="HF59" s="135">
        <f t="shared" si="43"/>
        <v>0</v>
      </c>
      <c r="HG59" s="135">
        <f t="shared" si="43"/>
        <v>2571.8842356790715</v>
      </c>
      <c r="HH59" s="135">
        <f t="shared" si="43"/>
        <v>6182.4337204796384</v>
      </c>
      <c r="HI59" s="135">
        <f t="shared" si="43"/>
        <v>1081.5372410566167</v>
      </c>
      <c r="HJ59" s="135">
        <f t="shared" si="43"/>
        <v>13731.472661261498</v>
      </c>
      <c r="HK59" s="135">
        <f t="shared" si="43"/>
        <v>965.5052541185114</v>
      </c>
      <c r="HL59" s="135">
        <f t="shared" si="43"/>
        <v>7172.7609200408224</v>
      </c>
      <c r="HM59" s="135">
        <f t="shared" si="43"/>
        <v>571.81444997569656</v>
      </c>
      <c r="HN59" s="135">
        <f t="shared" si="43"/>
        <v>3847.4234641273497</v>
      </c>
      <c r="HO59" s="135">
        <f t="shared" si="43"/>
        <v>45130.965901107964</v>
      </c>
      <c r="HP59" s="135">
        <f t="shared" si="43"/>
        <v>92418.287621117721</v>
      </c>
      <c r="HQ59" s="135">
        <f t="shared" si="43"/>
        <v>26059.610574927377</v>
      </c>
      <c r="HR59" s="135">
        <f t="shared" si="43"/>
        <v>236182.40638820088</v>
      </c>
      <c r="HS59" s="135">
        <f t="shared" si="43"/>
        <v>652392.91857628245</v>
      </c>
      <c r="HT59" s="135">
        <f t="shared" si="43"/>
        <v>123578.25292356149</v>
      </c>
      <c r="HU59" s="135">
        <f t="shared" si="43"/>
        <v>6898.3761006865425</v>
      </c>
      <c r="HV59" s="135">
        <f t="shared" si="43"/>
        <v>89556.700765523681</v>
      </c>
      <c r="HW59" s="135">
        <f t="shared" si="43"/>
        <v>2613.0166716069821</v>
      </c>
      <c r="HX59" s="135">
        <f t="shared" si="43"/>
        <v>876.98988038914899</v>
      </c>
      <c r="HY59" s="135">
        <f t="shared" si="43"/>
        <v>2781.8741676177979</v>
      </c>
      <c r="HZ59" s="135">
        <f t="shared" si="43"/>
        <v>740723.1493714283</v>
      </c>
      <c r="IA59" s="135">
        <f t="shared" si="43"/>
        <v>2177623.5367042064</v>
      </c>
    </row>
    <row r="60" spans="11:235" x14ac:dyDescent="0.25">
      <c r="K60" s="25" t="s">
        <v>794</v>
      </c>
      <c r="L60" s="135">
        <f>L6+L7+L8</f>
        <v>27750.570688090735</v>
      </c>
      <c r="M60" s="135">
        <f t="shared" ref="M60:BX60" si="44">M6+M7+M8</f>
        <v>3889.4534990998509</v>
      </c>
      <c r="N60" s="135">
        <f t="shared" si="44"/>
        <v>78858.043482556794</v>
      </c>
      <c r="O60" s="135">
        <f t="shared" si="44"/>
        <v>8890.7070907182351</v>
      </c>
      <c r="P60" s="135">
        <f t="shared" si="44"/>
        <v>118440.24425844738</v>
      </c>
      <c r="Q60" s="135">
        <f t="shared" si="44"/>
        <v>7806.7350343299859</v>
      </c>
      <c r="R60" s="135">
        <f t="shared" si="44"/>
        <v>9935.6117330647739</v>
      </c>
      <c r="S60" s="135">
        <f t="shared" si="44"/>
        <v>53394.6820521638</v>
      </c>
      <c r="T60" s="135">
        <f t="shared" si="44"/>
        <v>36629.731495375061</v>
      </c>
      <c r="U60" s="135">
        <f t="shared" si="44"/>
        <v>200575.09560697598</v>
      </c>
      <c r="V60" s="135">
        <f t="shared" si="44"/>
        <v>93482.811604751187</v>
      </c>
      <c r="W60" s="135">
        <f t="shared" si="44"/>
        <v>64942.708212059428</v>
      </c>
      <c r="X60" s="135">
        <f t="shared" si="44"/>
        <v>365675.57745188253</v>
      </c>
      <c r="Y60" s="135">
        <f t="shared" si="44"/>
        <v>37376.496500701956</v>
      </c>
      <c r="Z60" s="135">
        <f t="shared" si="44"/>
        <v>64185.405564149449</v>
      </c>
      <c r="AA60" s="135">
        <f t="shared" si="44"/>
        <v>443614.14526116609</v>
      </c>
      <c r="AB60" s="135">
        <f t="shared" si="44"/>
        <v>734845.97186332941</v>
      </c>
      <c r="AC60" s="135">
        <f t="shared" si="44"/>
        <v>158861.12492570226</v>
      </c>
      <c r="AD60" s="135">
        <f t="shared" si="44"/>
        <v>1617153.4537082992</v>
      </c>
      <c r="AE60" s="135">
        <f t="shared" si="44"/>
        <v>12801964.725829732</v>
      </c>
      <c r="AF60" s="135">
        <f t="shared" si="44"/>
        <v>699588.0649200331</v>
      </c>
      <c r="AG60" s="135">
        <f t="shared" si="44"/>
        <v>454220.95439470373</v>
      </c>
      <c r="AH60" s="135">
        <f t="shared" si="44"/>
        <v>760497.27311135957</v>
      </c>
      <c r="AI60" s="135">
        <f t="shared" si="44"/>
        <v>135555.24295924749</v>
      </c>
      <c r="AJ60" s="135">
        <f t="shared" si="44"/>
        <v>91520.150789529493</v>
      </c>
      <c r="AK60" s="135">
        <f t="shared" si="44"/>
        <v>204090.1359814927</v>
      </c>
      <c r="AL60" s="135">
        <f t="shared" si="44"/>
        <v>545820.54477551486</v>
      </c>
      <c r="AM60" s="135">
        <f t="shared" si="44"/>
        <v>19819565.662794478</v>
      </c>
      <c r="AN60" s="135">
        <f t="shared" si="44"/>
        <v>16646.79895426712</v>
      </c>
      <c r="AO60" s="135">
        <f t="shared" si="44"/>
        <v>3827.3011485849033</v>
      </c>
      <c r="AP60" s="135">
        <f t="shared" si="44"/>
        <v>80911.112527605001</v>
      </c>
      <c r="AQ60" s="135">
        <f t="shared" si="44"/>
        <v>4345.7569292321068</v>
      </c>
      <c r="AR60" s="135">
        <f t="shared" si="44"/>
        <v>96078.86889824523</v>
      </c>
      <c r="AS60" s="135">
        <f t="shared" si="44"/>
        <v>11062.308885970742</v>
      </c>
      <c r="AT60" s="135">
        <f t="shared" si="44"/>
        <v>10794.237605409715</v>
      </c>
      <c r="AU60" s="135">
        <f t="shared" si="44"/>
        <v>56687.800696235259</v>
      </c>
      <c r="AV60" s="135">
        <f t="shared" si="44"/>
        <v>82880.575445450057</v>
      </c>
      <c r="AW60" s="135">
        <f t="shared" si="44"/>
        <v>172298.36334501862</v>
      </c>
      <c r="AX60" s="135">
        <f t="shared" si="44"/>
        <v>77138.417995887809</v>
      </c>
      <c r="AY60" s="135">
        <f t="shared" si="44"/>
        <v>59432.545035703159</v>
      </c>
      <c r="AZ60" s="135">
        <f t="shared" si="44"/>
        <v>336925.75797097984</v>
      </c>
      <c r="BA60" s="135">
        <f t="shared" si="44"/>
        <v>29524.866126003086</v>
      </c>
      <c r="BB60" s="135">
        <f t="shared" si="44"/>
        <v>57123.021172630586</v>
      </c>
      <c r="BC60" s="135">
        <f t="shared" si="44"/>
        <v>325326.53254943562</v>
      </c>
      <c r="BD60" s="135">
        <f t="shared" si="44"/>
        <v>674860.9493184298</v>
      </c>
      <c r="BE60" s="135">
        <f t="shared" si="44"/>
        <v>136252.79259401449</v>
      </c>
      <c r="BF60" s="135">
        <f t="shared" si="44"/>
        <v>1565801.8939583527</v>
      </c>
      <c r="BG60" s="135">
        <f t="shared" si="44"/>
        <v>11836194.487762969</v>
      </c>
      <c r="BH60" s="135">
        <f t="shared" si="44"/>
        <v>617001.87174933264</v>
      </c>
      <c r="BI60" s="135">
        <f t="shared" si="44"/>
        <v>392139.43856109411</v>
      </c>
      <c r="BJ60" s="135">
        <f t="shared" si="44"/>
        <v>692222.26726119732</v>
      </c>
      <c r="BK60" s="135">
        <f t="shared" si="44"/>
        <v>109320.41873718164</v>
      </c>
      <c r="BL60" s="135">
        <f t="shared" si="44"/>
        <v>77514.368763938663</v>
      </c>
      <c r="BM60" s="135">
        <f t="shared" si="44"/>
        <v>183174.05736854146</v>
      </c>
      <c r="BN60" s="135">
        <f t="shared" si="44"/>
        <v>470001.96613484126</v>
      </c>
      <c r="BO60" s="135">
        <f t="shared" si="44"/>
        <v>18175488.777496554</v>
      </c>
      <c r="BP60" s="135">
        <f t="shared" si="44"/>
        <v>15304.059739015549</v>
      </c>
      <c r="BQ60" s="135">
        <f t="shared" si="44"/>
        <v>5247.3487180457359</v>
      </c>
      <c r="BR60" s="135">
        <f t="shared" si="44"/>
        <v>84447.141872548542</v>
      </c>
      <c r="BS60" s="135">
        <f t="shared" si="44"/>
        <v>4954.4723528694276</v>
      </c>
      <c r="BT60" s="135">
        <f t="shared" si="44"/>
        <v>94869.008684810717</v>
      </c>
      <c r="BU60" s="135">
        <f t="shared" si="44"/>
        <v>11405.540774142693</v>
      </c>
      <c r="BV60" s="135">
        <f t="shared" si="44"/>
        <v>13851.424407767785</v>
      </c>
      <c r="BW60" s="135">
        <f t="shared" si="44"/>
        <v>63783.90283389682</v>
      </c>
      <c r="BX60" s="135">
        <f t="shared" si="44"/>
        <v>58357.78292939534</v>
      </c>
      <c r="BY60" s="135">
        <f t="shared" ref="BY60:EJ60" si="45">BY6+BY7+BY8</f>
        <v>165523.48400686591</v>
      </c>
      <c r="BZ60" s="135">
        <f t="shared" si="45"/>
        <v>79186.704022021833</v>
      </c>
      <c r="CA60" s="135">
        <f t="shared" si="45"/>
        <v>45814.715132369834</v>
      </c>
      <c r="CB60" s="135">
        <f t="shared" si="45"/>
        <v>312509.36945850932</v>
      </c>
      <c r="CC60" s="135">
        <f t="shared" si="45"/>
        <v>34285.243717688776</v>
      </c>
      <c r="CD60" s="135">
        <f t="shared" si="45"/>
        <v>53850.709055191517</v>
      </c>
      <c r="CE60" s="135">
        <f t="shared" si="45"/>
        <v>350572.01550989447</v>
      </c>
      <c r="CF60" s="135">
        <f t="shared" si="45"/>
        <v>635254.66081341635</v>
      </c>
      <c r="CG60" s="135">
        <f t="shared" si="45"/>
        <v>124715.57327975024</v>
      </c>
      <c r="CH60" s="135">
        <f t="shared" si="45"/>
        <v>1487950.6782691535</v>
      </c>
      <c r="CI60" s="135">
        <f t="shared" si="45"/>
        <v>11701646.565003557</v>
      </c>
      <c r="CJ60" s="135">
        <f t="shared" si="45"/>
        <v>698548.09015545226</v>
      </c>
      <c r="CK60" s="135">
        <f t="shared" si="45"/>
        <v>357909.98008577834</v>
      </c>
      <c r="CL60" s="135">
        <f t="shared" si="45"/>
        <v>657097.9742613798</v>
      </c>
      <c r="CM60" s="135">
        <f t="shared" si="45"/>
        <v>89779.915356850746</v>
      </c>
      <c r="CN60" s="135">
        <f t="shared" si="45"/>
        <v>73396.374790712289</v>
      </c>
      <c r="CO60" s="135">
        <f t="shared" si="45"/>
        <v>175015.06597629728</v>
      </c>
      <c r="CP60" s="135">
        <f t="shared" si="45"/>
        <v>480902.82027713768</v>
      </c>
      <c r="CQ60" s="135">
        <f t="shared" si="45"/>
        <v>17876180.621484518</v>
      </c>
      <c r="CR60" s="135">
        <f t="shared" si="45"/>
        <v>13712.546747651268</v>
      </c>
      <c r="CS60" s="135">
        <f t="shared" si="45"/>
        <v>4494.5428897821903</v>
      </c>
      <c r="CT60" s="135">
        <f t="shared" si="45"/>
        <v>89041.032412020344</v>
      </c>
      <c r="CU60" s="135">
        <f t="shared" si="45"/>
        <v>4311.2575438777958</v>
      </c>
      <c r="CV60" s="135">
        <f t="shared" si="45"/>
        <v>84662.990117783687</v>
      </c>
      <c r="CW60" s="135">
        <f t="shared" si="45"/>
        <v>11449.236393284522</v>
      </c>
      <c r="CX60" s="135">
        <f t="shared" si="45"/>
        <v>17236.433800286668</v>
      </c>
      <c r="CY60" s="135">
        <f t="shared" si="45"/>
        <v>67074.941597977217</v>
      </c>
      <c r="CZ60" s="135">
        <f t="shared" si="45"/>
        <v>24888.633389076647</v>
      </c>
      <c r="DA60" s="135">
        <f t="shared" si="45"/>
        <v>163245.57392246136</v>
      </c>
      <c r="DB60" s="135">
        <f t="shared" si="45"/>
        <v>67673.795934551075</v>
      </c>
      <c r="DC60" s="135">
        <f t="shared" si="45"/>
        <v>35007.61924073151</v>
      </c>
      <c r="DD60" s="135">
        <f t="shared" si="45"/>
        <v>265301.01926197187</v>
      </c>
      <c r="DE60" s="135">
        <f t="shared" si="45"/>
        <v>25492.437755415645</v>
      </c>
      <c r="DF60" s="135">
        <f t="shared" si="45"/>
        <v>41389.7145529521</v>
      </c>
      <c r="DG60" s="135">
        <f t="shared" si="45"/>
        <v>309261.23624771589</v>
      </c>
      <c r="DH60" s="135">
        <f t="shared" si="45"/>
        <v>583031.76211430016</v>
      </c>
      <c r="DI60" s="135">
        <f t="shared" si="45"/>
        <v>103582.92563863305</v>
      </c>
      <c r="DJ60" s="135">
        <f t="shared" si="45"/>
        <v>1402290.9331489161</v>
      </c>
      <c r="DK60" s="135">
        <f t="shared" si="45"/>
        <v>9973264.8002415393</v>
      </c>
      <c r="DL60" s="135">
        <f t="shared" si="45"/>
        <v>624727.03890393861</v>
      </c>
      <c r="DM60" s="135">
        <f t="shared" si="45"/>
        <v>298833.44832896313</v>
      </c>
      <c r="DN60" s="135">
        <f t="shared" si="45"/>
        <v>632012.74343162018</v>
      </c>
      <c r="DO60" s="135">
        <f t="shared" si="45"/>
        <v>76217.888596921461</v>
      </c>
      <c r="DP60" s="135">
        <f t="shared" si="45"/>
        <v>56967.329659259143</v>
      </c>
      <c r="DQ60" s="135">
        <f t="shared" si="45"/>
        <v>175406.01973974713</v>
      </c>
      <c r="DR60" s="135">
        <f t="shared" si="45"/>
        <v>975878.65174901183</v>
      </c>
      <c r="DS60" s="135">
        <f t="shared" si="45"/>
        <v>16126456.553360391</v>
      </c>
      <c r="DT60" s="135">
        <f t="shared" si="45"/>
        <v>9887.8828432428745</v>
      </c>
      <c r="DU60" s="135">
        <f t="shared" si="45"/>
        <v>7778.7440208364224</v>
      </c>
      <c r="DV60" s="135">
        <f t="shared" si="45"/>
        <v>81169.856728741375</v>
      </c>
      <c r="DW60" s="135">
        <f t="shared" si="45"/>
        <v>4441.7684848406689</v>
      </c>
      <c r="DX60" s="135">
        <f t="shared" si="45"/>
        <v>90134.080781565572</v>
      </c>
      <c r="DY60" s="135">
        <f t="shared" si="45"/>
        <v>8220.0533828008411</v>
      </c>
      <c r="DZ60" s="135">
        <f t="shared" si="45"/>
        <v>15324.143580938002</v>
      </c>
      <c r="EA60" s="135">
        <f t="shared" si="45"/>
        <v>55402.679488549009</v>
      </c>
      <c r="EB60" s="135">
        <f t="shared" si="45"/>
        <v>21081.576588626471</v>
      </c>
      <c r="EC60" s="135">
        <f t="shared" si="45"/>
        <v>144994.67548649901</v>
      </c>
      <c r="ED60" s="135">
        <f t="shared" si="45"/>
        <v>64045.855074107138</v>
      </c>
      <c r="EE60" s="135">
        <f t="shared" si="45"/>
        <v>30433.022205798196</v>
      </c>
      <c r="EF60" s="135">
        <f t="shared" si="45"/>
        <v>245012.28879105116</v>
      </c>
      <c r="EG60" s="135">
        <f t="shared" si="45"/>
        <v>19046.410435252092</v>
      </c>
      <c r="EH60" s="135">
        <f t="shared" si="45"/>
        <v>30731.494437966321</v>
      </c>
      <c r="EI60" s="135">
        <f t="shared" si="45"/>
        <v>288075.77094179549</v>
      </c>
      <c r="EJ60" s="135">
        <f t="shared" si="45"/>
        <v>510061.17085869808</v>
      </c>
      <c r="EK60" s="135">
        <f t="shared" ref="EK60:GV60" si="46">EK6+EK7+EK8</f>
        <v>110605.7308440084</v>
      </c>
      <c r="EL60" s="135">
        <f t="shared" si="46"/>
        <v>1233600.9083796716</v>
      </c>
      <c r="EM60" s="135">
        <f t="shared" si="46"/>
        <v>9432885.8988945466</v>
      </c>
      <c r="EN60" s="135">
        <f t="shared" si="46"/>
        <v>560644.67946930206</v>
      </c>
      <c r="EO60" s="135">
        <f t="shared" si="46"/>
        <v>300454.68742479652</v>
      </c>
      <c r="EP60" s="135">
        <f t="shared" si="46"/>
        <v>618788.34277224354</v>
      </c>
      <c r="EQ60" s="135">
        <f t="shared" si="46"/>
        <v>72434.013185483331</v>
      </c>
      <c r="ER60" s="135">
        <f t="shared" si="46"/>
        <v>52354.668135111395</v>
      </c>
      <c r="ES60" s="135">
        <f t="shared" si="46"/>
        <v>140218.27898980444</v>
      </c>
      <c r="ET60" s="135">
        <f t="shared" si="46"/>
        <v>393619.6775584289</v>
      </c>
      <c r="EU60" s="135">
        <f t="shared" si="46"/>
        <v>14541448.359784704</v>
      </c>
      <c r="EV60" s="135">
        <f t="shared" si="46"/>
        <v>8183.6969604386304</v>
      </c>
      <c r="EW60" s="135">
        <f t="shared" si="46"/>
        <v>6152.2681857872985</v>
      </c>
      <c r="EX60" s="135">
        <f t="shared" si="46"/>
        <v>56624.79448520462</v>
      </c>
      <c r="EY60" s="135">
        <f t="shared" si="46"/>
        <v>6009.7245244190835</v>
      </c>
      <c r="EZ60" s="135">
        <f t="shared" si="46"/>
        <v>91724.952216011734</v>
      </c>
      <c r="FA60" s="135">
        <f t="shared" si="46"/>
        <v>11516.594833379722</v>
      </c>
      <c r="FB60" s="135">
        <f t="shared" si="46"/>
        <v>18437.623685854192</v>
      </c>
      <c r="FC60" s="135">
        <f t="shared" si="46"/>
        <v>37537.472922532063</v>
      </c>
      <c r="FD60" s="135">
        <f t="shared" si="46"/>
        <v>22505.463832775629</v>
      </c>
      <c r="FE60" s="135">
        <f t="shared" si="46"/>
        <v>127177.96424738469</v>
      </c>
      <c r="FF60" s="135">
        <f t="shared" si="46"/>
        <v>61344.044478383803</v>
      </c>
      <c r="FG60" s="135">
        <f t="shared" si="46"/>
        <v>34260.705015553816</v>
      </c>
      <c r="FH60" s="135">
        <f t="shared" si="46"/>
        <v>243940.86736099073</v>
      </c>
      <c r="FI60" s="135">
        <f t="shared" si="46"/>
        <v>15424.658466665955</v>
      </c>
      <c r="FJ60" s="135">
        <f t="shared" si="46"/>
        <v>27185.933520404687</v>
      </c>
      <c r="FK60" s="135">
        <f t="shared" si="46"/>
        <v>258820.70098407666</v>
      </c>
      <c r="FL60" s="135">
        <f t="shared" si="46"/>
        <v>521350.4975202356</v>
      </c>
      <c r="FM60" s="135">
        <f t="shared" si="46"/>
        <v>87284.341979082688</v>
      </c>
      <c r="FN60" s="135">
        <f t="shared" si="46"/>
        <v>1225660.0923141749</v>
      </c>
      <c r="FO60" s="135">
        <f t="shared" si="46"/>
        <v>8865050.8300536871</v>
      </c>
      <c r="FP60" s="135">
        <f t="shared" si="46"/>
        <v>476630.28100310999</v>
      </c>
      <c r="FQ60" s="135">
        <f t="shared" si="46"/>
        <v>248070.52213713009</v>
      </c>
      <c r="FR60" s="135">
        <f t="shared" si="46"/>
        <v>611580.52565804799</v>
      </c>
      <c r="FS60" s="135">
        <f t="shared" si="46"/>
        <v>54355.954363979778</v>
      </c>
      <c r="FT60" s="135">
        <f t="shared" si="46"/>
        <v>55747.308549856229</v>
      </c>
      <c r="FU60" s="135">
        <f t="shared" si="46"/>
        <v>124223.07092964646</v>
      </c>
      <c r="FV60" s="135">
        <f t="shared" si="46"/>
        <v>382150.04842887091</v>
      </c>
      <c r="FW60" s="135">
        <f t="shared" si="46"/>
        <v>13678950.938657684</v>
      </c>
      <c r="FX60" s="135">
        <f t="shared" si="46"/>
        <v>10692.922157046589</v>
      </c>
      <c r="FY60" s="135">
        <f t="shared" si="46"/>
        <v>3227.2119188928909</v>
      </c>
      <c r="FZ60" s="135">
        <f t="shared" si="46"/>
        <v>52345.273218320457</v>
      </c>
      <c r="GA60" s="135">
        <f t="shared" si="46"/>
        <v>7564.5757314683487</v>
      </c>
      <c r="GB60" s="135">
        <f t="shared" si="46"/>
        <v>97100.824177793416</v>
      </c>
      <c r="GC60" s="135">
        <f t="shared" si="46"/>
        <v>13677.573364447853</v>
      </c>
      <c r="GD60" s="135">
        <f t="shared" si="46"/>
        <v>15063.025208271243</v>
      </c>
      <c r="GE60" s="135">
        <f t="shared" si="46"/>
        <v>52178.714310834155</v>
      </c>
      <c r="GF60" s="135">
        <f t="shared" si="46"/>
        <v>16987.277083259072</v>
      </c>
      <c r="GG60" s="135">
        <f t="shared" si="46"/>
        <v>104169.84886321606</v>
      </c>
      <c r="GH60" s="135">
        <f t="shared" si="46"/>
        <v>57785.992015279131</v>
      </c>
      <c r="GI60" s="135">
        <f t="shared" si="46"/>
        <v>25343.774908756168</v>
      </c>
      <c r="GJ60" s="135">
        <f t="shared" si="46"/>
        <v>221923.13016249327</v>
      </c>
      <c r="GK60" s="135">
        <f t="shared" si="46"/>
        <v>15075.235200585103</v>
      </c>
      <c r="GL60" s="135">
        <f t="shared" si="46"/>
        <v>27503.880215506302</v>
      </c>
      <c r="GM60" s="135">
        <f t="shared" si="46"/>
        <v>284705.46977301303</v>
      </c>
      <c r="GN60" s="135">
        <f t="shared" si="46"/>
        <v>474401.21269373305</v>
      </c>
      <c r="GO60" s="135">
        <f t="shared" si="46"/>
        <v>90595.853334796542</v>
      </c>
      <c r="GP60" s="135">
        <f t="shared" si="46"/>
        <v>1304174.0886965166</v>
      </c>
      <c r="GQ60" s="135">
        <f t="shared" si="46"/>
        <v>9713624.7971541937</v>
      </c>
      <c r="GR60" s="135">
        <f t="shared" si="46"/>
        <v>497984.53784660203</v>
      </c>
      <c r="GS60" s="135">
        <f t="shared" si="46"/>
        <v>246876.18939130235</v>
      </c>
      <c r="GT60" s="135">
        <f t="shared" si="46"/>
        <v>665951.2190149927</v>
      </c>
      <c r="GU60" s="135">
        <f t="shared" si="46"/>
        <v>49656.849108377486</v>
      </c>
      <c r="GV60" s="135">
        <f t="shared" si="46"/>
        <v>53629.25759515979</v>
      </c>
      <c r="GW60" s="135">
        <f t="shared" ref="GW60:IA60" si="47">GW6+GW7+GW8</f>
        <v>101110.4669621223</v>
      </c>
      <c r="GX60" s="135">
        <f t="shared" si="47"/>
        <v>337364.29032480769</v>
      </c>
      <c r="GY60" s="135">
        <f t="shared" si="47"/>
        <v>14540713.490431786</v>
      </c>
      <c r="GZ60" s="135">
        <f t="shared" si="47"/>
        <v>9460.9575163233058</v>
      </c>
      <c r="HA60" s="135">
        <f t="shared" si="47"/>
        <v>1907.8276455838857</v>
      </c>
      <c r="HB60" s="135">
        <f t="shared" si="47"/>
        <v>42588.114771701672</v>
      </c>
      <c r="HC60" s="135">
        <f t="shared" si="47"/>
        <v>7589.2095300735218</v>
      </c>
      <c r="HD60" s="135">
        <f t="shared" si="47"/>
        <v>90028.754660113467</v>
      </c>
      <c r="HE60" s="135">
        <f t="shared" si="47"/>
        <v>11731.045566753523</v>
      </c>
      <c r="HF60" s="135">
        <f t="shared" si="47"/>
        <v>12731.237031192113</v>
      </c>
      <c r="HG60" s="135">
        <f t="shared" si="47"/>
        <v>30476.408030610575</v>
      </c>
      <c r="HH60" s="135">
        <f t="shared" si="47"/>
        <v>12464.79325875782</v>
      </c>
      <c r="HI60" s="135">
        <f t="shared" si="47"/>
        <v>70583.008521104057</v>
      </c>
      <c r="HJ60" s="135">
        <f t="shared" si="47"/>
        <v>45756.702355920985</v>
      </c>
      <c r="HK60" s="135">
        <f t="shared" si="47"/>
        <v>22677.101444982942</v>
      </c>
      <c r="HL60" s="135">
        <f t="shared" si="47"/>
        <v>175236.24989957106</v>
      </c>
      <c r="HM60" s="135">
        <f t="shared" si="47"/>
        <v>10541.65001979423</v>
      </c>
      <c r="HN60" s="135">
        <f t="shared" si="47"/>
        <v>21709.471908901854</v>
      </c>
      <c r="HO60" s="135">
        <f t="shared" si="47"/>
        <v>218561.37800929396</v>
      </c>
      <c r="HP60" s="135">
        <f t="shared" si="47"/>
        <v>386966.67273896676</v>
      </c>
      <c r="HQ60" s="135">
        <f t="shared" si="47"/>
        <v>62567.016295842273</v>
      </c>
      <c r="HR60" s="135">
        <f t="shared" si="47"/>
        <v>1244351.8190817428</v>
      </c>
      <c r="HS60" s="135">
        <f t="shared" si="47"/>
        <v>7727769.3696622709</v>
      </c>
      <c r="HT60" s="135">
        <f t="shared" si="47"/>
        <v>1066150.3024380165</v>
      </c>
      <c r="HU60" s="135">
        <f t="shared" si="47"/>
        <v>189240.30827516172</v>
      </c>
      <c r="HV60" s="135">
        <f t="shared" si="47"/>
        <v>348827.31459943275</v>
      </c>
      <c r="HW60" s="135">
        <f t="shared" si="47"/>
        <v>46742.691124767771</v>
      </c>
      <c r="HX60" s="135">
        <f t="shared" si="47"/>
        <v>42596.773030561031</v>
      </c>
      <c r="HY60" s="135">
        <f t="shared" si="47"/>
        <v>82240.280566091009</v>
      </c>
      <c r="HZ60" s="135">
        <f t="shared" si="47"/>
        <v>368465.40155989933</v>
      </c>
      <c r="IA60" s="135">
        <f t="shared" si="47"/>
        <v>12349961.859543432</v>
      </c>
    </row>
    <row r="61" spans="11:235" x14ac:dyDescent="0.25">
      <c r="K61" s="101" t="s">
        <v>843</v>
      </c>
      <c r="L61" s="135">
        <f>SUM(L51:L60)</f>
        <v>756177.73386377841</v>
      </c>
      <c r="M61" s="135">
        <f t="shared" ref="M61:BX61" si="48">SUM(M51:M60)</f>
        <v>279081.92153809336</v>
      </c>
      <c r="N61" s="135">
        <f t="shared" si="48"/>
        <v>2013349.0008194142</v>
      </c>
      <c r="O61" s="135">
        <f t="shared" si="48"/>
        <v>199180.87138177312</v>
      </c>
      <c r="P61" s="135">
        <f t="shared" si="48"/>
        <v>2273103.7683417322</v>
      </c>
      <c r="Q61" s="135">
        <f t="shared" si="48"/>
        <v>184701.16197244407</v>
      </c>
      <c r="R61" s="135">
        <f t="shared" si="48"/>
        <v>358997.81724434439</v>
      </c>
      <c r="S61" s="135">
        <f t="shared" si="48"/>
        <v>1170673.8690958039</v>
      </c>
      <c r="T61" s="135">
        <f t="shared" si="48"/>
        <v>794900.69996973732</v>
      </c>
      <c r="U61" s="135">
        <f t="shared" si="48"/>
        <v>3876579.4862534064</v>
      </c>
      <c r="V61" s="135">
        <f t="shared" si="48"/>
        <v>1491433.2973654531</v>
      </c>
      <c r="W61" s="135">
        <f t="shared" si="48"/>
        <v>1304466.1409677318</v>
      </c>
      <c r="X61" s="135">
        <f t="shared" si="48"/>
        <v>5002961.9851923212</v>
      </c>
      <c r="Y61" s="135">
        <f t="shared" si="48"/>
        <v>811341.59968082665</v>
      </c>
      <c r="Z61" s="135">
        <f t="shared" si="48"/>
        <v>912827.41895996127</v>
      </c>
      <c r="AA61" s="135">
        <f t="shared" si="48"/>
        <v>4759866.4670768175</v>
      </c>
      <c r="AB61" s="135">
        <f t="shared" si="48"/>
        <v>12057200.194352934</v>
      </c>
      <c r="AC61" s="135">
        <f t="shared" si="48"/>
        <v>2869381.9057222321</v>
      </c>
      <c r="AD61" s="135">
        <f t="shared" si="48"/>
        <v>34987957.633613519</v>
      </c>
      <c r="AE61" s="135">
        <f t="shared" si="48"/>
        <v>103564276.58203763</v>
      </c>
      <c r="AF61" s="135">
        <f t="shared" si="48"/>
        <v>11575358.454779794</v>
      </c>
      <c r="AG61" s="135">
        <f t="shared" si="48"/>
        <v>6187815.0156518696</v>
      </c>
      <c r="AH61" s="135">
        <f t="shared" si="48"/>
        <v>11741569.60604546</v>
      </c>
      <c r="AI61" s="135">
        <f t="shared" si="48"/>
        <v>1418594.8632061197</v>
      </c>
      <c r="AJ61" s="135">
        <f t="shared" si="48"/>
        <v>1368763.3039092594</v>
      </c>
      <c r="AK61" s="135">
        <f t="shared" si="48"/>
        <v>3400579.4376244573</v>
      </c>
      <c r="AL61" s="135">
        <f t="shared" si="48"/>
        <v>7023965.2459144462</v>
      </c>
      <c r="AM61" s="135">
        <f t="shared" si="48"/>
        <v>222385105.48258138</v>
      </c>
      <c r="AN61" s="135">
        <f t="shared" si="48"/>
        <v>675855.73149936018</v>
      </c>
      <c r="AO61" s="135">
        <f t="shared" si="48"/>
        <v>261674.6821522766</v>
      </c>
      <c r="AP61" s="135">
        <f t="shared" si="48"/>
        <v>1936759.6945175717</v>
      </c>
      <c r="AQ61" s="135">
        <f t="shared" si="48"/>
        <v>187338.15770128826</v>
      </c>
      <c r="AR61" s="135">
        <f t="shared" si="48"/>
        <v>2111175.9942919607</v>
      </c>
      <c r="AS61" s="135">
        <f t="shared" si="48"/>
        <v>174179.35525222469</v>
      </c>
      <c r="AT61" s="135">
        <f t="shared" si="48"/>
        <v>347876.68174512486</v>
      </c>
      <c r="AU61" s="135">
        <f t="shared" si="48"/>
        <v>1153263.0123977263</v>
      </c>
      <c r="AV61" s="135">
        <f t="shared" si="48"/>
        <v>852862.84276950278</v>
      </c>
      <c r="AW61" s="135">
        <f t="shared" si="48"/>
        <v>3415868.2486674679</v>
      </c>
      <c r="AX61" s="135">
        <f t="shared" si="48"/>
        <v>1421334.7503573287</v>
      </c>
      <c r="AY61" s="135">
        <f t="shared" si="48"/>
        <v>1114086.3541419616</v>
      </c>
      <c r="AZ61" s="135">
        <f t="shared" si="48"/>
        <v>5221797.3919421649</v>
      </c>
      <c r="BA61" s="135">
        <f t="shared" si="48"/>
        <v>715474.95813987567</v>
      </c>
      <c r="BB61" s="135">
        <f t="shared" si="48"/>
        <v>858453.74943203956</v>
      </c>
      <c r="BC61" s="135">
        <f t="shared" si="48"/>
        <v>4373912.2552736318</v>
      </c>
      <c r="BD61" s="135">
        <f t="shared" si="48"/>
        <v>12053796.821826624</v>
      </c>
      <c r="BE61" s="135">
        <f t="shared" si="48"/>
        <v>2870473.2433942105</v>
      </c>
      <c r="BF61" s="135">
        <f t="shared" si="48"/>
        <v>34212676.109687939</v>
      </c>
      <c r="BG61" s="135">
        <f t="shared" si="48"/>
        <v>102009931.64261572</v>
      </c>
      <c r="BH61" s="135">
        <f t="shared" si="48"/>
        <v>11535293.813743796</v>
      </c>
      <c r="BI61" s="135">
        <f t="shared" si="48"/>
        <v>6093564.6749523198</v>
      </c>
      <c r="BJ61" s="135">
        <f t="shared" si="48"/>
        <v>10996900.393055515</v>
      </c>
      <c r="BK61" s="135">
        <f t="shared" si="48"/>
        <v>1400845.4846823676</v>
      </c>
      <c r="BL61" s="135">
        <f t="shared" si="48"/>
        <v>1301333.6883415761</v>
      </c>
      <c r="BM61" s="135">
        <f t="shared" si="48"/>
        <v>3250503.9233181984</v>
      </c>
      <c r="BN61" s="135">
        <f t="shared" si="48"/>
        <v>6801716.9983960148</v>
      </c>
      <c r="BO61" s="135">
        <f t="shared" si="48"/>
        <v>217348950.6542958</v>
      </c>
      <c r="BP61" s="135">
        <f t="shared" si="48"/>
        <v>637482.54882772453</v>
      </c>
      <c r="BQ61" s="135">
        <f t="shared" si="48"/>
        <v>223950.8674316697</v>
      </c>
      <c r="BR61" s="135">
        <f t="shared" si="48"/>
        <v>1891429.1363876418</v>
      </c>
      <c r="BS61" s="135">
        <f t="shared" si="48"/>
        <v>181926.04033050511</v>
      </c>
      <c r="BT61" s="135">
        <f t="shared" si="48"/>
        <v>1991514.928964067</v>
      </c>
      <c r="BU61" s="135">
        <f t="shared" si="48"/>
        <v>151560.01244758483</v>
      </c>
      <c r="BV61" s="135">
        <f t="shared" si="48"/>
        <v>305544.66078218643</v>
      </c>
      <c r="BW61" s="135">
        <f t="shared" si="48"/>
        <v>1091300.901622761</v>
      </c>
      <c r="BX61" s="135">
        <f t="shared" si="48"/>
        <v>743585.10587122047</v>
      </c>
      <c r="BY61" s="135">
        <f t="shared" ref="BY61:EJ61" si="49">SUM(BY51:BY60)</f>
        <v>3179282.7725957735</v>
      </c>
      <c r="BZ61" s="135">
        <f t="shared" si="49"/>
        <v>1490990.6204346467</v>
      </c>
      <c r="CA61" s="135">
        <f t="shared" si="49"/>
        <v>1104316.9753435531</v>
      </c>
      <c r="CB61" s="135">
        <f t="shared" si="49"/>
        <v>5017004.1364712277</v>
      </c>
      <c r="CC61" s="135">
        <f t="shared" si="49"/>
        <v>708457.67767563462</v>
      </c>
      <c r="CD61" s="135">
        <f t="shared" si="49"/>
        <v>769616.65330102236</v>
      </c>
      <c r="CE61" s="135">
        <f t="shared" si="49"/>
        <v>4302910.2194392532</v>
      </c>
      <c r="CF61" s="135">
        <f t="shared" si="49"/>
        <v>11628073.383700956</v>
      </c>
      <c r="CG61" s="135">
        <f t="shared" si="49"/>
        <v>2630379.6510940543</v>
      </c>
      <c r="CH61" s="135">
        <f t="shared" si="49"/>
        <v>35883003.837425068</v>
      </c>
      <c r="CI61" s="135">
        <f t="shared" si="49"/>
        <v>101421491.0943222</v>
      </c>
      <c r="CJ61" s="135">
        <f t="shared" si="49"/>
        <v>11031584.665285433</v>
      </c>
      <c r="CK61" s="135">
        <f t="shared" si="49"/>
        <v>5653100.1189193232</v>
      </c>
      <c r="CL61" s="135">
        <f t="shared" si="49"/>
        <v>10342771.447703976</v>
      </c>
      <c r="CM61" s="135">
        <f t="shared" si="49"/>
        <v>1264106.4860954904</v>
      </c>
      <c r="CN61" s="135">
        <f t="shared" si="49"/>
        <v>1274829.0827245638</v>
      </c>
      <c r="CO61" s="135">
        <f t="shared" si="49"/>
        <v>2943932.3428007332</v>
      </c>
      <c r="CP61" s="135">
        <f t="shared" si="49"/>
        <v>6290266.8600327214</v>
      </c>
      <c r="CQ61" s="135">
        <f t="shared" si="49"/>
        <v>214154412.22803101</v>
      </c>
      <c r="CR61" s="135">
        <f t="shared" si="49"/>
        <v>598601.36127062864</v>
      </c>
      <c r="CS61" s="135">
        <f t="shared" si="49"/>
        <v>185299.18435052657</v>
      </c>
      <c r="CT61" s="135">
        <f t="shared" si="49"/>
        <v>1801764.436395512</v>
      </c>
      <c r="CU61" s="135">
        <f t="shared" si="49"/>
        <v>145915.47761245503</v>
      </c>
      <c r="CV61" s="135">
        <f t="shared" si="49"/>
        <v>1879646.1146063313</v>
      </c>
      <c r="CW61" s="135">
        <f t="shared" si="49"/>
        <v>140408.05364910845</v>
      </c>
      <c r="CX61" s="135">
        <f t="shared" si="49"/>
        <v>265815.21584683488</v>
      </c>
      <c r="CY61" s="135">
        <f t="shared" si="49"/>
        <v>896557.90259856672</v>
      </c>
      <c r="CZ61" s="135">
        <f t="shared" si="49"/>
        <v>651873.53093502321</v>
      </c>
      <c r="DA61" s="135">
        <f t="shared" si="49"/>
        <v>2893287.3484676462</v>
      </c>
      <c r="DB61" s="135">
        <f t="shared" si="49"/>
        <v>1443640.3523945024</v>
      </c>
      <c r="DC61" s="135">
        <f t="shared" si="49"/>
        <v>962338.15519345331</v>
      </c>
      <c r="DD61" s="135">
        <f t="shared" si="49"/>
        <v>4424380.1463494841</v>
      </c>
      <c r="DE61" s="135">
        <f t="shared" si="49"/>
        <v>678763.49796300346</v>
      </c>
      <c r="DF61" s="135">
        <f t="shared" si="49"/>
        <v>718268.12363197492</v>
      </c>
      <c r="DG61" s="135">
        <f t="shared" si="49"/>
        <v>4300386.7281732177</v>
      </c>
      <c r="DH61" s="135">
        <f t="shared" si="49"/>
        <v>11085450.116189187</v>
      </c>
      <c r="DI61" s="135">
        <f t="shared" si="49"/>
        <v>2511579.4280355605</v>
      </c>
      <c r="DJ61" s="135">
        <f t="shared" si="49"/>
        <v>33527035.169794019</v>
      </c>
      <c r="DK61" s="135">
        <f t="shared" si="49"/>
        <v>96450510.753991127</v>
      </c>
      <c r="DL61" s="135">
        <f t="shared" si="49"/>
        <v>10166700.478817916</v>
      </c>
      <c r="DM61" s="135">
        <f t="shared" si="49"/>
        <v>5233190.5530645438</v>
      </c>
      <c r="DN61" s="135">
        <f t="shared" si="49"/>
        <v>10512449.973756516</v>
      </c>
      <c r="DO61" s="135">
        <f t="shared" si="49"/>
        <v>1210975.6172302128</v>
      </c>
      <c r="DP61" s="135">
        <f t="shared" si="49"/>
        <v>1147011.7913973874</v>
      </c>
      <c r="DQ61" s="135">
        <f t="shared" si="49"/>
        <v>2931915.9981983094</v>
      </c>
      <c r="DR61" s="135">
        <f t="shared" si="49"/>
        <v>6527559.2398879891</v>
      </c>
      <c r="DS61" s="135">
        <f t="shared" si="49"/>
        <v>203291324.7498011</v>
      </c>
      <c r="DT61" s="135">
        <f t="shared" si="49"/>
        <v>587453.13948275289</v>
      </c>
      <c r="DU61" s="135">
        <f t="shared" si="49"/>
        <v>239613.18967287012</v>
      </c>
      <c r="DV61" s="135">
        <f t="shared" si="49"/>
        <v>1665663.8931745586</v>
      </c>
      <c r="DW61" s="135">
        <f t="shared" si="49"/>
        <v>142348.4636743989</v>
      </c>
      <c r="DX61" s="135">
        <f t="shared" si="49"/>
        <v>1964516.5277232807</v>
      </c>
      <c r="DY61" s="135">
        <f t="shared" si="49"/>
        <v>137144.76751225593</v>
      </c>
      <c r="DZ61" s="135">
        <f t="shared" si="49"/>
        <v>258240.67447725259</v>
      </c>
      <c r="EA61" s="135">
        <f t="shared" si="49"/>
        <v>889906.70230427838</v>
      </c>
      <c r="EB61" s="135">
        <f t="shared" si="49"/>
        <v>575698.96915317373</v>
      </c>
      <c r="EC61" s="135">
        <f t="shared" si="49"/>
        <v>2919274.6780404691</v>
      </c>
      <c r="ED61" s="135">
        <f t="shared" si="49"/>
        <v>1026962.750518114</v>
      </c>
      <c r="EE61" s="135">
        <f t="shared" si="49"/>
        <v>946212.07910119114</v>
      </c>
      <c r="EF61" s="135">
        <f t="shared" si="49"/>
        <v>4328449.089148663</v>
      </c>
      <c r="EG61" s="135">
        <f t="shared" si="49"/>
        <v>692998.28379024332</v>
      </c>
      <c r="EH61" s="135">
        <f t="shared" si="49"/>
        <v>645889.21512823855</v>
      </c>
      <c r="EI61" s="135">
        <f t="shared" si="49"/>
        <v>4063287.6472062455</v>
      </c>
      <c r="EJ61" s="135">
        <f t="shared" si="49"/>
        <v>11519529.273112295</v>
      </c>
      <c r="EK61" s="135">
        <f t="shared" ref="EK61:GV61" si="50">SUM(EK51:EK60)</f>
        <v>2446650.3813418318</v>
      </c>
      <c r="EL61" s="135">
        <f t="shared" si="50"/>
        <v>33163883.73271808</v>
      </c>
      <c r="EM61" s="135">
        <f t="shared" si="50"/>
        <v>94396001.689498425</v>
      </c>
      <c r="EN61" s="135">
        <f t="shared" si="50"/>
        <v>10410880.169225343</v>
      </c>
      <c r="EO61" s="135">
        <f t="shared" si="50"/>
        <v>5261003.6150132464</v>
      </c>
      <c r="EP61" s="135">
        <f t="shared" si="50"/>
        <v>10883105.094047451</v>
      </c>
      <c r="EQ61" s="135">
        <f t="shared" si="50"/>
        <v>1200564.1515825628</v>
      </c>
      <c r="ER61" s="135">
        <f t="shared" si="50"/>
        <v>1073169.6590291378</v>
      </c>
      <c r="ES61" s="135">
        <f t="shared" si="50"/>
        <v>2966662.5114157968</v>
      </c>
      <c r="ET61" s="135">
        <f t="shared" si="50"/>
        <v>6330445.3089455636</v>
      </c>
      <c r="EU61" s="135">
        <f t="shared" si="50"/>
        <v>200735555.65603769</v>
      </c>
      <c r="EV61" s="135">
        <f t="shared" si="50"/>
        <v>503544.69100951194</v>
      </c>
      <c r="EW61" s="135">
        <f t="shared" si="50"/>
        <v>215449.58123522269</v>
      </c>
      <c r="EX61" s="135">
        <f t="shared" si="50"/>
        <v>1439758.7546280227</v>
      </c>
      <c r="EY61" s="135">
        <f t="shared" si="50"/>
        <v>136458.8121318864</v>
      </c>
      <c r="EZ61" s="135">
        <f t="shared" si="50"/>
        <v>1762127.2245368438</v>
      </c>
      <c r="FA61" s="135">
        <f t="shared" si="50"/>
        <v>135337.98276314879</v>
      </c>
      <c r="FB61" s="135">
        <f t="shared" si="50"/>
        <v>268279.03985372704</v>
      </c>
      <c r="FC61" s="135">
        <f t="shared" si="50"/>
        <v>742902.04627506854</v>
      </c>
      <c r="FD61" s="135">
        <f t="shared" si="50"/>
        <v>520852.06054462207</v>
      </c>
      <c r="FE61" s="135">
        <f t="shared" si="50"/>
        <v>2382933.7832806646</v>
      </c>
      <c r="FF61" s="135">
        <f t="shared" si="50"/>
        <v>872044.86239212553</v>
      </c>
      <c r="FG61" s="135">
        <f t="shared" si="50"/>
        <v>798800.41571516369</v>
      </c>
      <c r="FH61" s="135">
        <f t="shared" si="50"/>
        <v>3901780.7147318767</v>
      </c>
      <c r="FI61" s="135">
        <f t="shared" si="50"/>
        <v>709368.05509950849</v>
      </c>
      <c r="FJ61" s="135">
        <f t="shared" si="50"/>
        <v>594545.18012302299</v>
      </c>
      <c r="FK61" s="135">
        <f t="shared" si="50"/>
        <v>3803071.6080841003</v>
      </c>
      <c r="FL61" s="135">
        <f t="shared" si="50"/>
        <v>10348680.869985953</v>
      </c>
      <c r="FM61" s="135">
        <f t="shared" si="50"/>
        <v>2443607.3109166436</v>
      </c>
      <c r="FN61" s="135">
        <f t="shared" si="50"/>
        <v>30404740.306446929</v>
      </c>
      <c r="FO61" s="135">
        <f t="shared" si="50"/>
        <v>87970576.08704716</v>
      </c>
      <c r="FP61" s="135">
        <f t="shared" si="50"/>
        <v>9304831.5839488842</v>
      </c>
      <c r="FQ61" s="135">
        <f t="shared" si="50"/>
        <v>4712366.4394674841</v>
      </c>
      <c r="FR61" s="135">
        <f t="shared" si="50"/>
        <v>9750257.2507053949</v>
      </c>
      <c r="FS61" s="135">
        <f t="shared" si="50"/>
        <v>1125531.5998539578</v>
      </c>
      <c r="FT61" s="135">
        <f t="shared" si="50"/>
        <v>1037526.8958189685</v>
      </c>
      <c r="FU61" s="135">
        <f t="shared" si="50"/>
        <v>2611013.8772024051</v>
      </c>
      <c r="FV61" s="135">
        <f t="shared" si="50"/>
        <v>5923638.5412922194</v>
      </c>
      <c r="FW61" s="135">
        <f t="shared" si="50"/>
        <v>184420025.57509047</v>
      </c>
      <c r="FX61" s="135">
        <f t="shared" si="50"/>
        <v>440931.62163771712</v>
      </c>
      <c r="FY61" s="135">
        <f t="shared" si="50"/>
        <v>216065.59890103081</v>
      </c>
      <c r="FZ61" s="135">
        <f t="shared" si="50"/>
        <v>1351554.4960207765</v>
      </c>
      <c r="GA61" s="135">
        <f t="shared" si="50"/>
        <v>111947.19503378257</v>
      </c>
      <c r="GB61" s="135">
        <f t="shared" si="50"/>
        <v>1470242.5060171639</v>
      </c>
      <c r="GC61" s="135">
        <f t="shared" si="50"/>
        <v>157499.06407264841</v>
      </c>
      <c r="GD61" s="135">
        <f t="shared" si="50"/>
        <v>417501.45620180003</v>
      </c>
      <c r="GE61" s="135">
        <f t="shared" si="50"/>
        <v>802419.13696393534</v>
      </c>
      <c r="GF61" s="135">
        <f t="shared" si="50"/>
        <v>505862.62816183048</v>
      </c>
      <c r="GG61" s="135">
        <f t="shared" si="50"/>
        <v>2156840.053354674</v>
      </c>
      <c r="GH61" s="135">
        <f t="shared" si="50"/>
        <v>744098.05084935075</v>
      </c>
      <c r="GI61" s="135">
        <f t="shared" si="50"/>
        <v>606600.0339421581</v>
      </c>
      <c r="GJ61" s="135">
        <f t="shared" si="50"/>
        <v>3844840.3630840471</v>
      </c>
      <c r="GK61" s="135">
        <f t="shared" si="50"/>
        <v>500196.85681831738</v>
      </c>
      <c r="GL61" s="135">
        <f t="shared" si="50"/>
        <v>612649.83300621936</v>
      </c>
      <c r="GM61" s="135">
        <f t="shared" si="50"/>
        <v>3725324.3674857039</v>
      </c>
      <c r="GN61" s="135">
        <f t="shared" si="50"/>
        <v>10007423.358550575</v>
      </c>
      <c r="GO61" s="135">
        <f t="shared" si="50"/>
        <v>2449989.2387524606</v>
      </c>
      <c r="GP61" s="135">
        <f t="shared" si="50"/>
        <v>29401572.644554731</v>
      </c>
      <c r="GQ61" s="135">
        <f t="shared" si="50"/>
        <v>79542250.63276802</v>
      </c>
      <c r="GR61" s="135">
        <f t="shared" si="50"/>
        <v>8772768.4693630841</v>
      </c>
      <c r="GS61" s="135">
        <f t="shared" si="50"/>
        <v>4476427.5605676332</v>
      </c>
      <c r="GT61" s="135">
        <f t="shared" si="50"/>
        <v>9757593.1430421527</v>
      </c>
      <c r="GU61" s="135">
        <f t="shared" si="50"/>
        <v>975231.8081451403</v>
      </c>
      <c r="GV61" s="135">
        <f t="shared" si="50"/>
        <v>943535.80880027974</v>
      </c>
      <c r="GW61" s="135">
        <f t="shared" ref="GW61:IA61" si="51">SUM(GW51:GW60)</f>
        <v>2517755.3620864442</v>
      </c>
      <c r="GX61" s="135">
        <f t="shared" si="51"/>
        <v>4932257.4591668155</v>
      </c>
      <c r="GY61" s="135">
        <f t="shared" si="51"/>
        <v>171441378.74734852</v>
      </c>
      <c r="GZ61" s="135">
        <f t="shared" si="51"/>
        <v>369842.37917898863</v>
      </c>
      <c r="HA61" s="135">
        <f t="shared" si="51"/>
        <v>207105.23058960511</v>
      </c>
      <c r="HB61" s="135">
        <f t="shared" si="51"/>
        <v>1094557.0105077187</v>
      </c>
      <c r="HC61" s="135">
        <f t="shared" si="51"/>
        <v>101777.33561109052</v>
      </c>
      <c r="HD61" s="135">
        <f t="shared" si="51"/>
        <v>1235461.8325433063</v>
      </c>
      <c r="HE61" s="135">
        <f t="shared" si="51"/>
        <v>138003.98253743799</v>
      </c>
      <c r="HF61" s="135">
        <f t="shared" si="51"/>
        <v>283253.93213906937</v>
      </c>
      <c r="HG61" s="135">
        <f t="shared" si="51"/>
        <v>612063.2861917438</v>
      </c>
      <c r="HH61" s="135">
        <f t="shared" si="51"/>
        <v>444417.50122881198</v>
      </c>
      <c r="HI61" s="135">
        <f t="shared" si="51"/>
        <v>1866255.2324276962</v>
      </c>
      <c r="HJ61" s="135">
        <f t="shared" si="51"/>
        <v>700586.55783411441</v>
      </c>
      <c r="HK61" s="135">
        <f t="shared" si="51"/>
        <v>599570.66673670325</v>
      </c>
      <c r="HL61" s="135">
        <f t="shared" si="51"/>
        <v>3240265.3478275919</v>
      </c>
      <c r="HM61" s="135">
        <f t="shared" si="51"/>
        <v>463245.4794941229</v>
      </c>
      <c r="HN61" s="135">
        <f t="shared" si="51"/>
        <v>628576.3852896567</v>
      </c>
      <c r="HO61" s="135">
        <f t="shared" si="51"/>
        <v>3175160.0241244091</v>
      </c>
      <c r="HP61" s="135">
        <f t="shared" si="51"/>
        <v>9065014.9098844212</v>
      </c>
      <c r="HQ61" s="135">
        <f t="shared" si="51"/>
        <v>1918046.5287174045</v>
      </c>
      <c r="HR61" s="135">
        <f t="shared" si="51"/>
        <v>28029037.90818252</v>
      </c>
      <c r="HS61" s="135">
        <f t="shared" si="51"/>
        <v>73784128.309681371</v>
      </c>
      <c r="HT61" s="135">
        <f t="shared" si="51"/>
        <v>7564415.1047583446</v>
      </c>
      <c r="HU61" s="135">
        <f t="shared" si="51"/>
        <v>3787426.7466871785</v>
      </c>
      <c r="HV61" s="135">
        <f t="shared" si="51"/>
        <v>8521353.9592290334</v>
      </c>
      <c r="HW61" s="135">
        <f t="shared" si="51"/>
        <v>933255.12685553869</v>
      </c>
      <c r="HX61" s="135">
        <f t="shared" si="51"/>
        <v>796449.24417845765</v>
      </c>
      <c r="HY61" s="135">
        <f t="shared" si="51"/>
        <v>2166117.8205008083</v>
      </c>
      <c r="HZ61" s="135">
        <f t="shared" si="51"/>
        <v>5232128.5916365301</v>
      </c>
      <c r="IA61" s="135">
        <f t="shared" si="51"/>
        <v>156957516.43457371</v>
      </c>
    </row>
    <row r="62" spans="11:235" x14ac:dyDescent="0.25">
      <c r="K62" s="14"/>
      <c r="IA62" s="105"/>
    </row>
    <row r="63" spans="11:235" x14ac:dyDescent="0.25">
      <c r="K63" s="14"/>
      <c r="IA63" s="105"/>
    </row>
    <row r="64" spans="11:235" x14ac:dyDescent="0.25">
      <c r="K64" s="24" t="s">
        <v>842</v>
      </c>
      <c r="L64" s="22" t="s">
        <v>555</v>
      </c>
      <c r="M64" s="22" t="s">
        <v>556</v>
      </c>
      <c r="N64" s="22" t="s">
        <v>557</v>
      </c>
      <c r="O64" s="22" t="s">
        <v>558</v>
      </c>
      <c r="P64" s="22" t="s">
        <v>559</v>
      </c>
      <c r="Q64" s="22" t="s">
        <v>560</v>
      </c>
      <c r="R64" s="22" t="s">
        <v>561</v>
      </c>
      <c r="S64" s="22" t="s">
        <v>562</v>
      </c>
      <c r="T64" s="22" t="s">
        <v>563</v>
      </c>
      <c r="U64" s="22" t="s">
        <v>564</v>
      </c>
      <c r="V64" s="22" t="s">
        <v>565</v>
      </c>
      <c r="W64" s="22" t="s">
        <v>566</v>
      </c>
      <c r="X64" s="22" t="s">
        <v>567</v>
      </c>
      <c r="Y64" s="22" t="s">
        <v>568</v>
      </c>
      <c r="Z64" s="22" t="s">
        <v>569</v>
      </c>
      <c r="AA64" s="22" t="s">
        <v>570</v>
      </c>
      <c r="AB64" s="22" t="s">
        <v>571</v>
      </c>
      <c r="AC64" s="22" t="s">
        <v>572</v>
      </c>
      <c r="AD64" s="22" t="s">
        <v>573</v>
      </c>
      <c r="AE64" s="22" t="s">
        <v>574</v>
      </c>
      <c r="AF64" s="22" t="s">
        <v>575</v>
      </c>
      <c r="AG64" s="22" t="s">
        <v>576</v>
      </c>
      <c r="AH64" s="22" t="s">
        <v>577</v>
      </c>
      <c r="AI64" s="22" t="s">
        <v>578</v>
      </c>
      <c r="AJ64" s="22" t="s">
        <v>579</v>
      </c>
      <c r="AK64" s="22" t="s">
        <v>580</v>
      </c>
      <c r="AL64" s="22" t="s">
        <v>581</v>
      </c>
      <c r="AM64" s="22" t="s">
        <v>582</v>
      </c>
      <c r="AN64" s="22" t="s">
        <v>583</v>
      </c>
      <c r="AO64" s="22" t="s">
        <v>584</v>
      </c>
      <c r="AP64" s="22" t="s">
        <v>585</v>
      </c>
      <c r="AQ64" s="22" t="s">
        <v>586</v>
      </c>
      <c r="AR64" s="22" t="s">
        <v>587</v>
      </c>
      <c r="AS64" s="22" t="s">
        <v>588</v>
      </c>
      <c r="AT64" s="22" t="s">
        <v>589</v>
      </c>
      <c r="AU64" s="22" t="s">
        <v>590</v>
      </c>
      <c r="AV64" s="22" t="s">
        <v>591</v>
      </c>
      <c r="AW64" s="22" t="s">
        <v>592</v>
      </c>
      <c r="AX64" s="22" t="s">
        <v>593</v>
      </c>
      <c r="AY64" s="22" t="s">
        <v>594</v>
      </c>
      <c r="AZ64" s="22" t="s">
        <v>595</v>
      </c>
      <c r="BA64" s="22" t="s">
        <v>596</v>
      </c>
      <c r="BB64" s="22" t="s">
        <v>597</v>
      </c>
      <c r="BC64" s="22" t="s">
        <v>598</v>
      </c>
      <c r="BD64" s="22" t="s">
        <v>599</v>
      </c>
      <c r="BE64" s="22" t="s">
        <v>600</v>
      </c>
      <c r="BF64" s="22" t="s">
        <v>601</v>
      </c>
      <c r="BG64" s="22" t="s">
        <v>602</v>
      </c>
      <c r="BH64" s="22" t="s">
        <v>603</v>
      </c>
      <c r="BI64" s="22" t="s">
        <v>604</v>
      </c>
      <c r="BJ64" s="22" t="s">
        <v>605</v>
      </c>
      <c r="BK64" s="22" t="s">
        <v>606</v>
      </c>
      <c r="BL64" s="22" t="s">
        <v>607</v>
      </c>
      <c r="BM64" s="22" t="s">
        <v>608</v>
      </c>
      <c r="BN64" s="22" t="s">
        <v>609</v>
      </c>
      <c r="BO64" s="22" t="s">
        <v>610</v>
      </c>
      <c r="BP64" s="22" t="s">
        <v>611</v>
      </c>
      <c r="BQ64" s="22" t="s">
        <v>612</v>
      </c>
      <c r="BR64" s="22" t="s">
        <v>613</v>
      </c>
      <c r="BS64" s="22" t="s">
        <v>614</v>
      </c>
      <c r="BT64" s="22" t="s">
        <v>615</v>
      </c>
      <c r="BU64" s="22" t="s">
        <v>616</v>
      </c>
      <c r="BV64" s="22" t="s">
        <v>617</v>
      </c>
      <c r="BW64" s="22" t="s">
        <v>618</v>
      </c>
      <c r="BX64" s="22" t="s">
        <v>619</v>
      </c>
      <c r="BY64" s="22" t="s">
        <v>620</v>
      </c>
      <c r="BZ64" s="22" t="s">
        <v>621</v>
      </c>
      <c r="CA64" s="22" t="s">
        <v>622</v>
      </c>
      <c r="CB64" s="22" t="s">
        <v>623</v>
      </c>
      <c r="CC64" s="22" t="s">
        <v>624</v>
      </c>
      <c r="CD64" s="22" t="s">
        <v>625</v>
      </c>
      <c r="CE64" s="22" t="s">
        <v>626</v>
      </c>
      <c r="CF64" s="22" t="s">
        <v>627</v>
      </c>
      <c r="CG64" s="22" t="s">
        <v>628</v>
      </c>
      <c r="CH64" s="22" t="s">
        <v>629</v>
      </c>
      <c r="CI64" s="22" t="s">
        <v>630</v>
      </c>
      <c r="CJ64" s="22" t="s">
        <v>631</v>
      </c>
      <c r="CK64" s="22" t="s">
        <v>632</v>
      </c>
      <c r="CL64" s="22" t="s">
        <v>633</v>
      </c>
      <c r="CM64" s="22" t="s">
        <v>634</v>
      </c>
      <c r="CN64" s="22" t="s">
        <v>635</v>
      </c>
      <c r="CO64" s="22" t="s">
        <v>636</v>
      </c>
      <c r="CP64" s="22" t="s">
        <v>637</v>
      </c>
      <c r="CQ64" s="22" t="s">
        <v>638</v>
      </c>
      <c r="CR64" s="22" t="s">
        <v>639</v>
      </c>
      <c r="CS64" s="22" t="s">
        <v>640</v>
      </c>
      <c r="CT64" s="22" t="s">
        <v>641</v>
      </c>
      <c r="CU64" s="22" t="s">
        <v>642</v>
      </c>
      <c r="CV64" s="22" t="s">
        <v>643</v>
      </c>
      <c r="CW64" s="22" t="s">
        <v>644</v>
      </c>
      <c r="CX64" s="22" t="s">
        <v>645</v>
      </c>
      <c r="CY64" s="22" t="s">
        <v>646</v>
      </c>
      <c r="CZ64" s="22" t="s">
        <v>647</v>
      </c>
      <c r="DA64" s="22" t="s">
        <v>648</v>
      </c>
      <c r="DB64" s="22" t="s">
        <v>649</v>
      </c>
      <c r="DC64" s="22" t="s">
        <v>650</v>
      </c>
      <c r="DD64" s="22" t="s">
        <v>651</v>
      </c>
      <c r="DE64" s="22" t="s">
        <v>652</v>
      </c>
      <c r="DF64" s="22" t="s">
        <v>653</v>
      </c>
      <c r="DG64" s="22" t="s">
        <v>654</v>
      </c>
      <c r="DH64" s="22" t="s">
        <v>655</v>
      </c>
      <c r="DI64" s="22" t="s">
        <v>656</v>
      </c>
      <c r="DJ64" s="22" t="s">
        <v>657</v>
      </c>
      <c r="DK64" s="22" t="s">
        <v>658</v>
      </c>
      <c r="DL64" s="22" t="s">
        <v>659</v>
      </c>
      <c r="DM64" s="22" t="s">
        <v>660</v>
      </c>
      <c r="DN64" s="22" t="s">
        <v>661</v>
      </c>
      <c r="DO64" s="22" t="s">
        <v>662</v>
      </c>
      <c r="DP64" s="22" t="s">
        <v>663</v>
      </c>
      <c r="DQ64" s="22" t="s">
        <v>664</v>
      </c>
      <c r="DR64" s="22" t="s">
        <v>665</v>
      </c>
      <c r="DS64" s="22" t="s">
        <v>666</v>
      </c>
      <c r="DT64" s="22" t="s">
        <v>667</v>
      </c>
      <c r="DU64" s="22" t="s">
        <v>668</v>
      </c>
      <c r="DV64" s="22" t="s">
        <v>669</v>
      </c>
      <c r="DW64" s="22" t="s">
        <v>670</v>
      </c>
      <c r="DX64" s="22" t="s">
        <v>671</v>
      </c>
      <c r="DY64" s="22" t="s">
        <v>672</v>
      </c>
      <c r="DZ64" s="22" t="s">
        <v>673</v>
      </c>
      <c r="EA64" s="22" t="s">
        <v>674</v>
      </c>
      <c r="EB64" s="22" t="s">
        <v>675</v>
      </c>
      <c r="EC64" s="22" t="s">
        <v>676</v>
      </c>
      <c r="ED64" s="22" t="s">
        <v>677</v>
      </c>
      <c r="EE64" s="22" t="s">
        <v>678</v>
      </c>
      <c r="EF64" s="22" t="s">
        <v>679</v>
      </c>
      <c r="EG64" s="22" t="s">
        <v>680</v>
      </c>
      <c r="EH64" s="22" t="s">
        <v>681</v>
      </c>
      <c r="EI64" s="22" t="s">
        <v>682</v>
      </c>
      <c r="EJ64" s="22" t="s">
        <v>683</v>
      </c>
      <c r="EK64" s="22" t="s">
        <v>684</v>
      </c>
      <c r="EL64" s="22" t="s">
        <v>685</v>
      </c>
      <c r="EM64" s="22" t="s">
        <v>686</v>
      </c>
      <c r="EN64" s="22" t="s">
        <v>687</v>
      </c>
      <c r="EO64" s="22" t="s">
        <v>688</v>
      </c>
      <c r="EP64" s="22" t="s">
        <v>689</v>
      </c>
      <c r="EQ64" s="22" t="s">
        <v>690</v>
      </c>
      <c r="ER64" s="22" t="s">
        <v>691</v>
      </c>
      <c r="ES64" s="22" t="s">
        <v>692</v>
      </c>
      <c r="ET64" s="22" t="s">
        <v>693</v>
      </c>
      <c r="EU64" s="22" t="s">
        <v>694</v>
      </c>
      <c r="EV64" s="22" t="s">
        <v>695</v>
      </c>
      <c r="EW64" s="22" t="s">
        <v>696</v>
      </c>
      <c r="EX64" s="22" t="s">
        <v>697</v>
      </c>
      <c r="EY64" s="22" t="s">
        <v>698</v>
      </c>
      <c r="EZ64" s="22" t="s">
        <v>699</v>
      </c>
      <c r="FA64" s="22" t="s">
        <v>700</v>
      </c>
      <c r="FB64" s="22" t="s">
        <v>701</v>
      </c>
      <c r="FC64" s="22" t="s">
        <v>702</v>
      </c>
      <c r="FD64" s="22" t="s">
        <v>703</v>
      </c>
      <c r="FE64" s="22" t="s">
        <v>704</v>
      </c>
      <c r="FF64" s="22" t="s">
        <v>705</v>
      </c>
      <c r="FG64" s="22" t="s">
        <v>706</v>
      </c>
      <c r="FH64" s="22" t="s">
        <v>707</v>
      </c>
      <c r="FI64" s="22" t="s">
        <v>708</v>
      </c>
      <c r="FJ64" s="22" t="s">
        <v>709</v>
      </c>
      <c r="FK64" s="22" t="s">
        <v>710</v>
      </c>
      <c r="FL64" s="22" t="s">
        <v>711</v>
      </c>
      <c r="FM64" s="22" t="s">
        <v>712</v>
      </c>
      <c r="FN64" s="22" t="s">
        <v>713</v>
      </c>
      <c r="FO64" s="22" t="s">
        <v>714</v>
      </c>
      <c r="FP64" s="22" t="s">
        <v>715</v>
      </c>
      <c r="FQ64" s="22" t="s">
        <v>716</v>
      </c>
      <c r="FR64" s="22" t="s">
        <v>717</v>
      </c>
      <c r="FS64" s="22" t="s">
        <v>718</v>
      </c>
      <c r="FT64" s="22" t="s">
        <v>719</v>
      </c>
      <c r="FU64" s="22" t="s">
        <v>720</v>
      </c>
      <c r="FV64" s="22" t="s">
        <v>721</v>
      </c>
      <c r="FW64" s="22" t="s">
        <v>722</v>
      </c>
      <c r="FX64" s="22" t="s">
        <v>723</v>
      </c>
      <c r="FY64" s="22" t="s">
        <v>724</v>
      </c>
      <c r="FZ64" s="22" t="s">
        <v>725</v>
      </c>
      <c r="GA64" s="22" t="s">
        <v>726</v>
      </c>
      <c r="GB64" s="22" t="s">
        <v>727</v>
      </c>
      <c r="GC64" s="22" t="s">
        <v>728</v>
      </c>
      <c r="GD64" s="22" t="s">
        <v>729</v>
      </c>
      <c r="GE64" s="22" t="s">
        <v>730</v>
      </c>
      <c r="GF64" s="22" t="s">
        <v>731</v>
      </c>
      <c r="GG64" s="22" t="s">
        <v>732</v>
      </c>
      <c r="GH64" s="22" t="s">
        <v>733</v>
      </c>
      <c r="GI64" s="22" t="s">
        <v>734</v>
      </c>
      <c r="GJ64" s="22" t="s">
        <v>735</v>
      </c>
      <c r="GK64" s="22" t="s">
        <v>736</v>
      </c>
      <c r="GL64" s="22" t="s">
        <v>737</v>
      </c>
      <c r="GM64" s="22" t="s">
        <v>738</v>
      </c>
      <c r="GN64" s="22" t="s">
        <v>739</v>
      </c>
      <c r="GO64" s="22" t="s">
        <v>740</v>
      </c>
      <c r="GP64" s="22" t="s">
        <v>741</v>
      </c>
      <c r="GQ64" s="22" t="s">
        <v>742</v>
      </c>
      <c r="GR64" s="22" t="s">
        <v>743</v>
      </c>
      <c r="GS64" s="22" t="s">
        <v>744</v>
      </c>
      <c r="GT64" s="22" t="s">
        <v>745</v>
      </c>
      <c r="GU64" s="22" t="s">
        <v>746</v>
      </c>
      <c r="GV64" s="22" t="s">
        <v>747</v>
      </c>
      <c r="GW64" s="22" t="s">
        <v>748</v>
      </c>
      <c r="GX64" s="22" t="s">
        <v>749</v>
      </c>
      <c r="GY64" s="22" t="s">
        <v>750</v>
      </c>
      <c r="GZ64" s="22" t="s">
        <v>751</v>
      </c>
      <c r="HA64" s="22" t="s">
        <v>752</v>
      </c>
      <c r="HB64" s="22" t="s">
        <v>753</v>
      </c>
      <c r="HC64" s="22" t="s">
        <v>754</v>
      </c>
      <c r="HD64" s="22" t="s">
        <v>755</v>
      </c>
      <c r="HE64" s="22" t="s">
        <v>756</v>
      </c>
      <c r="HF64" s="22" t="s">
        <v>757</v>
      </c>
      <c r="HG64" s="22" t="s">
        <v>758</v>
      </c>
      <c r="HH64" s="22" t="s">
        <v>759</v>
      </c>
      <c r="HI64" s="22" t="s">
        <v>760</v>
      </c>
      <c r="HJ64" s="22" t="s">
        <v>761</v>
      </c>
      <c r="HK64" s="22" t="s">
        <v>762</v>
      </c>
      <c r="HL64" s="22" t="s">
        <v>763</v>
      </c>
      <c r="HM64" s="22" t="s">
        <v>764</v>
      </c>
      <c r="HN64" s="22" t="s">
        <v>765</v>
      </c>
      <c r="HO64" s="22" t="s">
        <v>766</v>
      </c>
      <c r="HP64" s="22" t="s">
        <v>767</v>
      </c>
      <c r="HQ64" s="22" t="s">
        <v>768</v>
      </c>
      <c r="HR64" s="22" t="s">
        <v>769</v>
      </c>
      <c r="HS64" s="22" t="s">
        <v>770</v>
      </c>
      <c r="HT64" s="22" t="s">
        <v>771</v>
      </c>
      <c r="HU64" s="22" t="s">
        <v>772</v>
      </c>
      <c r="HV64" s="22" t="s">
        <v>773</v>
      </c>
      <c r="HW64" s="22" t="s">
        <v>774</v>
      </c>
      <c r="HX64" s="22" t="s">
        <v>775</v>
      </c>
      <c r="HY64" s="22" t="s">
        <v>776</v>
      </c>
      <c r="HZ64" s="22" t="s">
        <v>777</v>
      </c>
      <c r="IA64" s="22" t="s">
        <v>778</v>
      </c>
    </row>
    <row r="65" spans="11:235" x14ac:dyDescent="0.25">
      <c r="K65" s="25" t="s">
        <v>844</v>
      </c>
      <c r="L65" s="23">
        <f>SUMIFS($L$3:$L$48,$K$3:$K$48,"Serviços Não-Financeiros")</f>
        <v>508971.40087629779</v>
      </c>
      <c r="M65" s="23">
        <f t="shared" ref="M65:BX65" si="52">SUMIFS($L$3:$L$48,$K$3:$K$48,"Serviços Não-Financeiros")</f>
        <v>508971.40087629779</v>
      </c>
      <c r="N65" s="23">
        <f t="shared" si="52"/>
        <v>508971.40087629779</v>
      </c>
      <c r="O65" s="23">
        <f t="shared" si="52"/>
        <v>508971.40087629779</v>
      </c>
      <c r="P65" s="23">
        <f t="shared" si="52"/>
        <v>508971.40087629779</v>
      </c>
      <c r="Q65" s="23">
        <f t="shared" si="52"/>
        <v>508971.40087629779</v>
      </c>
      <c r="R65" s="23">
        <f t="shared" si="52"/>
        <v>508971.40087629779</v>
      </c>
      <c r="S65" s="23">
        <f t="shared" si="52"/>
        <v>508971.40087629779</v>
      </c>
      <c r="T65" s="23">
        <f t="shared" si="52"/>
        <v>508971.40087629779</v>
      </c>
      <c r="U65" s="23">
        <f t="shared" si="52"/>
        <v>508971.40087629779</v>
      </c>
      <c r="V65" s="23">
        <f t="shared" si="52"/>
        <v>508971.40087629779</v>
      </c>
      <c r="W65" s="23">
        <f t="shared" si="52"/>
        <v>508971.40087629779</v>
      </c>
      <c r="X65" s="23">
        <f t="shared" si="52"/>
        <v>508971.40087629779</v>
      </c>
      <c r="Y65" s="23">
        <f t="shared" si="52"/>
        <v>508971.40087629779</v>
      </c>
      <c r="Z65" s="23">
        <f t="shared" si="52"/>
        <v>508971.40087629779</v>
      </c>
      <c r="AA65" s="23">
        <f t="shared" si="52"/>
        <v>508971.40087629779</v>
      </c>
      <c r="AB65" s="23">
        <f t="shared" si="52"/>
        <v>508971.40087629779</v>
      </c>
      <c r="AC65" s="23">
        <f t="shared" si="52"/>
        <v>508971.40087629779</v>
      </c>
      <c r="AD65" s="23">
        <f t="shared" si="52"/>
        <v>508971.40087629779</v>
      </c>
      <c r="AE65" s="23">
        <f t="shared" si="52"/>
        <v>508971.40087629779</v>
      </c>
      <c r="AF65" s="23">
        <f t="shared" si="52"/>
        <v>508971.40087629779</v>
      </c>
      <c r="AG65" s="23">
        <f t="shared" si="52"/>
        <v>508971.40087629779</v>
      </c>
      <c r="AH65" s="23">
        <f t="shared" si="52"/>
        <v>508971.40087629779</v>
      </c>
      <c r="AI65" s="23">
        <f t="shared" si="52"/>
        <v>508971.40087629779</v>
      </c>
      <c r="AJ65" s="23">
        <f t="shared" si="52"/>
        <v>508971.40087629779</v>
      </c>
      <c r="AK65" s="23">
        <f t="shared" si="52"/>
        <v>508971.40087629779</v>
      </c>
      <c r="AL65" s="23">
        <f t="shared" si="52"/>
        <v>508971.40087629779</v>
      </c>
      <c r="AM65" s="23">
        <f t="shared" si="52"/>
        <v>508971.40087629779</v>
      </c>
      <c r="AN65" s="23">
        <f t="shared" si="52"/>
        <v>508971.40087629779</v>
      </c>
      <c r="AO65" s="23">
        <f t="shared" si="52"/>
        <v>508971.40087629779</v>
      </c>
      <c r="AP65" s="23">
        <f t="shared" si="52"/>
        <v>508971.40087629779</v>
      </c>
      <c r="AQ65" s="23">
        <f t="shared" si="52"/>
        <v>508971.40087629779</v>
      </c>
      <c r="AR65" s="23">
        <f t="shared" si="52"/>
        <v>508971.40087629779</v>
      </c>
      <c r="AS65" s="23">
        <f t="shared" si="52"/>
        <v>508971.40087629779</v>
      </c>
      <c r="AT65" s="23">
        <f t="shared" si="52"/>
        <v>508971.40087629779</v>
      </c>
      <c r="AU65" s="23">
        <f t="shared" si="52"/>
        <v>508971.40087629779</v>
      </c>
      <c r="AV65" s="23">
        <f t="shared" si="52"/>
        <v>508971.40087629779</v>
      </c>
      <c r="AW65" s="23">
        <f t="shared" si="52"/>
        <v>508971.40087629779</v>
      </c>
      <c r="AX65" s="23">
        <f t="shared" si="52"/>
        <v>508971.40087629779</v>
      </c>
      <c r="AY65" s="23">
        <f t="shared" si="52"/>
        <v>508971.40087629779</v>
      </c>
      <c r="AZ65" s="23">
        <f t="shared" si="52"/>
        <v>508971.40087629779</v>
      </c>
      <c r="BA65" s="23">
        <f t="shared" si="52"/>
        <v>508971.40087629779</v>
      </c>
      <c r="BB65" s="23">
        <f t="shared" si="52"/>
        <v>508971.40087629779</v>
      </c>
      <c r="BC65" s="23">
        <f t="shared" si="52"/>
        <v>508971.40087629779</v>
      </c>
      <c r="BD65" s="23">
        <f t="shared" si="52"/>
        <v>508971.40087629779</v>
      </c>
      <c r="BE65" s="23">
        <f t="shared" si="52"/>
        <v>508971.40087629779</v>
      </c>
      <c r="BF65" s="23">
        <f t="shared" si="52"/>
        <v>508971.40087629779</v>
      </c>
      <c r="BG65" s="23">
        <f t="shared" si="52"/>
        <v>508971.40087629779</v>
      </c>
      <c r="BH65" s="23">
        <f t="shared" si="52"/>
        <v>508971.40087629779</v>
      </c>
      <c r="BI65" s="23">
        <f t="shared" si="52"/>
        <v>508971.40087629779</v>
      </c>
      <c r="BJ65" s="23">
        <f t="shared" si="52"/>
        <v>508971.40087629779</v>
      </c>
      <c r="BK65" s="23">
        <f t="shared" si="52"/>
        <v>508971.40087629779</v>
      </c>
      <c r="BL65" s="23">
        <f t="shared" si="52"/>
        <v>508971.40087629779</v>
      </c>
      <c r="BM65" s="23">
        <f t="shared" si="52"/>
        <v>508971.40087629779</v>
      </c>
      <c r="BN65" s="23">
        <f t="shared" si="52"/>
        <v>508971.40087629779</v>
      </c>
      <c r="BO65" s="23">
        <f t="shared" si="52"/>
        <v>508971.40087629779</v>
      </c>
      <c r="BP65" s="23">
        <f t="shared" si="52"/>
        <v>508971.40087629779</v>
      </c>
      <c r="BQ65" s="23">
        <f t="shared" si="52"/>
        <v>508971.40087629779</v>
      </c>
      <c r="BR65" s="23">
        <f t="shared" si="52"/>
        <v>508971.40087629779</v>
      </c>
      <c r="BS65" s="23">
        <f t="shared" si="52"/>
        <v>508971.40087629779</v>
      </c>
      <c r="BT65" s="23">
        <f t="shared" si="52"/>
        <v>508971.40087629779</v>
      </c>
      <c r="BU65" s="23">
        <f t="shared" si="52"/>
        <v>508971.40087629779</v>
      </c>
      <c r="BV65" s="23">
        <f t="shared" si="52"/>
        <v>508971.40087629779</v>
      </c>
      <c r="BW65" s="23">
        <f t="shared" si="52"/>
        <v>508971.40087629779</v>
      </c>
      <c r="BX65" s="23">
        <f t="shared" si="52"/>
        <v>508971.40087629779</v>
      </c>
      <c r="BY65" s="23">
        <f t="shared" ref="BY65:EJ65" si="53">SUMIFS($L$3:$L$48,$K$3:$K$48,"Serviços Não-Financeiros")</f>
        <v>508971.40087629779</v>
      </c>
      <c r="BZ65" s="23">
        <f t="shared" si="53"/>
        <v>508971.40087629779</v>
      </c>
      <c r="CA65" s="23">
        <f t="shared" si="53"/>
        <v>508971.40087629779</v>
      </c>
      <c r="CB65" s="23">
        <f t="shared" si="53"/>
        <v>508971.40087629779</v>
      </c>
      <c r="CC65" s="23">
        <f t="shared" si="53"/>
        <v>508971.40087629779</v>
      </c>
      <c r="CD65" s="23">
        <f t="shared" si="53"/>
        <v>508971.40087629779</v>
      </c>
      <c r="CE65" s="23">
        <f t="shared" si="53"/>
        <v>508971.40087629779</v>
      </c>
      <c r="CF65" s="23">
        <f t="shared" si="53"/>
        <v>508971.40087629779</v>
      </c>
      <c r="CG65" s="23">
        <f t="shared" si="53"/>
        <v>508971.40087629779</v>
      </c>
      <c r="CH65" s="23">
        <f t="shared" si="53"/>
        <v>508971.40087629779</v>
      </c>
      <c r="CI65" s="23">
        <f t="shared" si="53"/>
        <v>508971.40087629779</v>
      </c>
      <c r="CJ65" s="23">
        <f t="shared" si="53"/>
        <v>508971.40087629779</v>
      </c>
      <c r="CK65" s="23">
        <f t="shared" si="53"/>
        <v>508971.40087629779</v>
      </c>
      <c r="CL65" s="23">
        <f t="shared" si="53"/>
        <v>508971.40087629779</v>
      </c>
      <c r="CM65" s="23">
        <f t="shared" si="53"/>
        <v>508971.40087629779</v>
      </c>
      <c r="CN65" s="23">
        <f t="shared" si="53"/>
        <v>508971.40087629779</v>
      </c>
      <c r="CO65" s="23">
        <f t="shared" si="53"/>
        <v>508971.40087629779</v>
      </c>
      <c r="CP65" s="23">
        <f t="shared" si="53"/>
        <v>508971.40087629779</v>
      </c>
      <c r="CQ65" s="23">
        <f t="shared" si="53"/>
        <v>508971.40087629779</v>
      </c>
      <c r="CR65" s="23">
        <f t="shared" si="53"/>
        <v>508971.40087629779</v>
      </c>
      <c r="CS65" s="23">
        <f t="shared" si="53"/>
        <v>508971.40087629779</v>
      </c>
      <c r="CT65" s="23">
        <f t="shared" si="53"/>
        <v>508971.40087629779</v>
      </c>
      <c r="CU65" s="23">
        <f t="shared" si="53"/>
        <v>508971.40087629779</v>
      </c>
      <c r="CV65" s="23">
        <f t="shared" si="53"/>
        <v>508971.40087629779</v>
      </c>
      <c r="CW65" s="23">
        <f t="shared" si="53"/>
        <v>508971.40087629779</v>
      </c>
      <c r="CX65" s="23">
        <f t="shared" si="53"/>
        <v>508971.40087629779</v>
      </c>
      <c r="CY65" s="23">
        <f t="shared" si="53"/>
        <v>508971.40087629779</v>
      </c>
      <c r="CZ65" s="23">
        <f t="shared" si="53"/>
        <v>508971.40087629779</v>
      </c>
      <c r="DA65" s="23">
        <f t="shared" si="53"/>
        <v>508971.40087629779</v>
      </c>
      <c r="DB65" s="23">
        <f t="shared" si="53"/>
        <v>508971.40087629779</v>
      </c>
      <c r="DC65" s="23">
        <f t="shared" si="53"/>
        <v>508971.40087629779</v>
      </c>
      <c r="DD65" s="23">
        <f t="shared" si="53"/>
        <v>508971.40087629779</v>
      </c>
      <c r="DE65" s="23">
        <f t="shared" si="53"/>
        <v>508971.40087629779</v>
      </c>
      <c r="DF65" s="23">
        <f t="shared" si="53"/>
        <v>508971.40087629779</v>
      </c>
      <c r="DG65" s="23">
        <f t="shared" si="53"/>
        <v>508971.40087629779</v>
      </c>
      <c r="DH65" s="23">
        <f t="shared" si="53"/>
        <v>508971.40087629779</v>
      </c>
      <c r="DI65" s="23">
        <f t="shared" si="53"/>
        <v>508971.40087629779</v>
      </c>
      <c r="DJ65" s="23">
        <f t="shared" si="53"/>
        <v>508971.40087629779</v>
      </c>
      <c r="DK65" s="23">
        <f t="shared" si="53"/>
        <v>508971.40087629779</v>
      </c>
      <c r="DL65" s="23">
        <f t="shared" si="53"/>
        <v>508971.40087629779</v>
      </c>
      <c r="DM65" s="23">
        <f t="shared" si="53"/>
        <v>508971.40087629779</v>
      </c>
      <c r="DN65" s="23">
        <f t="shared" si="53"/>
        <v>508971.40087629779</v>
      </c>
      <c r="DO65" s="23">
        <f t="shared" si="53"/>
        <v>508971.40087629779</v>
      </c>
      <c r="DP65" s="23">
        <f t="shared" si="53"/>
        <v>508971.40087629779</v>
      </c>
      <c r="DQ65" s="23">
        <f t="shared" si="53"/>
        <v>508971.40087629779</v>
      </c>
      <c r="DR65" s="23">
        <f t="shared" si="53"/>
        <v>508971.40087629779</v>
      </c>
      <c r="DS65" s="23">
        <f t="shared" si="53"/>
        <v>508971.40087629779</v>
      </c>
      <c r="DT65" s="23">
        <f t="shared" si="53"/>
        <v>508971.40087629779</v>
      </c>
      <c r="DU65" s="23">
        <f t="shared" si="53"/>
        <v>508971.40087629779</v>
      </c>
      <c r="DV65" s="23">
        <f t="shared" si="53"/>
        <v>508971.40087629779</v>
      </c>
      <c r="DW65" s="23">
        <f t="shared" si="53"/>
        <v>508971.40087629779</v>
      </c>
      <c r="DX65" s="23">
        <f t="shared" si="53"/>
        <v>508971.40087629779</v>
      </c>
      <c r="DY65" s="23">
        <f t="shared" si="53"/>
        <v>508971.40087629779</v>
      </c>
      <c r="DZ65" s="23">
        <f t="shared" si="53"/>
        <v>508971.40087629779</v>
      </c>
      <c r="EA65" s="23">
        <f t="shared" si="53"/>
        <v>508971.40087629779</v>
      </c>
      <c r="EB65" s="23">
        <f t="shared" si="53"/>
        <v>508971.40087629779</v>
      </c>
      <c r="EC65" s="23">
        <f t="shared" si="53"/>
        <v>508971.40087629779</v>
      </c>
      <c r="ED65" s="23">
        <f t="shared" si="53"/>
        <v>508971.40087629779</v>
      </c>
      <c r="EE65" s="23">
        <f t="shared" si="53"/>
        <v>508971.40087629779</v>
      </c>
      <c r="EF65" s="23">
        <f t="shared" si="53"/>
        <v>508971.40087629779</v>
      </c>
      <c r="EG65" s="23">
        <f t="shared" si="53"/>
        <v>508971.40087629779</v>
      </c>
      <c r="EH65" s="23">
        <f t="shared" si="53"/>
        <v>508971.40087629779</v>
      </c>
      <c r="EI65" s="23">
        <f t="shared" si="53"/>
        <v>508971.40087629779</v>
      </c>
      <c r="EJ65" s="23">
        <f t="shared" si="53"/>
        <v>508971.40087629779</v>
      </c>
      <c r="EK65" s="23">
        <f t="shared" ref="EK65:GV65" si="54">SUMIFS($L$3:$L$48,$K$3:$K$48,"Serviços Não-Financeiros")</f>
        <v>508971.40087629779</v>
      </c>
      <c r="EL65" s="23">
        <f t="shared" si="54"/>
        <v>508971.40087629779</v>
      </c>
      <c r="EM65" s="23">
        <f t="shared" si="54"/>
        <v>508971.40087629779</v>
      </c>
      <c r="EN65" s="23">
        <f t="shared" si="54"/>
        <v>508971.40087629779</v>
      </c>
      <c r="EO65" s="23">
        <f t="shared" si="54"/>
        <v>508971.40087629779</v>
      </c>
      <c r="EP65" s="23">
        <f t="shared" si="54"/>
        <v>508971.40087629779</v>
      </c>
      <c r="EQ65" s="23">
        <f t="shared" si="54"/>
        <v>508971.40087629779</v>
      </c>
      <c r="ER65" s="23">
        <f t="shared" si="54"/>
        <v>508971.40087629779</v>
      </c>
      <c r="ES65" s="23">
        <f t="shared" si="54"/>
        <v>508971.40087629779</v>
      </c>
      <c r="ET65" s="23">
        <f t="shared" si="54"/>
        <v>508971.40087629779</v>
      </c>
      <c r="EU65" s="23">
        <f t="shared" si="54"/>
        <v>508971.40087629779</v>
      </c>
      <c r="EV65" s="23">
        <f t="shared" si="54"/>
        <v>508971.40087629779</v>
      </c>
      <c r="EW65" s="23">
        <f t="shared" si="54"/>
        <v>508971.40087629779</v>
      </c>
      <c r="EX65" s="23">
        <f t="shared" si="54"/>
        <v>508971.40087629779</v>
      </c>
      <c r="EY65" s="23">
        <f t="shared" si="54"/>
        <v>508971.40087629779</v>
      </c>
      <c r="EZ65" s="23">
        <f t="shared" si="54"/>
        <v>508971.40087629779</v>
      </c>
      <c r="FA65" s="23">
        <f t="shared" si="54"/>
        <v>508971.40087629779</v>
      </c>
      <c r="FB65" s="23">
        <f t="shared" si="54"/>
        <v>508971.40087629779</v>
      </c>
      <c r="FC65" s="23">
        <f t="shared" si="54"/>
        <v>508971.40087629779</v>
      </c>
      <c r="FD65" s="23">
        <f t="shared" si="54"/>
        <v>508971.40087629779</v>
      </c>
      <c r="FE65" s="23">
        <f t="shared" si="54"/>
        <v>508971.40087629779</v>
      </c>
      <c r="FF65" s="23">
        <f t="shared" si="54"/>
        <v>508971.40087629779</v>
      </c>
      <c r="FG65" s="23">
        <f t="shared" si="54"/>
        <v>508971.40087629779</v>
      </c>
      <c r="FH65" s="23">
        <f t="shared" si="54"/>
        <v>508971.40087629779</v>
      </c>
      <c r="FI65" s="23">
        <f t="shared" si="54"/>
        <v>508971.40087629779</v>
      </c>
      <c r="FJ65" s="23">
        <f t="shared" si="54"/>
        <v>508971.40087629779</v>
      </c>
      <c r="FK65" s="23">
        <f t="shared" si="54"/>
        <v>508971.40087629779</v>
      </c>
      <c r="FL65" s="23">
        <f t="shared" si="54"/>
        <v>508971.40087629779</v>
      </c>
      <c r="FM65" s="23">
        <f t="shared" si="54"/>
        <v>508971.40087629779</v>
      </c>
      <c r="FN65" s="23">
        <f t="shared" si="54"/>
        <v>508971.40087629779</v>
      </c>
      <c r="FO65" s="23">
        <f t="shared" si="54"/>
        <v>508971.40087629779</v>
      </c>
      <c r="FP65" s="23">
        <f t="shared" si="54"/>
        <v>508971.40087629779</v>
      </c>
      <c r="FQ65" s="23">
        <f t="shared" si="54"/>
        <v>508971.40087629779</v>
      </c>
      <c r="FR65" s="23">
        <f t="shared" si="54"/>
        <v>508971.40087629779</v>
      </c>
      <c r="FS65" s="23">
        <f t="shared" si="54"/>
        <v>508971.40087629779</v>
      </c>
      <c r="FT65" s="23">
        <f t="shared" si="54"/>
        <v>508971.40087629779</v>
      </c>
      <c r="FU65" s="23">
        <f t="shared" si="54"/>
        <v>508971.40087629779</v>
      </c>
      <c r="FV65" s="23">
        <f t="shared" si="54"/>
        <v>508971.40087629779</v>
      </c>
      <c r="FW65" s="23">
        <f t="shared" si="54"/>
        <v>508971.40087629779</v>
      </c>
      <c r="FX65" s="23">
        <f t="shared" si="54"/>
        <v>508971.40087629779</v>
      </c>
      <c r="FY65" s="23">
        <f t="shared" si="54"/>
        <v>508971.40087629779</v>
      </c>
      <c r="FZ65" s="23">
        <f t="shared" si="54"/>
        <v>508971.40087629779</v>
      </c>
      <c r="GA65" s="23">
        <f t="shared" si="54"/>
        <v>508971.40087629779</v>
      </c>
      <c r="GB65" s="23">
        <f t="shared" si="54"/>
        <v>508971.40087629779</v>
      </c>
      <c r="GC65" s="23">
        <f t="shared" si="54"/>
        <v>508971.40087629779</v>
      </c>
      <c r="GD65" s="23">
        <f t="shared" si="54"/>
        <v>508971.40087629779</v>
      </c>
      <c r="GE65" s="23">
        <f t="shared" si="54"/>
        <v>508971.40087629779</v>
      </c>
      <c r="GF65" s="23">
        <f t="shared" si="54"/>
        <v>508971.40087629779</v>
      </c>
      <c r="GG65" s="23">
        <f t="shared" si="54"/>
        <v>508971.40087629779</v>
      </c>
      <c r="GH65" s="23">
        <f t="shared" si="54"/>
        <v>508971.40087629779</v>
      </c>
      <c r="GI65" s="23">
        <f t="shared" si="54"/>
        <v>508971.40087629779</v>
      </c>
      <c r="GJ65" s="23">
        <f t="shared" si="54"/>
        <v>508971.40087629779</v>
      </c>
      <c r="GK65" s="23">
        <f t="shared" si="54"/>
        <v>508971.40087629779</v>
      </c>
      <c r="GL65" s="23">
        <f t="shared" si="54"/>
        <v>508971.40087629779</v>
      </c>
      <c r="GM65" s="23">
        <f t="shared" si="54"/>
        <v>508971.40087629779</v>
      </c>
      <c r="GN65" s="23">
        <f t="shared" si="54"/>
        <v>508971.40087629779</v>
      </c>
      <c r="GO65" s="23">
        <f t="shared" si="54"/>
        <v>508971.40087629779</v>
      </c>
      <c r="GP65" s="23">
        <f t="shared" si="54"/>
        <v>508971.40087629779</v>
      </c>
      <c r="GQ65" s="23">
        <f t="shared" si="54"/>
        <v>508971.40087629779</v>
      </c>
      <c r="GR65" s="23">
        <f t="shared" si="54"/>
        <v>508971.40087629779</v>
      </c>
      <c r="GS65" s="23">
        <f t="shared" si="54"/>
        <v>508971.40087629779</v>
      </c>
      <c r="GT65" s="23">
        <f t="shared" si="54"/>
        <v>508971.40087629779</v>
      </c>
      <c r="GU65" s="23">
        <f t="shared" si="54"/>
        <v>508971.40087629779</v>
      </c>
      <c r="GV65" s="23">
        <f t="shared" si="54"/>
        <v>508971.40087629779</v>
      </c>
      <c r="GW65" s="23">
        <f t="shared" ref="GW65:IA65" si="55">SUMIFS($L$3:$L$48,$K$3:$K$48,"Serviços Não-Financeiros")</f>
        <v>508971.40087629779</v>
      </c>
      <c r="GX65" s="23">
        <f t="shared" si="55"/>
        <v>508971.40087629779</v>
      </c>
      <c r="GY65" s="23">
        <f t="shared" si="55"/>
        <v>508971.40087629779</v>
      </c>
      <c r="GZ65" s="23">
        <f t="shared" si="55"/>
        <v>508971.40087629779</v>
      </c>
      <c r="HA65" s="23">
        <f t="shared" si="55"/>
        <v>508971.40087629779</v>
      </c>
      <c r="HB65" s="23">
        <f t="shared" si="55"/>
        <v>508971.40087629779</v>
      </c>
      <c r="HC65" s="23">
        <f t="shared" si="55"/>
        <v>508971.40087629779</v>
      </c>
      <c r="HD65" s="23">
        <f t="shared" si="55"/>
        <v>508971.40087629779</v>
      </c>
      <c r="HE65" s="23">
        <f t="shared" si="55"/>
        <v>508971.40087629779</v>
      </c>
      <c r="HF65" s="23">
        <f t="shared" si="55"/>
        <v>508971.40087629779</v>
      </c>
      <c r="HG65" s="23">
        <f t="shared" si="55"/>
        <v>508971.40087629779</v>
      </c>
      <c r="HH65" s="23">
        <f t="shared" si="55"/>
        <v>508971.40087629779</v>
      </c>
      <c r="HI65" s="23">
        <f t="shared" si="55"/>
        <v>508971.40087629779</v>
      </c>
      <c r="HJ65" s="23">
        <f t="shared" si="55"/>
        <v>508971.40087629779</v>
      </c>
      <c r="HK65" s="23">
        <f t="shared" si="55"/>
        <v>508971.40087629779</v>
      </c>
      <c r="HL65" s="23">
        <f t="shared" si="55"/>
        <v>508971.40087629779</v>
      </c>
      <c r="HM65" s="23">
        <f t="shared" si="55"/>
        <v>508971.40087629779</v>
      </c>
      <c r="HN65" s="23">
        <f t="shared" si="55"/>
        <v>508971.40087629779</v>
      </c>
      <c r="HO65" s="23">
        <f t="shared" si="55"/>
        <v>508971.40087629779</v>
      </c>
      <c r="HP65" s="23">
        <f t="shared" si="55"/>
        <v>508971.40087629779</v>
      </c>
      <c r="HQ65" s="23">
        <f t="shared" si="55"/>
        <v>508971.40087629779</v>
      </c>
      <c r="HR65" s="23">
        <f t="shared" si="55"/>
        <v>508971.40087629779</v>
      </c>
      <c r="HS65" s="23">
        <f t="shared" si="55"/>
        <v>508971.40087629779</v>
      </c>
      <c r="HT65" s="23">
        <f t="shared" si="55"/>
        <v>508971.40087629779</v>
      </c>
      <c r="HU65" s="23">
        <f t="shared" si="55"/>
        <v>508971.40087629779</v>
      </c>
      <c r="HV65" s="23">
        <f t="shared" si="55"/>
        <v>508971.40087629779</v>
      </c>
      <c r="HW65" s="23">
        <f t="shared" si="55"/>
        <v>508971.40087629779</v>
      </c>
      <c r="HX65" s="23">
        <f t="shared" si="55"/>
        <v>508971.40087629779</v>
      </c>
      <c r="HY65" s="23">
        <f t="shared" si="55"/>
        <v>508971.40087629779</v>
      </c>
      <c r="HZ65" s="23">
        <f t="shared" si="55"/>
        <v>508971.40087629779</v>
      </c>
      <c r="IA65" s="23">
        <f t="shared" si="55"/>
        <v>508971.40087629779</v>
      </c>
    </row>
    <row r="66" spans="11:235" x14ac:dyDescent="0.25">
      <c r="K66" s="25" t="s">
        <v>48</v>
      </c>
      <c r="L66" s="23">
        <f>SUMIFS($L$3:$L$48,$K$3:$K$48,"Comércio")</f>
        <v>247206.33298748045</v>
      </c>
      <c r="M66" s="23">
        <f t="shared" ref="M66:BX66" si="56">SUMIFS($L$3:$L$48,$K$3:$K$48,"Comércio")</f>
        <v>247206.33298748045</v>
      </c>
      <c r="N66" s="23">
        <f t="shared" si="56"/>
        <v>247206.33298748045</v>
      </c>
      <c r="O66" s="23">
        <f t="shared" si="56"/>
        <v>247206.33298748045</v>
      </c>
      <c r="P66" s="23">
        <f t="shared" si="56"/>
        <v>247206.33298748045</v>
      </c>
      <c r="Q66" s="23">
        <f t="shared" si="56"/>
        <v>247206.33298748045</v>
      </c>
      <c r="R66" s="23">
        <f t="shared" si="56"/>
        <v>247206.33298748045</v>
      </c>
      <c r="S66" s="23">
        <f t="shared" si="56"/>
        <v>247206.33298748045</v>
      </c>
      <c r="T66" s="23">
        <f t="shared" si="56"/>
        <v>247206.33298748045</v>
      </c>
      <c r="U66" s="23">
        <f t="shared" si="56"/>
        <v>247206.33298748045</v>
      </c>
      <c r="V66" s="23">
        <f t="shared" si="56"/>
        <v>247206.33298748045</v>
      </c>
      <c r="W66" s="23">
        <f t="shared" si="56"/>
        <v>247206.33298748045</v>
      </c>
      <c r="X66" s="23">
        <f t="shared" si="56"/>
        <v>247206.33298748045</v>
      </c>
      <c r="Y66" s="23">
        <f t="shared" si="56"/>
        <v>247206.33298748045</v>
      </c>
      <c r="Z66" s="23">
        <f t="shared" si="56"/>
        <v>247206.33298748045</v>
      </c>
      <c r="AA66" s="23">
        <f t="shared" si="56"/>
        <v>247206.33298748045</v>
      </c>
      <c r="AB66" s="23">
        <f t="shared" si="56"/>
        <v>247206.33298748045</v>
      </c>
      <c r="AC66" s="23">
        <f t="shared" si="56"/>
        <v>247206.33298748045</v>
      </c>
      <c r="AD66" s="23">
        <f t="shared" si="56"/>
        <v>247206.33298748045</v>
      </c>
      <c r="AE66" s="23">
        <f t="shared" si="56"/>
        <v>247206.33298748045</v>
      </c>
      <c r="AF66" s="23">
        <f t="shared" si="56"/>
        <v>247206.33298748045</v>
      </c>
      <c r="AG66" s="23">
        <f t="shared" si="56"/>
        <v>247206.33298748045</v>
      </c>
      <c r="AH66" s="23">
        <f t="shared" si="56"/>
        <v>247206.33298748045</v>
      </c>
      <c r="AI66" s="23">
        <f t="shared" si="56"/>
        <v>247206.33298748045</v>
      </c>
      <c r="AJ66" s="23">
        <f t="shared" si="56"/>
        <v>247206.33298748045</v>
      </c>
      <c r="AK66" s="23">
        <f t="shared" si="56"/>
        <v>247206.33298748045</v>
      </c>
      <c r="AL66" s="23">
        <f t="shared" si="56"/>
        <v>247206.33298748045</v>
      </c>
      <c r="AM66" s="23">
        <f t="shared" si="56"/>
        <v>247206.33298748045</v>
      </c>
      <c r="AN66" s="23">
        <f t="shared" si="56"/>
        <v>247206.33298748045</v>
      </c>
      <c r="AO66" s="23">
        <f t="shared" si="56"/>
        <v>247206.33298748045</v>
      </c>
      <c r="AP66" s="23">
        <f t="shared" si="56"/>
        <v>247206.33298748045</v>
      </c>
      <c r="AQ66" s="23">
        <f t="shared" si="56"/>
        <v>247206.33298748045</v>
      </c>
      <c r="AR66" s="23">
        <f t="shared" si="56"/>
        <v>247206.33298748045</v>
      </c>
      <c r="AS66" s="23">
        <f t="shared" si="56"/>
        <v>247206.33298748045</v>
      </c>
      <c r="AT66" s="23">
        <f t="shared" si="56"/>
        <v>247206.33298748045</v>
      </c>
      <c r="AU66" s="23">
        <f t="shared" si="56"/>
        <v>247206.33298748045</v>
      </c>
      <c r="AV66" s="23">
        <f t="shared" si="56"/>
        <v>247206.33298748045</v>
      </c>
      <c r="AW66" s="23">
        <f t="shared" si="56"/>
        <v>247206.33298748045</v>
      </c>
      <c r="AX66" s="23">
        <f t="shared" si="56"/>
        <v>247206.33298748045</v>
      </c>
      <c r="AY66" s="23">
        <f t="shared" si="56"/>
        <v>247206.33298748045</v>
      </c>
      <c r="AZ66" s="23">
        <f t="shared" si="56"/>
        <v>247206.33298748045</v>
      </c>
      <c r="BA66" s="23">
        <f t="shared" si="56"/>
        <v>247206.33298748045</v>
      </c>
      <c r="BB66" s="23">
        <f t="shared" si="56"/>
        <v>247206.33298748045</v>
      </c>
      <c r="BC66" s="23">
        <f t="shared" si="56"/>
        <v>247206.33298748045</v>
      </c>
      <c r="BD66" s="23">
        <f t="shared" si="56"/>
        <v>247206.33298748045</v>
      </c>
      <c r="BE66" s="23">
        <f t="shared" si="56"/>
        <v>247206.33298748045</v>
      </c>
      <c r="BF66" s="23">
        <f t="shared" si="56"/>
        <v>247206.33298748045</v>
      </c>
      <c r="BG66" s="23">
        <f t="shared" si="56"/>
        <v>247206.33298748045</v>
      </c>
      <c r="BH66" s="23">
        <f t="shared" si="56"/>
        <v>247206.33298748045</v>
      </c>
      <c r="BI66" s="23">
        <f t="shared" si="56"/>
        <v>247206.33298748045</v>
      </c>
      <c r="BJ66" s="23">
        <f t="shared" si="56"/>
        <v>247206.33298748045</v>
      </c>
      <c r="BK66" s="23">
        <f t="shared" si="56"/>
        <v>247206.33298748045</v>
      </c>
      <c r="BL66" s="23">
        <f t="shared" si="56"/>
        <v>247206.33298748045</v>
      </c>
      <c r="BM66" s="23">
        <f t="shared" si="56"/>
        <v>247206.33298748045</v>
      </c>
      <c r="BN66" s="23">
        <f t="shared" si="56"/>
        <v>247206.33298748045</v>
      </c>
      <c r="BO66" s="23">
        <f t="shared" si="56"/>
        <v>247206.33298748045</v>
      </c>
      <c r="BP66" s="23">
        <f t="shared" si="56"/>
        <v>247206.33298748045</v>
      </c>
      <c r="BQ66" s="23">
        <f t="shared" si="56"/>
        <v>247206.33298748045</v>
      </c>
      <c r="BR66" s="23">
        <f t="shared" si="56"/>
        <v>247206.33298748045</v>
      </c>
      <c r="BS66" s="23">
        <f t="shared" si="56"/>
        <v>247206.33298748045</v>
      </c>
      <c r="BT66" s="23">
        <f t="shared" si="56"/>
        <v>247206.33298748045</v>
      </c>
      <c r="BU66" s="23">
        <f t="shared" si="56"/>
        <v>247206.33298748045</v>
      </c>
      <c r="BV66" s="23">
        <f t="shared" si="56"/>
        <v>247206.33298748045</v>
      </c>
      <c r="BW66" s="23">
        <f t="shared" si="56"/>
        <v>247206.33298748045</v>
      </c>
      <c r="BX66" s="23">
        <f t="shared" si="56"/>
        <v>247206.33298748045</v>
      </c>
      <c r="BY66" s="23">
        <f t="shared" ref="BY66:EJ66" si="57">SUMIFS($L$3:$L$48,$K$3:$K$48,"Comércio")</f>
        <v>247206.33298748045</v>
      </c>
      <c r="BZ66" s="23">
        <f t="shared" si="57"/>
        <v>247206.33298748045</v>
      </c>
      <c r="CA66" s="23">
        <f t="shared" si="57"/>
        <v>247206.33298748045</v>
      </c>
      <c r="CB66" s="23">
        <f t="shared" si="57"/>
        <v>247206.33298748045</v>
      </c>
      <c r="CC66" s="23">
        <f t="shared" si="57"/>
        <v>247206.33298748045</v>
      </c>
      <c r="CD66" s="23">
        <f t="shared" si="57"/>
        <v>247206.33298748045</v>
      </c>
      <c r="CE66" s="23">
        <f t="shared" si="57"/>
        <v>247206.33298748045</v>
      </c>
      <c r="CF66" s="23">
        <f t="shared" si="57"/>
        <v>247206.33298748045</v>
      </c>
      <c r="CG66" s="23">
        <f t="shared" si="57"/>
        <v>247206.33298748045</v>
      </c>
      <c r="CH66" s="23">
        <f t="shared" si="57"/>
        <v>247206.33298748045</v>
      </c>
      <c r="CI66" s="23">
        <f t="shared" si="57"/>
        <v>247206.33298748045</v>
      </c>
      <c r="CJ66" s="23">
        <f t="shared" si="57"/>
        <v>247206.33298748045</v>
      </c>
      <c r="CK66" s="23">
        <f t="shared" si="57"/>
        <v>247206.33298748045</v>
      </c>
      <c r="CL66" s="23">
        <f t="shared" si="57"/>
        <v>247206.33298748045</v>
      </c>
      <c r="CM66" s="23">
        <f t="shared" si="57"/>
        <v>247206.33298748045</v>
      </c>
      <c r="CN66" s="23">
        <f t="shared" si="57"/>
        <v>247206.33298748045</v>
      </c>
      <c r="CO66" s="23">
        <f t="shared" si="57"/>
        <v>247206.33298748045</v>
      </c>
      <c r="CP66" s="23">
        <f t="shared" si="57"/>
        <v>247206.33298748045</v>
      </c>
      <c r="CQ66" s="23">
        <f t="shared" si="57"/>
        <v>247206.33298748045</v>
      </c>
      <c r="CR66" s="23">
        <f t="shared" si="57"/>
        <v>247206.33298748045</v>
      </c>
      <c r="CS66" s="23">
        <f t="shared" si="57"/>
        <v>247206.33298748045</v>
      </c>
      <c r="CT66" s="23">
        <f t="shared" si="57"/>
        <v>247206.33298748045</v>
      </c>
      <c r="CU66" s="23">
        <f t="shared" si="57"/>
        <v>247206.33298748045</v>
      </c>
      <c r="CV66" s="23">
        <f t="shared" si="57"/>
        <v>247206.33298748045</v>
      </c>
      <c r="CW66" s="23">
        <f t="shared" si="57"/>
        <v>247206.33298748045</v>
      </c>
      <c r="CX66" s="23">
        <f t="shared" si="57"/>
        <v>247206.33298748045</v>
      </c>
      <c r="CY66" s="23">
        <f t="shared" si="57"/>
        <v>247206.33298748045</v>
      </c>
      <c r="CZ66" s="23">
        <f t="shared" si="57"/>
        <v>247206.33298748045</v>
      </c>
      <c r="DA66" s="23">
        <f t="shared" si="57"/>
        <v>247206.33298748045</v>
      </c>
      <c r="DB66" s="23">
        <f t="shared" si="57"/>
        <v>247206.33298748045</v>
      </c>
      <c r="DC66" s="23">
        <f t="shared" si="57"/>
        <v>247206.33298748045</v>
      </c>
      <c r="DD66" s="23">
        <f t="shared" si="57"/>
        <v>247206.33298748045</v>
      </c>
      <c r="DE66" s="23">
        <f t="shared" si="57"/>
        <v>247206.33298748045</v>
      </c>
      <c r="DF66" s="23">
        <f t="shared" si="57"/>
        <v>247206.33298748045</v>
      </c>
      <c r="DG66" s="23">
        <f t="shared" si="57"/>
        <v>247206.33298748045</v>
      </c>
      <c r="DH66" s="23">
        <f t="shared" si="57"/>
        <v>247206.33298748045</v>
      </c>
      <c r="DI66" s="23">
        <f t="shared" si="57"/>
        <v>247206.33298748045</v>
      </c>
      <c r="DJ66" s="23">
        <f t="shared" si="57"/>
        <v>247206.33298748045</v>
      </c>
      <c r="DK66" s="23">
        <f t="shared" si="57"/>
        <v>247206.33298748045</v>
      </c>
      <c r="DL66" s="23">
        <f t="shared" si="57"/>
        <v>247206.33298748045</v>
      </c>
      <c r="DM66" s="23">
        <f t="shared" si="57"/>
        <v>247206.33298748045</v>
      </c>
      <c r="DN66" s="23">
        <f t="shared" si="57"/>
        <v>247206.33298748045</v>
      </c>
      <c r="DO66" s="23">
        <f t="shared" si="57"/>
        <v>247206.33298748045</v>
      </c>
      <c r="DP66" s="23">
        <f t="shared" si="57"/>
        <v>247206.33298748045</v>
      </c>
      <c r="DQ66" s="23">
        <f t="shared" si="57"/>
        <v>247206.33298748045</v>
      </c>
      <c r="DR66" s="23">
        <f t="shared" si="57"/>
        <v>247206.33298748045</v>
      </c>
      <c r="DS66" s="23">
        <f t="shared" si="57"/>
        <v>247206.33298748045</v>
      </c>
      <c r="DT66" s="23">
        <f t="shared" si="57"/>
        <v>247206.33298748045</v>
      </c>
      <c r="DU66" s="23">
        <f t="shared" si="57"/>
        <v>247206.33298748045</v>
      </c>
      <c r="DV66" s="23">
        <f t="shared" si="57"/>
        <v>247206.33298748045</v>
      </c>
      <c r="DW66" s="23">
        <f t="shared" si="57"/>
        <v>247206.33298748045</v>
      </c>
      <c r="DX66" s="23">
        <f t="shared" si="57"/>
        <v>247206.33298748045</v>
      </c>
      <c r="DY66" s="23">
        <f t="shared" si="57"/>
        <v>247206.33298748045</v>
      </c>
      <c r="DZ66" s="23">
        <f t="shared" si="57"/>
        <v>247206.33298748045</v>
      </c>
      <c r="EA66" s="23">
        <f t="shared" si="57"/>
        <v>247206.33298748045</v>
      </c>
      <c r="EB66" s="23">
        <f t="shared" si="57"/>
        <v>247206.33298748045</v>
      </c>
      <c r="EC66" s="23">
        <f t="shared" si="57"/>
        <v>247206.33298748045</v>
      </c>
      <c r="ED66" s="23">
        <f t="shared" si="57"/>
        <v>247206.33298748045</v>
      </c>
      <c r="EE66" s="23">
        <f t="shared" si="57"/>
        <v>247206.33298748045</v>
      </c>
      <c r="EF66" s="23">
        <f t="shared" si="57"/>
        <v>247206.33298748045</v>
      </c>
      <c r="EG66" s="23">
        <f t="shared" si="57"/>
        <v>247206.33298748045</v>
      </c>
      <c r="EH66" s="23">
        <f t="shared" si="57"/>
        <v>247206.33298748045</v>
      </c>
      <c r="EI66" s="23">
        <f t="shared" si="57"/>
        <v>247206.33298748045</v>
      </c>
      <c r="EJ66" s="23">
        <f t="shared" si="57"/>
        <v>247206.33298748045</v>
      </c>
      <c r="EK66" s="23">
        <f t="shared" ref="EK66:GV66" si="58">SUMIFS($L$3:$L$48,$K$3:$K$48,"Comércio")</f>
        <v>247206.33298748045</v>
      </c>
      <c r="EL66" s="23">
        <f t="shared" si="58"/>
        <v>247206.33298748045</v>
      </c>
      <c r="EM66" s="23">
        <f t="shared" si="58"/>
        <v>247206.33298748045</v>
      </c>
      <c r="EN66" s="23">
        <f t="shared" si="58"/>
        <v>247206.33298748045</v>
      </c>
      <c r="EO66" s="23">
        <f t="shared" si="58"/>
        <v>247206.33298748045</v>
      </c>
      <c r="EP66" s="23">
        <f t="shared" si="58"/>
        <v>247206.33298748045</v>
      </c>
      <c r="EQ66" s="23">
        <f t="shared" si="58"/>
        <v>247206.33298748045</v>
      </c>
      <c r="ER66" s="23">
        <f t="shared" si="58"/>
        <v>247206.33298748045</v>
      </c>
      <c r="ES66" s="23">
        <f t="shared" si="58"/>
        <v>247206.33298748045</v>
      </c>
      <c r="ET66" s="23">
        <f t="shared" si="58"/>
        <v>247206.33298748045</v>
      </c>
      <c r="EU66" s="23">
        <f t="shared" si="58"/>
        <v>247206.33298748045</v>
      </c>
      <c r="EV66" s="23">
        <f t="shared" si="58"/>
        <v>247206.33298748045</v>
      </c>
      <c r="EW66" s="23">
        <f t="shared" si="58"/>
        <v>247206.33298748045</v>
      </c>
      <c r="EX66" s="23">
        <f t="shared" si="58"/>
        <v>247206.33298748045</v>
      </c>
      <c r="EY66" s="23">
        <f t="shared" si="58"/>
        <v>247206.33298748045</v>
      </c>
      <c r="EZ66" s="23">
        <f t="shared" si="58"/>
        <v>247206.33298748045</v>
      </c>
      <c r="FA66" s="23">
        <f t="shared" si="58"/>
        <v>247206.33298748045</v>
      </c>
      <c r="FB66" s="23">
        <f t="shared" si="58"/>
        <v>247206.33298748045</v>
      </c>
      <c r="FC66" s="23">
        <f t="shared" si="58"/>
        <v>247206.33298748045</v>
      </c>
      <c r="FD66" s="23">
        <f t="shared" si="58"/>
        <v>247206.33298748045</v>
      </c>
      <c r="FE66" s="23">
        <f t="shared" si="58"/>
        <v>247206.33298748045</v>
      </c>
      <c r="FF66" s="23">
        <f t="shared" si="58"/>
        <v>247206.33298748045</v>
      </c>
      <c r="FG66" s="23">
        <f t="shared" si="58"/>
        <v>247206.33298748045</v>
      </c>
      <c r="FH66" s="23">
        <f t="shared" si="58"/>
        <v>247206.33298748045</v>
      </c>
      <c r="FI66" s="23">
        <f t="shared" si="58"/>
        <v>247206.33298748045</v>
      </c>
      <c r="FJ66" s="23">
        <f t="shared" si="58"/>
        <v>247206.33298748045</v>
      </c>
      <c r="FK66" s="23">
        <f t="shared" si="58"/>
        <v>247206.33298748045</v>
      </c>
      <c r="FL66" s="23">
        <f t="shared" si="58"/>
        <v>247206.33298748045</v>
      </c>
      <c r="FM66" s="23">
        <f t="shared" si="58"/>
        <v>247206.33298748045</v>
      </c>
      <c r="FN66" s="23">
        <f t="shared" si="58"/>
        <v>247206.33298748045</v>
      </c>
      <c r="FO66" s="23">
        <f t="shared" si="58"/>
        <v>247206.33298748045</v>
      </c>
      <c r="FP66" s="23">
        <f t="shared" si="58"/>
        <v>247206.33298748045</v>
      </c>
      <c r="FQ66" s="23">
        <f t="shared" si="58"/>
        <v>247206.33298748045</v>
      </c>
      <c r="FR66" s="23">
        <f t="shared" si="58"/>
        <v>247206.33298748045</v>
      </c>
      <c r="FS66" s="23">
        <f t="shared" si="58"/>
        <v>247206.33298748045</v>
      </c>
      <c r="FT66" s="23">
        <f t="shared" si="58"/>
        <v>247206.33298748045</v>
      </c>
      <c r="FU66" s="23">
        <f t="shared" si="58"/>
        <v>247206.33298748045</v>
      </c>
      <c r="FV66" s="23">
        <f t="shared" si="58"/>
        <v>247206.33298748045</v>
      </c>
      <c r="FW66" s="23">
        <f t="shared" si="58"/>
        <v>247206.33298748045</v>
      </c>
      <c r="FX66" s="23">
        <f t="shared" si="58"/>
        <v>247206.33298748045</v>
      </c>
      <c r="FY66" s="23">
        <f t="shared" si="58"/>
        <v>247206.33298748045</v>
      </c>
      <c r="FZ66" s="23">
        <f t="shared" si="58"/>
        <v>247206.33298748045</v>
      </c>
      <c r="GA66" s="23">
        <f t="shared" si="58"/>
        <v>247206.33298748045</v>
      </c>
      <c r="GB66" s="23">
        <f t="shared" si="58"/>
        <v>247206.33298748045</v>
      </c>
      <c r="GC66" s="23">
        <f t="shared" si="58"/>
        <v>247206.33298748045</v>
      </c>
      <c r="GD66" s="23">
        <f t="shared" si="58"/>
        <v>247206.33298748045</v>
      </c>
      <c r="GE66" s="23">
        <f t="shared" si="58"/>
        <v>247206.33298748045</v>
      </c>
      <c r="GF66" s="23">
        <f t="shared" si="58"/>
        <v>247206.33298748045</v>
      </c>
      <c r="GG66" s="23">
        <f t="shared" si="58"/>
        <v>247206.33298748045</v>
      </c>
      <c r="GH66" s="23">
        <f t="shared" si="58"/>
        <v>247206.33298748045</v>
      </c>
      <c r="GI66" s="23">
        <f t="shared" si="58"/>
        <v>247206.33298748045</v>
      </c>
      <c r="GJ66" s="23">
        <f t="shared" si="58"/>
        <v>247206.33298748045</v>
      </c>
      <c r="GK66" s="23">
        <f t="shared" si="58"/>
        <v>247206.33298748045</v>
      </c>
      <c r="GL66" s="23">
        <f t="shared" si="58"/>
        <v>247206.33298748045</v>
      </c>
      <c r="GM66" s="23">
        <f t="shared" si="58"/>
        <v>247206.33298748045</v>
      </c>
      <c r="GN66" s="23">
        <f t="shared" si="58"/>
        <v>247206.33298748045</v>
      </c>
      <c r="GO66" s="23">
        <f t="shared" si="58"/>
        <v>247206.33298748045</v>
      </c>
      <c r="GP66" s="23">
        <f t="shared" si="58"/>
        <v>247206.33298748045</v>
      </c>
      <c r="GQ66" s="23">
        <f t="shared" si="58"/>
        <v>247206.33298748045</v>
      </c>
      <c r="GR66" s="23">
        <f t="shared" si="58"/>
        <v>247206.33298748045</v>
      </c>
      <c r="GS66" s="23">
        <f t="shared" si="58"/>
        <v>247206.33298748045</v>
      </c>
      <c r="GT66" s="23">
        <f t="shared" si="58"/>
        <v>247206.33298748045</v>
      </c>
      <c r="GU66" s="23">
        <f t="shared" si="58"/>
        <v>247206.33298748045</v>
      </c>
      <c r="GV66" s="23">
        <f t="shared" si="58"/>
        <v>247206.33298748045</v>
      </c>
      <c r="GW66" s="23">
        <f t="shared" ref="GW66:IA66" si="59">SUMIFS($L$3:$L$48,$K$3:$K$48,"Comércio")</f>
        <v>247206.33298748045</v>
      </c>
      <c r="GX66" s="23">
        <f t="shared" si="59"/>
        <v>247206.33298748045</v>
      </c>
      <c r="GY66" s="23">
        <f t="shared" si="59"/>
        <v>247206.33298748045</v>
      </c>
      <c r="GZ66" s="23">
        <f t="shared" si="59"/>
        <v>247206.33298748045</v>
      </c>
      <c r="HA66" s="23">
        <f t="shared" si="59"/>
        <v>247206.33298748045</v>
      </c>
      <c r="HB66" s="23">
        <f t="shared" si="59"/>
        <v>247206.33298748045</v>
      </c>
      <c r="HC66" s="23">
        <f t="shared" si="59"/>
        <v>247206.33298748045</v>
      </c>
      <c r="HD66" s="23">
        <f t="shared" si="59"/>
        <v>247206.33298748045</v>
      </c>
      <c r="HE66" s="23">
        <f t="shared" si="59"/>
        <v>247206.33298748045</v>
      </c>
      <c r="HF66" s="23">
        <f t="shared" si="59"/>
        <v>247206.33298748045</v>
      </c>
      <c r="HG66" s="23">
        <f t="shared" si="59"/>
        <v>247206.33298748045</v>
      </c>
      <c r="HH66" s="23">
        <f t="shared" si="59"/>
        <v>247206.33298748045</v>
      </c>
      <c r="HI66" s="23">
        <f t="shared" si="59"/>
        <v>247206.33298748045</v>
      </c>
      <c r="HJ66" s="23">
        <f t="shared" si="59"/>
        <v>247206.33298748045</v>
      </c>
      <c r="HK66" s="23">
        <f t="shared" si="59"/>
        <v>247206.33298748045</v>
      </c>
      <c r="HL66" s="23">
        <f t="shared" si="59"/>
        <v>247206.33298748045</v>
      </c>
      <c r="HM66" s="23">
        <f t="shared" si="59"/>
        <v>247206.33298748045</v>
      </c>
      <c r="HN66" s="23">
        <f t="shared" si="59"/>
        <v>247206.33298748045</v>
      </c>
      <c r="HO66" s="23">
        <f t="shared" si="59"/>
        <v>247206.33298748045</v>
      </c>
      <c r="HP66" s="23">
        <f t="shared" si="59"/>
        <v>247206.33298748045</v>
      </c>
      <c r="HQ66" s="23">
        <f t="shared" si="59"/>
        <v>247206.33298748045</v>
      </c>
      <c r="HR66" s="23">
        <f t="shared" si="59"/>
        <v>247206.33298748045</v>
      </c>
      <c r="HS66" s="23">
        <f t="shared" si="59"/>
        <v>247206.33298748045</v>
      </c>
      <c r="HT66" s="23">
        <f t="shared" si="59"/>
        <v>247206.33298748045</v>
      </c>
      <c r="HU66" s="23">
        <f t="shared" si="59"/>
        <v>247206.33298748045</v>
      </c>
      <c r="HV66" s="23">
        <f t="shared" si="59"/>
        <v>247206.33298748045</v>
      </c>
      <c r="HW66" s="23">
        <f t="shared" si="59"/>
        <v>247206.33298748045</v>
      </c>
      <c r="HX66" s="23">
        <f t="shared" si="59"/>
        <v>247206.33298748045</v>
      </c>
      <c r="HY66" s="23">
        <f t="shared" si="59"/>
        <v>247206.33298748045</v>
      </c>
      <c r="HZ66" s="23">
        <f t="shared" si="59"/>
        <v>247206.33298748045</v>
      </c>
      <c r="IA66" s="23">
        <f t="shared" si="59"/>
        <v>247206.33298748045</v>
      </c>
    </row>
    <row r="67" spans="11:235" x14ac:dyDescent="0.25">
      <c r="K67" s="102" t="s">
        <v>94</v>
      </c>
      <c r="L67" s="23">
        <f>SUM(L65:L66)</f>
        <v>756177.73386377818</v>
      </c>
      <c r="M67" s="23">
        <f t="shared" ref="M67:BX67" si="60">SUM(M65:M66)</f>
        <v>756177.73386377818</v>
      </c>
      <c r="N67" s="23">
        <f t="shared" si="60"/>
        <v>756177.73386377818</v>
      </c>
      <c r="O67" s="23">
        <f t="shared" si="60"/>
        <v>756177.73386377818</v>
      </c>
      <c r="P67" s="23">
        <f t="shared" si="60"/>
        <v>756177.73386377818</v>
      </c>
      <c r="Q67" s="23">
        <f t="shared" si="60"/>
        <v>756177.73386377818</v>
      </c>
      <c r="R67" s="23">
        <f t="shared" si="60"/>
        <v>756177.73386377818</v>
      </c>
      <c r="S67" s="23">
        <f t="shared" si="60"/>
        <v>756177.73386377818</v>
      </c>
      <c r="T67" s="23">
        <f t="shared" si="60"/>
        <v>756177.73386377818</v>
      </c>
      <c r="U67" s="23">
        <f t="shared" si="60"/>
        <v>756177.73386377818</v>
      </c>
      <c r="V67" s="23">
        <f t="shared" si="60"/>
        <v>756177.73386377818</v>
      </c>
      <c r="W67" s="23">
        <f t="shared" si="60"/>
        <v>756177.73386377818</v>
      </c>
      <c r="X67" s="23">
        <f t="shared" si="60"/>
        <v>756177.73386377818</v>
      </c>
      <c r="Y67" s="23">
        <f t="shared" si="60"/>
        <v>756177.73386377818</v>
      </c>
      <c r="Z67" s="23">
        <f t="shared" si="60"/>
        <v>756177.73386377818</v>
      </c>
      <c r="AA67" s="23">
        <f t="shared" si="60"/>
        <v>756177.73386377818</v>
      </c>
      <c r="AB67" s="23">
        <f t="shared" si="60"/>
        <v>756177.73386377818</v>
      </c>
      <c r="AC67" s="23">
        <f t="shared" si="60"/>
        <v>756177.73386377818</v>
      </c>
      <c r="AD67" s="23">
        <f t="shared" si="60"/>
        <v>756177.73386377818</v>
      </c>
      <c r="AE67" s="23">
        <f t="shared" si="60"/>
        <v>756177.73386377818</v>
      </c>
      <c r="AF67" s="23">
        <f t="shared" si="60"/>
        <v>756177.73386377818</v>
      </c>
      <c r="AG67" s="23">
        <f t="shared" si="60"/>
        <v>756177.73386377818</v>
      </c>
      <c r="AH67" s="23">
        <f t="shared" si="60"/>
        <v>756177.73386377818</v>
      </c>
      <c r="AI67" s="23">
        <f t="shared" si="60"/>
        <v>756177.73386377818</v>
      </c>
      <c r="AJ67" s="23">
        <f t="shared" si="60"/>
        <v>756177.73386377818</v>
      </c>
      <c r="AK67" s="23">
        <f t="shared" si="60"/>
        <v>756177.73386377818</v>
      </c>
      <c r="AL67" s="23">
        <f t="shared" si="60"/>
        <v>756177.73386377818</v>
      </c>
      <c r="AM67" s="23">
        <f t="shared" si="60"/>
        <v>756177.73386377818</v>
      </c>
      <c r="AN67" s="23">
        <f t="shared" si="60"/>
        <v>756177.73386377818</v>
      </c>
      <c r="AO67" s="23">
        <f t="shared" si="60"/>
        <v>756177.73386377818</v>
      </c>
      <c r="AP67" s="23">
        <f t="shared" si="60"/>
        <v>756177.73386377818</v>
      </c>
      <c r="AQ67" s="23">
        <f t="shared" si="60"/>
        <v>756177.73386377818</v>
      </c>
      <c r="AR67" s="23">
        <f t="shared" si="60"/>
        <v>756177.73386377818</v>
      </c>
      <c r="AS67" s="23">
        <f t="shared" si="60"/>
        <v>756177.73386377818</v>
      </c>
      <c r="AT67" s="23">
        <f t="shared" si="60"/>
        <v>756177.73386377818</v>
      </c>
      <c r="AU67" s="23">
        <f t="shared" si="60"/>
        <v>756177.73386377818</v>
      </c>
      <c r="AV67" s="23">
        <f t="shared" si="60"/>
        <v>756177.73386377818</v>
      </c>
      <c r="AW67" s="23">
        <f t="shared" si="60"/>
        <v>756177.73386377818</v>
      </c>
      <c r="AX67" s="23">
        <f t="shared" si="60"/>
        <v>756177.73386377818</v>
      </c>
      <c r="AY67" s="23">
        <f t="shared" si="60"/>
        <v>756177.73386377818</v>
      </c>
      <c r="AZ67" s="23">
        <f t="shared" si="60"/>
        <v>756177.73386377818</v>
      </c>
      <c r="BA67" s="23">
        <f t="shared" si="60"/>
        <v>756177.73386377818</v>
      </c>
      <c r="BB67" s="23">
        <f t="shared" si="60"/>
        <v>756177.73386377818</v>
      </c>
      <c r="BC67" s="23">
        <f t="shared" si="60"/>
        <v>756177.73386377818</v>
      </c>
      <c r="BD67" s="23">
        <f t="shared" si="60"/>
        <v>756177.73386377818</v>
      </c>
      <c r="BE67" s="23">
        <f t="shared" si="60"/>
        <v>756177.73386377818</v>
      </c>
      <c r="BF67" s="23">
        <f t="shared" si="60"/>
        <v>756177.73386377818</v>
      </c>
      <c r="BG67" s="23">
        <f t="shared" si="60"/>
        <v>756177.73386377818</v>
      </c>
      <c r="BH67" s="23">
        <f t="shared" si="60"/>
        <v>756177.73386377818</v>
      </c>
      <c r="BI67" s="23">
        <f t="shared" si="60"/>
        <v>756177.73386377818</v>
      </c>
      <c r="BJ67" s="23">
        <f t="shared" si="60"/>
        <v>756177.73386377818</v>
      </c>
      <c r="BK67" s="23">
        <f t="shared" si="60"/>
        <v>756177.73386377818</v>
      </c>
      <c r="BL67" s="23">
        <f t="shared" si="60"/>
        <v>756177.73386377818</v>
      </c>
      <c r="BM67" s="23">
        <f t="shared" si="60"/>
        <v>756177.73386377818</v>
      </c>
      <c r="BN67" s="23">
        <f t="shared" si="60"/>
        <v>756177.73386377818</v>
      </c>
      <c r="BO67" s="23">
        <f t="shared" si="60"/>
        <v>756177.73386377818</v>
      </c>
      <c r="BP67" s="23">
        <f t="shared" si="60"/>
        <v>756177.73386377818</v>
      </c>
      <c r="BQ67" s="23">
        <f t="shared" si="60"/>
        <v>756177.73386377818</v>
      </c>
      <c r="BR67" s="23">
        <f t="shared" si="60"/>
        <v>756177.73386377818</v>
      </c>
      <c r="BS67" s="23">
        <f t="shared" si="60"/>
        <v>756177.73386377818</v>
      </c>
      <c r="BT67" s="23">
        <f t="shared" si="60"/>
        <v>756177.73386377818</v>
      </c>
      <c r="BU67" s="23">
        <f t="shared" si="60"/>
        <v>756177.73386377818</v>
      </c>
      <c r="BV67" s="23">
        <f t="shared" si="60"/>
        <v>756177.73386377818</v>
      </c>
      <c r="BW67" s="23">
        <f t="shared" si="60"/>
        <v>756177.73386377818</v>
      </c>
      <c r="BX67" s="23">
        <f t="shared" si="60"/>
        <v>756177.73386377818</v>
      </c>
      <c r="BY67" s="23">
        <f t="shared" ref="BY67:EJ67" si="61">SUM(BY65:BY66)</f>
        <v>756177.73386377818</v>
      </c>
      <c r="BZ67" s="23">
        <f t="shared" si="61"/>
        <v>756177.73386377818</v>
      </c>
      <c r="CA67" s="23">
        <f t="shared" si="61"/>
        <v>756177.73386377818</v>
      </c>
      <c r="CB67" s="23">
        <f t="shared" si="61"/>
        <v>756177.73386377818</v>
      </c>
      <c r="CC67" s="23">
        <f t="shared" si="61"/>
        <v>756177.73386377818</v>
      </c>
      <c r="CD67" s="23">
        <f t="shared" si="61"/>
        <v>756177.73386377818</v>
      </c>
      <c r="CE67" s="23">
        <f t="shared" si="61"/>
        <v>756177.73386377818</v>
      </c>
      <c r="CF67" s="23">
        <f t="shared" si="61"/>
        <v>756177.73386377818</v>
      </c>
      <c r="CG67" s="23">
        <f t="shared" si="61"/>
        <v>756177.73386377818</v>
      </c>
      <c r="CH67" s="23">
        <f t="shared" si="61"/>
        <v>756177.73386377818</v>
      </c>
      <c r="CI67" s="23">
        <f t="shared" si="61"/>
        <v>756177.73386377818</v>
      </c>
      <c r="CJ67" s="23">
        <f t="shared" si="61"/>
        <v>756177.73386377818</v>
      </c>
      <c r="CK67" s="23">
        <f t="shared" si="61"/>
        <v>756177.73386377818</v>
      </c>
      <c r="CL67" s="23">
        <f t="shared" si="61"/>
        <v>756177.73386377818</v>
      </c>
      <c r="CM67" s="23">
        <f t="shared" si="61"/>
        <v>756177.73386377818</v>
      </c>
      <c r="CN67" s="23">
        <f t="shared" si="61"/>
        <v>756177.73386377818</v>
      </c>
      <c r="CO67" s="23">
        <f t="shared" si="61"/>
        <v>756177.73386377818</v>
      </c>
      <c r="CP67" s="23">
        <f t="shared" si="61"/>
        <v>756177.73386377818</v>
      </c>
      <c r="CQ67" s="23">
        <f t="shared" si="61"/>
        <v>756177.73386377818</v>
      </c>
      <c r="CR67" s="23">
        <f t="shared" si="61"/>
        <v>756177.73386377818</v>
      </c>
      <c r="CS67" s="23">
        <f t="shared" si="61"/>
        <v>756177.73386377818</v>
      </c>
      <c r="CT67" s="23">
        <f t="shared" si="61"/>
        <v>756177.73386377818</v>
      </c>
      <c r="CU67" s="23">
        <f t="shared" si="61"/>
        <v>756177.73386377818</v>
      </c>
      <c r="CV67" s="23">
        <f t="shared" si="61"/>
        <v>756177.73386377818</v>
      </c>
      <c r="CW67" s="23">
        <f t="shared" si="61"/>
        <v>756177.73386377818</v>
      </c>
      <c r="CX67" s="23">
        <f t="shared" si="61"/>
        <v>756177.73386377818</v>
      </c>
      <c r="CY67" s="23">
        <f t="shared" si="61"/>
        <v>756177.73386377818</v>
      </c>
      <c r="CZ67" s="23">
        <f t="shared" si="61"/>
        <v>756177.73386377818</v>
      </c>
      <c r="DA67" s="23">
        <f t="shared" si="61"/>
        <v>756177.73386377818</v>
      </c>
      <c r="DB67" s="23">
        <f t="shared" si="61"/>
        <v>756177.73386377818</v>
      </c>
      <c r="DC67" s="23">
        <f t="shared" si="61"/>
        <v>756177.73386377818</v>
      </c>
      <c r="DD67" s="23">
        <f t="shared" si="61"/>
        <v>756177.73386377818</v>
      </c>
      <c r="DE67" s="23">
        <f t="shared" si="61"/>
        <v>756177.73386377818</v>
      </c>
      <c r="DF67" s="23">
        <f t="shared" si="61"/>
        <v>756177.73386377818</v>
      </c>
      <c r="DG67" s="23">
        <f t="shared" si="61"/>
        <v>756177.73386377818</v>
      </c>
      <c r="DH67" s="23">
        <f t="shared" si="61"/>
        <v>756177.73386377818</v>
      </c>
      <c r="DI67" s="23">
        <f t="shared" si="61"/>
        <v>756177.73386377818</v>
      </c>
      <c r="DJ67" s="23">
        <f t="shared" si="61"/>
        <v>756177.73386377818</v>
      </c>
      <c r="DK67" s="23">
        <f t="shared" si="61"/>
        <v>756177.73386377818</v>
      </c>
      <c r="DL67" s="23">
        <f t="shared" si="61"/>
        <v>756177.73386377818</v>
      </c>
      <c r="DM67" s="23">
        <f t="shared" si="61"/>
        <v>756177.73386377818</v>
      </c>
      <c r="DN67" s="23">
        <f t="shared" si="61"/>
        <v>756177.73386377818</v>
      </c>
      <c r="DO67" s="23">
        <f t="shared" si="61"/>
        <v>756177.73386377818</v>
      </c>
      <c r="DP67" s="23">
        <f t="shared" si="61"/>
        <v>756177.73386377818</v>
      </c>
      <c r="DQ67" s="23">
        <f t="shared" si="61"/>
        <v>756177.73386377818</v>
      </c>
      <c r="DR67" s="23">
        <f t="shared" si="61"/>
        <v>756177.73386377818</v>
      </c>
      <c r="DS67" s="23">
        <f t="shared" si="61"/>
        <v>756177.73386377818</v>
      </c>
      <c r="DT67" s="23">
        <f t="shared" si="61"/>
        <v>756177.73386377818</v>
      </c>
      <c r="DU67" s="23">
        <f t="shared" si="61"/>
        <v>756177.73386377818</v>
      </c>
      <c r="DV67" s="23">
        <f t="shared" si="61"/>
        <v>756177.73386377818</v>
      </c>
      <c r="DW67" s="23">
        <f t="shared" si="61"/>
        <v>756177.73386377818</v>
      </c>
      <c r="DX67" s="23">
        <f t="shared" si="61"/>
        <v>756177.73386377818</v>
      </c>
      <c r="DY67" s="23">
        <f t="shared" si="61"/>
        <v>756177.73386377818</v>
      </c>
      <c r="DZ67" s="23">
        <f t="shared" si="61"/>
        <v>756177.73386377818</v>
      </c>
      <c r="EA67" s="23">
        <f t="shared" si="61"/>
        <v>756177.73386377818</v>
      </c>
      <c r="EB67" s="23">
        <f t="shared" si="61"/>
        <v>756177.73386377818</v>
      </c>
      <c r="EC67" s="23">
        <f t="shared" si="61"/>
        <v>756177.73386377818</v>
      </c>
      <c r="ED67" s="23">
        <f t="shared" si="61"/>
        <v>756177.73386377818</v>
      </c>
      <c r="EE67" s="23">
        <f t="shared" si="61"/>
        <v>756177.73386377818</v>
      </c>
      <c r="EF67" s="23">
        <f t="shared" si="61"/>
        <v>756177.73386377818</v>
      </c>
      <c r="EG67" s="23">
        <f t="shared" si="61"/>
        <v>756177.73386377818</v>
      </c>
      <c r="EH67" s="23">
        <f t="shared" si="61"/>
        <v>756177.73386377818</v>
      </c>
      <c r="EI67" s="23">
        <f t="shared" si="61"/>
        <v>756177.73386377818</v>
      </c>
      <c r="EJ67" s="23">
        <f t="shared" si="61"/>
        <v>756177.73386377818</v>
      </c>
      <c r="EK67" s="23">
        <f t="shared" ref="EK67:GV67" si="62">SUM(EK65:EK66)</f>
        <v>756177.73386377818</v>
      </c>
      <c r="EL67" s="23">
        <f t="shared" si="62"/>
        <v>756177.73386377818</v>
      </c>
      <c r="EM67" s="23">
        <f t="shared" si="62"/>
        <v>756177.73386377818</v>
      </c>
      <c r="EN67" s="23">
        <f t="shared" si="62"/>
        <v>756177.73386377818</v>
      </c>
      <c r="EO67" s="23">
        <f t="shared" si="62"/>
        <v>756177.73386377818</v>
      </c>
      <c r="EP67" s="23">
        <f t="shared" si="62"/>
        <v>756177.73386377818</v>
      </c>
      <c r="EQ67" s="23">
        <f t="shared" si="62"/>
        <v>756177.73386377818</v>
      </c>
      <c r="ER67" s="23">
        <f t="shared" si="62"/>
        <v>756177.73386377818</v>
      </c>
      <c r="ES67" s="23">
        <f t="shared" si="62"/>
        <v>756177.73386377818</v>
      </c>
      <c r="ET67" s="23">
        <f t="shared" si="62"/>
        <v>756177.73386377818</v>
      </c>
      <c r="EU67" s="23">
        <f t="shared" si="62"/>
        <v>756177.73386377818</v>
      </c>
      <c r="EV67" s="23">
        <f t="shared" si="62"/>
        <v>756177.73386377818</v>
      </c>
      <c r="EW67" s="23">
        <f t="shared" si="62"/>
        <v>756177.73386377818</v>
      </c>
      <c r="EX67" s="23">
        <f t="shared" si="62"/>
        <v>756177.73386377818</v>
      </c>
      <c r="EY67" s="23">
        <f t="shared" si="62"/>
        <v>756177.73386377818</v>
      </c>
      <c r="EZ67" s="23">
        <f t="shared" si="62"/>
        <v>756177.73386377818</v>
      </c>
      <c r="FA67" s="23">
        <f t="shared" si="62"/>
        <v>756177.73386377818</v>
      </c>
      <c r="FB67" s="23">
        <f t="shared" si="62"/>
        <v>756177.73386377818</v>
      </c>
      <c r="FC67" s="23">
        <f t="shared" si="62"/>
        <v>756177.73386377818</v>
      </c>
      <c r="FD67" s="23">
        <f t="shared" si="62"/>
        <v>756177.73386377818</v>
      </c>
      <c r="FE67" s="23">
        <f t="shared" si="62"/>
        <v>756177.73386377818</v>
      </c>
      <c r="FF67" s="23">
        <f t="shared" si="62"/>
        <v>756177.73386377818</v>
      </c>
      <c r="FG67" s="23">
        <f t="shared" si="62"/>
        <v>756177.73386377818</v>
      </c>
      <c r="FH67" s="23">
        <f t="shared" si="62"/>
        <v>756177.73386377818</v>
      </c>
      <c r="FI67" s="23">
        <f t="shared" si="62"/>
        <v>756177.73386377818</v>
      </c>
      <c r="FJ67" s="23">
        <f t="shared" si="62"/>
        <v>756177.73386377818</v>
      </c>
      <c r="FK67" s="23">
        <f t="shared" si="62"/>
        <v>756177.73386377818</v>
      </c>
      <c r="FL67" s="23">
        <f t="shared" si="62"/>
        <v>756177.73386377818</v>
      </c>
      <c r="FM67" s="23">
        <f t="shared" si="62"/>
        <v>756177.73386377818</v>
      </c>
      <c r="FN67" s="23">
        <f t="shared" si="62"/>
        <v>756177.73386377818</v>
      </c>
      <c r="FO67" s="23">
        <f t="shared" si="62"/>
        <v>756177.73386377818</v>
      </c>
      <c r="FP67" s="23">
        <f t="shared" si="62"/>
        <v>756177.73386377818</v>
      </c>
      <c r="FQ67" s="23">
        <f t="shared" si="62"/>
        <v>756177.73386377818</v>
      </c>
      <c r="FR67" s="23">
        <f t="shared" si="62"/>
        <v>756177.73386377818</v>
      </c>
      <c r="FS67" s="23">
        <f t="shared" si="62"/>
        <v>756177.73386377818</v>
      </c>
      <c r="FT67" s="23">
        <f t="shared" si="62"/>
        <v>756177.73386377818</v>
      </c>
      <c r="FU67" s="23">
        <f t="shared" si="62"/>
        <v>756177.73386377818</v>
      </c>
      <c r="FV67" s="23">
        <f t="shared" si="62"/>
        <v>756177.73386377818</v>
      </c>
      <c r="FW67" s="23">
        <f t="shared" si="62"/>
        <v>756177.73386377818</v>
      </c>
      <c r="FX67" s="23">
        <f t="shared" si="62"/>
        <v>756177.73386377818</v>
      </c>
      <c r="FY67" s="23">
        <f t="shared" si="62"/>
        <v>756177.73386377818</v>
      </c>
      <c r="FZ67" s="23">
        <f t="shared" si="62"/>
        <v>756177.73386377818</v>
      </c>
      <c r="GA67" s="23">
        <f t="shared" si="62"/>
        <v>756177.73386377818</v>
      </c>
      <c r="GB67" s="23">
        <f t="shared" si="62"/>
        <v>756177.73386377818</v>
      </c>
      <c r="GC67" s="23">
        <f t="shared" si="62"/>
        <v>756177.73386377818</v>
      </c>
      <c r="GD67" s="23">
        <f t="shared" si="62"/>
        <v>756177.73386377818</v>
      </c>
      <c r="GE67" s="23">
        <f t="shared" si="62"/>
        <v>756177.73386377818</v>
      </c>
      <c r="GF67" s="23">
        <f t="shared" si="62"/>
        <v>756177.73386377818</v>
      </c>
      <c r="GG67" s="23">
        <f t="shared" si="62"/>
        <v>756177.73386377818</v>
      </c>
      <c r="GH67" s="23">
        <f t="shared" si="62"/>
        <v>756177.73386377818</v>
      </c>
      <c r="GI67" s="23">
        <f t="shared" si="62"/>
        <v>756177.73386377818</v>
      </c>
      <c r="GJ67" s="23">
        <f t="shared" si="62"/>
        <v>756177.73386377818</v>
      </c>
      <c r="GK67" s="23">
        <f t="shared" si="62"/>
        <v>756177.73386377818</v>
      </c>
      <c r="GL67" s="23">
        <f t="shared" si="62"/>
        <v>756177.73386377818</v>
      </c>
      <c r="GM67" s="23">
        <f t="shared" si="62"/>
        <v>756177.73386377818</v>
      </c>
      <c r="GN67" s="23">
        <f t="shared" si="62"/>
        <v>756177.73386377818</v>
      </c>
      <c r="GO67" s="23">
        <f t="shared" si="62"/>
        <v>756177.73386377818</v>
      </c>
      <c r="GP67" s="23">
        <f t="shared" si="62"/>
        <v>756177.73386377818</v>
      </c>
      <c r="GQ67" s="23">
        <f t="shared" si="62"/>
        <v>756177.73386377818</v>
      </c>
      <c r="GR67" s="23">
        <f t="shared" si="62"/>
        <v>756177.73386377818</v>
      </c>
      <c r="GS67" s="23">
        <f t="shared" si="62"/>
        <v>756177.73386377818</v>
      </c>
      <c r="GT67" s="23">
        <f t="shared" si="62"/>
        <v>756177.73386377818</v>
      </c>
      <c r="GU67" s="23">
        <f t="shared" si="62"/>
        <v>756177.73386377818</v>
      </c>
      <c r="GV67" s="23">
        <f t="shared" si="62"/>
        <v>756177.73386377818</v>
      </c>
      <c r="GW67" s="23">
        <f t="shared" ref="GW67:IA67" si="63">SUM(GW65:GW66)</f>
        <v>756177.73386377818</v>
      </c>
      <c r="GX67" s="23">
        <f t="shared" si="63"/>
        <v>756177.73386377818</v>
      </c>
      <c r="GY67" s="23">
        <f t="shared" si="63"/>
        <v>756177.73386377818</v>
      </c>
      <c r="GZ67" s="23">
        <f t="shared" si="63"/>
        <v>756177.73386377818</v>
      </c>
      <c r="HA67" s="23">
        <f t="shared" si="63"/>
        <v>756177.73386377818</v>
      </c>
      <c r="HB67" s="23">
        <f t="shared" si="63"/>
        <v>756177.73386377818</v>
      </c>
      <c r="HC67" s="23">
        <f t="shared" si="63"/>
        <v>756177.73386377818</v>
      </c>
      <c r="HD67" s="23">
        <f t="shared" si="63"/>
        <v>756177.73386377818</v>
      </c>
      <c r="HE67" s="23">
        <f t="shared" si="63"/>
        <v>756177.73386377818</v>
      </c>
      <c r="HF67" s="23">
        <f t="shared" si="63"/>
        <v>756177.73386377818</v>
      </c>
      <c r="HG67" s="23">
        <f t="shared" si="63"/>
        <v>756177.73386377818</v>
      </c>
      <c r="HH67" s="23">
        <f t="shared" si="63"/>
        <v>756177.73386377818</v>
      </c>
      <c r="HI67" s="23">
        <f t="shared" si="63"/>
        <v>756177.73386377818</v>
      </c>
      <c r="HJ67" s="23">
        <f t="shared" si="63"/>
        <v>756177.73386377818</v>
      </c>
      <c r="HK67" s="23">
        <f t="shared" si="63"/>
        <v>756177.73386377818</v>
      </c>
      <c r="HL67" s="23">
        <f t="shared" si="63"/>
        <v>756177.73386377818</v>
      </c>
      <c r="HM67" s="23">
        <f t="shared" si="63"/>
        <v>756177.73386377818</v>
      </c>
      <c r="HN67" s="23">
        <f t="shared" si="63"/>
        <v>756177.73386377818</v>
      </c>
      <c r="HO67" s="23">
        <f t="shared" si="63"/>
        <v>756177.73386377818</v>
      </c>
      <c r="HP67" s="23">
        <f t="shared" si="63"/>
        <v>756177.73386377818</v>
      </c>
      <c r="HQ67" s="23">
        <f t="shared" si="63"/>
        <v>756177.73386377818</v>
      </c>
      <c r="HR67" s="23">
        <f t="shared" si="63"/>
        <v>756177.73386377818</v>
      </c>
      <c r="HS67" s="23">
        <f t="shared" si="63"/>
        <v>756177.73386377818</v>
      </c>
      <c r="HT67" s="23">
        <f t="shared" si="63"/>
        <v>756177.73386377818</v>
      </c>
      <c r="HU67" s="23">
        <f t="shared" si="63"/>
        <v>756177.73386377818</v>
      </c>
      <c r="HV67" s="23">
        <f t="shared" si="63"/>
        <v>756177.73386377818</v>
      </c>
      <c r="HW67" s="23">
        <f t="shared" si="63"/>
        <v>756177.73386377818</v>
      </c>
      <c r="HX67" s="23">
        <f t="shared" si="63"/>
        <v>756177.73386377818</v>
      </c>
      <c r="HY67" s="23">
        <f t="shared" si="63"/>
        <v>756177.73386377818</v>
      </c>
      <c r="HZ67" s="23">
        <f t="shared" si="63"/>
        <v>756177.73386377818</v>
      </c>
      <c r="IA67" s="23">
        <f t="shared" si="63"/>
        <v>756177.73386377818</v>
      </c>
    </row>
  </sheetData>
  <autoFilter ref="A2:IA48" xr:uid="{00000000-0009-0000-0000-000003000000}"/>
  <mergeCells count="1">
    <mergeCell ref="A1:Y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39997558519241921"/>
  </sheetPr>
  <dimension ref="A1:AR777"/>
  <sheetViews>
    <sheetView topLeftCell="A179" zoomScaleNormal="100" workbookViewId="0">
      <selection activeCell="N226" sqref="N226"/>
    </sheetView>
  </sheetViews>
  <sheetFormatPr defaultRowHeight="15" x14ac:dyDescent="0.25"/>
  <cols>
    <col min="2" max="2" width="44.7109375" customWidth="1"/>
    <col min="3" max="3" width="19.5703125" customWidth="1"/>
    <col min="4" max="4" width="25.85546875" bestFit="1" customWidth="1"/>
    <col min="5" max="5" width="14.28515625" bestFit="1" customWidth="1"/>
    <col min="6" max="6" width="13.7109375" customWidth="1"/>
    <col min="7" max="7" width="14.28515625" customWidth="1"/>
    <col min="8" max="8" width="26.5703125" customWidth="1"/>
    <col min="9" max="9" width="15.28515625" customWidth="1"/>
    <col min="10" max="10" width="13.28515625" customWidth="1"/>
    <col min="11" max="11" width="13.28515625" bestFit="1" customWidth="1"/>
    <col min="12" max="12" width="14.28515625" bestFit="1" customWidth="1"/>
    <col min="13" max="13" width="15.28515625" bestFit="1" customWidth="1"/>
    <col min="14" max="14" width="25.85546875" customWidth="1"/>
    <col min="15" max="15" width="14.28515625" customWidth="1"/>
    <col min="16" max="16" width="13.7109375" customWidth="1"/>
    <col min="17" max="17" width="14.28515625" customWidth="1"/>
    <col min="18" max="18" width="26.5703125" customWidth="1"/>
    <col min="19" max="19" width="15.28515625" customWidth="1"/>
    <col min="20" max="21" width="13.28515625" customWidth="1"/>
    <col min="22" max="22" width="14.28515625" customWidth="1"/>
    <col min="23" max="23" width="15.28515625" customWidth="1"/>
    <col min="24" max="24" width="62.85546875" customWidth="1"/>
    <col min="25" max="25" width="16.140625" customWidth="1"/>
    <col min="26" max="26" width="14.85546875" customWidth="1"/>
    <col min="27" max="27" width="17.42578125" customWidth="1"/>
    <col min="28" max="28" width="36.7109375" customWidth="1"/>
    <col min="29" max="29" width="35.7109375" customWidth="1"/>
    <col min="30" max="30" width="38" customWidth="1"/>
    <col min="31" max="31" width="22.7109375" customWidth="1"/>
    <col min="32" max="32" width="17.28515625" customWidth="1"/>
    <col min="33" max="33" width="45.28515625" customWidth="1"/>
    <col min="34" max="34" width="34.28515625" customWidth="1"/>
    <col min="35" max="35" width="73.7109375" customWidth="1"/>
    <col min="36" max="36" width="67" customWidth="1"/>
    <col min="37" max="37" width="45.42578125" customWidth="1"/>
    <col min="38" max="38" width="51.7109375" customWidth="1"/>
    <col min="39" max="39" width="48" customWidth="1"/>
    <col min="40" max="40" width="38.5703125" customWidth="1"/>
    <col min="41" max="41" width="63" customWidth="1"/>
    <col min="42" max="42" width="22.140625" customWidth="1"/>
    <col min="43" max="43" width="10.7109375" customWidth="1"/>
    <col min="44" max="167" width="117.140625" customWidth="1"/>
    <col min="168" max="1121" width="117.140625" bestFit="1" customWidth="1"/>
    <col min="1122" max="1122" width="39.85546875" bestFit="1" customWidth="1"/>
    <col min="1123" max="1123" width="35.28515625" bestFit="1" customWidth="1"/>
    <col min="1124" max="1124" width="40.42578125" bestFit="1" customWidth="1"/>
    <col min="1125" max="1125" width="38.7109375" bestFit="1" customWidth="1"/>
    <col min="1126" max="1126" width="35.140625" bestFit="1" customWidth="1"/>
    <col min="1127" max="1127" width="37.42578125" bestFit="1" customWidth="1"/>
    <col min="1128" max="1128" width="39.85546875" bestFit="1" customWidth="1"/>
    <col min="1129" max="1129" width="40.42578125" bestFit="1" customWidth="1"/>
    <col min="1130" max="1130" width="35.7109375" bestFit="1" customWidth="1"/>
    <col min="1131" max="1131" width="36.28515625" bestFit="1" customWidth="1"/>
    <col min="1132" max="1132" width="49.85546875" bestFit="1" customWidth="1"/>
    <col min="1133" max="1133" width="38" bestFit="1" customWidth="1"/>
    <col min="1134" max="1134" width="42.7109375" bestFit="1" customWidth="1"/>
    <col min="1135" max="1135" width="38.28515625" bestFit="1" customWidth="1"/>
    <col min="1136" max="1136" width="38.140625" bestFit="1" customWidth="1"/>
    <col min="1137" max="1137" width="36.140625" bestFit="1" customWidth="1"/>
    <col min="1138" max="1138" width="43.140625" bestFit="1" customWidth="1"/>
    <col min="1139" max="1139" width="43.7109375" bestFit="1" customWidth="1"/>
    <col min="1140" max="1140" width="44" bestFit="1" customWidth="1"/>
    <col min="1141" max="1141" width="40" bestFit="1" customWidth="1"/>
    <col min="1142" max="1142" width="37.28515625" bestFit="1" customWidth="1"/>
    <col min="1143" max="1143" width="44.140625" bestFit="1" customWidth="1"/>
    <col min="1144" max="1144" width="47.42578125" bestFit="1" customWidth="1"/>
    <col min="1145" max="1145" width="48.85546875" bestFit="1" customWidth="1"/>
    <col min="1146" max="1146" width="42.85546875" bestFit="1" customWidth="1"/>
    <col min="1147" max="1147" width="36.28515625" bestFit="1" customWidth="1"/>
    <col min="1148" max="1148" width="45.28515625" bestFit="1" customWidth="1"/>
    <col min="1149" max="1149" width="32" bestFit="1" customWidth="1"/>
  </cols>
  <sheetData>
    <row r="1" spans="1:44" s="120" customFormat="1" x14ac:dyDescent="0.25">
      <c r="B1" s="199" t="s">
        <v>890</v>
      </c>
      <c r="C1" s="199"/>
      <c r="D1" s="199"/>
      <c r="E1" s="199"/>
      <c r="F1" s="199"/>
      <c r="G1" s="199"/>
      <c r="H1" s="199"/>
      <c r="I1" s="199"/>
      <c r="J1" s="199"/>
    </row>
    <row r="2" spans="1:44" x14ac:dyDescent="0.25">
      <c r="C2">
        <v>2007</v>
      </c>
      <c r="D2">
        <v>2007</v>
      </c>
      <c r="E2">
        <v>2007</v>
      </c>
      <c r="F2">
        <v>2007</v>
      </c>
      <c r="G2">
        <v>2007</v>
      </c>
      <c r="H2">
        <v>2007</v>
      </c>
      <c r="I2">
        <v>2007</v>
      </c>
      <c r="J2">
        <v>2007</v>
      </c>
      <c r="K2">
        <v>2007</v>
      </c>
      <c r="L2">
        <v>2007</v>
      </c>
      <c r="M2">
        <v>2007</v>
      </c>
      <c r="N2">
        <v>2007</v>
      </c>
      <c r="O2">
        <v>2007</v>
      </c>
      <c r="P2">
        <v>2007</v>
      </c>
      <c r="Q2">
        <v>2007</v>
      </c>
      <c r="R2">
        <v>2007</v>
      </c>
      <c r="S2">
        <v>2007</v>
      </c>
      <c r="T2">
        <v>2007</v>
      </c>
      <c r="U2">
        <v>2007</v>
      </c>
      <c r="V2">
        <v>2007</v>
      </c>
      <c r="W2">
        <v>2007</v>
      </c>
      <c r="X2">
        <v>2007</v>
      </c>
      <c r="Y2">
        <v>2007</v>
      </c>
      <c r="Z2">
        <v>2007</v>
      </c>
      <c r="AA2">
        <v>2007</v>
      </c>
      <c r="AB2">
        <v>2007</v>
      </c>
      <c r="AC2">
        <v>2007</v>
      </c>
      <c r="AD2">
        <v>2007</v>
      </c>
      <c r="AE2">
        <v>2007</v>
      </c>
      <c r="AF2">
        <v>2007</v>
      </c>
      <c r="AG2">
        <v>2007</v>
      </c>
      <c r="AH2">
        <v>2007</v>
      </c>
      <c r="AI2">
        <v>2007</v>
      </c>
      <c r="AJ2">
        <v>2007</v>
      </c>
      <c r="AK2">
        <v>2007</v>
      </c>
      <c r="AL2">
        <v>2007</v>
      </c>
      <c r="AM2">
        <v>2007</v>
      </c>
      <c r="AN2">
        <v>2007</v>
      </c>
      <c r="AO2">
        <v>2007</v>
      </c>
      <c r="AP2">
        <v>2007</v>
      </c>
      <c r="AQ2">
        <v>2007</v>
      </c>
    </row>
    <row r="3" spans="1:44" x14ac:dyDescent="0.25">
      <c r="C3" s="13" t="s">
        <v>92</v>
      </c>
    </row>
    <row r="4" spans="1:44" x14ac:dyDescent="0.25">
      <c r="B4" s="13" t="s">
        <v>93</v>
      </c>
      <c r="C4" s="132" t="s">
        <v>779</v>
      </c>
      <c r="D4" s="132" t="s">
        <v>781</v>
      </c>
      <c r="E4" s="132" t="s">
        <v>23</v>
      </c>
      <c r="F4" s="132" t="s">
        <v>786</v>
      </c>
      <c r="G4" s="132" t="s">
        <v>787</v>
      </c>
      <c r="H4" s="132" t="s">
        <v>790</v>
      </c>
      <c r="I4" s="132" t="s">
        <v>25</v>
      </c>
      <c r="J4" s="132" t="s">
        <v>24</v>
      </c>
      <c r="K4" s="132" t="s">
        <v>35</v>
      </c>
      <c r="L4" s="132" t="s">
        <v>794</v>
      </c>
      <c r="M4" s="132" t="s">
        <v>83</v>
      </c>
    </row>
    <row r="5" spans="1:44" x14ac:dyDescent="0.25">
      <c r="A5">
        <v>2007</v>
      </c>
      <c r="B5" s="7" t="s">
        <v>312</v>
      </c>
      <c r="C5" s="9">
        <v>24295.433143742081</v>
      </c>
      <c r="D5" s="9">
        <v>6178.4869980964831</v>
      </c>
      <c r="E5" s="9">
        <v>147516.98864274353</v>
      </c>
      <c r="F5" s="9">
        <v>0</v>
      </c>
      <c r="G5" s="9">
        <v>144106.70047432688</v>
      </c>
      <c r="H5" s="9">
        <v>8772.5201284266714</v>
      </c>
      <c r="I5" s="9">
        <v>7104.3320377929031</v>
      </c>
      <c r="J5" s="9">
        <v>22347.461472205221</v>
      </c>
      <c r="K5" s="9">
        <v>59.498765331534692</v>
      </c>
      <c r="L5" s="9">
        <v>9460.9575163233058</v>
      </c>
      <c r="M5" s="9">
        <v>369842.37917898863</v>
      </c>
    </row>
    <row r="6" spans="1:44" x14ac:dyDescent="0.25">
      <c r="A6">
        <v>2007</v>
      </c>
      <c r="B6" s="7" t="s">
        <v>313</v>
      </c>
      <c r="C6" s="9">
        <v>4230.054196181216</v>
      </c>
      <c r="D6" s="9">
        <v>1755.7754615576353</v>
      </c>
      <c r="E6" s="9">
        <v>61999.347501755125</v>
      </c>
      <c r="F6" s="9">
        <v>0</v>
      </c>
      <c r="G6" s="9">
        <v>54451.463998629566</v>
      </c>
      <c r="H6" s="9">
        <v>1714.8309248088267</v>
      </c>
      <c r="I6" s="9">
        <v>3331.1384043366752</v>
      </c>
      <c r="J6" s="9">
        <v>7552.3092386943372</v>
      </c>
      <c r="K6" s="9">
        <v>70162.483218057852</v>
      </c>
      <c r="L6" s="9">
        <v>1907.8276455838857</v>
      </c>
      <c r="M6" s="9">
        <v>207105.23058960511</v>
      </c>
    </row>
    <row r="7" spans="1:44" x14ac:dyDescent="0.25">
      <c r="A7">
        <v>2007</v>
      </c>
      <c r="B7" s="7" t="s">
        <v>314</v>
      </c>
      <c r="C7" s="9">
        <v>54580.659777109569</v>
      </c>
      <c r="D7" s="9">
        <v>11067.756543109861</v>
      </c>
      <c r="E7" s="9">
        <v>481787.71442828432</v>
      </c>
      <c r="F7" s="9">
        <v>327.28837614263654</v>
      </c>
      <c r="G7" s="9">
        <v>355889.82226356468</v>
      </c>
      <c r="H7" s="9">
        <v>34824.305238048459</v>
      </c>
      <c r="I7" s="9">
        <v>26905.533852816756</v>
      </c>
      <c r="J7" s="9">
        <v>51744.442137466205</v>
      </c>
      <c r="K7" s="9">
        <v>34841.373119474607</v>
      </c>
      <c r="L7" s="9">
        <v>42588.114771701672</v>
      </c>
      <c r="M7" s="9">
        <v>1094557.0105077187</v>
      </c>
      <c r="AR7" s="9"/>
    </row>
    <row r="8" spans="1:44" x14ac:dyDescent="0.25">
      <c r="A8">
        <v>2007</v>
      </c>
      <c r="B8" s="7" t="s">
        <v>315</v>
      </c>
      <c r="C8" s="9">
        <v>1763.7005749293853</v>
      </c>
      <c r="D8" s="9">
        <v>575.82193233458838</v>
      </c>
      <c r="E8" s="9">
        <v>38660.772380769064</v>
      </c>
      <c r="F8" s="9">
        <v>543.08918305858845</v>
      </c>
      <c r="G8" s="9">
        <v>40359.855168217713</v>
      </c>
      <c r="H8" s="9">
        <v>4570.9103771280315</v>
      </c>
      <c r="I8" s="9">
        <v>2338.6163661818632</v>
      </c>
      <c r="J8" s="9">
        <v>4548.9942727639682</v>
      </c>
      <c r="K8" s="9">
        <v>826.3658256337884</v>
      </c>
      <c r="L8" s="9">
        <v>7589.2095300735218</v>
      </c>
      <c r="M8" s="9">
        <v>101777.33561109052</v>
      </c>
      <c r="AR8" s="9"/>
    </row>
    <row r="9" spans="1:44" x14ac:dyDescent="0.25">
      <c r="A9">
        <v>2007</v>
      </c>
      <c r="B9" s="7" t="s">
        <v>316</v>
      </c>
      <c r="C9" s="9">
        <v>41712.070187773395</v>
      </c>
      <c r="D9" s="9">
        <v>91877.252395472795</v>
      </c>
      <c r="E9" s="9">
        <v>447324.66467498528</v>
      </c>
      <c r="F9" s="9">
        <v>5090.2005688374684</v>
      </c>
      <c r="G9" s="9">
        <v>463886.01566445682</v>
      </c>
      <c r="H9" s="9">
        <v>17551.757846231732</v>
      </c>
      <c r="I9" s="9">
        <v>18089.330635188307</v>
      </c>
      <c r="J9" s="9">
        <v>43505.351023728079</v>
      </c>
      <c r="K9" s="9">
        <v>16396.434886518924</v>
      </c>
      <c r="L9" s="9">
        <v>90028.754660113467</v>
      </c>
      <c r="M9" s="9">
        <v>1235461.8325433063</v>
      </c>
      <c r="AR9" s="9"/>
    </row>
    <row r="10" spans="1:44" x14ac:dyDescent="0.25">
      <c r="A10">
        <v>2007</v>
      </c>
      <c r="B10" s="7" t="s">
        <v>317</v>
      </c>
      <c r="C10" s="9">
        <v>1659.399718905081</v>
      </c>
      <c r="D10" s="9">
        <v>316.10193043381651</v>
      </c>
      <c r="E10" s="9">
        <v>63058.600884870146</v>
      </c>
      <c r="F10" s="9">
        <v>0</v>
      </c>
      <c r="G10" s="9">
        <v>54565.781368185708</v>
      </c>
      <c r="H10" s="9">
        <v>815.2882879340757</v>
      </c>
      <c r="I10" s="9">
        <v>1912.439316065617</v>
      </c>
      <c r="J10" s="9">
        <v>3945.3254642900092</v>
      </c>
      <c r="K10" s="9">
        <v>0</v>
      </c>
      <c r="L10" s="9">
        <v>11731.045566753523</v>
      </c>
      <c r="M10" s="9">
        <v>138003.98253743799</v>
      </c>
      <c r="AR10" s="9"/>
    </row>
    <row r="11" spans="1:44" x14ac:dyDescent="0.25">
      <c r="A11">
        <v>2007</v>
      </c>
      <c r="B11" s="7" t="s">
        <v>318</v>
      </c>
      <c r="C11" s="9">
        <v>24172.30942153561</v>
      </c>
      <c r="D11" s="9">
        <v>3050.4211188308263</v>
      </c>
      <c r="E11" s="9">
        <v>63787.284810956393</v>
      </c>
      <c r="F11" s="9">
        <v>0</v>
      </c>
      <c r="G11" s="9">
        <v>154321.81305121418</v>
      </c>
      <c r="H11" s="9">
        <v>3799.9690135135165</v>
      </c>
      <c r="I11" s="9">
        <v>3017.0021107102357</v>
      </c>
      <c r="J11" s="9">
        <v>18373.895581116507</v>
      </c>
      <c r="K11" s="9">
        <v>0</v>
      </c>
      <c r="L11" s="9">
        <v>12731.237031192113</v>
      </c>
      <c r="M11" s="9">
        <v>283253.93213906937</v>
      </c>
      <c r="AR11" s="9"/>
    </row>
    <row r="12" spans="1:44" x14ac:dyDescent="0.25">
      <c r="A12">
        <v>2007</v>
      </c>
      <c r="B12" s="7" t="s">
        <v>319</v>
      </c>
      <c r="C12" s="9">
        <v>29497.252204165954</v>
      </c>
      <c r="D12" s="9">
        <v>14676.77781633982</v>
      </c>
      <c r="E12" s="9">
        <v>268122.99994290672</v>
      </c>
      <c r="F12" s="9">
        <v>213.22421903038904</v>
      </c>
      <c r="G12" s="9">
        <v>215145.52992441607</v>
      </c>
      <c r="H12" s="9">
        <v>5254.4151106983654</v>
      </c>
      <c r="I12" s="9">
        <v>4329.5462504880579</v>
      </c>
      <c r="J12" s="9">
        <v>41775.248457408888</v>
      </c>
      <c r="K12" s="9">
        <v>2571.8842356790715</v>
      </c>
      <c r="L12" s="9">
        <v>30476.408030610575</v>
      </c>
      <c r="M12" s="9">
        <v>612063.2861917438</v>
      </c>
      <c r="AR12" s="9"/>
    </row>
    <row r="13" spans="1:44" x14ac:dyDescent="0.25">
      <c r="A13">
        <v>2007</v>
      </c>
      <c r="B13" s="7" t="s">
        <v>320</v>
      </c>
      <c r="C13" s="9">
        <v>18790.648658957864</v>
      </c>
      <c r="D13" s="9">
        <v>64403.224126345143</v>
      </c>
      <c r="E13" s="9">
        <v>137227.26308242008</v>
      </c>
      <c r="F13" s="9">
        <v>73.286182372962941</v>
      </c>
      <c r="G13" s="9">
        <v>162803.45308107871</v>
      </c>
      <c r="H13" s="9">
        <v>5058.1647747489851</v>
      </c>
      <c r="I13" s="9">
        <v>7410.7095888170434</v>
      </c>
      <c r="J13" s="9">
        <v>30003.524754833721</v>
      </c>
      <c r="K13" s="9">
        <v>6182.4337204796384</v>
      </c>
      <c r="L13" s="9">
        <v>12464.79325875782</v>
      </c>
      <c r="M13" s="9">
        <v>444417.50122881198</v>
      </c>
      <c r="AR13" s="9"/>
    </row>
    <row r="14" spans="1:44" x14ac:dyDescent="0.25">
      <c r="A14">
        <v>2007</v>
      </c>
      <c r="B14" s="7" t="s">
        <v>321</v>
      </c>
      <c r="C14" s="9">
        <v>84041.901585001091</v>
      </c>
      <c r="D14" s="9">
        <v>64658.480352389983</v>
      </c>
      <c r="E14" s="9">
        <v>652880.71583730355</v>
      </c>
      <c r="F14" s="9">
        <v>1054.8319373323816</v>
      </c>
      <c r="G14" s="9">
        <v>866988.16917647258</v>
      </c>
      <c r="H14" s="9">
        <v>22018.111757980718</v>
      </c>
      <c r="I14" s="9">
        <v>44803.465687680233</v>
      </c>
      <c r="J14" s="9">
        <v>58145.010331375081</v>
      </c>
      <c r="K14" s="9">
        <v>1081.5372410566167</v>
      </c>
      <c r="L14" s="9">
        <v>70583.008521104057</v>
      </c>
      <c r="M14" s="9">
        <v>1866255.2324276962</v>
      </c>
      <c r="AR14" s="9"/>
    </row>
    <row r="15" spans="1:44" x14ac:dyDescent="0.25">
      <c r="A15">
        <v>2007</v>
      </c>
      <c r="B15" s="7" t="s">
        <v>322</v>
      </c>
      <c r="C15" s="9">
        <v>22217.946944389249</v>
      </c>
      <c r="D15" s="9">
        <v>18247.673972281711</v>
      </c>
      <c r="E15" s="9">
        <v>270697.33171123976</v>
      </c>
      <c r="F15" s="9">
        <v>1061.4924941599684</v>
      </c>
      <c r="G15" s="9">
        <v>271944.86934422044</v>
      </c>
      <c r="H15" s="9">
        <v>12076.779280355511</v>
      </c>
      <c r="I15" s="9">
        <v>12721.17568042373</v>
      </c>
      <c r="J15" s="9">
        <v>32131.113389861501</v>
      </c>
      <c r="K15" s="9">
        <v>13731.472661261498</v>
      </c>
      <c r="L15" s="9">
        <v>45756.702355920985</v>
      </c>
      <c r="M15" s="9">
        <v>700586.55783411441</v>
      </c>
      <c r="AR15" s="9"/>
    </row>
    <row r="16" spans="1:44" x14ac:dyDescent="0.25">
      <c r="A16">
        <v>2007</v>
      </c>
      <c r="B16" s="7" t="s">
        <v>323</v>
      </c>
      <c r="C16" s="9">
        <v>20416.768430315315</v>
      </c>
      <c r="D16" s="9">
        <v>6800.5406989126886</v>
      </c>
      <c r="E16" s="9">
        <v>306947.33382252575</v>
      </c>
      <c r="F16" s="9">
        <v>515.9779241816243</v>
      </c>
      <c r="G16" s="9">
        <v>212704.88581299226</v>
      </c>
      <c r="H16" s="9">
        <v>6633.7629473154375</v>
      </c>
      <c r="I16" s="9">
        <v>8780.1356604398279</v>
      </c>
      <c r="J16" s="9">
        <v>13128.654740918882</v>
      </c>
      <c r="K16" s="9">
        <v>965.5052541185114</v>
      </c>
      <c r="L16" s="9">
        <v>22677.101444982942</v>
      </c>
      <c r="M16" s="9">
        <v>599570.66673670325</v>
      </c>
      <c r="AR16" s="9"/>
    </row>
    <row r="17" spans="1:44" x14ac:dyDescent="0.25">
      <c r="A17">
        <v>2007</v>
      </c>
      <c r="B17" s="7" t="s">
        <v>324</v>
      </c>
      <c r="C17" s="9">
        <v>522668.21167296934</v>
      </c>
      <c r="D17" s="9">
        <v>46163.834456665929</v>
      </c>
      <c r="E17" s="9">
        <v>720816.4765133725</v>
      </c>
      <c r="F17" s="9">
        <v>3352.0390098575249</v>
      </c>
      <c r="G17" s="9">
        <v>1603768.2999824043</v>
      </c>
      <c r="H17" s="9">
        <v>19970.460410622556</v>
      </c>
      <c r="I17" s="9">
        <v>41816.58600576676</v>
      </c>
      <c r="J17" s="9">
        <v>99300.428956321644</v>
      </c>
      <c r="K17" s="9">
        <v>7172.7609200408224</v>
      </c>
      <c r="L17" s="9">
        <v>175236.24989957106</v>
      </c>
      <c r="M17" s="9">
        <v>3240265.3478275919</v>
      </c>
      <c r="AR17" s="9"/>
    </row>
    <row r="18" spans="1:44" x14ac:dyDescent="0.25">
      <c r="A18">
        <v>2007</v>
      </c>
      <c r="B18" s="7" t="s">
        <v>325</v>
      </c>
      <c r="C18" s="9">
        <v>9551.905188577115</v>
      </c>
      <c r="D18" s="9">
        <v>1874.3670679551656</v>
      </c>
      <c r="E18" s="9">
        <v>217010.29434635982</v>
      </c>
      <c r="F18" s="9">
        <v>293.14472949185176</v>
      </c>
      <c r="G18" s="9">
        <v>196387.11272842067</v>
      </c>
      <c r="H18" s="9">
        <v>5007.6291441440835</v>
      </c>
      <c r="I18" s="9">
        <v>5376.9085998692299</v>
      </c>
      <c r="J18" s="9">
        <v>16630.653219535081</v>
      </c>
      <c r="K18" s="9">
        <v>571.81444997569656</v>
      </c>
      <c r="L18" s="9">
        <v>10541.65001979423</v>
      </c>
      <c r="M18" s="9">
        <v>463245.4794941229</v>
      </c>
      <c r="AR18" s="9"/>
    </row>
    <row r="19" spans="1:44" x14ac:dyDescent="0.25">
      <c r="A19">
        <v>2007</v>
      </c>
      <c r="B19" s="7" t="s">
        <v>326</v>
      </c>
      <c r="C19" s="9">
        <v>27164.783616048684</v>
      </c>
      <c r="D19" s="9">
        <v>8062.2898852069338</v>
      </c>
      <c r="E19" s="9">
        <v>305716.11753181572</v>
      </c>
      <c r="F19" s="9">
        <v>10478.941273056527</v>
      </c>
      <c r="G19" s="9">
        <v>207555.50281364875</v>
      </c>
      <c r="H19" s="9">
        <v>5582.1710998722965</v>
      </c>
      <c r="I19" s="9">
        <v>25402.795575532517</v>
      </c>
      <c r="J19" s="9">
        <v>13056.888121446113</v>
      </c>
      <c r="K19" s="9">
        <v>3847.4234641273497</v>
      </c>
      <c r="L19" s="9">
        <v>21709.471908901854</v>
      </c>
      <c r="M19" s="9">
        <v>628576.3852896567</v>
      </c>
      <c r="AR19" s="9"/>
    </row>
    <row r="20" spans="1:44" x14ac:dyDescent="0.25">
      <c r="A20">
        <v>2007</v>
      </c>
      <c r="B20" s="7" t="s">
        <v>327</v>
      </c>
      <c r="C20" s="9">
        <v>144472.01614871802</v>
      </c>
      <c r="D20" s="9">
        <v>60710.982797163932</v>
      </c>
      <c r="E20" s="9">
        <v>1019931.2134160459</v>
      </c>
      <c r="F20" s="9">
        <v>1681.6725696068011</v>
      </c>
      <c r="G20" s="9">
        <v>1361037.6320058878</v>
      </c>
      <c r="H20" s="9">
        <v>70796.984827058724</v>
      </c>
      <c r="I20" s="9">
        <v>72765.780811818389</v>
      </c>
      <c r="J20" s="9">
        <v>180071.39763770704</v>
      </c>
      <c r="K20" s="9">
        <v>45130.965901107964</v>
      </c>
      <c r="L20" s="9">
        <v>218561.37800929396</v>
      </c>
      <c r="M20" s="9">
        <v>3175160.0241244091</v>
      </c>
      <c r="AR20" s="9"/>
    </row>
    <row r="21" spans="1:44" x14ac:dyDescent="0.25">
      <c r="A21">
        <v>2007</v>
      </c>
      <c r="B21" s="7" t="s">
        <v>328</v>
      </c>
      <c r="C21" s="9">
        <v>732032.91922310682</v>
      </c>
      <c r="D21" s="9">
        <v>220236.0150711434</v>
      </c>
      <c r="E21" s="9">
        <v>3057141.6295887437</v>
      </c>
      <c r="F21" s="9">
        <v>18806.692406213526</v>
      </c>
      <c r="G21" s="9">
        <v>3691895.6225825022</v>
      </c>
      <c r="H21" s="9">
        <v>179941.5068234074</v>
      </c>
      <c r="I21" s="9">
        <v>277430.64032384974</v>
      </c>
      <c r="J21" s="9">
        <v>408144.92350537033</v>
      </c>
      <c r="K21" s="9">
        <v>92418.287621117721</v>
      </c>
      <c r="L21" s="9">
        <v>386966.67273896676</v>
      </c>
      <c r="M21" s="9">
        <v>9065014.9098844212</v>
      </c>
      <c r="AR21" s="9"/>
    </row>
    <row r="22" spans="1:44" x14ac:dyDescent="0.25">
      <c r="A22">
        <v>2007</v>
      </c>
      <c r="B22" s="7" t="s">
        <v>329</v>
      </c>
      <c r="C22" s="9">
        <v>72584.398904686677</v>
      </c>
      <c r="D22" s="9">
        <v>24831.969902087578</v>
      </c>
      <c r="E22" s="9">
        <v>670023.38033734716</v>
      </c>
      <c r="F22" s="9">
        <v>0</v>
      </c>
      <c r="G22" s="9">
        <v>915499.68446830695</v>
      </c>
      <c r="H22" s="9">
        <v>25144.656434208966</v>
      </c>
      <c r="I22" s="9">
        <v>29549.365162696078</v>
      </c>
      <c r="J22" s="9">
        <v>91786.446637301386</v>
      </c>
      <c r="K22" s="9">
        <v>26059.610574927377</v>
      </c>
      <c r="L22" s="9">
        <v>62567.016295842273</v>
      </c>
      <c r="M22" s="9">
        <v>1918046.5287174045</v>
      </c>
      <c r="AR22" s="9"/>
    </row>
    <row r="23" spans="1:44" x14ac:dyDescent="0.25">
      <c r="A23">
        <v>2007</v>
      </c>
      <c r="B23" s="7" t="s">
        <v>330</v>
      </c>
      <c r="C23" s="9">
        <v>1219056.3540993927</v>
      </c>
      <c r="D23" s="9">
        <v>377818.57362026605</v>
      </c>
      <c r="E23" s="9">
        <v>16431935.698046764</v>
      </c>
      <c r="F23" s="9">
        <v>23431.119942963142</v>
      </c>
      <c r="G23" s="9">
        <v>7302955.4862909894</v>
      </c>
      <c r="H23" s="9">
        <v>278895.75470952661</v>
      </c>
      <c r="I23" s="9">
        <v>231104.33445298448</v>
      </c>
      <c r="J23" s="9">
        <v>683306.36154969595</v>
      </c>
      <c r="K23" s="9">
        <v>236182.40638820088</v>
      </c>
      <c r="L23" s="9">
        <v>1244351.8190817428</v>
      </c>
      <c r="M23" s="9">
        <v>28029037.90818252</v>
      </c>
      <c r="AR23" s="9"/>
    </row>
    <row r="24" spans="1:44" x14ac:dyDescent="0.25">
      <c r="A24">
        <v>2007</v>
      </c>
      <c r="B24" s="7" t="s">
        <v>331</v>
      </c>
      <c r="C24" s="9">
        <v>2923415.8702989649</v>
      </c>
      <c r="D24" s="9">
        <v>603162.79951359029</v>
      </c>
      <c r="E24" s="9">
        <v>26089215.708871815</v>
      </c>
      <c r="F24" s="9">
        <v>13554.683661032734</v>
      </c>
      <c r="G24" s="9">
        <v>30313274.046603158</v>
      </c>
      <c r="H24" s="9">
        <v>943714.63431874174</v>
      </c>
      <c r="I24" s="9">
        <v>2634909.5167413959</v>
      </c>
      <c r="J24" s="9">
        <v>1882718.7614341255</v>
      </c>
      <c r="K24" s="9">
        <v>652392.91857628245</v>
      </c>
      <c r="L24" s="9">
        <v>7727769.3696622709</v>
      </c>
      <c r="M24" s="9">
        <v>73784128.309681371</v>
      </c>
      <c r="AR24" s="9"/>
    </row>
    <row r="25" spans="1:44" x14ac:dyDescent="0.25">
      <c r="A25">
        <v>2007</v>
      </c>
      <c r="B25" s="7" t="s">
        <v>332</v>
      </c>
      <c r="C25" s="9">
        <v>432580.18789480865</v>
      </c>
      <c r="D25" s="9">
        <v>227498.63297437356</v>
      </c>
      <c r="E25" s="9">
        <v>1967498.007871527</v>
      </c>
      <c r="F25" s="9">
        <v>14206.970798693432</v>
      </c>
      <c r="G25" s="9">
        <v>3087184.4656473566</v>
      </c>
      <c r="H25" s="9">
        <v>138896.69909874056</v>
      </c>
      <c r="I25" s="9">
        <v>231820.89217045269</v>
      </c>
      <c r="J25" s="9">
        <v>275000.69294081477</v>
      </c>
      <c r="K25" s="9">
        <v>123578.25292356149</v>
      </c>
      <c r="L25" s="9">
        <v>1066150.3024380165</v>
      </c>
      <c r="M25" s="9">
        <v>7564415.1047583446</v>
      </c>
      <c r="AR25" s="9"/>
    </row>
    <row r="26" spans="1:44" x14ac:dyDescent="0.25">
      <c r="A26">
        <v>2007</v>
      </c>
      <c r="B26" s="7" t="s">
        <v>333</v>
      </c>
      <c r="C26" s="9">
        <v>239468.59371219962</v>
      </c>
      <c r="D26" s="9">
        <v>149406.46248417936</v>
      </c>
      <c r="E26" s="9">
        <v>1465626.9348788592</v>
      </c>
      <c r="F26" s="9">
        <v>4741.9878304770118</v>
      </c>
      <c r="G26" s="9">
        <v>1268742.3515914064</v>
      </c>
      <c r="H26" s="9">
        <v>110682.90590100133</v>
      </c>
      <c r="I26" s="9">
        <v>187407.38621415815</v>
      </c>
      <c r="J26" s="9">
        <v>165211.43969904949</v>
      </c>
      <c r="K26" s="9">
        <v>6898.3761006865425</v>
      </c>
      <c r="L26" s="9">
        <v>189240.30827516172</v>
      </c>
      <c r="M26" s="9">
        <v>3787426.7466871785</v>
      </c>
      <c r="AR26" s="9"/>
    </row>
    <row r="27" spans="1:44" x14ac:dyDescent="0.25">
      <c r="A27">
        <v>2007</v>
      </c>
      <c r="B27" s="7" t="s">
        <v>334</v>
      </c>
      <c r="C27" s="9">
        <v>694604.7564073992</v>
      </c>
      <c r="D27" s="9">
        <v>163623.90223781054</v>
      </c>
      <c r="E27" s="9">
        <v>3092303.3294372023</v>
      </c>
      <c r="F27" s="9">
        <v>2905.5363865656636</v>
      </c>
      <c r="G27" s="9">
        <v>3614871.2013664679</v>
      </c>
      <c r="H27" s="9">
        <v>140327.65362026574</v>
      </c>
      <c r="I27" s="9">
        <v>111085.70838257359</v>
      </c>
      <c r="J27" s="9">
        <v>263247.85602579109</v>
      </c>
      <c r="K27" s="9">
        <v>89556.700765523681</v>
      </c>
      <c r="L27" s="9">
        <v>348827.31459943275</v>
      </c>
      <c r="M27" s="9">
        <v>8521353.9592290334</v>
      </c>
      <c r="AR27" s="9"/>
    </row>
    <row r="28" spans="1:44" x14ac:dyDescent="0.25">
      <c r="A28">
        <v>2007</v>
      </c>
      <c r="B28" s="7" t="s">
        <v>335</v>
      </c>
      <c r="C28" s="9">
        <v>29771.050863861161</v>
      </c>
      <c r="D28" s="9">
        <v>48900.800426154594</v>
      </c>
      <c r="E28" s="9">
        <v>473362.32391488511</v>
      </c>
      <c r="F28" s="9">
        <v>5370.1275567630928</v>
      </c>
      <c r="G28" s="9">
        <v>248966.91612552537</v>
      </c>
      <c r="H28" s="9">
        <v>11980.425709079143</v>
      </c>
      <c r="I28" s="9">
        <v>38804.316667124542</v>
      </c>
      <c r="J28" s="9">
        <v>26743.457795770868</v>
      </c>
      <c r="K28" s="9">
        <v>2613.0166716069821</v>
      </c>
      <c r="L28" s="9">
        <v>46742.691124767771</v>
      </c>
      <c r="M28" s="9">
        <v>933255.12685553869</v>
      </c>
      <c r="AR28" s="9"/>
    </row>
    <row r="29" spans="1:44" x14ac:dyDescent="0.25">
      <c r="A29">
        <v>2007</v>
      </c>
      <c r="B29" s="7" t="s">
        <v>336</v>
      </c>
      <c r="C29" s="9">
        <v>45236.809435332012</v>
      </c>
      <c r="D29" s="9">
        <v>53453.004646726535</v>
      </c>
      <c r="E29" s="9">
        <v>294735.13501456333</v>
      </c>
      <c r="F29" s="9">
        <v>5962.5283119235428</v>
      </c>
      <c r="G29" s="9">
        <v>276148.12396755355</v>
      </c>
      <c r="H29" s="9">
        <v>15770.412370073849</v>
      </c>
      <c r="I29" s="9">
        <v>14151.63937446849</v>
      </c>
      <c r="J29" s="9">
        <v>47517.828146866021</v>
      </c>
      <c r="K29" s="9">
        <v>876.98988038914899</v>
      </c>
      <c r="L29" s="9">
        <v>42596.773030561031</v>
      </c>
      <c r="M29" s="9">
        <v>796449.24417845765</v>
      </c>
      <c r="AR29" s="9"/>
    </row>
    <row r="30" spans="1:44" x14ac:dyDescent="0.25">
      <c r="A30">
        <v>2007</v>
      </c>
      <c r="B30" s="7" t="s">
        <v>337</v>
      </c>
      <c r="C30" s="9">
        <v>109420.79912588693</v>
      </c>
      <c r="D30" s="9">
        <v>56915.41682841842</v>
      </c>
      <c r="E30" s="9">
        <v>815196.08982991672</v>
      </c>
      <c r="F30" s="9">
        <v>3358.5421942515295</v>
      </c>
      <c r="G30" s="9">
        <v>903517.94716249546</v>
      </c>
      <c r="H30" s="9">
        <v>30058.312257208781</v>
      </c>
      <c r="I30" s="9">
        <v>50416.033029887913</v>
      </c>
      <c r="J30" s="9">
        <v>112212.52533903364</v>
      </c>
      <c r="K30" s="9">
        <v>2781.8741676177979</v>
      </c>
      <c r="L30" s="9">
        <v>82240.280566091009</v>
      </c>
      <c r="M30" s="9">
        <v>2166117.8205008083</v>
      </c>
      <c r="AR30" s="9"/>
    </row>
    <row r="31" spans="1:44" x14ac:dyDescent="0.25">
      <c r="A31">
        <v>2007</v>
      </c>
      <c r="B31" s="7" t="s">
        <v>338</v>
      </c>
      <c r="C31" s="9">
        <v>92972.81023943027</v>
      </c>
      <c r="D31" s="9">
        <v>85696.758924206559</v>
      </c>
      <c r="E31" s="9">
        <v>2045166.7115659053</v>
      </c>
      <c r="F31" s="9">
        <v>3389.7482221390351</v>
      </c>
      <c r="G31" s="9">
        <v>1723298.2482808609</v>
      </c>
      <c r="H31" s="9">
        <v>52687.731032963333</v>
      </c>
      <c r="I31" s="9">
        <v>37575.379409868372</v>
      </c>
      <c r="J31" s="9">
        <v>82152.653029828201</v>
      </c>
      <c r="K31" s="9">
        <v>740723.1493714283</v>
      </c>
      <c r="L31" s="9">
        <v>368465.40155989933</v>
      </c>
      <c r="M31" s="9">
        <v>5232128.5916365301</v>
      </c>
      <c r="AR31" s="9"/>
    </row>
    <row r="32" spans="1:44" x14ac:dyDescent="0.25">
      <c r="A32">
        <v>2007</v>
      </c>
      <c r="B32" s="7" t="s">
        <v>91</v>
      </c>
      <c r="C32" s="9">
        <v>7622379.6116743889</v>
      </c>
      <c r="D32" s="9">
        <v>2411964.1241820543</v>
      </c>
      <c r="E32" s="9">
        <v>61605690.068885885</v>
      </c>
      <c r="F32" s="9">
        <v>120413.12577815143</v>
      </c>
      <c r="G32" s="9">
        <v>59712271.000944756</v>
      </c>
      <c r="H32" s="9">
        <v>2152548.7534441049</v>
      </c>
      <c r="I32" s="9">
        <v>4130360.7085133875</v>
      </c>
      <c r="J32" s="9">
        <v>4674303.644903319</v>
      </c>
      <c r="K32" s="9">
        <v>2177623.5367042064</v>
      </c>
      <c r="L32" s="9">
        <v>12349961.859543432</v>
      </c>
      <c r="M32" s="9">
        <v>156957516.43457371</v>
      </c>
      <c r="AR32" s="9"/>
    </row>
    <row r="35" spans="1:13" x14ac:dyDescent="0.25">
      <c r="C35" s="13" t="s">
        <v>92</v>
      </c>
    </row>
    <row r="36" spans="1:13" x14ac:dyDescent="0.25">
      <c r="B36" s="13" t="s">
        <v>93</v>
      </c>
      <c r="C36" s="132" t="s">
        <v>779</v>
      </c>
      <c r="D36" s="132" t="s">
        <v>781</v>
      </c>
      <c r="E36" s="132" t="s">
        <v>23</v>
      </c>
      <c r="F36" s="132" t="s">
        <v>786</v>
      </c>
      <c r="G36" s="132" t="s">
        <v>787</v>
      </c>
      <c r="H36" s="132" t="s">
        <v>790</v>
      </c>
      <c r="I36" s="132" t="s">
        <v>25</v>
      </c>
      <c r="J36" s="132" t="s">
        <v>24</v>
      </c>
      <c r="K36" s="132" t="s">
        <v>35</v>
      </c>
      <c r="L36" s="132" t="s">
        <v>794</v>
      </c>
      <c r="M36" s="132" t="s">
        <v>83</v>
      </c>
    </row>
    <row r="37" spans="1:13" x14ac:dyDescent="0.25">
      <c r="A37">
        <v>2008</v>
      </c>
      <c r="B37" s="7" t="s">
        <v>339</v>
      </c>
      <c r="C37" s="9">
        <v>32469.705139936359</v>
      </c>
      <c r="D37" s="9">
        <v>1176.9139843211551</v>
      </c>
      <c r="E37" s="9">
        <v>173965.09784599737</v>
      </c>
      <c r="F37" s="9">
        <v>297.53231020051874</v>
      </c>
      <c r="G37" s="9">
        <v>181377.50762725761</v>
      </c>
      <c r="H37" s="9">
        <v>8891.9665730642155</v>
      </c>
      <c r="I37" s="9">
        <v>8786.0678319215149</v>
      </c>
      <c r="J37" s="9">
        <v>22602.503931733976</v>
      </c>
      <c r="K37" s="9">
        <v>671.40423623788297</v>
      </c>
      <c r="L37" s="9">
        <v>10692.922157046589</v>
      </c>
      <c r="M37" s="9">
        <v>440931.62163771712</v>
      </c>
    </row>
    <row r="38" spans="1:13" x14ac:dyDescent="0.25">
      <c r="A38">
        <v>2008</v>
      </c>
      <c r="B38" s="7" t="s">
        <v>340</v>
      </c>
      <c r="C38" s="9">
        <v>11312.543613073682</v>
      </c>
      <c r="D38" s="9">
        <v>1188.5868209173723</v>
      </c>
      <c r="E38" s="9">
        <v>54282.541019577344</v>
      </c>
      <c r="F38" s="9">
        <v>0</v>
      </c>
      <c r="G38" s="9">
        <v>54970.236325594218</v>
      </c>
      <c r="H38" s="9">
        <v>1981.7897378631174</v>
      </c>
      <c r="I38" s="9">
        <v>2699.412965389909</v>
      </c>
      <c r="J38" s="9">
        <v>7732.5936111613373</v>
      </c>
      <c r="K38" s="9">
        <v>78670.682888560928</v>
      </c>
      <c r="L38" s="9">
        <v>3227.2119188928909</v>
      </c>
      <c r="M38" s="9">
        <v>216065.59890103081</v>
      </c>
    </row>
    <row r="39" spans="1:13" x14ac:dyDescent="0.25">
      <c r="A39">
        <v>2008</v>
      </c>
      <c r="B39" s="7" t="s">
        <v>341</v>
      </c>
      <c r="C39" s="9">
        <v>88029.781359830202</v>
      </c>
      <c r="D39" s="9">
        <v>117006.88900327297</v>
      </c>
      <c r="E39" s="9">
        <v>572960.61687007931</v>
      </c>
      <c r="F39" s="9">
        <v>972.19757381627267</v>
      </c>
      <c r="G39" s="9">
        <v>369119.2732434725</v>
      </c>
      <c r="H39" s="9">
        <v>13668.897499318797</v>
      </c>
      <c r="I39" s="9">
        <v>38268.914723194175</v>
      </c>
      <c r="J39" s="9">
        <v>63713.497224510756</v>
      </c>
      <c r="K39" s="9">
        <v>35469.15530496103</v>
      </c>
      <c r="L39" s="9">
        <v>52345.273218320457</v>
      </c>
      <c r="M39" s="9">
        <v>1351554.4960207765</v>
      </c>
    </row>
    <row r="40" spans="1:13" x14ac:dyDescent="0.25">
      <c r="A40">
        <v>2008</v>
      </c>
      <c r="B40" s="7" t="s">
        <v>342</v>
      </c>
      <c r="C40" s="9">
        <v>2240.1639153648634</v>
      </c>
      <c r="D40" s="9">
        <v>721.60716174940092</v>
      </c>
      <c r="E40" s="9">
        <v>44731.639101974877</v>
      </c>
      <c r="F40" s="9">
        <v>293.91947025041327</v>
      </c>
      <c r="G40" s="9">
        <v>42461.972091060401</v>
      </c>
      <c r="H40" s="9">
        <v>3016.0808959126689</v>
      </c>
      <c r="I40" s="9">
        <v>2207.204297372532</v>
      </c>
      <c r="J40" s="9">
        <v>7763.3176917857136</v>
      </c>
      <c r="K40" s="9">
        <v>946.71467684333982</v>
      </c>
      <c r="L40" s="9">
        <v>7564.5757314683487</v>
      </c>
      <c r="M40" s="9">
        <v>111947.19503378257</v>
      </c>
    </row>
    <row r="41" spans="1:13" x14ac:dyDescent="0.25">
      <c r="A41">
        <v>2008</v>
      </c>
      <c r="B41" s="7" t="s">
        <v>343</v>
      </c>
      <c r="C41" s="9">
        <v>49920.554706354415</v>
      </c>
      <c r="D41" s="9">
        <v>146044.80348672101</v>
      </c>
      <c r="E41" s="9">
        <v>516822.75824821822</v>
      </c>
      <c r="F41" s="9">
        <v>4106.4978575168871</v>
      </c>
      <c r="G41" s="9">
        <v>523111.40899495553</v>
      </c>
      <c r="H41" s="9">
        <v>25131.538855929273</v>
      </c>
      <c r="I41" s="9">
        <v>17745.826176116978</v>
      </c>
      <c r="J41" s="9">
        <v>42789.243910339319</v>
      </c>
      <c r="K41" s="9">
        <v>47469.049603218911</v>
      </c>
      <c r="L41" s="9">
        <v>97100.824177793416</v>
      </c>
      <c r="M41" s="9">
        <v>1470242.5060171639</v>
      </c>
    </row>
    <row r="42" spans="1:13" x14ac:dyDescent="0.25">
      <c r="A42">
        <v>2008</v>
      </c>
      <c r="B42" s="7" t="s">
        <v>344</v>
      </c>
      <c r="C42" s="9">
        <v>1512.6767328668579</v>
      </c>
      <c r="D42" s="9">
        <v>10937.60547952368</v>
      </c>
      <c r="E42" s="9">
        <v>73444.68463412342</v>
      </c>
      <c r="F42" s="9">
        <v>0</v>
      </c>
      <c r="G42" s="9">
        <v>49261.984129955599</v>
      </c>
      <c r="H42" s="9">
        <v>1499.736208863166</v>
      </c>
      <c r="I42" s="9">
        <v>1961.8362593993818</v>
      </c>
      <c r="J42" s="9">
        <v>5202.9672634684157</v>
      </c>
      <c r="K42" s="9">
        <v>0</v>
      </c>
      <c r="L42" s="9">
        <v>13677.573364447853</v>
      </c>
      <c r="M42" s="9">
        <v>157499.06407264841</v>
      </c>
    </row>
    <row r="43" spans="1:13" x14ac:dyDescent="0.25">
      <c r="A43">
        <v>2008</v>
      </c>
      <c r="B43" s="7" t="s">
        <v>345</v>
      </c>
      <c r="C43" s="9">
        <v>15186.156573165536</v>
      </c>
      <c r="D43" s="9">
        <v>5218.4905537360009</v>
      </c>
      <c r="E43" s="9">
        <v>147966.13204893243</v>
      </c>
      <c r="F43" s="9">
        <v>662.74424999109908</v>
      </c>
      <c r="G43" s="9">
        <v>204525.28600678619</v>
      </c>
      <c r="H43" s="9">
        <v>4387.5319305041039</v>
      </c>
      <c r="I43" s="9">
        <v>6199.5997817400721</v>
      </c>
      <c r="J43" s="9">
        <v>18292.489848673409</v>
      </c>
      <c r="K43" s="9">
        <v>0</v>
      </c>
      <c r="L43" s="9">
        <v>15063.025208271243</v>
      </c>
      <c r="M43" s="9">
        <v>417501.45620180003</v>
      </c>
    </row>
    <row r="44" spans="1:13" x14ac:dyDescent="0.25">
      <c r="A44">
        <v>2008</v>
      </c>
      <c r="B44" s="7" t="s">
        <v>346</v>
      </c>
      <c r="C44" s="9">
        <v>39175.209701778767</v>
      </c>
      <c r="D44" s="9">
        <v>6237.7584541905717</v>
      </c>
      <c r="E44" s="9">
        <v>412342.33993139729</v>
      </c>
      <c r="F44" s="9">
        <v>0</v>
      </c>
      <c r="G44" s="9">
        <v>234094.5911958839</v>
      </c>
      <c r="H44" s="9">
        <v>6433.6125839607021</v>
      </c>
      <c r="I44" s="9">
        <v>3812.5843063210045</v>
      </c>
      <c r="J44" s="9">
        <v>48144.326479568874</v>
      </c>
      <c r="K44" s="9">
        <v>0</v>
      </c>
      <c r="L44" s="9">
        <v>52178.714310834155</v>
      </c>
      <c r="M44" s="9">
        <v>802419.13696393534</v>
      </c>
    </row>
    <row r="45" spans="1:13" x14ac:dyDescent="0.25">
      <c r="A45">
        <v>2008</v>
      </c>
      <c r="B45" s="7" t="s">
        <v>347</v>
      </c>
      <c r="C45" s="9">
        <v>24213.66844521054</v>
      </c>
      <c r="D45" s="9">
        <v>70551.377647492336</v>
      </c>
      <c r="E45" s="9">
        <v>163660.55854823469</v>
      </c>
      <c r="F45" s="9">
        <v>531.46777159643011</v>
      </c>
      <c r="G45" s="9">
        <v>189536.70467743301</v>
      </c>
      <c r="H45" s="9">
        <v>5041.4450873046862</v>
      </c>
      <c r="I45" s="9">
        <v>2266.8246766120515</v>
      </c>
      <c r="J45" s="9">
        <v>27481.946009443924</v>
      </c>
      <c r="K45" s="9">
        <v>5591.3582152437211</v>
      </c>
      <c r="L45" s="9">
        <v>16987.277083259072</v>
      </c>
      <c r="M45" s="9">
        <v>505862.62816183048</v>
      </c>
    </row>
    <row r="46" spans="1:13" x14ac:dyDescent="0.25">
      <c r="A46">
        <v>2008</v>
      </c>
      <c r="B46" s="7" t="s">
        <v>348</v>
      </c>
      <c r="C46" s="9">
        <v>101577.05383171939</v>
      </c>
      <c r="D46" s="9">
        <v>71246.607608821563</v>
      </c>
      <c r="E46" s="9">
        <v>708305.20917039621</v>
      </c>
      <c r="F46" s="9">
        <v>9468.5920605084357</v>
      </c>
      <c r="G46" s="9">
        <v>996486.71918461565</v>
      </c>
      <c r="H46" s="9">
        <v>46179.991680008796</v>
      </c>
      <c r="I46" s="9">
        <v>60738.475938942742</v>
      </c>
      <c r="J46" s="9">
        <v>56963.790293526275</v>
      </c>
      <c r="K46" s="9">
        <v>1703.7647229187126</v>
      </c>
      <c r="L46" s="9">
        <v>104169.84886321606</v>
      </c>
      <c r="M46" s="9">
        <v>2156840.053354674</v>
      </c>
    </row>
    <row r="47" spans="1:13" x14ac:dyDescent="0.25">
      <c r="A47">
        <v>2008</v>
      </c>
      <c r="B47" s="7" t="s">
        <v>349</v>
      </c>
      <c r="C47" s="9">
        <v>30457.608228969806</v>
      </c>
      <c r="D47" s="9">
        <v>17286.512610222951</v>
      </c>
      <c r="E47" s="9">
        <v>284014.48436880339</v>
      </c>
      <c r="F47" s="9">
        <v>660.36194876101263</v>
      </c>
      <c r="G47" s="9">
        <v>289688.0878542157</v>
      </c>
      <c r="H47" s="9">
        <v>15391.431004794536</v>
      </c>
      <c r="I47" s="9">
        <v>13933.235329402216</v>
      </c>
      <c r="J47" s="9">
        <v>24255.749159410891</v>
      </c>
      <c r="K47" s="9">
        <v>10624.58832949092</v>
      </c>
      <c r="L47" s="9">
        <v>57785.992015279131</v>
      </c>
      <c r="M47" s="9">
        <v>744098.05084935075</v>
      </c>
    </row>
    <row r="48" spans="1:13" x14ac:dyDescent="0.25">
      <c r="A48">
        <v>2008</v>
      </c>
      <c r="B48" s="7" t="s">
        <v>350</v>
      </c>
      <c r="C48" s="9">
        <v>26945.393555633571</v>
      </c>
      <c r="D48" s="9">
        <v>12785.921784854276</v>
      </c>
      <c r="E48" s="9">
        <v>289241.48415194626</v>
      </c>
      <c r="F48" s="9">
        <v>917.72789962229024</v>
      </c>
      <c r="G48" s="9">
        <v>220337.89700394019</v>
      </c>
      <c r="H48" s="9">
        <v>8711.9652072275094</v>
      </c>
      <c r="I48" s="9">
        <v>5313.429073936667</v>
      </c>
      <c r="J48" s="9">
        <v>14864.152802969629</v>
      </c>
      <c r="K48" s="9">
        <v>2138.2875532715248</v>
      </c>
      <c r="L48" s="9">
        <v>25343.774908756168</v>
      </c>
      <c r="M48" s="9">
        <v>606600.0339421581</v>
      </c>
    </row>
    <row r="49" spans="1:13" x14ac:dyDescent="0.25">
      <c r="A49">
        <v>2008</v>
      </c>
      <c r="B49" s="7" t="s">
        <v>351</v>
      </c>
      <c r="C49" s="9">
        <v>564435.34517785872</v>
      </c>
      <c r="D49" s="9">
        <v>219051.40415774501</v>
      </c>
      <c r="E49" s="9">
        <v>872593.64342123945</v>
      </c>
      <c r="F49" s="9">
        <v>2932.4688440711034</v>
      </c>
      <c r="G49" s="9">
        <v>1718855.7565443618</v>
      </c>
      <c r="H49" s="9">
        <v>26647.253173087054</v>
      </c>
      <c r="I49" s="9">
        <v>37495.205652773933</v>
      </c>
      <c r="J49" s="9">
        <v>124730.91379653217</v>
      </c>
      <c r="K49" s="9">
        <v>56175.242153884981</v>
      </c>
      <c r="L49" s="9">
        <v>221923.13016249327</v>
      </c>
      <c r="M49" s="9">
        <v>3844840.3630840471</v>
      </c>
    </row>
    <row r="50" spans="1:13" x14ac:dyDescent="0.25">
      <c r="A50">
        <v>2008</v>
      </c>
      <c r="B50" s="7" t="s">
        <v>352</v>
      </c>
      <c r="C50" s="9">
        <v>14143.6845727212</v>
      </c>
      <c r="D50" s="9">
        <v>2621.2982537428566</v>
      </c>
      <c r="E50" s="9">
        <v>252148.24429677738</v>
      </c>
      <c r="F50" s="9">
        <v>1776.7403590039673</v>
      </c>
      <c r="G50" s="9">
        <v>186386.43684931396</v>
      </c>
      <c r="H50" s="9">
        <v>6841.6890434523948</v>
      </c>
      <c r="I50" s="9">
        <v>5664.198250851955</v>
      </c>
      <c r="J50" s="9">
        <v>14845.67838706845</v>
      </c>
      <c r="K50" s="9">
        <v>693.65160480015777</v>
      </c>
      <c r="L50" s="9">
        <v>15075.235200585103</v>
      </c>
      <c r="M50" s="9">
        <v>500196.85681831738</v>
      </c>
    </row>
    <row r="51" spans="1:13" x14ac:dyDescent="0.25">
      <c r="A51">
        <v>2008</v>
      </c>
      <c r="B51" s="7" t="s">
        <v>353</v>
      </c>
      <c r="C51" s="9">
        <v>41075.097829217295</v>
      </c>
      <c r="D51" s="9">
        <v>7279.6076485701306</v>
      </c>
      <c r="E51" s="9">
        <v>281221.73219771282</v>
      </c>
      <c r="F51" s="9">
        <v>10704.854279411695</v>
      </c>
      <c r="G51" s="9">
        <v>210080.73246593669</v>
      </c>
      <c r="H51" s="9">
        <v>9149.5332817363796</v>
      </c>
      <c r="I51" s="9">
        <v>8063.6993718444255</v>
      </c>
      <c r="J51" s="9">
        <v>10320.26727049805</v>
      </c>
      <c r="K51" s="9">
        <v>7250.4284457855401</v>
      </c>
      <c r="L51" s="9">
        <v>27503.880215506302</v>
      </c>
      <c r="M51" s="9">
        <v>612649.83300621936</v>
      </c>
    </row>
    <row r="52" spans="1:13" x14ac:dyDescent="0.25">
      <c r="A52">
        <v>2008</v>
      </c>
      <c r="B52" s="7" t="s">
        <v>354</v>
      </c>
      <c r="C52" s="9">
        <v>177276.99846232691</v>
      </c>
      <c r="D52" s="9">
        <v>97413.628273836366</v>
      </c>
      <c r="E52" s="9">
        <v>1102580.5458286367</v>
      </c>
      <c r="F52" s="9">
        <v>3431.2784440144537</v>
      </c>
      <c r="G52" s="9">
        <v>1683662.7682509036</v>
      </c>
      <c r="H52" s="9">
        <v>77452.878642951517</v>
      </c>
      <c r="I52" s="9">
        <v>103730.04636823307</v>
      </c>
      <c r="J52" s="9">
        <v>159678.80205118217</v>
      </c>
      <c r="K52" s="9">
        <v>35391.951390606082</v>
      </c>
      <c r="L52" s="9">
        <v>284705.46977301303</v>
      </c>
      <c r="M52" s="9">
        <v>3725324.3674857039</v>
      </c>
    </row>
    <row r="53" spans="1:13" x14ac:dyDescent="0.25">
      <c r="A53">
        <v>2008</v>
      </c>
      <c r="B53" s="7" t="s">
        <v>355</v>
      </c>
      <c r="C53" s="9">
        <v>997572.85454521829</v>
      </c>
      <c r="D53" s="9">
        <v>292398.5691463711</v>
      </c>
      <c r="E53" s="9">
        <v>3272339.555158163</v>
      </c>
      <c r="F53" s="9">
        <v>19674.63538176717</v>
      </c>
      <c r="G53" s="9">
        <v>3924773.102886558</v>
      </c>
      <c r="H53" s="9">
        <v>211425.70315274523</v>
      </c>
      <c r="I53" s="9">
        <v>250516.23752934358</v>
      </c>
      <c r="J53" s="9">
        <v>425593.96217947092</v>
      </c>
      <c r="K53" s="9">
        <v>138727.52587720513</v>
      </c>
      <c r="L53" s="9">
        <v>474401.21269373305</v>
      </c>
      <c r="M53" s="9">
        <v>10007423.358550575</v>
      </c>
    </row>
    <row r="54" spans="1:13" x14ac:dyDescent="0.25">
      <c r="A54">
        <v>2008</v>
      </c>
      <c r="B54" s="7" t="s">
        <v>356</v>
      </c>
      <c r="C54" s="9">
        <v>101984.25324003355</v>
      </c>
      <c r="D54" s="9">
        <v>25453.773957747377</v>
      </c>
      <c r="E54" s="9">
        <v>1077124.8662441338</v>
      </c>
      <c r="F54" s="9">
        <v>1337.3090060293912</v>
      </c>
      <c r="G54" s="9">
        <v>965019.8282552131</v>
      </c>
      <c r="H54" s="9">
        <v>34168.619809373704</v>
      </c>
      <c r="I54" s="9">
        <v>37150.416303520731</v>
      </c>
      <c r="J54" s="9">
        <v>86580.812726136428</v>
      </c>
      <c r="K54" s="9">
        <v>30573.505875475988</v>
      </c>
      <c r="L54" s="9">
        <v>90595.853334796542</v>
      </c>
      <c r="M54" s="9">
        <v>2449989.2387524606</v>
      </c>
    </row>
    <row r="55" spans="1:13" x14ac:dyDescent="0.25">
      <c r="A55">
        <v>2008</v>
      </c>
      <c r="B55" s="7" t="s">
        <v>357</v>
      </c>
      <c r="C55" s="9">
        <v>1749925.7416360322</v>
      </c>
      <c r="D55" s="9">
        <v>373625.41775690299</v>
      </c>
      <c r="E55" s="9">
        <v>16823293.957649089</v>
      </c>
      <c r="F55" s="9">
        <v>34137.696165404959</v>
      </c>
      <c r="G55" s="9">
        <v>7468847.8524249662</v>
      </c>
      <c r="H55" s="9">
        <v>341448.21506157162</v>
      </c>
      <c r="I55" s="9">
        <v>239481.12601960127</v>
      </c>
      <c r="J55" s="9">
        <v>766503.90765490523</v>
      </c>
      <c r="K55" s="9">
        <v>300134.64148974215</v>
      </c>
      <c r="L55" s="9">
        <v>1304174.0886965166</v>
      </c>
      <c r="M55" s="9">
        <v>29401572.644554731</v>
      </c>
    </row>
    <row r="56" spans="1:13" x14ac:dyDescent="0.25">
      <c r="A56">
        <v>2008</v>
      </c>
      <c r="B56" s="7" t="s">
        <v>358</v>
      </c>
      <c r="C56" s="9">
        <v>3838812.8250067653</v>
      </c>
      <c r="D56" s="9">
        <v>964973.72270457237</v>
      </c>
      <c r="E56" s="9">
        <v>25750741.862978958</v>
      </c>
      <c r="F56" s="9">
        <v>256826.5606478327</v>
      </c>
      <c r="G56" s="9">
        <v>32317229.904495582</v>
      </c>
      <c r="H56" s="9">
        <v>1257850.6478079185</v>
      </c>
      <c r="I56" s="9">
        <v>2805272.6987896445</v>
      </c>
      <c r="J56" s="9">
        <v>1960745.7154759543</v>
      </c>
      <c r="K56" s="9">
        <v>676171.89770659478</v>
      </c>
      <c r="L56" s="9">
        <v>9713624.7971541937</v>
      </c>
      <c r="M56" s="9">
        <v>79542250.63276802</v>
      </c>
    </row>
    <row r="57" spans="1:13" x14ac:dyDescent="0.25">
      <c r="A57">
        <v>2008</v>
      </c>
      <c r="B57" s="7" t="s">
        <v>359</v>
      </c>
      <c r="C57" s="9">
        <v>552833.7072804498</v>
      </c>
      <c r="D57" s="9">
        <v>242328.59616181554</v>
      </c>
      <c r="E57" s="9">
        <v>2545226.6536988635</v>
      </c>
      <c r="F57" s="9">
        <v>38331.846138027511</v>
      </c>
      <c r="G57" s="9">
        <v>4080621.3986713532</v>
      </c>
      <c r="H57" s="9">
        <v>158699.21132244091</v>
      </c>
      <c r="I57" s="9">
        <v>255318.56300467224</v>
      </c>
      <c r="J57" s="9">
        <v>257729.15425777546</v>
      </c>
      <c r="K57" s="9">
        <v>143694.80098108351</v>
      </c>
      <c r="L57" s="9">
        <v>497984.53784660203</v>
      </c>
      <c r="M57" s="9">
        <v>8772768.4693630841</v>
      </c>
    </row>
    <row r="58" spans="1:13" x14ac:dyDescent="0.25">
      <c r="A58">
        <v>2008</v>
      </c>
      <c r="B58" s="7" t="s">
        <v>360</v>
      </c>
      <c r="C58" s="9">
        <v>334678.05004919961</v>
      </c>
      <c r="D58" s="9">
        <v>144738.29269178031</v>
      </c>
      <c r="E58" s="9">
        <v>1786666.4953342101</v>
      </c>
      <c r="F58" s="9">
        <v>12437.561453760756</v>
      </c>
      <c r="G58" s="9">
        <v>1418708.3157430384</v>
      </c>
      <c r="H58" s="9">
        <v>129908.12311982075</v>
      </c>
      <c r="I58" s="9">
        <v>215069.6550649617</v>
      </c>
      <c r="J58" s="9">
        <v>180375.49895111049</v>
      </c>
      <c r="K58" s="9">
        <v>6969.3787684496638</v>
      </c>
      <c r="L58" s="9">
        <v>246876.18939130235</v>
      </c>
      <c r="M58" s="9">
        <v>4476427.5605676332</v>
      </c>
    </row>
    <row r="59" spans="1:13" x14ac:dyDescent="0.25">
      <c r="A59">
        <v>2008</v>
      </c>
      <c r="B59" s="7" t="s">
        <v>361</v>
      </c>
      <c r="C59" s="9">
        <v>800144.48345145152</v>
      </c>
      <c r="D59" s="9">
        <v>181853.31892167381</v>
      </c>
      <c r="E59" s="9">
        <v>3827447.6539111901</v>
      </c>
      <c r="F59" s="9">
        <v>11336.086687416357</v>
      </c>
      <c r="G59" s="9">
        <v>3692074.5322602512</v>
      </c>
      <c r="H59" s="9">
        <v>167388.40593179117</v>
      </c>
      <c r="I59" s="9">
        <v>108654.59949749373</v>
      </c>
      <c r="J59" s="9">
        <v>281873.12864171015</v>
      </c>
      <c r="K59" s="9">
        <v>20869.714724180569</v>
      </c>
      <c r="L59" s="9">
        <v>665951.2190149927</v>
      </c>
      <c r="M59" s="9">
        <v>9757593.1430421527</v>
      </c>
    </row>
    <row r="60" spans="1:13" x14ac:dyDescent="0.25">
      <c r="A60">
        <v>2008</v>
      </c>
      <c r="B60" s="7" t="s">
        <v>362</v>
      </c>
      <c r="C60" s="9">
        <v>38090.27940401974</v>
      </c>
      <c r="D60" s="9">
        <v>33950.226172008901</v>
      </c>
      <c r="E60" s="9">
        <v>495614.79143445264</v>
      </c>
      <c r="F60" s="9">
        <v>427.70048882114952</v>
      </c>
      <c r="G60" s="9">
        <v>266525.45441348688</v>
      </c>
      <c r="H60" s="9">
        <v>17840.641259276948</v>
      </c>
      <c r="I60" s="9">
        <v>43677.533039254209</v>
      </c>
      <c r="J60" s="9">
        <v>26260.701116899359</v>
      </c>
      <c r="K60" s="9">
        <v>3187.6317085429946</v>
      </c>
      <c r="L60" s="9">
        <v>49656.849108377486</v>
      </c>
      <c r="M60" s="9">
        <v>975231.8081451403</v>
      </c>
    </row>
    <row r="61" spans="1:13" x14ac:dyDescent="0.25">
      <c r="A61">
        <v>2008</v>
      </c>
      <c r="B61" s="7" t="s">
        <v>363</v>
      </c>
      <c r="C61" s="9">
        <v>53611.327138406166</v>
      </c>
      <c r="D61" s="9">
        <v>55072.696040124458</v>
      </c>
      <c r="E61" s="9">
        <v>356604.87041550351</v>
      </c>
      <c r="F61" s="9">
        <v>9942.0452284876046</v>
      </c>
      <c r="G61" s="9">
        <v>328069.91803002678</v>
      </c>
      <c r="H61" s="9">
        <v>18211.821239628491</v>
      </c>
      <c r="I61" s="9">
        <v>17694.284177678714</v>
      </c>
      <c r="J61" s="9">
        <v>49574.9802804387</v>
      </c>
      <c r="K61" s="9">
        <v>1124.6086548256094</v>
      </c>
      <c r="L61" s="9">
        <v>53629.25759515979</v>
      </c>
      <c r="M61" s="9">
        <v>943535.80880027974</v>
      </c>
    </row>
    <row r="62" spans="1:13" x14ac:dyDescent="0.25">
      <c r="A62">
        <v>2008</v>
      </c>
      <c r="B62" s="7" t="s">
        <v>364</v>
      </c>
      <c r="C62" s="9">
        <v>138527.3583067359</v>
      </c>
      <c r="D62" s="9">
        <v>36448.668560997081</v>
      </c>
      <c r="E62" s="9">
        <v>986142.79710460035</v>
      </c>
      <c r="F62" s="9">
        <v>7063.0613559921539</v>
      </c>
      <c r="G62" s="9">
        <v>1046521.0274010322</v>
      </c>
      <c r="H62" s="9">
        <v>34109.499914380052</v>
      </c>
      <c r="I62" s="9">
        <v>47284.872434329242</v>
      </c>
      <c r="J62" s="9">
        <v>117380.61275714694</v>
      </c>
      <c r="K62" s="9">
        <v>3166.9972891080934</v>
      </c>
      <c r="L62" s="9">
        <v>101110.4669621223</v>
      </c>
      <c r="M62" s="9">
        <v>2517755.3620864442</v>
      </c>
    </row>
    <row r="63" spans="1:13" x14ac:dyDescent="0.25">
      <c r="A63">
        <v>2008</v>
      </c>
      <c r="B63" s="7" t="s">
        <v>365</v>
      </c>
      <c r="C63" s="9">
        <v>115946.27953576813</v>
      </c>
      <c r="D63" s="9">
        <v>76727.342866954757</v>
      </c>
      <c r="E63" s="9">
        <v>1525323.2133419861</v>
      </c>
      <c r="F63" s="9">
        <v>1444.1594266568593</v>
      </c>
      <c r="G63" s="9">
        <v>1847078.1790147056</v>
      </c>
      <c r="H63" s="9">
        <v>85461.045354608621</v>
      </c>
      <c r="I63" s="9">
        <v>41120.489034174134</v>
      </c>
      <c r="J63" s="9">
        <v>84022.795201003377</v>
      </c>
      <c r="K63" s="9">
        <v>817769.66506615013</v>
      </c>
      <c r="L63" s="9">
        <v>337364.29032480769</v>
      </c>
      <c r="M63" s="9">
        <v>4932257.4591668155</v>
      </c>
    </row>
    <row r="64" spans="1:13" x14ac:dyDescent="0.25">
      <c r="A64">
        <v>2008</v>
      </c>
      <c r="B64" s="7" t="s">
        <v>90</v>
      </c>
      <c r="C64" s="9">
        <v>9942098.8014401104</v>
      </c>
      <c r="D64" s="9">
        <v>3214339.6379106664</v>
      </c>
      <c r="E64" s="9">
        <v>64396808.428955205</v>
      </c>
      <c r="F64" s="9">
        <v>429715.04504896118</v>
      </c>
      <c r="G64" s="9">
        <v>64509426.876041904</v>
      </c>
      <c r="H64" s="9">
        <v>2716939.2753795348</v>
      </c>
      <c r="I64" s="9">
        <v>4380127.0358987264</v>
      </c>
      <c r="J64" s="9">
        <v>4886023.5089744246</v>
      </c>
      <c r="K64" s="9">
        <v>2425186.6472671824</v>
      </c>
      <c r="L64" s="9">
        <v>14540713.490431786</v>
      </c>
      <c r="M64" s="9">
        <v>171441378.74734852</v>
      </c>
    </row>
    <row r="67" spans="1:13" x14ac:dyDescent="0.25">
      <c r="C67" s="13" t="s">
        <v>92</v>
      </c>
    </row>
    <row r="68" spans="1:13" x14ac:dyDescent="0.25">
      <c r="B68" s="13" t="s">
        <v>93</v>
      </c>
      <c r="C68" s="132" t="s">
        <v>779</v>
      </c>
      <c r="D68" s="132" t="s">
        <v>781</v>
      </c>
      <c r="E68" s="132" t="s">
        <v>23</v>
      </c>
      <c r="F68" s="132" t="s">
        <v>786</v>
      </c>
      <c r="G68" s="132" t="s">
        <v>787</v>
      </c>
      <c r="H68" s="132" t="s">
        <v>790</v>
      </c>
      <c r="I68" s="132" t="s">
        <v>25</v>
      </c>
      <c r="J68" s="132" t="s">
        <v>24</v>
      </c>
      <c r="K68" s="132" t="s">
        <v>35</v>
      </c>
      <c r="L68" s="132" t="s">
        <v>794</v>
      </c>
      <c r="M68" s="132" t="s">
        <v>83</v>
      </c>
    </row>
    <row r="69" spans="1:13" x14ac:dyDescent="0.25">
      <c r="A69">
        <v>2009</v>
      </c>
      <c r="B69" s="7" t="s">
        <v>366</v>
      </c>
      <c r="C69" s="9">
        <v>32875.779332378501</v>
      </c>
      <c r="D69" s="9">
        <v>1405.447654568824</v>
      </c>
      <c r="E69" s="9">
        <v>228662.17967554304</v>
      </c>
      <c r="F69" s="9">
        <v>173.73191762174281</v>
      </c>
      <c r="G69" s="9">
        <v>187007.37026676221</v>
      </c>
      <c r="H69" s="9">
        <v>9247.8457127679412</v>
      </c>
      <c r="I69" s="9">
        <v>9111.469108420144</v>
      </c>
      <c r="J69" s="9">
        <v>25283.096010880319</v>
      </c>
      <c r="K69" s="9">
        <v>1594.0743701306869</v>
      </c>
      <c r="L69" s="9">
        <v>8183.6969604386304</v>
      </c>
      <c r="M69" s="9">
        <v>503544.69100951194</v>
      </c>
    </row>
    <row r="70" spans="1:13" x14ac:dyDescent="0.25">
      <c r="A70">
        <v>2009</v>
      </c>
      <c r="B70" s="7" t="s">
        <v>367</v>
      </c>
      <c r="C70" s="9">
        <v>11506.490166167299</v>
      </c>
      <c r="D70" s="9">
        <v>254.89506057551972</v>
      </c>
      <c r="E70" s="9">
        <v>52708.698237044206</v>
      </c>
      <c r="F70" s="9">
        <v>0</v>
      </c>
      <c r="G70" s="9">
        <v>54756.354030160597</v>
      </c>
      <c r="H70" s="9">
        <v>2545.3363416745724</v>
      </c>
      <c r="I70" s="9">
        <v>2601.3277816243021</v>
      </c>
      <c r="J70" s="9">
        <v>8381.1600552717573</v>
      </c>
      <c r="K70" s="9">
        <v>76543.051376917123</v>
      </c>
      <c r="L70" s="9">
        <v>6152.2681857872985</v>
      </c>
      <c r="M70" s="9">
        <v>215449.58123522269</v>
      </c>
    </row>
    <row r="71" spans="1:13" x14ac:dyDescent="0.25">
      <c r="A71">
        <v>2009</v>
      </c>
      <c r="B71" s="7" t="s">
        <v>368</v>
      </c>
      <c r="C71" s="9">
        <v>83452.859749739422</v>
      </c>
      <c r="D71" s="9">
        <v>103510.81899433817</v>
      </c>
      <c r="E71" s="9">
        <v>627978.60875833908</v>
      </c>
      <c r="F71" s="9">
        <v>242.57310491671507</v>
      </c>
      <c r="G71" s="9">
        <v>413539.67329236132</v>
      </c>
      <c r="H71" s="9">
        <v>14532.957526258213</v>
      </c>
      <c r="I71" s="9">
        <v>34964.642993101683</v>
      </c>
      <c r="J71" s="9">
        <v>62143.568800198598</v>
      </c>
      <c r="K71" s="9">
        <v>42768.256923564833</v>
      </c>
      <c r="L71" s="9">
        <v>56624.79448520462</v>
      </c>
      <c r="M71" s="9">
        <v>1439758.7546280227</v>
      </c>
    </row>
    <row r="72" spans="1:13" x14ac:dyDescent="0.25">
      <c r="A72">
        <v>2009</v>
      </c>
      <c r="B72" s="7" t="s">
        <v>369</v>
      </c>
      <c r="C72" s="9">
        <v>1211.714868287851</v>
      </c>
      <c r="D72" s="9">
        <v>2648.2166419173909</v>
      </c>
      <c r="E72" s="9">
        <v>59542.241568168036</v>
      </c>
      <c r="F72" s="9">
        <v>256.58535060868536</v>
      </c>
      <c r="G72" s="9">
        <v>44122.798448053902</v>
      </c>
      <c r="H72" s="9">
        <v>3465.997076783382</v>
      </c>
      <c r="I72" s="9">
        <v>2719.6172777611837</v>
      </c>
      <c r="J72" s="9">
        <v>9548.0933816726611</v>
      </c>
      <c r="K72" s="9">
        <v>6933.8229942142389</v>
      </c>
      <c r="L72" s="9">
        <v>6009.7245244190835</v>
      </c>
      <c r="M72" s="9">
        <v>136458.8121318864</v>
      </c>
    </row>
    <row r="73" spans="1:13" x14ac:dyDescent="0.25">
      <c r="A73">
        <v>2009</v>
      </c>
      <c r="B73" s="7" t="s">
        <v>370</v>
      </c>
      <c r="C73" s="9">
        <v>49856.06706781737</v>
      </c>
      <c r="D73" s="9">
        <v>115696.42372975859</v>
      </c>
      <c r="E73" s="9">
        <v>537118.04736373411</v>
      </c>
      <c r="F73" s="9">
        <v>4765.8599271854091</v>
      </c>
      <c r="G73" s="9">
        <v>541161.02989683277</v>
      </c>
      <c r="H73" s="9">
        <v>24187.771393715877</v>
      </c>
      <c r="I73" s="9">
        <v>14769.035091400514</v>
      </c>
      <c r="J73" s="9">
        <v>45911.83469948428</v>
      </c>
      <c r="K73" s="9">
        <v>336936.20315090322</v>
      </c>
      <c r="L73" s="9">
        <v>91724.952216011734</v>
      </c>
      <c r="M73" s="9">
        <v>1762127.2245368438</v>
      </c>
    </row>
    <row r="74" spans="1:13" x14ac:dyDescent="0.25">
      <c r="A74">
        <v>2009</v>
      </c>
      <c r="B74" s="7" t="s">
        <v>371</v>
      </c>
      <c r="C74" s="9">
        <v>1640.6574366454497</v>
      </c>
      <c r="D74" s="9">
        <v>474.47229800898879</v>
      </c>
      <c r="E74" s="9">
        <v>81545.611517226673</v>
      </c>
      <c r="F74" s="9">
        <v>0</v>
      </c>
      <c r="G74" s="9">
        <v>35833.967877224721</v>
      </c>
      <c r="H74" s="9">
        <v>1000.2889140740551</v>
      </c>
      <c r="I74" s="9">
        <v>1026.2267524785839</v>
      </c>
      <c r="J74" s="9">
        <v>2300.1631341105626</v>
      </c>
      <c r="K74" s="9">
        <v>0</v>
      </c>
      <c r="L74" s="9">
        <v>11516.594833379722</v>
      </c>
      <c r="M74" s="9">
        <v>135337.98276314879</v>
      </c>
    </row>
    <row r="75" spans="1:13" x14ac:dyDescent="0.25">
      <c r="A75">
        <v>2009</v>
      </c>
      <c r="B75" s="7" t="s">
        <v>372</v>
      </c>
      <c r="C75" s="9">
        <v>15666.916792401462</v>
      </c>
      <c r="D75" s="9">
        <v>5735.6214029741077</v>
      </c>
      <c r="E75" s="9">
        <v>53767.255099043374</v>
      </c>
      <c r="F75" s="9">
        <v>184.70742738592165</v>
      </c>
      <c r="G75" s="9">
        <v>148093.95782313842</v>
      </c>
      <c r="H75" s="9">
        <v>4223.0512638464979</v>
      </c>
      <c r="I75" s="9">
        <v>5226.7918436865048</v>
      </c>
      <c r="J75" s="9">
        <v>16943.114515396519</v>
      </c>
      <c r="K75" s="9">
        <v>0</v>
      </c>
      <c r="L75" s="9">
        <v>18437.623685854192</v>
      </c>
      <c r="M75" s="9">
        <v>268279.03985372704</v>
      </c>
    </row>
    <row r="76" spans="1:13" x14ac:dyDescent="0.25">
      <c r="A76">
        <v>2009</v>
      </c>
      <c r="B76" s="7" t="s">
        <v>373</v>
      </c>
      <c r="C76" s="9">
        <v>41272.005147320095</v>
      </c>
      <c r="D76" s="9">
        <v>4090.5147223699023</v>
      </c>
      <c r="E76" s="9">
        <v>336694.62539600249</v>
      </c>
      <c r="F76" s="9">
        <v>435.095357733745</v>
      </c>
      <c r="G76" s="9">
        <v>265312.32314506109</v>
      </c>
      <c r="H76" s="9">
        <v>8110.2253866734309</v>
      </c>
      <c r="I76" s="9">
        <v>7467.0844248469284</v>
      </c>
      <c r="J76" s="9">
        <v>39509.890695807044</v>
      </c>
      <c r="K76" s="9">
        <v>2472.8090767217827</v>
      </c>
      <c r="L76" s="9">
        <v>37537.472922532063</v>
      </c>
      <c r="M76" s="9">
        <v>742902.04627506854</v>
      </c>
    </row>
    <row r="77" spans="1:13" x14ac:dyDescent="0.25">
      <c r="A77">
        <v>2009</v>
      </c>
      <c r="B77" s="7" t="s">
        <v>374</v>
      </c>
      <c r="C77" s="9">
        <v>26864.26980543484</v>
      </c>
      <c r="D77" s="9">
        <v>60409.19024426493</v>
      </c>
      <c r="E77" s="9">
        <v>170602.04188260529</v>
      </c>
      <c r="F77" s="9">
        <v>869.27203905227066</v>
      </c>
      <c r="G77" s="9">
        <v>181982.09718889039</v>
      </c>
      <c r="H77" s="9">
        <v>6625.6560100306069</v>
      </c>
      <c r="I77" s="9">
        <v>3152.1250977261088</v>
      </c>
      <c r="J77" s="9">
        <v>32290.463057342993</v>
      </c>
      <c r="K77" s="9">
        <v>15551.481386499012</v>
      </c>
      <c r="L77" s="9">
        <v>22505.463832775629</v>
      </c>
      <c r="M77" s="9">
        <v>520852.06054462207</v>
      </c>
    </row>
    <row r="78" spans="1:13" x14ac:dyDescent="0.25">
      <c r="A78">
        <v>2009</v>
      </c>
      <c r="B78" s="7" t="s">
        <v>375</v>
      </c>
      <c r="C78" s="9">
        <v>82532.671786961044</v>
      </c>
      <c r="D78" s="9">
        <v>101349.5425440097</v>
      </c>
      <c r="E78" s="9">
        <v>822184.0582188617</v>
      </c>
      <c r="F78" s="9">
        <v>1251.7318558834295</v>
      </c>
      <c r="G78" s="9">
        <v>1098963.9787160698</v>
      </c>
      <c r="H78" s="9">
        <v>33771.652313816805</v>
      </c>
      <c r="I78" s="9">
        <v>62964.0884995331</v>
      </c>
      <c r="J78" s="9">
        <v>51011.708215041814</v>
      </c>
      <c r="K78" s="9">
        <v>1726.3868831025254</v>
      </c>
      <c r="L78" s="9">
        <v>127177.96424738469</v>
      </c>
      <c r="M78" s="9">
        <v>2382933.7832806646</v>
      </c>
    </row>
    <row r="79" spans="1:13" x14ac:dyDescent="0.25">
      <c r="A79">
        <v>2009</v>
      </c>
      <c r="B79" s="7" t="s">
        <v>376</v>
      </c>
      <c r="C79" s="9">
        <v>25934.61203404671</v>
      </c>
      <c r="D79" s="9">
        <v>20362.526441808837</v>
      </c>
      <c r="E79" s="9">
        <v>408668.04918585217</v>
      </c>
      <c r="F79" s="9">
        <v>1685.9972453742596</v>
      </c>
      <c r="G79" s="9">
        <v>297515.51756318065</v>
      </c>
      <c r="H79" s="9">
        <v>14284.378839390291</v>
      </c>
      <c r="I79" s="9">
        <v>10603.029531182559</v>
      </c>
      <c r="J79" s="9">
        <v>21211.432743344081</v>
      </c>
      <c r="K79" s="9">
        <v>10435.27432956204</v>
      </c>
      <c r="L79" s="9">
        <v>61344.044478383803</v>
      </c>
      <c r="M79" s="9">
        <v>872044.86239212553</v>
      </c>
    </row>
    <row r="80" spans="1:13" x14ac:dyDescent="0.25">
      <c r="A80">
        <v>2009</v>
      </c>
      <c r="B80" s="7" t="s">
        <v>377</v>
      </c>
      <c r="C80" s="9">
        <v>23633.423665031944</v>
      </c>
      <c r="D80" s="9">
        <v>18805.353562005555</v>
      </c>
      <c r="E80" s="9">
        <v>448366.49303603789</v>
      </c>
      <c r="F80" s="9">
        <v>3149.5897356493465</v>
      </c>
      <c r="G80" s="9">
        <v>234983.11299854476</v>
      </c>
      <c r="H80" s="9">
        <v>11041.258925754257</v>
      </c>
      <c r="I80" s="9">
        <v>6130.4432977185061</v>
      </c>
      <c r="J80" s="9">
        <v>17334.675151180512</v>
      </c>
      <c r="K80" s="9">
        <v>1095.3603276871236</v>
      </c>
      <c r="L80" s="9">
        <v>34260.705015553816</v>
      </c>
      <c r="M80" s="9">
        <v>798800.41571516369</v>
      </c>
    </row>
    <row r="81" spans="1:13" x14ac:dyDescent="0.25">
      <c r="A81">
        <v>2009</v>
      </c>
      <c r="B81" s="7" t="s">
        <v>378</v>
      </c>
      <c r="C81" s="9">
        <v>533694.97592614626</v>
      </c>
      <c r="D81" s="9">
        <v>298866.69150147331</v>
      </c>
      <c r="E81" s="9">
        <v>957500.16064140608</v>
      </c>
      <c r="F81" s="9">
        <v>4070.9529147662784</v>
      </c>
      <c r="G81" s="9">
        <v>1658290.3475384829</v>
      </c>
      <c r="H81" s="9">
        <v>31156.542465293795</v>
      </c>
      <c r="I81" s="9">
        <v>37610.618909115496</v>
      </c>
      <c r="J81" s="9">
        <v>122770.93985130571</v>
      </c>
      <c r="K81" s="9">
        <v>13878.617622896189</v>
      </c>
      <c r="L81" s="9">
        <v>243940.86736099073</v>
      </c>
      <c r="M81" s="9">
        <v>3901780.7147318767</v>
      </c>
    </row>
    <row r="82" spans="1:13" x14ac:dyDescent="0.25">
      <c r="A82">
        <v>2009</v>
      </c>
      <c r="B82" s="7" t="s">
        <v>379</v>
      </c>
      <c r="C82" s="9">
        <v>13309.031023524072</v>
      </c>
      <c r="D82" s="9">
        <v>86504.963877093411</v>
      </c>
      <c r="E82" s="9">
        <v>375847.24403468682</v>
      </c>
      <c r="F82" s="9">
        <v>1622.3618910983703</v>
      </c>
      <c r="G82" s="9">
        <v>185895.41712849448</v>
      </c>
      <c r="H82" s="9">
        <v>7018.5314092542785</v>
      </c>
      <c r="I82" s="9">
        <v>5025.5611076051555</v>
      </c>
      <c r="J82" s="9">
        <v>18205.955723635947</v>
      </c>
      <c r="K82" s="9">
        <v>514.33043744995973</v>
      </c>
      <c r="L82" s="9">
        <v>15424.658466665955</v>
      </c>
      <c r="M82" s="9">
        <v>709368.05509950849</v>
      </c>
    </row>
    <row r="83" spans="1:13" x14ac:dyDescent="0.25">
      <c r="A83">
        <v>2009</v>
      </c>
      <c r="B83" s="7" t="s">
        <v>380</v>
      </c>
      <c r="C83" s="9">
        <v>39041.489147697008</v>
      </c>
      <c r="D83" s="9">
        <v>6450.5637380308381</v>
      </c>
      <c r="E83" s="9">
        <v>274734.04506859597</v>
      </c>
      <c r="F83" s="9">
        <v>10258.205760971332</v>
      </c>
      <c r="G83" s="9">
        <v>199260.9900261859</v>
      </c>
      <c r="H83" s="9">
        <v>11001.098202895097</v>
      </c>
      <c r="I83" s="9">
        <v>7887.0283439183459</v>
      </c>
      <c r="J83" s="9">
        <v>9912.7103350134985</v>
      </c>
      <c r="K83" s="9">
        <v>8813.1159793102452</v>
      </c>
      <c r="L83" s="9">
        <v>27185.933520404687</v>
      </c>
      <c r="M83" s="9">
        <v>594545.18012302299</v>
      </c>
    </row>
    <row r="84" spans="1:13" x14ac:dyDescent="0.25">
      <c r="A84">
        <v>2009</v>
      </c>
      <c r="B84" s="7" t="s">
        <v>381</v>
      </c>
      <c r="C84" s="9">
        <v>165571.02947708397</v>
      </c>
      <c r="D84" s="9">
        <v>127896.91716958804</v>
      </c>
      <c r="E84" s="9">
        <v>1248828.6420882547</v>
      </c>
      <c r="F84" s="9">
        <v>4528.2532647409034</v>
      </c>
      <c r="G84" s="9">
        <v>1629326.1779245948</v>
      </c>
      <c r="H84" s="9">
        <v>71531.53455644034</v>
      </c>
      <c r="I84" s="9">
        <v>87238.046784054895</v>
      </c>
      <c r="J84" s="9">
        <v>165735.86661885408</v>
      </c>
      <c r="K84" s="9">
        <v>43594.439216411498</v>
      </c>
      <c r="L84" s="9">
        <v>258820.70098407666</v>
      </c>
      <c r="M84" s="9">
        <v>3803071.6080841003</v>
      </c>
    </row>
    <row r="85" spans="1:13" x14ac:dyDescent="0.25">
      <c r="A85">
        <v>2009</v>
      </c>
      <c r="B85" s="7" t="s">
        <v>382</v>
      </c>
      <c r="C85" s="9">
        <v>649018.32426585746</v>
      </c>
      <c r="D85" s="9">
        <v>332575.2963863443</v>
      </c>
      <c r="E85" s="9">
        <v>3787176.7626488968</v>
      </c>
      <c r="F85" s="9">
        <v>27577.3718158214</v>
      </c>
      <c r="G85" s="9">
        <v>4004168.0777974026</v>
      </c>
      <c r="H85" s="9">
        <v>210953.7865376797</v>
      </c>
      <c r="I85" s="9">
        <v>243803.94613208534</v>
      </c>
      <c r="J85" s="9">
        <v>376256.15914594656</v>
      </c>
      <c r="K85" s="9">
        <v>195800.64773568331</v>
      </c>
      <c r="L85" s="9">
        <v>521350.4975202356</v>
      </c>
      <c r="M85" s="9">
        <v>10348680.869985953</v>
      </c>
    </row>
    <row r="86" spans="1:13" x14ac:dyDescent="0.25">
      <c r="A86">
        <v>2009</v>
      </c>
      <c r="B86" s="7" t="s">
        <v>383</v>
      </c>
      <c r="C86" s="9">
        <v>115898.23382575565</v>
      </c>
      <c r="D86" s="9">
        <v>33764.552088023913</v>
      </c>
      <c r="E86" s="9">
        <v>1057350.4791515637</v>
      </c>
      <c r="F86" s="9">
        <v>1268.6107122412493</v>
      </c>
      <c r="G86" s="9">
        <v>958847.71675955551</v>
      </c>
      <c r="H86" s="9">
        <v>38593.103046202639</v>
      </c>
      <c r="I86" s="9">
        <v>35525.581570693423</v>
      </c>
      <c r="J86" s="9">
        <v>81057.270092255203</v>
      </c>
      <c r="K86" s="9">
        <v>34017.421691269519</v>
      </c>
      <c r="L86" s="9">
        <v>87284.341979082688</v>
      </c>
      <c r="M86" s="9">
        <v>2443607.3109166436</v>
      </c>
    </row>
    <row r="87" spans="1:13" x14ac:dyDescent="0.25">
      <c r="A87">
        <v>2009</v>
      </c>
      <c r="B87" s="7" t="s">
        <v>384</v>
      </c>
      <c r="C87" s="9">
        <v>1106770.6328613372</v>
      </c>
      <c r="D87" s="9">
        <v>395977.76387939497</v>
      </c>
      <c r="E87" s="9">
        <v>18268541.531796176</v>
      </c>
      <c r="F87" s="9">
        <v>52551.412745501148</v>
      </c>
      <c r="G87" s="9">
        <v>7498284.3496174198</v>
      </c>
      <c r="H87" s="9">
        <v>346111.54686962068</v>
      </c>
      <c r="I87" s="9">
        <v>230625.5307384741</v>
      </c>
      <c r="J87" s="9">
        <v>710904.04163419409</v>
      </c>
      <c r="K87" s="9">
        <v>569313.40399063774</v>
      </c>
      <c r="L87" s="9">
        <v>1225660.0923141749</v>
      </c>
      <c r="M87" s="9">
        <v>30404740.306446929</v>
      </c>
    </row>
    <row r="88" spans="1:13" x14ac:dyDescent="0.25">
      <c r="A88">
        <v>2009</v>
      </c>
      <c r="B88" s="7" t="s">
        <v>385</v>
      </c>
      <c r="C88" s="9">
        <v>3513237.4957390316</v>
      </c>
      <c r="D88" s="9">
        <v>1250625.8598009229</v>
      </c>
      <c r="E88" s="9">
        <v>35022552.000297606</v>
      </c>
      <c r="F88" s="9">
        <v>1096858.4900412548</v>
      </c>
      <c r="G88" s="9">
        <v>31744626.218326434</v>
      </c>
      <c r="H88" s="9">
        <v>1305016.7340997204</v>
      </c>
      <c r="I88" s="9">
        <v>2799394.7878100835</v>
      </c>
      <c r="J88" s="9">
        <v>1847926.7792021341</v>
      </c>
      <c r="K88" s="9">
        <v>525286.8916762697</v>
      </c>
      <c r="L88" s="9">
        <v>8865050.8300536871</v>
      </c>
      <c r="M88" s="9">
        <v>87970576.08704716</v>
      </c>
    </row>
    <row r="89" spans="1:13" x14ac:dyDescent="0.25">
      <c r="A89">
        <v>2009</v>
      </c>
      <c r="B89" s="7" t="s">
        <v>386</v>
      </c>
      <c r="C89" s="9">
        <v>556793.16566503898</v>
      </c>
      <c r="D89" s="9">
        <v>243757.29767734959</v>
      </c>
      <c r="E89" s="9">
        <v>2700542.1874699355</v>
      </c>
      <c r="F89" s="9">
        <v>57911.068165958801</v>
      </c>
      <c r="G89" s="9">
        <v>4371971.7883788049</v>
      </c>
      <c r="H89" s="9">
        <v>180845.21371767053</v>
      </c>
      <c r="I89" s="9">
        <v>247702.60715465824</v>
      </c>
      <c r="J89" s="9">
        <v>307166.19124361774</v>
      </c>
      <c r="K89" s="9">
        <v>161511.78347274047</v>
      </c>
      <c r="L89" s="9">
        <v>476630.28100310999</v>
      </c>
      <c r="M89" s="9">
        <v>9304831.5839488842</v>
      </c>
    </row>
    <row r="90" spans="1:13" x14ac:dyDescent="0.25">
      <c r="A90">
        <v>2009</v>
      </c>
      <c r="B90" s="7" t="s">
        <v>387</v>
      </c>
      <c r="C90" s="9">
        <v>345965.03892340942</v>
      </c>
      <c r="D90" s="9">
        <v>177829.71804507085</v>
      </c>
      <c r="E90" s="9">
        <v>1953159.8558351737</v>
      </c>
      <c r="F90" s="9">
        <v>10395.450670603203</v>
      </c>
      <c r="G90" s="9">
        <v>1443222.0369106235</v>
      </c>
      <c r="H90" s="9">
        <v>147993.03886843869</v>
      </c>
      <c r="I90" s="9">
        <v>219721.9271038227</v>
      </c>
      <c r="J90" s="9">
        <v>157951.24591877815</v>
      </c>
      <c r="K90" s="9">
        <v>8057.6050544343834</v>
      </c>
      <c r="L90" s="9">
        <v>248070.52213713009</v>
      </c>
      <c r="M90" s="9">
        <v>4712366.4394674841</v>
      </c>
    </row>
    <row r="91" spans="1:13" x14ac:dyDescent="0.25">
      <c r="A91">
        <v>2009</v>
      </c>
      <c r="B91" s="7" t="s">
        <v>388</v>
      </c>
      <c r="C91" s="9">
        <v>809916.26527766255</v>
      </c>
      <c r="D91" s="9">
        <v>139679.61463076551</v>
      </c>
      <c r="E91" s="9">
        <v>3829354.984259895</v>
      </c>
      <c r="F91" s="9">
        <v>15159.707774784312</v>
      </c>
      <c r="G91" s="9">
        <v>3726966.1066421219</v>
      </c>
      <c r="H91" s="9">
        <v>167090.44675862073</v>
      </c>
      <c r="I91" s="9">
        <v>116065.97873347008</v>
      </c>
      <c r="J91" s="9">
        <v>279931.04513952247</v>
      </c>
      <c r="K91" s="9">
        <v>54512.575830502101</v>
      </c>
      <c r="L91" s="9">
        <v>611580.52565804799</v>
      </c>
      <c r="M91" s="9">
        <v>9750257.2507053949</v>
      </c>
    </row>
    <row r="92" spans="1:13" x14ac:dyDescent="0.25">
      <c r="A92">
        <v>2009</v>
      </c>
      <c r="B92" s="7" t="s">
        <v>389</v>
      </c>
      <c r="C92" s="9">
        <v>58290.471285849198</v>
      </c>
      <c r="D92" s="9">
        <v>31430.283039910901</v>
      </c>
      <c r="E92" s="9">
        <v>614577.46941707598</v>
      </c>
      <c r="F92" s="9">
        <v>478.5939568831248</v>
      </c>
      <c r="G92" s="9">
        <v>277969.36333518958</v>
      </c>
      <c r="H92" s="9">
        <v>10059.386578869484</v>
      </c>
      <c r="I92" s="9">
        <v>44499.437880469872</v>
      </c>
      <c r="J92" s="9">
        <v>31098.15011806551</v>
      </c>
      <c r="K92" s="9">
        <v>2772.4898776643404</v>
      </c>
      <c r="L92" s="9">
        <v>54355.954363979778</v>
      </c>
      <c r="M92" s="9">
        <v>1125531.5998539578</v>
      </c>
    </row>
    <row r="93" spans="1:13" x14ac:dyDescent="0.25">
      <c r="A93">
        <v>2009</v>
      </c>
      <c r="B93" s="7" t="s">
        <v>390</v>
      </c>
      <c r="C93" s="9">
        <v>51284.309317484673</v>
      </c>
      <c r="D93" s="9">
        <v>47040.687875291595</v>
      </c>
      <c r="E93" s="9">
        <v>427901.94455988164</v>
      </c>
      <c r="F93" s="9">
        <v>11393.706822630538</v>
      </c>
      <c r="G93" s="9">
        <v>356713.58353018621</v>
      </c>
      <c r="H93" s="9">
        <v>21216.115573523999</v>
      </c>
      <c r="I93" s="9">
        <v>16245.573197629556</v>
      </c>
      <c r="J93" s="9">
        <v>48700.333549935371</v>
      </c>
      <c r="K93" s="9">
        <v>1283.3328425487894</v>
      </c>
      <c r="L93" s="9">
        <v>55747.308549856229</v>
      </c>
      <c r="M93" s="9">
        <v>1037526.8958189685</v>
      </c>
    </row>
    <row r="94" spans="1:13" x14ac:dyDescent="0.25">
      <c r="A94">
        <v>2009</v>
      </c>
      <c r="B94" s="7" t="s">
        <v>391</v>
      </c>
      <c r="C94" s="9">
        <v>154761.48947617304</v>
      </c>
      <c r="D94" s="9">
        <v>30029.810978831672</v>
      </c>
      <c r="E94" s="9">
        <v>1050790.6337396512</v>
      </c>
      <c r="F94" s="9">
        <v>3262.2867851444821</v>
      </c>
      <c r="G94" s="9">
        <v>1045966.7282305955</v>
      </c>
      <c r="H94" s="9">
        <v>34870.004999912853</v>
      </c>
      <c r="I94" s="9">
        <v>45537.12251716818</v>
      </c>
      <c r="J94" s="9">
        <v>116916.62238785552</v>
      </c>
      <c r="K94" s="9">
        <v>4656.107157426447</v>
      </c>
      <c r="L94" s="9">
        <v>124223.07092964646</v>
      </c>
      <c r="M94" s="9">
        <v>2611013.8772024051</v>
      </c>
    </row>
    <row r="95" spans="1:13" x14ac:dyDescent="0.25">
      <c r="A95">
        <v>2009</v>
      </c>
      <c r="B95" s="7" t="s">
        <v>392</v>
      </c>
      <c r="C95" s="9">
        <v>107202.44827138887</v>
      </c>
      <c r="D95" s="9">
        <v>65611.044885657975</v>
      </c>
      <c r="E95" s="9">
        <v>3248001.1305141663</v>
      </c>
      <c r="F95" s="9">
        <v>1257.8976814527928</v>
      </c>
      <c r="G95" s="9">
        <v>1864633.0049535825</v>
      </c>
      <c r="H95" s="9">
        <v>85118.570138468494</v>
      </c>
      <c r="I95" s="9">
        <v>33059.014493171577</v>
      </c>
      <c r="J95" s="9">
        <v>83224.867078484094</v>
      </c>
      <c r="K95" s="9">
        <v>53380.51484697721</v>
      </c>
      <c r="L95" s="9">
        <v>382150.04842887091</v>
      </c>
      <c r="M95" s="9">
        <v>5923638.5412922194</v>
      </c>
    </row>
    <row r="96" spans="1:13" x14ac:dyDescent="0.25">
      <c r="A96">
        <v>2009</v>
      </c>
      <c r="B96" s="7" t="s">
        <v>89</v>
      </c>
      <c r="C96" s="9">
        <v>8617201.8683356717</v>
      </c>
      <c r="D96" s="9">
        <v>3702784.0888703507</v>
      </c>
      <c r="E96" s="9">
        <v>78644696.981461421</v>
      </c>
      <c r="F96" s="9">
        <v>1311609.5149652644</v>
      </c>
      <c r="G96" s="9">
        <v>64469414.088345952</v>
      </c>
      <c r="H96" s="9">
        <v>2801612.0735273981</v>
      </c>
      <c r="I96" s="9">
        <v>4330678.6441759001</v>
      </c>
      <c r="J96" s="9">
        <v>4689627.3784993282</v>
      </c>
      <c r="K96" s="9">
        <v>2173449.9982515243</v>
      </c>
      <c r="L96" s="9">
        <v>13678950.938657684</v>
      </c>
      <c r="M96" s="9">
        <v>184420025.57509047</v>
      </c>
    </row>
    <row r="99" spans="1:13" x14ac:dyDescent="0.25">
      <c r="C99" s="13" t="s">
        <v>92</v>
      </c>
    </row>
    <row r="100" spans="1:13" x14ac:dyDescent="0.25">
      <c r="B100" s="13" t="s">
        <v>93</v>
      </c>
      <c r="C100" s="132" t="s">
        <v>779</v>
      </c>
      <c r="D100" s="132" t="s">
        <v>781</v>
      </c>
      <c r="E100" s="132" t="s">
        <v>23</v>
      </c>
      <c r="F100" s="132" t="s">
        <v>786</v>
      </c>
      <c r="G100" s="132" t="s">
        <v>787</v>
      </c>
      <c r="H100" s="132" t="s">
        <v>790</v>
      </c>
      <c r="I100" s="132" t="s">
        <v>25</v>
      </c>
      <c r="J100" s="132" t="s">
        <v>24</v>
      </c>
      <c r="K100" s="132" t="s">
        <v>35</v>
      </c>
      <c r="L100" s="132" t="s">
        <v>794</v>
      </c>
      <c r="M100" s="132" t="s">
        <v>83</v>
      </c>
    </row>
    <row r="101" spans="1:13" x14ac:dyDescent="0.25">
      <c r="A101">
        <v>2010</v>
      </c>
      <c r="B101" s="7" t="s">
        <v>393</v>
      </c>
      <c r="C101" s="9">
        <v>39756.524851944727</v>
      </c>
      <c r="D101" s="9">
        <v>3130.4299538049199</v>
      </c>
      <c r="E101" s="9">
        <v>281851.66761131969</v>
      </c>
      <c r="F101" s="9">
        <v>444.31734693961789</v>
      </c>
      <c r="G101" s="9">
        <v>211576.48467968428</v>
      </c>
      <c r="H101" s="9">
        <v>10848.982417882009</v>
      </c>
      <c r="I101" s="9">
        <v>9593.1870261508866</v>
      </c>
      <c r="J101" s="9">
        <v>18923.842080396309</v>
      </c>
      <c r="K101" s="9">
        <v>1439.8206713876061</v>
      </c>
      <c r="L101" s="9">
        <v>9887.8828432428745</v>
      </c>
      <c r="M101" s="9">
        <v>587453.13948275289</v>
      </c>
    </row>
    <row r="102" spans="1:13" x14ac:dyDescent="0.25">
      <c r="A102">
        <v>2010</v>
      </c>
      <c r="B102" s="7" t="s">
        <v>394</v>
      </c>
      <c r="C102" s="9">
        <v>8823.7857183881879</v>
      </c>
      <c r="D102" s="9">
        <v>302.67717583067247</v>
      </c>
      <c r="E102" s="9">
        <v>76006.620743042411</v>
      </c>
      <c r="F102" s="9">
        <v>0</v>
      </c>
      <c r="G102" s="9">
        <v>50259.288746754894</v>
      </c>
      <c r="H102" s="9">
        <v>2276.2018431647994</v>
      </c>
      <c r="I102" s="9">
        <v>2707.5427910377953</v>
      </c>
      <c r="J102" s="9">
        <v>13010.325491121039</v>
      </c>
      <c r="K102" s="9">
        <v>78448.003142693895</v>
      </c>
      <c r="L102" s="9">
        <v>7778.7440208364224</v>
      </c>
      <c r="M102" s="9">
        <v>239613.18967287012</v>
      </c>
    </row>
    <row r="103" spans="1:13" x14ac:dyDescent="0.25">
      <c r="A103">
        <v>2010</v>
      </c>
      <c r="B103" s="7" t="s">
        <v>395</v>
      </c>
      <c r="C103" s="9">
        <v>120064.35819869862</v>
      </c>
      <c r="D103" s="9">
        <v>110566.36239713964</v>
      </c>
      <c r="E103" s="9">
        <v>713350.24233499495</v>
      </c>
      <c r="F103" s="9">
        <v>0</v>
      </c>
      <c r="G103" s="9">
        <v>451524.62993827666</v>
      </c>
      <c r="H103" s="9">
        <v>16977.277403628497</v>
      </c>
      <c r="I103" s="9">
        <v>57932.369890220813</v>
      </c>
      <c r="J103" s="9">
        <v>75032.794195425406</v>
      </c>
      <c r="K103" s="9">
        <v>39046.002087432382</v>
      </c>
      <c r="L103" s="9">
        <v>81169.856728741375</v>
      </c>
      <c r="M103" s="9">
        <v>1665663.8931745586</v>
      </c>
    </row>
    <row r="104" spans="1:13" x14ac:dyDescent="0.25">
      <c r="A104">
        <v>2010</v>
      </c>
      <c r="B104" s="7" t="s">
        <v>396</v>
      </c>
      <c r="C104" s="9">
        <v>1550.5989185176941</v>
      </c>
      <c r="D104" s="9">
        <v>2326.6842026065301</v>
      </c>
      <c r="E104" s="9">
        <v>73863.113524314336</v>
      </c>
      <c r="F104" s="9">
        <v>473.848384173174</v>
      </c>
      <c r="G104" s="9">
        <v>43194.083047802393</v>
      </c>
      <c r="H104" s="9">
        <v>3661.3151426991294</v>
      </c>
      <c r="I104" s="9">
        <v>3068.469347359106</v>
      </c>
      <c r="J104" s="9">
        <v>8367.035770151484</v>
      </c>
      <c r="K104" s="9">
        <v>1401.5468519344083</v>
      </c>
      <c r="L104" s="9">
        <v>4441.7684848406689</v>
      </c>
      <c r="M104" s="9">
        <v>142348.4636743989</v>
      </c>
    </row>
    <row r="105" spans="1:13" x14ac:dyDescent="0.25">
      <c r="A105">
        <v>2010</v>
      </c>
      <c r="B105" s="7" t="s">
        <v>397</v>
      </c>
      <c r="C105" s="9">
        <v>54612.951641527914</v>
      </c>
      <c r="D105" s="9">
        <v>101945.64720194183</v>
      </c>
      <c r="E105" s="9">
        <v>676075.19848520961</v>
      </c>
      <c r="F105" s="9">
        <v>6344.6722145220047</v>
      </c>
      <c r="G105" s="9">
        <v>607870.33500639151</v>
      </c>
      <c r="H105" s="9">
        <v>26666.195503700823</v>
      </c>
      <c r="I105" s="9">
        <v>20647.606814225881</v>
      </c>
      <c r="J105" s="9">
        <v>57556.890504688417</v>
      </c>
      <c r="K105" s="9">
        <v>322662.94956950709</v>
      </c>
      <c r="L105" s="9">
        <v>90134.080781565572</v>
      </c>
      <c r="M105" s="9">
        <v>1964516.5277232807</v>
      </c>
    </row>
    <row r="106" spans="1:13" x14ac:dyDescent="0.25">
      <c r="A106">
        <v>2010</v>
      </c>
      <c r="B106" s="7" t="s">
        <v>398</v>
      </c>
      <c r="C106" s="9">
        <v>3335.1838717866458</v>
      </c>
      <c r="D106" s="9">
        <v>531.68455172805272</v>
      </c>
      <c r="E106" s="9">
        <v>78579.694580213763</v>
      </c>
      <c r="F106" s="9">
        <v>0</v>
      </c>
      <c r="G106" s="9">
        <v>40682.934964596607</v>
      </c>
      <c r="H106" s="9">
        <v>975.36045187596278</v>
      </c>
      <c r="I106" s="9">
        <v>1346.2800248922274</v>
      </c>
      <c r="J106" s="9">
        <v>3473.5756843618246</v>
      </c>
      <c r="K106" s="9">
        <v>0</v>
      </c>
      <c r="L106" s="9">
        <v>8220.0533828008411</v>
      </c>
      <c r="M106" s="9">
        <v>137144.76751225593</v>
      </c>
    </row>
    <row r="107" spans="1:13" x14ac:dyDescent="0.25">
      <c r="A107">
        <v>2010</v>
      </c>
      <c r="B107" s="7" t="s">
        <v>399</v>
      </c>
      <c r="C107" s="9">
        <v>11431.073572259924</v>
      </c>
      <c r="D107" s="9">
        <v>2130.7132449240908</v>
      </c>
      <c r="E107" s="9">
        <v>75522.638038419842</v>
      </c>
      <c r="F107" s="9">
        <v>819.38323706196365</v>
      </c>
      <c r="G107" s="9">
        <v>130884.34926304342</v>
      </c>
      <c r="H107" s="9">
        <v>4755.0599414885401</v>
      </c>
      <c r="I107" s="9">
        <v>5947.487796314972</v>
      </c>
      <c r="J107" s="9">
        <v>11425.825802801839</v>
      </c>
      <c r="K107" s="9">
        <v>0</v>
      </c>
      <c r="L107" s="9">
        <v>15324.143580938002</v>
      </c>
      <c r="M107" s="9">
        <v>258240.67447725259</v>
      </c>
    </row>
    <row r="108" spans="1:13" x14ac:dyDescent="0.25">
      <c r="A108">
        <v>2010</v>
      </c>
      <c r="B108" s="7" t="s">
        <v>400</v>
      </c>
      <c r="C108" s="9">
        <v>43341.797430832761</v>
      </c>
      <c r="D108" s="9">
        <v>2484.8213230981582</v>
      </c>
      <c r="E108" s="9">
        <v>399364.14613915421</v>
      </c>
      <c r="F108" s="9">
        <v>115.84383696393279</v>
      </c>
      <c r="G108" s="9">
        <v>311143.09947705868</v>
      </c>
      <c r="H108" s="9">
        <v>8673.3840010270233</v>
      </c>
      <c r="I108" s="9">
        <v>7845.2564540903923</v>
      </c>
      <c r="J108" s="9">
        <v>48653.426862838605</v>
      </c>
      <c r="K108" s="9">
        <v>12882.247290665757</v>
      </c>
      <c r="L108" s="9">
        <v>55402.679488549009</v>
      </c>
      <c r="M108" s="9">
        <v>889906.70230427838</v>
      </c>
    </row>
    <row r="109" spans="1:13" x14ac:dyDescent="0.25">
      <c r="A109">
        <v>2010</v>
      </c>
      <c r="B109" s="7" t="s">
        <v>401</v>
      </c>
      <c r="C109" s="9">
        <v>28537.750139932592</v>
      </c>
      <c r="D109" s="9">
        <v>60765.407702731907</v>
      </c>
      <c r="E109" s="9">
        <v>185035.31152358491</v>
      </c>
      <c r="F109" s="9">
        <v>2611.3904428544374</v>
      </c>
      <c r="G109" s="9">
        <v>226034.94495205762</v>
      </c>
      <c r="H109" s="9">
        <v>5820.558719549017</v>
      </c>
      <c r="I109" s="9">
        <v>6685.4201289393513</v>
      </c>
      <c r="J109" s="9">
        <v>31520.563525202531</v>
      </c>
      <c r="K109" s="9">
        <v>7606.0454296949847</v>
      </c>
      <c r="L109" s="9">
        <v>21081.576588626471</v>
      </c>
      <c r="M109" s="9">
        <v>575698.96915317373</v>
      </c>
    </row>
    <row r="110" spans="1:13" x14ac:dyDescent="0.25">
      <c r="A110">
        <v>2010</v>
      </c>
      <c r="B110" s="7" t="s">
        <v>402</v>
      </c>
      <c r="C110" s="9">
        <v>142210.94157873315</v>
      </c>
      <c r="D110" s="9">
        <v>220310.74254233963</v>
      </c>
      <c r="E110" s="9">
        <v>920077.0934746553</v>
      </c>
      <c r="F110" s="9">
        <v>3138.2688226000196</v>
      </c>
      <c r="G110" s="9">
        <v>1296040.0818627165</v>
      </c>
      <c r="H110" s="9">
        <v>30297.975170276077</v>
      </c>
      <c r="I110" s="9">
        <v>76969.035919211557</v>
      </c>
      <c r="J110" s="9">
        <v>79208.609077729619</v>
      </c>
      <c r="K110" s="9">
        <v>6027.2541057083281</v>
      </c>
      <c r="L110" s="9">
        <v>144994.67548649901</v>
      </c>
      <c r="M110" s="9">
        <v>2919274.6780404691</v>
      </c>
    </row>
    <row r="111" spans="1:13" x14ac:dyDescent="0.25">
      <c r="A111">
        <v>2010</v>
      </c>
      <c r="B111" s="7" t="s">
        <v>403</v>
      </c>
      <c r="C111" s="9">
        <v>41695.321712906072</v>
      </c>
      <c r="D111" s="9">
        <v>21285.497856098751</v>
      </c>
      <c r="E111" s="9">
        <v>503541.05896374915</v>
      </c>
      <c r="F111" s="9">
        <v>2099.5512634826391</v>
      </c>
      <c r="G111" s="9">
        <v>318035.49211427907</v>
      </c>
      <c r="H111" s="9">
        <v>17231.207621102316</v>
      </c>
      <c r="I111" s="9">
        <v>15507.83806716103</v>
      </c>
      <c r="J111" s="9">
        <v>33163.455136599609</v>
      </c>
      <c r="K111" s="9">
        <v>10357.472708628044</v>
      </c>
      <c r="L111" s="9">
        <v>64045.855074107138</v>
      </c>
      <c r="M111" s="9">
        <v>1026962.750518114</v>
      </c>
    </row>
    <row r="112" spans="1:13" x14ac:dyDescent="0.25">
      <c r="A112">
        <v>2010</v>
      </c>
      <c r="B112" s="7" t="s">
        <v>404</v>
      </c>
      <c r="C112" s="9">
        <v>25070.384262456024</v>
      </c>
      <c r="D112" s="9">
        <v>19440.994191850725</v>
      </c>
      <c r="E112" s="9">
        <v>544741.00704160018</v>
      </c>
      <c r="F112" s="9">
        <v>7618.6940356464584</v>
      </c>
      <c r="G112" s="9">
        <v>279673.04219621303</v>
      </c>
      <c r="H112" s="9">
        <v>10260.476240061054</v>
      </c>
      <c r="I112" s="9">
        <v>8257.6053540828216</v>
      </c>
      <c r="J112" s="9">
        <v>19696.378297300838</v>
      </c>
      <c r="K112" s="9">
        <v>1020.4752761817051</v>
      </c>
      <c r="L112" s="9">
        <v>30433.022205798196</v>
      </c>
      <c r="M112" s="9">
        <v>946212.07910119114</v>
      </c>
    </row>
    <row r="113" spans="1:13" x14ac:dyDescent="0.25">
      <c r="A113">
        <v>2010</v>
      </c>
      <c r="B113" s="7" t="s">
        <v>405</v>
      </c>
      <c r="C113" s="9">
        <v>530519.47225888993</v>
      </c>
      <c r="D113" s="9">
        <v>211312.13380368275</v>
      </c>
      <c r="E113" s="9">
        <v>999275.04224525625</v>
      </c>
      <c r="F113" s="9">
        <v>7635.0684041087652</v>
      </c>
      <c r="G113" s="9">
        <v>2083638.5924451042</v>
      </c>
      <c r="H113" s="9">
        <v>38684.345096060279</v>
      </c>
      <c r="I113" s="9">
        <v>49557.605985824157</v>
      </c>
      <c r="J113" s="9">
        <v>157576.8805258302</v>
      </c>
      <c r="K113" s="9">
        <v>5237.6595928552379</v>
      </c>
      <c r="L113" s="9">
        <v>245012.28879105116</v>
      </c>
      <c r="M113" s="9">
        <v>4328449.089148663</v>
      </c>
    </row>
    <row r="114" spans="1:13" x14ac:dyDescent="0.25">
      <c r="A114">
        <v>2010</v>
      </c>
      <c r="B114" s="7" t="s">
        <v>406</v>
      </c>
      <c r="C114" s="9">
        <v>15413.783199616495</v>
      </c>
      <c r="D114" s="9">
        <v>7713.4546782476064</v>
      </c>
      <c r="E114" s="9">
        <v>400562.22872629057</v>
      </c>
      <c r="F114" s="9">
        <v>3724.2702180944843</v>
      </c>
      <c r="G114" s="9">
        <v>211378.41943781925</v>
      </c>
      <c r="H114" s="9">
        <v>10050.789315490896</v>
      </c>
      <c r="I114" s="9">
        <v>5576.5174352118056</v>
      </c>
      <c r="J114" s="9">
        <v>19076.296182014536</v>
      </c>
      <c r="K114" s="9">
        <v>456.11416220556532</v>
      </c>
      <c r="L114" s="9">
        <v>19046.410435252092</v>
      </c>
      <c r="M114" s="9">
        <v>692998.28379024332</v>
      </c>
    </row>
    <row r="115" spans="1:13" x14ac:dyDescent="0.25">
      <c r="A115">
        <v>2010</v>
      </c>
      <c r="B115" s="7" t="s">
        <v>407</v>
      </c>
      <c r="C115" s="9">
        <v>48909.872142967433</v>
      </c>
      <c r="D115" s="9">
        <v>10044.66233361639</v>
      </c>
      <c r="E115" s="9">
        <v>267900.16078333964</v>
      </c>
      <c r="F115" s="9">
        <v>11055.221680606983</v>
      </c>
      <c r="G115" s="9">
        <v>236349.60168011006</v>
      </c>
      <c r="H115" s="9">
        <v>12285.813174543413</v>
      </c>
      <c r="I115" s="9">
        <v>23419.775971153307</v>
      </c>
      <c r="J115" s="9">
        <v>4907.3862203215685</v>
      </c>
      <c r="K115" s="9">
        <v>285.22670361356199</v>
      </c>
      <c r="L115" s="9">
        <v>30731.494437966321</v>
      </c>
      <c r="M115" s="9">
        <v>645889.21512823855</v>
      </c>
    </row>
    <row r="116" spans="1:13" x14ac:dyDescent="0.25">
      <c r="A116">
        <v>2010</v>
      </c>
      <c r="B116" s="7" t="s">
        <v>408</v>
      </c>
      <c r="C116" s="9">
        <v>223942.59862259508</v>
      </c>
      <c r="D116" s="9">
        <v>130380.55259387899</v>
      </c>
      <c r="E116" s="9">
        <v>1401472.321314567</v>
      </c>
      <c r="F116" s="9">
        <v>10008.770118793778</v>
      </c>
      <c r="G116" s="9">
        <v>1687448.3864042195</v>
      </c>
      <c r="H116" s="9">
        <v>77557.085486176336</v>
      </c>
      <c r="I116" s="9">
        <v>62472.703700181693</v>
      </c>
      <c r="J116" s="9">
        <v>165858.6719776275</v>
      </c>
      <c r="K116" s="9">
        <v>16070.786046410056</v>
      </c>
      <c r="L116" s="9">
        <v>288075.77094179549</v>
      </c>
      <c r="M116" s="9">
        <v>4063287.6472062455</v>
      </c>
    </row>
    <row r="117" spans="1:13" x14ac:dyDescent="0.25">
      <c r="A117">
        <v>2010</v>
      </c>
      <c r="B117" s="7" t="s">
        <v>409</v>
      </c>
      <c r="C117" s="9">
        <v>1120002.0297977137</v>
      </c>
      <c r="D117" s="9">
        <v>300856.02352557727</v>
      </c>
      <c r="E117" s="9">
        <v>4167305.0059433552</v>
      </c>
      <c r="F117" s="9">
        <v>42593.245910353537</v>
      </c>
      <c r="G117" s="9">
        <v>4273624.5462447675</v>
      </c>
      <c r="H117" s="9">
        <v>218411.39704144764</v>
      </c>
      <c r="I117" s="9">
        <v>290049.69730284892</v>
      </c>
      <c r="J117" s="9">
        <v>396143.15257050889</v>
      </c>
      <c r="K117" s="9">
        <v>200483.0039170261</v>
      </c>
      <c r="L117" s="9">
        <v>510061.17085869808</v>
      </c>
      <c r="M117" s="9">
        <v>11519529.273112295</v>
      </c>
    </row>
    <row r="118" spans="1:13" x14ac:dyDescent="0.25">
      <c r="A118">
        <v>2010</v>
      </c>
      <c r="B118" s="7" t="s">
        <v>410</v>
      </c>
      <c r="C118" s="9">
        <v>103079.18036983687</v>
      </c>
      <c r="D118" s="9">
        <v>36696.799500515546</v>
      </c>
      <c r="E118" s="9">
        <v>1016050.9021155287</v>
      </c>
      <c r="F118" s="9">
        <v>986.98395081619969</v>
      </c>
      <c r="G118" s="9">
        <v>1001698.4804768672</v>
      </c>
      <c r="H118" s="9">
        <v>38695.59353164208</v>
      </c>
      <c r="I118" s="9">
        <v>42575.557423163031</v>
      </c>
      <c r="J118" s="9">
        <v>93516.927980138309</v>
      </c>
      <c r="K118" s="9">
        <v>2744.2251493153985</v>
      </c>
      <c r="L118" s="9">
        <v>110605.7308440084</v>
      </c>
      <c r="M118" s="9">
        <v>2446650.3813418318</v>
      </c>
    </row>
    <row r="119" spans="1:13" x14ac:dyDescent="0.25">
      <c r="A119">
        <v>2010</v>
      </c>
      <c r="B119" s="7" t="s">
        <v>411</v>
      </c>
      <c r="C119" s="9">
        <v>1073913.801662016</v>
      </c>
      <c r="D119" s="9">
        <v>529636.2070910281</v>
      </c>
      <c r="E119" s="9">
        <v>20308804.994197551</v>
      </c>
      <c r="F119" s="9">
        <v>109767.74959953155</v>
      </c>
      <c r="G119" s="9">
        <v>7852900.9905884936</v>
      </c>
      <c r="H119" s="9">
        <v>390671.67570154811</v>
      </c>
      <c r="I119" s="9">
        <v>227847.68016145419</v>
      </c>
      <c r="J119" s="9">
        <v>746770.79005630617</v>
      </c>
      <c r="K119" s="9">
        <v>689968.93528048461</v>
      </c>
      <c r="L119" s="9">
        <v>1233600.9083796716</v>
      </c>
      <c r="M119" s="9">
        <v>33163883.73271808</v>
      </c>
    </row>
    <row r="120" spans="1:13" x14ac:dyDescent="0.25">
      <c r="A120">
        <v>2010</v>
      </c>
      <c r="B120" s="7" t="s">
        <v>412</v>
      </c>
      <c r="C120" s="9">
        <v>4339672.6447094688</v>
      </c>
      <c r="D120" s="9">
        <v>1519615.8290710396</v>
      </c>
      <c r="E120" s="9">
        <v>35296324.759779193</v>
      </c>
      <c r="F120" s="9">
        <v>1532296.0966300149</v>
      </c>
      <c r="G120" s="9">
        <v>35201813.667724311</v>
      </c>
      <c r="H120" s="9">
        <v>1598421.8786594961</v>
      </c>
      <c r="I120" s="9">
        <v>2970894.7010019543</v>
      </c>
      <c r="J120" s="9">
        <v>2008160.6242573599</v>
      </c>
      <c r="K120" s="9">
        <v>495915.58877104375</v>
      </c>
      <c r="L120" s="9">
        <v>9432885.8988945466</v>
      </c>
      <c r="M120" s="9">
        <v>94396001.689498425</v>
      </c>
    </row>
    <row r="121" spans="1:13" x14ac:dyDescent="0.25">
      <c r="A121">
        <v>2010</v>
      </c>
      <c r="B121" s="7" t="s">
        <v>413</v>
      </c>
      <c r="C121" s="9">
        <v>643876.21461429656</v>
      </c>
      <c r="D121" s="9">
        <v>306551.78594373632</v>
      </c>
      <c r="E121" s="9">
        <v>3078581.4605215611</v>
      </c>
      <c r="F121" s="9">
        <v>82136.718603755857</v>
      </c>
      <c r="G121" s="9">
        <v>4689666.3853087239</v>
      </c>
      <c r="H121" s="9">
        <v>202645.19276446471</v>
      </c>
      <c r="I121" s="9">
        <v>284105.1526087448</v>
      </c>
      <c r="J121" s="9">
        <v>390377.64321990422</v>
      </c>
      <c r="K121" s="9">
        <v>172294.93617085167</v>
      </c>
      <c r="L121" s="9">
        <v>560644.67946930206</v>
      </c>
      <c r="M121" s="9">
        <v>10410880.169225343</v>
      </c>
    </row>
    <row r="122" spans="1:13" x14ac:dyDescent="0.25">
      <c r="A122">
        <v>2010</v>
      </c>
      <c r="B122" s="7" t="s">
        <v>414</v>
      </c>
      <c r="C122" s="9">
        <v>354105.59751061717</v>
      </c>
      <c r="D122" s="9">
        <v>113332.89183480345</v>
      </c>
      <c r="E122" s="9">
        <v>2289395.674765625</v>
      </c>
      <c r="F122" s="9">
        <v>20490.723807774502</v>
      </c>
      <c r="G122" s="9">
        <v>1606259.2478165869</v>
      </c>
      <c r="H122" s="9">
        <v>151890.56922256137</v>
      </c>
      <c r="I122" s="9">
        <v>245942.79448158393</v>
      </c>
      <c r="J122" s="9">
        <v>175229.88601783133</v>
      </c>
      <c r="K122" s="9">
        <v>3901.5421310664096</v>
      </c>
      <c r="L122" s="9">
        <v>300454.68742479652</v>
      </c>
      <c r="M122" s="9">
        <v>5261003.6150132464</v>
      </c>
    </row>
    <row r="123" spans="1:13" x14ac:dyDescent="0.25">
      <c r="A123">
        <v>2010</v>
      </c>
      <c r="B123" s="7" t="s">
        <v>415</v>
      </c>
      <c r="C123" s="9">
        <v>817190.57448038727</v>
      </c>
      <c r="D123" s="9">
        <v>131618.25730126351</v>
      </c>
      <c r="E123" s="9">
        <v>4481047.5139106512</v>
      </c>
      <c r="F123" s="9">
        <v>24700.686071193715</v>
      </c>
      <c r="G123" s="9">
        <v>4121891.6700477544</v>
      </c>
      <c r="H123" s="9">
        <v>181131.81744807557</v>
      </c>
      <c r="I123" s="9">
        <v>115010.93720399111</v>
      </c>
      <c r="J123" s="9">
        <v>294064.75647461816</v>
      </c>
      <c r="K123" s="9">
        <v>97660.538337274222</v>
      </c>
      <c r="L123" s="9">
        <v>618788.34277224354</v>
      </c>
      <c r="M123" s="9">
        <v>10883105.094047451</v>
      </c>
    </row>
    <row r="124" spans="1:13" x14ac:dyDescent="0.25">
      <c r="A124">
        <v>2010</v>
      </c>
      <c r="B124" s="7" t="s">
        <v>416</v>
      </c>
      <c r="C124" s="9">
        <v>42395.941229214019</v>
      </c>
      <c r="D124" s="9">
        <v>32051.411680726964</v>
      </c>
      <c r="E124" s="9">
        <v>656412.7051215471</v>
      </c>
      <c r="F124" s="9">
        <v>2847.2686609372631</v>
      </c>
      <c r="G124" s="9">
        <v>288976.90075262502</v>
      </c>
      <c r="H124" s="9">
        <v>14012.934962017287</v>
      </c>
      <c r="I124" s="9">
        <v>53724.307704348546</v>
      </c>
      <c r="J124" s="9">
        <v>34922.565145040935</v>
      </c>
      <c r="K124" s="9">
        <v>2786.1031406223119</v>
      </c>
      <c r="L124" s="9">
        <v>72434.013185483331</v>
      </c>
      <c r="M124" s="9">
        <v>1200564.1515825628</v>
      </c>
    </row>
    <row r="125" spans="1:13" x14ac:dyDescent="0.25">
      <c r="A125">
        <v>2010</v>
      </c>
      <c r="B125" s="7" t="s">
        <v>417</v>
      </c>
      <c r="C125" s="9">
        <v>52653.576696336953</v>
      </c>
      <c r="D125" s="9">
        <v>44332.120983130248</v>
      </c>
      <c r="E125" s="9">
        <v>459977.2487905728</v>
      </c>
      <c r="F125" s="9">
        <v>10336.377154541831</v>
      </c>
      <c r="G125" s="9">
        <v>356952.26946515206</v>
      </c>
      <c r="H125" s="9">
        <v>22005.856150383777</v>
      </c>
      <c r="I125" s="9">
        <v>17039.98669912191</v>
      </c>
      <c r="J125" s="9">
        <v>54013.913396396405</v>
      </c>
      <c r="K125" s="9">
        <v>3503.6415583904495</v>
      </c>
      <c r="L125" s="9">
        <v>52354.668135111395</v>
      </c>
      <c r="M125" s="9">
        <v>1073169.6590291378</v>
      </c>
    </row>
    <row r="126" spans="1:13" x14ac:dyDescent="0.25">
      <c r="A126">
        <v>2010</v>
      </c>
      <c r="B126" s="7" t="s">
        <v>418</v>
      </c>
      <c r="C126" s="9">
        <v>170965.78109380286</v>
      </c>
      <c r="D126" s="9">
        <v>39393.183981059847</v>
      </c>
      <c r="E126" s="9">
        <v>1244290.9519521305</v>
      </c>
      <c r="F126" s="9">
        <v>3516.6986714881332</v>
      </c>
      <c r="G126" s="9">
        <v>1129985.4313759981</v>
      </c>
      <c r="H126" s="9">
        <v>39051.268668156576</v>
      </c>
      <c r="I126" s="9">
        <v>59320.244395933078</v>
      </c>
      <c r="J126" s="9">
        <v>133227.08634626475</v>
      </c>
      <c r="K126" s="9">
        <v>6693.5859411581241</v>
      </c>
      <c r="L126" s="9">
        <v>140218.27898980444</v>
      </c>
      <c r="M126" s="9">
        <v>2966662.5114157968</v>
      </c>
    </row>
    <row r="127" spans="1:13" x14ac:dyDescent="0.25">
      <c r="A127">
        <v>2010</v>
      </c>
      <c r="B127" s="7" t="s">
        <v>419</v>
      </c>
      <c r="C127" s="9">
        <v>157186.22121191421</v>
      </c>
      <c r="D127" s="9">
        <v>76962.256360737505</v>
      </c>
      <c r="E127" s="9">
        <v>3147861.6244205218</v>
      </c>
      <c r="F127" s="9">
        <v>2486.9428048955824</v>
      </c>
      <c r="G127" s="9">
        <v>2059272.252547343</v>
      </c>
      <c r="H127" s="9">
        <v>120318.67156412097</v>
      </c>
      <c r="I127" s="9">
        <v>35983.095880618035</v>
      </c>
      <c r="J127" s="9">
        <v>106646.57375652809</v>
      </c>
      <c r="K127" s="9">
        <v>230107.99284045552</v>
      </c>
      <c r="L127" s="9">
        <v>393619.6775584289</v>
      </c>
      <c r="M127" s="9">
        <v>6330445.3089455636</v>
      </c>
    </row>
    <row r="128" spans="1:13" x14ac:dyDescent="0.25">
      <c r="A128">
        <v>2010</v>
      </c>
      <c r="B128" s="7" t="s">
        <v>88</v>
      </c>
      <c r="C128" s="9">
        <v>10214257.961497659</v>
      </c>
      <c r="D128" s="9">
        <v>4035719.2330271387</v>
      </c>
      <c r="E128" s="9">
        <v>83743270.387047961</v>
      </c>
      <c r="F128" s="9">
        <v>1888248.7918711514</v>
      </c>
      <c r="G128" s="9">
        <v>70768775.608564749</v>
      </c>
      <c r="H128" s="9">
        <v>3254278.8832426406</v>
      </c>
      <c r="I128" s="9">
        <v>4700028.8575698193</v>
      </c>
      <c r="J128" s="9">
        <v>5180525.8765553078</v>
      </c>
      <c r="K128" s="9">
        <v>2409001.6968766074</v>
      </c>
      <c r="L128" s="9">
        <v>14541448.359784704</v>
      </c>
      <c r="M128" s="9">
        <v>200735555.65603769</v>
      </c>
    </row>
    <row r="131" spans="1:13" x14ac:dyDescent="0.25">
      <c r="C131" s="13" t="s">
        <v>92</v>
      </c>
    </row>
    <row r="132" spans="1:13" x14ac:dyDescent="0.25">
      <c r="B132" s="13" t="s">
        <v>93</v>
      </c>
      <c r="C132" s="132" t="s">
        <v>779</v>
      </c>
      <c r="D132" s="132" t="s">
        <v>781</v>
      </c>
      <c r="E132" s="132" t="s">
        <v>23</v>
      </c>
      <c r="F132" s="132" t="s">
        <v>786</v>
      </c>
      <c r="G132" s="132" t="s">
        <v>787</v>
      </c>
      <c r="H132" s="132" t="s">
        <v>790</v>
      </c>
      <c r="I132" s="132" t="s">
        <v>25</v>
      </c>
      <c r="J132" s="132" t="s">
        <v>24</v>
      </c>
      <c r="K132" s="132" t="s">
        <v>35</v>
      </c>
      <c r="L132" s="132" t="s">
        <v>794</v>
      </c>
      <c r="M132" s="132" t="s">
        <v>83</v>
      </c>
    </row>
    <row r="133" spans="1:13" x14ac:dyDescent="0.25">
      <c r="A133">
        <v>2011</v>
      </c>
      <c r="B133" s="7" t="s">
        <v>420</v>
      </c>
      <c r="C133" s="9">
        <v>53670.274002736944</v>
      </c>
      <c r="D133" s="9">
        <v>26337.530081676057</v>
      </c>
      <c r="E133" s="9">
        <v>286859.46589689341</v>
      </c>
      <c r="F133" s="9">
        <v>701.0987005097096</v>
      </c>
      <c r="G133" s="9">
        <v>177325.47951370524</v>
      </c>
      <c r="H133" s="9">
        <v>13666.840329498937</v>
      </c>
      <c r="I133" s="9">
        <v>9043.6232159286319</v>
      </c>
      <c r="J133" s="9">
        <v>15446.765631670465</v>
      </c>
      <c r="K133" s="9">
        <v>1837.7371503577779</v>
      </c>
      <c r="L133" s="9">
        <v>13712.546747651268</v>
      </c>
      <c r="M133" s="9">
        <v>598601.36127062864</v>
      </c>
    </row>
    <row r="134" spans="1:13" x14ac:dyDescent="0.25">
      <c r="A134">
        <v>2011</v>
      </c>
      <c r="B134" s="7" t="s">
        <v>421</v>
      </c>
      <c r="C134" s="9">
        <v>12372.76137186499</v>
      </c>
      <c r="D134" s="9">
        <v>387.10555966633223</v>
      </c>
      <c r="E134" s="9">
        <v>67432.471715822787</v>
      </c>
      <c r="F134" s="9">
        <v>409.08043936934155</v>
      </c>
      <c r="G134" s="9">
        <v>45261.414738343148</v>
      </c>
      <c r="H134" s="9">
        <v>2656.9415231570574</v>
      </c>
      <c r="I134" s="9">
        <v>3669.059919060343</v>
      </c>
      <c r="J134" s="9">
        <v>9171.9194808882057</v>
      </c>
      <c r="K134" s="9">
        <v>39443.886712572152</v>
      </c>
      <c r="L134" s="9">
        <v>4494.5428897821903</v>
      </c>
      <c r="M134" s="9">
        <v>185299.18435052657</v>
      </c>
    </row>
    <row r="135" spans="1:13" x14ac:dyDescent="0.25">
      <c r="A135">
        <v>2011</v>
      </c>
      <c r="B135" s="7" t="s">
        <v>422</v>
      </c>
      <c r="C135" s="9">
        <v>114176.86169331739</v>
      </c>
      <c r="D135" s="9">
        <v>154760.3803017039</v>
      </c>
      <c r="E135" s="9">
        <v>832850.86405360093</v>
      </c>
      <c r="F135" s="9">
        <v>681.04822868157885</v>
      </c>
      <c r="G135" s="9">
        <v>463521.6572254498</v>
      </c>
      <c r="H135" s="9">
        <v>18223.632785044123</v>
      </c>
      <c r="I135" s="9">
        <v>81870.861734293649</v>
      </c>
      <c r="J135" s="9">
        <v>38155.649513618991</v>
      </c>
      <c r="K135" s="9">
        <v>8482.4484477814385</v>
      </c>
      <c r="L135" s="9">
        <v>89041.032412020344</v>
      </c>
      <c r="M135" s="9">
        <v>1801764.436395512</v>
      </c>
    </row>
    <row r="136" spans="1:13" x14ac:dyDescent="0.25">
      <c r="A136">
        <v>2011</v>
      </c>
      <c r="B136" s="7" t="s">
        <v>423</v>
      </c>
      <c r="C136" s="9">
        <v>1888.2743632235313</v>
      </c>
      <c r="D136" s="9">
        <v>2958.2213258435918</v>
      </c>
      <c r="E136" s="9">
        <v>80336.277669762523</v>
      </c>
      <c r="F136" s="9">
        <v>512.74015355870574</v>
      </c>
      <c r="G136" s="9">
        <v>37657.113589113033</v>
      </c>
      <c r="H136" s="9">
        <v>3609.9816895758113</v>
      </c>
      <c r="I136" s="9">
        <v>4483.6518776383391</v>
      </c>
      <c r="J136" s="9">
        <v>8706.8807911850945</v>
      </c>
      <c r="K136" s="9">
        <v>1451.0786086765909</v>
      </c>
      <c r="L136" s="9">
        <v>4311.2575438777958</v>
      </c>
      <c r="M136" s="9">
        <v>145915.47761245503</v>
      </c>
    </row>
    <row r="137" spans="1:13" x14ac:dyDescent="0.25">
      <c r="A137">
        <v>2011</v>
      </c>
      <c r="B137" s="7" t="s">
        <v>424</v>
      </c>
      <c r="C137" s="9">
        <v>57826.604351691924</v>
      </c>
      <c r="D137" s="9">
        <v>105886.92610293109</v>
      </c>
      <c r="E137" s="9">
        <v>645557.67940936272</v>
      </c>
      <c r="F137" s="9">
        <v>6800.7111212899417</v>
      </c>
      <c r="G137" s="9">
        <v>577576.01579133829</v>
      </c>
      <c r="H137" s="9">
        <v>35365.009357930743</v>
      </c>
      <c r="I137" s="9">
        <v>23036.404542861728</v>
      </c>
      <c r="J137" s="9">
        <v>40398.617546144764</v>
      </c>
      <c r="K137" s="9">
        <v>302535.15626499616</v>
      </c>
      <c r="L137" s="9">
        <v>84662.990117783687</v>
      </c>
      <c r="M137" s="9">
        <v>1879646.1146063313</v>
      </c>
    </row>
    <row r="138" spans="1:13" x14ac:dyDescent="0.25">
      <c r="A138">
        <v>2011</v>
      </c>
      <c r="B138" s="7" t="s">
        <v>425</v>
      </c>
      <c r="C138" s="9">
        <v>3255.9237314240168</v>
      </c>
      <c r="D138" s="9">
        <v>3806.7164196051926</v>
      </c>
      <c r="E138" s="9">
        <v>78576.421084296613</v>
      </c>
      <c r="F138" s="9">
        <v>0</v>
      </c>
      <c r="G138" s="9">
        <v>37227.310087273443</v>
      </c>
      <c r="H138" s="9">
        <v>1724.5834972788641</v>
      </c>
      <c r="I138" s="9">
        <v>1312.6491010882107</v>
      </c>
      <c r="J138" s="9">
        <v>2450.2443508796214</v>
      </c>
      <c r="K138" s="9">
        <v>604.96898397796667</v>
      </c>
      <c r="L138" s="9">
        <v>11449.236393284522</v>
      </c>
      <c r="M138" s="9">
        <v>140408.05364910845</v>
      </c>
    </row>
    <row r="139" spans="1:13" x14ac:dyDescent="0.25">
      <c r="A139">
        <v>2011</v>
      </c>
      <c r="B139" s="7" t="s">
        <v>426</v>
      </c>
      <c r="C139" s="9">
        <v>15012.312553019907</v>
      </c>
      <c r="D139" s="9">
        <v>2292.605096456582</v>
      </c>
      <c r="E139" s="9">
        <v>109060.54414853959</v>
      </c>
      <c r="F139" s="9">
        <v>0</v>
      </c>
      <c r="G139" s="9">
        <v>103907.34242776615</v>
      </c>
      <c r="H139" s="9">
        <v>4960.5834631049729</v>
      </c>
      <c r="I139" s="9">
        <v>5380.041236139703</v>
      </c>
      <c r="J139" s="9">
        <v>7965.353121521297</v>
      </c>
      <c r="K139" s="9">
        <v>0</v>
      </c>
      <c r="L139" s="9">
        <v>17236.433800286668</v>
      </c>
      <c r="M139" s="9">
        <v>265815.21584683488</v>
      </c>
    </row>
    <row r="140" spans="1:13" x14ac:dyDescent="0.25">
      <c r="A140">
        <v>2011</v>
      </c>
      <c r="B140" s="7" t="s">
        <v>427</v>
      </c>
      <c r="C140" s="9">
        <v>45873.548161267448</v>
      </c>
      <c r="D140" s="9">
        <v>6063.9096922464396</v>
      </c>
      <c r="E140" s="9">
        <v>417934.5400726326</v>
      </c>
      <c r="F140" s="9">
        <v>580.84206415743984</v>
      </c>
      <c r="G140" s="9">
        <v>290148.71694960981</v>
      </c>
      <c r="H140" s="9">
        <v>10852.356692665151</v>
      </c>
      <c r="I140" s="9">
        <v>7585.3503734094566</v>
      </c>
      <c r="J140" s="9">
        <v>35101.016006378763</v>
      </c>
      <c r="K140" s="9">
        <v>15342.680988222504</v>
      </c>
      <c r="L140" s="9">
        <v>67074.941597977217</v>
      </c>
      <c r="M140" s="9">
        <v>896557.90259856672</v>
      </c>
    </row>
    <row r="141" spans="1:13" x14ac:dyDescent="0.25">
      <c r="A141">
        <v>2011</v>
      </c>
      <c r="B141" s="7" t="s">
        <v>428</v>
      </c>
      <c r="C141" s="9">
        <v>37328.551297858292</v>
      </c>
      <c r="D141" s="9">
        <v>121464.63794819094</v>
      </c>
      <c r="E141" s="9">
        <v>178867.32805333071</v>
      </c>
      <c r="F141" s="9">
        <v>5818.3806024873456</v>
      </c>
      <c r="G141" s="9">
        <v>224039.49256560288</v>
      </c>
      <c r="H141" s="9">
        <v>11340.704876246749</v>
      </c>
      <c r="I141" s="9">
        <v>5486.8456518402591</v>
      </c>
      <c r="J141" s="9">
        <v>21555.177958476408</v>
      </c>
      <c r="K141" s="9">
        <v>21083.77859191304</v>
      </c>
      <c r="L141" s="9">
        <v>24888.633389076647</v>
      </c>
      <c r="M141" s="9">
        <v>651873.53093502321</v>
      </c>
    </row>
    <row r="142" spans="1:13" x14ac:dyDescent="0.25">
      <c r="A142">
        <v>2011</v>
      </c>
      <c r="B142" s="7" t="s">
        <v>429</v>
      </c>
      <c r="C142" s="9">
        <v>137037.03273749261</v>
      </c>
      <c r="D142" s="9">
        <v>265850.86606446764</v>
      </c>
      <c r="E142" s="9">
        <v>802774.18807897228</v>
      </c>
      <c r="F142" s="9">
        <v>4222.1587844359537</v>
      </c>
      <c r="G142" s="9">
        <v>1342595.9099253053</v>
      </c>
      <c r="H142" s="9">
        <v>34652.521263132287</v>
      </c>
      <c r="I142" s="9">
        <v>82710.272775399178</v>
      </c>
      <c r="J142" s="9">
        <v>52637.222270606922</v>
      </c>
      <c r="K142" s="9">
        <v>7561.6026453727118</v>
      </c>
      <c r="L142" s="9">
        <v>163245.57392246136</v>
      </c>
      <c r="M142" s="9">
        <v>2893287.3484676462</v>
      </c>
    </row>
    <row r="143" spans="1:13" x14ac:dyDescent="0.25">
      <c r="A143">
        <v>2011</v>
      </c>
      <c r="B143" s="7" t="s">
        <v>430</v>
      </c>
      <c r="C143" s="9">
        <v>42078.950922946366</v>
      </c>
      <c r="D143" s="9">
        <v>19507.059871664984</v>
      </c>
      <c r="E143" s="9">
        <v>926188.36432823376</v>
      </c>
      <c r="F143" s="9">
        <v>3646.9313745906638</v>
      </c>
      <c r="G143" s="9">
        <v>315302.75746649032</v>
      </c>
      <c r="H143" s="9">
        <v>16841.300040126363</v>
      </c>
      <c r="I143" s="9">
        <v>11172.176421600621</v>
      </c>
      <c r="J143" s="9">
        <v>26658.276062682435</v>
      </c>
      <c r="K143" s="9">
        <v>14570.739971615771</v>
      </c>
      <c r="L143" s="9">
        <v>67673.795934551075</v>
      </c>
      <c r="M143" s="9">
        <v>1443640.3523945024</v>
      </c>
    </row>
    <row r="144" spans="1:13" x14ac:dyDescent="0.25">
      <c r="A144">
        <v>2011</v>
      </c>
      <c r="B144" s="7" t="s">
        <v>431</v>
      </c>
      <c r="C144" s="9">
        <v>32151.295040072575</v>
      </c>
      <c r="D144" s="9">
        <v>33556.673510837267</v>
      </c>
      <c r="E144" s="9">
        <v>510404.32377713767</v>
      </c>
      <c r="F144" s="9">
        <v>8952.3559139006647</v>
      </c>
      <c r="G144" s="9">
        <v>301460.69303483272</v>
      </c>
      <c r="H144" s="9">
        <v>12944.821342120986</v>
      </c>
      <c r="I144" s="9">
        <v>8241.7866552873365</v>
      </c>
      <c r="J144" s="9">
        <v>19541.690261346299</v>
      </c>
      <c r="K144" s="9">
        <v>76.896417186226856</v>
      </c>
      <c r="L144" s="9">
        <v>35007.61924073151</v>
      </c>
      <c r="M144" s="9">
        <v>962338.15519345331</v>
      </c>
    </row>
    <row r="145" spans="1:13" x14ac:dyDescent="0.25">
      <c r="A145">
        <v>2011</v>
      </c>
      <c r="B145" s="7" t="s">
        <v>432</v>
      </c>
      <c r="C145" s="9">
        <v>522180.91817757429</v>
      </c>
      <c r="D145" s="9">
        <v>62246.054924569209</v>
      </c>
      <c r="E145" s="9">
        <v>1318710.7686537402</v>
      </c>
      <c r="F145" s="9">
        <v>9662.4404714642951</v>
      </c>
      <c r="G145" s="9">
        <v>2038131.3877887228</v>
      </c>
      <c r="H145" s="9">
        <v>37403.431327805927</v>
      </c>
      <c r="I145" s="9">
        <v>47538.655094719681</v>
      </c>
      <c r="J145" s="9">
        <v>106811.65998926952</v>
      </c>
      <c r="K145" s="9">
        <v>16393.810659646868</v>
      </c>
      <c r="L145" s="9">
        <v>265301.01926197187</v>
      </c>
      <c r="M145" s="9">
        <v>4424380.1463494841</v>
      </c>
    </row>
    <row r="146" spans="1:13" x14ac:dyDescent="0.25">
      <c r="A146">
        <v>2011</v>
      </c>
      <c r="B146" s="7" t="s">
        <v>433</v>
      </c>
      <c r="C146" s="9">
        <v>21239.818716540642</v>
      </c>
      <c r="D146" s="9">
        <v>3739.8655114869207</v>
      </c>
      <c r="E146" s="9">
        <v>389586.94345081976</v>
      </c>
      <c r="F146" s="9">
        <v>4870.0563507167881</v>
      </c>
      <c r="G146" s="9">
        <v>205396.42808770743</v>
      </c>
      <c r="H146" s="9">
        <v>10866.82495729324</v>
      </c>
      <c r="I146" s="9">
        <v>5972.542134541216</v>
      </c>
      <c r="J146" s="9">
        <v>11183.092236670442</v>
      </c>
      <c r="K146" s="9">
        <v>415.48876181125786</v>
      </c>
      <c r="L146" s="9">
        <v>25492.437755415645</v>
      </c>
      <c r="M146" s="9">
        <v>678763.49796300346</v>
      </c>
    </row>
    <row r="147" spans="1:13" x14ac:dyDescent="0.25">
      <c r="A147">
        <v>2011</v>
      </c>
      <c r="B147" s="7" t="s">
        <v>434</v>
      </c>
      <c r="C147" s="9">
        <v>64222.668452523096</v>
      </c>
      <c r="D147" s="9">
        <v>8605.7436338277166</v>
      </c>
      <c r="E147" s="9">
        <v>284303.45397630485</v>
      </c>
      <c r="F147" s="9">
        <v>12670.229163747215</v>
      </c>
      <c r="G147" s="9">
        <v>242114.74972443853</v>
      </c>
      <c r="H147" s="9">
        <v>15189.060268430036</v>
      </c>
      <c r="I147" s="9">
        <v>42453.293108697457</v>
      </c>
      <c r="J147" s="9">
        <v>6350.3485587182222</v>
      </c>
      <c r="K147" s="9">
        <v>968.86219233551276</v>
      </c>
      <c r="L147" s="9">
        <v>41389.7145529521</v>
      </c>
      <c r="M147" s="9">
        <v>718268.12363197492</v>
      </c>
    </row>
    <row r="148" spans="1:13" x14ac:dyDescent="0.25">
      <c r="A148">
        <v>2011</v>
      </c>
      <c r="B148" s="7" t="s">
        <v>435</v>
      </c>
      <c r="C148" s="9">
        <v>216896.92322411374</v>
      </c>
      <c r="D148" s="9">
        <v>159504.30169510306</v>
      </c>
      <c r="E148" s="9">
        <v>1696393.4941393719</v>
      </c>
      <c r="F148" s="9">
        <v>13973.513849492198</v>
      </c>
      <c r="G148" s="9">
        <v>1616166.6105441181</v>
      </c>
      <c r="H148" s="9">
        <v>70277.273856218395</v>
      </c>
      <c r="I148" s="9">
        <v>62238.244060898411</v>
      </c>
      <c r="J148" s="9">
        <v>117296.563913868</v>
      </c>
      <c r="K148" s="9">
        <v>38378.566642319012</v>
      </c>
      <c r="L148" s="9">
        <v>309261.23624771589</v>
      </c>
      <c r="M148" s="9">
        <v>4300386.7281732177</v>
      </c>
    </row>
    <row r="149" spans="1:13" x14ac:dyDescent="0.25">
      <c r="A149">
        <v>2011</v>
      </c>
      <c r="B149" s="7" t="s">
        <v>436</v>
      </c>
      <c r="C149" s="9">
        <v>872601.56478260038</v>
      </c>
      <c r="D149" s="9">
        <v>281877.8995636988</v>
      </c>
      <c r="E149" s="9">
        <v>4103801.241454497</v>
      </c>
      <c r="F149" s="9">
        <v>63872.60671242165</v>
      </c>
      <c r="G149" s="9">
        <v>4121191.4104811591</v>
      </c>
      <c r="H149" s="9">
        <v>260208.93027778878</v>
      </c>
      <c r="I149" s="9">
        <v>299961.56296816398</v>
      </c>
      <c r="J149" s="9">
        <v>286555.35958012979</v>
      </c>
      <c r="K149" s="9">
        <v>212347.77825442888</v>
      </c>
      <c r="L149" s="9">
        <v>583031.76211430016</v>
      </c>
      <c r="M149" s="9">
        <v>11085450.116189187</v>
      </c>
    </row>
    <row r="150" spans="1:13" x14ac:dyDescent="0.25">
      <c r="A150">
        <v>2011</v>
      </c>
      <c r="B150" s="7" t="s">
        <v>437</v>
      </c>
      <c r="C150" s="9">
        <v>124016.1827396905</v>
      </c>
      <c r="D150" s="9">
        <v>65614.826549516933</v>
      </c>
      <c r="E150" s="9">
        <v>1064052.1771610416</v>
      </c>
      <c r="F150" s="9">
        <v>3776.1236564562546</v>
      </c>
      <c r="G150" s="9">
        <v>977953.13006484671</v>
      </c>
      <c r="H150" s="9">
        <v>46098.921388604504</v>
      </c>
      <c r="I150" s="9">
        <v>49455.087937334371</v>
      </c>
      <c r="J150" s="9">
        <v>73996.178989353255</v>
      </c>
      <c r="K150" s="9">
        <v>3033.873910083641</v>
      </c>
      <c r="L150" s="9">
        <v>103582.92563863305</v>
      </c>
      <c r="M150" s="9">
        <v>2511579.4280355605</v>
      </c>
    </row>
    <row r="151" spans="1:13" x14ac:dyDescent="0.25">
      <c r="A151">
        <v>2011</v>
      </c>
      <c r="B151" s="7" t="s">
        <v>438</v>
      </c>
      <c r="C151" s="9">
        <v>1146562.0306321457</v>
      </c>
      <c r="D151" s="9">
        <v>505951.29713437625</v>
      </c>
      <c r="E151" s="9">
        <v>20600379.725738574</v>
      </c>
      <c r="F151" s="9">
        <v>199882.0610504614</v>
      </c>
      <c r="G151" s="9">
        <v>7762243.7477585245</v>
      </c>
      <c r="H151" s="9">
        <v>431990.86542334501</v>
      </c>
      <c r="I151" s="9">
        <v>253271.96454004364</v>
      </c>
      <c r="J151" s="9">
        <v>621845.32333774446</v>
      </c>
      <c r="K151" s="9">
        <v>602617.22102988837</v>
      </c>
      <c r="L151" s="9">
        <v>1402290.9331489161</v>
      </c>
      <c r="M151" s="9">
        <v>33527035.169794019</v>
      </c>
    </row>
    <row r="152" spans="1:13" x14ac:dyDescent="0.25">
      <c r="A152">
        <v>2011</v>
      </c>
      <c r="B152" s="7" t="s">
        <v>439</v>
      </c>
      <c r="C152" s="9">
        <v>4697121.8264939953</v>
      </c>
      <c r="D152" s="9">
        <v>1800655.0202839107</v>
      </c>
      <c r="E152" s="9">
        <v>36076181.145957179</v>
      </c>
      <c r="F152" s="9">
        <v>1998424.1100643028</v>
      </c>
      <c r="G152" s="9">
        <v>35202010.861897469</v>
      </c>
      <c r="H152" s="9">
        <v>1658525.6455170391</v>
      </c>
      <c r="I152" s="9">
        <v>3112596.4177302234</v>
      </c>
      <c r="J152" s="9">
        <v>1512824.3466101889</v>
      </c>
      <c r="K152" s="9">
        <v>418906.57919528103</v>
      </c>
      <c r="L152" s="9">
        <v>9973264.8002415393</v>
      </c>
      <c r="M152" s="9">
        <v>96450510.753991127</v>
      </c>
    </row>
    <row r="153" spans="1:13" x14ac:dyDescent="0.25">
      <c r="A153">
        <v>2011</v>
      </c>
      <c r="B153" s="7" t="s">
        <v>440</v>
      </c>
      <c r="C153" s="9">
        <v>780428.5798795895</v>
      </c>
      <c r="D153" s="9">
        <v>289027.61181124579</v>
      </c>
      <c r="E153" s="9">
        <v>3331446.6602773415</v>
      </c>
      <c r="F153" s="9">
        <v>84312.911892610093</v>
      </c>
      <c r="G153" s="9">
        <v>4112603.0485974746</v>
      </c>
      <c r="H153" s="9">
        <v>212342.35000287046</v>
      </c>
      <c r="I153" s="9">
        <v>284928.66317950061</v>
      </c>
      <c r="J153" s="9">
        <v>289344.82040311885</v>
      </c>
      <c r="K153" s="9">
        <v>157538.79387022468</v>
      </c>
      <c r="L153" s="9">
        <v>624727.03890393861</v>
      </c>
      <c r="M153" s="9">
        <v>10166700.478817916</v>
      </c>
    </row>
    <row r="154" spans="1:13" x14ac:dyDescent="0.25">
      <c r="A154">
        <v>2011</v>
      </c>
      <c r="B154" s="7" t="s">
        <v>441</v>
      </c>
      <c r="C154" s="9">
        <v>403382.71187534538</v>
      </c>
      <c r="D154" s="9">
        <v>109857.65028247083</v>
      </c>
      <c r="E154" s="9">
        <v>2200950.9674443849</v>
      </c>
      <c r="F154" s="9">
        <v>34587.955660275693</v>
      </c>
      <c r="G154" s="9">
        <v>1620535.0343954118</v>
      </c>
      <c r="H154" s="9">
        <v>165037.76268604639</v>
      </c>
      <c r="I154" s="9">
        <v>256924.19551622024</v>
      </c>
      <c r="J154" s="9">
        <v>138856.52780928928</v>
      </c>
      <c r="K154" s="9">
        <v>4224.299066135236</v>
      </c>
      <c r="L154" s="9">
        <v>298833.44832896313</v>
      </c>
      <c r="M154" s="9">
        <v>5233190.5530645438</v>
      </c>
    </row>
    <row r="155" spans="1:13" x14ac:dyDescent="0.25">
      <c r="A155">
        <v>2011</v>
      </c>
      <c r="B155" s="7" t="s">
        <v>442</v>
      </c>
      <c r="C155" s="9">
        <v>1054320.0184562688</v>
      </c>
      <c r="D155" s="9">
        <v>150409.29158710269</v>
      </c>
      <c r="E155" s="9">
        <v>4189002.3339931862</v>
      </c>
      <c r="F155" s="9">
        <v>33968.11529786147</v>
      </c>
      <c r="G155" s="9">
        <v>3789069.5055972645</v>
      </c>
      <c r="H155" s="9">
        <v>212559.13662354846</v>
      </c>
      <c r="I155" s="9">
        <v>128187.63644052425</v>
      </c>
      <c r="J155" s="9">
        <v>222829.2124632801</v>
      </c>
      <c r="K155" s="9">
        <v>100091.97986586028</v>
      </c>
      <c r="L155" s="9">
        <v>632012.74343162018</v>
      </c>
      <c r="M155" s="9">
        <v>10512449.973756516</v>
      </c>
    </row>
    <row r="156" spans="1:13" x14ac:dyDescent="0.25">
      <c r="A156">
        <v>2011</v>
      </c>
      <c r="B156" s="7" t="s">
        <v>443</v>
      </c>
      <c r="C156" s="9">
        <v>59975.019586927141</v>
      </c>
      <c r="D156" s="9">
        <v>29520.92243343388</v>
      </c>
      <c r="E156" s="9">
        <v>643443.90655842645</v>
      </c>
      <c r="F156" s="9">
        <v>4123.7963876308786</v>
      </c>
      <c r="G156" s="9">
        <v>293346.6671553757</v>
      </c>
      <c r="H156" s="9">
        <v>18731.786095114567</v>
      </c>
      <c r="I156" s="9">
        <v>50026.477633875591</v>
      </c>
      <c r="J156" s="9">
        <v>33048.943978831303</v>
      </c>
      <c r="K156" s="9">
        <v>2540.2088036758364</v>
      </c>
      <c r="L156" s="9">
        <v>76217.888596921461</v>
      </c>
      <c r="M156" s="9">
        <v>1210975.6172302128</v>
      </c>
    </row>
    <row r="157" spans="1:13" x14ac:dyDescent="0.25">
      <c r="A157">
        <v>2011</v>
      </c>
      <c r="B157" s="7" t="s">
        <v>444</v>
      </c>
      <c r="C157" s="9">
        <v>72646.801448069426</v>
      </c>
      <c r="D157" s="9">
        <v>57854.801807604243</v>
      </c>
      <c r="E157" s="9">
        <v>474937.82187800715</v>
      </c>
      <c r="F157" s="9">
        <v>15290.219075430396</v>
      </c>
      <c r="G157" s="9">
        <v>358692.9926129494</v>
      </c>
      <c r="H157" s="9">
        <v>26290.861159167442</v>
      </c>
      <c r="I157" s="9">
        <v>17343.848572107116</v>
      </c>
      <c r="J157" s="9">
        <v>50989.989357925981</v>
      </c>
      <c r="K157" s="9">
        <v>15997.125826866904</v>
      </c>
      <c r="L157" s="9">
        <v>56967.329659259143</v>
      </c>
      <c r="M157" s="9">
        <v>1147011.7913973874</v>
      </c>
    </row>
    <row r="158" spans="1:13" x14ac:dyDescent="0.25">
      <c r="A158">
        <v>2011</v>
      </c>
      <c r="B158" s="7" t="s">
        <v>445</v>
      </c>
      <c r="C158" s="9">
        <v>222787.76850339648</v>
      </c>
      <c r="D158" s="9">
        <v>37501.223092914108</v>
      </c>
      <c r="E158" s="9">
        <v>1263492.8842554074</v>
      </c>
      <c r="F158" s="9">
        <v>7854.0467818865809</v>
      </c>
      <c r="G158" s="9">
        <v>1015263.9568816894</v>
      </c>
      <c r="H158" s="9">
        <v>51748.016606088371</v>
      </c>
      <c r="I158" s="9">
        <v>61727.082007602468</v>
      </c>
      <c r="J158" s="9">
        <v>88127.601862944139</v>
      </c>
      <c r="K158" s="9">
        <v>8007.3984666337792</v>
      </c>
      <c r="L158" s="9">
        <v>175406.01973974713</v>
      </c>
      <c r="M158" s="9">
        <v>2931915.9981983094</v>
      </c>
    </row>
    <row r="159" spans="1:13" x14ac:dyDescent="0.25">
      <c r="A159">
        <v>2011</v>
      </c>
      <c r="B159" s="7" t="s">
        <v>446</v>
      </c>
      <c r="C159" s="9">
        <v>150962.74891912084</v>
      </c>
      <c r="D159" s="9">
        <v>71150.938659816704</v>
      </c>
      <c r="E159" s="9">
        <v>3172802.9668022268</v>
      </c>
      <c r="F159" s="9">
        <v>3653.0230385249915</v>
      </c>
      <c r="G159" s="9">
        <v>1829538.496946665</v>
      </c>
      <c r="H159" s="9">
        <v>142316.10211942875</v>
      </c>
      <c r="I159" s="9">
        <v>41411.827332689507</v>
      </c>
      <c r="J159" s="9">
        <v>71384.673331278798</v>
      </c>
      <c r="K159" s="9">
        <v>68459.810989225181</v>
      </c>
      <c r="L159" s="9">
        <v>975878.65174901183</v>
      </c>
      <c r="M159" s="9">
        <v>6527559.2398879891</v>
      </c>
    </row>
    <row r="160" spans="1:13" x14ac:dyDescent="0.25">
      <c r="A160">
        <v>2011</v>
      </c>
      <c r="B160" s="7" t="s">
        <v>87</v>
      </c>
      <c r="C160" s="9">
        <v>10962017.97211482</v>
      </c>
      <c r="D160" s="9">
        <v>4376390.0809463682</v>
      </c>
      <c r="E160" s="9">
        <v>85746328.96002911</v>
      </c>
      <c r="F160" s="9">
        <v>2523246.5568362637</v>
      </c>
      <c r="G160" s="9">
        <v>69100281.93184866</v>
      </c>
      <c r="H160" s="9">
        <v>3526426.245168671</v>
      </c>
      <c r="I160" s="9">
        <v>4958030.2217616905</v>
      </c>
      <c r="J160" s="9">
        <v>3909233.4554180107</v>
      </c>
      <c r="K160" s="9">
        <v>2062912.7723170887</v>
      </c>
      <c r="L160" s="9">
        <v>16126456.553360391</v>
      </c>
      <c r="M160" s="9">
        <v>203291324.7498011</v>
      </c>
    </row>
    <row r="163" spans="1:13" x14ac:dyDescent="0.25">
      <c r="C163" s="13" t="s">
        <v>92</v>
      </c>
    </row>
    <row r="164" spans="1:13" x14ac:dyDescent="0.25">
      <c r="B164" s="13" t="s">
        <v>93</v>
      </c>
      <c r="C164" s="132" t="s">
        <v>779</v>
      </c>
      <c r="D164" s="132" t="s">
        <v>781</v>
      </c>
      <c r="E164" s="132" t="s">
        <v>23</v>
      </c>
      <c r="F164" s="132" t="s">
        <v>786</v>
      </c>
      <c r="G164" s="132" t="s">
        <v>787</v>
      </c>
      <c r="H164" s="132" t="s">
        <v>790</v>
      </c>
      <c r="I164" s="132" t="s">
        <v>25</v>
      </c>
      <c r="J164" s="132" t="s">
        <v>24</v>
      </c>
      <c r="K164" s="132" t="s">
        <v>35</v>
      </c>
      <c r="L164" s="132" t="s">
        <v>794</v>
      </c>
      <c r="M164" s="132" t="s">
        <v>83</v>
      </c>
    </row>
    <row r="165" spans="1:13" x14ac:dyDescent="0.25">
      <c r="A165">
        <v>2012</v>
      </c>
      <c r="B165" s="7" t="s">
        <v>447</v>
      </c>
      <c r="C165" s="9">
        <v>58412.363164126618</v>
      </c>
      <c r="D165" s="9">
        <v>3157.9483469861693</v>
      </c>
      <c r="E165" s="9">
        <v>303985.45069415454</v>
      </c>
      <c r="F165" s="9">
        <v>1312.1976532826409</v>
      </c>
      <c r="G165" s="9">
        <v>210953.02537624846</v>
      </c>
      <c r="H165" s="9">
        <v>11249.337664140048</v>
      </c>
      <c r="I165" s="9">
        <v>11813.644761041462</v>
      </c>
      <c r="J165" s="9">
        <v>20172.983943761843</v>
      </c>
      <c r="K165" s="9">
        <v>1121.5374849672626</v>
      </c>
      <c r="L165" s="9">
        <v>15304.059739015549</v>
      </c>
      <c r="M165" s="9">
        <v>637482.54882772453</v>
      </c>
    </row>
    <row r="166" spans="1:13" x14ac:dyDescent="0.25">
      <c r="A166">
        <v>2012</v>
      </c>
      <c r="B166" s="7" t="s">
        <v>448</v>
      </c>
      <c r="C166" s="9">
        <v>18078.593833405932</v>
      </c>
      <c r="D166" s="9">
        <v>4392.5827580431642</v>
      </c>
      <c r="E166" s="9">
        <v>84175.313834235349</v>
      </c>
      <c r="F166" s="9">
        <v>558.48190583835685</v>
      </c>
      <c r="G166" s="9">
        <v>53869.141296822192</v>
      </c>
      <c r="H166" s="9">
        <v>2633.9151360285732</v>
      </c>
      <c r="I166" s="9">
        <v>5356.7985401429851</v>
      </c>
      <c r="J166" s="9">
        <v>10260.752774280401</v>
      </c>
      <c r="K166" s="9">
        <v>39377.938634826998</v>
      </c>
      <c r="L166" s="9">
        <v>5247.3487180457359</v>
      </c>
      <c r="M166" s="9">
        <v>223950.8674316697</v>
      </c>
    </row>
    <row r="167" spans="1:13" x14ac:dyDescent="0.25">
      <c r="A167">
        <v>2012</v>
      </c>
      <c r="B167" s="7" t="s">
        <v>449</v>
      </c>
      <c r="C167" s="9">
        <v>151449.98138697096</v>
      </c>
      <c r="D167" s="9">
        <v>81815.235869111857</v>
      </c>
      <c r="E167" s="9">
        <v>905752.0226244654</v>
      </c>
      <c r="F167" s="9">
        <v>3840.7774707180229</v>
      </c>
      <c r="G167" s="9">
        <v>516126.92874963686</v>
      </c>
      <c r="H167" s="9">
        <v>21796.475975928108</v>
      </c>
      <c r="I167" s="9">
        <v>85162.141733618671</v>
      </c>
      <c r="J167" s="9">
        <v>40230.624219310332</v>
      </c>
      <c r="K167" s="9">
        <v>807.8064853329613</v>
      </c>
      <c r="L167" s="9">
        <v>84447.141872548542</v>
      </c>
      <c r="M167" s="9">
        <v>1891429.1363876418</v>
      </c>
    </row>
    <row r="168" spans="1:13" x14ac:dyDescent="0.25">
      <c r="A168">
        <v>2012</v>
      </c>
      <c r="B168" s="7" t="s">
        <v>450</v>
      </c>
      <c r="C168" s="9">
        <v>3869.7781960407556</v>
      </c>
      <c r="D168" s="9">
        <v>1212.0294283722842</v>
      </c>
      <c r="E168" s="9">
        <v>87157.720852444516</v>
      </c>
      <c r="F168" s="9">
        <v>280.11469035523675</v>
      </c>
      <c r="G168" s="9">
        <v>62832.012590271654</v>
      </c>
      <c r="H168" s="9">
        <v>3977.6578394841031</v>
      </c>
      <c r="I168" s="9">
        <v>4844.2727778898879</v>
      </c>
      <c r="J168" s="9">
        <v>11182.325295957531</v>
      </c>
      <c r="K168" s="9">
        <v>1615.6563068197315</v>
      </c>
      <c r="L168" s="9">
        <v>4954.4723528694276</v>
      </c>
      <c r="M168" s="9">
        <v>181926.04033050511</v>
      </c>
    </row>
    <row r="169" spans="1:13" x14ac:dyDescent="0.25">
      <c r="A169">
        <v>2012</v>
      </c>
      <c r="B169" s="7" t="s">
        <v>451</v>
      </c>
      <c r="C169" s="9">
        <v>65203.864737398726</v>
      </c>
      <c r="D169" s="9">
        <v>55396.730754776094</v>
      </c>
      <c r="E169" s="9">
        <v>724901.16375376226</v>
      </c>
      <c r="F169" s="9">
        <v>6351.6522028337167</v>
      </c>
      <c r="G169" s="9">
        <v>649721.99231774185</v>
      </c>
      <c r="H169" s="9">
        <v>46790.260001361545</v>
      </c>
      <c r="I169" s="9">
        <v>24952.390889412491</v>
      </c>
      <c r="J169" s="9">
        <v>47166.008830407838</v>
      </c>
      <c r="K169" s="9">
        <v>276161.85679156176</v>
      </c>
      <c r="L169" s="9">
        <v>94869.008684810717</v>
      </c>
      <c r="M169" s="9">
        <v>1991514.928964067</v>
      </c>
    </row>
    <row r="170" spans="1:13" x14ac:dyDescent="0.25">
      <c r="A170">
        <v>2012</v>
      </c>
      <c r="B170" s="7" t="s">
        <v>452</v>
      </c>
      <c r="C170" s="9">
        <v>6541.120307464319</v>
      </c>
      <c r="D170" s="9">
        <v>1585.6654565662761</v>
      </c>
      <c r="E170" s="9">
        <v>80366.362275644802</v>
      </c>
      <c r="F170" s="9">
        <v>0</v>
      </c>
      <c r="G170" s="9">
        <v>45824.601527628867</v>
      </c>
      <c r="H170" s="9">
        <v>2728.3849327397866</v>
      </c>
      <c r="I170" s="9">
        <v>1219.4181303522289</v>
      </c>
      <c r="J170" s="9">
        <v>1184.2829382762266</v>
      </c>
      <c r="K170" s="9">
        <v>704.63610476964595</v>
      </c>
      <c r="L170" s="9">
        <v>11405.540774142693</v>
      </c>
      <c r="M170" s="9">
        <v>151560.01244758483</v>
      </c>
    </row>
    <row r="171" spans="1:13" x14ac:dyDescent="0.25">
      <c r="A171">
        <v>2012</v>
      </c>
      <c r="B171" s="7" t="s">
        <v>453</v>
      </c>
      <c r="C171" s="9">
        <v>20238.982472802945</v>
      </c>
      <c r="D171" s="9">
        <v>2217.5520131417798</v>
      </c>
      <c r="E171" s="9">
        <v>149790.91101227811</v>
      </c>
      <c r="F171" s="9">
        <v>0</v>
      </c>
      <c r="G171" s="9">
        <v>99535.475612597147</v>
      </c>
      <c r="H171" s="9">
        <v>7678.4196663158809</v>
      </c>
      <c r="I171" s="9">
        <v>3827.4188200768876</v>
      </c>
      <c r="J171" s="9">
        <v>8404.4767772058876</v>
      </c>
      <c r="K171" s="9">
        <v>0</v>
      </c>
      <c r="L171" s="9">
        <v>13851.424407767785</v>
      </c>
      <c r="M171" s="9">
        <v>305544.66078218643</v>
      </c>
    </row>
    <row r="172" spans="1:13" x14ac:dyDescent="0.25">
      <c r="A172">
        <v>2012</v>
      </c>
      <c r="B172" s="7" t="s">
        <v>454</v>
      </c>
      <c r="C172" s="9">
        <v>68635.411368617599</v>
      </c>
      <c r="D172" s="9">
        <v>7357.5485783154854</v>
      </c>
      <c r="E172" s="9">
        <v>512019.53338056046</v>
      </c>
      <c r="F172" s="9">
        <v>560.45608995741577</v>
      </c>
      <c r="G172" s="9">
        <v>356541.57663027168</v>
      </c>
      <c r="H172" s="9">
        <v>16608.592085703953</v>
      </c>
      <c r="I172" s="9">
        <v>13624.988349450136</v>
      </c>
      <c r="J172" s="9">
        <v>41480.50458376568</v>
      </c>
      <c r="K172" s="9">
        <v>10688.387722221782</v>
      </c>
      <c r="L172" s="9">
        <v>63783.90283389682</v>
      </c>
      <c r="M172" s="9">
        <v>1091300.901622761</v>
      </c>
    </row>
    <row r="173" spans="1:13" x14ac:dyDescent="0.25">
      <c r="A173">
        <v>2012</v>
      </c>
      <c r="B173" s="7" t="s">
        <v>455</v>
      </c>
      <c r="C173" s="9">
        <v>45317.95873092168</v>
      </c>
      <c r="D173" s="9">
        <v>81614.310986641416</v>
      </c>
      <c r="E173" s="9">
        <v>236247.36641535719</v>
      </c>
      <c r="F173" s="9">
        <v>6830.7831518638704</v>
      </c>
      <c r="G173" s="9">
        <v>251599.77215214018</v>
      </c>
      <c r="H173" s="9">
        <v>10428.130293412094</v>
      </c>
      <c r="I173" s="9">
        <v>7524.6228438488033</v>
      </c>
      <c r="J173" s="9">
        <v>22606.214338795591</v>
      </c>
      <c r="K173" s="9">
        <v>23058.16402884429</v>
      </c>
      <c r="L173" s="9">
        <v>58357.78292939534</v>
      </c>
      <c r="M173" s="9">
        <v>743585.10587122047</v>
      </c>
    </row>
    <row r="174" spans="1:13" x14ac:dyDescent="0.25">
      <c r="A174">
        <v>2012</v>
      </c>
      <c r="B174" s="7" t="s">
        <v>456</v>
      </c>
      <c r="C174" s="9">
        <v>165800.26713267583</v>
      </c>
      <c r="D174" s="9">
        <v>285987.6874226394</v>
      </c>
      <c r="E174" s="9">
        <v>892922.15710566973</v>
      </c>
      <c r="F174" s="9">
        <v>4865.3980720849268</v>
      </c>
      <c r="G174" s="9">
        <v>1434833.7347329964</v>
      </c>
      <c r="H174" s="9">
        <v>50065.955582401541</v>
      </c>
      <c r="I174" s="9">
        <v>103726.98569865775</v>
      </c>
      <c r="J174" s="9">
        <v>66701.943835080907</v>
      </c>
      <c r="K174" s="9">
        <v>8855.1590067010366</v>
      </c>
      <c r="L174" s="9">
        <v>165523.48400686591</v>
      </c>
      <c r="M174" s="9">
        <v>3179282.7725957735</v>
      </c>
    </row>
    <row r="175" spans="1:13" x14ac:dyDescent="0.25">
      <c r="A175">
        <v>2012</v>
      </c>
      <c r="B175" s="7" t="s">
        <v>457</v>
      </c>
      <c r="C175" s="9">
        <v>48575.882328357628</v>
      </c>
      <c r="D175" s="9">
        <v>25592.055870769851</v>
      </c>
      <c r="E175" s="9">
        <v>931649.36938769231</v>
      </c>
      <c r="F175" s="9">
        <v>7935.6370624265928</v>
      </c>
      <c r="G175" s="9">
        <v>321524.15450162115</v>
      </c>
      <c r="H175" s="9">
        <v>19776.230261804278</v>
      </c>
      <c r="I175" s="9">
        <v>20042.879601545636</v>
      </c>
      <c r="J175" s="9">
        <v>26472.782685661692</v>
      </c>
      <c r="K175" s="9">
        <v>10234.924712745933</v>
      </c>
      <c r="L175" s="9">
        <v>79186.704022021833</v>
      </c>
      <c r="M175" s="9">
        <v>1490990.6204346467</v>
      </c>
    </row>
    <row r="176" spans="1:13" x14ac:dyDescent="0.25">
      <c r="A176">
        <v>2012</v>
      </c>
      <c r="B176" s="7" t="s">
        <v>458</v>
      </c>
      <c r="C176" s="9">
        <v>45729.02127030072</v>
      </c>
      <c r="D176" s="9">
        <v>84908.383265933473</v>
      </c>
      <c r="E176" s="9">
        <v>569060.90425903641</v>
      </c>
      <c r="F176" s="9">
        <v>10127.586294849541</v>
      </c>
      <c r="G176" s="9">
        <v>301914.73180516879</v>
      </c>
      <c r="H176" s="9">
        <v>14172.471933241901</v>
      </c>
      <c r="I176" s="9">
        <v>8252.742677372551</v>
      </c>
      <c r="J176" s="9">
        <v>24255.060494161182</v>
      </c>
      <c r="K176" s="9">
        <v>81.358211118678554</v>
      </c>
      <c r="L176" s="9">
        <v>45814.715132369834</v>
      </c>
      <c r="M176" s="9">
        <v>1104316.9753435531</v>
      </c>
    </row>
    <row r="177" spans="1:13" x14ac:dyDescent="0.25">
      <c r="A177">
        <v>2012</v>
      </c>
      <c r="B177" s="7" t="s">
        <v>459</v>
      </c>
      <c r="C177" s="9">
        <v>593785.83847875614</v>
      </c>
      <c r="D177" s="9">
        <v>72999.426675882016</v>
      </c>
      <c r="E177" s="9">
        <v>1414280.0248926198</v>
      </c>
      <c r="F177" s="9">
        <v>14258.34121498581</v>
      </c>
      <c r="G177" s="9">
        <v>2374844.0016511907</v>
      </c>
      <c r="H177" s="9">
        <v>50582.100436776745</v>
      </c>
      <c r="I177" s="9">
        <v>52781.614357278275</v>
      </c>
      <c r="J177" s="9">
        <v>115614.07118387148</v>
      </c>
      <c r="K177" s="9">
        <v>15349.348121356026</v>
      </c>
      <c r="L177" s="9">
        <v>312509.36945850932</v>
      </c>
      <c r="M177" s="9">
        <v>5017004.1364712277</v>
      </c>
    </row>
    <row r="178" spans="1:13" x14ac:dyDescent="0.25">
      <c r="A178">
        <v>2012</v>
      </c>
      <c r="B178" s="7" t="s">
        <v>460</v>
      </c>
      <c r="C178" s="9">
        <v>22705.328129316338</v>
      </c>
      <c r="D178" s="9">
        <v>6609.5681424196282</v>
      </c>
      <c r="E178" s="9">
        <v>379748.2247675822</v>
      </c>
      <c r="F178" s="9">
        <v>4569.5080455170473</v>
      </c>
      <c r="G178" s="9">
        <v>220405.46060804123</v>
      </c>
      <c r="H178" s="9">
        <v>17271.068809869554</v>
      </c>
      <c r="I178" s="9">
        <v>10691.804631048522</v>
      </c>
      <c r="J178" s="9">
        <v>11760.319068115343</v>
      </c>
      <c r="K178" s="9">
        <v>411.15175603609907</v>
      </c>
      <c r="L178" s="9">
        <v>34285.243717688776</v>
      </c>
      <c r="M178" s="9">
        <v>708457.67767563462</v>
      </c>
    </row>
    <row r="179" spans="1:13" x14ac:dyDescent="0.25">
      <c r="A179">
        <v>2012</v>
      </c>
      <c r="B179" s="7" t="s">
        <v>461</v>
      </c>
      <c r="C179" s="9">
        <v>75179.152124629632</v>
      </c>
      <c r="D179" s="9">
        <v>9875.5913309134939</v>
      </c>
      <c r="E179" s="9">
        <v>285066.75506370218</v>
      </c>
      <c r="F179" s="9">
        <v>18917.82653311321</v>
      </c>
      <c r="G179" s="9">
        <v>267362.58778453059</v>
      </c>
      <c r="H179" s="9">
        <v>17931.617128833677</v>
      </c>
      <c r="I179" s="9">
        <v>34274.343752124099</v>
      </c>
      <c r="J179" s="9">
        <v>6263.5039800024379</v>
      </c>
      <c r="K179" s="9">
        <v>894.56654798157308</v>
      </c>
      <c r="L179" s="9">
        <v>53850.709055191517</v>
      </c>
      <c r="M179" s="9">
        <v>769616.65330102236</v>
      </c>
    </row>
    <row r="180" spans="1:13" x14ac:dyDescent="0.25">
      <c r="A180">
        <v>2012</v>
      </c>
      <c r="B180" s="7" t="s">
        <v>462</v>
      </c>
      <c r="C180" s="9">
        <v>233236.02172538973</v>
      </c>
      <c r="D180" s="9">
        <v>169544.84605972318</v>
      </c>
      <c r="E180" s="9">
        <v>1560937.6819557862</v>
      </c>
      <c r="F180" s="9">
        <v>17950.563371127268</v>
      </c>
      <c r="G180" s="9">
        <v>1665106.1399976895</v>
      </c>
      <c r="H180" s="9">
        <v>77585.204246724315</v>
      </c>
      <c r="I180" s="9">
        <v>53956.01465378968</v>
      </c>
      <c r="J180" s="9">
        <v>134634.90612262589</v>
      </c>
      <c r="K180" s="9">
        <v>39386.825796503093</v>
      </c>
      <c r="L180" s="9">
        <v>350572.01550989447</v>
      </c>
      <c r="M180" s="9">
        <v>4302910.2194392532</v>
      </c>
    </row>
    <row r="181" spans="1:13" x14ac:dyDescent="0.25">
      <c r="A181">
        <v>2012</v>
      </c>
      <c r="B181" s="7" t="s">
        <v>463</v>
      </c>
      <c r="C181" s="9">
        <v>913356.6567948435</v>
      </c>
      <c r="D181" s="9">
        <v>352603.98046696512</v>
      </c>
      <c r="E181" s="9">
        <v>3982850.634947008</v>
      </c>
      <c r="F181" s="9">
        <v>55350.140294758326</v>
      </c>
      <c r="G181" s="9">
        <v>4497760.7709207861</v>
      </c>
      <c r="H181" s="9">
        <v>302424.6743730405</v>
      </c>
      <c r="I181" s="9">
        <v>363132.20082641643</v>
      </c>
      <c r="J181" s="9">
        <v>287965.20109345898</v>
      </c>
      <c r="K181" s="9">
        <v>237374.46317026415</v>
      </c>
      <c r="L181" s="9">
        <v>635254.66081341635</v>
      </c>
      <c r="M181" s="9">
        <v>11628073.383700956</v>
      </c>
    </row>
    <row r="182" spans="1:13" x14ac:dyDescent="0.25">
      <c r="A182">
        <v>2012</v>
      </c>
      <c r="B182" s="7" t="s">
        <v>464</v>
      </c>
      <c r="C182" s="9">
        <v>142235.85923480379</v>
      </c>
      <c r="D182" s="9">
        <v>65092.384701235998</v>
      </c>
      <c r="E182" s="9">
        <v>1045074.0826573672</v>
      </c>
      <c r="F182" s="9">
        <v>6050.8244488752471</v>
      </c>
      <c r="G182" s="9">
        <v>1031204.6110619631</v>
      </c>
      <c r="H182" s="9">
        <v>53204.330106512498</v>
      </c>
      <c r="I182" s="9">
        <v>63043.45555249574</v>
      </c>
      <c r="J182" s="9">
        <v>95826.012472592643</v>
      </c>
      <c r="K182" s="9">
        <v>3932.5175784577159</v>
      </c>
      <c r="L182" s="9">
        <v>124715.57327975024</v>
      </c>
      <c r="M182" s="9">
        <v>2630379.6510940543</v>
      </c>
    </row>
    <row r="183" spans="1:13" x14ac:dyDescent="0.25">
      <c r="A183">
        <v>2012</v>
      </c>
      <c r="B183" s="7" t="s">
        <v>465</v>
      </c>
      <c r="C183" s="9">
        <v>1360691.479974265</v>
      </c>
      <c r="D183" s="9">
        <v>510043.61021440022</v>
      </c>
      <c r="E183" s="9">
        <v>22168764.470969439</v>
      </c>
      <c r="F183" s="9">
        <v>291518.12192926992</v>
      </c>
      <c r="G183" s="9">
        <v>8039380.331536917</v>
      </c>
      <c r="H183" s="9">
        <v>482158.88610969984</v>
      </c>
      <c r="I183" s="9">
        <v>247257.08147488689</v>
      </c>
      <c r="J183" s="9">
        <v>598971.42642154591</v>
      </c>
      <c r="K183" s="9">
        <v>696267.75052549248</v>
      </c>
      <c r="L183" s="9">
        <v>1487950.6782691535</v>
      </c>
      <c r="M183" s="9">
        <v>35883003.837425068</v>
      </c>
    </row>
    <row r="184" spans="1:13" x14ac:dyDescent="0.25">
      <c r="A184">
        <v>2012</v>
      </c>
      <c r="B184" s="7" t="s">
        <v>466</v>
      </c>
      <c r="C184" s="9">
        <v>5585991.8556049215</v>
      </c>
      <c r="D184" s="9">
        <v>2083090.2582762949</v>
      </c>
      <c r="E184" s="9">
        <v>36866436.906016931</v>
      </c>
      <c r="F184" s="9">
        <v>2126532.2466815496</v>
      </c>
      <c r="G184" s="9">
        <v>35648707.975417688</v>
      </c>
      <c r="H184" s="9">
        <v>1787986.8668376245</v>
      </c>
      <c r="I184" s="9">
        <v>3605214.631670902</v>
      </c>
      <c r="J184" s="9">
        <v>1519733.5717657548</v>
      </c>
      <c r="K184" s="9">
        <v>496150.21704697341</v>
      </c>
      <c r="L184" s="9">
        <v>11701646.565003557</v>
      </c>
      <c r="M184" s="9">
        <v>101421491.0943222</v>
      </c>
    </row>
    <row r="185" spans="1:13" x14ac:dyDescent="0.25">
      <c r="A185">
        <v>2012</v>
      </c>
      <c r="B185" s="7" t="s">
        <v>467</v>
      </c>
      <c r="C185" s="9">
        <v>858984.03522665077</v>
      </c>
      <c r="D185" s="9">
        <v>338689.5310055163</v>
      </c>
      <c r="E185" s="9">
        <v>3281555.4729413623</v>
      </c>
      <c r="F185" s="9">
        <v>122857.60111668742</v>
      </c>
      <c r="G185" s="9">
        <v>4699450.8568264693</v>
      </c>
      <c r="H185" s="9">
        <v>239430.2551730444</v>
      </c>
      <c r="I185" s="9">
        <v>337387.80581017409</v>
      </c>
      <c r="J185" s="9">
        <v>288898.30733493378</v>
      </c>
      <c r="K185" s="9">
        <v>165782.70969514363</v>
      </c>
      <c r="L185" s="9">
        <v>698548.09015545226</v>
      </c>
      <c r="M185" s="9">
        <v>11031584.665285433</v>
      </c>
    </row>
    <row r="186" spans="1:13" x14ac:dyDescent="0.25">
      <c r="A186">
        <v>2012</v>
      </c>
      <c r="B186" s="7" t="s">
        <v>468</v>
      </c>
      <c r="C186" s="9">
        <v>479208.93518982228</v>
      </c>
      <c r="D186" s="9">
        <v>106446.99464465363</v>
      </c>
      <c r="E186" s="9">
        <v>2288397.2782911607</v>
      </c>
      <c r="F186" s="9">
        <v>44302.617753397746</v>
      </c>
      <c r="G186" s="9">
        <v>1761466.0592011032</v>
      </c>
      <c r="H186" s="9">
        <v>185241.47066663488</v>
      </c>
      <c r="I186" s="9">
        <v>292011.49911791686</v>
      </c>
      <c r="J186" s="9">
        <v>133996.38626155886</v>
      </c>
      <c r="K186" s="9">
        <v>4118.89770729666</v>
      </c>
      <c r="L186" s="9">
        <v>357909.98008577834</v>
      </c>
      <c r="M186" s="9">
        <v>5653100.1189193232</v>
      </c>
    </row>
    <row r="187" spans="1:13" x14ac:dyDescent="0.25">
      <c r="A187">
        <v>2012</v>
      </c>
      <c r="B187" s="7" t="s">
        <v>469</v>
      </c>
      <c r="C187" s="9">
        <v>1107635.9502500317</v>
      </c>
      <c r="D187" s="9">
        <v>132932.28546996386</v>
      </c>
      <c r="E187" s="9">
        <v>3926560.6508236434</v>
      </c>
      <c r="F187" s="9">
        <v>29459.386632695245</v>
      </c>
      <c r="G187" s="9">
        <v>3784713.5882328893</v>
      </c>
      <c r="H187" s="9">
        <v>228233.32688534143</v>
      </c>
      <c r="I187" s="9">
        <v>154756.12554418243</v>
      </c>
      <c r="J187" s="9">
        <v>223447.03556238624</v>
      </c>
      <c r="K187" s="9">
        <v>97935.124041463772</v>
      </c>
      <c r="L187" s="9">
        <v>657097.9742613798</v>
      </c>
      <c r="M187" s="9">
        <v>10342771.447703976</v>
      </c>
    </row>
    <row r="188" spans="1:13" x14ac:dyDescent="0.25">
      <c r="A188">
        <v>2012</v>
      </c>
      <c r="B188" s="7" t="s">
        <v>470</v>
      </c>
      <c r="C188" s="9">
        <v>67142.999852528985</v>
      </c>
      <c r="D188" s="9">
        <v>36893.533742984837</v>
      </c>
      <c r="E188" s="9">
        <v>621724.27238927223</v>
      </c>
      <c r="F188" s="9">
        <v>9421.028791201481</v>
      </c>
      <c r="G188" s="9">
        <v>319717.39733752701</v>
      </c>
      <c r="H188" s="9">
        <v>22811.749358645291</v>
      </c>
      <c r="I188" s="9">
        <v>61990.211017171197</v>
      </c>
      <c r="J188" s="9">
        <v>30655.835344731473</v>
      </c>
      <c r="K188" s="9">
        <v>3969.5429045771043</v>
      </c>
      <c r="L188" s="9">
        <v>89779.915356850746</v>
      </c>
      <c r="M188" s="9">
        <v>1264106.4860954904</v>
      </c>
    </row>
    <row r="189" spans="1:13" x14ac:dyDescent="0.25">
      <c r="A189">
        <v>2012</v>
      </c>
      <c r="B189" s="7" t="s">
        <v>471</v>
      </c>
      <c r="C189" s="9">
        <v>69459.742692687694</v>
      </c>
      <c r="D189" s="9">
        <v>16721.913241936672</v>
      </c>
      <c r="E189" s="9">
        <v>554438.29977934749</v>
      </c>
      <c r="F189" s="9">
        <v>38374.508299173518</v>
      </c>
      <c r="G189" s="9">
        <v>414030.70340758428</v>
      </c>
      <c r="H189" s="9">
        <v>32108.251512266259</v>
      </c>
      <c r="I189" s="9">
        <v>18072.054586986364</v>
      </c>
      <c r="J189" s="9">
        <v>55931.338089875455</v>
      </c>
      <c r="K189" s="9">
        <v>2295.8963239937966</v>
      </c>
      <c r="L189" s="9">
        <v>73396.374790712289</v>
      </c>
      <c r="M189" s="9">
        <v>1274829.0827245638</v>
      </c>
    </row>
    <row r="190" spans="1:13" x14ac:dyDescent="0.25">
      <c r="A190">
        <v>2012</v>
      </c>
      <c r="B190" s="7" t="s">
        <v>472</v>
      </c>
      <c r="C190" s="9">
        <v>272959.47756354033</v>
      </c>
      <c r="D190" s="9">
        <v>66814.406759196878</v>
      </c>
      <c r="E190" s="9">
        <v>1126888.7193560465</v>
      </c>
      <c r="F190" s="9">
        <v>15715.011602731489</v>
      </c>
      <c r="G190" s="9">
        <v>1066994.9214709336</v>
      </c>
      <c r="H190" s="9">
        <v>62493.046276482797</v>
      </c>
      <c r="I190" s="9">
        <v>67071.216415639705</v>
      </c>
      <c r="J190" s="9">
        <v>85257.119420156683</v>
      </c>
      <c r="K190" s="9">
        <v>4723.3579597076423</v>
      </c>
      <c r="L190" s="9">
        <v>175015.06597629728</v>
      </c>
      <c r="M190" s="9">
        <v>2943932.3428007332</v>
      </c>
    </row>
    <row r="191" spans="1:13" x14ac:dyDescent="0.25">
      <c r="A191">
        <v>2012</v>
      </c>
      <c r="B191" s="7" t="s">
        <v>473</v>
      </c>
      <c r="C191" s="9">
        <v>184557.45682516604</v>
      </c>
      <c r="D191" s="9">
        <v>92308.981679964229</v>
      </c>
      <c r="E191" s="9">
        <v>3416504.5407279688</v>
      </c>
      <c r="F191" s="9">
        <v>7012.1831952450175</v>
      </c>
      <c r="G191" s="9">
        <v>1799638.4980304609</v>
      </c>
      <c r="H191" s="9">
        <v>134308.94521656839</v>
      </c>
      <c r="I191" s="9">
        <v>42979.232996743624</v>
      </c>
      <c r="J191" s="9">
        <v>75826.823624322074</v>
      </c>
      <c r="K191" s="9">
        <v>56227.377459145267</v>
      </c>
      <c r="L191" s="9">
        <v>480902.82027713768</v>
      </c>
      <c r="M191" s="9">
        <v>6290266.8600327214</v>
      </c>
    </row>
    <row r="192" spans="1:13" x14ac:dyDescent="0.25">
      <c r="B192" s="7" t="s">
        <v>86</v>
      </c>
      <c r="C192" s="9">
        <v>12664984.014596436</v>
      </c>
      <c r="D192" s="9">
        <v>4695905.043163348</v>
      </c>
      <c r="E192" s="9">
        <v>88397256.291174531</v>
      </c>
      <c r="F192" s="9">
        <v>2844952.9945045384</v>
      </c>
      <c r="G192" s="9">
        <v>71896061.050778925</v>
      </c>
      <c r="H192" s="9">
        <v>3901677.6245106272</v>
      </c>
      <c r="I192" s="9">
        <v>5694967.5972311655</v>
      </c>
      <c r="J192" s="9">
        <v>3984899.8184625977</v>
      </c>
      <c r="K192" s="9">
        <v>2197527.1721243025</v>
      </c>
      <c r="L192" s="9">
        <v>17876180.621484518</v>
      </c>
      <c r="M192" s="9">
        <v>214154412.22803101</v>
      </c>
    </row>
    <row r="195" spans="1:13" x14ac:dyDescent="0.25">
      <c r="C195" s="13" t="s">
        <v>92</v>
      </c>
    </row>
    <row r="196" spans="1:13" x14ac:dyDescent="0.25">
      <c r="B196" s="13" t="s">
        <v>93</v>
      </c>
      <c r="C196" s="132" t="s">
        <v>779</v>
      </c>
      <c r="D196" s="132" t="s">
        <v>781</v>
      </c>
      <c r="E196" s="132" t="s">
        <v>23</v>
      </c>
      <c r="F196" s="132" t="s">
        <v>786</v>
      </c>
      <c r="G196" s="132" t="s">
        <v>787</v>
      </c>
      <c r="H196" s="132" t="s">
        <v>790</v>
      </c>
      <c r="I196" s="132" t="s">
        <v>25</v>
      </c>
      <c r="J196" s="132" t="s">
        <v>24</v>
      </c>
      <c r="K196" s="132" t="s">
        <v>35</v>
      </c>
      <c r="L196" s="132" t="s">
        <v>794</v>
      </c>
      <c r="M196" s="132" t="s">
        <v>83</v>
      </c>
    </row>
    <row r="197" spans="1:13" x14ac:dyDescent="0.25">
      <c r="A197">
        <v>2013</v>
      </c>
      <c r="B197" s="7" t="s">
        <v>474</v>
      </c>
      <c r="C197" s="9">
        <v>70463.535614201159</v>
      </c>
      <c r="D197" s="9">
        <v>2473.7110812186329</v>
      </c>
      <c r="E197" s="9">
        <v>329463.23863352719</v>
      </c>
      <c r="F197" s="9">
        <v>1309.498980303978</v>
      </c>
      <c r="G197" s="9">
        <v>203474.29266565287</v>
      </c>
      <c r="H197" s="9">
        <v>12280.906337200424</v>
      </c>
      <c r="I197" s="9">
        <v>12895.555975328578</v>
      </c>
      <c r="J197" s="9">
        <v>22033.20335639979</v>
      </c>
      <c r="K197" s="9">
        <v>4814.9899012603373</v>
      </c>
      <c r="L197" s="9">
        <v>16646.79895426712</v>
      </c>
      <c r="M197" s="9">
        <v>675855.73149936018</v>
      </c>
    </row>
    <row r="198" spans="1:13" x14ac:dyDescent="0.25">
      <c r="A198">
        <v>2013</v>
      </c>
      <c r="B198" s="7" t="s">
        <v>475</v>
      </c>
      <c r="C198" s="9">
        <v>14890.932571800018</v>
      </c>
      <c r="D198" s="9">
        <v>9222.4722038098462</v>
      </c>
      <c r="E198" s="9">
        <v>118690.45655483427</v>
      </c>
      <c r="F198" s="9">
        <v>0</v>
      </c>
      <c r="G198" s="9">
        <v>51787.668103841475</v>
      </c>
      <c r="H198" s="9">
        <v>2818.7019951362931</v>
      </c>
      <c r="I198" s="9">
        <v>6174.8224242256001</v>
      </c>
      <c r="J198" s="9">
        <v>7671.5811871912883</v>
      </c>
      <c r="K198" s="9">
        <v>46590.745962852918</v>
      </c>
      <c r="L198" s="9">
        <v>3827.3011485849033</v>
      </c>
      <c r="M198" s="9">
        <v>261674.6821522766</v>
      </c>
    </row>
    <row r="199" spans="1:13" x14ac:dyDescent="0.25">
      <c r="A199">
        <v>2013</v>
      </c>
      <c r="B199" s="7" t="s">
        <v>476</v>
      </c>
      <c r="C199" s="9">
        <v>168633.01468355779</v>
      </c>
      <c r="D199" s="9">
        <v>82335.57827696875</v>
      </c>
      <c r="E199" s="9">
        <v>906468.88205150771</v>
      </c>
      <c r="F199" s="9">
        <v>3898.1131399219539</v>
      </c>
      <c r="G199" s="9">
        <v>457793.80649317894</v>
      </c>
      <c r="H199" s="9">
        <v>20282.155191236699</v>
      </c>
      <c r="I199" s="9">
        <v>155835.24994374753</v>
      </c>
      <c r="J199" s="9">
        <v>58565.851225165228</v>
      </c>
      <c r="K199" s="9">
        <v>2035.9309846823016</v>
      </c>
      <c r="L199" s="9">
        <v>80911.112527605001</v>
      </c>
      <c r="M199" s="9">
        <v>1936759.6945175717</v>
      </c>
    </row>
    <row r="200" spans="1:13" x14ac:dyDescent="0.25">
      <c r="A200">
        <v>2013</v>
      </c>
      <c r="B200" s="7" t="s">
        <v>477</v>
      </c>
      <c r="C200" s="9">
        <v>3380.5138068693386</v>
      </c>
      <c r="D200" s="9">
        <v>916.2241033811548</v>
      </c>
      <c r="E200" s="9">
        <v>103508.49922420632</v>
      </c>
      <c r="F200" s="9">
        <v>142.23663181942101</v>
      </c>
      <c r="G200" s="9">
        <v>54827.565368681273</v>
      </c>
      <c r="H200" s="9">
        <v>3717.5981958889106</v>
      </c>
      <c r="I200" s="9">
        <v>5687.868187928083</v>
      </c>
      <c r="J200" s="9">
        <v>9324.6088436375576</v>
      </c>
      <c r="K200" s="9">
        <v>1487.2864096440765</v>
      </c>
      <c r="L200" s="9">
        <v>4345.7569292321068</v>
      </c>
      <c r="M200" s="9">
        <v>187338.15770128826</v>
      </c>
    </row>
    <row r="201" spans="1:13" x14ac:dyDescent="0.25">
      <c r="A201">
        <v>2013</v>
      </c>
      <c r="B201" s="7" t="s">
        <v>478</v>
      </c>
      <c r="C201" s="9">
        <v>99727.626104966825</v>
      </c>
      <c r="D201" s="9">
        <v>68206.154219658711</v>
      </c>
      <c r="E201" s="9">
        <v>730353.80535329471</v>
      </c>
      <c r="F201" s="9">
        <v>6389.6713626558121</v>
      </c>
      <c r="G201" s="9">
        <v>651242.20668831584</v>
      </c>
      <c r="H201" s="9">
        <v>49778.380615016489</v>
      </c>
      <c r="I201" s="9">
        <v>25921.202245204709</v>
      </c>
      <c r="J201" s="9">
        <v>54224.856987583844</v>
      </c>
      <c r="K201" s="9">
        <v>329253.22181701858</v>
      </c>
      <c r="L201" s="9">
        <v>96078.86889824523</v>
      </c>
      <c r="M201" s="9">
        <v>2111175.9942919607</v>
      </c>
    </row>
    <row r="202" spans="1:13" x14ac:dyDescent="0.25">
      <c r="A202">
        <v>2013</v>
      </c>
      <c r="B202" s="7" t="s">
        <v>479</v>
      </c>
      <c r="C202" s="9">
        <v>7119.6928802381299</v>
      </c>
      <c r="D202" s="9">
        <v>8411.3288491267231</v>
      </c>
      <c r="E202" s="9">
        <v>85107.016249390435</v>
      </c>
      <c r="F202" s="9">
        <v>0</v>
      </c>
      <c r="G202" s="9">
        <v>54973.257091367217</v>
      </c>
      <c r="H202" s="9">
        <v>2846.0856719042722</v>
      </c>
      <c r="I202" s="9">
        <v>2883.9118286135254</v>
      </c>
      <c r="J202" s="9">
        <v>1053.0949160582531</v>
      </c>
      <c r="K202" s="9">
        <v>722.65887955543064</v>
      </c>
      <c r="L202" s="9">
        <v>11062.308885970742</v>
      </c>
      <c r="M202" s="9">
        <v>174179.35525222469</v>
      </c>
    </row>
    <row r="203" spans="1:13" x14ac:dyDescent="0.25">
      <c r="A203">
        <v>2013</v>
      </c>
      <c r="B203" s="7" t="s">
        <v>480</v>
      </c>
      <c r="C203" s="9">
        <v>19660.009302967657</v>
      </c>
      <c r="D203" s="9">
        <v>1786.0579134893364</v>
      </c>
      <c r="E203" s="9">
        <v>159339.15104515865</v>
      </c>
      <c r="F203" s="9">
        <v>563.63407476394661</v>
      </c>
      <c r="G203" s="9">
        <v>129868.45730339474</v>
      </c>
      <c r="H203" s="9">
        <v>9595.2329414699616</v>
      </c>
      <c r="I203" s="9">
        <v>7014.2204749635366</v>
      </c>
      <c r="J203" s="9">
        <v>8911.2315186744909</v>
      </c>
      <c r="K203" s="9">
        <v>344.44956483291008</v>
      </c>
      <c r="L203" s="9">
        <v>10794.237605409715</v>
      </c>
      <c r="M203" s="9">
        <v>347876.68174512486</v>
      </c>
    </row>
    <row r="204" spans="1:13" x14ac:dyDescent="0.25">
      <c r="A204">
        <v>2013</v>
      </c>
      <c r="B204" s="7" t="s">
        <v>481</v>
      </c>
      <c r="C204" s="9">
        <v>90250.501662239767</v>
      </c>
      <c r="D204" s="9">
        <v>9531.7412204057437</v>
      </c>
      <c r="E204" s="9">
        <v>549148.46443220717</v>
      </c>
      <c r="F204" s="9">
        <v>1446.838730491716</v>
      </c>
      <c r="G204" s="9">
        <v>357489.46598462423</v>
      </c>
      <c r="H204" s="9">
        <v>18137.253717965388</v>
      </c>
      <c r="I204" s="9">
        <v>16854.20787929889</v>
      </c>
      <c r="J204" s="9">
        <v>42721.171524770616</v>
      </c>
      <c r="K204" s="9">
        <v>10995.566549487854</v>
      </c>
      <c r="L204" s="9">
        <v>56687.800696235259</v>
      </c>
      <c r="M204" s="9">
        <v>1153263.0123977263</v>
      </c>
    </row>
    <row r="205" spans="1:13" x14ac:dyDescent="0.25">
      <c r="A205">
        <v>2013</v>
      </c>
      <c r="B205" s="7" t="s">
        <v>482</v>
      </c>
      <c r="C205" s="9">
        <v>54205.205171992122</v>
      </c>
      <c r="D205" s="9">
        <v>78238.548419487954</v>
      </c>
      <c r="E205" s="9">
        <v>269605.20939969993</v>
      </c>
      <c r="F205" s="9">
        <v>9613.4689070800014</v>
      </c>
      <c r="G205" s="9">
        <v>270336.53763999126</v>
      </c>
      <c r="H205" s="9">
        <v>12113.446929639784</v>
      </c>
      <c r="I205" s="9">
        <v>10203.572774777549</v>
      </c>
      <c r="J205" s="9">
        <v>21869.753333629804</v>
      </c>
      <c r="K205" s="9">
        <v>43796.524747754316</v>
      </c>
      <c r="L205" s="9">
        <v>82880.575445450057</v>
      </c>
      <c r="M205" s="9">
        <v>852862.84276950278</v>
      </c>
    </row>
    <row r="206" spans="1:13" x14ac:dyDescent="0.25">
      <c r="A206">
        <v>2013</v>
      </c>
      <c r="B206" s="7" t="s">
        <v>483</v>
      </c>
      <c r="C206" s="9">
        <v>210506.11953954105</v>
      </c>
      <c r="D206" s="9">
        <v>334313.9932093895</v>
      </c>
      <c r="E206" s="9">
        <v>987180.68745237915</v>
      </c>
      <c r="F206" s="9">
        <v>9230.5370477226261</v>
      </c>
      <c r="G206" s="9">
        <v>1465976.6236767943</v>
      </c>
      <c r="H206" s="9">
        <v>51441.306537387994</v>
      </c>
      <c r="I206" s="9">
        <v>114840.61590117418</v>
      </c>
      <c r="J206" s="9">
        <v>69270.44587140379</v>
      </c>
      <c r="K206" s="9">
        <v>809.55608665657178</v>
      </c>
      <c r="L206" s="9">
        <v>172298.36334501862</v>
      </c>
      <c r="M206" s="9">
        <v>3415868.2486674679</v>
      </c>
    </row>
    <row r="207" spans="1:13" x14ac:dyDescent="0.25">
      <c r="A207">
        <v>2013</v>
      </c>
      <c r="B207" s="7" t="s">
        <v>484</v>
      </c>
      <c r="C207" s="9">
        <v>55481.740367346363</v>
      </c>
      <c r="D207" s="9">
        <v>29992.048235304464</v>
      </c>
      <c r="E207" s="9">
        <v>816570.38429486612</v>
      </c>
      <c r="F207" s="9">
        <v>10843.975145892293</v>
      </c>
      <c r="G207" s="9">
        <v>347163.84693438525</v>
      </c>
      <c r="H207" s="9">
        <v>21664.211538400996</v>
      </c>
      <c r="I207" s="9">
        <v>21462.23474972873</v>
      </c>
      <c r="J207" s="9">
        <v>29740.920675723224</v>
      </c>
      <c r="K207" s="9">
        <v>11276.970419793341</v>
      </c>
      <c r="L207" s="9">
        <v>77138.417995887809</v>
      </c>
      <c r="M207" s="9">
        <v>1421334.7503573287</v>
      </c>
    </row>
    <row r="208" spans="1:13" x14ac:dyDescent="0.25">
      <c r="A208">
        <v>2013</v>
      </c>
      <c r="B208" s="7" t="s">
        <v>485</v>
      </c>
      <c r="C208" s="9">
        <v>53756.493461048492</v>
      </c>
      <c r="D208" s="9">
        <v>22846.565661496908</v>
      </c>
      <c r="E208" s="9">
        <v>582115.70524361008</v>
      </c>
      <c r="F208" s="9">
        <v>10090.344634362646</v>
      </c>
      <c r="G208" s="9">
        <v>334246.29806245642</v>
      </c>
      <c r="H208" s="9">
        <v>18612.512507145722</v>
      </c>
      <c r="I208" s="9">
        <v>9627.7195890430667</v>
      </c>
      <c r="J208" s="9">
        <v>23358.169947095113</v>
      </c>
      <c r="K208" s="9">
        <v>0</v>
      </c>
      <c r="L208" s="9">
        <v>59432.545035703159</v>
      </c>
      <c r="M208" s="9">
        <v>1114086.3541419616</v>
      </c>
    </row>
    <row r="209" spans="1:13" x14ac:dyDescent="0.25">
      <c r="A209">
        <v>2013</v>
      </c>
      <c r="B209" s="7" t="s">
        <v>486</v>
      </c>
      <c r="C209" s="9">
        <v>191173.94872480156</v>
      </c>
      <c r="D209" s="9">
        <v>73446.072850239434</v>
      </c>
      <c r="E209" s="9">
        <v>1569517.3730966267</v>
      </c>
      <c r="F209" s="9">
        <v>40858.174247964613</v>
      </c>
      <c r="G209" s="9">
        <v>2742547.5336261271</v>
      </c>
      <c r="H209" s="9">
        <v>78964.718196781891</v>
      </c>
      <c r="I209" s="9">
        <v>60650.290758826639</v>
      </c>
      <c r="J209" s="9">
        <v>102913.2287874879</v>
      </c>
      <c r="K209" s="9">
        <v>24800.293682328556</v>
      </c>
      <c r="L209" s="9">
        <v>336925.75797097984</v>
      </c>
      <c r="M209" s="9">
        <v>5221797.3919421649</v>
      </c>
    </row>
    <row r="210" spans="1:13" x14ac:dyDescent="0.25">
      <c r="A210">
        <v>2013</v>
      </c>
      <c r="B210" s="7" t="s">
        <v>487</v>
      </c>
      <c r="C210" s="9">
        <v>27102.700971279221</v>
      </c>
      <c r="D210" s="9">
        <v>9914.4110378755031</v>
      </c>
      <c r="E210" s="9">
        <v>403047.64150773984</v>
      </c>
      <c r="F210" s="9">
        <v>10717.119777796041</v>
      </c>
      <c r="G210" s="9">
        <v>189833.23391628673</v>
      </c>
      <c r="H210" s="9">
        <v>18314.21729951517</v>
      </c>
      <c r="I210" s="9">
        <v>12562.430131191997</v>
      </c>
      <c r="J210" s="9">
        <v>13947.063004143074</v>
      </c>
      <c r="K210" s="9">
        <v>511.27436804513735</v>
      </c>
      <c r="L210" s="9">
        <v>29524.866126003086</v>
      </c>
      <c r="M210" s="9">
        <v>715474.95813987567</v>
      </c>
    </row>
    <row r="211" spans="1:13" x14ac:dyDescent="0.25">
      <c r="A211">
        <v>2013</v>
      </c>
      <c r="B211" s="7" t="s">
        <v>488</v>
      </c>
      <c r="C211" s="9">
        <v>110146.33299471001</v>
      </c>
      <c r="D211" s="9">
        <v>17576.20246161527</v>
      </c>
      <c r="E211" s="9">
        <v>298593.4821417706</v>
      </c>
      <c r="F211" s="9">
        <v>15046.724877284158</v>
      </c>
      <c r="G211" s="9">
        <v>295864.58078533591</v>
      </c>
      <c r="H211" s="9">
        <v>17746.361227094443</v>
      </c>
      <c r="I211" s="9">
        <v>40181.770127849588</v>
      </c>
      <c r="J211" s="9">
        <v>5213.5980453437141</v>
      </c>
      <c r="K211" s="9">
        <v>961.67559840529179</v>
      </c>
      <c r="L211" s="9">
        <v>57123.021172630586</v>
      </c>
      <c r="M211" s="9">
        <v>858453.74943203956</v>
      </c>
    </row>
    <row r="212" spans="1:13" x14ac:dyDescent="0.25">
      <c r="A212">
        <v>2013</v>
      </c>
      <c r="B212" s="7" t="s">
        <v>489</v>
      </c>
      <c r="C212" s="9">
        <v>273713.7505329111</v>
      </c>
      <c r="D212" s="9">
        <v>225251.67020470748</v>
      </c>
      <c r="E212" s="9">
        <v>1600773.9531043372</v>
      </c>
      <c r="F212" s="9">
        <v>21739.956631352619</v>
      </c>
      <c r="G212" s="9">
        <v>1618234.4739323193</v>
      </c>
      <c r="H212" s="9">
        <v>85638.323397590866</v>
      </c>
      <c r="I212" s="9">
        <v>58396.758420983162</v>
      </c>
      <c r="J212" s="9">
        <v>126102.39047487003</v>
      </c>
      <c r="K212" s="9">
        <v>38734.446025124162</v>
      </c>
      <c r="L212" s="9">
        <v>325326.53254943562</v>
      </c>
      <c r="M212" s="9">
        <v>4373912.2552736318</v>
      </c>
    </row>
    <row r="213" spans="1:13" x14ac:dyDescent="0.25">
      <c r="A213">
        <v>2013</v>
      </c>
      <c r="B213" s="7" t="s">
        <v>490</v>
      </c>
      <c r="C213" s="9">
        <v>916736.57742988504</v>
      </c>
      <c r="D213" s="9">
        <v>338649.55057940236</v>
      </c>
      <c r="E213" s="9">
        <v>4260121.7397010392</v>
      </c>
      <c r="F213" s="9">
        <v>65016.493788578737</v>
      </c>
      <c r="G213" s="9">
        <v>4638162.7545220666</v>
      </c>
      <c r="H213" s="9">
        <v>320916.58177970239</v>
      </c>
      <c r="I213" s="9">
        <v>362982.09583828168</v>
      </c>
      <c r="J213" s="9">
        <v>270288.52922048711</v>
      </c>
      <c r="K213" s="9">
        <v>206061.5496487499</v>
      </c>
      <c r="L213" s="9">
        <v>674860.9493184298</v>
      </c>
      <c r="M213" s="9">
        <v>12053796.821826624</v>
      </c>
    </row>
    <row r="214" spans="1:13" x14ac:dyDescent="0.25">
      <c r="A214">
        <v>2013</v>
      </c>
      <c r="B214" s="7" t="s">
        <v>491</v>
      </c>
      <c r="C214" s="9">
        <v>169971.28988337755</v>
      </c>
      <c r="D214" s="9">
        <v>107200.22745606519</v>
      </c>
      <c r="E214" s="9">
        <v>1114494.2226815245</v>
      </c>
      <c r="F214" s="9">
        <v>12991.223039042976</v>
      </c>
      <c r="G214" s="9">
        <v>1098874.9911130583</v>
      </c>
      <c r="H214" s="9">
        <v>62194.210527038085</v>
      </c>
      <c r="I214" s="9">
        <v>70855.446022737218</v>
      </c>
      <c r="J214" s="9">
        <v>93673.889387007628</v>
      </c>
      <c r="K214" s="9">
        <v>3964.9506903440879</v>
      </c>
      <c r="L214" s="9">
        <v>136252.79259401449</v>
      </c>
      <c r="M214" s="9">
        <v>2870473.2433942105</v>
      </c>
    </row>
    <row r="215" spans="1:13" x14ac:dyDescent="0.25">
      <c r="A215">
        <v>2013</v>
      </c>
      <c r="B215" s="7" t="s">
        <v>492</v>
      </c>
      <c r="C215" s="9">
        <v>1407366.8269422257</v>
      </c>
      <c r="D215" s="9">
        <v>539504.97478612431</v>
      </c>
      <c r="E215" s="9">
        <v>20410282.271666937</v>
      </c>
      <c r="F215" s="9">
        <v>304901.01965073461</v>
      </c>
      <c r="G215" s="9">
        <v>7899528.1430206569</v>
      </c>
      <c r="H215" s="9">
        <v>516689.29808885575</v>
      </c>
      <c r="I215" s="9">
        <v>302248.6363152946</v>
      </c>
      <c r="J215" s="9">
        <v>572211.01407270331</v>
      </c>
      <c r="K215" s="9">
        <v>694142.03118605365</v>
      </c>
      <c r="L215" s="9">
        <v>1565801.8939583527</v>
      </c>
      <c r="M215" s="9">
        <v>34212676.109687939</v>
      </c>
    </row>
    <row r="216" spans="1:13" x14ac:dyDescent="0.25">
      <c r="A216">
        <v>2013</v>
      </c>
      <c r="B216" s="7" t="s">
        <v>493</v>
      </c>
      <c r="C216" s="9">
        <v>5846149.4892219016</v>
      </c>
      <c r="D216" s="9">
        <v>2094803.3309978617</v>
      </c>
      <c r="E216" s="9">
        <v>35726488.353136107</v>
      </c>
      <c r="F216" s="9">
        <v>3037989.4443629934</v>
      </c>
      <c r="G216" s="9">
        <v>35415912.749234103</v>
      </c>
      <c r="H216" s="9">
        <v>1771005.9987348425</v>
      </c>
      <c r="I216" s="9">
        <v>4220389.0440322328</v>
      </c>
      <c r="J216" s="9">
        <v>1576524.2215605825</v>
      </c>
      <c r="K216" s="9">
        <v>484474.52357213269</v>
      </c>
      <c r="L216" s="9">
        <v>11836194.487762969</v>
      </c>
      <c r="M216" s="9">
        <v>102009931.64261572</v>
      </c>
    </row>
    <row r="217" spans="1:13" x14ac:dyDescent="0.25">
      <c r="A217">
        <v>2013</v>
      </c>
      <c r="B217" s="7" t="s">
        <v>494</v>
      </c>
      <c r="C217" s="9">
        <v>990839.69367953751</v>
      </c>
      <c r="D217" s="9">
        <v>285545.82045547629</v>
      </c>
      <c r="E217" s="9">
        <v>3536632.9687858447</v>
      </c>
      <c r="F217" s="9">
        <v>163528.85323922106</v>
      </c>
      <c r="G217" s="9">
        <v>4773260.5429121926</v>
      </c>
      <c r="H217" s="9">
        <v>229449.03589935409</v>
      </c>
      <c r="I217" s="9">
        <v>425298.62365998945</v>
      </c>
      <c r="J217" s="9">
        <v>286851.27738725906</v>
      </c>
      <c r="K217" s="9">
        <v>226885.12597558805</v>
      </c>
      <c r="L217" s="9">
        <v>617001.87174933264</v>
      </c>
      <c r="M217" s="9">
        <v>11535293.813743796</v>
      </c>
    </row>
    <row r="218" spans="1:13" x14ac:dyDescent="0.25">
      <c r="A218">
        <v>2013</v>
      </c>
      <c r="B218" s="7" t="s">
        <v>495</v>
      </c>
      <c r="C218" s="9">
        <v>529962.09871070366</v>
      </c>
      <c r="D218" s="9">
        <v>113501.52777358268</v>
      </c>
      <c r="E218" s="9">
        <v>2527526.8294209582</v>
      </c>
      <c r="F218" s="9">
        <v>60474.23635605153</v>
      </c>
      <c r="G218" s="9">
        <v>1815199.3650159091</v>
      </c>
      <c r="H218" s="9">
        <v>193841.96581873327</v>
      </c>
      <c r="I218" s="9">
        <v>345211.03274770867</v>
      </c>
      <c r="J218" s="9">
        <v>111736.23491325954</v>
      </c>
      <c r="K218" s="9">
        <v>3971.9456343196707</v>
      </c>
      <c r="L218" s="9">
        <v>392139.43856109411</v>
      </c>
      <c r="M218" s="9">
        <v>6093564.6749523198</v>
      </c>
    </row>
    <row r="219" spans="1:13" x14ac:dyDescent="0.25">
      <c r="A219">
        <v>2013</v>
      </c>
      <c r="B219" s="7" t="s">
        <v>496</v>
      </c>
      <c r="C219" s="9">
        <v>1215409.7583368095</v>
      </c>
      <c r="D219" s="9">
        <v>133036.11866873578</v>
      </c>
      <c r="E219" s="9">
        <v>4290278.2375306794</v>
      </c>
      <c r="F219" s="9">
        <v>48482.684925626039</v>
      </c>
      <c r="G219" s="9">
        <v>3802568.0255159242</v>
      </c>
      <c r="H219" s="9">
        <v>241221.82757461758</v>
      </c>
      <c r="I219" s="9">
        <v>222151.74097702629</v>
      </c>
      <c r="J219" s="9">
        <v>217652.95637852798</v>
      </c>
      <c r="K219" s="9">
        <v>133876.77588637057</v>
      </c>
      <c r="L219" s="9">
        <v>692222.26726119732</v>
      </c>
      <c r="M219" s="9">
        <v>10996900.393055515</v>
      </c>
    </row>
    <row r="220" spans="1:13" x14ac:dyDescent="0.25">
      <c r="A220">
        <v>2013</v>
      </c>
      <c r="B220" s="7" t="s">
        <v>497</v>
      </c>
      <c r="C220" s="9">
        <v>82242.593092220108</v>
      </c>
      <c r="D220" s="9">
        <v>36379.9116822793</v>
      </c>
      <c r="E220" s="9">
        <v>659006.8731665645</v>
      </c>
      <c r="F220" s="9">
        <v>7340.4307068728822</v>
      </c>
      <c r="G220" s="9">
        <v>334575.67102810636</v>
      </c>
      <c r="H220" s="9">
        <v>24429.184789748491</v>
      </c>
      <c r="I220" s="9">
        <v>103179.39131158964</v>
      </c>
      <c r="J220" s="9">
        <v>29443.593006919353</v>
      </c>
      <c r="K220" s="9">
        <v>14927.417160885456</v>
      </c>
      <c r="L220" s="9">
        <v>109320.41873718164</v>
      </c>
      <c r="M220" s="9">
        <v>1400845.4846823676</v>
      </c>
    </row>
    <row r="221" spans="1:13" x14ac:dyDescent="0.25">
      <c r="A221">
        <v>2013</v>
      </c>
      <c r="B221" s="7" t="s">
        <v>498</v>
      </c>
      <c r="C221" s="9">
        <v>75573.701911936281</v>
      </c>
      <c r="D221" s="9">
        <v>19210.419574165157</v>
      </c>
      <c r="E221" s="9">
        <v>622617.29241218814</v>
      </c>
      <c r="F221" s="9">
        <v>10703.249135650569</v>
      </c>
      <c r="G221" s="9">
        <v>379914.84359325329</v>
      </c>
      <c r="H221" s="9">
        <v>29131.973885615676</v>
      </c>
      <c r="I221" s="9">
        <v>22489.505377824677</v>
      </c>
      <c r="J221" s="9">
        <v>62119.135875054897</v>
      </c>
      <c r="K221" s="9">
        <v>2059.19781194905</v>
      </c>
      <c r="L221" s="9">
        <v>77514.368763938663</v>
      </c>
      <c r="M221" s="9">
        <v>1301333.6883415761</v>
      </c>
    </row>
    <row r="222" spans="1:13" x14ac:dyDescent="0.25">
      <c r="A222">
        <v>2013</v>
      </c>
      <c r="B222" s="7" t="s">
        <v>499</v>
      </c>
      <c r="C222" s="9">
        <v>302908.53609238099</v>
      </c>
      <c r="D222" s="9">
        <v>51447.25554312444</v>
      </c>
      <c r="E222" s="9">
        <v>1350302.1299701466</v>
      </c>
      <c r="F222" s="9">
        <v>20680.591050268922</v>
      </c>
      <c r="G222" s="9">
        <v>1086902.2804360804</v>
      </c>
      <c r="H222" s="9">
        <v>65065.377282177244</v>
      </c>
      <c r="I222" s="9">
        <v>79854.190823003606</v>
      </c>
      <c r="J222" s="9">
        <v>100698.6819650939</v>
      </c>
      <c r="K222" s="9">
        <v>9470.8227873805827</v>
      </c>
      <c r="L222" s="9">
        <v>183174.05736854146</v>
      </c>
      <c r="M222" s="9">
        <v>3250503.9233181984</v>
      </c>
    </row>
    <row r="223" spans="1:13" x14ac:dyDescent="0.25">
      <c r="A223">
        <v>2013</v>
      </c>
      <c r="B223" s="7" t="s">
        <v>500</v>
      </c>
      <c r="C223" s="9">
        <v>232135.90852866851</v>
      </c>
      <c r="D223" s="9">
        <v>120622.19730160515</v>
      </c>
      <c r="E223" s="9">
        <v>3657972.549015326</v>
      </c>
      <c r="F223" s="9">
        <v>10442.506254651291</v>
      </c>
      <c r="G223" s="9">
        <v>1946737.1185885833</v>
      </c>
      <c r="H223" s="9">
        <v>141200.03793279678</v>
      </c>
      <c r="I223" s="9">
        <v>56816.417250765124</v>
      </c>
      <c r="J223" s="9">
        <v>86739.418441454094</v>
      </c>
      <c r="K223" s="9">
        <v>79048.878947323421</v>
      </c>
      <c r="L223" s="9">
        <v>470001.96613484126</v>
      </c>
      <c r="M223" s="9">
        <v>6801716.9983960148</v>
      </c>
    </row>
    <row r="224" spans="1:13" x14ac:dyDescent="0.25">
      <c r="A224">
        <v>2013</v>
      </c>
      <c r="B224" s="7" t="s">
        <v>85</v>
      </c>
      <c r="C224" s="9">
        <v>13219508.592220113</v>
      </c>
      <c r="D224" s="9">
        <v>4814364.1147665977</v>
      </c>
      <c r="E224" s="9">
        <v>87665207.417272478</v>
      </c>
      <c r="F224" s="9">
        <v>3884441.0266991039</v>
      </c>
      <c r="G224" s="9">
        <v>72417296.333252698</v>
      </c>
      <c r="H224" s="9">
        <v>4019096.9046128578</v>
      </c>
      <c r="I224" s="9">
        <v>6772668.5557693392</v>
      </c>
      <c r="J224" s="9">
        <v>4004860.1219075271</v>
      </c>
      <c r="K224" s="9">
        <v>2376018.8102985388</v>
      </c>
      <c r="L224" s="9">
        <v>18175488.777496554</v>
      </c>
      <c r="M224" s="9">
        <v>217348950.6542958</v>
      </c>
    </row>
    <row r="227" spans="1:13" x14ac:dyDescent="0.25">
      <c r="C227" s="13" t="s">
        <v>92</v>
      </c>
    </row>
    <row r="228" spans="1:13" x14ac:dyDescent="0.25">
      <c r="B228" s="13" t="s">
        <v>93</v>
      </c>
      <c r="C228" s="132" t="s">
        <v>779</v>
      </c>
      <c r="D228" s="132" t="s">
        <v>781</v>
      </c>
      <c r="E228" s="132" t="s">
        <v>23</v>
      </c>
      <c r="F228" s="132" t="s">
        <v>786</v>
      </c>
      <c r="G228" s="132" t="s">
        <v>787</v>
      </c>
      <c r="H228" s="132" t="s">
        <v>790</v>
      </c>
      <c r="I228" s="132" t="s">
        <v>25</v>
      </c>
      <c r="J228" s="132" t="s">
        <v>24</v>
      </c>
      <c r="K228" s="132" t="s">
        <v>35</v>
      </c>
      <c r="L228" s="132" t="s">
        <v>794</v>
      </c>
      <c r="M228" s="132" t="s">
        <v>83</v>
      </c>
    </row>
    <row r="229" spans="1:13" x14ac:dyDescent="0.25">
      <c r="A229">
        <v>2014</v>
      </c>
      <c r="B229" s="7" t="s">
        <v>501</v>
      </c>
      <c r="C229" s="9">
        <v>63837.909453235778</v>
      </c>
      <c r="D229" s="9">
        <v>4608.5249835744098</v>
      </c>
      <c r="E229" s="9">
        <v>364782.96601307351</v>
      </c>
      <c r="F229" s="9">
        <v>1542.8582963461258</v>
      </c>
      <c r="G229" s="9">
        <v>244115.50329676227</v>
      </c>
      <c r="H229" s="9">
        <v>13592.311442497865</v>
      </c>
      <c r="I229" s="9">
        <v>9807.6353837829902</v>
      </c>
      <c r="J229" s="9">
        <v>21036.032780929316</v>
      </c>
      <c r="K229" s="9">
        <v>5103.4215254852443</v>
      </c>
      <c r="L229" s="9">
        <v>27750.570688090735</v>
      </c>
      <c r="M229" s="9">
        <v>756177.73386377841</v>
      </c>
    </row>
    <row r="230" spans="1:13" x14ac:dyDescent="0.25">
      <c r="A230">
        <v>2014</v>
      </c>
      <c r="B230" s="7" t="s">
        <v>502</v>
      </c>
      <c r="C230" s="9">
        <v>18059.090388651861</v>
      </c>
      <c r="D230" s="9">
        <v>13753.261104719495</v>
      </c>
      <c r="E230" s="9">
        <v>121033.25567051119</v>
      </c>
      <c r="F230" s="9">
        <v>62.778394247137527</v>
      </c>
      <c r="G230" s="9">
        <v>64356.307436454867</v>
      </c>
      <c r="H230" s="9">
        <v>2816.1793172775488</v>
      </c>
      <c r="I230" s="9">
        <v>4579.013429188959</v>
      </c>
      <c r="J230" s="9">
        <v>8785.0932239984868</v>
      </c>
      <c r="K230" s="9">
        <v>41747.489073944002</v>
      </c>
      <c r="L230" s="9">
        <v>3889.4534990998509</v>
      </c>
      <c r="M230" s="9">
        <v>279081.92153809336</v>
      </c>
    </row>
    <row r="231" spans="1:13" x14ac:dyDescent="0.25">
      <c r="A231">
        <v>2014</v>
      </c>
      <c r="B231" s="7" t="s">
        <v>503</v>
      </c>
      <c r="C231" s="9">
        <v>190689.62991551735</v>
      </c>
      <c r="D231" s="9">
        <v>93329.461578681017</v>
      </c>
      <c r="E231" s="9">
        <v>1001442.9443001397</v>
      </c>
      <c r="F231" s="9">
        <v>3197.3004800872213</v>
      </c>
      <c r="G231" s="9">
        <v>504202.52623616741</v>
      </c>
      <c r="H231" s="9">
        <v>20678.427298172694</v>
      </c>
      <c r="I231" s="9">
        <v>80793.642842191155</v>
      </c>
      <c r="J231" s="9">
        <v>39627.272985087926</v>
      </c>
      <c r="K231" s="9">
        <v>529.75170081324052</v>
      </c>
      <c r="L231" s="9">
        <v>78858.043482556794</v>
      </c>
      <c r="M231" s="9">
        <v>2013349.0008194142</v>
      </c>
    </row>
    <row r="232" spans="1:13" x14ac:dyDescent="0.25">
      <c r="A232">
        <v>2014</v>
      </c>
      <c r="B232" s="7" t="s">
        <v>504</v>
      </c>
      <c r="C232" s="9">
        <v>5262.6325279736257</v>
      </c>
      <c r="D232" s="9">
        <v>345.1655079824136</v>
      </c>
      <c r="E232" s="9">
        <v>106783.76916994536</v>
      </c>
      <c r="F232" s="9">
        <v>0</v>
      </c>
      <c r="G232" s="9">
        <v>53962.700734129532</v>
      </c>
      <c r="H232" s="9">
        <v>5532.6980241628953</v>
      </c>
      <c r="I232" s="9">
        <v>8251.1858400251804</v>
      </c>
      <c r="J232" s="9">
        <v>8655.3881234690634</v>
      </c>
      <c r="K232" s="9">
        <v>1496.6243633667989</v>
      </c>
      <c r="L232" s="9">
        <v>8890.7070907182351</v>
      </c>
      <c r="M232" s="9">
        <v>199180.87138177312</v>
      </c>
    </row>
    <row r="233" spans="1:13" x14ac:dyDescent="0.25">
      <c r="A233">
        <v>2014</v>
      </c>
      <c r="B233" s="7" t="s">
        <v>505</v>
      </c>
      <c r="C233" s="9">
        <v>118446.92497458204</v>
      </c>
      <c r="D233" s="9">
        <v>78356.883275157161</v>
      </c>
      <c r="E233" s="9">
        <v>748720.23419190093</v>
      </c>
      <c r="F233" s="9">
        <v>6238.757520104481</v>
      </c>
      <c r="G233" s="9">
        <v>695951.25533508556</v>
      </c>
      <c r="H233" s="9">
        <v>55146.885464476363</v>
      </c>
      <c r="I233" s="9">
        <v>77639.762474975083</v>
      </c>
      <c r="J233" s="9">
        <v>62475.122660217152</v>
      </c>
      <c r="K233" s="9">
        <v>311687.69818678551</v>
      </c>
      <c r="L233" s="9">
        <v>118440.24425844738</v>
      </c>
      <c r="M233" s="9">
        <v>2273103.7683417322</v>
      </c>
    </row>
    <row r="234" spans="1:13" x14ac:dyDescent="0.25">
      <c r="A234">
        <v>2014</v>
      </c>
      <c r="B234" s="7" t="s">
        <v>506</v>
      </c>
      <c r="C234" s="9">
        <v>9171.0733976350239</v>
      </c>
      <c r="D234" s="9">
        <v>8238.9793608808177</v>
      </c>
      <c r="E234" s="9">
        <v>96048.820579368054</v>
      </c>
      <c r="F234" s="9">
        <v>574.26536137569042</v>
      </c>
      <c r="G234" s="9">
        <v>54548.271878669213</v>
      </c>
      <c r="H234" s="9">
        <v>4067.9497804322073</v>
      </c>
      <c r="I234" s="9">
        <v>2909.0359033170548</v>
      </c>
      <c r="J234" s="9">
        <v>703.61359461506368</v>
      </c>
      <c r="K234" s="9">
        <v>632.41708182092907</v>
      </c>
      <c r="L234" s="9">
        <v>7806.7350343299859</v>
      </c>
      <c r="M234" s="9">
        <v>184701.16197244407</v>
      </c>
    </row>
    <row r="235" spans="1:13" x14ac:dyDescent="0.25">
      <c r="A235">
        <v>2014</v>
      </c>
      <c r="B235" s="7" t="s">
        <v>507</v>
      </c>
      <c r="C235" s="9">
        <v>20675.795882486207</v>
      </c>
      <c r="D235" s="9">
        <v>2310.6587928650388</v>
      </c>
      <c r="E235" s="9">
        <v>179248.69479771412</v>
      </c>
      <c r="F235" s="9">
        <v>1784.6233857013569</v>
      </c>
      <c r="G235" s="9">
        <v>117566.2821915863</v>
      </c>
      <c r="H235" s="9">
        <v>10633.446127985535</v>
      </c>
      <c r="I235" s="9">
        <v>7014.3564313929555</v>
      </c>
      <c r="J235" s="9">
        <v>9248.9386312515489</v>
      </c>
      <c r="K235" s="9">
        <v>579.40927029649299</v>
      </c>
      <c r="L235" s="9">
        <v>9935.6117330647739</v>
      </c>
      <c r="M235" s="9">
        <v>358997.81724434439</v>
      </c>
    </row>
    <row r="236" spans="1:13" x14ac:dyDescent="0.25">
      <c r="A236">
        <v>2014</v>
      </c>
      <c r="B236" s="7" t="s">
        <v>508</v>
      </c>
      <c r="C236" s="9">
        <v>104721.17394398437</v>
      </c>
      <c r="D236" s="9">
        <v>11467.955259942948</v>
      </c>
      <c r="E236" s="9">
        <v>559872.71281175397</v>
      </c>
      <c r="F236" s="9">
        <v>2221.5657180409712</v>
      </c>
      <c r="G236" s="9">
        <v>364881.64559108502</v>
      </c>
      <c r="H236" s="9">
        <v>22859.500693171958</v>
      </c>
      <c r="I236" s="9">
        <v>14136.437392025156</v>
      </c>
      <c r="J236" s="9">
        <v>28255.372049162743</v>
      </c>
      <c r="K236" s="9">
        <v>8862.8235844730534</v>
      </c>
      <c r="L236" s="9">
        <v>53394.6820521638</v>
      </c>
      <c r="M236" s="9">
        <v>1170673.8690958039</v>
      </c>
    </row>
    <row r="237" spans="1:13" x14ac:dyDescent="0.25">
      <c r="A237">
        <v>2014</v>
      </c>
      <c r="B237" s="7" t="s">
        <v>509</v>
      </c>
      <c r="C237" s="9">
        <v>62984.202932625798</v>
      </c>
      <c r="D237" s="9">
        <v>72668.228001045296</v>
      </c>
      <c r="E237" s="9">
        <v>273399.3854859593</v>
      </c>
      <c r="F237" s="9">
        <v>10209.725590484915</v>
      </c>
      <c r="G237" s="9">
        <v>268985.16288831813</v>
      </c>
      <c r="H237" s="9">
        <v>11125.668688512507</v>
      </c>
      <c r="I237" s="9">
        <v>9966.9209838297429</v>
      </c>
      <c r="J237" s="9">
        <v>23028.827676685378</v>
      </c>
      <c r="K237" s="9">
        <v>25902.846226901067</v>
      </c>
      <c r="L237" s="9">
        <v>36629.731495375061</v>
      </c>
      <c r="M237" s="9">
        <v>794900.69996973732</v>
      </c>
    </row>
    <row r="238" spans="1:13" x14ac:dyDescent="0.25">
      <c r="A238">
        <v>2014</v>
      </c>
      <c r="B238" s="7" t="s">
        <v>510</v>
      </c>
      <c r="C238" s="9">
        <v>228220.17132984562</v>
      </c>
      <c r="D238" s="9">
        <v>292995.90780950803</v>
      </c>
      <c r="E238" s="9">
        <v>1336799.2487801951</v>
      </c>
      <c r="F238" s="9">
        <v>15950.635534341527</v>
      </c>
      <c r="G238" s="9">
        <v>1533737.8777748696</v>
      </c>
      <c r="H238" s="9">
        <v>53066.315662171284</v>
      </c>
      <c r="I238" s="9">
        <v>142996.6827280111</v>
      </c>
      <c r="J238" s="9">
        <v>70905.960854890902</v>
      </c>
      <c r="K238" s="9">
        <v>1331.5901725974088</v>
      </c>
      <c r="L238" s="9">
        <v>200575.09560697598</v>
      </c>
      <c r="M238" s="9">
        <v>3876579.4862534064</v>
      </c>
    </row>
    <row r="239" spans="1:13" x14ac:dyDescent="0.25">
      <c r="A239">
        <v>2014</v>
      </c>
      <c r="B239" s="7" t="s">
        <v>511</v>
      </c>
      <c r="C239" s="9">
        <v>56911.802216223601</v>
      </c>
      <c r="D239" s="9">
        <v>32717.450754735186</v>
      </c>
      <c r="E239" s="9">
        <v>860666.28248302254</v>
      </c>
      <c r="F239" s="9">
        <v>13416.906605096254</v>
      </c>
      <c r="G239" s="9">
        <v>351112.93204896234</v>
      </c>
      <c r="H239" s="9">
        <v>20973.307088342382</v>
      </c>
      <c r="I239" s="9">
        <v>22281.153220908713</v>
      </c>
      <c r="J239" s="9">
        <v>28448.437741879268</v>
      </c>
      <c r="K239" s="9">
        <v>11422.213601531203</v>
      </c>
      <c r="L239" s="9">
        <v>93482.811604751187</v>
      </c>
      <c r="M239" s="9">
        <v>1491433.2973654531</v>
      </c>
    </row>
    <row r="240" spans="1:13" x14ac:dyDescent="0.25">
      <c r="A240">
        <v>2014</v>
      </c>
      <c r="B240" s="7" t="s">
        <v>512</v>
      </c>
      <c r="C240" s="9">
        <v>62258.322268352669</v>
      </c>
      <c r="D240" s="9">
        <v>29498.448249680987</v>
      </c>
      <c r="E240" s="9">
        <v>690691.02744549431</v>
      </c>
      <c r="F240" s="9">
        <v>20886.940695221536</v>
      </c>
      <c r="G240" s="9">
        <v>379594.49360254186</v>
      </c>
      <c r="H240" s="9">
        <v>21776.491487514897</v>
      </c>
      <c r="I240" s="9">
        <v>12817.83725504533</v>
      </c>
      <c r="J240" s="9">
        <v>21739.68633488506</v>
      </c>
      <c r="K240" s="9">
        <v>260.18541693588435</v>
      </c>
      <c r="L240" s="9">
        <v>64942.708212059428</v>
      </c>
      <c r="M240" s="9">
        <v>1304466.1409677318</v>
      </c>
    </row>
    <row r="241" spans="1:13" x14ac:dyDescent="0.25">
      <c r="A241">
        <v>2014</v>
      </c>
      <c r="B241" s="7" t="s">
        <v>513</v>
      </c>
      <c r="C241" s="9">
        <v>227334.14222069323</v>
      </c>
      <c r="D241" s="9">
        <v>78991.790452928806</v>
      </c>
      <c r="E241" s="9">
        <v>1441331.6162867376</v>
      </c>
      <c r="F241" s="9">
        <v>16651.426825673232</v>
      </c>
      <c r="G241" s="9">
        <v>2609904.7341661612</v>
      </c>
      <c r="H241" s="9">
        <v>67184.850537674924</v>
      </c>
      <c r="I241" s="9">
        <v>73255.49766837839</v>
      </c>
      <c r="J241" s="9">
        <v>98952.769766561745</v>
      </c>
      <c r="K241" s="9">
        <v>23679.579815630172</v>
      </c>
      <c r="L241" s="9">
        <v>365675.57745188253</v>
      </c>
      <c r="M241" s="9">
        <v>5002961.9851923212</v>
      </c>
    </row>
    <row r="242" spans="1:13" x14ac:dyDescent="0.25">
      <c r="A242">
        <v>2014</v>
      </c>
      <c r="B242" s="7" t="s">
        <v>514</v>
      </c>
      <c r="C242" s="9">
        <v>37132.216006424293</v>
      </c>
      <c r="D242" s="9">
        <v>10015.25731237772</v>
      </c>
      <c r="E242" s="9">
        <v>438999.80072989909</v>
      </c>
      <c r="F242" s="9">
        <v>7242.6130791240366</v>
      </c>
      <c r="G242" s="9">
        <v>226381.76792309279</v>
      </c>
      <c r="H242" s="9">
        <v>19590.640465522349</v>
      </c>
      <c r="I242" s="9">
        <v>20976.850299625916</v>
      </c>
      <c r="J242" s="9">
        <v>13212.877534843248</v>
      </c>
      <c r="K242" s="9">
        <v>413.07982921529862</v>
      </c>
      <c r="L242" s="9">
        <v>37376.496500701956</v>
      </c>
      <c r="M242" s="9">
        <v>811341.59968082665</v>
      </c>
    </row>
    <row r="243" spans="1:13" x14ac:dyDescent="0.25">
      <c r="A243">
        <v>2014</v>
      </c>
      <c r="B243" s="7" t="s">
        <v>515</v>
      </c>
      <c r="C243" s="9">
        <v>104119.40220813137</v>
      </c>
      <c r="D243" s="9">
        <v>10757.354699490097</v>
      </c>
      <c r="E243" s="9">
        <v>372489.90017195133</v>
      </c>
      <c r="F243" s="9">
        <v>15122.583021113307</v>
      </c>
      <c r="G243" s="9">
        <v>282111.07121408806</v>
      </c>
      <c r="H243" s="9">
        <v>20623.55634069139</v>
      </c>
      <c r="I243" s="9">
        <v>35973.810685425276</v>
      </c>
      <c r="J243" s="9">
        <v>6159.3994390308617</v>
      </c>
      <c r="K243" s="9">
        <v>1284.9356158900137</v>
      </c>
      <c r="L243" s="9">
        <v>64185.405564149449</v>
      </c>
      <c r="M243" s="9">
        <v>912827.41895996127</v>
      </c>
    </row>
    <row r="244" spans="1:13" x14ac:dyDescent="0.25">
      <c r="A244">
        <v>2014</v>
      </c>
      <c r="B244" s="7" t="s">
        <v>516</v>
      </c>
      <c r="C244" s="9">
        <v>268445.7500219029</v>
      </c>
      <c r="D244" s="9">
        <v>202328.07052056841</v>
      </c>
      <c r="E244" s="9">
        <v>1756445.4230122485</v>
      </c>
      <c r="F244" s="9">
        <v>25950.161796828372</v>
      </c>
      <c r="G244" s="9">
        <v>1739386.2932433006</v>
      </c>
      <c r="H244" s="9">
        <v>96749.543692400155</v>
      </c>
      <c r="I244" s="9">
        <v>63584.117740719674</v>
      </c>
      <c r="J244" s="9">
        <v>125410.38771681327</v>
      </c>
      <c r="K244" s="9">
        <v>37952.574070869909</v>
      </c>
      <c r="L244" s="9">
        <v>443614.14526116609</v>
      </c>
      <c r="M244" s="9">
        <v>4759866.4670768175</v>
      </c>
    </row>
    <row r="245" spans="1:13" x14ac:dyDescent="0.25">
      <c r="A245">
        <v>2014</v>
      </c>
      <c r="B245" s="7" t="s">
        <v>517</v>
      </c>
      <c r="C245" s="9">
        <v>920278.55688224698</v>
      </c>
      <c r="D245" s="9">
        <v>417980.17843028205</v>
      </c>
      <c r="E245" s="9">
        <v>4273086.5871741669</v>
      </c>
      <c r="F245" s="9">
        <v>77024.828657725782</v>
      </c>
      <c r="G245" s="9">
        <v>4487595.8585794289</v>
      </c>
      <c r="H245" s="9">
        <v>322920.23455808603</v>
      </c>
      <c r="I245" s="9">
        <v>335752.30483178073</v>
      </c>
      <c r="J245" s="9">
        <v>280458.45974212373</v>
      </c>
      <c r="K245" s="9">
        <v>207257.21363376395</v>
      </c>
      <c r="L245" s="9">
        <v>734845.97186332941</v>
      </c>
      <c r="M245" s="9">
        <v>12057200.194352934</v>
      </c>
    </row>
    <row r="246" spans="1:13" x14ac:dyDescent="0.25">
      <c r="A246">
        <v>2014</v>
      </c>
      <c r="B246" s="7" t="s">
        <v>518</v>
      </c>
      <c r="C246" s="9">
        <v>167337.67619466278</v>
      </c>
      <c r="D246" s="9">
        <v>20367.856067087028</v>
      </c>
      <c r="E246" s="9">
        <v>1122883.1826086401</v>
      </c>
      <c r="F246" s="9">
        <v>9759.1477909151035</v>
      </c>
      <c r="G246" s="9">
        <v>1146243.7170284349</v>
      </c>
      <c r="H246" s="9">
        <v>65754.295409409358</v>
      </c>
      <c r="I246" s="9">
        <v>75635.667900722881</v>
      </c>
      <c r="J246" s="9">
        <v>99152.764699471823</v>
      </c>
      <c r="K246" s="9">
        <v>3386.4730971859822</v>
      </c>
      <c r="L246" s="9">
        <v>158861.12492570226</v>
      </c>
      <c r="M246" s="9">
        <v>2869381.9057222321</v>
      </c>
    </row>
    <row r="247" spans="1:13" x14ac:dyDescent="0.25">
      <c r="A247">
        <v>2014</v>
      </c>
      <c r="B247" s="7" t="s">
        <v>519</v>
      </c>
      <c r="C247" s="9">
        <v>1417441.2384748678</v>
      </c>
      <c r="D247" s="9">
        <v>611924.34683794098</v>
      </c>
      <c r="E247" s="9">
        <v>21053668.424326487</v>
      </c>
      <c r="F247" s="9">
        <v>296241.50709274865</v>
      </c>
      <c r="G247" s="9">
        <v>7981650.3348499127</v>
      </c>
      <c r="H247" s="9">
        <v>554902.45409386861</v>
      </c>
      <c r="I247" s="9">
        <v>310335.98725876107</v>
      </c>
      <c r="J247" s="9">
        <v>608728.46198391158</v>
      </c>
      <c r="K247" s="9">
        <v>535911.42498671554</v>
      </c>
      <c r="L247" s="9">
        <v>1617153.4537082992</v>
      </c>
      <c r="M247" s="9">
        <v>34987957.633613519</v>
      </c>
    </row>
    <row r="248" spans="1:13" x14ac:dyDescent="0.25">
      <c r="A248">
        <v>2014</v>
      </c>
      <c r="B248" s="7" t="s">
        <v>520</v>
      </c>
      <c r="C248" s="9">
        <v>6284030.5985462805</v>
      </c>
      <c r="D248" s="9">
        <v>2321081.4845280172</v>
      </c>
      <c r="E248" s="9">
        <v>36323804.528498501</v>
      </c>
      <c r="F248" s="9">
        <v>4067466.7074951674</v>
      </c>
      <c r="G248" s="9">
        <v>34739594.541896395</v>
      </c>
      <c r="H248" s="9">
        <v>1830282.365799879</v>
      </c>
      <c r="I248" s="9">
        <v>3177775.9594799932</v>
      </c>
      <c r="J248" s="9">
        <v>1513629.6176672005</v>
      </c>
      <c r="K248" s="9">
        <v>504646.05229648016</v>
      </c>
      <c r="L248" s="9">
        <v>12801964.725829732</v>
      </c>
      <c r="M248" s="9">
        <v>103564276.58203763</v>
      </c>
    </row>
    <row r="249" spans="1:13" x14ac:dyDescent="0.25">
      <c r="A249">
        <v>2014</v>
      </c>
      <c r="B249" s="7" t="s">
        <v>521</v>
      </c>
      <c r="C249" s="9">
        <v>974914.33575992135</v>
      </c>
      <c r="D249" s="9">
        <v>253758.35813851742</v>
      </c>
      <c r="E249" s="9">
        <v>3506462.2940729577</v>
      </c>
      <c r="F249" s="9">
        <v>114009.71595884969</v>
      </c>
      <c r="G249" s="9">
        <v>4881303.396705538</v>
      </c>
      <c r="H249" s="9">
        <v>263030.03952230897</v>
      </c>
      <c r="I249" s="9">
        <v>376189.58064812329</v>
      </c>
      <c r="J249" s="9">
        <v>265320.38373699976</v>
      </c>
      <c r="K249" s="9">
        <v>240782.28531654808</v>
      </c>
      <c r="L249" s="9">
        <v>699588.0649200331</v>
      </c>
      <c r="M249" s="9">
        <v>11575358.454779794</v>
      </c>
    </row>
    <row r="250" spans="1:13" x14ac:dyDescent="0.25">
      <c r="A250">
        <v>2014</v>
      </c>
      <c r="B250" s="7" t="s">
        <v>522</v>
      </c>
      <c r="C250" s="9">
        <v>560660.87219727761</v>
      </c>
      <c r="D250" s="9">
        <v>120632.2168605582</v>
      </c>
      <c r="E250" s="9">
        <v>2590339.5809921636</v>
      </c>
      <c r="F250" s="9">
        <v>66394.494103626595</v>
      </c>
      <c r="G250" s="9">
        <v>1776834.9993876759</v>
      </c>
      <c r="H250" s="9">
        <v>218129.7277797446</v>
      </c>
      <c r="I250" s="9">
        <v>292134.29471316177</v>
      </c>
      <c r="J250" s="9">
        <v>104291.17360035649</v>
      </c>
      <c r="K250" s="9">
        <v>4176.7016226017295</v>
      </c>
      <c r="L250" s="9">
        <v>454220.95439470373</v>
      </c>
      <c r="M250" s="9">
        <v>6187815.0156518696</v>
      </c>
    </row>
    <row r="251" spans="1:13" x14ac:dyDescent="0.25">
      <c r="A251">
        <v>2014</v>
      </c>
      <c r="B251" s="7" t="s">
        <v>523</v>
      </c>
      <c r="C251" s="9">
        <v>1283526.3541514012</v>
      </c>
      <c r="D251" s="9">
        <v>163742.85627157113</v>
      </c>
      <c r="E251" s="9">
        <v>4681868.7103808634</v>
      </c>
      <c r="F251" s="9">
        <v>171890.52440449421</v>
      </c>
      <c r="G251" s="9">
        <v>3843354.8421050729</v>
      </c>
      <c r="H251" s="9">
        <v>266046.91136561951</v>
      </c>
      <c r="I251" s="9">
        <v>208967.79579839314</v>
      </c>
      <c r="J251" s="9">
        <v>225290.46960397516</v>
      </c>
      <c r="K251" s="9">
        <v>136383.86885271277</v>
      </c>
      <c r="L251" s="9">
        <v>760497.27311135957</v>
      </c>
      <c r="M251" s="9">
        <v>11741569.60604546</v>
      </c>
    </row>
    <row r="252" spans="1:13" x14ac:dyDescent="0.25">
      <c r="A252">
        <v>2014</v>
      </c>
      <c r="B252" s="7" t="s">
        <v>524</v>
      </c>
      <c r="C252" s="9">
        <v>92502.612273432605</v>
      </c>
      <c r="D252" s="9">
        <v>33637.561470695931</v>
      </c>
      <c r="E252" s="9">
        <v>598522.46515669627</v>
      </c>
      <c r="F252" s="9">
        <v>6138.9226091939072</v>
      </c>
      <c r="G252" s="9">
        <v>389858.25809552462</v>
      </c>
      <c r="H252" s="9">
        <v>29348.956927459814</v>
      </c>
      <c r="I252" s="9">
        <v>84244.169094374083</v>
      </c>
      <c r="J252" s="9">
        <v>32658.202597078394</v>
      </c>
      <c r="K252" s="9">
        <v>16128.47202241651</v>
      </c>
      <c r="L252" s="9">
        <v>135555.24295924749</v>
      </c>
      <c r="M252" s="9">
        <v>1418594.8632061197</v>
      </c>
    </row>
    <row r="253" spans="1:13" x14ac:dyDescent="0.25">
      <c r="A253">
        <v>2014</v>
      </c>
      <c r="B253" s="7" t="s">
        <v>525</v>
      </c>
      <c r="C253" s="9">
        <v>85603.484086591765</v>
      </c>
      <c r="D253" s="9">
        <v>25294.106922285333</v>
      </c>
      <c r="E253" s="9">
        <v>659018.21960526728</v>
      </c>
      <c r="F253" s="9">
        <v>10337.534553873042</v>
      </c>
      <c r="G253" s="9">
        <v>379938.83443929069</v>
      </c>
      <c r="H253" s="9">
        <v>36116.533459528553</v>
      </c>
      <c r="I253" s="9">
        <v>23265.425632243187</v>
      </c>
      <c r="J253" s="9">
        <v>55115.044775424081</v>
      </c>
      <c r="K253" s="9">
        <v>2553.9696452258418</v>
      </c>
      <c r="L253" s="9">
        <v>91520.150789529493</v>
      </c>
      <c r="M253" s="9">
        <v>1368763.3039092594</v>
      </c>
    </row>
    <row r="254" spans="1:13" x14ac:dyDescent="0.25">
      <c r="A254">
        <v>2014</v>
      </c>
      <c r="B254" s="7" t="s">
        <v>526</v>
      </c>
      <c r="C254" s="9">
        <v>346951.16077928967</v>
      </c>
      <c r="D254" s="9">
        <v>76279.57235492763</v>
      </c>
      <c r="E254" s="9">
        <v>1302227.5475609724</v>
      </c>
      <c r="F254" s="9">
        <v>27736.365628605618</v>
      </c>
      <c r="G254" s="9">
        <v>1165686.051567215</v>
      </c>
      <c r="H254" s="9">
        <v>66673.465031355096</v>
      </c>
      <c r="I254" s="9">
        <v>84583.183543532388</v>
      </c>
      <c r="J254" s="9">
        <v>117093.86263782856</v>
      </c>
      <c r="K254" s="9">
        <v>9258.0925392381032</v>
      </c>
      <c r="L254" s="9">
        <v>204090.1359814927</v>
      </c>
      <c r="M254" s="9">
        <v>3400579.4376244573</v>
      </c>
    </row>
    <row r="255" spans="1:13" x14ac:dyDescent="0.25">
      <c r="A255">
        <v>2014</v>
      </c>
      <c r="B255" s="7" t="s">
        <v>527</v>
      </c>
      <c r="C255" s="9">
        <v>235291.31428110367</v>
      </c>
      <c r="D255" s="9">
        <v>141162.94800176041</v>
      </c>
      <c r="E255" s="9">
        <v>3811518.368363556</v>
      </c>
      <c r="F255" s="9">
        <v>23418.265996696759</v>
      </c>
      <c r="G255" s="9">
        <v>1920298.2741054562</v>
      </c>
      <c r="H255" s="9">
        <v>148836.07684613171</v>
      </c>
      <c r="I255" s="9">
        <v>50760.702393562802</v>
      </c>
      <c r="J255" s="9">
        <v>68543.662549228626</v>
      </c>
      <c r="K255" s="9">
        <v>78315.088601435826</v>
      </c>
      <c r="L255" s="9">
        <v>545820.54477551486</v>
      </c>
      <c r="M255" s="9">
        <v>7023965.2459144462</v>
      </c>
    </row>
    <row r="256" spans="1:13" x14ac:dyDescent="0.25">
      <c r="A256">
        <v>2014</v>
      </c>
      <c r="B256" s="7" t="s">
        <v>84</v>
      </c>
      <c r="C256" s="9">
        <v>13946808.443315344</v>
      </c>
      <c r="D256" s="9">
        <v>5128244.883547781</v>
      </c>
      <c r="E256" s="9">
        <v>90272155.990670174</v>
      </c>
      <c r="F256" s="9">
        <v>5011471.1565956827</v>
      </c>
      <c r="G256" s="9">
        <v>72203157.934321225</v>
      </c>
      <c r="H256" s="9">
        <v>4248458.8329043975</v>
      </c>
      <c r="I256" s="9">
        <v>5606629.0115734916</v>
      </c>
      <c r="J256" s="9">
        <v>3936927.2847079197</v>
      </c>
      <c r="K256" s="9">
        <v>2211686.2821508809</v>
      </c>
      <c r="L256" s="9">
        <v>19819565.662794478</v>
      </c>
      <c r="M256" s="9">
        <v>222385105.48258138</v>
      </c>
    </row>
    <row r="259" spans="1:44" hidden="1" x14ac:dyDescent="0.25">
      <c r="B259" s="13" t="s">
        <v>92</v>
      </c>
    </row>
    <row r="260" spans="1:44" hidden="1" x14ac:dyDescent="0.25">
      <c r="B260" s="11" t="s">
        <v>32</v>
      </c>
      <c r="C260" s="11" t="s">
        <v>33</v>
      </c>
      <c r="D260" s="11" t="s">
        <v>34</v>
      </c>
      <c r="E260" s="11" t="s">
        <v>36</v>
      </c>
      <c r="F260" s="11" t="s">
        <v>37</v>
      </c>
      <c r="G260" s="11" t="s">
        <v>38</v>
      </c>
      <c r="H260" s="11" t="s">
        <v>39</v>
      </c>
      <c r="I260" s="11" t="s">
        <v>40</v>
      </c>
      <c r="J260" s="11" t="s">
        <v>41</v>
      </c>
      <c r="K260" s="11" t="s">
        <v>42</v>
      </c>
      <c r="L260" s="11" t="s">
        <v>43</v>
      </c>
      <c r="M260" s="11" t="s">
        <v>44</v>
      </c>
      <c r="N260" s="11" t="s">
        <v>45</v>
      </c>
      <c r="O260" s="11" t="s">
        <v>46</v>
      </c>
      <c r="P260" s="11" t="s">
        <v>47</v>
      </c>
      <c r="Q260" s="11" t="s">
        <v>49</v>
      </c>
      <c r="R260" s="11" t="s">
        <v>50</v>
      </c>
      <c r="S260" s="11" t="s">
        <v>51</v>
      </c>
      <c r="T260" s="11" t="s">
        <v>52</v>
      </c>
      <c r="U260" s="11" t="s">
        <v>53</v>
      </c>
      <c r="V260" s="11" t="s">
        <v>54</v>
      </c>
      <c r="W260" s="11" t="s">
        <v>55</v>
      </c>
      <c r="X260" s="11" t="s">
        <v>56</v>
      </c>
      <c r="Y260" s="11" t="s">
        <v>75</v>
      </c>
      <c r="Z260" s="11" t="s">
        <v>57</v>
      </c>
      <c r="AA260" s="11" t="s">
        <v>58</v>
      </c>
      <c r="AB260" s="11" t="s">
        <v>59</v>
      </c>
      <c r="AC260" s="11" t="s">
        <v>60</v>
      </c>
      <c r="AD260" s="11" t="s">
        <v>61</v>
      </c>
      <c r="AE260" s="11" t="s">
        <v>62</v>
      </c>
      <c r="AF260" s="11" t="s">
        <v>63</v>
      </c>
      <c r="AG260" s="11" t="s">
        <v>64</v>
      </c>
      <c r="AH260" s="11" t="s">
        <v>65</v>
      </c>
      <c r="AI260" s="11" t="s">
        <v>66</v>
      </c>
      <c r="AJ260" s="11" t="s">
        <v>67</v>
      </c>
      <c r="AK260" s="11" t="s">
        <v>68</v>
      </c>
      <c r="AL260" s="11" t="s">
        <v>69</v>
      </c>
      <c r="AM260" s="11" t="s">
        <v>70</v>
      </c>
      <c r="AN260" s="11" t="s">
        <v>71</v>
      </c>
      <c r="AO260" s="11" t="s">
        <v>72</v>
      </c>
      <c r="AP260" s="11" t="s">
        <v>83</v>
      </c>
    </row>
    <row r="261" spans="1:44" hidden="1" x14ac:dyDescent="0.25"/>
    <row r="262" spans="1:44" s="120" customFormat="1" x14ac:dyDescent="0.25">
      <c r="B262" s="199" t="s">
        <v>95</v>
      </c>
      <c r="C262" s="199"/>
      <c r="D262" s="199"/>
      <c r="E262" s="199"/>
      <c r="F262" s="199"/>
      <c r="G262" s="199"/>
      <c r="H262" s="199"/>
      <c r="I262" s="199"/>
      <c r="J262" s="199"/>
    </row>
    <row r="263" spans="1:44" hidden="1" x14ac:dyDescent="0.25">
      <c r="C263">
        <v>2007</v>
      </c>
      <c r="D263">
        <v>2007</v>
      </c>
      <c r="E263">
        <v>2007</v>
      </c>
      <c r="F263">
        <v>2007</v>
      </c>
      <c r="G263">
        <v>2007</v>
      </c>
      <c r="H263">
        <v>2007</v>
      </c>
      <c r="I263">
        <v>2007</v>
      </c>
      <c r="J263">
        <v>2007</v>
      </c>
      <c r="K263">
        <v>2007</v>
      </c>
      <c r="L263">
        <v>2007</v>
      </c>
      <c r="M263">
        <v>2007</v>
      </c>
      <c r="N263">
        <v>2007</v>
      </c>
      <c r="O263">
        <v>2007</v>
      </c>
      <c r="P263">
        <v>2007</v>
      </c>
      <c r="Q263">
        <v>2007</v>
      </c>
      <c r="R263">
        <v>2007</v>
      </c>
      <c r="S263">
        <v>2007</v>
      </c>
      <c r="T263">
        <v>2007</v>
      </c>
      <c r="U263">
        <v>2007</v>
      </c>
      <c r="V263">
        <v>2007</v>
      </c>
      <c r="W263">
        <v>2007</v>
      </c>
      <c r="X263">
        <v>2007</v>
      </c>
      <c r="Y263">
        <v>2007</v>
      </c>
      <c r="Z263">
        <v>2007</v>
      </c>
      <c r="AA263">
        <v>2007</v>
      </c>
      <c r="AB263">
        <v>2007</v>
      </c>
      <c r="AC263">
        <v>2007</v>
      </c>
      <c r="AD263">
        <v>2007</v>
      </c>
      <c r="AE263">
        <v>2007</v>
      </c>
      <c r="AF263">
        <v>2007</v>
      </c>
      <c r="AG263">
        <v>2007</v>
      </c>
      <c r="AH263">
        <v>2007</v>
      </c>
      <c r="AI263">
        <v>2007</v>
      </c>
      <c r="AJ263">
        <v>2007</v>
      </c>
      <c r="AK263">
        <v>2007</v>
      </c>
      <c r="AL263">
        <v>2007</v>
      </c>
      <c r="AM263">
        <v>2007</v>
      </c>
      <c r="AN263">
        <v>2007</v>
      </c>
      <c r="AO263">
        <v>2007</v>
      </c>
      <c r="AP263">
        <v>2007</v>
      </c>
      <c r="AQ263">
        <v>2007</v>
      </c>
    </row>
    <row r="264" spans="1:44" hidden="1" x14ac:dyDescent="0.25">
      <c r="C264" s="13" t="s">
        <v>92</v>
      </c>
    </row>
    <row r="265" spans="1:44" hidden="1" x14ac:dyDescent="0.25">
      <c r="B265" s="13" t="s">
        <v>93</v>
      </c>
      <c r="C265" s="132" t="s">
        <v>48</v>
      </c>
      <c r="D265" s="132" t="s">
        <v>844</v>
      </c>
      <c r="E265" s="132" t="s">
        <v>83</v>
      </c>
    </row>
    <row r="266" spans="1:44" hidden="1" x14ac:dyDescent="0.25">
      <c r="A266">
        <v>2007</v>
      </c>
      <c r="B266" s="7" t="s">
        <v>312</v>
      </c>
      <c r="C266" s="9">
        <v>154104.79350926747</v>
      </c>
      <c r="D266" s="9">
        <v>215737.5856697211</v>
      </c>
      <c r="E266" s="9">
        <v>369842.37917898857</v>
      </c>
      <c r="AR266" s="9"/>
    </row>
    <row r="267" spans="1:44" hidden="1" x14ac:dyDescent="0.25">
      <c r="A267">
        <v>2007</v>
      </c>
      <c r="B267" s="7" t="s">
        <v>313</v>
      </c>
      <c r="C267" s="9">
        <v>56818.655480454094</v>
      </c>
      <c r="D267" s="9">
        <v>150286.57510915102</v>
      </c>
      <c r="E267" s="9">
        <v>207105.23058960511</v>
      </c>
      <c r="AR267" s="9"/>
    </row>
    <row r="268" spans="1:44" hidden="1" x14ac:dyDescent="0.25">
      <c r="A268">
        <v>2007</v>
      </c>
      <c r="B268" s="7" t="s">
        <v>314</v>
      </c>
      <c r="C268" s="9">
        <v>254553.67158499645</v>
      </c>
      <c r="D268" s="9">
        <v>840003.33892272215</v>
      </c>
      <c r="E268" s="9">
        <v>1094557.0105077187</v>
      </c>
      <c r="AR268" s="9"/>
    </row>
    <row r="269" spans="1:44" hidden="1" x14ac:dyDescent="0.25">
      <c r="A269">
        <v>2007</v>
      </c>
      <c r="B269" s="7" t="s">
        <v>315</v>
      </c>
      <c r="C269" s="9">
        <v>34856.080484478611</v>
      </c>
      <c r="D269" s="9">
        <v>66921.255126611912</v>
      </c>
      <c r="E269" s="9">
        <v>101777.33561109053</v>
      </c>
      <c r="AR269" s="9"/>
    </row>
    <row r="270" spans="1:44" hidden="1" x14ac:dyDescent="0.25">
      <c r="A270">
        <v>2007</v>
      </c>
      <c r="B270" s="7" t="s">
        <v>316</v>
      </c>
      <c r="C270" s="9">
        <v>310758.54414543614</v>
      </c>
      <c r="D270" s="9">
        <v>924703.28839787026</v>
      </c>
      <c r="E270" s="9">
        <v>1235461.8325433065</v>
      </c>
      <c r="AR270" s="9"/>
    </row>
    <row r="271" spans="1:44" hidden="1" x14ac:dyDescent="0.25">
      <c r="A271">
        <v>2007</v>
      </c>
      <c r="B271" s="7" t="s">
        <v>317</v>
      </c>
      <c r="C271" s="9">
        <v>56339.138375379043</v>
      </c>
      <c r="D271" s="9">
        <v>81664.844162058929</v>
      </c>
      <c r="E271" s="9">
        <v>138003.98253743799</v>
      </c>
      <c r="AR271" s="9"/>
    </row>
    <row r="272" spans="1:44" hidden="1" x14ac:dyDescent="0.25">
      <c r="A272">
        <v>2007</v>
      </c>
      <c r="B272" s="7" t="s">
        <v>318</v>
      </c>
      <c r="C272" s="9">
        <v>129788.97814361154</v>
      </c>
      <c r="D272" s="9">
        <v>153464.95399545788</v>
      </c>
      <c r="E272" s="9">
        <v>283253.93213906942</v>
      </c>
      <c r="AR272" s="9"/>
    </row>
    <row r="273" spans="1:44" hidden="1" x14ac:dyDescent="0.25">
      <c r="A273">
        <v>2007</v>
      </c>
      <c r="B273" s="7" t="s">
        <v>319</v>
      </c>
      <c r="C273" s="9">
        <v>231668.24950295876</v>
      </c>
      <c r="D273" s="9">
        <v>380395.0366887853</v>
      </c>
      <c r="E273" s="9">
        <v>612063.28619174403</v>
      </c>
      <c r="AR273" s="9"/>
    </row>
    <row r="274" spans="1:44" hidden="1" x14ac:dyDescent="0.25">
      <c r="A274">
        <v>2007</v>
      </c>
      <c r="B274" s="7" t="s">
        <v>320</v>
      </c>
      <c r="C274" s="9">
        <v>157819.72601893288</v>
      </c>
      <c r="D274" s="9">
        <v>286597.7752098791</v>
      </c>
      <c r="E274" s="9">
        <v>444417.50122881198</v>
      </c>
      <c r="AR274" s="9"/>
    </row>
    <row r="275" spans="1:44" hidden="1" x14ac:dyDescent="0.25">
      <c r="A275">
        <v>2007</v>
      </c>
      <c r="B275" s="7" t="s">
        <v>321</v>
      </c>
      <c r="C275" s="9">
        <v>561060.95160368574</v>
      </c>
      <c r="D275" s="9">
        <v>1305194.2808240103</v>
      </c>
      <c r="E275" s="9">
        <v>1866255.232427696</v>
      </c>
      <c r="AR275" s="9"/>
    </row>
    <row r="276" spans="1:44" hidden="1" x14ac:dyDescent="0.25">
      <c r="A276">
        <v>2007</v>
      </c>
      <c r="B276" s="7" t="s">
        <v>322</v>
      </c>
      <c r="C276" s="9">
        <v>187882.2846267526</v>
      </c>
      <c r="D276" s="9">
        <v>512704.27320736169</v>
      </c>
      <c r="E276" s="9">
        <v>700586.5578341143</v>
      </c>
      <c r="AR276" s="9"/>
    </row>
    <row r="277" spans="1:44" hidden="1" x14ac:dyDescent="0.25">
      <c r="A277">
        <v>2007</v>
      </c>
      <c r="B277" s="7" t="s">
        <v>323</v>
      </c>
      <c r="C277" s="9">
        <v>122023.06475479071</v>
      </c>
      <c r="D277" s="9">
        <v>477547.60198191245</v>
      </c>
      <c r="E277" s="9">
        <v>599570.66673670313</v>
      </c>
      <c r="AR277" s="9"/>
    </row>
    <row r="278" spans="1:44" hidden="1" x14ac:dyDescent="0.25">
      <c r="A278">
        <v>2007</v>
      </c>
      <c r="B278" s="7" t="s">
        <v>324</v>
      </c>
      <c r="C278" s="9">
        <v>1081964.3222004597</v>
      </c>
      <c r="D278" s="9">
        <v>2158301.025627133</v>
      </c>
      <c r="E278" s="9">
        <v>3240265.3478275929</v>
      </c>
      <c r="AR278" s="9"/>
    </row>
    <row r="279" spans="1:44" hidden="1" x14ac:dyDescent="0.25">
      <c r="A279">
        <v>2007</v>
      </c>
      <c r="B279" s="7" t="s">
        <v>325</v>
      </c>
      <c r="C279" s="9">
        <v>152295.3032207682</v>
      </c>
      <c r="D279" s="9">
        <v>310950.17627335479</v>
      </c>
      <c r="E279" s="9">
        <v>463245.47949412302</v>
      </c>
      <c r="AR279" s="9"/>
    </row>
    <row r="280" spans="1:44" hidden="1" x14ac:dyDescent="0.25">
      <c r="A280">
        <v>2007</v>
      </c>
      <c r="B280" s="7" t="s">
        <v>326</v>
      </c>
      <c r="C280" s="9">
        <v>165258.86643245741</v>
      </c>
      <c r="D280" s="9">
        <v>463317.51885719935</v>
      </c>
      <c r="E280" s="9">
        <v>628576.3852896567</v>
      </c>
      <c r="AR280" s="9"/>
    </row>
    <row r="281" spans="1:44" hidden="1" x14ac:dyDescent="0.25">
      <c r="A281">
        <v>2007</v>
      </c>
      <c r="B281" s="7" t="s">
        <v>327</v>
      </c>
      <c r="C281" s="9">
        <v>1105952.2043168722</v>
      </c>
      <c r="D281" s="9">
        <v>2069207.8198075367</v>
      </c>
      <c r="E281" s="9">
        <v>3175160.0241244091</v>
      </c>
      <c r="AR281" s="9"/>
    </row>
    <row r="282" spans="1:44" hidden="1" x14ac:dyDescent="0.25">
      <c r="A282">
        <v>2007</v>
      </c>
      <c r="B282" s="7" t="s">
        <v>328</v>
      </c>
      <c r="C282" s="9">
        <v>2599787.7070660591</v>
      </c>
      <c r="D282" s="9">
        <v>6465227.202818363</v>
      </c>
      <c r="E282" s="9">
        <v>9065014.909884423</v>
      </c>
      <c r="AR282" s="9"/>
    </row>
    <row r="283" spans="1:44" hidden="1" x14ac:dyDescent="0.25">
      <c r="A283">
        <v>2007</v>
      </c>
      <c r="B283" s="7" t="s">
        <v>329</v>
      </c>
      <c r="C283" s="9">
        <v>566738.03857973311</v>
      </c>
      <c r="D283" s="9">
        <v>1351308.4901376709</v>
      </c>
      <c r="E283" s="9">
        <v>1918046.528717404</v>
      </c>
      <c r="AR283" s="9"/>
    </row>
    <row r="284" spans="1:44" hidden="1" x14ac:dyDescent="0.25">
      <c r="A284">
        <v>2007</v>
      </c>
      <c r="B284" s="7" t="s">
        <v>330</v>
      </c>
      <c r="C284" s="9">
        <v>4068838.5915579442</v>
      </c>
      <c r="D284" s="9">
        <v>23960199.316624589</v>
      </c>
      <c r="E284" s="9">
        <v>28029037.908182532</v>
      </c>
      <c r="AR284" s="9"/>
    </row>
    <row r="285" spans="1:44" hidden="1" x14ac:dyDescent="0.25">
      <c r="A285">
        <v>2007</v>
      </c>
      <c r="B285" s="7" t="s">
        <v>331</v>
      </c>
      <c r="C285" s="9">
        <v>16804285.485979576</v>
      </c>
      <c r="D285" s="9">
        <v>56979842.823701784</v>
      </c>
      <c r="E285" s="9">
        <v>73784128.309681356</v>
      </c>
      <c r="AR285" s="9"/>
    </row>
    <row r="286" spans="1:44" hidden="1" x14ac:dyDescent="0.25">
      <c r="A286">
        <v>2007</v>
      </c>
      <c r="B286" s="7" t="s">
        <v>332</v>
      </c>
      <c r="C286" s="9">
        <v>2105900.8376088194</v>
      </c>
      <c r="D286" s="9">
        <v>5458514.2671495257</v>
      </c>
      <c r="E286" s="9">
        <v>7564415.1047583446</v>
      </c>
      <c r="AR286" s="9"/>
    </row>
    <row r="287" spans="1:44" hidden="1" x14ac:dyDescent="0.25">
      <c r="A287">
        <v>2007</v>
      </c>
      <c r="B287" s="7" t="s">
        <v>333</v>
      </c>
      <c r="C287" s="9">
        <v>954558.97383361799</v>
      </c>
      <c r="D287" s="9">
        <v>2832867.7728535612</v>
      </c>
      <c r="E287" s="9">
        <v>3787426.7466871794</v>
      </c>
      <c r="AR287" s="9"/>
    </row>
    <row r="288" spans="1:44" hidden="1" x14ac:dyDescent="0.25">
      <c r="A288">
        <v>2007</v>
      </c>
      <c r="B288" s="7" t="s">
        <v>334</v>
      </c>
      <c r="C288" s="9">
        <v>2103697.4490864966</v>
      </c>
      <c r="D288" s="9">
        <v>6417656.510142534</v>
      </c>
      <c r="E288" s="9">
        <v>8521353.9592290297</v>
      </c>
      <c r="AR288" s="9"/>
    </row>
    <row r="289" spans="1:44" hidden="1" x14ac:dyDescent="0.25">
      <c r="A289">
        <v>2007</v>
      </c>
      <c r="B289" s="7" t="s">
        <v>335</v>
      </c>
      <c r="C289" s="9">
        <v>181583.74244951943</v>
      </c>
      <c r="D289" s="9">
        <v>751671.38440601935</v>
      </c>
      <c r="E289" s="9">
        <v>933255.12685553881</v>
      </c>
      <c r="AR289" s="9"/>
    </row>
    <row r="290" spans="1:44" hidden="1" x14ac:dyDescent="0.25">
      <c r="A290">
        <v>2007</v>
      </c>
      <c r="B290" s="7" t="s">
        <v>336</v>
      </c>
      <c r="C290" s="9">
        <v>293433.65554083191</v>
      </c>
      <c r="D290" s="9">
        <v>503015.58863762568</v>
      </c>
      <c r="E290" s="9">
        <v>796449.24417845765</v>
      </c>
      <c r="AR290" s="9"/>
    </row>
    <row r="291" spans="1:44" hidden="1" x14ac:dyDescent="0.25">
      <c r="A291">
        <v>2007</v>
      </c>
      <c r="B291" s="7" t="s">
        <v>337</v>
      </c>
      <c r="C291" s="9">
        <v>715000.26422727469</v>
      </c>
      <c r="D291" s="9">
        <v>1451117.5562735335</v>
      </c>
      <c r="E291" s="9">
        <v>2166117.8205008083</v>
      </c>
      <c r="AR291" s="9"/>
    </row>
    <row r="292" spans="1:44" hidden="1" x14ac:dyDescent="0.25">
      <c r="A292">
        <v>2007</v>
      </c>
      <c r="B292" s="7" t="s">
        <v>338</v>
      </c>
      <c r="C292" s="9">
        <v>866715.09286930843</v>
      </c>
      <c r="D292" s="9">
        <v>4365413.4987672213</v>
      </c>
      <c r="E292" s="9">
        <v>5232128.5916365301</v>
      </c>
      <c r="AR292" s="9"/>
    </row>
    <row r="293" spans="1:44" hidden="1" x14ac:dyDescent="0.25">
      <c r="A293">
        <v>2007</v>
      </c>
      <c r="B293" s="7" t="s">
        <v>91</v>
      </c>
      <c r="C293" s="9">
        <v>36023684.673200481</v>
      </c>
      <c r="D293" s="9">
        <v>120933831.76137321</v>
      </c>
      <c r="E293" s="9">
        <v>156957516.43457368</v>
      </c>
      <c r="AR293" s="9"/>
    </row>
    <row r="294" spans="1:44" hidden="1" x14ac:dyDescent="0.25"/>
    <row r="295" spans="1:44" hidden="1" x14ac:dyDescent="0.25"/>
    <row r="296" spans="1:44" hidden="1" x14ac:dyDescent="0.25">
      <c r="C296" s="13" t="s">
        <v>92</v>
      </c>
    </row>
    <row r="297" spans="1:44" hidden="1" x14ac:dyDescent="0.25">
      <c r="B297" s="13" t="s">
        <v>93</v>
      </c>
      <c r="C297" s="132" t="s">
        <v>48</v>
      </c>
      <c r="D297" s="132" t="s">
        <v>844</v>
      </c>
      <c r="E297" s="132" t="s">
        <v>83</v>
      </c>
    </row>
    <row r="298" spans="1:44" hidden="1" x14ac:dyDescent="0.25">
      <c r="A298">
        <v>2008</v>
      </c>
      <c r="B298" s="7" t="s">
        <v>339</v>
      </c>
      <c r="C298" s="9">
        <v>201222.78406822207</v>
      </c>
      <c r="D298" s="9">
        <v>239708.83756949517</v>
      </c>
      <c r="E298" s="9">
        <v>440931.62163771724</v>
      </c>
    </row>
    <row r="299" spans="1:44" hidden="1" x14ac:dyDescent="0.25">
      <c r="A299">
        <v>2008</v>
      </c>
      <c r="B299" s="7" t="s">
        <v>340</v>
      </c>
      <c r="C299" s="9">
        <v>59668.686390232244</v>
      </c>
      <c r="D299" s="9">
        <v>156396.91251079857</v>
      </c>
      <c r="E299" s="9">
        <v>216065.59890103081</v>
      </c>
    </row>
    <row r="300" spans="1:44" hidden="1" x14ac:dyDescent="0.25">
      <c r="A300">
        <v>2008</v>
      </c>
      <c r="B300" s="7" t="s">
        <v>341</v>
      </c>
      <c r="C300" s="9">
        <v>318543.36095220945</v>
      </c>
      <c r="D300" s="9">
        <v>1033011.1350685671</v>
      </c>
      <c r="E300" s="9">
        <v>1351554.4960207767</v>
      </c>
    </row>
    <row r="301" spans="1:44" hidden="1" x14ac:dyDescent="0.25">
      <c r="A301">
        <v>2008</v>
      </c>
      <c r="B301" s="7" t="s">
        <v>342</v>
      </c>
      <c r="C301" s="9">
        <v>40441.294145553118</v>
      </c>
      <c r="D301" s="9">
        <v>71505.900888229444</v>
      </c>
      <c r="E301" s="9">
        <v>111947.19503378257</v>
      </c>
    </row>
    <row r="302" spans="1:44" hidden="1" x14ac:dyDescent="0.25">
      <c r="A302">
        <v>2008</v>
      </c>
      <c r="B302" s="7" t="s">
        <v>343</v>
      </c>
      <c r="C302" s="9">
        <v>382542.34981701337</v>
      </c>
      <c r="D302" s="9">
        <v>1087700.1562001503</v>
      </c>
      <c r="E302" s="9">
        <v>1470242.5060171636</v>
      </c>
    </row>
    <row r="303" spans="1:44" hidden="1" x14ac:dyDescent="0.25">
      <c r="A303">
        <v>2008</v>
      </c>
      <c r="B303" s="7" t="s">
        <v>344</v>
      </c>
      <c r="C303" s="9">
        <v>53324.488891858033</v>
      </c>
      <c r="D303" s="9">
        <v>104174.57518079034</v>
      </c>
      <c r="E303" s="9">
        <v>157499.06407264838</v>
      </c>
    </row>
    <row r="304" spans="1:44" hidden="1" x14ac:dyDescent="0.25">
      <c r="A304">
        <v>2008</v>
      </c>
      <c r="B304" s="7" t="s">
        <v>345</v>
      </c>
      <c r="C304" s="9">
        <v>187530.19516090743</v>
      </c>
      <c r="D304" s="9">
        <v>229971.26104089263</v>
      </c>
      <c r="E304" s="9">
        <v>417501.45620180003</v>
      </c>
    </row>
    <row r="305" spans="1:5" hidden="1" x14ac:dyDescent="0.25">
      <c r="A305">
        <v>2008</v>
      </c>
      <c r="B305" s="7" t="s">
        <v>346</v>
      </c>
      <c r="C305" s="9">
        <v>255167.65247689941</v>
      </c>
      <c r="D305" s="9">
        <v>547251.48448703601</v>
      </c>
      <c r="E305" s="9">
        <v>802419.13696393545</v>
      </c>
    </row>
    <row r="306" spans="1:5" hidden="1" x14ac:dyDescent="0.25">
      <c r="A306">
        <v>2008</v>
      </c>
      <c r="B306" s="7" t="s">
        <v>347</v>
      </c>
      <c r="C306" s="9">
        <v>188652.1845282549</v>
      </c>
      <c r="D306" s="9">
        <v>317210.44363357552</v>
      </c>
      <c r="E306" s="9">
        <v>505862.62816183042</v>
      </c>
    </row>
    <row r="307" spans="1:5" hidden="1" x14ac:dyDescent="0.25">
      <c r="A307">
        <v>2008</v>
      </c>
      <c r="B307" s="7" t="s">
        <v>348</v>
      </c>
      <c r="C307" s="9">
        <v>727719.24723113689</v>
      </c>
      <c r="D307" s="9">
        <v>1429120.806123537</v>
      </c>
      <c r="E307" s="9">
        <v>2156840.053354674</v>
      </c>
    </row>
    <row r="308" spans="1:5" hidden="1" x14ac:dyDescent="0.25">
      <c r="A308">
        <v>2008</v>
      </c>
      <c r="B308" s="7" t="s">
        <v>349</v>
      </c>
      <c r="C308" s="9">
        <v>208537.01557337545</v>
      </c>
      <c r="D308" s="9">
        <v>535561.03527597501</v>
      </c>
      <c r="E308" s="9">
        <v>744098.0508493504</v>
      </c>
    </row>
    <row r="309" spans="1:5" hidden="1" x14ac:dyDescent="0.25">
      <c r="A309">
        <v>2008</v>
      </c>
      <c r="B309" s="7" t="s">
        <v>350</v>
      </c>
      <c r="C309" s="9">
        <v>144601.02919261064</v>
      </c>
      <c r="D309" s="9">
        <v>461999.0047495474</v>
      </c>
      <c r="E309" s="9">
        <v>606600.0339421581</v>
      </c>
    </row>
    <row r="310" spans="1:5" hidden="1" x14ac:dyDescent="0.25">
      <c r="A310">
        <v>2008</v>
      </c>
      <c r="B310" s="7" t="s">
        <v>351</v>
      </c>
      <c r="C310" s="9">
        <v>1247268.2455859086</v>
      </c>
      <c r="D310" s="9">
        <v>2597572.117498138</v>
      </c>
      <c r="E310" s="9">
        <v>3844840.3630840466</v>
      </c>
    </row>
    <row r="311" spans="1:5" hidden="1" x14ac:dyDescent="0.25">
      <c r="A311">
        <v>2008</v>
      </c>
      <c r="B311" s="7" t="s">
        <v>352</v>
      </c>
      <c r="C311" s="9">
        <v>152214.44667505746</v>
      </c>
      <c r="D311" s="9">
        <v>347982.41014325997</v>
      </c>
      <c r="E311" s="9">
        <v>500196.85681831744</v>
      </c>
    </row>
    <row r="312" spans="1:5" hidden="1" x14ac:dyDescent="0.25">
      <c r="A312">
        <v>2008</v>
      </c>
      <c r="B312" s="7" t="s">
        <v>353</v>
      </c>
      <c r="C312" s="9">
        <v>176529.77270659411</v>
      </c>
      <c r="D312" s="9">
        <v>436120.06029962521</v>
      </c>
      <c r="E312" s="9">
        <v>612649.83300621936</v>
      </c>
    </row>
    <row r="313" spans="1:5" hidden="1" x14ac:dyDescent="0.25">
      <c r="A313">
        <v>2008</v>
      </c>
      <c r="B313" s="7" t="s">
        <v>354</v>
      </c>
      <c r="C313" s="9">
        <v>1439764.3130842159</v>
      </c>
      <c r="D313" s="9">
        <v>2285560.054401489</v>
      </c>
      <c r="E313" s="9">
        <v>3725324.3674857048</v>
      </c>
    </row>
    <row r="314" spans="1:5" hidden="1" x14ac:dyDescent="0.25">
      <c r="A314">
        <v>2008</v>
      </c>
      <c r="B314" s="7" t="s">
        <v>355</v>
      </c>
      <c r="C314" s="9">
        <v>3015396.4870856493</v>
      </c>
      <c r="D314" s="9">
        <v>6992026.8714649267</v>
      </c>
      <c r="E314" s="9">
        <v>10007423.358550576</v>
      </c>
    </row>
    <row r="315" spans="1:5" hidden="1" x14ac:dyDescent="0.25">
      <c r="A315">
        <v>2008</v>
      </c>
      <c r="B315" s="7" t="s">
        <v>356</v>
      </c>
      <c r="C315" s="9">
        <v>668341.368707082</v>
      </c>
      <c r="D315" s="9">
        <v>1781647.8700453786</v>
      </c>
      <c r="E315" s="9">
        <v>2449989.2387524606</v>
      </c>
    </row>
    <row r="316" spans="1:5" hidden="1" x14ac:dyDescent="0.25">
      <c r="A316">
        <v>2008</v>
      </c>
      <c r="B316" s="7" t="s">
        <v>357</v>
      </c>
      <c r="C316" s="9">
        <v>4877247.4961581295</v>
      </c>
      <c r="D316" s="9">
        <v>24524325.148396604</v>
      </c>
      <c r="E316" s="9">
        <v>29401572.644554734</v>
      </c>
    </row>
    <row r="317" spans="1:5" hidden="1" x14ac:dyDescent="0.25">
      <c r="A317">
        <v>2008</v>
      </c>
      <c r="B317" s="7" t="s">
        <v>358</v>
      </c>
      <c r="C317" s="9">
        <v>20448021.499211431</v>
      </c>
      <c r="D317" s="9">
        <v>59094229.133556604</v>
      </c>
      <c r="E317" s="9">
        <v>79542250.632768035</v>
      </c>
    </row>
    <row r="318" spans="1:5" hidden="1" x14ac:dyDescent="0.25">
      <c r="A318">
        <v>2008</v>
      </c>
      <c r="B318" s="7" t="s">
        <v>359</v>
      </c>
      <c r="C318" s="9">
        <v>2720737.8562083938</v>
      </c>
      <c r="D318" s="9">
        <v>6052030.6131546916</v>
      </c>
      <c r="E318" s="9">
        <v>8772768.4693630859</v>
      </c>
    </row>
    <row r="319" spans="1:5" hidden="1" x14ac:dyDescent="0.25">
      <c r="A319">
        <v>2008</v>
      </c>
      <c r="B319" s="7" t="s">
        <v>360</v>
      </c>
      <c r="C319" s="9">
        <v>1230962.5833210298</v>
      </c>
      <c r="D319" s="9">
        <v>3245464.9772466039</v>
      </c>
      <c r="E319" s="9">
        <v>4476427.5605676342</v>
      </c>
    </row>
    <row r="320" spans="1:5" hidden="1" x14ac:dyDescent="0.25">
      <c r="A320">
        <v>2008</v>
      </c>
      <c r="B320" s="7" t="s">
        <v>361</v>
      </c>
      <c r="C320" s="9">
        <v>2493084.7791659366</v>
      </c>
      <c r="D320" s="9">
        <v>7264508.3638762161</v>
      </c>
      <c r="E320" s="9">
        <v>9757593.1430421527</v>
      </c>
    </row>
    <row r="321" spans="1:5" hidden="1" x14ac:dyDescent="0.25">
      <c r="A321">
        <v>2008</v>
      </c>
      <c r="B321" s="7" t="s">
        <v>362</v>
      </c>
      <c r="C321" s="9">
        <v>213406.60092828062</v>
      </c>
      <c r="D321" s="9">
        <v>761825.20721685956</v>
      </c>
      <c r="E321" s="9">
        <v>975231.80814514018</v>
      </c>
    </row>
    <row r="322" spans="1:5" hidden="1" x14ac:dyDescent="0.25">
      <c r="A322">
        <v>2008</v>
      </c>
      <c r="B322" s="7" t="s">
        <v>363</v>
      </c>
      <c r="C322" s="9">
        <v>356558.75426370965</v>
      </c>
      <c r="D322" s="9">
        <v>586977.0545365701</v>
      </c>
      <c r="E322" s="9">
        <v>943535.80880027974</v>
      </c>
    </row>
    <row r="323" spans="1:5" hidden="1" x14ac:dyDescent="0.25">
      <c r="A323">
        <v>2008</v>
      </c>
      <c r="B323" s="7" t="s">
        <v>364</v>
      </c>
      <c r="C323" s="9">
        <v>906187.89462471288</v>
      </c>
      <c r="D323" s="9">
        <v>1611567.4674617308</v>
      </c>
      <c r="E323" s="9">
        <v>2517755.3620864437</v>
      </c>
    </row>
    <row r="324" spans="1:5" hidden="1" x14ac:dyDescent="0.25">
      <c r="A324">
        <v>2008</v>
      </c>
      <c r="B324" s="7" t="s">
        <v>365</v>
      </c>
      <c r="C324" s="9">
        <v>1082071.4734770262</v>
      </c>
      <c r="D324" s="9">
        <v>3850185.98568979</v>
      </c>
      <c r="E324" s="9">
        <v>4932257.4591668164</v>
      </c>
    </row>
    <row r="325" spans="1:5" hidden="1" x14ac:dyDescent="0.25">
      <c r="A325">
        <v>2008</v>
      </c>
      <c r="B325" s="7" t="s">
        <v>90</v>
      </c>
      <c r="C325" s="9">
        <v>43795743.859631434</v>
      </c>
      <c r="D325" s="9">
        <v>127645634.88771705</v>
      </c>
      <c r="E325" s="9">
        <v>171441378.74734849</v>
      </c>
    </row>
    <row r="326" spans="1:5" hidden="1" x14ac:dyDescent="0.25"/>
    <row r="327" spans="1:5" hidden="1" x14ac:dyDescent="0.25"/>
    <row r="328" spans="1:5" hidden="1" x14ac:dyDescent="0.25">
      <c r="C328" s="13" t="s">
        <v>92</v>
      </c>
    </row>
    <row r="329" spans="1:5" hidden="1" x14ac:dyDescent="0.25">
      <c r="B329" s="13" t="s">
        <v>93</v>
      </c>
      <c r="C329" s="132" t="s">
        <v>48</v>
      </c>
      <c r="D329" s="132" t="s">
        <v>844</v>
      </c>
      <c r="E329" s="132" t="s">
        <v>83</v>
      </c>
    </row>
    <row r="330" spans="1:5" hidden="1" x14ac:dyDescent="0.25">
      <c r="A330">
        <v>2009</v>
      </c>
      <c r="B330" s="7" t="s">
        <v>366</v>
      </c>
      <c r="C330" s="9">
        <v>200285.64955538709</v>
      </c>
      <c r="D330" s="9">
        <v>303259.04145412508</v>
      </c>
      <c r="E330" s="9">
        <v>503544.69100951217</v>
      </c>
    </row>
    <row r="331" spans="1:5" hidden="1" x14ac:dyDescent="0.25">
      <c r="A331">
        <v>2009</v>
      </c>
      <c r="B331" s="7" t="s">
        <v>367</v>
      </c>
      <c r="C331" s="9">
        <v>60831.879901850902</v>
      </c>
      <c r="D331" s="9">
        <v>154617.70133337178</v>
      </c>
      <c r="E331" s="9">
        <v>215449.58123522269</v>
      </c>
    </row>
    <row r="332" spans="1:5" hidden="1" x14ac:dyDescent="0.25">
      <c r="A332">
        <v>2009</v>
      </c>
      <c r="B332" s="7" t="s">
        <v>368</v>
      </c>
      <c r="C332" s="9">
        <v>344779.89323515334</v>
      </c>
      <c r="D332" s="9">
        <v>1094978.8613928691</v>
      </c>
      <c r="E332" s="9">
        <v>1439758.7546280224</v>
      </c>
    </row>
    <row r="333" spans="1:5" hidden="1" x14ac:dyDescent="0.25">
      <c r="A333">
        <v>2009</v>
      </c>
      <c r="B333" s="7" t="s">
        <v>369</v>
      </c>
      <c r="C333" s="9">
        <v>39698.838509506728</v>
      </c>
      <c r="D333" s="9">
        <v>96759.973622379694</v>
      </c>
      <c r="E333" s="9">
        <v>136458.81213188643</v>
      </c>
    </row>
    <row r="334" spans="1:5" hidden="1" x14ac:dyDescent="0.25">
      <c r="A334">
        <v>2009</v>
      </c>
      <c r="B334" s="7" t="s">
        <v>370</v>
      </c>
      <c r="C334" s="9">
        <v>396522.82118300442</v>
      </c>
      <c r="D334" s="9">
        <v>1365604.4033538396</v>
      </c>
      <c r="E334" s="9">
        <v>1762127.2245368441</v>
      </c>
    </row>
    <row r="335" spans="1:5" hidden="1" x14ac:dyDescent="0.25">
      <c r="A335">
        <v>2009</v>
      </c>
      <c r="B335" s="7" t="s">
        <v>371</v>
      </c>
      <c r="C335" s="9">
        <v>37884.903603068764</v>
      </c>
      <c r="D335" s="9">
        <v>97453.079160079986</v>
      </c>
      <c r="E335" s="9">
        <v>135337.98276314876</v>
      </c>
    </row>
    <row r="336" spans="1:5" hidden="1" x14ac:dyDescent="0.25">
      <c r="A336">
        <v>2009</v>
      </c>
      <c r="B336" s="7" t="s">
        <v>372</v>
      </c>
      <c r="C336" s="9">
        <v>130443.7855714453</v>
      </c>
      <c r="D336" s="9">
        <v>137835.25428228168</v>
      </c>
      <c r="E336" s="9">
        <v>268279.03985372698</v>
      </c>
    </row>
    <row r="337" spans="1:5" hidden="1" x14ac:dyDescent="0.25">
      <c r="A337">
        <v>2009</v>
      </c>
      <c r="B337" s="7" t="s">
        <v>373</v>
      </c>
      <c r="C337" s="9">
        <v>274057.69569571281</v>
      </c>
      <c r="D337" s="9">
        <v>468844.35057935573</v>
      </c>
      <c r="E337" s="9">
        <v>742902.04627506854</v>
      </c>
    </row>
    <row r="338" spans="1:5" hidden="1" x14ac:dyDescent="0.25">
      <c r="A338">
        <v>2009</v>
      </c>
      <c r="B338" s="7" t="s">
        <v>374</v>
      </c>
      <c r="C338" s="9">
        <v>208586.3494502338</v>
      </c>
      <c r="D338" s="9">
        <v>312265.71109438827</v>
      </c>
      <c r="E338" s="9">
        <v>520852.06054462207</v>
      </c>
    </row>
    <row r="339" spans="1:5" hidden="1" x14ac:dyDescent="0.25">
      <c r="A339">
        <v>2009</v>
      </c>
      <c r="B339" s="7" t="s">
        <v>375</v>
      </c>
      <c r="C339" s="9">
        <v>794043.68810377421</v>
      </c>
      <c r="D339" s="9">
        <v>1588890.09517689</v>
      </c>
      <c r="E339" s="9">
        <v>2382933.7832806641</v>
      </c>
    </row>
    <row r="340" spans="1:5" hidden="1" x14ac:dyDescent="0.25">
      <c r="A340">
        <v>2009</v>
      </c>
      <c r="B340" s="7" t="s">
        <v>376</v>
      </c>
      <c r="C340" s="9">
        <v>212533.65440469718</v>
      </c>
      <c r="D340" s="9">
        <v>659511.20798742818</v>
      </c>
      <c r="E340" s="9">
        <v>872044.86239212542</v>
      </c>
    </row>
    <row r="341" spans="1:5" hidden="1" x14ac:dyDescent="0.25">
      <c r="A341">
        <v>2009</v>
      </c>
      <c r="B341" s="7" t="s">
        <v>377</v>
      </c>
      <c r="C341" s="9">
        <v>161312.81917787684</v>
      </c>
      <c r="D341" s="9">
        <v>637487.59653728688</v>
      </c>
      <c r="E341" s="9">
        <v>798800.41571516369</v>
      </c>
    </row>
    <row r="342" spans="1:5" hidden="1" x14ac:dyDescent="0.25">
      <c r="A342">
        <v>2009</v>
      </c>
      <c r="B342" s="7" t="s">
        <v>378</v>
      </c>
      <c r="C342" s="9">
        <v>1392623.3115241893</v>
      </c>
      <c r="D342" s="9">
        <v>2509157.4032076877</v>
      </c>
      <c r="E342" s="9">
        <v>3901780.7147318767</v>
      </c>
    </row>
    <row r="343" spans="1:5" hidden="1" x14ac:dyDescent="0.25">
      <c r="A343">
        <v>2009</v>
      </c>
      <c r="B343" s="7" t="s">
        <v>379</v>
      </c>
      <c r="C343" s="9">
        <v>154031.12484171975</v>
      </c>
      <c r="D343" s="9">
        <v>555336.93025778863</v>
      </c>
      <c r="E343" s="9">
        <v>709368.05509950838</v>
      </c>
    </row>
    <row r="344" spans="1:5" hidden="1" x14ac:dyDescent="0.25">
      <c r="A344">
        <v>2009</v>
      </c>
      <c r="B344" s="7" t="s">
        <v>380</v>
      </c>
      <c r="C344" s="9">
        <v>185775.11645812725</v>
      </c>
      <c r="D344" s="9">
        <v>408770.06366489583</v>
      </c>
      <c r="E344" s="9">
        <v>594545.18012302311</v>
      </c>
    </row>
    <row r="345" spans="1:5" hidden="1" x14ac:dyDescent="0.25">
      <c r="A345">
        <v>2009</v>
      </c>
      <c r="B345" s="7" t="s">
        <v>381</v>
      </c>
      <c r="C345" s="9">
        <v>1421178.0989102209</v>
      </c>
      <c r="D345" s="9">
        <v>2381893.5091738799</v>
      </c>
      <c r="E345" s="9">
        <v>3803071.6080841008</v>
      </c>
    </row>
    <row r="346" spans="1:5" hidden="1" x14ac:dyDescent="0.25">
      <c r="A346">
        <v>2009</v>
      </c>
      <c r="B346" s="7" t="s">
        <v>382</v>
      </c>
      <c r="C346" s="9">
        <v>3037934.7821352733</v>
      </c>
      <c r="D346" s="9">
        <v>7310746.0878506815</v>
      </c>
      <c r="E346" s="9">
        <v>10348680.869985955</v>
      </c>
    </row>
    <row r="347" spans="1:5" hidden="1" x14ac:dyDescent="0.25">
      <c r="A347">
        <v>2009</v>
      </c>
      <c r="B347" s="7" t="s">
        <v>383</v>
      </c>
      <c r="C347" s="9">
        <v>680216.74757567432</v>
      </c>
      <c r="D347" s="9">
        <v>1763390.5633409692</v>
      </c>
      <c r="E347" s="9">
        <v>2443607.3109166436</v>
      </c>
    </row>
    <row r="348" spans="1:5" hidden="1" x14ac:dyDescent="0.25">
      <c r="A348">
        <v>2009</v>
      </c>
      <c r="B348" s="7" t="s">
        <v>384</v>
      </c>
      <c r="C348" s="9">
        <v>4742530.6408571601</v>
      </c>
      <c r="D348" s="9">
        <v>25662209.665589768</v>
      </c>
      <c r="E348" s="9">
        <v>30404740.306446929</v>
      </c>
    </row>
    <row r="349" spans="1:5" hidden="1" x14ac:dyDescent="0.25">
      <c r="A349">
        <v>2009</v>
      </c>
      <c r="B349" s="7" t="s">
        <v>385</v>
      </c>
      <c r="C349" s="9">
        <v>19888275.816801649</v>
      </c>
      <c r="D349" s="9">
        <v>68082300.270245492</v>
      </c>
      <c r="E349" s="9">
        <v>87970576.087047145</v>
      </c>
    </row>
    <row r="350" spans="1:5" hidden="1" x14ac:dyDescent="0.25">
      <c r="A350">
        <v>2009</v>
      </c>
      <c r="B350" s="7" t="s">
        <v>386</v>
      </c>
      <c r="C350" s="9">
        <v>2978669.7807528893</v>
      </c>
      <c r="D350" s="9">
        <v>6326161.8031959971</v>
      </c>
      <c r="E350" s="9">
        <v>9304831.583948886</v>
      </c>
    </row>
    <row r="351" spans="1:5" hidden="1" x14ac:dyDescent="0.25">
      <c r="A351">
        <v>2009</v>
      </c>
      <c r="B351" s="7" t="s">
        <v>387</v>
      </c>
      <c r="C351" s="9">
        <v>1200558.7051151812</v>
      </c>
      <c r="D351" s="9">
        <v>3511807.7343523037</v>
      </c>
      <c r="E351" s="9">
        <v>4712366.4394674851</v>
      </c>
    </row>
    <row r="352" spans="1:5" hidden="1" x14ac:dyDescent="0.25">
      <c r="A352">
        <v>2009</v>
      </c>
      <c r="B352" s="7" t="s">
        <v>388</v>
      </c>
      <c r="C352" s="9">
        <v>2456195.7157115163</v>
      </c>
      <c r="D352" s="9">
        <v>7294061.5349938758</v>
      </c>
      <c r="E352" s="9">
        <v>9750257.2507053912</v>
      </c>
    </row>
    <row r="353" spans="1:5" hidden="1" x14ac:dyDescent="0.25">
      <c r="A353">
        <v>2009</v>
      </c>
      <c r="B353" s="7" t="s">
        <v>389</v>
      </c>
      <c r="C353" s="9">
        <v>246583.72527178016</v>
      </c>
      <c r="D353" s="9">
        <v>878947.87458217784</v>
      </c>
      <c r="E353" s="9">
        <v>1125531.599853958</v>
      </c>
    </row>
    <row r="354" spans="1:5" hidden="1" x14ac:dyDescent="0.25">
      <c r="A354">
        <v>2009</v>
      </c>
      <c r="B354" s="7" t="s">
        <v>390</v>
      </c>
      <c r="C354" s="9">
        <v>378280.43260470749</v>
      </c>
      <c r="D354" s="9">
        <v>659246.46321426122</v>
      </c>
      <c r="E354" s="9">
        <v>1037526.8958189688</v>
      </c>
    </row>
    <row r="355" spans="1:5" hidden="1" x14ac:dyDescent="0.25">
      <c r="A355">
        <v>2009</v>
      </c>
      <c r="B355" s="7" t="s">
        <v>391</v>
      </c>
      <c r="C355" s="9">
        <v>916183.6804979681</v>
      </c>
      <c r="D355" s="9">
        <v>1694830.1967044368</v>
      </c>
      <c r="E355" s="9">
        <v>2611013.8772024047</v>
      </c>
    </row>
    <row r="356" spans="1:5" hidden="1" x14ac:dyDescent="0.25">
      <c r="A356">
        <v>2009</v>
      </c>
      <c r="B356" s="7" t="s">
        <v>392</v>
      </c>
      <c r="C356" s="9">
        <v>1147549.649402678</v>
      </c>
      <c r="D356" s="9">
        <v>4776088.8918895442</v>
      </c>
      <c r="E356" s="9">
        <v>5923638.5412922222</v>
      </c>
    </row>
    <row r="357" spans="1:5" hidden="1" x14ac:dyDescent="0.25">
      <c r="A357">
        <v>2009</v>
      </c>
      <c r="B357" s="7" t="s">
        <v>89</v>
      </c>
      <c r="C357" s="9">
        <v>43687569.306852452</v>
      </c>
      <c r="D357" s="9">
        <v>140732456.26823804</v>
      </c>
      <c r="E357" s="9">
        <v>184420025.5750905</v>
      </c>
    </row>
    <row r="358" spans="1:5" hidden="1" x14ac:dyDescent="0.25"/>
    <row r="359" spans="1:5" hidden="1" x14ac:dyDescent="0.25"/>
    <row r="360" spans="1:5" hidden="1" x14ac:dyDescent="0.25">
      <c r="C360" s="13" t="s">
        <v>92</v>
      </c>
    </row>
    <row r="361" spans="1:5" hidden="1" x14ac:dyDescent="0.25">
      <c r="B361" s="13" t="s">
        <v>93</v>
      </c>
      <c r="C361" s="132" t="s">
        <v>48</v>
      </c>
      <c r="D361" s="132" t="s">
        <v>844</v>
      </c>
      <c r="E361" s="132" t="s">
        <v>83</v>
      </c>
    </row>
    <row r="362" spans="1:5" hidden="1" x14ac:dyDescent="0.25">
      <c r="A362">
        <v>2010</v>
      </c>
      <c r="B362" s="7" t="s">
        <v>393</v>
      </c>
      <c r="C362" s="9">
        <v>210621.94980571669</v>
      </c>
      <c r="D362" s="9">
        <v>376831.18967703637</v>
      </c>
      <c r="E362" s="9">
        <v>587453.13948275312</v>
      </c>
    </row>
    <row r="363" spans="1:5" hidden="1" x14ac:dyDescent="0.25">
      <c r="A363">
        <v>2010</v>
      </c>
      <c r="B363" s="7" t="s">
        <v>394</v>
      </c>
      <c r="C363" s="9">
        <v>59154.73762815955</v>
      </c>
      <c r="D363" s="9">
        <v>180458.45204471058</v>
      </c>
      <c r="E363" s="9">
        <v>239613.18967287012</v>
      </c>
    </row>
    <row r="364" spans="1:5" hidden="1" x14ac:dyDescent="0.25">
      <c r="A364">
        <v>2010</v>
      </c>
      <c r="B364" s="7" t="s">
        <v>395</v>
      </c>
      <c r="C364" s="9">
        <v>378793.311019318</v>
      </c>
      <c r="D364" s="9">
        <v>1286870.5821552407</v>
      </c>
      <c r="E364" s="9">
        <v>1665663.8931745586</v>
      </c>
    </row>
    <row r="365" spans="1:5" hidden="1" x14ac:dyDescent="0.25">
      <c r="A365">
        <v>2010</v>
      </c>
      <c r="B365" s="7" t="s">
        <v>396</v>
      </c>
      <c r="C365" s="9">
        <v>35545.219135664614</v>
      </c>
      <c r="D365" s="9">
        <v>106803.2445387343</v>
      </c>
      <c r="E365" s="9">
        <v>142348.46367439892</v>
      </c>
    </row>
    <row r="366" spans="1:5" hidden="1" x14ac:dyDescent="0.25">
      <c r="A366">
        <v>2010</v>
      </c>
      <c r="B366" s="7" t="s">
        <v>397</v>
      </c>
      <c r="C366" s="9">
        <v>416365.85550769483</v>
      </c>
      <c r="D366" s="9">
        <v>1548150.6722155858</v>
      </c>
      <c r="E366" s="9">
        <v>1964516.5277232807</v>
      </c>
    </row>
    <row r="367" spans="1:5" hidden="1" x14ac:dyDescent="0.25">
      <c r="A367">
        <v>2010</v>
      </c>
      <c r="B367" s="7" t="s">
        <v>398</v>
      </c>
      <c r="C367" s="9">
        <v>45577.538593905636</v>
      </c>
      <c r="D367" s="9">
        <v>91567.228918350287</v>
      </c>
      <c r="E367" s="9">
        <v>137144.76751225593</v>
      </c>
    </row>
    <row r="368" spans="1:5" hidden="1" x14ac:dyDescent="0.25">
      <c r="A368">
        <v>2010</v>
      </c>
      <c r="B368" s="7" t="s">
        <v>399</v>
      </c>
      <c r="C368" s="9">
        <v>112651.97554779213</v>
      </c>
      <c r="D368" s="9">
        <v>145588.69892946046</v>
      </c>
      <c r="E368" s="9">
        <v>258240.67447725259</v>
      </c>
    </row>
    <row r="369" spans="1:5" hidden="1" x14ac:dyDescent="0.25">
      <c r="A369">
        <v>2010</v>
      </c>
      <c r="B369" s="7" t="s">
        <v>400</v>
      </c>
      <c r="C369" s="9">
        <v>321965.49145692779</v>
      </c>
      <c r="D369" s="9">
        <v>567941.21084735089</v>
      </c>
      <c r="E369" s="9">
        <v>889906.70230427873</v>
      </c>
    </row>
    <row r="370" spans="1:5" hidden="1" x14ac:dyDescent="0.25">
      <c r="A370">
        <v>2010</v>
      </c>
      <c r="B370" s="7" t="s">
        <v>401</v>
      </c>
      <c r="C370" s="9">
        <v>238565.2886751566</v>
      </c>
      <c r="D370" s="9">
        <v>337133.68047801725</v>
      </c>
      <c r="E370" s="9">
        <v>575698.96915317385</v>
      </c>
    </row>
    <row r="371" spans="1:5" hidden="1" x14ac:dyDescent="0.25">
      <c r="A371">
        <v>2010</v>
      </c>
      <c r="B371" s="7" t="s">
        <v>402</v>
      </c>
      <c r="C371" s="9">
        <v>999500.41032827913</v>
      </c>
      <c r="D371" s="9">
        <v>1919774.2677121905</v>
      </c>
      <c r="E371" s="9">
        <v>2919274.6780404695</v>
      </c>
    </row>
    <row r="372" spans="1:5" hidden="1" x14ac:dyDescent="0.25">
      <c r="A372">
        <v>2010</v>
      </c>
      <c r="B372" s="7" t="s">
        <v>403</v>
      </c>
      <c r="C372" s="9">
        <v>235887.00233490462</v>
      </c>
      <c r="D372" s="9">
        <v>791075.74818320922</v>
      </c>
      <c r="E372" s="9">
        <v>1026962.7505181138</v>
      </c>
    </row>
    <row r="373" spans="1:5" hidden="1" x14ac:dyDescent="0.25">
      <c r="A373">
        <v>2010</v>
      </c>
      <c r="B373" s="7" t="s">
        <v>404</v>
      </c>
      <c r="C373" s="9">
        <v>189439.590163596</v>
      </c>
      <c r="D373" s="9">
        <v>756772.48893759504</v>
      </c>
      <c r="E373" s="9">
        <v>946212.07910119102</v>
      </c>
    </row>
    <row r="374" spans="1:5" hidden="1" x14ac:dyDescent="0.25">
      <c r="A374">
        <v>2010</v>
      </c>
      <c r="B374" s="7" t="s">
        <v>405</v>
      </c>
      <c r="C374" s="9">
        <v>1833198.7102538552</v>
      </c>
      <c r="D374" s="9">
        <v>2495250.3788948073</v>
      </c>
      <c r="E374" s="9">
        <v>4328449.089148663</v>
      </c>
    </row>
    <row r="375" spans="1:5" hidden="1" x14ac:dyDescent="0.25">
      <c r="A375">
        <v>2010</v>
      </c>
      <c r="B375" s="7" t="s">
        <v>406</v>
      </c>
      <c r="C375" s="9">
        <v>171097.13007332507</v>
      </c>
      <c r="D375" s="9">
        <v>521901.1537169182</v>
      </c>
      <c r="E375" s="9">
        <v>692998.28379024332</v>
      </c>
    </row>
    <row r="376" spans="1:5" hidden="1" x14ac:dyDescent="0.25">
      <c r="A376">
        <v>2010</v>
      </c>
      <c r="B376" s="7" t="s">
        <v>407</v>
      </c>
      <c r="C376" s="9">
        <v>193105.95675599482</v>
      </c>
      <c r="D376" s="9">
        <v>452783.25837224384</v>
      </c>
      <c r="E376" s="9">
        <v>645889.21512823866</v>
      </c>
    </row>
    <row r="377" spans="1:5" hidden="1" x14ac:dyDescent="0.25">
      <c r="A377">
        <v>2010</v>
      </c>
      <c r="B377" s="7" t="s">
        <v>408</v>
      </c>
      <c r="C377" s="9">
        <v>1456758.7618613373</v>
      </c>
      <c r="D377" s="9">
        <v>2606528.8853449076</v>
      </c>
      <c r="E377" s="9">
        <v>4063287.647206245</v>
      </c>
    </row>
    <row r="378" spans="1:5" hidden="1" x14ac:dyDescent="0.25">
      <c r="A378">
        <v>2010</v>
      </c>
      <c r="B378" s="7" t="s">
        <v>409</v>
      </c>
      <c r="C378" s="9">
        <v>3123636.0049751224</v>
      </c>
      <c r="D378" s="9">
        <v>8395893.2681371737</v>
      </c>
      <c r="E378" s="9">
        <v>11519529.273112297</v>
      </c>
    </row>
    <row r="379" spans="1:5" hidden="1" x14ac:dyDescent="0.25">
      <c r="A379">
        <v>2010</v>
      </c>
      <c r="B379" s="7" t="s">
        <v>410</v>
      </c>
      <c r="C379" s="9">
        <v>672873.53524300107</v>
      </c>
      <c r="D379" s="9">
        <v>1773776.8460988305</v>
      </c>
      <c r="E379" s="9">
        <v>2446650.3813418318</v>
      </c>
    </row>
    <row r="380" spans="1:5" hidden="1" x14ac:dyDescent="0.25">
      <c r="A380">
        <v>2010</v>
      </c>
      <c r="B380" s="7" t="s">
        <v>411</v>
      </c>
      <c r="C380" s="9">
        <v>4740157.7297706753</v>
      </c>
      <c r="D380" s="9">
        <v>28423726.002947416</v>
      </c>
      <c r="E380" s="9">
        <v>33163883.732718091</v>
      </c>
    </row>
    <row r="381" spans="1:5" hidden="1" x14ac:dyDescent="0.25">
      <c r="A381">
        <v>2010</v>
      </c>
      <c r="B381" s="7" t="s">
        <v>412</v>
      </c>
      <c r="C381" s="9">
        <v>21384218.602432318</v>
      </c>
      <c r="D381" s="9">
        <v>73011783.087066114</v>
      </c>
      <c r="E381" s="9">
        <v>94396001.689498425</v>
      </c>
    </row>
    <row r="382" spans="1:5" hidden="1" x14ac:dyDescent="0.25">
      <c r="A382">
        <v>2010</v>
      </c>
      <c r="B382" s="7" t="s">
        <v>413</v>
      </c>
      <c r="C382" s="9">
        <v>3136363.1190419719</v>
      </c>
      <c r="D382" s="9">
        <v>7274517.0501833688</v>
      </c>
      <c r="E382" s="9">
        <v>10410880.169225341</v>
      </c>
    </row>
    <row r="383" spans="1:5" hidden="1" x14ac:dyDescent="0.25">
      <c r="A383">
        <v>2010</v>
      </c>
      <c r="B383" s="7" t="s">
        <v>414</v>
      </c>
      <c r="C383" s="9">
        <v>1275956.7868092072</v>
      </c>
      <c r="D383" s="9">
        <v>3985046.8282040399</v>
      </c>
      <c r="E383" s="9">
        <v>5261003.6150132474</v>
      </c>
    </row>
    <row r="384" spans="1:5" hidden="1" x14ac:dyDescent="0.25">
      <c r="A384">
        <v>2010</v>
      </c>
      <c r="B384" s="7" t="s">
        <v>415</v>
      </c>
      <c r="C384" s="9">
        <v>2561011.6879494693</v>
      </c>
      <c r="D384" s="9">
        <v>8322093.4060979839</v>
      </c>
      <c r="E384" s="9">
        <v>10883105.094047453</v>
      </c>
    </row>
    <row r="385" spans="1:5" hidden="1" x14ac:dyDescent="0.25">
      <c r="A385">
        <v>2010</v>
      </c>
      <c r="B385" s="7" t="s">
        <v>416</v>
      </c>
      <c r="C385" s="9">
        <v>231805.52781016813</v>
      </c>
      <c r="D385" s="9">
        <v>968758.62377239484</v>
      </c>
      <c r="E385" s="9">
        <v>1200564.1515825631</v>
      </c>
    </row>
    <row r="386" spans="1:5" hidden="1" x14ac:dyDescent="0.25">
      <c r="A386">
        <v>2010</v>
      </c>
      <c r="B386" s="7" t="s">
        <v>417</v>
      </c>
      <c r="C386" s="9">
        <v>379609.78889586264</v>
      </c>
      <c r="D386" s="9">
        <v>693559.87013327505</v>
      </c>
      <c r="E386" s="9">
        <v>1073169.6590291378</v>
      </c>
    </row>
    <row r="387" spans="1:5" hidden="1" x14ac:dyDescent="0.25">
      <c r="A387">
        <v>2010</v>
      </c>
      <c r="B387" s="7" t="s">
        <v>418</v>
      </c>
      <c r="C387" s="9">
        <v>919957.37500014366</v>
      </c>
      <c r="D387" s="9">
        <v>2046705.1364156522</v>
      </c>
      <c r="E387" s="9">
        <v>2966662.5114157959</v>
      </c>
    </row>
    <row r="388" spans="1:5" hidden="1" x14ac:dyDescent="0.25">
      <c r="A388">
        <v>2010</v>
      </c>
      <c r="B388" s="7" t="s">
        <v>419</v>
      </c>
      <c r="C388" s="9">
        <v>1336680.795095328</v>
      </c>
      <c r="D388" s="9">
        <v>4993764.5138502363</v>
      </c>
      <c r="E388" s="9">
        <v>6330445.3089455646</v>
      </c>
    </row>
    <row r="389" spans="1:5" hidden="1" x14ac:dyDescent="0.25">
      <c r="A389">
        <v>2010</v>
      </c>
      <c r="B389" s="7" t="s">
        <v>88</v>
      </c>
      <c r="C389" s="9">
        <v>46660499.882164903</v>
      </c>
      <c r="D389" s="9">
        <v>154075055.77387279</v>
      </c>
      <c r="E389" s="9">
        <v>200735555.65603769</v>
      </c>
    </row>
    <row r="390" spans="1:5" hidden="1" x14ac:dyDescent="0.25"/>
    <row r="391" spans="1:5" hidden="1" x14ac:dyDescent="0.25"/>
    <row r="392" spans="1:5" hidden="1" x14ac:dyDescent="0.25">
      <c r="C392" s="13" t="s">
        <v>92</v>
      </c>
    </row>
    <row r="393" spans="1:5" hidden="1" x14ac:dyDescent="0.25">
      <c r="B393" s="13" t="s">
        <v>93</v>
      </c>
      <c r="C393" s="132" t="s">
        <v>48</v>
      </c>
      <c r="D393" s="132" t="s">
        <v>844</v>
      </c>
      <c r="E393" s="132" t="s">
        <v>83</v>
      </c>
    </row>
    <row r="394" spans="1:5" hidden="1" x14ac:dyDescent="0.25">
      <c r="A394">
        <v>2011</v>
      </c>
      <c r="B394" s="7" t="s">
        <v>420</v>
      </c>
      <c r="C394" s="9">
        <v>197770.75853366917</v>
      </c>
      <c r="D394" s="9">
        <v>400830.60273695923</v>
      </c>
      <c r="E394" s="9">
        <v>598601.3612706284</v>
      </c>
    </row>
    <row r="395" spans="1:5" hidden="1" x14ac:dyDescent="0.25">
      <c r="A395">
        <v>2011</v>
      </c>
      <c r="B395" s="7" t="s">
        <v>421</v>
      </c>
      <c r="C395" s="9">
        <v>53507.440535216163</v>
      </c>
      <c r="D395" s="9">
        <v>131791.74381531039</v>
      </c>
      <c r="E395" s="9">
        <v>185299.18435052654</v>
      </c>
    </row>
    <row r="396" spans="1:5" hidden="1" x14ac:dyDescent="0.25">
      <c r="A396">
        <v>2011</v>
      </c>
      <c r="B396" s="7" t="s">
        <v>422</v>
      </c>
      <c r="C396" s="9">
        <v>396422.03528319066</v>
      </c>
      <c r="D396" s="9">
        <v>1405342.4011123215</v>
      </c>
      <c r="E396" s="9">
        <v>1801764.4363955122</v>
      </c>
    </row>
    <row r="397" spans="1:5" hidden="1" x14ac:dyDescent="0.25">
      <c r="A397">
        <v>2011</v>
      </c>
      <c r="B397" s="7" t="s">
        <v>423</v>
      </c>
      <c r="C397" s="9">
        <v>35664.112474419591</v>
      </c>
      <c r="D397" s="9">
        <v>110251.36513803544</v>
      </c>
      <c r="E397" s="9">
        <v>145915.47761245503</v>
      </c>
    </row>
    <row r="398" spans="1:5" hidden="1" x14ac:dyDescent="0.25">
      <c r="A398">
        <v>2011</v>
      </c>
      <c r="B398" s="7" t="s">
        <v>424</v>
      </c>
      <c r="C398" s="9">
        <v>403105.67915868358</v>
      </c>
      <c r="D398" s="9">
        <v>1476540.4354476472</v>
      </c>
      <c r="E398" s="9">
        <v>1879646.1146063309</v>
      </c>
    </row>
    <row r="399" spans="1:5" hidden="1" x14ac:dyDescent="0.25">
      <c r="A399">
        <v>2011</v>
      </c>
      <c r="B399" s="7" t="s">
        <v>425</v>
      </c>
      <c r="C399" s="9">
        <v>40771.588619439812</v>
      </c>
      <c r="D399" s="9">
        <v>99636.465029668616</v>
      </c>
      <c r="E399" s="9">
        <v>140408.05364910842</v>
      </c>
    </row>
    <row r="400" spans="1:5" hidden="1" x14ac:dyDescent="0.25">
      <c r="A400">
        <v>2011</v>
      </c>
      <c r="B400" s="7" t="s">
        <v>426</v>
      </c>
      <c r="C400" s="9">
        <v>88414.507729555451</v>
      </c>
      <c r="D400" s="9">
        <v>177400.70811727943</v>
      </c>
      <c r="E400" s="9">
        <v>265815.21584683488</v>
      </c>
    </row>
    <row r="401" spans="1:5" hidden="1" x14ac:dyDescent="0.25">
      <c r="A401">
        <v>2011</v>
      </c>
      <c r="B401" s="7" t="s">
        <v>427</v>
      </c>
      <c r="C401" s="9">
        <v>303863.85471127735</v>
      </c>
      <c r="D401" s="9">
        <v>592694.04788728966</v>
      </c>
      <c r="E401" s="9">
        <v>896557.90259856707</v>
      </c>
    </row>
    <row r="402" spans="1:5" hidden="1" x14ac:dyDescent="0.25">
      <c r="A402">
        <v>2011</v>
      </c>
      <c r="B402" s="7" t="s">
        <v>428</v>
      </c>
      <c r="C402" s="9">
        <v>242511.73728882126</v>
      </c>
      <c r="D402" s="9">
        <v>409361.79364620202</v>
      </c>
      <c r="E402" s="9">
        <v>651873.53093502321</v>
      </c>
    </row>
    <row r="403" spans="1:5" hidden="1" x14ac:dyDescent="0.25">
      <c r="A403">
        <v>2011</v>
      </c>
      <c r="B403" s="7" t="s">
        <v>429</v>
      </c>
      <c r="C403" s="9">
        <v>1077728.4078931194</v>
      </c>
      <c r="D403" s="9">
        <v>1815558.9405745273</v>
      </c>
      <c r="E403" s="9">
        <v>2893287.3484676466</v>
      </c>
    </row>
    <row r="404" spans="1:5" hidden="1" x14ac:dyDescent="0.25">
      <c r="A404">
        <v>2011</v>
      </c>
      <c r="B404" s="7" t="s">
        <v>430</v>
      </c>
      <c r="C404" s="9">
        <v>246396.37560745529</v>
      </c>
      <c r="D404" s="9">
        <v>1197243.9767870472</v>
      </c>
      <c r="E404" s="9">
        <v>1443640.3523945026</v>
      </c>
    </row>
    <row r="405" spans="1:5" hidden="1" x14ac:dyDescent="0.25">
      <c r="A405">
        <v>2011</v>
      </c>
      <c r="B405" s="7" t="s">
        <v>431</v>
      </c>
      <c r="C405" s="9">
        <v>226354.0317019975</v>
      </c>
      <c r="D405" s="9">
        <v>735984.1234914558</v>
      </c>
      <c r="E405" s="9">
        <v>962338.15519345331</v>
      </c>
    </row>
    <row r="406" spans="1:5" hidden="1" x14ac:dyDescent="0.25">
      <c r="A406">
        <v>2011</v>
      </c>
      <c r="B406" s="7" t="s">
        <v>432</v>
      </c>
      <c r="C406" s="9">
        <v>1510337.7929436874</v>
      </c>
      <c r="D406" s="9">
        <v>2914042.3534057983</v>
      </c>
      <c r="E406" s="9">
        <v>4424380.146349486</v>
      </c>
    </row>
    <row r="407" spans="1:5" hidden="1" x14ac:dyDescent="0.25">
      <c r="A407">
        <v>2011</v>
      </c>
      <c r="B407" s="7" t="s">
        <v>433</v>
      </c>
      <c r="C407" s="9">
        <v>172253.97384714021</v>
      </c>
      <c r="D407" s="9">
        <v>506509.52411586337</v>
      </c>
      <c r="E407" s="9">
        <v>678763.49796300358</v>
      </c>
    </row>
    <row r="408" spans="1:5" hidden="1" x14ac:dyDescent="0.25">
      <c r="A408">
        <v>2011</v>
      </c>
      <c r="B408" s="7" t="s">
        <v>434</v>
      </c>
      <c r="C408" s="9">
        <v>209754.75832404723</v>
      </c>
      <c r="D408" s="9">
        <v>508513.36530792748</v>
      </c>
      <c r="E408" s="9">
        <v>718268.12363197468</v>
      </c>
    </row>
    <row r="409" spans="1:5" hidden="1" x14ac:dyDescent="0.25">
      <c r="A409">
        <v>2011</v>
      </c>
      <c r="B409" s="7" t="s">
        <v>435</v>
      </c>
      <c r="C409" s="9">
        <v>1454654.8323031936</v>
      </c>
      <c r="D409" s="9">
        <v>2845731.8958700239</v>
      </c>
      <c r="E409" s="9">
        <v>4300386.7281732177</v>
      </c>
    </row>
    <row r="410" spans="1:5" hidden="1" x14ac:dyDescent="0.25">
      <c r="A410">
        <v>2011</v>
      </c>
      <c r="B410" s="7" t="s">
        <v>436</v>
      </c>
      <c r="C410" s="9">
        <v>3107429.4344013445</v>
      </c>
      <c r="D410" s="9">
        <v>7978020.681787842</v>
      </c>
      <c r="E410" s="9">
        <v>11085450.116189186</v>
      </c>
    </row>
    <row r="411" spans="1:5" hidden="1" x14ac:dyDescent="0.25">
      <c r="A411">
        <v>2011</v>
      </c>
      <c r="B411" s="7" t="s">
        <v>437</v>
      </c>
      <c r="C411" s="9">
        <v>677436.53452945151</v>
      </c>
      <c r="D411" s="9">
        <v>1834142.8935061092</v>
      </c>
      <c r="E411" s="9">
        <v>2511579.428035561</v>
      </c>
    </row>
    <row r="412" spans="1:5" hidden="1" x14ac:dyDescent="0.25">
      <c r="A412">
        <v>2011</v>
      </c>
      <c r="B412" s="7" t="s">
        <v>438</v>
      </c>
      <c r="C412" s="9">
        <v>4757796.1815699432</v>
      </c>
      <c r="D412" s="9">
        <v>28769238.988224078</v>
      </c>
      <c r="E412" s="9">
        <v>33527035.169794023</v>
      </c>
    </row>
    <row r="413" spans="1:5" hidden="1" x14ac:dyDescent="0.25">
      <c r="A413">
        <v>2011</v>
      </c>
      <c r="B413" s="7" t="s">
        <v>439</v>
      </c>
      <c r="C413" s="9">
        <v>22002839.02320176</v>
      </c>
      <c r="D413" s="9">
        <v>74447671.730789393</v>
      </c>
      <c r="E413" s="9">
        <v>96450510.753991157</v>
      </c>
    </row>
    <row r="414" spans="1:5" hidden="1" x14ac:dyDescent="0.25">
      <c r="A414">
        <v>2011</v>
      </c>
      <c r="B414" s="7" t="s">
        <v>440</v>
      </c>
      <c r="C414" s="9">
        <v>3238575.0716052107</v>
      </c>
      <c r="D414" s="9">
        <v>6928125.4072127035</v>
      </c>
      <c r="E414" s="9">
        <v>10166700.478817914</v>
      </c>
    </row>
    <row r="415" spans="1:5" hidden="1" x14ac:dyDescent="0.25">
      <c r="A415">
        <v>2011</v>
      </c>
      <c r="B415" s="7" t="s">
        <v>441</v>
      </c>
      <c r="C415" s="9">
        <v>1332459.7082644647</v>
      </c>
      <c r="D415" s="9">
        <v>3900730.8448000778</v>
      </c>
      <c r="E415" s="9">
        <v>5233190.5530645428</v>
      </c>
    </row>
    <row r="416" spans="1:5" hidden="1" x14ac:dyDescent="0.25">
      <c r="A416">
        <v>2011</v>
      </c>
      <c r="B416" s="7" t="s">
        <v>442</v>
      </c>
      <c r="C416" s="9">
        <v>2465315.6589181731</v>
      </c>
      <c r="D416" s="9">
        <v>8047134.3148383442</v>
      </c>
      <c r="E416" s="9">
        <v>10512449.973756518</v>
      </c>
    </row>
    <row r="417" spans="1:5" hidden="1" x14ac:dyDescent="0.25">
      <c r="A417">
        <v>2011</v>
      </c>
      <c r="B417" s="7" t="s">
        <v>443</v>
      </c>
      <c r="C417" s="9">
        <v>258015.72924586333</v>
      </c>
      <c r="D417" s="9">
        <v>952959.88798434963</v>
      </c>
      <c r="E417" s="9">
        <v>1210975.617230213</v>
      </c>
    </row>
    <row r="418" spans="1:5" hidden="1" x14ac:dyDescent="0.25">
      <c r="A418">
        <v>2011</v>
      </c>
      <c r="B418" s="7" t="s">
        <v>444</v>
      </c>
      <c r="C418" s="9">
        <v>389059.57072738593</v>
      </c>
      <c r="D418" s="9">
        <v>757952.22067000146</v>
      </c>
      <c r="E418" s="9">
        <v>1147011.7913973874</v>
      </c>
    </row>
    <row r="419" spans="1:5" hidden="1" x14ac:dyDescent="0.25">
      <c r="A419">
        <v>2011</v>
      </c>
      <c r="B419" s="7" t="s">
        <v>445</v>
      </c>
      <c r="C419" s="9">
        <v>934318.26697516302</v>
      </c>
      <c r="D419" s="9">
        <v>1997597.7312231469</v>
      </c>
      <c r="E419" s="9">
        <v>2931915.9981983099</v>
      </c>
    </row>
    <row r="420" spans="1:5" hidden="1" x14ac:dyDescent="0.25">
      <c r="A420">
        <v>2011</v>
      </c>
      <c r="B420" s="7" t="s">
        <v>446</v>
      </c>
      <c r="C420" s="9">
        <v>1104528.8226521125</v>
      </c>
      <c r="D420" s="9">
        <v>5423030.4172358746</v>
      </c>
      <c r="E420" s="9">
        <v>6527559.2398879873</v>
      </c>
    </row>
    <row r="421" spans="1:5" hidden="1" x14ac:dyDescent="0.25">
      <c r="A421">
        <v>2011</v>
      </c>
      <c r="B421" s="7" t="s">
        <v>87</v>
      </c>
      <c r="C421" s="9">
        <v>46927285.889045797</v>
      </c>
      <c r="D421" s="9">
        <v>156364038.86075526</v>
      </c>
      <c r="E421" s="9">
        <v>203291324.74980107</v>
      </c>
    </row>
    <row r="422" spans="1:5" hidden="1" x14ac:dyDescent="0.25"/>
    <row r="423" spans="1:5" hidden="1" x14ac:dyDescent="0.25"/>
    <row r="424" spans="1:5" hidden="1" x14ac:dyDescent="0.25">
      <c r="C424" s="13" t="s">
        <v>92</v>
      </c>
    </row>
    <row r="425" spans="1:5" hidden="1" x14ac:dyDescent="0.25">
      <c r="B425" s="13" t="s">
        <v>93</v>
      </c>
      <c r="C425" s="132" t="s">
        <v>48</v>
      </c>
      <c r="D425" s="132" t="s">
        <v>844</v>
      </c>
      <c r="E425" s="132" t="s">
        <v>83</v>
      </c>
    </row>
    <row r="426" spans="1:5" hidden="1" x14ac:dyDescent="0.25">
      <c r="A426">
        <v>2012</v>
      </c>
      <c r="B426" s="7" t="s">
        <v>447</v>
      </c>
      <c r="C426" s="9">
        <v>242499.67689173098</v>
      </c>
      <c r="D426" s="9">
        <v>394982.87193599361</v>
      </c>
      <c r="E426" s="9">
        <v>637482.54882772453</v>
      </c>
    </row>
    <row r="427" spans="1:5" hidden="1" x14ac:dyDescent="0.25">
      <c r="A427">
        <v>2012</v>
      </c>
      <c r="B427" s="7" t="s">
        <v>448</v>
      </c>
      <c r="C427" s="9">
        <v>66643.045462832888</v>
      </c>
      <c r="D427" s="9">
        <v>157307.8219688368</v>
      </c>
      <c r="E427" s="9">
        <v>223950.86743166967</v>
      </c>
    </row>
    <row r="428" spans="1:5" hidden="1" x14ac:dyDescent="0.25">
      <c r="A428">
        <v>2012</v>
      </c>
      <c r="B428" s="7" t="s">
        <v>449</v>
      </c>
      <c r="C428" s="9">
        <v>475828.65454703651</v>
      </c>
      <c r="D428" s="9">
        <v>1415600.4818406054</v>
      </c>
      <c r="E428" s="9">
        <v>1891429.136387642</v>
      </c>
    </row>
    <row r="429" spans="1:5" hidden="1" x14ac:dyDescent="0.25">
      <c r="A429">
        <v>2012</v>
      </c>
      <c r="B429" s="7" t="s">
        <v>450</v>
      </c>
      <c r="C429" s="9">
        <v>65598.883128090936</v>
      </c>
      <c r="D429" s="9">
        <v>116327.15720241418</v>
      </c>
      <c r="E429" s="9">
        <v>181926.04033050511</v>
      </c>
    </row>
    <row r="430" spans="1:5" hidden="1" x14ac:dyDescent="0.25">
      <c r="A430">
        <v>2012</v>
      </c>
      <c r="B430" s="7" t="s">
        <v>451</v>
      </c>
      <c r="C430" s="9">
        <v>506929.25526060606</v>
      </c>
      <c r="D430" s="9">
        <v>1484585.6737034607</v>
      </c>
      <c r="E430" s="9">
        <v>1991514.9289640668</v>
      </c>
    </row>
    <row r="431" spans="1:5" hidden="1" x14ac:dyDescent="0.25">
      <c r="A431">
        <v>2012</v>
      </c>
      <c r="B431" s="7" t="s">
        <v>452</v>
      </c>
      <c r="C431" s="9">
        <v>50652.408576317939</v>
      </c>
      <c r="D431" s="9">
        <v>100907.6038712669</v>
      </c>
      <c r="E431" s="9">
        <v>151560.01244758483</v>
      </c>
    </row>
    <row r="432" spans="1:5" hidden="1" x14ac:dyDescent="0.25">
      <c r="A432">
        <v>2012</v>
      </c>
      <c r="B432" s="7" t="s">
        <v>453</v>
      </c>
      <c r="C432" s="9">
        <v>92830.338590099389</v>
      </c>
      <c r="D432" s="9">
        <v>212714.32219208704</v>
      </c>
      <c r="E432" s="9">
        <v>305544.66078218643</v>
      </c>
    </row>
    <row r="433" spans="1:5" hidden="1" x14ac:dyDescent="0.25">
      <c r="A433">
        <v>2012</v>
      </c>
      <c r="B433" s="7" t="s">
        <v>454</v>
      </c>
      <c r="C433" s="9">
        <v>391599.51613623858</v>
      </c>
      <c r="D433" s="9">
        <v>699701.38548652234</v>
      </c>
      <c r="E433" s="9">
        <v>1091300.901622761</v>
      </c>
    </row>
    <row r="434" spans="1:5" hidden="1" x14ac:dyDescent="0.25">
      <c r="A434">
        <v>2012</v>
      </c>
      <c r="B434" s="7" t="s">
        <v>455</v>
      </c>
      <c r="C434" s="9">
        <v>270377.68579609395</v>
      </c>
      <c r="D434" s="9">
        <v>473207.42007512634</v>
      </c>
      <c r="E434" s="9">
        <v>743585.10587122035</v>
      </c>
    </row>
    <row r="435" spans="1:5" hidden="1" x14ac:dyDescent="0.25">
      <c r="A435">
        <v>2012</v>
      </c>
      <c r="B435" s="7" t="s">
        <v>456</v>
      </c>
      <c r="C435" s="9">
        <v>1195057.6506273039</v>
      </c>
      <c r="D435" s="9">
        <v>1984225.1219684698</v>
      </c>
      <c r="E435" s="9">
        <v>3179282.7725957735</v>
      </c>
    </row>
    <row r="436" spans="1:5" hidden="1" x14ac:dyDescent="0.25">
      <c r="A436">
        <v>2012</v>
      </c>
      <c r="B436" s="7" t="s">
        <v>457</v>
      </c>
      <c r="C436" s="9">
        <v>284782.65188799507</v>
      </c>
      <c r="D436" s="9">
        <v>1206207.9685466515</v>
      </c>
      <c r="E436" s="9">
        <v>1490990.6204346465</v>
      </c>
    </row>
    <row r="437" spans="1:5" hidden="1" x14ac:dyDescent="0.25">
      <c r="A437">
        <v>2012</v>
      </c>
      <c r="B437" s="7" t="s">
        <v>458</v>
      </c>
      <c r="C437" s="9">
        <v>263361.96724280319</v>
      </c>
      <c r="D437" s="9">
        <v>840955.00810074958</v>
      </c>
      <c r="E437" s="9">
        <v>1104316.9753435529</v>
      </c>
    </row>
    <row r="438" spans="1:5" hidden="1" x14ac:dyDescent="0.25">
      <c r="A438">
        <v>2012</v>
      </c>
      <c r="B438" s="7" t="s">
        <v>459</v>
      </c>
      <c r="C438" s="9">
        <v>2141571.9861796796</v>
      </c>
      <c r="D438" s="9">
        <v>2875432.1502915453</v>
      </c>
      <c r="E438" s="9">
        <v>5017004.1364712249</v>
      </c>
    </row>
    <row r="439" spans="1:5" hidden="1" x14ac:dyDescent="0.25">
      <c r="A439">
        <v>2012</v>
      </c>
      <c r="B439" s="7" t="s">
        <v>460</v>
      </c>
      <c r="C439" s="9">
        <v>190403.69213772021</v>
      </c>
      <c r="D439" s="9">
        <v>518053.9855379145</v>
      </c>
      <c r="E439" s="9">
        <v>708457.67767563474</v>
      </c>
    </row>
    <row r="440" spans="1:5" hidden="1" x14ac:dyDescent="0.25">
      <c r="A440">
        <v>2012</v>
      </c>
      <c r="B440" s="7" t="s">
        <v>461</v>
      </c>
      <c r="C440" s="9">
        <v>244349.00947677274</v>
      </c>
      <c r="D440" s="9">
        <v>525267.64382424962</v>
      </c>
      <c r="E440" s="9">
        <v>769616.65330102236</v>
      </c>
    </row>
    <row r="441" spans="1:5" hidden="1" x14ac:dyDescent="0.25">
      <c r="A441">
        <v>2012</v>
      </c>
      <c r="B441" s="7" t="s">
        <v>462</v>
      </c>
      <c r="C441" s="9">
        <v>1627914.7249172926</v>
      </c>
      <c r="D441" s="9">
        <v>2674995.4945219615</v>
      </c>
      <c r="E441" s="9">
        <v>4302910.2194392541</v>
      </c>
    </row>
    <row r="442" spans="1:5" hidden="1" x14ac:dyDescent="0.25">
      <c r="A442">
        <v>2012</v>
      </c>
      <c r="B442" s="7" t="s">
        <v>463</v>
      </c>
      <c r="C442" s="9">
        <v>3566733.2432079948</v>
      </c>
      <c r="D442" s="9">
        <v>8061340.1404929608</v>
      </c>
      <c r="E442" s="9">
        <v>11628073.383700956</v>
      </c>
    </row>
    <row r="443" spans="1:5" hidden="1" x14ac:dyDescent="0.25">
      <c r="A443">
        <v>2012</v>
      </c>
      <c r="B443" s="7" t="s">
        <v>464</v>
      </c>
      <c r="C443" s="9">
        <v>780912.486309706</v>
      </c>
      <c r="D443" s="9">
        <v>1849467.1647843486</v>
      </c>
      <c r="E443" s="9">
        <v>2630379.6510940548</v>
      </c>
    </row>
    <row r="444" spans="1:5" hidden="1" x14ac:dyDescent="0.25">
      <c r="A444">
        <v>2012</v>
      </c>
      <c r="B444" s="7" t="s">
        <v>465</v>
      </c>
      <c r="C444" s="9">
        <v>5419314.595023904</v>
      </c>
      <c r="D444" s="9">
        <v>30463689.242401171</v>
      </c>
      <c r="E444" s="9">
        <v>35883003.837425075</v>
      </c>
    </row>
    <row r="445" spans="1:5" hidden="1" x14ac:dyDescent="0.25">
      <c r="A445">
        <v>2012</v>
      </c>
      <c r="B445" s="7" t="s">
        <v>466</v>
      </c>
      <c r="C445" s="9">
        <v>23263770.647828322</v>
      </c>
      <c r="D445" s="9">
        <v>78157720.446493864</v>
      </c>
      <c r="E445" s="9">
        <v>101421491.09432219</v>
      </c>
    </row>
    <row r="446" spans="1:5" hidden="1" x14ac:dyDescent="0.25">
      <c r="A446">
        <v>2012</v>
      </c>
      <c r="B446" s="7" t="s">
        <v>467</v>
      </c>
      <c r="C446" s="9">
        <v>3515006.3228196702</v>
      </c>
      <c r="D446" s="9">
        <v>7516578.3424657639</v>
      </c>
      <c r="E446" s="9">
        <v>11031584.665285435</v>
      </c>
    </row>
    <row r="447" spans="1:5" hidden="1" x14ac:dyDescent="0.25">
      <c r="A447">
        <v>2012</v>
      </c>
      <c r="B447" s="7" t="s">
        <v>468</v>
      </c>
      <c r="C447" s="9">
        <v>1571105.037428736</v>
      </c>
      <c r="D447" s="9">
        <v>4081995.0814905874</v>
      </c>
      <c r="E447" s="9">
        <v>5653100.1189193232</v>
      </c>
    </row>
    <row r="448" spans="1:5" hidden="1" x14ac:dyDescent="0.25">
      <c r="A448">
        <v>2012</v>
      </c>
      <c r="B448" s="7" t="s">
        <v>469</v>
      </c>
      <c r="C448" s="9">
        <v>2703858.470813768</v>
      </c>
      <c r="D448" s="9">
        <v>7638912.9768902073</v>
      </c>
      <c r="E448" s="9">
        <v>10342771.447703976</v>
      </c>
    </row>
    <row r="449" spans="1:5" hidden="1" x14ac:dyDescent="0.25">
      <c r="A449">
        <v>2012</v>
      </c>
      <c r="B449" s="7" t="s">
        <v>470</v>
      </c>
      <c r="C449" s="9">
        <v>285027.36070009269</v>
      </c>
      <c r="D449" s="9">
        <v>979079.12539539777</v>
      </c>
      <c r="E449" s="9">
        <v>1264106.4860954904</v>
      </c>
    </row>
    <row r="450" spans="1:5" hidden="1" x14ac:dyDescent="0.25">
      <c r="A450">
        <v>2012</v>
      </c>
      <c r="B450" s="7" t="s">
        <v>471</v>
      </c>
      <c r="C450" s="9">
        <v>444575.4596138029</v>
      </c>
      <c r="D450" s="9">
        <v>830253.62311076093</v>
      </c>
      <c r="E450" s="9">
        <v>1274829.0827245638</v>
      </c>
    </row>
    <row r="451" spans="1:5" hidden="1" x14ac:dyDescent="0.25">
      <c r="A451">
        <v>2012</v>
      </c>
      <c r="B451" s="7" t="s">
        <v>472</v>
      </c>
      <c r="C451" s="9">
        <v>1044835.0252492365</v>
      </c>
      <c r="D451" s="9">
        <v>1899097.3175514962</v>
      </c>
      <c r="E451" s="9">
        <v>2943932.3428007327</v>
      </c>
    </row>
    <row r="452" spans="1:5" hidden="1" x14ac:dyDescent="0.25">
      <c r="A452">
        <v>2012</v>
      </c>
      <c r="B452" s="7" t="s">
        <v>473</v>
      </c>
      <c r="C452" s="9">
        <v>1164965.132156878</v>
      </c>
      <c r="D452" s="9">
        <v>5125301.7278758464</v>
      </c>
      <c r="E452" s="9">
        <v>6290266.8600327242</v>
      </c>
    </row>
    <row r="453" spans="1:5" hidden="1" x14ac:dyDescent="0.25">
      <c r="A453">
        <v>2012</v>
      </c>
      <c r="B453" s="7" t="s">
        <v>86</v>
      </c>
      <c r="C453" s="9">
        <v>51870504.928010717</v>
      </c>
      <c r="D453" s="9">
        <v>162283907.30002022</v>
      </c>
      <c r="E453" s="9">
        <v>214154412.22803092</v>
      </c>
    </row>
    <row r="454" spans="1:5" hidden="1" x14ac:dyDescent="0.25"/>
    <row r="455" spans="1:5" hidden="1" x14ac:dyDescent="0.25"/>
    <row r="456" spans="1:5" hidden="1" x14ac:dyDescent="0.25">
      <c r="C456" s="13" t="s">
        <v>92</v>
      </c>
    </row>
    <row r="457" spans="1:5" hidden="1" x14ac:dyDescent="0.25">
      <c r="B457" s="13" t="s">
        <v>93</v>
      </c>
      <c r="C457" s="132" t="s">
        <v>48</v>
      </c>
      <c r="D457" s="132" t="s">
        <v>844</v>
      </c>
      <c r="E457" s="132" t="s">
        <v>83</v>
      </c>
    </row>
    <row r="458" spans="1:5" hidden="1" x14ac:dyDescent="0.25">
      <c r="A458">
        <v>2013</v>
      </c>
      <c r="B458" s="7" t="s">
        <v>474</v>
      </c>
      <c r="C458" s="9">
        <v>240722.06073173878</v>
      </c>
      <c r="D458" s="9">
        <v>435133.67076762137</v>
      </c>
      <c r="E458" s="9">
        <v>675855.73149936018</v>
      </c>
    </row>
    <row r="459" spans="1:5" hidden="1" x14ac:dyDescent="0.25">
      <c r="A459">
        <v>2013</v>
      </c>
      <c r="B459" s="7" t="s">
        <v>475</v>
      </c>
      <c r="C459" s="9">
        <v>63007.939687630947</v>
      </c>
      <c r="D459" s="9">
        <v>198666.74246464565</v>
      </c>
      <c r="E459" s="9">
        <v>261674.6821522766</v>
      </c>
    </row>
    <row r="460" spans="1:5" hidden="1" x14ac:dyDescent="0.25">
      <c r="A460">
        <v>2013</v>
      </c>
      <c r="B460" s="7" t="s">
        <v>476</v>
      </c>
      <c r="C460" s="9">
        <v>454292.04670691333</v>
      </c>
      <c r="D460" s="9">
        <v>1482467.6478106587</v>
      </c>
      <c r="E460" s="9">
        <v>1936759.6945175719</v>
      </c>
    </row>
    <row r="461" spans="1:5" hidden="1" x14ac:dyDescent="0.25">
      <c r="A461">
        <v>2013</v>
      </c>
      <c r="B461" s="7" t="s">
        <v>477</v>
      </c>
      <c r="C461" s="9">
        <v>49260.451394065705</v>
      </c>
      <c r="D461" s="9">
        <v>138077.70630722257</v>
      </c>
      <c r="E461" s="9">
        <v>187338.15770128829</v>
      </c>
    </row>
    <row r="462" spans="1:5" hidden="1" x14ac:dyDescent="0.25">
      <c r="A462">
        <v>2013</v>
      </c>
      <c r="B462" s="7" t="s">
        <v>478</v>
      </c>
      <c r="C462" s="9">
        <v>540781.69525466405</v>
      </c>
      <c r="D462" s="9">
        <v>1570394.2990372968</v>
      </c>
      <c r="E462" s="9">
        <v>2111175.9942919607</v>
      </c>
    </row>
    <row r="463" spans="1:5" hidden="1" x14ac:dyDescent="0.25">
      <c r="A463">
        <v>2013</v>
      </c>
      <c r="B463" s="7" t="s">
        <v>479</v>
      </c>
      <c r="C463" s="9">
        <v>58295.486475033016</v>
      </c>
      <c r="D463" s="9">
        <v>115883.86877719172</v>
      </c>
      <c r="E463" s="9">
        <v>174179.35525222472</v>
      </c>
    </row>
    <row r="464" spans="1:5" hidden="1" x14ac:dyDescent="0.25">
      <c r="A464">
        <v>2013</v>
      </c>
      <c r="B464" s="7" t="s">
        <v>480</v>
      </c>
      <c r="C464" s="9">
        <v>120565.15625990008</v>
      </c>
      <c r="D464" s="9">
        <v>227311.52548522488</v>
      </c>
      <c r="E464" s="9">
        <v>347876.68174512498</v>
      </c>
    </row>
    <row r="465" spans="1:5" hidden="1" x14ac:dyDescent="0.25">
      <c r="A465">
        <v>2013</v>
      </c>
      <c r="B465" s="7" t="s">
        <v>481</v>
      </c>
      <c r="C465" s="9">
        <v>415909.37100031029</v>
      </c>
      <c r="D465" s="9">
        <v>737353.64139741613</v>
      </c>
      <c r="E465" s="9">
        <v>1153263.0123977265</v>
      </c>
    </row>
    <row r="466" spans="1:5" hidden="1" x14ac:dyDescent="0.25">
      <c r="A466">
        <v>2013</v>
      </c>
      <c r="B466" s="7" t="s">
        <v>482</v>
      </c>
      <c r="C466" s="9">
        <v>288925.83909676073</v>
      </c>
      <c r="D466" s="9">
        <v>563937.00367274205</v>
      </c>
      <c r="E466" s="9">
        <v>852862.84276950278</v>
      </c>
    </row>
    <row r="467" spans="1:5" hidden="1" x14ac:dyDescent="0.25">
      <c r="A467">
        <v>2013</v>
      </c>
      <c r="B467" s="7" t="s">
        <v>483</v>
      </c>
      <c r="C467" s="9">
        <v>1233725.2517532045</v>
      </c>
      <c r="D467" s="9">
        <v>2182142.9969142629</v>
      </c>
      <c r="E467" s="9">
        <v>3415868.2486674674</v>
      </c>
    </row>
    <row r="468" spans="1:5" hidden="1" x14ac:dyDescent="0.25">
      <c r="A468">
        <v>2013</v>
      </c>
      <c r="B468" s="7" t="s">
        <v>484</v>
      </c>
      <c r="C468" s="9">
        <v>329412.0742940848</v>
      </c>
      <c r="D468" s="9">
        <v>1091922.6760632438</v>
      </c>
      <c r="E468" s="9">
        <v>1421334.7503573284</v>
      </c>
    </row>
    <row r="469" spans="1:5" hidden="1" x14ac:dyDescent="0.25">
      <c r="A469">
        <v>2013</v>
      </c>
      <c r="B469" s="7" t="s">
        <v>485</v>
      </c>
      <c r="C469" s="9">
        <v>309365.08212617337</v>
      </c>
      <c r="D469" s="9">
        <v>804721.27201578836</v>
      </c>
      <c r="E469" s="9">
        <v>1114086.3541419618</v>
      </c>
    </row>
    <row r="470" spans="1:5" hidden="1" x14ac:dyDescent="0.25">
      <c r="A470">
        <v>2013</v>
      </c>
      <c r="B470" s="7" t="s">
        <v>486</v>
      </c>
      <c r="C470" s="9">
        <v>2291537.4244898828</v>
      </c>
      <c r="D470" s="9">
        <v>2930259.9674522826</v>
      </c>
      <c r="E470" s="9">
        <v>5221797.3919421658</v>
      </c>
    </row>
    <row r="471" spans="1:5" hidden="1" x14ac:dyDescent="0.25">
      <c r="A471">
        <v>2013</v>
      </c>
      <c r="B471" s="7" t="s">
        <v>487</v>
      </c>
      <c r="C471" s="9">
        <v>209291.31919499321</v>
      </c>
      <c r="D471" s="9">
        <v>506183.63894488261</v>
      </c>
      <c r="E471" s="9">
        <v>715474.95813987579</v>
      </c>
    </row>
    <row r="472" spans="1:5" hidden="1" x14ac:dyDescent="0.25">
      <c r="A472">
        <v>2013</v>
      </c>
      <c r="B472" s="7" t="s">
        <v>488</v>
      </c>
      <c r="C472" s="9">
        <v>262402.4991037391</v>
      </c>
      <c r="D472" s="9">
        <v>596051.25032830052</v>
      </c>
      <c r="E472" s="9">
        <v>858453.74943203968</v>
      </c>
    </row>
    <row r="473" spans="1:5" hidden="1" x14ac:dyDescent="0.25">
      <c r="A473">
        <v>2013</v>
      </c>
      <c r="B473" s="7" t="s">
        <v>489</v>
      </c>
      <c r="C473" s="9">
        <v>1611607.8628999603</v>
      </c>
      <c r="D473" s="9">
        <v>2762304.3923736704</v>
      </c>
      <c r="E473" s="9">
        <v>4373912.2552736308</v>
      </c>
    </row>
    <row r="474" spans="1:5" hidden="1" x14ac:dyDescent="0.25">
      <c r="A474">
        <v>2013</v>
      </c>
      <c r="B474" s="7" t="s">
        <v>490</v>
      </c>
      <c r="C474" s="9">
        <v>3711801.8927633283</v>
      </c>
      <c r="D474" s="9">
        <v>8341994.9290632959</v>
      </c>
      <c r="E474" s="9">
        <v>12053796.821826624</v>
      </c>
    </row>
    <row r="475" spans="1:5" hidden="1" x14ac:dyDescent="0.25">
      <c r="A475">
        <v>2013</v>
      </c>
      <c r="B475" s="7" t="s">
        <v>491</v>
      </c>
      <c r="C475" s="9">
        <v>861772.70551725</v>
      </c>
      <c r="D475" s="9">
        <v>2008700.5378769604</v>
      </c>
      <c r="E475" s="9">
        <v>2870473.2433942105</v>
      </c>
    </row>
    <row r="476" spans="1:5" hidden="1" x14ac:dyDescent="0.25">
      <c r="A476">
        <v>2013</v>
      </c>
      <c r="B476" s="7" t="s">
        <v>492</v>
      </c>
      <c r="C476" s="9">
        <v>5677726.6216039332</v>
      </c>
      <c r="D476" s="9">
        <v>28534949.488084003</v>
      </c>
      <c r="E476" s="9">
        <v>34212676.109687939</v>
      </c>
    </row>
    <row r="477" spans="1:5" hidden="1" x14ac:dyDescent="0.25">
      <c r="A477">
        <v>2013</v>
      </c>
      <c r="B477" s="7" t="s">
        <v>493</v>
      </c>
      <c r="C477" s="9">
        <v>24766135.615499638</v>
      </c>
      <c r="D477" s="9">
        <v>77243796.027116075</v>
      </c>
      <c r="E477" s="9">
        <v>102009931.64261571</v>
      </c>
    </row>
    <row r="478" spans="1:5" hidden="1" x14ac:dyDescent="0.25">
      <c r="A478">
        <v>2013</v>
      </c>
      <c r="B478" s="7" t="s">
        <v>494</v>
      </c>
      <c r="C478" s="9">
        <v>3584287.1219244529</v>
      </c>
      <c r="D478" s="9">
        <v>7951006.6918193428</v>
      </c>
      <c r="E478" s="9">
        <v>11535293.813743796</v>
      </c>
    </row>
    <row r="479" spans="1:5" hidden="1" x14ac:dyDescent="0.25">
      <c r="A479">
        <v>2013</v>
      </c>
      <c r="B479" s="7" t="s">
        <v>495</v>
      </c>
      <c r="C479" s="9">
        <v>1669724.5598895976</v>
      </c>
      <c r="D479" s="9">
        <v>4423840.115062722</v>
      </c>
      <c r="E479" s="9">
        <v>6093564.6749523198</v>
      </c>
    </row>
    <row r="480" spans="1:5" hidden="1" x14ac:dyDescent="0.25">
      <c r="A480">
        <v>2013</v>
      </c>
      <c r="B480" s="7" t="s">
        <v>496</v>
      </c>
      <c r="C480" s="9">
        <v>2883211.6319803731</v>
      </c>
      <c r="D480" s="9">
        <v>8113688.7610751418</v>
      </c>
      <c r="E480" s="9">
        <v>10996900.393055515</v>
      </c>
    </row>
    <row r="481" spans="1:5" hidden="1" x14ac:dyDescent="0.25">
      <c r="A481">
        <v>2013</v>
      </c>
      <c r="B481" s="7" t="s">
        <v>497</v>
      </c>
      <c r="C481" s="9">
        <v>302448.25843926589</v>
      </c>
      <c r="D481" s="9">
        <v>1098397.226243102</v>
      </c>
      <c r="E481" s="9">
        <v>1400845.4846823679</v>
      </c>
    </row>
    <row r="482" spans="1:5" hidden="1" x14ac:dyDescent="0.25">
      <c r="A482">
        <v>2013</v>
      </c>
      <c r="B482" s="7" t="s">
        <v>498</v>
      </c>
      <c r="C482" s="9">
        <v>422487.92459887813</v>
      </c>
      <c r="D482" s="9">
        <v>878845.76374269812</v>
      </c>
      <c r="E482" s="9">
        <v>1301333.6883415761</v>
      </c>
    </row>
    <row r="483" spans="1:5" hidden="1" x14ac:dyDescent="0.25">
      <c r="A483">
        <v>2013</v>
      </c>
      <c r="B483" s="7" t="s">
        <v>499</v>
      </c>
      <c r="C483" s="9">
        <v>1089810.4954045364</v>
      </c>
      <c r="D483" s="9">
        <v>2160693.4279136611</v>
      </c>
      <c r="E483" s="9">
        <v>3250503.9233181975</v>
      </c>
    </row>
    <row r="484" spans="1:5" hidden="1" x14ac:dyDescent="0.25">
      <c r="A484">
        <v>2013</v>
      </c>
      <c r="B484" s="7" t="s">
        <v>500</v>
      </c>
      <c r="C484" s="9">
        <v>1281798.7308042818</v>
      </c>
      <c r="D484" s="9">
        <v>5519918.2675917344</v>
      </c>
      <c r="E484" s="9">
        <v>6801716.9983960167</v>
      </c>
    </row>
    <row r="485" spans="1:5" hidden="1" x14ac:dyDescent="0.25">
      <c r="A485">
        <v>2013</v>
      </c>
      <c r="B485" s="7" t="s">
        <v>85</v>
      </c>
      <c r="C485" s="9">
        <v>54730307.118894599</v>
      </c>
      <c r="D485" s="9">
        <v>162618643.53540125</v>
      </c>
      <c r="E485" s="9">
        <v>217348950.65429586</v>
      </c>
    </row>
    <row r="486" spans="1:5" hidden="1" x14ac:dyDescent="0.25"/>
    <row r="487" spans="1:5" hidden="1" x14ac:dyDescent="0.25"/>
    <row r="488" spans="1:5" hidden="1" x14ac:dyDescent="0.25">
      <c r="C488" s="13" t="s">
        <v>92</v>
      </c>
    </row>
    <row r="489" spans="1:5" hidden="1" x14ac:dyDescent="0.25">
      <c r="B489" s="13" t="s">
        <v>93</v>
      </c>
      <c r="C489" s="132" t="s">
        <v>48</v>
      </c>
      <c r="D489" s="132" t="s">
        <v>844</v>
      </c>
      <c r="E489" s="132" t="s">
        <v>83</v>
      </c>
    </row>
    <row r="490" spans="1:5" hidden="1" x14ac:dyDescent="0.25">
      <c r="A490">
        <v>2014</v>
      </c>
      <c r="B490" s="7" t="s">
        <v>501</v>
      </c>
      <c r="C490" s="9">
        <v>247206.33298748045</v>
      </c>
      <c r="D490" s="9">
        <v>508971.40087629779</v>
      </c>
      <c r="E490" s="9">
        <v>756177.73386377818</v>
      </c>
    </row>
    <row r="491" spans="1:5" hidden="1" x14ac:dyDescent="0.25">
      <c r="A491">
        <v>2014</v>
      </c>
      <c r="B491" s="7" t="s">
        <v>502</v>
      </c>
      <c r="C491" s="9">
        <v>72475.067426221009</v>
      </c>
      <c r="D491" s="9">
        <v>206606.85411187238</v>
      </c>
      <c r="E491" s="9">
        <v>279081.92153809336</v>
      </c>
    </row>
    <row r="492" spans="1:5" hidden="1" x14ac:dyDescent="0.25">
      <c r="A492">
        <v>2014</v>
      </c>
      <c r="B492" s="7" t="s">
        <v>503</v>
      </c>
      <c r="C492" s="9">
        <v>516824.03975997458</v>
      </c>
      <c r="D492" s="9">
        <v>1496524.9610594402</v>
      </c>
      <c r="E492" s="9">
        <v>2013349.0008194149</v>
      </c>
    </row>
    <row r="493" spans="1:5" hidden="1" x14ac:dyDescent="0.25">
      <c r="A493">
        <v>2014</v>
      </c>
      <c r="B493" s="7" t="s">
        <v>504</v>
      </c>
      <c r="C493" s="9">
        <v>52514.826129448811</v>
      </c>
      <c r="D493" s="9">
        <v>146666.04525232431</v>
      </c>
      <c r="E493" s="9">
        <v>199180.87138177312</v>
      </c>
    </row>
    <row r="494" spans="1:5" hidden="1" x14ac:dyDescent="0.25">
      <c r="A494">
        <v>2014</v>
      </c>
      <c r="B494" s="7" t="s">
        <v>505</v>
      </c>
      <c r="C494" s="9">
        <v>597394.15711280098</v>
      </c>
      <c r="D494" s="9">
        <v>1675709.6112289308</v>
      </c>
      <c r="E494" s="9">
        <v>2273103.7683417317</v>
      </c>
    </row>
    <row r="495" spans="1:5" hidden="1" x14ac:dyDescent="0.25">
      <c r="A495">
        <v>2014</v>
      </c>
      <c r="B495" s="7" t="s">
        <v>506</v>
      </c>
      <c r="C495" s="9">
        <v>60141.546445827298</v>
      </c>
      <c r="D495" s="9">
        <v>124559.61552661673</v>
      </c>
      <c r="E495" s="9">
        <v>184701.16197244404</v>
      </c>
    </row>
    <row r="496" spans="1:5" hidden="1" x14ac:dyDescent="0.25">
      <c r="A496">
        <v>2014</v>
      </c>
      <c r="B496" s="7" t="s">
        <v>507</v>
      </c>
      <c r="C496" s="9">
        <v>113005.78546749888</v>
      </c>
      <c r="D496" s="9">
        <v>245992.03177684543</v>
      </c>
      <c r="E496" s="9">
        <v>358997.81724434427</v>
      </c>
    </row>
    <row r="497" spans="1:5" hidden="1" x14ac:dyDescent="0.25">
      <c r="A497">
        <v>2014</v>
      </c>
      <c r="B497" s="7" t="s">
        <v>508</v>
      </c>
      <c r="C497" s="9">
        <v>424302.18592956354</v>
      </c>
      <c r="D497" s="9">
        <v>746371.68316624057</v>
      </c>
      <c r="E497" s="9">
        <v>1170673.8690958042</v>
      </c>
    </row>
    <row r="498" spans="1:5" hidden="1" x14ac:dyDescent="0.25">
      <c r="A498">
        <v>2014</v>
      </c>
      <c r="B498" s="7" t="s">
        <v>509</v>
      </c>
      <c r="C498" s="9">
        <v>301494.21962685988</v>
      </c>
      <c r="D498" s="9">
        <v>493406.48034287733</v>
      </c>
      <c r="E498" s="9">
        <v>794900.69996973721</v>
      </c>
    </row>
    <row r="499" spans="1:5" hidden="1" x14ac:dyDescent="0.25">
      <c r="A499">
        <v>2014</v>
      </c>
      <c r="B499" s="7" t="s">
        <v>510</v>
      </c>
      <c r="C499" s="9">
        <v>1355875.6543351824</v>
      </c>
      <c r="D499" s="9">
        <v>2520703.8319182247</v>
      </c>
      <c r="E499" s="9">
        <v>3876579.4862534069</v>
      </c>
    </row>
    <row r="500" spans="1:5" hidden="1" x14ac:dyDescent="0.25">
      <c r="A500">
        <v>2014</v>
      </c>
      <c r="B500" s="7" t="s">
        <v>511</v>
      </c>
      <c r="C500" s="9">
        <v>343781.52431631013</v>
      </c>
      <c r="D500" s="9">
        <v>1147651.7730491427</v>
      </c>
      <c r="E500" s="9">
        <v>1491433.2973654529</v>
      </c>
    </row>
    <row r="501" spans="1:5" hidden="1" x14ac:dyDescent="0.25">
      <c r="A501">
        <v>2014</v>
      </c>
      <c r="B501" s="7" t="s">
        <v>512</v>
      </c>
      <c r="C501" s="9">
        <v>364748.2917700531</v>
      </c>
      <c r="D501" s="9">
        <v>939717.84919767908</v>
      </c>
      <c r="E501" s="9">
        <v>1304466.1409677323</v>
      </c>
    </row>
    <row r="502" spans="1:5" hidden="1" x14ac:dyDescent="0.25">
      <c r="A502">
        <v>2014</v>
      </c>
      <c r="B502" s="7" t="s">
        <v>513</v>
      </c>
      <c r="C502" s="9">
        <v>2185928.8651334937</v>
      </c>
      <c r="D502" s="9">
        <v>2817033.120058829</v>
      </c>
      <c r="E502" s="9">
        <v>5002961.9851923231</v>
      </c>
    </row>
    <row r="503" spans="1:5" hidden="1" x14ac:dyDescent="0.25">
      <c r="A503">
        <v>2014</v>
      </c>
      <c r="B503" s="7" t="s">
        <v>514</v>
      </c>
      <c r="C503" s="9">
        <v>209240.45058435085</v>
      </c>
      <c r="D503" s="9">
        <v>602101.14909647568</v>
      </c>
      <c r="E503" s="9">
        <v>811341.59968082653</v>
      </c>
    </row>
    <row r="504" spans="1:5" hidden="1" x14ac:dyDescent="0.25">
      <c r="A504">
        <v>2014</v>
      </c>
      <c r="B504" s="7" t="s">
        <v>515</v>
      </c>
      <c r="C504" s="9">
        <v>270966.82273815386</v>
      </c>
      <c r="D504" s="9">
        <v>641860.59622180718</v>
      </c>
      <c r="E504" s="9">
        <v>912827.41895996104</v>
      </c>
    </row>
    <row r="505" spans="1:5" hidden="1" x14ac:dyDescent="0.25">
      <c r="A505">
        <v>2014</v>
      </c>
      <c r="B505" s="7" t="s">
        <v>516</v>
      </c>
      <c r="C505" s="9">
        <v>1718255.0727534962</v>
      </c>
      <c r="D505" s="9">
        <v>3041611.394323322</v>
      </c>
      <c r="E505" s="9">
        <v>4759866.4670768185</v>
      </c>
    </row>
    <row r="506" spans="1:5" hidden="1" x14ac:dyDescent="0.25">
      <c r="A506">
        <v>2014</v>
      </c>
      <c r="B506" s="7" t="s">
        <v>517</v>
      </c>
      <c r="C506" s="9">
        <v>3827785.0329328356</v>
      </c>
      <c r="D506" s="9">
        <v>8229415.1614200966</v>
      </c>
      <c r="E506" s="9">
        <v>12057200.194352932</v>
      </c>
    </row>
    <row r="507" spans="1:5" hidden="1" x14ac:dyDescent="0.25">
      <c r="A507">
        <v>2014</v>
      </c>
      <c r="B507" s="7" t="s">
        <v>518</v>
      </c>
      <c r="C507" s="9">
        <v>950505.93740522035</v>
      </c>
      <c r="D507" s="9">
        <v>1918875.9683170118</v>
      </c>
      <c r="E507" s="9">
        <v>2869381.9057222321</v>
      </c>
    </row>
    <row r="508" spans="1:5" hidden="1" x14ac:dyDescent="0.25">
      <c r="A508">
        <v>2014</v>
      </c>
      <c r="B508" s="7" t="s">
        <v>519</v>
      </c>
      <c r="C508" s="9">
        <v>6011697.8893785682</v>
      </c>
      <c r="D508" s="9">
        <v>28976259.744234946</v>
      </c>
      <c r="E508" s="9">
        <v>34987957.633613512</v>
      </c>
    </row>
    <row r="509" spans="1:5" hidden="1" x14ac:dyDescent="0.25">
      <c r="A509">
        <v>2014</v>
      </c>
      <c r="B509" s="7" t="s">
        <v>520</v>
      </c>
      <c r="C509" s="9">
        <v>24900352.278681248</v>
      </c>
      <c r="D509" s="9">
        <v>78663924.303356379</v>
      </c>
      <c r="E509" s="9">
        <v>103564276.58203763</v>
      </c>
    </row>
    <row r="510" spans="1:5" hidden="1" x14ac:dyDescent="0.25">
      <c r="A510">
        <v>2014</v>
      </c>
      <c r="B510" s="7" t="s">
        <v>521</v>
      </c>
      <c r="C510" s="9">
        <v>3880690.4597886987</v>
      </c>
      <c r="D510" s="9">
        <v>7694667.9949911004</v>
      </c>
      <c r="E510" s="9">
        <v>11575358.4547798</v>
      </c>
    </row>
    <row r="511" spans="1:5" hidden="1" x14ac:dyDescent="0.25">
      <c r="A511">
        <v>2014</v>
      </c>
      <c r="B511" s="7" t="s">
        <v>522</v>
      </c>
      <c r="C511" s="9">
        <v>1707844.412843887</v>
      </c>
      <c r="D511" s="9">
        <v>4479970.6028079828</v>
      </c>
      <c r="E511" s="9">
        <v>6187815.0156518696</v>
      </c>
    </row>
    <row r="512" spans="1:5" hidden="1" x14ac:dyDescent="0.25">
      <c r="A512">
        <v>2014</v>
      </c>
      <c r="B512" s="7" t="s">
        <v>523</v>
      </c>
      <c r="C512" s="9">
        <v>2991775.9891437269</v>
      </c>
      <c r="D512" s="9">
        <v>8749793.6169017367</v>
      </c>
      <c r="E512" s="9">
        <v>11741569.606045464</v>
      </c>
    </row>
    <row r="513" spans="1:44" hidden="1" x14ac:dyDescent="0.25">
      <c r="A513">
        <v>2014</v>
      </c>
      <c r="B513" s="7" t="s">
        <v>524</v>
      </c>
      <c r="C513" s="9">
        <v>386673.53467699786</v>
      </c>
      <c r="D513" s="9">
        <v>1031921.3285291214</v>
      </c>
      <c r="E513" s="9">
        <v>1418594.8632061193</v>
      </c>
    </row>
    <row r="514" spans="1:44" hidden="1" x14ac:dyDescent="0.25">
      <c r="A514">
        <v>2014</v>
      </c>
      <c r="B514" s="7" t="s">
        <v>525</v>
      </c>
      <c r="C514" s="9">
        <v>431167.14265580347</v>
      </c>
      <c r="D514" s="9">
        <v>937596.16125345579</v>
      </c>
      <c r="E514" s="9">
        <v>1368763.3039092594</v>
      </c>
    </row>
    <row r="515" spans="1:44" hidden="1" x14ac:dyDescent="0.25">
      <c r="A515">
        <v>2014</v>
      </c>
      <c r="B515" s="7" t="s">
        <v>526</v>
      </c>
      <c r="C515" s="9">
        <v>1198326.2861781281</v>
      </c>
      <c r="D515" s="9">
        <v>2202253.151446329</v>
      </c>
      <c r="E515" s="9">
        <v>3400579.4376244573</v>
      </c>
    </row>
    <row r="516" spans="1:44" hidden="1" x14ac:dyDescent="0.25">
      <c r="A516">
        <v>2014</v>
      </c>
      <c r="B516" s="7" t="s">
        <v>527</v>
      </c>
      <c r="C516" s="9">
        <v>1318753.1789916139</v>
      </c>
      <c r="D516" s="9">
        <v>5705212.0669228332</v>
      </c>
      <c r="E516" s="9">
        <v>7023965.2459144471</v>
      </c>
    </row>
    <row r="517" spans="1:44" hidden="1" x14ac:dyDescent="0.25">
      <c r="A517">
        <v>2014</v>
      </c>
      <c r="B517" s="7" t="s">
        <v>84</v>
      </c>
      <c r="C517" s="9">
        <v>56439726.985193446</v>
      </c>
      <c r="D517" s="9">
        <v>165945378.49738804</v>
      </c>
      <c r="E517" s="9">
        <v>222385105.4825815</v>
      </c>
    </row>
    <row r="518" spans="1:44" hidden="1" x14ac:dyDescent="0.25"/>
    <row r="519" spans="1:44" hidden="1" x14ac:dyDescent="0.25"/>
    <row r="520" spans="1:44" hidden="1" x14ac:dyDescent="0.25"/>
    <row r="521" spans="1:44" s="120" customFormat="1" hidden="1" x14ac:dyDescent="0.25">
      <c r="B521" s="199" t="s">
        <v>889</v>
      </c>
      <c r="C521" s="199"/>
      <c r="D521" s="199"/>
      <c r="E521" s="199"/>
      <c r="F521" s="199"/>
      <c r="G521" s="199"/>
      <c r="H521" s="199"/>
      <c r="I521" s="199"/>
      <c r="J521" s="199"/>
    </row>
    <row r="523" spans="1:44" x14ac:dyDescent="0.25">
      <c r="C523" s="13" t="s">
        <v>92</v>
      </c>
    </row>
    <row r="524" spans="1:44" x14ac:dyDescent="0.25">
      <c r="C524" s="132" t="s">
        <v>48</v>
      </c>
      <c r="M524" s="132" t="s">
        <v>844</v>
      </c>
      <c r="W524" s="132" t="s">
        <v>83</v>
      </c>
    </row>
    <row r="525" spans="1:44" x14ac:dyDescent="0.25">
      <c r="A525">
        <v>2007</v>
      </c>
      <c r="B525" s="13" t="s">
        <v>93</v>
      </c>
      <c r="C525" s="132" t="s">
        <v>779</v>
      </c>
      <c r="D525" s="132" t="s">
        <v>781</v>
      </c>
      <c r="E525" s="132" t="s">
        <v>23</v>
      </c>
      <c r="F525" s="132" t="s">
        <v>786</v>
      </c>
      <c r="G525" s="132" t="s">
        <v>787</v>
      </c>
      <c r="H525" s="132" t="s">
        <v>790</v>
      </c>
      <c r="I525" s="132" t="s">
        <v>25</v>
      </c>
      <c r="J525" s="132" t="s">
        <v>24</v>
      </c>
      <c r="K525" s="132" t="s">
        <v>35</v>
      </c>
      <c r="L525" s="132" t="s">
        <v>794</v>
      </c>
      <c r="M525" s="132" t="s">
        <v>779</v>
      </c>
      <c r="N525" s="132" t="s">
        <v>781</v>
      </c>
      <c r="O525" s="132" t="s">
        <v>23</v>
      </c>
      <c r="P525" s="132" t="s">
        <v>786</v>
      </c>
      <c r="Q525" s="132" t="s">
        <v>787</v>
      </c>
      <c r="R525" s="132" t="s">
        <v>790</v>
      </c>
      <c r="S525" s="132" t="s">
        <v>25</v>
      </c>
      <c r="T525" s="132" t="s">
        <v>24</v>
      </c>
      <c r="U525" s="132" t="s">
        <v>35</v>
      </c>
      <c r="V525" s="132" t="s">
        <v>794</v>
      </c>
      <c r="AR525" s="9"/>
    </row>
    <row r="526" spans="1:44" x14ac:dyDescent="0.25">
      <c r="A526">
        <v>2007</v>
      </c>
      <c r="B526" s="7" t="s">
        <v>312</v>
      </c>
      <c r="C526" s="9">
        <v>19522.803090251884</v>
      </c>
      <c r="D526" s="9"/>
      <c r="E526" s="9"/>
      <c r="F526" s="9"/>
      <c r="G526" s="9">
        <v>117678.33084715433</v>
      </c>
      <c r="H526" s="9"/>
      <c r="I526" s="9"/>
      <c r="J526" s="9">
        <v>16903.659571861273</v>
      </c>
      <c r="K526" s="9"/>
      <c r="L526" s="9"/>
      <c r="M526" s="9">
        <v>4772.6300534901984</v>
      </c>
      <c r="N526" s="9">
        <v>6178.4869980964831</v>
      </c>
      <c r="O526" s="9">
        <v>147516.98864274353</v>
      </c>
      <c r="P526" s="9">
        <v>0</v>
      </c>
      <c r="Q526" s="9">
        <v>26428.36962717256</v>
      </c>
      <c r="R526" s="9">
        <v>8772.5201284266714</v>
      </c>
      <c r="S526" s="9">
        <v>7104.3320377929031</v>
      </c>
      <c r="T526" s="9">
        <v>5443.8019003439458</v>
      </c>
      <c r="U526" s="9">
        <v>59.498765331534692</v>
      </c>
      <c r="V526" s="9">
        <v>9460.9575163233058</v>
      </c>
      <c r="W526" s="9">
        <v>369842.37917898857</v>
      </c>
      <c r="AR526" s="9"/>
    </row>
    <row r="527" spans="1:44" x14ac:dyDescent="0.25">
      <c r="A527">
        <v>2007</v>
      </c>
      <c r="B527" s="7" t="s">
        <v>313</v>
      </c>
      <c r="C527" s="9">
        <v>1824.9961363019888</v>
      </c>
      <c r="D527" s="9"/>
      <c r="E527" s="9"/>
      <c r="F527" s="9"/>
      <c r="G527" s="9">
        <v>48875.332826202735</v>
      </c>
      <c r="H527" s="9"/>
      <c r="I527" s="9"/>
      <c r="J527" s="9">
        <v>6118.3265179493646</v>
      </c>
      <c r="K527" s="9"/>
      <c r="L527" s="9"/>
      <c r="M527" s="9">
        <v>2405.0580598792271</v>
      </c>
      <c r="N527" s="9">
        <v>1755.7754615576353</v>
      </c>
      <c r="O527" s="9">
        <v>61999.347501755125</v>
      </c>
      <c r="P527" s="9">
        <v>0</v>
      </c>
      <c r="Q527" s="9">
        <v>5576.1311724268216</v>
      </c>
      <c r="R527" s="9">
        <v>1714.8309248088267</v>
      </c>
      <c r="S527" s="9">
        <v>3331.1384043366752</v>
      </c>
      <c r="T527" s="9">
        <v>1433.9827207449732</v>
      </c>
      <c r="U527" s="9">
        <v>70162.483218057852</v>
      </c>
      <c r="V527" s="9">
        <v>1907.8276455838857</v>
      </c>
      <c r="W527" s="9">
        <v>207105.23058960511</v>
      </c>
      <c r="AR527" s="9"/>
    </row>
    <row r="528" spans="1:44" x14ac:dyDescent="0.25">
      <c r="A528">
        <v>2007</v>
      </c>
      <c r="B528" s="7" t="s">
        <v>314</v>
      </c>
      <c r="C528" s="9">
        <v>30310.078965855264</v>
      </c>
      <c r="D528" s="9"/>
      <c r="E528" s="9"/>
      <c r="F528" s="9"/>
      <c r="G528" s="9">
        <v>198355.28812912299</v>
      </c>
      <c r="H528" s="9"/>
      <c r="I528" s="9"/>
      <c r="J528" s="9">
        <v>25888.304490018214</v>
      </c>
      <c r="K528" s="9"/>
      <c r="L528" s="9"/>
      <c r="M528" s="9">
        <v>24270.580811254298</v>
      </c>
      <c r="N528" s="9">
        <v>11067.756543109861</v>
      </c>
      <c r="O528" s="9">
        <v>481787.71442828432</v>
      </c>
      <c r="P528" s="9">
        <v>327.28837614263654</v>
      </c>
      <c r="Q528" s="9">
        <v>157534.5341344417</v>
      </c>
      <c r="R528" s="9">
        <v>34824.305238048459</v>
      </c>
      <c r="S528" s="9">
        <v>26905.533852816756</v>
      </c>
      <c r="T528" s="9">
        <v>25856.137647447995</v>
      </c>
      <c r="U528" s="9">
        <v>34841.373119474607</v>
      </c>
      <c r="V528" s="9">
        <v>42588.114771701672</v>
      </c>
      <c r="W528" s="9">
        <v>1094557.0105077187</v>
      </c>
      <c r="AR528" s="9"/>
    </row>
    <row r="529" spans="1:44" x14ac:dyDescent="0.25">
      <c r="A529">
        <v>2007</v>
      </c>
      <c r="B529" s="7" t="s">
        <v>315</v>
      </c>
      <c r="C529" s="9">
        <v>994.92488475209211</v>
      </c>
      <c r="D529" s="9"/>
      <c r="E529" s="9"/>
      <c r="F529" s="9"/>
      <c r="G529" s="9">
        <v>30220.952923026463</v>
      </c>
      <c r="H529" s="9"/>
      <c r="I529" s="9"/>
      <c r="J529" s="9">
        <v>3640.2026767000589</v>
      </c>
      <c r="K529" s="9"/>
      <c r="L529" s="9"/>
      <c r="M529" s="9">
        <v>768.7756901772932</v>
      </c>
      <c r="N529" s="9">
        <v>575.82193233458838</v>
      </c>
      <c r="O529" s="9">
        <v>38660.772380769064</v>
      </c>
      <c r="P529" s="9">
        <v>543.08918305858845</v>
      </c>
      <c r="Q529" s="9">
        <v>10138.902245191251</v>
      </c>
      <c r="R529" s="9">
        <v>4570.9103771280315</v>
      </c>
      <c r="S529" s="9">
        <v>2338.6163661818632</v>
      </c>
      <c r="T529" s="9">
        <v>908.79159606390942</v>
      </c>
      <c r="U529" s="9">
        <v>826.3658256337884</v>
      </c>
      <c r="V529" s="9">
        <v>7589.2095300735218</v>
      </c>
      <c r="W529" s="9">
        <v>101777.33561109052</v>
      </c>
      <c r="AR529" s="9"/>
    </row>
    <row r="530" spans="1:44" x14ac:dyDescent="0.25">
      <c r="A530">
        <v>2007</v>
      </c>
      <c r="B530" s="7" t="s">
        <v>316</v>
      </c>
      <c r="C530" s="9">
        <v>28958.415947354762</v>
      </c>
      <c r="D530" s="9"/>
      <c r="E530" s="9"/>
      <c r="F530" s="9"/>
      <c r="G530" s="9">
        <v>240982.4113375576</v>
      </c>
      <c r="H530" s="9"/>
      <c r="I530" s="9"/>
      <c r="J530" s="9">
        <v>40817.71686052376</v>
      </c>
      <c r="K530" s="9"/>
      <c r="L530" s="9"/>
      <c r="M530" s="9">
        <v>12753.654240418637</v>
      </c>
      <c r="N530" s="9">
        <v>91877.252395472795</v>
      </c>
      <c r="O530" s="9">
        <v>447324.66467498528</v>
      </c>
      <c r="P530" s="9">
        <v>5090.2005688374684</v>
      </c>
      <c r="Q530" s="9">
        <v>222903.60432689919</v>
      </c>
      <c r="R530" s="9">
        <v>17551.757846231732</v>
      </c>
      <c r="S530" s="9">
        <v>18089.330635188307</v>
      </c>
      <c r="T530" s="9">
        <v>2687.6341632043222</v>
      </c>
      <c r="U530" s="9">
        <v>16396.434886518924</v>
      </c>
      <c r="V530" s="9">
        <v>90028.754660113467</v>
      </c>
      <c r="W530" s="9">
        <v>1235461.8325433063</v>
      </c>
      <c r="AR530" s="9"/>
    </row>
    <row r="531" spans="1:44" x14ac:dyDescent="0.25">
      <c r="A531">
        <v>2007</v>
      </c>
      <c r="B531" s="7" t="s">
        <v>317</v>
      </c>
      <c r="C531" s="9">
        <v>470.63890176287333</v>
      </c>
      <c r="D531" s="9"/>
      <c r="E531" s="9"/>
      <c r="F531" s="9"/>
      <c r="G531" s="9">
        <v>52343.893773595344</v>
      </c>
      <c r="H531" s="9"/>
      <c r="I531" s="9"/>
      <c r="J531" s="9">
        <v>3524.6057000208289</v>
      </c>
      <c r="K531" s="9"/>
      <c r="L531" s="9"/>
      <c r="M531" s="9">
        <v>1188.7608171422078</v>
      </c>
      <c r="N531" s="9">
        <v>316.10193043381651</v>
      </c>
      <c r="O531" s="9">
        <v>63058.600884870146</v>
      </c>
      <c r="P531" s="9">
        <v>0</v>
      </c>
      <c r="Q531" s="9">
        <v>2221.8875945903651</v>
      </c>
      <c r="R531" s="9">
        <v>815.2882879340757</v>
      </c>
      <c r="S531" s="9">
        <v>1912.439316065617</v>
      </c>
      <c r="T531" s="9">
        <v>420.71976426918042</v>
      </c>
      <c r="U531" s="9">
        <v>0</v>
      </c>
      <c r="V531" s="9">
        <v>11731.045566753523</v>
      </c>
      <c r="W531" s="9">
        <v>138003.98253743799</v>
      </c>
      <c r="AR531" s="9"/>
    </row>
    <row r="532" spans="1:44" x14ac:dyDescent="0.25">
      <c r="A532">
        <v>2007</v>
      </c>
      <c r="B532" s="7" t="s">
        <v>318</v>
      </c>
      <c r="C532" s="9">
        <v>3167.7544200936832</v>
      </c>
      <c r="D532" s="9"/>
      <c r="E532" s="9"/>
      <c r="F532" s="9"/>
      <c r="G532" s="9">
        <v>111566.31624276021</v>
      </c>
      <c r="H532" s="9"/>
      <c r="I532" s="9"/>
      <c r="J532" s="9">
        <v>15054.907480757654</v>
      </c>
      <c r="K532" s="9"/>
      <c r="L532" s="9"/>
      <c r="M532" s="9">
        <v>21004.555001441928</v>
      </c>
      <c r="N532" s="9">
        <v>3050.4211188308263</v>
      </c>
      <c r="O532" s="9">
        <v>63787.284810956393</v>
      </c>
      <c r="P532" s="9">
        <v>0</v>
      </c>
      <c r="Q532" s="9">
        <v>42755.496808454001</v>
      </c>
      <c r="R532" s="9">
        <v>3799.9690135135165</v>
      </c>
      <c r="S532" s="9">
        <v>3017.0021107102357</v>
      </c>
      <c r="T532" s="9">
        <v>3318.9881003588534</v>
      </c>
      <c r="U532" s="9">
        <v>0</v>
      </c>
      <c r="V532" s="9">
        <v>12731.237031192113</v>
      </c>
      <c r="W532" s="9">
        <v>283253.93213906948</v>
      </c>
      <c r="AR532" s="9"/>
    </row>
    <row r="533" spans="1:44" x14ac:dyDescent="0.25">
      <c r="A533">
        <v>2007</v>
      </c>
      <c r="B533" s="7" t="s">
        <v>319</v>
      </c>
      <c r="C533" s="9">
        <v>22144.681697377637</v>
      </c>
      <c r="D533" s="9"/>
      <c r="E533" s="9"/>
      <c r="F533" s="9"/>
      <c r="G533" s="9">
        <v>171122.57120388225</v>
      </c>
      <c r="H533" s="9"/>
      <c r="I533" s="9"/>
      <c r="J533" s="9">
        <v>38400.996601698855</v>
      </c>
      <c r="K533" s="9"/>
      <c r="L533" s="9"/>
      <c r="M533" s="9">
        <v>7352.5705067883164</v>
      </c>
      <c r="N533" s="9">
        <v>14676.77781633982</v>
      </c>
      <c r="O533" s="9">
        <v>268122.99994290672</v>
      </c>
      <c r="P533" s="9">
        <v>213.22421903038904</v>
      </c>
      <c r="Q533" s="9">
        <v>44022.958720533832</v>
      </c>
      <c r="R533" s="9">
        <v>5254.4151106983654</v>
      </c>
      <c r="S533" s="9">
        <v>4329.5462504880579</v>
      </c>
      <c r="T533" s="9">
        <v>3374.2518557100293</v>
      </c>
      <c r="U533" s="9">
        <v>2571.8842356790715</v>
      </c>
      <c r="V533" s="9">
        <v>30476.408030610575</v>
      </c>
      <c r="W533" s="9">
        <v>612063.28619174391</v>
      </c>
      <c r="AR533" s="9"/>
    </row>
    <row r="534" spans="1:44" x14ac:dyDescent="0.25">
      <c r="A534">
        <v>2007</v>
      </c>
      <c r="B534" s="7" t="s">
        <v>320</v>
      </c>
      <c r="C534" s="9">
        <v>10749.054522116228</v>
      </c>
      <c r="D534" s="9"/>
      <c r="E534" s="9"/>
      <c r="F534" s="9"/>
      <c r="G534" s="9">
        <v>118936.08173375919</v>
      </c>
      <c r="H534" s="9"/>
      <c r="I534" s="9"/>
      <c r="J534" s="9">
        <v>28134.589763057451</v>
      </c>
      <c r="K534" s="9"/>
      <c r="L534" s="9"/>
      <c r="M534" s="9">
        <v>8041.594136841637</v>
      </c>
      <c r="N534" s="9">
        <v>64403.224126345143</v>
      </c>
      <c r="O534" s="9">
        <v>137227.26308242008</v>
      </c>
      <c r="P534" s="9">
        <v>73.286182372962941</v>
      </c>
      <c r="Q534" s="9">
        <v>43867.371347319538</v>
      </c>
      <c r="R534" s="9">
        <v>5058.1647747489851</v>
      </c>
      <c r="S534" s="9">
        <v>7410.7095888170434</v>
      </c>
      <c r="T534" s="9">
        <v>1868.9349917762711</v>
      </c>
      <c r="U534" s="9">
        <v>6182.4337204796384</v>
      </c>
      <c r="V534" s="9">
        <v>12464.79325875782</v>
      </c>
      <c r="W534" s="9">
        <v>444417.50122881192</v>
      </c>
      <c r="AR534" s="9"/>
    </row>
    <row r="535" spans="1:44" x14ac:dyDescent="0.25">
      <c r="A535">
        <v>2007</v>
      </c>
      <c r="B535" s="7" t="s">
        <v>321</v>
      </c>
      <c r="C535" s="9">
        <v>28477.474660525681</v>
      </c>
      <c r="D535" s="9"/>
      <c r="E535" s="9"/>
      <c r="F535" s="9"/>
      <c r="G535" s="9">
        <v>489848.63881428493</v>
      </c>
      <c r="H535" s="9"/>
      <c r="I535" s="9"/>
      <c r="J535" s="9">
        <v>42734.838128875112</v>
      </c>
      <c r="K535" s="9"/>
      <c r="L535" s="9"/>
      <c r="M535" s="9">
        <v>55564.42692447541</v>
      </c>
      <c r="N535" s="9">
        <v>64658.480352389983</v>
      </c>
      <c r="O535" s="9">
        <v>652880.71583730355</v>
      </c>
      <c r="P535" s="9">
        <v>1054.8319373323816</v>
      </c>
      <c r="Q535" s="9">
        <v>377139.53036218754</v>
      </c>
      <c r="R535" s="9">
        <v>22018.111757980718</v>
      </c>
      <c r="S535" s="9">
        <v>44803.465687680233</v>
      </c>
      <c r="T535" s="9">
        <v>15410.172202499969</v>
      </c>
      <c r="U535" s="9">
        <v>1081.5372410566167</v>
      </c>
      <c r="V535" s="9">
        <v>70583.008521104057</v>
      </c>
      <c r="W535" s="9">
        <v>1866255.2324276962</v>
      </c>
      <c r="AR535" s="9"/>
    </row>
    <row r="536" spans="1:44" x14ac:dyDescent="0.25">
      <c r="A536">
        <v>2007</v>
      </c>
      <c r="B536" s="7" t="s">
        <v>322</v>
      </c>
      <c r="C536" s="9">
        <v>16299.39639904606</v>
      </c>
      <c r="D536" s="9"/>
      <c r="E536" s="9"/>
      <c r="F536" s="9"/>
      <c r="G536" s="9">
        <v>140405.73151695603</v>
      </c>
      <c r="H536" s="9"/>
      <c r="I536" s="9"/>
      <c r="J536" s="9">
        <v>31177.156710750511</v>
      </c>
      <c r="K536" s="9"/>
      <c r="L536" s="9"/>
      <c r="M536" s="9">
        <v>5918.5505453431879</v>
      </c>
      <c r="N536" s="9">
        <v>18247.673972281711</v>
      </c>
      <c r="O536" s="9">
        <v>270697.33171123976</v>
      </c>
      <c r="P536" s="9">
        <v>1061.4924941599684</v>
      </c>
      <c r="Q536" s="9">
        <v>131539.13782726444</v>
      </c>
      <c r="R536" s="9">
        <v>12076.779280355511</v>
      </c>
      <c r="S536" s="9">
        <v>12721.17568042373</v>
      </c>
      <c r="T536" s="9">
        <v>953.95667911099406</v>
      </c>
      <c r="U536" s="9">
        <v>13731.472661261498</v>
      </c>
      <c r="V536" s="9">
        <v>45756.702355920985</v>
      </c>
      <c r="W536" s="9">
        <v>700586.55783411453</v>
      </c>
      <c r="AR536" s="9"/>
    </row>
    <row r="537" spans="1:44" x14ac:dyDescent="0.25">
      <c r="A537">
        <v>2007</v>
      </c>
      <c r="B537" s="7" t="s">
        <v>323</v>
      </c>
      <c r="C537" s="9">
        <v>17165.932399982317</v>
      </c>
      <c r="D537" s="9"/>
      <c r="E537" s="9"/>
      <c r="F537" s="9"/>
      <c r="G537" s="9">
        <v>94841.545931483721</v>
      </c>
      <c r="H537" s="9"/>
      <c r="I537" s="9"/>
      <c r="J537" s="9">
        <v>10015.586423324688</v>
      </c>
      <c r="K537" s="9"/>
      <c r="L537" s="9"/>
      <c r="M537" s="9">
        <v>3250.8360303329982</v>
      </c>
      <c r="N537" s="9">
        <v>6800.5406989126886</v>
      </c>
      <c r="O537" s="9">
        <v>306947.33382252575</v>
      </c>
      <c r="P537" s="9">
        <v>515.9779241816243</v>
      </c>
      <c r="Q537" s="9">
        <v>117863.33988150854</v>
      </c>
      <c r="R537" s="9">
        <v>6633.7629473154375</v>
      </c>
      <c r="S537" s="9">
        <v>8780.1356604398279</v>
      </c>
      <c r="T537" s="9">
        <v>3113.0683175941954</v>
      </c>
      <c r="U537" s="9">
        <v>965.5052541185114</v>
      </c>
      <c r="V537" s="9">
        <v>22677.101444982942</v>
      </c>
      <c r="W537" s="9">
        <v>599570.66673670325</v>
      </c>
      <c r="AR537" s="9"/>
    </row>
    <row r="538" spans="1:44" x14ac:dyDescent="0.25">
      <c r="A538">
        <v>2007</v>
      </c>
      <c r="B538" s="7" t="s">
        <v>324</v>
      </c>
      <c r="C538" s="9">
        <v>42704.181367218596</v>
      </c>
      <c r="D538" s="9"/>
      <c r="E538" s="9"/>
      <c r="F538" s="9"/>
      <c r="G538" s="9">
        <v>972880.93932261365</v>
      </c>
      <c r="H538" s="9"/>
      <c r="I538" s="9"/>
      <c r="J538" s="9">
        <v>66379.201510627332</v>
      </c>
      <c r="K538" s="9"/>
      <c r="L538" s="9"/>
      <c r="M538" s="9">
        <v>479964.03030575073</v>
      </c>
      <c r="N538" s="9">
        <v>46163.834456665929</v>
      </c>
      <c r="O538" s="9">
        <v>720816.4765133725</v>
      </c>
      <c r="P538" s="9">
        <v>3352.0390098575249</v>
      </c>
      <c r="Q538" s="9">
        <v>630887.36065979081</v>
      </c>
      <c r="R538" s="9">
        <v>19970.460410622556</v>
      </c>
      <c r="S538" s="9">
        <v>41816.58600576676</v>
      </c>
      <c r="T538" s="9">
        <v>32921.227445694312</v>
      </c>
      <c r="U538" s="9">
        <v>7172.7609200408224</v>
      </c>
      <c r="V538" s="9">
        <v>175236.24989957106</v>
      </c>
      <c r="W538" s="9">
        <v>3240265.3478275919</v>
      </c>
      <c r="AR538" s="9"/>
    </row>
    <row r="539" spans="1:44" x14ac:dyDescent="0.25">
      <c r="A539">
        <v>2007</v>
      </c>
      <c r="B539" s="7" t="s">
        <v>325</v>
      </c>
      <c r="C539" s="9">
        <v>8218.3285051662206</v>
      </c>
      <c r="D539" s="9"/>
      <c r="E539" s="9"/>
      <c r="F539" s="9"/>
      <c r="G539" s="9">
        <v>129164.59268068158</v>
      </c>
      <c r="H539" s="9"/>
      <c r="I539" s="9"/>
      <c r="J539" s="9">
        <v>14912.382034920396</v>
      </c>
      <c r="K539" s="9"/>
      <c r="L539" s="9"/>
      <c r="M539" s="9">
        <v>1333.576683410894</v>
      </c>
      <c r="N539" s="9">
        <v>1874.3670679551656</v>
      </c>
      <c r="O539" s="9">
        <v>217010.29434635982</v>
      </c>
      <c r="P539" s="9">
        <v>293.14472949185176</v>
      </c>
      <c r="Q539" s="9">
        <v>67222.520047739104</v>
      </c>
      <c r="R539" s="9">
        <v>5007.6291441440835</v>
      </c>
      <c r="S539" s="9">
        <v>5376.9085998692299</v>
      </c>
      <c r="T539" s="9">
        <v>1718.2711846146847</v>
      </c>
      <c r="U539" s="9">
        <v>571.81444997569656</v>
      </c>
      <c r="V539" s="9">
        <v>10541.65001979423</v>
      </c>
      <c r="W539" s="9">
        <v>463245.4794941229</v>
      </c>
      <c r="AR539" s="9"/>
    </row>
    <row r="540" spans="1:44" x14ac:dyDescent="0.25">
      <c r="A540">
        <v>2007</v>
      </c>
      <c r="B540" s="7" t="s">
        <v>326</v>
      </c>
      <c r="C540" s="9">
        <v>16204.601666131834</v>
      </c>
      <c r="D540" s="9"/>
      <c r="E540" s="9"/>
      <c r="F540" s="9"/>
      <c r="G540" s="9">
        <v>136923.55118995538</v>
      </c>
      <c r="H540" s="9"/>
      <c r="I540" s="9"/>
      <c r="J540" s="9">
        <v>12130.71357637021</v>
      </c>
      <c r="K540" s="9"/>
      <c r="L540" s="9"/>
      <c r="M540" s="9">
        <v>10960.18194991685</v>
      </c>
      <c r="N540" s="9">
        <v>8062.2898852069338</v>
      </c>
      <c r="O540" s="9">
        <v>305716.11753181572</v>
      </c>
      <c r="P540" s="9">
        <v>10478.941273056527</v>
      </c>
      <c r="Q540" s="9">
        <v>70631.951623693385</v>
      </c>
      <c r="R540" s="9">
        <v>5582.1710998722965</v>
      </c>
      <c r="S540" s="9">
        <v>25402.795575532517</v>
      </c>
      <c r="T540" s="9">
        <v>926.17454507590162</v>
      </c>
      <c r="U540" s="9">
        <v>3847.4234641273497</v>
      </c>
      <c r="V540" s="9">
        <v>21709.471908901854</v>
      </c>
      <c r="W540" s="9">
        <v>628576.3852896567</v>
      </c>
      <c r="AR540" s="9"/>
    </row>
    <row r="541" spans="1:44" x14ac:dyDescent="0.25">
      <c r="A541">
        <v>2007</v>
      </c>
      <c r="B541" s="7" t="s">
        <v>327</v>
      </c>
      <c r="C541" s="9">
        <v>75390.025605807183</v>
      </c>
      <c r="D541" s="9"/>
      <c r="E541" s="9"/>
      <c r="F541" s="9"/>
      <c r="G541" s="9">
        <v>868582.90738331317</v>
      </c>
      <c r="H541" s="9"/>
      <c r="I541" s="9"/>
      <c r="J541" s="9">
        <v>161979.27132775169</v>
      </c>
      <c r="K541" s="9"/>
      <c r="L541" s="9"/>
      <c r="M541" s="9">
        <v>69081.990542910848</v>
      </c>
      <c r="N541" s="9">
        <v>60710.982797163932</v>
      </c>
      <c r="O541" s="9">
        <v>1019931.2134160459</v>
      </c>
      <c r="P541" s="9">
        <v>1681.6725696068011</v>
      </c>
      <c r="Q541" s="9">
        <v>492454.72462257458</v>
      </c>
      <c r="R541" s="9">
        <v>70796.984827058724</v>
      </c>
      <c r="S541" s="9">
        <v>72765.780811818389</v>
      </c>
      <c r="T541" s="9">
        <v>18092.126309955373</v>
      </c>
      <c r="U541" s="9">
        <v>45130.965901107964</v>
      </c>
      <c r="V541" s="9">
        <v>218561.37800929396</v>
      </c>
      <c r="W541" s="9">
        <v>3175160.0241244091</v>
      </c>
      <c r="AR541" s="9"/>
    </row>
    <row r="542" spans="1:44" x14ac:dyDescent="0.25">
      <c r="A542">
        <v>2007</v>
      </c>
      <c r="B542" s="7" t="s">
        <v>328</v>
      </c>
      <c r="C542" s="9">
        <v>184007.2296731181</v>
      </c>
      <c r="D542" s="9"/>
      <c r="E542" s="9"/>
      <c r="F542" s="9"/>
      <c r="G542" s="9">
        <v>2034391.4542500535</v>
      </c>
      <c r="H542" s="9"/>
      <c r="I542" s="9"/>
      <c r="J542" s="9">
        <v>381389.0231428874</v>
      </c>
      <c r="K542" s="9"/>
      <c r="L542" s="9"/>
      <c r="M542" s="9">
        <v>548025.68954998872</v>
      </c>
      <c r="N542" s="9">
        <v>220236.0150711434</v>
      </c>
      <c r="O542" s="9">
        <v>3057141.6295887437</v>
      </c>
      <c r="P542" s="9">
        <v>18806.692406213526</v>
      </c>
      <c r="Q542" s="9">
        <v>1657504.1683324492</v>
      </c>
      <c r="R542" s="9">
        <v>179941.5068234074</v>
      </c>
      <c r="S542" s="9">
        <v>277430.64032384974</v>
      </c>
      <c r="T542" s="9">
        <v>26755.900362482869</v>
      </c>
      <c r="U542" s="9">
        <v>92418.287621117721</v>
      </c>
      <c r="V542" s="9">
        <v>386966.67273896676</v>
      </c>
      <c r="W542" s="9">
        <v>9065014.909884423</v>
      </c>
      <c r="AR542" s="9"/>
    </row>
    <row r="543" spans="1:44" x14ac:dyDescent="0.25">
      <c r="A543">
        <v>2007</v>
      </c>
      <c r="B543" s="7" t="s">
        <v>329</v>
      </c>
      <c r="C543" s="9">
        <v>46008.091687504639</v>
      </c>
      <c r="D543" s="9"/>
      <c r="E543" s="9"/>
      <c r="F543" s="9"/>
      <c r="G543" s="9">
        <v>452008.05957123451</v>
      </c>
      <c r="H543" s="9"/>
      <c r="I543" s="9"/>
      <c r="J543" s="9">
        <v>68721.887320993934</v>
      </c>
      <c r="K543" s="9"/>
      <c r="L543" s="9"/>
      <c r="M543" s="9">
        <v>26576.30721718202</v>
      </c>
      <c r="N543" s="9">
        <v>24831.969902087578</v>
      </c>
      <c r="O543" s="9">
        <v>670023.38033734716</v>
      </c>
      <c r="P543" s="9">
        <v>0</v>
      </c>
      <c r="Q543" s="9">
        <v>463491.62489707244</v>
      </c>
      <c r="R543" s="9">
        <v>25144.656434208966</v>
      </c>
      <c r="S543" s="9">
        <v>29549.365162696078</v>
      </c>
      <c r="T543" s="9">
        <v>23064.559316307448</v>
      </c>
      <c r="U543" s="9">
        <v>26059.610574927377</v>
      </c>
      <c r="V543" s="9">
        <v>62567.016295842273</v>
      </c>
      <c r="W543" s="9">
        <v>1918046.5287174047</v>
      </c>
      <c r="AR543" s="9"/>
    </row>
    <row r="544" spans="1:44" x14ac:dyDescent="0.25">
      <c r="A544">
        <v>2007</v>
      </c>
      <c r="B544" s="7" t="s">
        <v>330</v>
      </c>
      <c r="C544" s="9">
        <v>341355.72594985954</v>
      </c>
      <c r="D544" s="9"/>
      <c r="E544" s="9"/>
      <c r="F544" s="9"/>
      <c r="G544" s="9">
        <v>3447347.2494604401</v>
      </c>
      <c r="H544" s="9"/>
      <c r="I544" s="9"/>
      <c r="J544" s="9">
        <v>280135.61614764464</v>
      </c>
      <c r="K544" s="9"/>
      <c r="L544" s="9"/>
      <c r="M544" s="9">
        <v>877700.62814953306</v>
      </c>
      <c r="N544" s="9">
        <v>377818.57362026605</v>
      </c>
      <c r="O544" s="9">
        <v>16431935.698046764</v>
      </c>
      <c r="P544" s="9">
        <v>23431.119942963142</v>
      </c>
      <c r="Q544" s="9">
        <v>3855608.2368305498</v>
      </c>
      <c r="R544" s="9">
        <v>278895.75470952661</v>
      </c>
      <c r="S544" s="9">
        <v>231104.33445298448</v>
      </c>
      <c r="T544" s="9">
        <v>403170.74540205131</v>
      </c>
      <c r="U544" s="9">
        <v>236182.40638820088</v>
      </c>
      <c r="V544" s="9">
        <v>1244351.8190817428</v>
      </c>
      <c r="W544" s="9">
        <v>28029037.908182528</v>
      </c>
      <c r="AR544" s="9"/>
    </row>
    <row r="545" spans="1:44" x14ac:dyDescent="0.25">
      <c r="A545">
        <v>2007</v>
      </c>
      <c r="B545" s="7" t="s">
        <v>331</v>
      </c>
      <c r="C545" s="9">
        <v>1058151.5347592277</v>
      </c>
      <c r="D545" s="9"/>
      <c r="E545" s="9"/>
      <c r="F545" s="9"/>
      <c r="G545" s="9">
        <v>14426741.092628125</v>
      </c>
      <c r="H545" s="9"/>
      <c r="I545" s="9"/>
      <c r="J545" s="9">
        <v>1319392.8585922215</v>
      </c>
      <c r="K545" s="9"/>
      <c r="L545" s="9"/>
      <c r="M545" s="9">
        <v>1865264.3355397375</v>
      </c>
      <c r="N545" s="9">
        <v>603162.79951359029</v>
      </c>
      <c r="O545" s="9">
        <v>26089215.708871815</v>
      </c>
      <c r="P545" s="9">
        <v>13554.683661032734</v>
      </c>
      <c r="Q545" s="9">
        <v>15886532.953975029</v>
      </c>
      <c r="R545" s="9">
        <v>943714.63431874174</v>
      </c>
      <c r="S545" s="9">
        <v>2634909.5167413959</v>
      </c>
      <c r="T545" s="9">
        <v>563325.90284190397</v>
      </c>
      <c r="U545" s="9">
        <v>652392.91857628245</v>
      </c>
      <c r="V545" s="9">
        <v>7727769.3696622709</v>
      </c>
      <c r="W545" s="9">
        <v>73784128.309681371</v>
      </c>
      <c r="AR545" s="9"/>
    </row>
    <row r="546" spans="1:44" x14ac:dyDescent="0.25">
      <c r="A546">
        <v>2007</v>
      </c>
      <c r="B546" s="7" t="s">
        <v>332</v>
      </c>
      <c r="C546" s="9">
        <v>305084.74969851773</v>
      </c>
      <c r="D546" s="9"/>
      <c r="E546" s="9"/>
      <c r="F546" s="9"/>
      <c r="G546" s="9">
        <v>1609445.1591119568</v>
      </c>
      <c r="H546" s="9"/>
      <c r="I546" s="9"/>
      <c r="J546" s="9">
        <v>191370.92879834474</v>
      </c>
      <c r="K546" s="9"/>
      <c r="L546" s="9"/>
      <c r="M546" s="9">
        <v>127495.43819629092</v>
      </c>
      <c r="N546" s="9">
        <v>227498.63297437356</v>
      </c>
      <c r="O546" s="9">
        <v>1967498.007871527</v>
      </c>
      <c r="P546" s="9">
        <v>14206.970798693432</v>
      </c>
      <c r="Q546" s="9">
        <v>1477739.3065353998</v>
      </c>
      <c r="R546" s="9">
        <v>138896.69909874056</v>
      </c>
      <c r="S546" s="9">
        <v>231820.89217045269</v>
      </c>
      <c r="T546" s="9">
        <v>83629.764142469998</v>
      </c>
      <c r="U546" s="9">
        <v>123578.25292356149</v>
      </c>
      <c r="V546" s="9">
        <v>1066150.3024380165</v>
      </c>
      <c r="W546" s="9">
        <v>7564415.1047583446</v>
      </c>
      <c r="AR546" s="9"/>
    </row>
    <row r="547" spans="1:44" x14ac:dyDescent="0.25">
      <c r="A547">
        <v>2007</v>
      </c>
      <c r="B547" s="7" t="s">
        <v>333</v>
      </c>
      <c r="C547" s="9">
        <v>183127.03692626036</v>
      </c>
      <c r="D547" s="9"/>
      <c r="E547" s="9"/>
      <c r="F547" s="9"/>
      <c r="G547" s="9">
        <v>662098.58945788443</v>
      </c>
      <c r="H547" s="9"/>
      <c r="I547" s="9"/>
      <c r="J547" s="9">
        <v>109333.34744947325</v>
      </c>
      <c r="K547" s="9"/>
      <c r="L547" s="9"/>
      <c r="M547" s="9">
        <v>56341.556785939254</v>
      </c>
      <c r="N547" s="9">
        <v>149406.46248417936</v>
      </c>
      <c r="O547" s="9">
        <v>1465626.9348788592</v>
      </c>
      <c r="P547" s="9">
        <v>4741.9878304770118</v>
      </c>
      <c r="Q547" s="9">
        <v>606643.76213352219</v>
      </c>
      <c r="R547" s="9">
        <v>110682.90590100133</v>
      </c>
      <c r="S547" s="9">
        <v>187407.38621415815</v>
      </c>
      <c r="T547" s="9">
        <v>55878.092249576235</v>
      </c>
      <c r="U547" s="9">
        <v>6898.3761006865425</v>
      </c>
      <c r="V547" s="9">
        <v>189240.30827516172</v>
      </c>
      <c r="W547" s="9">
        <v>3787426.746687178</v>
      </c>
      <c r="AR547" s="9"/>
    </row>
    <row r="548" spans="1:44" x14ac:dyDescent="0.25">
      <c r="A548">
        <v>2007</v>
      </c>
      <c r="B548" s="7" t="s">
        <v>334</v>
      </c>
      <c r="C548" s="9">
        <v>205074.58597179118</v>
      </c>
      <c r="D548" s="9"/>
      <c r="E548" s="9"/>
      <c r="F548" s="9"/>
      <c r="G548" s="9">
        <v>1670973.1473581279</v>
      </c>
      <c r="H548" s="9"/>
      <c r="I548" s="9"/>
      <c r="J548" s="9">
        <v>227649.7157565775</v>
      </c>
      <c r="K548" s="9"/>
      <c r="L548" s="9"/>
      <c r="M548" s="9">
        <v>489530.17043560802</v>
      </c>
      <c r="N548" s="9">
        <v>163623.90223781054</v>
      </c>
      <c r="O548" s="9">
        <v>3092303.3294372023</v>
      </c>
      <c r="P548" s="9">
        <v>2905.5363865656636</v>
      </c>
      <c r="Q548" s="9">
        <v>1943898.0540083398</v>
      </c>
      <c r="R548" s="9">
        <v>140327.65362026574</v>
      </c>
      <c r="S548" s="9">
        <v>111085.70838257359</v>
      </c>
      <c r="T548" s="9">
        <v>35598.140269213589</v>
      </c>
      <c r="U548" s="9">
        <v>89556.700765523681</v>
      </c>
      <c r="V548" s="9">
        <v>348827.31459943275</v>
      </c>
      <c r="W548" s="9">
        <v>8521353.9592290316</v>
      </c>
      <c r="AR548" s="9"/>
    </row>
    <row r="549" spans="1:44" x14ac:dyDescent="0.25">
      <c r="A549">
        <v>2007</v>
      </c>
      <c r="B549" s="7" t="s">
        <v>335</v>
      </c>
      <c r="C549" s="9">
        <v>22657.30271513675</v>
      </c>
      <c r="D549" s="9"/>
      <c r="E549" s="9"/>
      <c r="F549" s="9"/>
      <c r="G549" s="9">
        <v>135788.92675187203</v>
      </c>
      <c r="H549" s="9"/>
      <c r="I549" s="9"/>
      <c r="J549" s="9">
        <v>23137.512982510663</v>
      </c>
      <c r="K549" s="9"/>
      <c r="L549" s="9"/>
      <c r="M549" s="9">
        <v>7113.7481487244095</v>
      </c>
      <c r="N549" s="9">
        <v>48900.800426154594</v>
      </c>
      <c r="O549" s="9">
        <v>473362.32391488511</v>
      </c>
      <c r="P549" s="9">
        <v>5370.1275567630928</v>
      </c>
      <c r="Q549" s="9">
        <v>113177.98937365336</v>
      </c>
      <c r="R549" s="9">
        <v>11980.425709079143</v>
      </c>
      <c r="S549" s="9">
        <v>38804.316667124542</v>
      </c>
      <c r="T549" s="9">
        <v>3605.944813260207</v>
      </c>
      <c r="U549" s="9">
        <v>2613.0166716069821</v>
      </c>
      <c r="V549" s="9">
        <v>46742.691124767771</v>
      </c>
      <c r="W549" s="9">
        <v>933255.12685553869</v>
      </c>
      <c r="AR549" s="9"/>
    </row>
    <row r="550" spans="1:44" x14ac:dyDescent="0.25">
      <c r="A550">
        <v>2007</v>
      </c>
      <c r="B550" s="7" t="s">
        <v>336</v>
      </c>
      <c r="C550" s="9">
        <v>39837.009449341225</v>
      </c>
      <c r="D550" s="9"/>
      <c r="E550" s="9"/>
      <c r="F550" s="9"/>
      <c r="G550" s="9">
        <v>223431.79873546888</v>
      </c>
      <c r="H550" s="9"/>
      <c r="I550" s="9"/>
      <c r="J550" s="9">
        <v>30164.847356021812</v>
      </c>
      <c r="K550" s="9"/>
      <c r="L550" s="9"/>
      <c r="M550" s="9">
        <v>5399.7999859907823</v>
      </c>
      <c r="N550" s="9">
        <v>53453.004646726535</v>
      </c>
      <c r="O550" s="9">
        <v>294735.13501456333</v>
      </c>
      <c r="P550" s="9">
        <v>5962.5283119235428</v>
      </c>
      <c r="Q550" s="9">
        <v>52716.325232084673</v>
      </c>
      <c r="R550" s="9">
        <v>15770.412370073849</v>
      </c>
      <c r="S550" s="9">
        <v>14151.63937446849</v>
      </c>
      <c r="T550" s="9">
        <v>17352.980790844205</v>
      </c>
      <c r="U550" s="9">
        <v>876.98988038914899</v>
      </c>
      <c r="V550" s="9">
        <v>42596.773030561031</v>
      </c>
      <c r="W550" s="9">
        <v>796449.24417845753</v>
      </c>
      <c r="AR550" s="9"/>
    </row>
    <row r="551" spans="1:44" x14ac:dyDescent="0.25">
      <c r="A551">
        <v>2007</v>
      </c>
      <c r="B551" s="7" t="s">
        <v>337</v>
      </c>
      <c r="C551" s="9">
        <v>51724.118567514153</v>
      </c>
      <c r="D551" s="9"/>
      <c r="E551" s="9"/>
      <c r="F551" s="9"/>
      <c r="G551" s="9">
        <v>570110.67430122476</v>
      </c>
      <c r="H551" s="9"/>
      <c r="I551" s="9"/>
      <c r="J551" s="9">
        <v>93165.471358535753</v>
      </c>
      <c r="K551" s="9"/>
      <c r="L551" s="9"/>
      <c r="M551" s="9">
        <v>57696.680558372776</v>
      </c>
      <c r="N551" s="9">
        <v>56915.41682841842</v>
      </c>
      <c r="O551" s="9">
        <v>815196.08982991672</v>
      </c>
      <c r="P551" s="9">
        <v>3358.5421942515295</v>
      </c>
      <c r="Q551" s="9">
        <v>333407.27286127064</v>
      </c>
      <c r="R551" s="9">
        <v>30058.312257208781</v>
      </c>
      <c r="S551" s="9">
        <v>50416.033029887913</v>
      </c>
      <c r="T551" s="9">
        <v>19047.053980497898</v>
      </c>
      <c r="U551" s="9">
        <v>2781.8741676177979</v>
      </c>
      <c r="V551" s="9">
        <v>82240.280566091009</v>
      </c>
      <c r="W551" s="9">
        <v>2166117.8205008078</v>
      </c>
      <c r="AR551" s="9"/>
    </row>
    <row r="552" spans="1:44" x14ac:dyDescent="0.25">
      <c r="A552">
        <v>2007</v>
      </c>
      <c r="B552" s="7" t="s">
        <v>338</v>
      </c>
      <c r="C552" s="9">
        <v>57584.15397662537</v>
      </c>
      <c r="D552" s="9"/>
      <c r="E552" s="9"/>
      <c r="F552" s="9"/>
      <c r="G552" s="9">
        <v>735693.63232908759</v>
      </c>
      <c r="H552" s="9"/>
      <c r="I552" s="9"/>
      <c r="J552" s="9">
        <v>73437.306563595397</v>
      </c>
      <c r="K552" s="9"/>
      <c r="L552" s="9"/>
      <c r="M552" s="9">
        <v>35388.656262804907</v>
      </c>
      <c r="N552" s="9">
        <v>85696.758924206559</v>
      </c>
      <c r="O552" s="9">
        <v>2045166.7115659053</v>
      </c>
      <c r="P552" s="9">
        <v>3389.7482221390351</v>
      </c>
      <c r="Q552" s="9">
        <v>987604.61595177348</v>
      </c>
      <c r="R552" s="9">
        <v>52687.731032963333</v>
      </c>
      <c r="S552" s="9">
        <v>37575.379409868372</v>
      </c>
      <c r="T552" s="9">
        <v>8715.3464662328061</v>
      </c>
      <c r="U552" s="9">
        <v>740723.1493714283</v>
      </c>
      <c r="V552" s="9">
        <v>368465.40155989933</v>
      </c>
      <c r="W552" s="9">
        <v>5232128.5916365301</v>
      </c>
      <c r="AR552" s="9"/>
    </row>
    <row r="553" spans="1:44" x14ac:dyDescent="0.25">
      <c r="B553" s="7" t="s">
        <v>91</v>
      </c>
      <c r="C553" s="9">
        <v>2817214.8285446409</v>
      </c>
      <c r="D553" s="9"/>
      <c r="E553" s="9"/>
      <c r="F553" s="9"/>
      <c r="G553" s="9">
        <v>29890758.869811825</v>
      </c>
      <c r="H553" s="9"/>
      <c r="I553" s="9"/>
      <c r="J553" s="9">
        <v>3315710.9748440143</v>
      </c>
      <c r="K553" s="9"/>
      <c r="L553" s="9"/>
      <c r="M553" s="9">
        <v>4805164.783129748</v>
      </c>
      <c r="N553" s="9">
        <v>2411964.1241820543</v>
      </c>
      <c r="O553" s="9">
        <v>61605690.068885885</v>
      </c>
      <c r="P553" s="9">
        <v>120413.12577815143</v>
      </c>
      <c r="Q553" s="9">
        <v>29821512.131132934</v>
      </c>
      <c r="R553" s="9">
        <v>2152548.7534441049</v>
      </c>
      <c r="S553" s="9">
        <v>4130360.7085133875</v>
      </c>
      <c r="T553" s="9">
        <v>1358592.6700593054</v>
      </c>
      <c r="U553" s="9">
        <v>2177623.5367042064</v>
      </c>
      <c r="V553" s="9">
        <v>12349961.859543432</v>
      </c>
      <c r="W553" s="9">
        <v>156957516.43457368</v>
      </c>
    </row>
    <row r="555" spans="1:44" x14ac:dyDescent="0.25">
      <c r="C555" s="13" t="s">
        <v>92</v>
      </c>
    </row>
    <row r="556" spans="1:44" x14ac:dyDescent="0.25">
      <c r="C556" s="132" t="s">
        <v>48</v>
      </c>
      <c r="M556" s="132" t="s">
        <v>844</v>
      </c>
      <c r="W556" s="132" t="s">
        <v>83</v>
      </c>
    </row>
    <row r="557" spans="1:44" x14ac:dyDescent="0.25">
      <c r="A557">
        <v>2008</v>
      </c>
      <c r="B557" s="13" t="s">
        <v>93</v>
      </c>
      <c r="C557" s="132" t="s">
        <v>779</v>
      </c>
      <c r="D557" s="132" t="s">
        <v>781</v>
      </c>
      <c r="E557" s="132" t="s">
        <v>23</v>
      </c>
      <c r="F557" s="132" t="s">
        <v>786</v>
      </c>
      <c r="G557" s="132" t="s">
        <v>787</v>
      </c>
      <c r="H557" s="132" t="s">
        <v>790</v>
      </c>
      <c r="I557" s="132" t="s">
        <v>25</v>
      </c>
      <c r="J557" s="132" t="s">
        <v>24</v>
      </c>
      <c r="K557" s="132" t="s">
        <v>35</v>
      </c>
      <c r="L557" s="132" t="s">
        <v>794</v>
      </c>
      <c r="M557" s="132" t="s">
        <v>779</v>
      </c>
      <c r="N557" s="132" t="s">
        <v>781</v>
      </c>
      <c r="O557" s="132" t="s">
        <v>23</v>
      </c>
      <c r="P557" s="132" t="s">
        <v>786</v>
      </c>
      <c r="Q557" s="132" t="s">
        <v>787</v>
      </c>
      <c r="R557" s="132" t="s">
        <v>790</v>
      </c>
      <c r="S557" s="132" t="s">
        <v>25</v>
      </c>
      <c r="T557" s="132" t="s">
        <v>24</v>
      </c>
      <c r="U557" s="132" t="s">
        <v>35</v>
      </c>
      <c r="V557" s="132" t="s">
        <v>794</v>
      </c>
    </row>
    <row r="558" spans="1:44" x14ac:dyDescent="0.25">
      <c r="A558">
        <v>2008</v>
      </c>
      <c r="B558" s="7" t="s">
        <v>339</v>
      </c>
      <c r="C558" s="9">
        <v>30418.675648573681</v>
      </c>
      <c r="D558" s="9"/>
      <c r="E558" s="9"/>
      <c r="F558" s="9"/>
      <c r="G558" s="9">
        <v>154809.01918661868</v>
      </c>
      <c r="H558" s="9"/>
      <c r="I558" s="9"/>
      <c r="J558" s="9">
        <v>15995.089233029687</v>
      </c>
      <c r="K558" s="9"/>
      <c r="L558" s="9"/>
      <c r="M558" s="9">
        <v>2051.0294913626785</v>
      </c>
      <c r="N558" s="9">
        <v>1176.9139843211551</v>
      </c>
      <c r="O558" s="9">
        <v>173965.09784599737</v>
      </c>
      <c r="P558" s="9">
        <v>297.53231020051874</v>
      </c>
      <c r="Q558" s="9">
        <v>26568.488440638939</v>
      </c>
      <c r="R558" s="9">
        <v>8891.9665730642155</v>
      </c>
      <c r="S558" s="9">
        <v>8786.0678319215149</v>
      </c>
      <c r="T558" s="9">
        <v>6607.4146987042914</v>
      </c>
      <c r="U558" s="9">
        <v>671.40423623788297</v>
      </c>
      <c r="V558" s="9">
        <v>10692.922157046589</v>
      </c>
      <c r="W558" s="9">
        <v>440931.62163771724</v>
      </c>
    </row>
    <row r="559" spans="1:44" x14ac:dyDescent="0.25">
      <c r="A559">
        <v>2008</v>
      </c>
      <c r="B559" s="7" t="s">
        <v>340</v>
      </c>
      <c r="C559" s="9">
        <v>3696.276062295959</v>
      </c>
      <c r="D559" s="9"/>
      <c r="E559" s="9"/>
      <c r="F559" s="9"/>
      <c r="G559" s="9">
        <v>50071.285082798939</v>
      </c>
      <c r="H559" s="9"/>
      <c r="I559" s="9"/>
      <c r="J559" s="9">
        <v>5901.1252451373439</v>
      </c>
      <c r="K559" s="9"/>
      <c r="L559" s="9"/>
      <c r="M559" s="9">
        <v>7616.267550777723</v>
      </c>
      <c r="N559" s="9">
        <v>1188.5868209173723</v>
      </c>
      <c r="O559" s="9">
        <v>54282.541019577344</v>
      </c>
      <c r="P559" s="9">
        <v>0</v>
      </c>
      <c r="Q559" s="9">
        <v>4898.9512427952832</v>
      </c>
      <c r="R559" s="9">
        <v>1981.7897378631174</v>
      </c>
      <c r="S559" s="9">
        <v>2699.412965389909</v>
      </c>
      <c r="T559" s="9">
        <v>1831.4683660239925</v>
      </c>
      <c r="U559" s="9">
        <v>78670.682888560928</v>
      </c>
      <c r="V559" s="9">
        <v>3227.2119188928909</v>
      </c>
      <c r="W559" s="9">
        <v>216065.59890103081</v>
      </c>
    </row>
    <row r="560" spans="1:44" x14ac:dyDescent="0.25">
      <c r="A560">
        <v>2008</v>
      </c>
      <c r="B560" s="7" t="s">
        <v>341</v>
      </c>
      <c r="C560" s="9">
        <v>45463.626620111892</v>
      </c>
      <c r="D560" s="9"/>
      <c r="E560" s="9"/>
      <c r="F560" s="9"/>
      <c r="G560" s="9">
        <v>243964.65932471765</v>
      </c>
      <c r="H560" s="9"/>
      <c r="I560" s="9"/>
      <c r="J560" s="9">
        <v>29115.075007379863</v>
      </c>
      <c r="K560" s="9"/>
      <c r="L560" s="9"/>
      <c r="M560" s="9">
        <v>42566.154739718309</v>
      </c>
      <c r="N560" s="9">
        <v>117006.88900327297</v>
      </c>
      <c r="O560" s="9">
        <v>572960.61687007931</v>
      </c>
      <c r="P560" s="9">
        <v>972.19757381627267</v>
      </c>
      <c r="Q560" s="9">
        <v>125154.61391875485</v>
      </c>
      <c r="R560" s="9">
        <v>13668.897499318797</v>
      </c>
      <c r="S560" s="9">
        <v>38268.914723194175</v>
      </c>
      <c r="T560" s="9">
        <v>34598.422217130894</v>
      </c>
      <c r="U560" s="9">
        <v>35469.15530496103</v>
      </c>
      <c r="V560" s="9">
        <v>52345.273218320457</v>
      </c>
      <c r="W560" s="9">
        <v>1351554.4960207765</v>
      </c>
    </row>
    <row r="561" spans="1:23" x14ac:dyDescent="0.25">
      <c r="A561">
        <v>2008</v>
      </c>
      <c r="B561" s="7" t="s">
        <v>342</v>
      </c>
      <c r="C561" s="9">
        <v>1832.6468458637928</v>
      </c>
      <c r="D561" s="9"/>
      <c r="E561" s="9"/>
      <c r="F561" s="9"/>
      <c r="G561" s="9">
        <v>31631.170950902175</v>
      </c>
      <c r="H561" s="9"/>
      <c r="I561" s="9"/>
      <c r="J561" s="9">
        <v>6977.4763487871496</v>
      </c>
      <c r="K561" s="9"/>
      <c r="L561" s="9"/>
      <c r="M561" s="9">
        <v>407.51706950107064</v>
      </c>
      <c r="N561" s="9">
        <v>721.60716174940092</v>
      </c>
      <c r="O561" s="9">
        <v>44731.639101974877</v>
      </c>
      <c r="P561" s="9">
        <v>293.91947025041327</v>
      </c>
      <c r="Q561" s="9">
        <v>10830.80114015823</v>
      </c>
      <c r="R561" s="9">
        <v>3016.0808959126689</v>
      </c>
      <c r="S561" s="9">
        <v>2207.204297372532</v>
      </c>
      <c r="T561" s="9">
        <v>785.84134299856441</v>
      </c>
      <c r="U561" s="9">
        <v>946.71467684333982</v>
      </c>
      <c r="V561" s="9">
        <v>7564.5757314683487</v>
      </c>
      <c r="W561" s="9">
        <v>111947.19503378257</v>
      </c>
    </row>
    <row r="562" spans="1:23" x14ac:dyDescent="0.25">
      <c r="A562">
        <v>2008</v>
      </c>
      <c r="B562" s="7" t="s">
        <v>343</v>
      </c>
      <c r="C562" s="9">
        <v>31394.835513257363</v>
      </c>
      <c r="D562" s="9"/>
      <c r="E562" s="9"/>
      <c r="F562" s="9"/>
      <c r="G562" s="9">
        <v>309348.30290119303</v>
      </c>
      <c r="H562" s="9"/>
      <c r="I562" s="9"/>
      <c r="J562" s="9">
        <v>41799.211402562985</v>
      </c>
      <c r="K562" s="9"/>
      <c r="L562" s="9"/>
      <c r="M562" s="9">
        <v>18525.719193097051</v>
      </c>
      <c r="N562" s="9">
        <v>146044.80348672101</v>
      </c>
      <c r="O562" s="9">
        <v>516822.75824821822</v>
      </c>
      <c r="P562" s="9">
        <v>4106.4978575168871</v>
      </c>
      <c r="Q562" s="9">
        <v>213763.10609376247</v>
      </c>
      <c r="R562" s="9">
        <v>25131.538855929273</v>
      </c>
      <c r="S562" s="9">
        <v>17745.826176116978</v>
      </c>
      <c r="T562" s="9">
        <v>990.0325077763332</v>
      </c>
      <c r="U562" s="9">
        <v>47469.049603218911</v>
      </c>
      <c r="V562" s="9">
        <v>97100.824177793416</v>
      </c>
      <c r="W562" s="9">
        <v>1470242.5060171636</v>
      </c>
    </row>
    <row r="563" spans="1:23" x14ac:dyDescent="0.25">
      <c r="A563">
        <v>2008</v>
      </c>
      <c r="B563" s="7" t="s">
        <v>344</v>
      </c>
      <c r="C563" s="9">
        <v>561.45902387380772</v>
      </c>
      <c r="D563" s="9"/>
      <c r="E563" s="9"/>
      <c r="F563" s="9"/>
      <c r="G563" s="9">
        <v>47560.062604515806</v>
      </c>
      <c r="H563" s="9"/>
      <c r="I563" s="9"/>
      <c r="J563" s="9">
        <v>5202.9672634684157</v>
      </c>
      <c r="K563" s="9"/>
      <c r="L563" s="9"/>
      <c r="M563" s="9">
        <v>951.21770899305022</v>
      </c>
      <c r="N563" s="9">
        <v>10937.60547952368</v>
      </c>
      <c r="O563" s="9">
        <v>73444.68463412342</v>
      </c>
      <c r="P563" s="9">
        <v>0</v>
      </c>
      <c r="Q563" s="9">
        <v>1701.9215254397955</v>
      </c>
      <c r="R563" s="9">
        <v>1499.736208863166</v>
      </c>
      <c r="S563" s="9">
        <v>1961.8362593993818</v>
      </c>
      <c r="T563" s="9">
        <v>0</v>
      </c>
      <c r="U563" s="9">
        <v>0</v>
      </c>
      <c r="V563" s="9">
        <v>13677.573364447853</v>
      </c>
      <c r="W563" s="9">
        <v>157499.06407264841</v>
      </c>
    </row>
    <row r="564" spans="1:23" x14ac:dyDescent="0.25">
      <c r="A564">
        <v>2008</v>
      </c>
      <c r="B564" s="7" t="s">
        <v>345</v>
      </c>
      <c r="C564" s="9">
        <v>4394.7912682185088</v>
      </c>
      <c r="D564" s="9"/>
      <c r="E564" s="9"/>
      <c r="F564" s="9"/>
      <c r="G564" s="9">
        <v>168078.65089693668</v>
      </c>
      <c r="H564" s="9"/>
      <c r="I564" s="9"/>
      <c r="J564" s="9">
        <v>15056.752995752227</v>
      </c>
      <c r="K564" s="9"/>
      <c r="L564" s="9"/>
      <c r="M564" s="9">
        <v>10791.365304947027</v>
      </c>
      <c r="N564" s="9">
        <v>5218.4905537360009</v>
      </c>
      <c r="O564" s="9">
        <v>147966.13204893243</v>
      </c>
      <c r="P564" s="9">
        <v>662.74424999109908</v>
      </c>
      <c r="Q564" s="9">
        <v>36446.635109849507</v>
      </c>
      <c r="R564" s="9">
        <v>4387.5319305041039</v>
      </c>
      <c r="S564" s="9">
        <v>6199.5997817400721</v>
      </c>
      <c r="T564" s="9">
        <v>3235.7368529211799</v>
      </c>
      <c r="U564" s="9">
        <v>0</v>
      </c>
      <c r="V564" s="9">
        <v>15063.025208271243</v>
      </c>
      <c r="W564" s="9">
        <v>417501.45620179997</v>
      </c>
    </row>
    <row r="565" spans="1:23" x14ac:dyDescent="0.25">
      <c r="A565">
        <v>2008</v>
      </c>
      <c r="B565" s="7" t="s">
        <v>346</v>
      </c>
      <c r="C565" s="9">
        <v>31391.94748184628</v>
      </c>
      <c r="D565" s="9"/>
      <c r="E565" s="9"/>
      <c r="F565" s="9"/>
      <c r="G565" s="9">
        <v>182101.24338576334</v>
      </c>
      <c r="H565" s="9"/>
      <c r="I565" s="9"/>
      <c r="J565" s="9">
        <v>41674.46160928977</v>
      </c>
      <c r="K565" s="9"/>
      <c r="L565" s="9"/>
      <c r="M565" s="9">
        <v>7783.262219932486</v>
      </c>
      <c r="N565" s="9">
        <v>6237.7584541905717</v>
      </c>
      <c r="O565" s="9">
        <v>412342.33993139729</v>
      </c>
      <c r="P565" s="9">
        <v>0</v>
      </c>
      <c r="Q565" s="9">
        <v>51993.347810120569</v>
      </c>
      <c r="R565" s="9">
        <v>6433.6125839607021</v>
      </c>
      <c r="S565" s="9">
        <v>3812.5843063210045</v>
      </c>
      <c r="T565" s="9">
        <v>6469.8648702791024</v>
      </c>
      <c r="U565" s="9">
        <v>0</v>
      </c>
      <c r="V565" s="9">
        <v>52178.714310834155</v>
      </c>
      <c r="W565" s="9">
        <v>802419.13696393534</v>
      </c>
    </row>
    <row r="566" spans="1:23" x14ac:dyDescent="0.25">
      <c r="A566">
        <v>2008</v>
      </c>
      <c r="B566" s="7" t="s">
        <v>347</v>
      </c>
      <c r="C566" s="9">
        <v>17811.059167742682</v>
      </c>
      <c r="D566" s="9"/>
      <c r="E566" s="9"/>
      <c r="F566" s="9"/>
      <c r="G566" s="9">
        <v>144601.35006488007</v>
      </c>
      <c r="H566" s="9"/>
      <c r="I566" s="9"/>
      <c r="J566" s="9">
        <v>26239.77529563216</v>
      </c>
      <c r="K566" s="9"/>
      <c r="L566" s="9"/>
      <c r="M566" s="9">
        <v>6402.6092774678582</v>
      </c>
      <c r="N566" s="9">
        <v>70551.377647492336</v>
      </c>
      <c r="O566" s="9">
        <v>163660.55854823469</v>
      </c>
      <c r="P566" s="9">
        <v>531.46777159643011</v>
      </c>
      <c r="Q566" s="9">
        <v>44935.354612552939</v>
      </c>
      <c r="R566" s="9">
        <v>5041.4450873046862</v>
      </c>
      <c r="S566" s="9">
        <v>2266.8246766120515</v>
      </c>
      <c r="T566" s="9">
        <v>1242.1707138117638</v>
      </c>
      <c r="U566" s="9">
        <v>5591.3582152437211</v>
      </c>
      <c r="V566" s="9">
        <v>16987.277083259072</v>
      </c>
      <c r="W566" s="9">
        <v>505862.62816183042</v>
      </c>
    </row>
    <row r="567" spans="1:23" x14ac:dyDescent="0.25">
      <c r="A567">
        <v>2008</v>
      </c>
      <c r="B567" s="7" t="s">
        <v>348</v>
      </c>
      <c r="C567" s="9">
        <v>39224.203372504664</v>
      </c>
      <c r="D567" s="9"/>
      <c r="E567" s="9"/>
      <c r="F567" s="9"/>
      <c r="G567" s="9">
        <v>649777.85769830481</v>
      </c>
      <c r="H567" s="9"/>
      <c r="I567" s="9"/>
      <c r="J567" s="9">
        <v>38717.186160327445</v>
      </c>
      <c r="K567" s="9"/>
      <c r="L567" s="9"/>
      <c r="M567" s="9">
        <v>62352.850459214722</v>
      </c>
      <c r="N567" s="9">
        <v>71246.607608821563</v>
      </c>
      <c r="O567" s="9">
        <v>708305.20917039621</v>
      </c>
      <c r="P567" s="9">
        <v>9468.5920605084357</v>
      </c>
      <c r="Q567" s="9">
        <v>346708.8614863109</v>
      </c>
      <c r="R567" s="9">
        <v>46179.991680008796</v>
      </c>
      <c r="S567" s="9">
        <v>60738.475938942742</v>
      </c>
      <c r="T567" s="9">
        <v>18246.604133198834</v>
      </c>
      <c r="U567" s="9">
        <v>1703.7647229187126</v>
      </c>
      <c r="V567" s="9">
        <v>104169.84886321606</v>
      </c>
      <c r="W567" s="9">
        <v>2156840.0533546736</v>
      </c>
    </row>
    <row r="568" spans="1:23" x14ac:dyDescent="0.25">
      <c r="A568">
        <v>2008</v>
      </c>
      <c r="B568" s="7" t="s">
        <v>349</v>
      </c>
      <c r="C568" s="9">
        <v>21024.5760461584</v>
      </c>
      <c r="D568" s="9"/>
      <c r="E568" s="9"/>
      <c r="F568" s="9"/>
      <c r="G568" s="9">
        <v>164010.5542678835</v>
      </c>
      <c r="H568" s="9"/>
      <c r="I568" s="9"/>
      <c r="J568" s="9">
        <v>23501.885259333558</v>
      </c>
      <c r="K568" s="9"/>
      <c r="L568" s="9"/>
      <c r="M568" s="9">
        <v>9433.0321828114047</v>
      </c>
      <c r="N568" s="9">
        <v>17286.512610222951</v>
      </c>
      <c r="O568" s="9">
        <v>284014.48436880339</v>
      </c>
      <c r="P568" s="9">
        <v>660.36194876101263</v>
      </c>
      <c r="Q568" s="9">
        <v>125677.53358633218</v>
      </c>
      <c r="R568" s="9">
        <v>15391.431004794536</v>
      </c>
      <c r="S568" s="9">
        <v>13933.235329402216</v>
      </c>
      <c r="T568" s="9">
        <v>753.86390007733394</v>
      </c>
      <c r="U568" s="9">
        <v>10624.58832949092</v>
      </c>
      <c r="V568" s="9">
        <v>57785.992015279131</v>
      </c>
      <c r="W568" s="9">
        <v>744098.05084935063</v>
      </c>
    </row>
    <row r="569" spans="1:23" x14ac:dyDescent="0.25">
      <c r="A569">
        <v>2008</v>
      </c>
      <c r="B569" s="7" t="s">
        <v>350</v>
      </c>
      <c r="C569" s="9">
        <v>24494.357490751303</v>
      </c>
      <c r="D569" s="9"/>
      <c r="E569" s="9"/>
      <c r="F569" s="9"/>
      <c r="G569" s="9">
        <v>112041.52678846453</v>
      </c>
      <c r="H569" s="9"/>
      <c r="I569" s="9"/>
      <c r="J569" s="9">
        <v>8065.1449133947808</v>
      </c>
      <c r="K569" s="9"/>
      <c r="L569" s="9"/>
      <c r="M569" s="9">
        <v>2451.0360648822657</v>
      </c>
      <c r="N569" s="9">
        <v>12785.921784854276</v>
      </c>
      <c r="O569" s="9">
        <v>289241.48415194626</v>
      </c>
      <c r="P569" s="9">
        <v>917.72789962229024</v>
      </c>
      <c r="Q569" s="9">
        <v>108296.37021547568</v>
      </c>
      <c r="R569" s="9">
        <v>8711.9652072275094</v>
      </c>
      <c r="S569" s="9">
        <v>5313.429073936667</v>
      </c>
      <c r="T569" s="9">
        <v>6799.0078895748484</v>
      </c>
      <c r="U569" s="9">
        <v>2138.2875532715248</v>
      </c>
      <c r="V569" s="9">
        <v>25343.774908756168</v>
      </c>
      <c r="W569" s="9">
        <v>606600.03394215798</v>
      </c>
    </row>
    <row r="570" spans="1:23" x14ac:dyDescent="0.25">
      <c r="A570">
        <v>2008</v>
      </c>
      <c r="B570" s="7" t="s">
        <v>351</v>
      </c>
      <c r="C570" s="9">
        <v>57814.515347535438</v>
      </c>
      <c r="D570" s="9"/>
      <c r="E570" s="9"/>
      <c r="F570" s="9"/>
      <c r="G570" s="9">
        <v>1103468.6315374048</v>
      </c>
      <c r="H570" s="9"/>
      <c r="I570" s="9"/>
      <c r="J570" s="9">
        <v>85985.09870096852</v>
      </c>
      <c r="K570" s="9"/>
      <c r="L570" s="9"/>
      <c r="M570" s="9">
        <v>506620.82983032323</v>
      </c>
      <c r="N570" s="9">
        <v>219051.40415774501</v>
      </c>
      <c r="O570" s="9">
        <v>872593.64342123945</v>
      </c>
      <c r="P570" s="9">
        <v>2932.4688440711034</v>
      </c>
      <c r="Q570" s="9">
        <v>615387.12500695686</v>
      </c>
      <c r="R570" s="9">
        <v>26647.253173087054</v>
      </c>
      <c r="S570" s="9">
        <v>37495.205652773933</v>
      </c>
      <c r="T570" s="9">
        <v>38745.815095563667</v>
      </c>
      <c r="U570" s="9">
        <v>56175.242153884981</v>
      </c>
      <c r="V570" s="9">
        <v>221923.13016249327</v>
      </c>
      <c r="W570" s="9">
        <v>3844840.3630840476</v>
      </c>
    </row>
    <row r="571" spans="1:23" x14ac:dyDescent="0.25">
      <c r="A571">
        <v>2008</v>
      </c>
      <c r="B571" s="7" t="s">
        <v>352</v>
      </c>
      <c r="C571" s="9">
        <v>10465.153802159637</v>
      </c>
      <c r="D571" s="9"/>
      <c r="E571" s="9"/>
      <c r="F571" s="9"/>
      <c r="G571" s="9">
        <v>128783.89615243029</v>
      </c>
      <c r="H571" s="9"/>
      <c r="I571" s="9"/>
      <c r="J571" s="9">
        <v>12965.396720467539</v>
      </c>
      <c r="K571" s="9"/>
      <c r="L571" s="9"/>
      <c r="M571" s="9">
        <v>3678.5307705615633</v>
      </c>
      <c r="N571" s="9">
        <v>2621.2982537428566</v>
      </c>
      <c r="O571" s="9">
        <v>252148.24429677738</v>
      </c>
      <c r="P571" s="9">
        <v>1776.7403590039673</v>
      </c>
      <c r="Q571" s="9">
        <v>57602.540696883654</v>
      </c>
      <c r="R571" s="9">
        <v>6841.6890434523948</v>
      </c>
      <c r="S571" s="9">
        <v>5664.198250851955</v>
      </c>
      <c r="T571" s="9">
        <v>1880.2816666009107</v>
      </c>
      <c r="U571" s="9">
        <v>693.65160480015777</v>
      </c>
      <c r="V571" s="9">
        <v>15075.235200585103</v>
      </c>
      <c r="W571" s="9">
        <v>500196.85681831732</v>
      </c>
    </row>
    <row r="572" spans="1:23" x14ac:dyDescent="0.25">
      <c r="A572">
        <v>2008</v>
      </c>
      <c r="B572" s="7" t="s">
        <v>353</v>
      </c>
      <c r="C572" s="9">
        <v>22250.94230300016</v>
      </c>
      <c r="D572" s="9"/>
      <c r="E572" s="9"/>
      <c r="F572" s="9"/>
      <c r="G572" s="9">
        <v>144699.91477189946</v>
      </c>
      <c r="H572" s="9"/>
      <c r="I572" s="9"/>
      <c r="J572" s="9">
        <v>9578.9156316945082</v>
      </c>
      <c r="K572" s="9"/>
      <c r="L572" s="9"/>
      <c r="M572" s="9">
        <v>18824.155526217131</v>
      </c>
      <c r="N572" s="9">
        <v>7279.6076485701306</v>
      </c>
      <c r="O572" s="9">
        <v>281221.73219771282</v>
      </c>
      <c r="P572" s="9">
        <v>10704.854279411695</v>
      </c>
      <c r="Q572" s="9">
        <v>65380.817694037243</v>
      </c>
      <c r="R572" s="9">
        <v>9149.5332817363796</v>
      </c>
      <c r="S572" s="9">
        <v>8063.6993718444255</v>
      </c>
      <c r="T572" s="9">
        <v>741.35163880354423</v>
      </c>
      <c r="U572" s="9">
        <v>7250.4284457855401</v>
      </c>
      <c r="V572" s="9">
        <v>27503.880215506302</v>
      </c>
      <c r="W572" s="9">
        <v>612649.83300621936</v>
      </c>
    </row>
    <row r="573" spans="1:23" x14ac:dyDescent="0.25">
      <c r="A573">
        <v>2008</v>
      </c>
      <c r="B573" s="7" t="s">
        <v>354</v>
      </c>
      <c r="C573" s="9">
        <v>92791.257730156911</v>
      </c>
      <c r="D573" s="9"/>
      <c r="E573" s="9"/>
      <c r="F573" s="9"/>
      <c r="G573" s="9">
        <v>1201783.7059289124</v>
      </c>
      <c r="H573" s="9"/>
      <c r="I573" s="9"/>
      <c r="J573" s="9">
        <v>145189.34942514656</v>
      </c>
      <c r="K573" s="9"/>
      <c r="L573" s="9"/>
      <c r="M573" s="9">
        <v>84485.740732170001</v>
      </c>
      <c r="N573" s="9">
        <v>97413.628273836366</v>
      </c>
      <c r="O573" s="9">
        <v>1102580.5458286367</v>
      </c>
      <c r="P573" s="9">
        <v>3431.2784440144537</v>
      </c>
      <c r="Q573" s="9">
        <v>481879.06232199096</v>
      </c>
      <c r="R573" s="9">
        <v>77452.878642951517</v>
      </c>
      <c r="S573" s="9">
        <v>103730.04636823307</v>
      </c>
      <c r="T573" s="9">
        <v>14489.452626035605</v>
      </c>
      <c r="U573" s="9">
        <v>35391.951390606082</v>
      </c>
      <c r="V573" s="9">
        <v>284705.46977301303</v>
      </c>
      <c r="W573" s="9">
        <v>3725324.367485703</v>
      </c>
    </row>
    <row r="574" spans="1:23" x14ac:dyDescent="0.25">
      <c r="A574">
        <v>2008</v>
      </c>
      <c r="B574" s="7" t="s">
        <v>355</v>
      </c>
      <c r="C574" s="9">
        <v>245325.83558452135</v>
      </c>
      <c r="D574" s="9"/>
      <c r="E574" s="9"/>
      <c r="F574" s="9"/>
      <c r="G574" s="9">
        <v>2373800.4800786432</v>
      </c>
      <c r="H574" s="9"/>
      <c r="I574" s="9"/>
      <c r="J574" s="9">
        <v>396270.17142248474</v>
      </c>
      <c r="K574" s="9"/>
      <c r="L574" s="9"/>
      <c r="M574" s="9">
        <v>752247.01896069699</v>
      </c>
      <c r="N574" s="9">
        <v>292398.5691463711</v>
      </c>
      <c r="O574" s="9">
        <v>3272339.555158163</v>
      </c>
      <c r="P574" s="9">
        <v>19674.63538176717</v>
      </c>
      <c r="Q574" s="9">
        <v>1550972.6228079144</v>
      </c>
      <c r="R574" s="9">
        <v>211425.70315274523</v>
      </c>
      <c r="S574" s="9">
        <v>250516.23752934358</v>
      </c>
      <c r="T574" s="9">
        <v>29323.79075698624</v>
      </c>
      <c r="U574" s="9">
        <v>138727.52587720513</v>
      </c>
      <c r="V574" s="9">
        <v>474401.21269373305</v>
      </c>
      <c r="W574" s="9">
        <v>10007423.358550575</v>
      </c>
    </row>
    <row r="575" spans="1:23" x14ac:dyDescent="0.25">
      <c r="A575">
        <v>2008</v>
      </c>
      <c r="B575" s="7" t="s">
        <v>356</v>
      </c>
      <c r="C575" s="9">
        <v>67135.489102424748</v>
      </c>
      <c r="D575" s="9"/>
      <c r="E575" s="9"/>
      <c r="F575" s="9"/>
      <c r="G575" s="9">
        <v>542950.6126474695</v>
      </c>
      <c r="H575" s="9"/>
      <c r="I575" s="9"/>
      <c r="J575" s="9">
        <v>58255.266957187698</v>
      </c>
      <c r="K575" s="9"/>
      <c r="L575" s="9"/>
      <c r="M575" s="9">
        <v>34848.7641376088</v>
      </c>
      <c r="N575" s="9">
        <v>25453.773957747377</v>
      </c>
      <c r="O575" s="9">
        <v>1077124.8662441338</v>
      </c>
      <c r="P575" s="9">
        <v>1337.3090060293912</v>
      </c>
      <c r="Q575" s="9">
        <v>422069.21560774354</v>
      </c>
      <c r="R575" s="9">
        <v>34168.619809373704</v>
      </c>
      <c r="S575" s="9">
        <v>37150.416303520731</v>
      </c>
      <c r="T575" s="9">
        <v>28325.545768948738</v>
      </c>
      <c r="U575" s="9">
        <v>30573.505875475988</v>
      </c>
      <c r="V575" s="9">
        <v>90595.853334796542</v>
      </c>
      <c r="W575" s="9">
        <v>2449989.2387524606</v>
      </c>
    </row>
    <row r="576" spans="1:23" x14ac:dyDescent="0.25">
      <c r="A576">
        <v>2008</v>
      </c>
      <c r="B576" s="7" t="s">
        <v>357</v>
      </c>
      <c r="C576" s="9">
        <v>501973.82893756789</v>
      </c>
      <c r="D576" s="9"/>
      <c r="E576" s="9"/>
      <c r="F576" s="9"/>
      <c r="G576" s="9">
        <v>4055187.8906293837</v>
      </c>
      <c r="H576" s="9"/>
      <c r="I576" s="9"/>
      <c r="J576" s="9">
        <v>320085.77659117855</v>
      </c>
      <c r="K576" s="9"/>
      <c r="L576" s="9"/>
      <c r="M576" s="9">
        <v>1247951.9126984645</v>
      </c>
      <c r="N576" s="9">
        <v>373625.41775690299</v>
      </c>
      <c r="O576" s="9">
        <v>16823293.957649089</v>
      </c>
      <c r="P576" s="9">
        <v>34137.696165404959</v>
      </c>
      <c r="Q576" s="9">
        <v>3413659.961795582</v>
      </c>
      <c r="R576" s="9">
        <v>341448.21506157162</v>
      </c>
      <c r="S576" s="9">
        <v>239481.12601960127</v>
      </c>
      <c r="T576" s="9">
        <v>446418.13106372661</v>
      </c>
      <c r="U576" s="9">
        <v>300134.64148974215</v>
      </c>
      <c r="V576" s="9">
        <v>1304174.0886965166</v>
      </c>
      <c r="W576" s="9">
        <v>29401572.644554731</v>
      </c>
    </row>
    <row r="577" spans="1:23" x14ac:dyDescent="0.25">
      <c r="A577">
        <v>2008</v>
      </c>
      <c r="B577" s="7" t="s">
        <v>358</v>
      </c>
      <c r="C577" s="9">
        <v>1420125.706411727</v>
      </c>
      <c r="D577" s="9"/>
      <c r="E577" s="9"/>
      <c r="F577" s="9"/>
      <c r="G577" s="9">
        <v>17606690.265776549</v>
      </c>
      <c r="H577" s="9"/>
      <c r="I577" s="9"/>
      <c r="J577" s="9">
        <v>1421205.5270231557</v>
      </c>
      <c r="K577" s="9"/>
      <c r="L577" s="9"/>
      <c r="M577" s="9">
        <v>2418687.1185950385</v>
      </c>
      <c r="N577" s="9">
        <v>964973.72270457237</v>
      </c>
      <c r="O577" s="9">
        <v>25750741.862978958</v>
      </c>
      <c r="P577" s="9">
        <v>256826.5606478327</v>
      </c>
      <c r="Q577" s="9">
        <v>14710539.638719037</v>
      </c>
      <c r="R577" s="9">
        <v>1257850.6478079185</v>
      </c>
      <c r="S577" s="9">
        <v>2805272.6987896445</v>
      </c>
      <c r="T577" s="9">
        <v>539540.18845279852</v>
      </c>
      <c r="U577" s="9">
        <v>676171.89770659478</v>
      </c>
      <c r="V577" s="9">
        <v>9713624.7971541937</v>
      </c>
      <c r="W577" s="9">
        <v>79542250.632768005</v>
      </c>
    </row>
    <row r="578" spans="1:23" x14ac:dyDescent="0.25">
      <c r="A578">
        <v>2008</v>
      </c>
      <c r="B578" s="7" t="s">
        <v>359</v>
      </c>
      <c r="C578" s="9">
        <v>421882.79364220711</v>
      </c>
      <c r="D578" s="9"/>
      <c r="E578" s="9"/>
      <c r="F578" s="9"/>
      <c r="G578" s="9">
        <v>2100705.7911992054</v>
      </c>
      <c r="H578" s="9"/>
      <c r="I578" s="9"/>
      <c r="J578" s="9">
        <v>198149.27136698124</v>
      </c>
      <c r="K578" s="9"/>
      <c r="L578" s="9"/>
      <c r="M578" s="9">
        <v>130950.91363824271</v>
      </c>
      <c r="N578" s="9">
        <v>242328.59616181554</v>
      </c>
      <c r="O578" s="9">
        <v>2545226.6536988635</v>
      </c>
      <c r="P578" s="9">
        <v>38331.846138027511</v>
      </c>
      <c r="Q578" s="9">
        <v>1979915.607472148</v>
      </c>
      <c r="R578" s="9">
        <v>158699.21132244091</v>
      </c>
      <c r="S578" s="9">
        <v>255318.56300467224</v>
      </c>
      <c r="T578" s="9">
        <v>59579.88289079423</v>
      </c>
      <c r="U578" s="9">
        <v>143694.80098108351</v>
      </c>
      <c r="V578" s="9">
        <v>497984.53784660203</v>
      </c>
      <c r="W578" s="9">
        <v>8772768.4693630841</v>
      </c>
    </row>
    <row r="579" spans="1:23" x14ac:dyDescent="0.25">
      <c r="A579">
        <v>2008</v>
      </c>
      <c r="B579" s="7" t="s">
        <v>360</v>
      </c>
      <c r="C579" s="9">
        <v>260936.46281435195</v>
      </c>
      <c r="D579" s="9"/>
      <c r="E579" s="9"/>
      <c r="F579" s="9"/>
      <c r="G579" s="9">
        <v>848027.50967461034</v>
      </c>
      <c r="H579" s="9"/>
      <c r="I579" s="9"/>
      <c r="J579" s="9">
        <v>121998.61083206756</v>
      </c>
      <c r="K579" s="9"/>
      <c r="L579" s="9"/>
      <c r="M579" s="9">
        <v>73741.58723484767</v>
      </c>
      <c r="N579" s="9">
        <v>144738.29269178031</v>
      </c>
      <c r="O579" s="9">
        <v>1786666.4953342101</v>
      </c>
      <c r="P579" s="9">
        <v>12437.561453760756</v>
      </c>
      <c r="Q579" s="9">
        <v>570680.80606842798</v>
      </c>
      <c r="R579" s="9">
        <v>129908.12311982075</v>
      </c>
      <c r="S579" s="9">
        <v>215069.6550649617</v>
      </c>
      <c r="T579" s="9">
        <v>58376.888119042924</v>
      </c>
      <c r="U579" s="9">
        <v>6969.3787684496638</v>
      </c>
      <c r="V579" s="9">
        <v>246876.18939130235</v>
      </c>
      <c r="W579" s="9">
        <v>4476427.5605676332</v>
      </c>
    </row>
    <row r="580" spans="1:23" x14ac:dyDescent="0.25">
      <c r="A580">
        <v>2008</v>
      </c>
      <c r="B580" s="7" t="s">
        <v>361</v>
      </c>
      <c r="C580" s="9">
        <v>270326.5446284092</v>
      </c>
      <c r="D580" s="9"/>
      <c r="E580" s="9"/>
      <c r="F580" s="9"/>
      <c r="G580" s="9">
        <v>1978734.6231931422</v>
      </c>
      <c r="H580" s="9"/>
      <c r="I580" s="9"/>
      <c r="J580" s="9">
        <v>244023.61134438528</v>
      </c>
      <c r="K580" s="9"/>
      <c r="L580" s="9"/>
      <c r="M580" s="9">
        <v>529817.93882304232</v>
      </c>
      <c r="N580" s="9">
        <v>181853.31892167381</v>
      </c>
      <c r="O580" s="9">
        <v>3827447.6539111901</v>
      </c>
      <c r="P580" s="9">
        <v>11336.086687416357</v>
      </c>
      <c r="Q580" s="9">
        <v>1713339.9090671092</v>
      </c>
      <c r="R580" s="9">
        <v>167388.40593179117</v>
      </c>
      <c r="S580" s="9">
        <v>108654.59949749373</v>
      </c>
      <c r="T580" s="9">
        <v>37849.517297324863</v>
      </c>
      <c r="U580" s="9">
        <v>20869.714724180569</v>
      </c>
      <c r="V580" s="9">
        <v>665951.2190149927</v>
      </c>
      <c r="W580" s="9">
        <v>9757593.1430421546</v>
      </c>
    </row>
    <row r="581" spans="1:23" x14ac:dyDescent="0.25">
      <c r="A581">
        <v>2008</v>
      </c>
      <c r="B581" s="7" t="s">
        <v>362</v>
      </c>
      <c r="C581" s="9">
        <v>32631.311848246856</v>
      </c>
      <c r="D581" s="9"/>
      <c r="E581" s="9"/>
      <c r="F581" s="9"/>
      <c r="G581" s="9">
        <v>159148.24951976241</v>
      </c>
      <c r="H581" s="9"/>
      <c r="I581" s="9"/>
      <c r="J581" s="9">
        <v>21627.039560271362</v>
      </c>
      <c r="K581" s="9"/>
      <c r="L581" s="9"/>
      <c r="M581" s="9">
        <v>5458.9675557728806</v>
      </c>
      <c r="N581" s="9">
        <v>33950.226172008901</v>
      </c>
      <c r="O581" s="9">
        <v>495614.79143445264</v>
      </c>
      <c r="P581" s="9">
        <v>427.70048882114952</v>
      </c>
      <c r="Q581" s="9">
        <v>107377.20489372447</v>
      </c>
      <c r="R581" s="9">
        <v>17840.641259276948</v>
      </c>
      <c r="S581" s="9">
        <v>43677.533039254209</v>
      </c>
      <c r="T581" s="9">
        <v>4633.6615566279979</v>
      </c>
      <c r="U581" s="9">
        <v>3187.6317085429946</v>
      </c>
      <c r="V581" s="9">
        <v>49656.849108377486</v>
      </c>
      <c r="W581" s="9">
        <v>975231.8081451403</v>
      </c>
    </row>
    <row r="582" spans="1:23" x14ac:dyDescent="0.25">
      <c r="A582">
        <v>2008</v>
      </c>
      <c r="B582" s="7" t="s">
        <v>363</v>
      </c>
      <c r="C582" s="9">
        <v>46321.551712343615</v>
      </c>
      <c r="D582" s="9"/>
      <c r="E582" s="9"/>
      <c r="F582" s="9"/>
      <c r="G582" s="9">
        <v>282314.73717784334</v>
      </c>
      <c r="H582" s="9"/>
      <c r="I582" s="9"/>
      <c r="J582" s="9">
        <v>27922.46537352266</v>
      </c>
      <c r="K582" s="9"/>
      <c r="L582" s="9"/>
      <c r="M582" s="9">
        <v>7289.7754260625488</v>
      </c>
      <c r="N582" s="9">
        <v>55072.696040124458</v>
      </c>
      <c r="O582" s="9">
        <v>356604.87041550351</v>
      </c>
      <c r="P582" s="9">
        <v>9942.0452284876046</v>
      </c>
      <c r="Q582" s="9">
        <v>45755.180852183403</v>
      </c>
      <c r="R582" s="9">
        <v>18211.821239628491</v>
      </c>
      <c r="S582" s="9">
        <v>17694.284177678714</v>
      </c>
      <c r="T582" s="9">
        <v>21652.51490691604</v>
      </c>
      <c r="U582" s="9">
        <v>1124.6086548256094</v>
      </c>
      <c r="V582" s="9">
        <v>53629.25759515979</v>
      </c>
      <c r="W582" s="9">
        <v>943535.80880027974</v>
      </c>
    </row>
    <row r="583" spans="1:23" x14ac:dyDescent="0.25">
      <c r="A583">
        <v>2008</v>
      </c>
      <c r="B583" s="7" t="s">
        <v>364</v>
      </c>
      <c r="C583" s="9">
        <v>71231.7489858669</v>
      </c>
      <c r="D583" s="9"/>
      <c r="E583" s="9"/>
      <c r="F583" s="9"/>
      <c r="G583" s="9">
        <v>737513.03789875784</v>
      </c>
      <c r="H583" s="9"/>
      <c r="I583" s="9"/>
      <c r="J583" s="9">
        <v>97443.107740088264</v>
      </c>
      <c r="K583" s="9"/>
      <c r="L583" s="9"/>
      <c r="M583" s="9">
        <v>67295.609320869</v>
      </c>
      <c r="N583" s="9">
        <v>36448.668560997081</v>
      </c>
      <c r="O583" s="9">
        <v>986142.79710460035</v>
      </c>
      <c r="P583" s="9">
        <v>7063.0613559921539</v>
      </c>
      <c r="Q583" s="9">
        <v>309007.98950227437</v>
      </c>
      <c r="R583" s="9">
        <v>34109.499914380052</v>
      </c>
      <c r="S583" s="9">
        <v>47284.872434329242</v>
      </c>
      <c r="T583" s="9">
        <v>19937.505017058673</v>
      </c>
      <c r="U583" s="9">
        <v>3166.9972891080934</v>
      </c>
      <c r="V583" s="9">
        <v>101110.4669621223</v>
      </c>
      <c r="W583" s="9">
        <v>2517755.3620864446</v>
      </c>
    </row>
    <row r="584" spans="1:23" x14ac:dyDescent="0.25">
      <c r="A584">
        <v>2008</v>
      </c>
      <c r="B584" s="7" t="s">
        <v>365</v>
      </c>
      <c r="C584" s="9">
        <v>75411.89299466653</v>
      </c>
      <c r="D584" s="9"/>
      <c r="E584" s="9"/>
      <c r="F584" s="9"/>
      <c r="G584" s="9">
        <v>929953.51500168745</v>
      </c>
      <c r="H584" s="9"/>
      <c r="I584" s="9"/>
      <c r="J584" s="9">
        <v>76706.065480672129</v>
      </c>
      <c r="K584" s="9"/>
      <c r="L584" s="9"/>
      <c r="M584" s="9">
        <v>40534.386541101601</v>
      </c>
      <c r="N584" s="9">
        <v>76727.342866954757</v>
      </c>
      <c r="O584" s="9">
        <v>1525323.2133419861</v>
      </c>
      <c r="P584" s="9">
        <v>1444.1594266568593</v>
      </c>
      <c r="Q584" s="9">
        <v>917124.66401301802</v>
      </c>
      <c r="R584" s="9">
        <v>85461.045354608621</v>
      </c>
      <c r="S584" s="9">
        <v>41120.489034174134</v>
      </c>
      <c r="T584" s="9">
        <v>7316.7297203312519</v>
      </c>
      <c r="U584" s="9">
        <v>817769.66506615013</v>
      </c>
      <c r="V584" s="9">
        <v>337364.29032480769</v>
      </c>
      <c r="W584" s="9">
        <v>4932257.4591668155</v>
      </c>
    </row>
    <row r="585" spans="1:23" x14ac:dyDescent="0.25">
      <c r="B585" s="7" t="s">
        <v>90</v>
      </c>
      <c r="C585" s="9">
        <v>3848333.4903863836</v>
      </c>
      <c r="D585" s="9"/>
      <c r="E585" s="9"/>
      <c r="F585" s="9"/>
      <c r="G585" s="9">
        <v>36451758.544340685</v>
      </c>
      <c r="H585" s="9"/>
      <c r="I585" s="9"/>
      <c r="J585" s="9">
        <v>3495651.8249043678</v>
      </c>
      <c r="K585" s="9"/>
      <c r="L585" s="9"/>
      <c r="M585" s="9">
        <v>6093765.311053725</v>
      </c>
      <c r="N585" s="9">
        <v>3214339.6379106664</v>
      </c>
      <c r="O585" s="9">
        <v>64396808.428955205</v>
      </c>
      <c r="P585" s="9">
        <v>429715.04504896118</v>
      </c>
      <c r="Q585" s="9">
        <v>28057668.331701223</v>
      </c>
      <c r="R585" s="9">
        <v>2716939.2753795348</v>
      </c>
      <c r="S585" s="9">
        <v>4380127.0358987264</v>
      </c>
      <c r="T585" s="9">
        <v>1390371.684070057</v>
      </c>
      <c r="U585" s="9">
        <v>2425186.6472671824</v>
      </c>
      <c r="V585" s="9">
        <v>14540713.490431786</v>
      </c>
      <c r="W585" s="9">
        <v>171441378.74734852</v>
      </c>
    </row>
    <row r="587" spans="1:23" x14ac:dyDescent="0.25">
      <c r="C587" s="13" t="s">
        <v>92</v>
      </c>
    </row>
    <row r="588" spans="1:23" x14ac:dyDescent="0.25">
      <c r="C588" s="132" t="s">
        <v>48</v>
      </c>
      <c r="M588" s="132" t="s">
        <v>844</v>
      </c>
      <c r="W588" s="132" t="s">
        <v>83</v>
      </c>
    </row>
    <row r="589" spans="1:23" x14ac:dyDescent="0.25">
      <c r="A589">
        <v>2009</v>
      </c>
      <c r="B589" s="13" t="s">
        <v>93</v>
      </c>
      <c r="C589" s="132" t="s">
        <v>779</v>
      </c>
      <c r="D589" s="132" t="s">
        <v>781</v>
      </c>
      <c r="E589" s="132" t="s">
        <v>23</v>
      </c>
      <c r="F589" s="132" t="s">
        <v>786</v>
      </c>
      <c r="G589" s="132" t="s">
        <v>787</v>
      </c>
      <c r="H589" s="132" t="s">
        <v>790</v>
      </c>
      <c r="I589" s="132" t="s">
        <v>25</v>
      </c>
      <c r="J589" s="132" t="s">
        <v>24</v>
      </c>
      <c r="K589" s="132" t="s">
        <v>35</v>
      </c>
      <c r="L589" s="132" t="s">
        <v>794</v>
      </c>
      <c r="M589" s="132" t="s">
        <v>779</v>
      </c>
      <c r="N589" s="132" t="s">
        <v>781</v>
      </c>
      <c r="O589" s="132" t="s">
        <v>23</v>
      </c>
      <c r="P589" s="132" t="s">
        <v>786</v>
      </c>
      <c r="Q589" s="132" t="s">
        <v>787</v>
      </c>
      <c r="R589" s="132" t="s">
        <v>790</v>
      </c>
      <c r="S589" s="132" t="s">
        <v>25</v>
      </c>
      <c r="T589" s="132" t="s">
        <v>24</v>
      </c>
      <c r="U589" s="132" t="s">
        <v>35</v>
      </c>
      <c r="V589" s="132" t="s">
        <v>794</v>
      </c>
    </row>
    <row r="590" spans="1:23" x14ac:dyDescent="0.25">
      <c r="A590">
        <v>2009</v>
      </c>
      <c r="B590" s="7" t="s">
        <v>366</v>
      </c>
      <c r="C590" s="9">
        <v>28835.247002789336</v>
      </c>
      <c r="D590" s="9"/>
      <c r="E590" s="9"/>
      <c r="F590" s="9"/>
      <c r="G590" s="9">
        <v>155572.34957926054</v>
      </c>
      <c r="H590" s="9"/>
      <c r="I590" s="9"/>
      <c r="J590" s="9">
        <v>15878.05297333721</v>
      </c>
      <c r="K590" s="9"/>
      <c r="L590" s="9"/>
      <c r="M590" s="9">
        <v>4040.5323295891635</v>
      </c>
      <c r="N590" s="9">
        <v>1405.447654568824</v>
      </c>
      <c r="O590" s="9">
        <v>228662.17967554304</v>
      </c>
      <c r="P590" s="9">
        <v>173.73191762174281</v>
      </c>
      <c r="Q590" s="9">
        <v>31435.020687501663</v>
      </c>
      <c r="R590" s="9">
        <v>9247.8457127679412</v>
      </c>
      <c r="S590" s="9">
        <v>9111.469108420144</v>
      </c>
      <c r="T590" s="9">
        <v>9405.0430375431079</v>
      </c>
      <c r="U590" s="9">
        <v>1594.0743701306869</v>
      </c>
      <c r="V590" s="9">
        <v>8183.6969604386304</v>
      </c>
      <c r="W590" s="9">
        <v>503544.691009512</v>
      </c>
    </row>
    <row r="591" spans="1:23" x14ac:dyDescent="0.25">
      <c r="A591">
        <v>2009</v>
      </c>
      <c r="B591" s="7" t="s">
        <v>367</v>
      </c>
      <c r="C591" s="9">
        <v>4402.1199727019757</v>
      </c>
      <c r="D591" s="9"/>
      <c r="E591" s="9"/>
      <c r="F591" s="9"/>
      <c r="G591" s="9">
        <v>50142.054683728325</v>
      </c>
      <c r="H591" s="9"/>
      <c r="I591" s="9"/>
      <c r="J591" s="9">
        <v>6287.7052454206023</v>
      </c>
      <c r="K591" s="9"/>
      <c r="L591" s="9"/>
      <c r="M591" s="9">
        <v>7104.3701934653227</v>
      </c>
      <c r="N591" s="9">
        <v>254.89506057551972</v>
      </c>
      <c r="O591" s="9">
        <v>52708.698237044206</v>
      </c>
      <c r="P591" s="9">
        <v>0</v>
      </c>
      <c r="Q591" s="9">
        <v>4614.2993464322753</v>
      </c>
      <c r="R591" s="9">
        <v>2545.3363416745724</v>
      </c>
      <c r="S591" s="9">
        <v>2601.3277816243021</v>
      </c>
      <c r="T591" s="9">
        <v>2093.4548098511555</v>
      </c>
      <c r="U591" s="9">
        <v>76543.051376917123</v>
      </c>
      <c r="V591" s="9">
        <v>6152.2681857872985</v>
      </c>
      <c r="W591" s="9">
        <v>215449.58123522269</v>
      </c>
    </row>
    <row r="592" spans="1:23" x14ac:dyDescent="0.25">
      <c r="A592">
        <v>2009</v>
      </c>
      <c r="B592" s="7" t="s">
        <v>368</v>
      </c>
      <c r="C592" s="9">
        <v>46131.850093154506</v>
      </c>
      <c r="D592" s="9"/>
      <c r="E592" s="9"/>
      <c r="F592" s="9"/>
      <c r="G592" s="9">
        <v>265144.82077042956</v>
      </c>
      <c r="H592" s="9"/>
      <c r="I592" s="9"/>
      <c r="J592" s="9">
        <v>33503.222371569223</v>
      </c>
      <c r="K592" s="9"/>
      <c r="L592" s="9"/>
      <c r="M592" s="9">
        <v>37321.009656584924</v>
      </c>
      <c r="N592" s="9">
        <v>103510.81899433817</v>
      </c>
      <c r="O592" s="9">
        <v>627978.60875833908</v>
      </c>
      <c r="P592" s="9">
        <v>242.57310491671507</v>
      </c>
      <c r="Q592" s="9">
        <v>148394.85252193178</v>
      </c>
      <c r="R592" s="9">
        <v>14532.957526258213</v>
      </c>
      <c r="S592" s="9">
        <v>34964.642993101683</v>
      </c>
      <c r="T592" s="9">
        <v>28640.346428629371</v>
      </c>
      <c r="U592" s="9">
        <v>42768.256923564833</v>
      </c>
      <c r="V592" s="9">
        <v>56624.79448520462</v>
      </c>
      <c r="W592" s="9">
        <v>1439758.7546280227</v>
      </c>
    </row>
    <row r="593" spans="1:23" x14ac:dyDescent="0.25">
      <c r="A593">
        <v>2009</v>
      </c>
      <c r="B593" s="7" t="s">
        <v>369</v>
      </c>
      <c r="C593" s="9">
        <v>785.27751746128422</v>
      </c>
      <c r="D593" s="9"/>
      <c r="E593" s="9"/>
      <c r="F593" s="9"/>
      <c r="G593" s="9">
        <v>30793.185987281606</v>
      </c>
      <c r="H593" s="9"/>
      <c r="I593" s="9"/>
      <c r="J593" s="9">
        <v>8120.3750047638423</v>
      </c>
      <c r="K593" s="9"/>
      <c r="L593" s="9"/>
      <c r="M593" s="9">
        <v>426.4373508265669</v>
      </c>
      <c r="N593" s="9">
        <v>2648.2166419173909</v>
      </c>
      <c r="O593" s="9">
        <v>59542.241568168036</v>
      </c>
      <c r="P593" s="9">
        <v>256.58535060868536</v>
      </c>
      <c r="Q593" s="9">
        <v>13329.6124607723</v>
      </c>
      <c r="R593" s="9">
        <v>3465.997076783382</v>
      </c>
      <c r="S593" s="9">
        <v>2719.6172777611837</v>
      </c>
      <c r="T593" s="9">
        <v>1427.7183769088194</v>
      </c>
      <c r="U593" s="9">
        <v>6933.8229942142389</v>
      </c>
      <c r="V593" s="9">
        <v>6009.7245244190835</v>
      </c>
      <c r="W593" s="9">
        <v>136458.8121318864</v>
      </c>
    </row>
    <row r="594" spans="1:23" x14ac:dyDescent="0.25">
      <c r="A594">
        <v>2009</v>
      </c>
      <c r="B594" s="7" t="s">
        <v>370</v>
      </c>
      <c r="C594" s="9">
        <v>28486.383437410706</v>
      </c>
      <c r="D594" s="9"/>
      <c r="E594" s="9"/>
      <c r="F594" s="9"/>
      <c r="G594" s="9">
        <v>322745.16743034788</v>
      </c>
      <c r="H594" s="9"/>
      <c r="I594" s="9"/>
      <c r="J594" s="9">
        <v>45291.270315245776</v>
      </c>
      <c r="K594" s="9"/>
      <c r="L594" s="9"/>
      <c r="M594" s="9">
        <v>21369.683630406656</v>
      </c>
      <c r="N594" s="9">
        <v>115696.42372975859</v>
      </c>
      <c r="O594" s="9">
        <v>537118.04736373411</v>
      </c>
      <c r="P594" s="9">
        <v>4765.8599271854091</v>
      </c>
      <c r="Q594" s="9">
        <v>218415.86246648489</v>
      </c>
      <c r="R594" s="9">
        <v>24187.771393715877</v>
      </c>
      <c r="S594" s="9">
        <v>14769.035091400514</v>
      </c>
      <c r="T594" s="9">
        <v>620.56438423850307</v>
      </c>
      <c r="U594" s="9">
        <v>336936.20315090322</v>
      </c>
      <c r="V594" s="9">
        <v>91724.952216011734</v>
      </c>
      <c r="W594" s="9">
        <v>1762127.2245368438</v>
      </c>
    </row>
    <row r="595" spans="1:23" x14ac:dyDescent="0.25">
      <c r="A595">
        <v>2009</v>
      </c>
      <c r="B595" s="7" t="s">
        <v>371</v>
      </c>
      <c r="C595" s="9">
        <v>1058.7268128525573</v>
      </c>
      <c r="D595" s="9"/>
      <c r="E595" s="9"/>
      <c r="F595" s="9"/>
      <c r="G595" s="9">
        <v>34526.01365610565</v>
      </c>
      <c r="H595" s="9"/>
      <c r="I595" s="9"/>
      <c r="J595" s="9">
        <v>2300.1631341105626</v>
      </c>
      <c r="K595" s="9"/>
      <c r="L595" s="9"/>
      <c r="M595" s="9">
        <v>581.93062379289245</v>
      </c>
      <c r="N595" s="9">
        <v>474.47229800898879</v>
      </c>
      <c r="O595" s="9">
        <v>81545.611517226673</v>
      </c>
      <c r="P595" s="9">
        <v>0</v>
      </c>
      <c r="Q595" s="9">
        <v>1307.9542211190719</v>
      </c>
      <c r="R595" s="9">
        <v>1000.2889140740551</v>
      </c>
      <c r="S595" s="9">
        <v>1026.2267524785839</v>
      </c>
      <c r="T595" s="9">
        <v>0</v>
      </c>
      <c r="U595" s="9">
        <v>0</v>
      </c>
      <c r="V595" s="9">
        <v>11516.594833379722</v>
      </c>
      <c r="W595" s="9">
        <v>135337.98276314876</v>
      </c>
    </row>
    <row r="596" spans="1:23" x14ac:dyDescent="0.25">
      <c r="A596">
        <v>2009</v>
      </c>
      <c r="B596" s="7" t="s">
        <v>372</v>
      </c>
      <c r="C596" s="9">
        <v>4574.8700091182282</v>
      </c>
      <c r="D596" s="9"/>
      <c r="E596" s="9"/>
      <c r="F596" s="9"/>
      <c r="G596" s="9">
        <v>112196.3706051762</v>
      </c>
      <c r="H596" s="9"/>
      <c r="I596" s="9"/>
      <c r="J596" s="9">
        <v>13672.544957150887</v>
      </c>
      <c r="K596" s="9"/>
      <c r="L596" s="9"/>
      <c r="M596" s="9">
        <v>11092.046783283233</v>
      </c>
      <c r="N596" s="9">
        <v>5735.6214029741077</v>
      </c>
      <c r="O596" s="9">
        <v>53767.255099043374</v>
      </c>
      <c r="P596" s="9">
        <v>184.70742738592165</v>
      </c>
      <c r="Q596" s="9">
        <v>35897.587217962217</v>
      </c>
      <c r="R596" s="9">
        <v>4223.0512638464979</v>
      </c>
      <c r="S596" s="9">
        <v>5226.7918436865048</v>
      </c>
      <c r="T596" s="9">
        <v>3270.5695582456301</v>
      </c>
      <c r="U596" s="9">
        <v>0</v>
      </c>
      <c r="V596" s="9">
        <v>18437.623685854192</v>
      </c>
      <c r="W596" s="9">
        <v>268279.03985372698</v>
      </c>
    </row>
    <row r="597" spans="1:23" x14ac:dyDescent="0.25">
      <c r="A597">
        <v>2009</v>
      </c>
      <c r="B597" s="7" t="s">
        <v>373</v>
      </c>
      <c r="C597" s="9">
        <v>30422.631153476446</v>
      </c>
      <c r="D597" s="9"/>
      <c r="E597" s="9"/>
      <c r="F597" s="9"/>
      <c r="G597" s="9">
        <v>209227.87720056891</v>
      </c>
      <c r="H597" s="9"/>
      <c r="I597" s="9"/>
      <c r="J597" s="9">
        <v>34407.187341667457</v>
      </c>
      <c r="K597" s="9"/>
      <c r="L597" s="9"/>
      <c r="M597" s="9">
        <v>10849.373993843654</v>
      </c>
      <c r="N597" s="9">
        <v>4090.5147223699023</v>
      </c>
      <c r="O597" s="9">
        <v>336694.62539600249</v>
      </c>
      <c r="P597" s="9">
        <v>435.095357733745</v>
      </c>
      <c r="Q597" s="9">
        <v>56084.445944492189</v>
      </c>
      <c r="R597" s="9">
        <v>8110.2253866734309</v>
      </c>
      <c r="S597" s="9">
        <v>7467.0844248469284</v>
      </c>
      <c r="T597" s="9">
        <v>5102.7033541395867</v>
      </c>
      <c r="U597" s="9">
        <v>2472.8090767217827</v>
      </c>
      <c r="V597" s="9">
        <v>37537.472922532063</v>
      </c>
      <c r="W597" s="9">
        <v>742902.04627506877</v>
      </c>
    </row>
    <row r="598" spans="1:23" x14ac:dyDescent="0.25">
      <c r="A598">
        <v>2009</v>
      </c>
      <c r="B598" s="7" t="s">
        <v>374</v>
      </c>
      <c r="C598" s="9">
        <v>19914.828317136711</v>
      </c>
      <c r="D598" s="9"/>
      <c r="E598" s="9"/>
      <c r="F598" s="9"/>
      <c r="G598" s="9">
        <v>157571.07732071914</v>
      </c>
      <c r="H598" s="9"/>
      <c r="I598" s="9"/>
      <c r="J598" s="9">
        <v>31100.443812377936</v>
      </c>
      <c r="K598" s="9"/>
      <c r="L598" s="9"/>
      <c r="M598" s="9">
        <v>6949.4414882981328</v>
      </c>
      <c r="N598" s="9">
        <v>60409.19024426493</v>
      </c>
      <c r="O598" s="9">
        <v>170602.04188260529</v>
      </c>
      <c r="P598" s="9">
        <v>869.27203905227066</v>
      </c>
      <c r="Q598" s="9">
        <v>24411.019868171232</v>
      </c>
      <c r="R598" s="9">
        <v>6625.6560100306069</v>
      </c>
      <c r="S598" s="9">
        <v>3152.1250977261088</v>
      </c>
      <c r="T598" s="9">
        <v>1190.0192449650565</v>
      </c>
      <c r="U598" s="9">
        <v>15551.481386499012</v>
      </c>
      <c r="V598" s="9">
        <v>22505.463832775629</v>
      </c>
      <c r="W598" s="9">
        <v>520852.06054462207</v>
      </c>
    </row>
    <row r="599" spans="1:23" x14ac:dyDescent="0.25">
      <c r="A599">
        <v>2009</v>
      </c>
      <c r="B599" s="7" t="s">
        <v>375</v>
      </c>
      <c r="C599" s="9">
        <v>38089.53284422899</v>
      </c>
      <c r="D599" s="9"/>
      <c r="E599" s="9"/>
      <c r="F599" s="9"/>
      <c r="G599" s="9">
        <v>724888.79157116241</v>
      </c>
      <c r="H599" s="9"/>
      <c r="I599" s="9"/>
      <c r="J599" s="9">
        <v>31065.363688382851</v>
      </c>
      <c r="K599" s="9"/>
      <c r="L599" s="9"/>
      <c r="M599" s="9">
        <v>44443.138942732039</v>
      </c>
      <c r="N599" s="9">
        <v>101349.5425440097</v>
      </c>
      <c r="O599" s="9">
        <v>822184.0582188617</v>
      </c>
      <c r="P599" s="9">
        <v>1251.7318558834295</v>
      </c>
      <c r="Q599" s="9">
        <v>374075.18714490742</v>
      </c>
      <c r="R599" s="9">
        <v>33771.652313816805</v>
      </c>
      <c r="S599" s="9">
        <v>62964.0884995331</v>
      </c>
      <c r="T599" s="9">
        <v>19946.344526658962</v>
      </c>
      <c r="U599" s="9">
        <v>1726.3868831025254</v>
      </c>
      <c r="V599" s="9">
        <v>127177.96424738469</v>
      </c>
      <c r="W599" s="9">
        <v>2382933.7832806641</v>
      </c>
    </row>
    <row r="600" spans="1:23" x14ac:dyDescent="0.25">
      <c r="A600">
        <v>2009</v>
      </c>
      <c r="B600" s="7" t="s">
        <v>376</v>
      </c>
      <c r="C600" s="9">
        <v>17690.00035638917</v>
      </c>
      <c r="D600" s="9"/>
      <c r="E600" s="9"/>
      <c r="F600" s="9"/>
      <c r="G600" s="9">
        <v>174465.22822356957</v>
      </c>
      <c r="H600" s="9"/>
      <c r="I600" s="9"/>
      <c r="J600" s="9">
        <v>20378.425824738417</v>
      </c>
      <c r="K600" s="9"/>
      <c r="L600" s="9"/>
      <c r="M600" s="9">
        <v>8244.61167765754</v>
      </c>
      <c r="N600" s="9">
        <v>20362.526441808837</v>
      </c>
      <c r="O600" s="9">
        <v>408668.04918585217</v>
      </c>
      <c r="P600" s="9">
        <v>1685.9972453742596</v>
      </c>
      <c r="Q600" s="9">
        <v>123050.28933961103</v>
      </c>
      <c r="R600" s="9">
        <v>14284.378839390291</v>
      </c>
      <c r="S600" s="9">
        <v>10603.029531182559</v>
      </c>
      <c r="T600" s="9">
        <v>833.00691860566371</v>
      </c>
      <c r="U600" s="9">
        <v>10435.27432956204</v>
      </c>
      <c r="V600" s="9">
        <v>61344.044478383803</v>
      </c>
      <c r="W600" s="9">
        <v>872044.86239212553</v>
      </c>
    </row>
    <row r="601" spans="1:23" x14ac:dyDescent="0.25">
      <c r="A601">
        <v>2009</v>
      </c>
      <c r="B601" s="7" t="s">
        <v>377</v>
      </c>
      <c r="C601" s="9">
        <v>21390.461884687462</v>
      </c>
      <c r="D601" s="9"/>
      <c r="E601" s="9"/>
      <c r="F601" s="9"/>
      <c r="G601" s="9">
        <v>126514.25807440361</v>
      </c>
      <c r="H601" s="9"/>
      <c r="I601" s="9"/>
      <c r="J601" s="9">
        <v>13408.099218785766</v>
      </c>
      <c r="K601" s="9"/>
      <c r="L601" s="9"/>
      <c r="M601" s="9">
        <v>2242.9617803444789</v>
      </c>
      <c r="N601" s="9">
        <v>18805.353562005555</v>
      </c>
      <c r="O601" s="9">
        <v>448366.49303603789</v>
      </c>
      <c r="P601" s="9">
        <v>3149.5897356493465</v>
      </c>
      <c r="Q601" s="9">
        <v>108468.85492414117</v>
      </c>
      <c r="R601" s="9">
        <v>11041.258925754257</v>
      </c>
      <c r="S601" s="9">
        <v>6130.4432977185061</v>
      </c>
      <c r="T601" s="9">
        <v>3926.575932394745</v>
      </c>
      <c r="U601" s="9">
        <v>1095.3603276871236</v>
      </c>
      <c r="V601" s="9">
        <v>34260.705015553816</v>
      </c>
      <c r="W601" s="9">
        <v>798800.41571516369</v>
      </c>
    </row>
    <row r="602" spans="1:23" x14ac:dyDescent="0.25">
      <c r="A602">
        <v>2009</v>
      </c>
      <c r="B602" s="7" t="s">
        <v>378</v>
      </c>
      <c r="C602" s="9">
        <v>60996.268820708581</v>
      </c>
      <c r="D602" s="9"/>
      <c r="E602" s="9"/>
      <c r="F602" s="9"/>
      <c r="G602" s="9">
        <v>1226390.7028607354</v>
      </c>
      <c r="H602" s="9"/>
      <c r="I602" s="9"/>
      <c r="J602" s="9">
        <v>105236.33984274542</v>
      </c>
      <c r="K602" s="9"/>
      <c r="L602" s="9"/>
      <c r="M602" s="9">
        <v>472698.70710543758</v>
      </c>
      <c r="N602" s="9">
        <v>298866.69150147331</v>
      </c>
      <c r="O602" s="9">
        <v>957500.16064140608</v>
      </c>
      <c r="P602" s="9">
        <v>4070.9529147662784</v>
      </c>
      <c r="Q602" s="9">
        <v>431899.64467774762</v>
      </c>
      <c r="R602" s="9">
        <v>31156.542465293795</v>
      </c>
      <c r="S602" s="9">
        <v>37610.618909115496</v>
      </c>
      <c r="T602" s="9">
        <v>17534.600008560275</v>
      </c>
      <c r="U602" s="9">
        <v>13878.617622896189</v>
      </c>
      <c r="V602" s="9">
        <v>243940.86736099073</v>
      </c>
      <c r="W602" s="9">
        <v>3901780.7147318767</v>
      </c>
    </row>
    <row r="603" spans="1:23" x14ac:dyDescent="0.25">
      <c r="A603">
        <v>2009</v>
      </c>
      <c r="B603" s="7" t="s">
        <v>379</v>
      </c>
      <c r="C603" s="9">
        <v>11418.715010410608</v>
      </c>
      <c r="D603" s="9"/>
      <c r="E603" s="9"/>
      <c r="F603" s="9"/>
      <c r="G603" s="9">
        <v>127363.05692178874</v>
      </c>
      <c r="H603" s="9"/>
      <c r="I603" s="9"/>
      <c r="J603" s="9">
        <v>15249.352909520392</v>
      </c>
      <c r="K603" s="9"/>
      <c r="L603" s="9"/>
      <c r="M603" s="9">
        <v>1890.316013113465</v>
      </c>
      <c r="N603" s="9">
        <v>86504.963877093411</v>
      </c>
      <c r="O603" s="9">
        <v>375847.24403468682</v>
      </c>
      <c r="P603" s="9">
        <v>1622.3618910983703</v>
      </c>
      <c r="Q603" s="9">
        <v>58532.360206705729</v>
      </c>
      <c r="R603" s="9">
        <v>7018.5314092542785</v>
      </c>
      <c r="S603" s="9">
        <v>5025.5611076051555</v>
      </c>
      <c r="T603" s="9">
        <v>2956.6028141155566</v>
      </c>
      <c r="U603" s="9">
        <v>514.33043744995973</v>
      </c>
      <c r="V603" s="9">
        <v>15424.658466665955</v>
      </c>
      <c r="W603" s="9">
        <v>709368.05509950849</v>
      </c>
    </row>
    <row r="604" spans="1:23" x14ac:dyDescent="0.25">
      <c r="A604">
        <v>2009</v>
      </c>
      <c r="B604" s="7" t="s">
        <v>380</v>
      </c>
      <c r="C604" s="9">
        <v>24142.61132056217</v>
      </c>
      <c r="D604" s="9"/>
      <c r="E604" s="9"/>
      <c r="F604" s="9"/>
      <c r="G604" s="9">
        <v>152336.45195693543</v>
      </c>
      <c r="H604" s="9"/>
      <c r="I604" s="9"/>
      <c r="J604" s="9">
        <v>9296.0531806296203</v>
      </c>
      <c r="K604" s="9"/>
      <c r="L604" s="9"/>
      <c r="M604" s="9">
        <v>14898.877827134842</v>
      </c>
      <c r="N604" s="9">
        <v>6450.5637380308381</v>
      </c>
      <c r="O604" s="9">
        <v>274734.04506859597</v>
      </c>
      <c r="P604" s="9">
        <v>10258.205760971332</v>
      </c>
      <c r="Q604" s="9">
        <v>46924.538069250448</v>
      </c>
      <c r="R604" s="9">
        <v>11001.098202895097</v>
      </c>
      <c r="S604" s="9">
        <v>7887.0283439183459</v>
      </c>
      <c r="T604" s="9">
        <v>616.65715438387826</v>
      </c>
      <c r="U604" s="9">
        <v>8813.1159793102452</v>
      </c>
      <c r="V604" s="9">
        <v>27185.933520404687</v>
      </c>
      <c r="W604" s="9">
        <v>594545.18012302299</v>
      </c>
    </row>
    <row r="605" spans="1:23" x14ac:dyDescent="0.25">
      <c r="A605">
        <v>2009</v>
      </c>
      <c r="B605" s="7" t="s">
        <v>381</v>
      </c>
      <c r="C605" s="9">
        <v>88780.95885457829</v>
      </c>
      <c r="D605" s="9"/>
      <c r="E605" s="9"/>
      <c r="F605" s="9"/>
      <c r="G605" s="9">
        <v>1185296.1332363472</v>
      </c>
      <c r="H605" s="9"/>
      <c r="I605" s="9"/>
      <c r="J605" s="9">
        <v>147101.00681929506</v>
      </c>
      <c r="K605" s="9"/>
      <c r="L605" s="9"/>
      <c r="M605" s="9">
        <v>76790.070622505678</v>
      </c>
      <c r="N605" s="9">
        <v>127896.91716958804</v>
      </c>
      <c r="O605" s="9">
        <v>1248828.6420882547</v>
      </c>
      <c r="P605" s="9">
        <v>4528.2532647409034</v>
      </c>
      <c r="Q605" s="9">
        <v>444030.04468824738</v>
      </c>
      <c r="R605" s="9">
        <v>71531.53455644034</v>
      </c>
      <c r="S605" s="9">
        <v>87238.046784054895</v>
      </c>
      <c r="T605" s="9">
        <v>18634.859799559035</v>
      </c>
      <c r="U605" s="9">
        <v>43594.439216411498</v>
      </c>
      <c r="V605" s="9">
        <v>258820.70098407666</v>
      </c>
      <c r="W605" s="9">
        <v>3803071.6080841003</v>
      </c>
    </row>
    <row r="606" spans="1:23" x14ac:dyDescent="0.25">
      <c r="A606">
        <v>2009</v>
      </c>
      <c r="B606" s="7" t="s">
        <v>382</v>
      </c>
      <c r="C606" s="9">
        <v>240919.65703730259</v>
      </c>
      <c r="D606" s="9"/>
      <c r="E606" s="9"/>
      <c r="F606" s="9"/>
      <c r="G606" s="9">
        <v>2460338.1148507278</v>
      </c>
      <c r="H606" s="9"/>
      <c r="I606" s="9"/>
      <c r="J606" s="9">
        <v>336677.01024724322</v>
      </c>
      <c r="K606" s="9"/>
      <c r="L606" s="9"/>
      <c r="M606" s="9">
        <v>408098.6672285549</v>
      </c>
      <c r="N606" s="9">
        <v>332575.2963863443</v>
      </c>
      <c r="O606" s="9">
        <v>3787176.7626488968</v>
      </c>
      <c r="P606" s="9">
        <v>27577.3718158214</v>
      </c>
      <c r="Q606" s="9">
        <v>1543829.962946675</v>
      </c>
      <c r="R606" s="9">
        <v>210953.7865376797</v>
      </c>
      <c r="S606" s="9">
        <v>243803.94613208534</v>
      </c>
      <c r="T606" s="9">
        <v>39579.148898703344</v>
      </c>
      <c r="U606" s="9">
        <v>195800.64773568331</v>
      </c>
      <c r="V606" s="9">
        <v>521350.4975202356</v>
      </c>
      <c r="W606" s="9">
        <v>10348680.869985955</v>
      </c>
    </row>
    <row r="607" spans="1:23" x14ac:dyDescent="0.25">
      <c r="A607">
        <v>2009</v>
      </c>
      <c r="B607" s="7" t="s">
        <v>383</v>
      </c>
      <c r="C607" s="9">
        <v>76844.094374850029</v>
      </c>
      <c r="D607" s="9"/>
      <c r="E607" s="9"/>
      <c r="F607" s="9"/>
      <c r="G607" s="9">
        <v>537585.42336629797</v>
      </c>
      <c r="H607" s="9"/>
      <c r="I607" s="9"/>
      <c r="J607" s="9">
        <v>65787.22983452637</v>
      </c>
      <c r="K607" s="9"/>
      <c r="L607" s="9"/>
      <c r="M607" s="9">
        <v>39054.139450905641</v>
      </c>
      <c r="N607" s="9">
        <v>33764.552088023913</v>
      </c>
      <c r="O607" s="9">
        <v>1057350.4791515637</v>
      </c>
      <c r="P607" s="9">
        <v>1268.6107122412493</v>
      </c>
      <c r="Q607" s="9">
        <v>421262.2933932576</v>
      </c>
      <c r="R607" s="9">
        <v>38593.103046202639</v>
      </c>
      <c r="S607" s="9">
        <v>35525.581570693423</v>
      </c>
      <c r="T607" s="9">
        <v>15270.040257728848</v>
      </c>
      <c r="U607" s="9">
        <v>34017.421691269519</v>
      </c>
      <c r="V607" s="9">
        <v>87284.341979082688</v>
      </c>
      <c r="W607" s="9">
        <v>2443607.3109166431</v>
      </c>
    </row>
    <row r="608" spans="1:23" x14ac:dyDescent="0.25">
      <c r="A608">
        <v>2009</v>
      </c>
      <c r="B608" s="7" t="s">
        <v>384</v>
      </c>
      <c r="C608" s="9">
        <v>463839.83426695695</v>
      </c>
      <c r="D608" s="9"/>
      <c r="E608" s="9"/>
      <c r="F608" s="9"/>
      <c r="G608" s="9">
        <v>3976251.5594590572</v>
      </c>
      <c r="H608" s="9"/>
      <c r="I608" s="9"/>
      <c r="J608" s="9">
        <v>302439.24713114597</v>
      </c>
      <c r="K608" s="9"/>
      <c r="L608" s="9"/>
      <c r="M608" s="9">
        <v>642930.79859438015</v>
      </c>
      <c r="N608" s="9">
        <v>395977.76387939497</v>
      </c>
      <c r="O608" s="9">
        <v>18268541.531796176</v>
      </c>
      <c r="P608" s="9">
        <v>52551.412745501148</v>
      </c>
      <c r="Q608" s="9">
        <v>3522032.7901583617</v>
      </c>
      <c r="R608" s="9">
        <v>346111.54686962068</v>
      </c>
      <c r="S608" s="9">
        <v>230625.5307384741</v>
      </c>
      <c r="T608" s="9">
        <v>408464.79450304806</v>
      </c>
      <c r="U608" s="9">
        <v>569313.40399063774</v>
      </c>
      <c r="V608" s="9">
        <v>1225660.0923141749</v>
      </c>
      <c r="W608" s="9">
        <v>30404740.306446929</v>
      </c>
    </row>
    <row r="609" spans="1:23" x14ac:dyDescent="0.25">
      <c r="A609">
        <v>2009</v>
      </c>
      <c r="B609" s="7" t="s">
        <v>385</v>
      </c>
      <c r="C609" s="9">
        <v>1318092.2454318712</v>
      </c>
      <c r="D609" s="9"/>
      <c r="E609" s="9"/>
      <c r="F609" s="9"/>
      <c r="G609" s="9">
        <v>17198906.180790246</v>
      </c>
      <c r="H609" s="9"/>
      <c r="I609" s="9"/>
      <c r="J609" s="9">
        <v>1371277.3905795356</v>
      </c>
      <c r="K609" s="9"/>
      <c r="L609" s="9"/>
      <c r="M609" s="9">
        <v>2195145.2503071604</v>
      </c>
      <c r="N609" s="9">
        <v>1250625.8598009229</v>
      </c>
      <c r="O609" s="9">
        <v>35022552.000297606</v>
      </c>
      <c r="P609" s="9">
        <v>1096858.4900412548</v>
      </c>
      <c r="Q609" s="9">
        <v>14545720.037536189</v>
      </c>
      <c r="R609" s="9">
        <v>1305016.7340997204</v>
      </c>
      <c r="S609" s="9">
        <v>2799394.7878100835</v>
      </c>
      <c r="T609" s="9">
        <v>476649.38862259861</v>
      </c>
      <c r="U609" s="9">
        <v>525286.8916762697</v>
      </c>
      <c r="V609" s="9">
        <v>8865050.8300536871</v>
      </c>
      <c r="W609" s="9">
        <v>87970576.087047145</v>
      </c>
    </row>
    <row r="610" spans="1:23" x14ac:dyDescent="0.25">
      <c r="A610">
        <v>2009</v>
      </c>
      <c r="B610" s="7" t="s">
        <v>386</v>
      </c>
      <c r="C610" s="9">
        <v>410649.20511306915</v>
      </c>
      <c r="D610" s="9"/>
      <c r="E610" s="9"/>
      <c r="F610" s="9"/>
      <c r="G610" s="9">
        <v>2335597.2495265659</v>
      </c>
      <c r="H610" s="9"/>
      <c r="I610" s="9"/>
      <c r="J610" s="9">
        <v>232423.32611325462</v>
      </c>
      <c r="K610" s="9"/>
      <c r="L610" s="9"/>
      <c r="M610" s="9">
        <v>146143.96055196991</v>
      </c>
      <c r="N610" s="9">
        <v>243757.29767734959</v>
      </c>
      <c r="O610" s="9">
        <v>2700542.1874699355</v>
      </c>
      <c r="P610" s="9">
        <v>57911.068165958801</v>
      </c>
      <c r="Q610" s="9">
        <v>2036374.5388522386</v>
      </c>
      <c r="R610" s="9">
        <v>180845.21371767053</v>
      </c>
      <c r="S610" s="9">
        <v>247702.60715465824</v>
      </c>
      <c r="T610" s="9">
        <v>74742.865130363076</v>
      </c>
      <c r="U610" s="9">
        <v>161511.78347274047</v>
      </c>
      <c r="V610" s="9">
        <v>476630.28100310999</v>
      </c>
      <c r="W610" s="9">
        <v>9304831.583948886</v>
      </c>
    </row>
    <row r="611" spans="1:23" x14ac:dyDescent="0.25">
      <c r="A611">
        <v>2009</v>
      </c>
      <c r="B611" s="7" t="s">
        <v>387</v>
      </c>
      <c r="C611" s="9">
        <v>241233.9343650282</v>
      </c>
      <c r="D611" s="9"/>
      <c r="E611" s="9"/>
      <c r="F611" s="9"/>
      <c r="G611" s="9">
        <v>847163.08396189264</v>
      </c>
      <c r="H611" s="9"/>
      <c r="I611" s="9"/>
      <c r="J611" s="9">
        <v>112161.68678826018</v>
      </c>
      <c r="K611" s="9"/>
      <c r="L611" s="9"/>
      <c r="M611" s="9">
        <v>104731.10455838119</v>
      </c>
      <c r="N611" s="9">
        <v>177829.71804507085</v>
      </c>
      <c r="O611" s="9">
        <v>1953159.8558351737</v>
      </c>
      <c r="P611" s="9">
        <v>10395.450670603203</v>
      </c>
      <c r="Q611" s="9">
        <v>596058.95294873067</v>
      </c>
      <c r="R611" s="9">
        <v>147993.03886843869</v>
      </c>
      <c r="S611" s="9">
        <v>219721.9271038227</v>
      </c>
      <c r="T611" s="9">
        <v>45789.55913051797</v>
      </c>
      <c r="U611" s="9">
        <v>8057.6050544343834</v>
      </c>
      <c r="V611" s="9">
        <v>248070.52213713009</v>
      </c>
      <c r="W611" s="9">
        <v>4712366.4394674841</v>
      </c>
    </row>
    <row r="612" spans="1:23" x14ac:dyDescent="0.25">
      <c r="A612">
        <v>2009</v>
      </c>
      <c r="B612" s="7" t="s">
        <v>388</v>
      </c>
      <c r="C612" s="9">
        <v>260082.62347329647</v>
      </c>
      <c r="D612" s="9"/>
      <c r="E612" s="9"/>
      <c r="F612" s="9"/>
      <c r="G612" s="9">
        <v>1958182.5280173668</v>
      </c>
      <c r="H612" s="9"/>
      <c r="I612" s="9"/>
      <c r="J612" s="9">
        <v>237930.56422085268</v>
      </c>
      <c r="K612" s="9"/>
      <c r="L612" s="9"/>
      <c r="M612" s="9">
        <v>549833.64180436614</v>
      </c>
      <c r="N612" s="9">
        <v>139679.61463076551</v>
      </c>
      <c r="O612" s="9">
        <v>3829354.984259895</v>
      </c>
      <c r="P612" s="9">
        <v>15159.707774784312</v>
      </c>
      <c r="Q612" s="9">
        <v>1768783.5786247554</v>
      </c>
      <c r="R612" s="9">
        <v>167090.44675862073</v>
      </c>
      <c r="S612" s="9">
        <v>116065.97873347008</v>
      </c>
      <c r="T612" s="9">
        <v>42000.480918669782</v>
      </c>
      <c r="U612" s="9">
        <v>54512.575830502101</v>
      </c>
      <c r="V612" s="9">
        <v>611580.52565804799</v>
      </c>
      <c r="W612" s="9">
        <v>9750257.2507053949</v>
      </c>
    </row>
    <row r="613" spans="1:23" x14ac:dyDescent="0.25">
      <c r="A613">
        <v>2009</v>
      </c>
      <c r="B613" s="7" t="s">
        <v>389</v>
      </c>
      <c r="C613" s="9">
        <v>52310.326351012889</v>
      </c>
      <c r="D613" s="9"/>
      <c r="E613" s="9"/>
      <c r="F613" s="9"/>
      <c r="G613" s="9">
        <v>167980.59880259511</v>
      </c>
      <c r="H613" s="9"/>
      <c r="I613" s="9"/>
      <c r="J613" s="9">
        <v>26292.800118172156</v>
      </c>
      <c r="K613" s="9"/>
      <c r="L613" s="9"/>
      <c r="M613" s="9">
        <v>5980.1449348363039</v>
      </c>
      <c r="N613" s="9">
        <v>31430.283039910901</v>
      </c>
      <c r="O613" s="9">
        <v>614577.46941707598</v>
      </c>
      <c r="P613" s="9">
        <v>478.5939568831248</v>
      </c>
      <c r="Q613" s="9">
        <v>109988.76453259449</v>
      </c>
      <c r="R613" s="9">
        <v>10059.386578869484</v>
      </c>
      <c r="S613" s="9">
        <v>44499.437880469872</v>
      </c>
      <c r="T613" s="9">
        <v>4805.3499998933521</v>
      </c>
      <c r="U613" s="9">
        <v>2772.4898776643404</v>
      </c>
      <c r="V613" s="9">
        <v>54355.954363979778</v>
      </c>
      <c r="W613" s="9">
        <v>1125531.599853958</v>
      </c>
    </row>
    <row r="614" spans="1:23" x14ac:dyDescent="0.25">
      <c r="A614">
        <v>2009</v>
      </c>
      <c r="B614" s="7" t="s">
        <v>390</v>
      </c>
      <c r="C614" s="9">
        <v>45027.016418572945</v>
      </c>
      <c r="D614" s="9"/>
      <c r="E614" s="9"/>
      <c r="F614" s="9"/>
      <c r="G614" s="9">
        <v>300944.90835077409</v>
      </c>
      <c r="H614" s="9"/>
      <c r="I614" s="9"/>
      <c r="J614" s="9">
        <v>32308.507835360448</v>
      </c>
      <c r="K614" s="9"/>
      <c r="L614" s="9"/>
      <c r="M614" s="9">
        <v>6257.2928989117318</v>
      </c>
      <c r="N614" s="9">
        <v>47040.687875291595</v>
      </c>
      <c r="O614" s="9">
        <v>427901.94455988164</v>
      </c>
      <c r="P614" s="9">
        <v>11393.706822630538</v>
      </c>
      <c r="Q614" s="9">
        <v>55768.675179412116</v>
      </c>
      <c r="R614" s="9">
        <v>21216.115573523999</v>
      </c>
      <c r="S614" s="9">
        <v>16245.573197629556</v>
      </c>
      <c r="T614" s="9">
        <v>16391.825714574919</v>
      </c>
      <c r="U614" s="9">
        <v>1283.3328425487894</v>
      </c>
      <c r="V614" s="9">
        <v>55747.308549856229</v>
      </c>
      <c r="W614" s="9">
        <v>1037526.8958189684</v>
      </c>
    </row>
    <row r="615" spans="1:23" x14ac:dyDescent="0.25">
      <c r="A615">
        <v>2009</v>
      </c>
      <c r="B615" s="7" t="s">
        <v>391</v>
      </c>
      <c r="C615" s="9">
        <v>84921.737300110079</v>
      </c>
      <c r="D615" s="9"/>
      <c r="E615" s="9"/>
      <c r="F615" s="9"/>
      <c r="G615" s="9">
        <v>739446.05055663153</v>
      </c>
      <c r="H615" s="9"/>
      <c r="I615" s="9"/>
      <c r="J615" s="9">
        <v>91815.892641226455</v>
      </c>
      <c r="K615" s="9"/>
      <c r="L615" s="9"/>
      <c r="M615" s="9">
        <v>69839.752176062961</v>
      </c>
      <c r="N615" s="9">
        <v>30029.810978831672</v>
      </c>
      <c r="O615" s="9">
        <v>1050790.6337396512</v>
      </c>
      <c r="P615" s="9">
        <v>3262.2867851444821</v>
      </c>
      <c r="Q615" s="9">
        <v>306520.67767396389</v>
      </c>
      <c r="R615" s="9">
        <v>34870.004999912853</v>
      </c>
      <c r="S615" s="9">
        <v>45537.12251716818</v>
      </c>
      <c r="T615" s="9">
        <v>25100.729746629058</v>
      </c>
      <c r="U615" s="9">
        <v>4656.107157426447</v>
      </c>
      <c r="V615" s="9">
        <v>124223.07092964646</v>
      </c>
      <c r="W615" s="9">
        <v>2611013.8772024051</v>
      </c>
    </row>
    <row r="616" spans="1:23" x14ac:dyDescent="0.25">
      <c r="A616">
        <v>2009</v>
      </c>
      <c r="B616" s="7" t="s">
        <v>392</v>
      </c>
      <c r="C616" s="9">
        <v>82433.464712814544</v>
      </c>
      <c r="D616" s="9"/>
      <c r="E616" s="9"/>
      <c r="F616" s="9"/>
      <c r="G616" s="9">
        <v>990997.6694245562</v>
      </c>
      <c r="H616" s="9"/>
      <c r="I616" s="9"/>
      <c r="J616" s="9">
        <v>74118.515265307447</v>
      </c>
      <c r="K616" s="9"/>
      <c r="L616" s="9"/>
      <c r="M616" s="9">
        <v>24768.98355857432</v>
      </c>
      <c r="N616" s="9">
        <v>65611.044885657975</v>
      </c>
      <c r="O616" s="9">
        <v>3248001.1305141663</v>
      </c>
      <c r="P616" s="9">
        <v>1257.8976814527928</v>
      </c>
      <c r="Q616" s="9">
        <v>873635.33552902646</v>
      </c>
      <c r="R616" s="9">
        <v>85118.570138468494</v>
      </c>
      <c r="S616" s="9">
        <v>33059.014493171577</v>
      </c>
      <c r="T616" s="9">
        <v>9106.3518131766323</v>
      </c>
      <c r="U616" s="9">
        <v>53380.51484697721</v>
      </c>
      <c r="V616" s="9">
        <v>382150.04842887091</v>
      </c>
      <c r="W616" s="9">
        <v>5923638.5412922194</v>
      </c>
    </row>
    <row r="617" spans="1:23" x14ac:dyDescent="0.25">
      <c r="B617" s="7" t="s">
        <v>89</v>
      </c>
      <c r="C617" s="9">
        <v>3703474.6222525518</v>
      </c>
      <c r="D617" s="9"/>
      <c r="E617" s="9"/>
      <c r="F617" s="9"/>
      <c r="G617" s="9">
        <v>36568566.907185271</v>
      </c>
      <c r="H617" s="9"/>
      <c r="I617" s="9"/>
      <c r="J617" s="9">
        <v>3415527.777414626</v>
      </c>
      <c r="K617" s="9"/>
      <c r="L617" s="9"/>
      <c r="M617" s="9">
        <v>4913727.2460831199</v>
      </c>
      <c r="N617" s="9">
        <v>3702784.0888703507</v>
      </c>
      <c r="O617" s="9">
        <v>78644696.981461421</v>
      </c>
      <c r="P617" s="9">
        <v>1311609.5149652644</v>
      </c>
      <c r="Q617" s="9">
        <v>27900847.181160685</v>
      </c>
      <c r="R617" s="9">
        <v>2801612.0735273981</v>
      </c>
      <c r="S617" s="9">
        <v>4330678.6441759001</v>
      </c>
      <c r="T617" s="9">
        <v>1274099.6010847031</v>
      </c>
      <c r="U617" s="9">
        <v>2173449.9982515243</v>
      </c>
      <c r="V617" s="9">
        <v>13678950.938657684</v>
      </c>
      <c r="W617" s="9">
        <v>184420025.5750905</v>
      </c>
    </row>
    <row r="619" spans="1:23" x14ac:dyDescent="0.25">
      <c r="C619" s="13" t="s">
        <v>92</v>
      </c>
    </row>
    <row r="620" spans="1:23" x14ac:dyDescent="0.25">
      <c r="C620" s="132" t="s">
        <v>48</v>
      </c>
      <c r="M620" s="132" t="s">
        <v>844</v>
      </c>
      <c r="W620" s="132" t="s">
        <v>83</v>
      </c>
    </row>
    <row r="621" spans="1:23" x14ac:dyDescent="0.25">
      <c r="A621">
        <v>2010</v>
      </c>
      <c r="B621" s="13" t="s">
        <v>93</v>
      </c>
      <c r="C621" s="132" t="s">
        <v>779</v>
      </c>
      <c r="D621" s="132" t="s">
        <v>781</v>
      </c>
      <c r="E621" s="132" t="s">
        <v>23</v>
      </c>
      <c r="F621" s="132" t="s">
        <v>786</v>
      </c>
      <c r="G621" s="132" t="s">
        <v>787</v>
      </c>
      <c r="H621" s="132" t="s">
        <v>790</v>
      </c>
      <c r="I621" s="132" t="s">
        <v>25</v>
      </c>
      <c r="J621" s="132" t="s">
        <v>24</v>
      </c>
      <c r="K621" s="132" t="s">
        <v>35</v>
      </c>
      <c r="L621" s="132" t="s">
        <v>794</v>
      </c>
      <c r="M621" s="132" t="s">
        <v>779</v>
      </c>
      <c r="N621" s="132" t="s">
        <v>781</v>
      </c>
      <c r="O621" s="132" t="s">
        <v>23</v>
      </c>
      <c r="P621" s="132" t="s">
        <v>786</v>
      </c>
      <c r="Q621" s="132" t="s">
        <v>787</v>
      </c>
      <c r="R621" s="132" t="s">
        <v>790</v>
      </c>
      <c r="S621" s="132" t="s">
        <v>25</v>
      </c>
      <c r="T621" s="132" t="s">
        <v>24</v>
      </c>
      <c r="U621" s="132" t="s">
        <v>35</v>
      </c>
      <c r="V621" s="132" t="s">
        <v>794</v>
      </c>
    </row>
    <row r="622" spans="1:23" x14ac:dyDescent="0.25">
      <c r="A622">
        <v>2010</v>
      </c>
      <c r="B622" s="7" t="s">
        <v>393</v>
      </c>
      <c r="C622" s="9">
        <v>34448.359434515223</v>
      </c>
      <c r="D622" s="9"/>
      <c r="E622" s="9"/>
      <c r="F622" s="9"/>
      <c r="G622" s="9">
        <v>163873.80468489169</v>
      </c>
      <c r="H622" s="9"/>
      <c r="I622" s="9"/>
      <c r="J622" s="9">
        <v>12299.785686309744</v>
      </c>
      <c r="K622" s="9"/>
      <c r="L622" s="9"/>
      <c r="M622" s="9">
        <v>5308.1654174295027</v>
      </c>
      <c r="N622" s="9">
        <v>3130.4299538049199</v>
      </c>
      <c r="O622" s="9">
        <v>281851.66761131969</v>
      </c>
      <c r="P622" s="9">
        <v>444.31734693961789</v>
      </c>
      <c r="Q622" s="9">
        <v>47702.67999479259</v>
      </c>
      <c r="R622" s="9">
        <v>10848.982417882009</v>
      </c>
      <c r="S622" s="9">
        <v>9593.1870261508866</v>
      </c>
      <c r="T622" s="9">
        <v>6624.0563940865632</v>
      </c>
      <c r="U622" s="9">
        <v>1439.8206713876061</v>
      </c>
      <c r="V622" s="9">
        <v>9887.8828432428745</v>
      </c>
      <c r="W622" s="9">
        <v>587453.13948275277</v>
      </c>
    </row>
    <row r="623" spans="1:23" x14ac:dyDescent="0.25">
      <c r="A623">
        <v>2010</v>
      </c>
      <c r="B623" s="7" t="s">
        <v>394</v>
      </c>
      <c r="C623" s="9">
        <v>5441.4876180128713</v>
      </c>
      <c r="D623" s="9"/>
      <c r="E623" s="9"/>
      <c r="F623" s="9"/>
      <c r="G623" s="9">
        <v>42813.015828314215</v>
      </c>
      <c r="H623" s="9"/>
      <c r="I623" s="9"/>
      <c r="J623" s="9">
        <v>10900.234181832462</v>
      </c>
      <c r="K623" s="9"/>
      <c r="L623" s="9"/>
      <c r="M623" s="9">
        <v>3382.2981003753166</v>
      </c>
      <c r="N623" s="9">
        <v>302.67717583067247</v>
      </c>
      <c r="O623" s="9">
        <v>76006.620743042411</v>
      </c>
      <c r="P623" s="9">
        <v>0</v>
      </c>
      <c r="Q623" s="9">
        <v>7446.2729184406817</v>
      </c>
      <c r="R623" s="9">
        <v>2276.2018431647994</v>
      </c>
      <c r="S623" s="9">
        <v>2707.5427910377953</v>
      </c>
      <c r="T623" s="9">
        <v>2110.0913092885758</v>
      </c>
      <c r="U623" s="9">
        <v>78448.003142693895</v>
      </c>
      <c r="V623" s="9">
        <v>7778.7440208364224</v>
      </c>
      <c r="W623" s="9">
        <v>239613.18967287012</v>
      </c>
    </row>
    <row r="624" spans="1:23" x14ac:dyDescent="0.25">
      <c r="A624">
        <v>2010</v>
      </c>
      <c r="B624" s="7" t="s">
        <v>395</v>
      </c>
      <c r="C624" s="9">
        <v>48687.601279582173</v>
      </c>
      <c r="D624" s="9"/>
      <c r="E624" s="9"/>
      <c r="F624" s="9"/>
      <c r="G624" s="9">
        <v>283196.95504275418</v>
      </c>
      <c r="H624" s="9"/>
      <c r="I624" s="9"/>
      <c r="J624" s="9">
        <v>46908.754696981647</v>
      </c>
      <c r="K624" s="9"/>
      <c r="L624" s="9"/>
      <c r="M624" s="9">
        <v>71376.756919116451</v>
      </c>
      <c r="N624" s="9">
        <v>110566.36239713964</v>
      </c>
      <c r="O624" s="9">
        <v>713350.24233499495</v>
      </c>
      <c r="P624" s="9">
        <v>0</v>
      </c>
      <c r="Q624" s="9">
        <v>168327.67489552245</v>
      </c>
      <c r="R624" s="9">
        <v>16977.277403628497</v>
      </c>
      <c r="S624" s="9">
        <v>57932.369890220813</v>
      </c>
      <c r="T624" s="9">
        <v>28124.039498443759</v>
      </c>
      <c r="U624" s="9">
        <v>39046.002087432382</v>
      </c>
      <c r="V624" s="9">
        <v>81169.856728741375</v>
      </c>
      <c r="W624" s="9">
        <v>1665663.8931745584</v>
      </c>
    </row>
    <row r="625" spans="1:23" x14ac:dyDescent="0.25">
      <c r="A625">
        <v>2010</v>
      </c>
      <c r="B625" s="7" t="s">
        <v>396</v>
      </c>
      <c r="C625" s="9">
        <v>1440.7912803533195</v>
      </c>
      <c r="D625" s="9"/>
      <c r="E625" s="9"/>
      <c r="F625" s="9"/>
      <c r="G625" s="9">
        <v>27440.938959671315</v>
      </c>
      <c r="H625" s="9"/>
      <c r="I625" s="9"/>
      <c r="J625" s="9">
        <v>6663.4888956399791</v>
      </c>
      <c r="K625" s="9"/>
      <c r="L625" s="9"/>
      <c r="M625" s="9">
        <v>109.8076381643745</v>
      </c>
      <c r="N625" s="9">
        <v>2326.6842026065301</v>
      </c>
      <c r="O625" s="9">
        <v>73863.113524314336</v>
      </c>
      <c r="P625" s="9">
        <v>473.848384173174</v>
      </c>
      <c r="Q625" s="9">
        <v>15753.144088131077</v>
      </c>
      <c r="R625" s="9">
        <v>3661.3151426991294</v>
      </c>
      <c r="S625" s="9">
        <v>3068.469347359106</v>
      </c>
      <c r="T625" s="9">
        <v>1703.5468745115049</v>
      </c>
      <c r="U625" s="9">
        <v>1401.5468519344083</v>
      </c>
      <c r="V625" s="9">
        <v>4441.7684848406689</v>
      </c>
      <c r="W625" s="9">
        <v>142348.46367439892</v>
      </c>
    </row>
    <row r="626" spans="1:23" x14ac:dyDescent="0.25">
      <c r="A626">
        <v>2010</v>
      </c>
      <c r="B626" s="7" t="s">
        <v>397</v>
      </c>
      <c r="C626" s="9">
        <v>29179.800502690632</v>
      </c>
      <c r="D626" s="9"/>
      <c r="E626" s="9"/>
      <c r="F626" s="9"/>
      <c r="G626" s="9">
        <v>331842.56038223754</v>
      </c>
      <c r="H626" s="9"/>
      <c r="I626" s="9"/>
      <c r="J626" s="9">
        <v>55343.494622766666</v>
      </c>
      <c r="K626" s="9"/>
      <c r="L626" s="9"/>
      <c r="M626" s="9">
        <v>25433.151138837278</v>
      </c>
      <c r="N626" s="9">
        <v>101945.64720194183</v>
      </c>
      <c r="O626" s="9">
        <v>676075.19848520961</v>
      </c>
      <c r="P626" s="9">
        <v>6344.6722145220047</v>
      </c>
      <c r="Q626" s="9">
        <v>276027.77462415391</v>
      </c>
      <c r="R626" s="9">
        <v>26666.195503700823</v>
      </c>
      <c r="S626" s="9">
        <v>20647.606814225881</v>
      </c>
      <c r="T626" s="9">
        <v>2213.3958819217505</v>
      </c>
      <c r="U626" s="9">
        <v>322662.94956950709</v>
      </c>
      <c r="V626" s="9">
        <v>90134.080781565572</v>
      </c>
      <c r="W626" s="9">
        <v>1964516.5277232805</v>
      </c>
    </row>
    <row r="627" spans="1:23" x14ac:dyDescent="0.25">
      <c r="A627">
        <v>2010</v>
      </c>
      <c r="B627" s="7" t="s">
        <v>398</v>
      </c>
      <c r="C627" s="9">
        <v>2909.5884393632082</v>
      </c>
      <c r="D627" s="9"/>
      <c r="E627" s="9"/>
      <c r="F627" s="9"/>
      <c r="G627" s="9">
        <v>39574.367362746249</v>
      </c>
      <c r="H627" s="9"/>
      <c r="I627" s="9"/>
      <c r="J627" s="9">
        <v>3093.5827917961747</v>
      </c>
      <c r="K627" s="9"/>
      <c r="L627" s="9"/>
      <c r="M627" s="9">
        <v>425.59543242343722</v>
      </c>
      <c r="N627" s="9">
        <v>531.68455172805272</v>
      </c>
      <c r="O627" s="9">
        <v>78579.694580213763</v>
      </c>
      <c r="P627" s="9">
        <v>0</v>
      </c>
      <c r="Q627" s="9">
        <v>1108.56760185036</v>
      </c>
      <c r="R627" s="9">
        <v>975.36045187596278</v>
      </c>
      <c r="S627" s="9">
        <v>1346.2800248922274</v>
      </c>
      <c r="T627" s="9">
        <v>379.99289256565004</v>
      </c>
      <c r="U627" s="9">
        <v>0</v>
      </c>
      <c r="V627" s="9">
        <v>8220.0533828008411</v>
      </c>
      <c r="W627" s="9">
        <v>137144.76751225593</v>
      </c>
    </row>
    <row r="628" spans="1:23" x14ac:dyDescent="0.25">
      <c r="A628">
        <v>2010</v>
      </c>
      <c r="B628" s="7" t="s">
        <v>399</v>
      </c>
      <c r="C628" s="9">
        <v>4760.8859542149503</v>
      </c>
      <c r="D628" s="9"/>
      <c r="E628" s="9"/>
      <c r="F628" s="9"/>
      <c r="G628" s="9">
        <v>96559.339701070727</v>
      </c>
      <c r="H628" s="9"/>
      <c r="I628" s="9"/>
      <c r="J628" s="9">
        <v>11331.749892506459</v>
      </c>
      <c r="K628" s="9"/>
      <c r="L628" s="9"/>
      <c r="M628" s="9">
        <v>6670.1876180449744</v>
      </c>
      <c r="N628" s="9">
        <v>2130.7132449240908</v>
      </c>
      <c r="O628" s="9">
        <v>75522.638038419842</v>
      </c>
      <c r="P628" s="9">
        <v>819.38323706196365</v>
      </c>
      <c r="Q628" s="9">
        <v>34325.0095619727</v>
      </c>
      <c r="R628" s="9">
        <v>4755.0599414885401</v>
      </c>
      <c r="S628" s="9">
        <v>5947.487796314972</v>
      </c>
      <c r="T628" s="9">
        <v>94.075910295379387</v>
      </c>
      <c r="U628" s="9">
        <v>0</v>
      </c>
      <c r="V628" s="9">
        <v>15324.143580938002</v>
      </c>
      <c r="W628" s="9">
        <v>258240.67447725259</v>
      </c>
    </row>
    <row r="629" spans="1:23" x14ac:dyDescent="0.25">
      <c r="A629">
        <v>2010</v>
      </c>
      <c r="B629" s="7" t="s">
        <v>400</v>
      </c>
      <c r="C629" s="9">
        <v>33363.954141751383</v>
      </c>
      <c r="D629" s="9"/>
      <c r="E629" s="9"/>
      <c r="F629" s="9"/>
      <c r="G629" s="9">
        <v>246471.83581040765</v>
      </c>
      <c r="H629" s="9"/>
      <c r="I629" s="9"/>
      <c r="J629" s="9">
        <v>42129.701504768738</v>
      </c>
      <c r="K629" s="9"/>
      <c r="L629" s="9"/>
      <c r="M629" s="9">
        <v>9977.8432890813765</v>
      </c>
      <c r="N629" s="9">
        <v>2484.8213230981582</v>
      </c>
      <c r="O629" s="9">
        <v>399364.14613915421</v>
      </c>
      <c r="P629" s="9">
        <v>115.84383696393279</v>
      </c>
      <c r="Q629" s="9">
        <v>64671.263666651059</v>
      </c>
      <c r="R629" s="9">
        <v>8673.3840010270233</v>
      </c>
      <c r="S629" s="9">
        <v>7845.2564540903923</v>
      </c>
      <c r="T629" s="9">
        <v>6523.7253580698671</v>
      </c>
      <c r="U629" s="9">
        <v>12882.247290665757</v>
      </c>
      <c r="V629" s="9">
        <v>55402.679488549009</v>
      </c>
      <c r="W629" s="9">
        <v>889906.7023042785</v>
      </c>
    </row>
    <row r="630" spans="1:23" x14ac:dyDescent="0.25">
      <c r="A630">
        <v>2010</v>
      </c>
      <c r="B630" s="7" t="s">
        <v>401</v>
      </c>
      <c r="C630" s="9">
        <v>21907.864973143012</v>
      </c>
      <c r="D630" s="9"/>
      <c r="E630" s="9"/>
      <c r="F630" s="9"/>
      <c r="G630" s="9">
        <v>186479.74768063531</v>
      </c>
      <c r="H630" s="9"/>
      <c r="I630" s="9"/>
      <c r="J630" s="9">
        <v>30177.676021378295</v>
      </c>
      <c r="K630" s="9"/>
      <c r="L630" s="9"/>
      <c r="M630" s="9">
        <v>6629.8851667895824</v>
      </c>
      <c r="N630" s="9">
        <v>60765.407702731907</v>
      </c>
      <c r="O630" s="9">
        <v>185035.31152358491</v>
      </c>
      <c r="P630" s="9">
        <v>2611.3904428544374</v>
      </c>
      <c r="Q630" s="9">
        <v>39555.197271422323</v>
      </c>
      <c r="R630" s="9">
        <v>5820.558719549017</v>
      </c>
      <c r="S630" s="9">
        <v>6685.4201289393513</v>
      </c>
      <c r="T630" s="9">
        <v>1342.8875038242388</v>
      </c>
      <c r="U630" s="9">
        <v>7606.0454296949847</v>
      </c>
      <c r="V630" s="9">
        <v>21081.576588626471</v>
      </c>
      <c r="W630" s="9">
        <v>575698.96915317362</v>
      </c>
    </row>
    <row r="631" spans="1:23" x14ac:dyDescent="0.25">
      <c r="A631">
        <v>2010</v>
      </c>
      <c r="B631" s="7" t="s">
        <v>402</v>
      </c>
      <c r="C631" s="9">
        <v>43696.96541053585</v>
      </c>
      <c r="D631" s="9"/>
      <c r="E631" s="9"/>
      <c r="F631" s="9"/>
      <c r="G631" s="9">
        <v>913694.07285928261</v>
      </c>
      <c r="H631" s="9"/>
      <c r="I631" s="9"/>
      <c r="J631" s="9">
        <v>42109.372058460722</v>
      </c>
      <c r="K631" s="9"/>
      <c r="L631" s="9"/>
      <c r="M631" s="9">
        <v>98513.976168197318</v>
      </c>
      <c r="N631" s="9">
        <v>220310.74254233963</v>
      </c>
      <c r="O631" s="9">
        <v>920077.0934746553</v>
      </c>
      <c r="P631" s="9">
        <v>3138.2688226000196</v>
      </c>
      <c r="Q631" s="9">
        <v>382346.00900343381</v>
      </c>
      <c r="R631" s="9">
        <v>30297.975170276077</v>
      </c>
      <c r="S631" s="9">
        <v>76969.035919211557</v>
      </c>
      <c r="T631" s="9">
        <v>37099.237019268912</v>
      </c>
      <c r="U631" s="9">
        <v>6027.2541057083281</v>
      </c>
      <c r="V631" s="9">
        <v>144994.67548649901</v>
      </c>
      <c r="W631" s="9">
        <v>2919274.6780404686</v>
      </c>
    </row>
    <row r="632" spans="1:23" x14ac:dyDescent="0.25">
      <c r="A632">
        <v>2010</v>
      </c>
      <c r="B632" s="7" t="s">
        <v>403</v>
      </c>
      <c r="C632" s="9">
        <v>17125.126951682389</v>
      </c>
      <c r="D632" s="9"/>
      <c r="E632" s="9"/>
      <c r="F632" s="9"/>
      <c r="G632" s="9">
        <v>186912.1045798967</v>
      </c>
      <c r="H632" s="9"/>
      <c r="I632" s="9"/>
      <c r="J632" s="9">
        <v>31849.770803325529</v>
      </c>
      <c r="K632" s="9"/>
      <c r="L632" s="9"/>
      <c r="M632" s="9">
        <v>24570.194761223684</v>
      </c>
      <c r="N632" s="9">
        <v>21285.497856098751</v>
      </c>
      <c r="O632" s="9">
        <v>503541.05896374915</v>
      </c>
      <c r="P632" s="9">
        <v>2099.5512634826391</v>
      </c>
      <c r="Q632" s="9">
        <v>131123.38753438237</v>
      </c>
      <c r="R632" s="9">
        <v>17231.207621102316</v>
      </c>
      <c r="S632" s="9">
        <v>15507.83806716103</v>
      </c>
      <c r="T632" s="9">
        <v>1313.6843332740823</v>
      </c>
      <c r="U632" s="9">
        <v>10357.472708628044</v>
      </c>
      <c r="V632" s="9">
        <v>64045.855074107138</v>
      </c>
      <c r="W632" s="9">
        <v>1026962.750518114</v>
      </c>
    </row>
    <row r="633" spans="1:23" x14ac:dyDescent="0.25">
      <c r="A633">
        <v>2010</v>
      </c>
      <c r="B633" s="7" t="s">
        <v>404</v>
      </c>
      <c r="C633" s="9">
        <v>21706.538935159198</v>
      </c>
      <c r="D633" s="9"/>
      <c r="E633" s="9"/>
      <c r="F633" s="9"/>
      <c r="G633" s="9">
        <v>152872.76729231724</v>
      </c>
      <c r="H633" s="9"/>
      <c r="I633" s="9"/>
      <c r="J633" s="9">
        <v>14860.283936119569</v>
      </c>
      <c r="K633" s="9"/>
      <c r="L633" s="9"/>
      <c r="M633" s="9">
        <v>3363.8453272968241</v>
      </c>
      <c r="N633" s="9">
        <v>19440.994191850725</v>
      </c>
      <c r="O633" s="9">
        <v>544741.00704160018</v>
      </c>
      <c r="P633" s="9">
        <v>7618.6940356464584</v>
      </c>
      <c r="Q633" s="9">
        <v>126800.27490389581</v>
      </c>
      <c r="R633" s="9">
        <v>10260.476240061054</v>
      </c>
      <c r="S633" s="9">
        <v>8257.6053540828216</v>
      </c>
      <c r="T633" s="9">
        <v>4836.09436118127</v>
      </c>
      <c r="U633" s="9">
        <v>1020.4752761817051</v>
      </c>
      <c r="V633" s="9">
        <v>30433.022205798196</v>
      </c>
      <c r="W633" s="9">
        <v>946212.07910119114</v>
      </c>
    </row>
    <row r="634" spans="1:23" x14ac:dyDescent="0.25">
      <c r="A634">
        <v>2010</v>
      </c>
      <c r="B634" s="7" t="s">
        <v>405</v>
      </c>
      <c r="C634" s="9">
        <v>60456.345776241433</v>
      </c>
      <c r="D634" s="9"/>
      <c r="E634" s="9"/>
      <c r="F634" s="9"/>
      <c r="G634" s="9">
        <v>1636865.1902136994</v>
      </c>
      <c r="H634" s="9"/>
      <c r="I634" s="9"/>
      <c r="J634" s="9">
        <v>135877.17426391438</v>
      </c>
      <c r="K634" s="9"/>
      <c r="L634" s="9"/>
      <c r="M634" s="9">
        <v>470063.12648264848</v>
      </c>
      <c r="N634" s="9">
        <v>211312.13380368275</v>
      </c>
      <c r="O634" s="9">
        <v>999275.04224525625</v>
      </c>
      <c r="P634" s="9">
        <v>7635.0684041087652</v>
      </c>
      <c r="Q634" s="9">
        <v>446773.40223140491</v>
      </c>
      <c r="R634" s="9">
        <v>38684.345096060279</v>
      </c>
      <c r="S634" s="9">
        <v>49557.605985824157</v>
      </c>
      <c r="T634" s="9">
        <v>21699.70626191585</v>
      </c>
      <c r="U634" s="9">
        <v>5237.6595928552379</v>
      </c>
      <c r="V634" s="9">
        <v>245012.28879105116</v>
      </c>
      <c r="W634" s="9">
        <v>4328449.089148663</v>
      </c>
    </row>
    <row r="635" spans="1:23" x14ac:dyDescent="0.25">
      <c r="A635">
        <v>2010</v>
      </c>
      <c r="B635" s="7" t="s">
        <v>406</v>
      </c>
      <c r="C635" s="9">
        <v>11337.008161583781</v>
      </c>
      <c r="D635" s="9"/>
      <c r="E635" s="9"/>
      <c r="F635" s="9"/>
      <c r="G635" s="9">
        <v>142649.32420951696</v>
      </c>
      <c r="H635" s="9"/>
      <c r="I635" s="9"/>
      <c r="J635" s="9">
        <v>17110.797702224318</v>
      </c>
      <c r="K635" s="9"/>
      <c r="L635" s="9"/>
      <c r="M635" s="9">
        <v>4076.7750380327138</v>
      </c>
      <c r="N635" s="9">
        <v>7713.4546782476064</v>
      </c>
      <c r="O635" s="9">
        <v>400562.22872629057</v>
      </c>
      <c r="P635" s="9">
        <v>3724.2702180944843</v>
      </c>
      <c r="Q635" s="9">
        <v>68729.095228302278</v>
      </c>
      <c r="R635" s="9">
        <v>10050.789315490896</v>
      </c>
      <c r="S635" s="9">
        <v>5576.5174352118056</v>
      </c>
      <c r="T635" s="9">
        <v>1965.4984797902148</v>
      </c>
      <c r="U635" s="9">
        <v>456.11416220556532</v>
      </c>
      <c r="V635" s="9">
        <v>19046.410435252092</v>
      </c>
      <c r="W635" s="9">
        <v>692998.28379024321</v>
      </c>
    </row>
    <row r="636" spans="1:23" x14ac:dyDescent="0.25">
      <c r="A636">
        <v>2010</v>
      </c>
      <c r="B636" s="7" t="s">
        <v>407</v>
      </c>
      <c r="C636" s="9">
        <v>26302.631161376121</v>
      </c>
      <c r="D636" s="9"/>
      <c r="E636" s="9"/>
      <c r="F636" s="9"/>
      <c r="G636" s="9">
        <v>161895.93937429713</v>
      </c>
      <c r="H636" s="9"/>
      <c r="I636" s="9"/>
      <c r="J636" s="9">
        <v>4907.3862203215685</v>
      </c>
      <c r="K636" s="9"/>
      <c r="L636" s="9"/>
      <c r="M636" s="9">
        <v>22607.240981591309</v>
      </c>
      <c r="N636" s="9">
        <v>10044.66233361639</v>
      </c>
      <c r="O636" s="9">
        <v>267900.16078333964</v>
      </c>
      <c r="P636" s="9">
        <v>11055.221680606983</v>
      </c>
      <c r="Q636" s="9">
        <v>74453.662305812948</v>
      </c>
      <c r="R636" s="9">
        <v>12285.813174543413</v>
      </c>
      <c r="S636" s="9">
        <v>23419.775971153307</v>
      </c>
      <c r="T636" s="9">
        <v>0</v>
      </c>
      <c r="U636" s="9">
        <v>285.22670361356199</v>
      </c>
      <c r="V636" s="9">
        <v>30731.494437966321</v>
      </c>
      <c r="W636" s="9">
        <v>645889.21512823878</v>
      </c>
    </row>
    <row r="637" spans="1:23" x14ac:dyDescent="0.25">
      <c r="A637">
        <v>2010</v>
      </c>
      <c r="B637" s="7" t="s">
        <v>408</v>
      </c>
      <c r="C637" s="9">
        <v>90252.747572322245</v>
      </c>
      <c r="D637" s="9"/>
      <c r="E637" s="9"/>
      <c r="F637" s="9"/>
      <c r="G637" s="9">
        <v>1219623.5594357629</v>
      </c>
      <c r="H637" s="9"/>
      <c r="I637" s="9"/>
      <c r="J637" s="9">
        <v>146882.45485325227</v>
      </c>
      <c r="K637" s="9"/>
      <c r="L637" s="9"/>
      <c r="M637" s="9">
        <v>133689.85105027285</v>
      </c>
      <c r="N637" s="9">
        <v>130380.55259387899</v>
      </c>
      <c r="O637" s="9">
        <v>1401472.321314567</v>
      </c>
      <c r="P637" s="9">
        <v>10008.770118793778</v>
      </c>
      <c r="Q637" s="9">
        <v>467824.82696845679</v>
      </c>
      <c r="R637" s="9">
        <v>77557.085486176336</v>
      </c>
      <c r="S637" s="9">
        <v>62472.703700181693</v>
      </c>
      <c r="T637" s="9">
        <v>18976.217124375213</v>
      </c>
      <c r="U637" s="9">
        <v>16070.786046410056</v>
      </c>
      <c r="V637" s="9">
        <v>288075.77094179549</v>
      </c>
      <c r="W637" s="9">
        <v>4063287.647206245</v>
      </c>
    </row>
    <row r="638" spans="1:23" x14ac:dyDescent="0.25">
      <c r="A638">
        <v>2010</v>
      </c>
      <c r="B638" s="7" t="s">
        <v>409</v>
      </c>
      <c r="C638" s="9">
        <v>257077.29004596206</v>
      </c>
      <c r="D638" s="9"/>
      <c r="E638" s="9"/>
      <c r="F638" s="9"/>
      <c r="G638" s="9">
        <v>2503184.2590083359</v>
      </c>
      <c r="H638" s="9"/>
      <c r="I638" s="9"/>
      <c r="J638" s="9">
        <v>363374.45592082455</v>
      </c>
      <c r="K638" s="9"/>
      <c r="L638" s="9"/>
      <c r="M638" s="9">
        <v>862924.73975175177</v>
      </c>
      <c r="N638" s="9">
        <v>300856.02352557727</v>
      </c>
      <c r="O638" s="9">
        <v>4167305.0059433552</v>
      </c>
      <c r="P638" s="9">
        <v>42593.245910353537</v>
      </c>
      <c r="Q638" s="9">
        <v>1770440.2872364316</v>
      </c>
      <c r="R638" s="9">
        <v>218411.39704144764</v>
      </c>
      <c r="S638" s="9">
        <v>290049.69730284892</v>
      </c>
      <c r="T638" s="9">
        <v>32768.696649684374</v>
      </c>
      <c r="U638" s="9">
        <v>200483.0039170261</v>
      </c>
      <c r="V638" s="9">
        <v>510061.17085869808</v>
      </c>
      <c r="W638" s="9">
        <v>11519529.273112293</v>
      </c>
    </row>
    <row r="639" spans="1:23" x14ac:dyDescent="0.25">
      <c r="A639">
        <v>2010</v>
      </c>
      <c r="B639" s="7" t="s">
        <v>410</v>
      </c>
      <c r="C639" s="9">
        <v>72184.694452298907</v>
      </c>
      <c r="D639" s="9"/>
      <c r="E639" s="9"/>
      <c r="F639" s="9"/>
      <c r="G639" s="9">
        <v>525919.13932037249</v>
      </c>
      <c r="H639" s="9"/>
      <c r="I639" s="9"/>
      <c r="J639" s="9">
        <v>74769.701470329674</v>
      </c>
      <c r="K639" s="9"/>
      <c r="L639" s="9"/>
      <c r="M639" s="9">
        <v>30894.485917537975</v>
      </c>
      <c r="N639" s="9">
        <v>36696.799500515546</v>
      </c>
      <c r="O639" s="9">
        <v>1016050.9021155287</v>
      </c>
      <c r="P639" s="9">
        <v>986.98395081619969</v>
      </c>
      <c r="Q639" s="9">
        <v>475779.34115649469</v>
      </c>
      <c r="R639" s="9">
        <v>38695.59353164208</v>
      </c>
      <c r="S639" s="9">
        <v>42575.557423163031</v>
      </c>
      <c r="T639" s="9">
        <v>18747.226509808635</v>
      </c>
      <c r="U639" s="9">
        <v>2744.2251493153985</v>
      </c>
      <c r="V639" s="9">
        <v>110605.7308440084</v>
      </c>
      <c r="W639" s="9">
        <v>2446650.3813418318</v>
      </c>
    </row>
    <row r="640" spans="1:23" x14ac:dyDescent="0.25">
      <c r="A640">
        <v>2010</v>
      </c>
      <c r="B640" s="7" t="s">
        <v>411</v>
      </c>
      <c r="C640" s="9">
        <v>456793.27858171298</v>
      </c>
      <c r="D640" s="9"/>
      <c r="E640" s="9"/>
      <c r="F640" s="9"/>
      <c r="G640" s="9">
        <v>3972597.4273833372</v>
      </c>
      <c r="H640" s="9"/>
      <c r="I640" s="9"/>
      <c r="J640" s="9">
        <v>310767.02380562585</v>
      </c>
      <c r="K640" s="9"/>
      <c r="L640" s="9"/>
      <c r="M640" s="9">
        <v>617120.52308030298</v>
      </c>
      <c r="N640" s="9">
        <v>529636.2070910281</v>
      </c>
      <c r="O640" s="9">
        <v>20308804.994197551</v>
      </c>
      <c r="P640" s="9">
        <v>109767.74959953155</v>
      </c>
      <c r="Q640" s="9">
        <v>3880303.5632051565</v>
      </c>
      <c r="R640" s="9">
        <v>390671.67570154811</v>
      </c>
      <c r="S640" s="9">
        <v>227847.68016145419</v>
      </c>
      <c r="T640" s="9">
        <v>436003.76625068032</v>
      </c>
      <c r="U640" s="9">
        <v>689968.93528048461</v>
      </c>
      <c r="V640" s="9">
        <v>1233600.9083796716</v>
      </c>
      <c r="W640" s="9">
        <v>33163883.732718084</v>
      </c>
    </row>
    <row r="641" spans="1:23" x14ac:dyDescent="0.25">
      <c r="A641">
        <v>2010</v>
      </c>
      <c r="B641" s="7" t="s">
        <v>412</v>
      </c>
      <c r="C641" s="9">
        <v>1410710.862050249</v>
      </c>
      <c r="D641" s="9"/>
      <c r="E641" s="9"/>
      <c r="F641" s="9"/>
      <c r="G641" s="9">
        <v>18521248.380811129</v>
      </c>
      <c r="H641" s="9"/>
      <c r="I641" s="9"/>
      <c r="J641" s="9">
        <v>1452259.3595709403</v>
      </c>
      <c r="K641" s="9"/>
      <c r="L641" s="9"/>
      <c r="M641" s="9">
        <v>2928961.78265922</v>
      </c>
      <c r="N641" s="9">
        <v>1519615.8290710396</v>
      </c>
      <c r="O641" s="9">
        <v>35296324.759779193</v>
      </c>
      <c r="P641" s="9">
        <v>1532296.0966300149</v>
      </c>
      <c r="Q641" s="9">
        <v>16680565.286913183</v>
      </c>
      <c r="R641" s="9">
        <v>1598421.8786594961</v>
      </c>
      <c r="S641" s="9">
        <v>2970894.7010019543</v>
      </c>
      <c r="T641" s="9">
        <v>555901.26468641963</v>
      </c>
      <c r="U641" s="9">
        <v>495915.58877104375</v>
      </c>
      <c r="V641" s="9">
        <v>9432885.8988945466</v>
      </c>
      <c r="W641" s="9">
        <v>94396001.689498439</v>
      </c>
    </row>
    <row r="642" spans="1:23" x14ac:dyDescent="0.25">
      <c r="A642">
        <v>2010</v>
      </c>
      <c r="B642" s="7" t="s">
        <v>413</v>
      </c>
      <c r="C642" s="9">
        <v>456325.53129106679</v>
      </c>
      <c r="D642" s="9"/>
      <c r="E642" s="9"/>
      <c r="F642" s="9"/>
      <c r="G642" s="9">
        <v>2377681.1850770297</v>
      </c>
      <c r="H642" s="9"/>
      <c r="I642" s="9"/>
      <c r="J642" s="9">
        <v>302356.40267387562</v>
      </c>
      <c r="K642" s="9"/>
      <c r="L642" s="9"/>
      <c r="M642" s="9">
        <v>187550.68332322984</v>
      </c>
      <c r="N642" s="9">
        <v>306551.78594373632</v>
      </c>
      <c r="O642" s="9">
        <v>3078581.4605215611</v>
      </c>
      <c r="P642" s="9">
        <v>82136.718603755857</v>
      </c>
      <c r="Q642" s="9">
        <v>2311985.2002316937</v>
      </c>
      <c r="R642" s="9">
        <v>202645.19276446471</v>
      </c>
      <c r="S642" s="9">
        <v>284105.1526087448</v>
      </c>
      <c r="T642" s="9">
        <v>88021.240546028566</v>
      </c>
      <c r="U642" s="9">
        <v>172294.93617085167</v>
      </c>
      <c r="V642" s="9">
        <v>560644.67946930206</v>
      </c>
      <c r="W642" s="9">
        <v>10410880.169225341</v>
      </c>
    </row>
    <row r="643" spans="1:23" x14ac:dyDescent="0.25">
      <c r="A643">
        <v>2010</v>
      </c>
      <c r="B643" s="7" t="s">
        <v>414</v>
      </c>
      <c r="C643" s="9">
        <v>241648.24882648533</v>
      </c>
      <c r="D643" s="9"/>
      <c r="E643" s="9"/>
      <c r="F643" s="9"/>
      <c r="G643" s="9">
        <v>900108.36947163125</v>
      </c>
      <c r="H643" s="9"/>
      <c r="I643" s="9"/>
      <c r="J643" s="9">
        <v>134200.1685110906</v>
      </c>
      <c r="K643" s="9"/>
      <c r="L643" s="9"/>
      <c r="M643" s="9">
        <v>112457.34868413181</v>
      </c>
      <c r="N643" s="9">
        <v>113332.89183480345</v>
      </c>
      <c r="O643" s="9">
        <v>2289395.674765625</v>
      </c>
      <c r="P643" s="9">
        <v>20490.723807774502</v>
      </c>
      <c r="Q643" s="9">
        <v>706150.87834495562</v>
      </c>
      <c r="R643" s="9">
        <v>151890.56922256137</v>
      </c>
      <c r="S643" s="9">
        <v>245942.79448158393</v>
      </c>
      <c r="T643" s="9">
        <v>41029.717506740715</v>
      </c>
      <c r="U643" s="9">
        <v>3901.5421310664096</v>
      </c>
      <c r="V643" s="9">
        <v>300454.68742479652</v>
      </c>
      <c r="W643" s="9">
        <v>5261003.6150132464</v>
      </c>
    </row>
    <row r="644" spans="1:23" x14ac:dyDescent="0.25">
      <c r="A644">
        <v>2010</v>
      </c>
      <c r="B644" s="7" t="s">
        <v>415</v>
      </c>
      <c r="C644" s="9">
        <v>269553.3039420764</v>
      </c>
      <c r="D644" s="9"/>
      <c r="E644" s="9"/>
      <c r="F644" s="9"/>
      <c r="G644" s="9">
        <v>2045499.1338353483</v>
      </c>
      <c r="H644" s="9"/>
      <c r="I644" s="9"/>
      <c r="J644" s="9">
        <v>245959.25017204494</v>
      </c>
      <c r="K644" s="9"/>
      <c r="L644" s="9"/>
      <c r="M644" s="9">
        <v>547637.27053831075</v>
      </c>
      <c r="N644" s="9">
        <v>131618.25730126351</v>
      </c>
      <c r="O644" s="9">
        <v>4481047.5139106512</v>
      </c>
      <c r="P644" s="9">
        <v>24700.686071193715</v>
      </c>
      <c r="Q644" s="9">
        <v>2076392.5362124061</v>
      </c>
      <c r="R644" s="9">
        <v>181131.81744807557</v>
      </c>
      <c r="S644" s="9">
        <v>115010.93720399111</v>
      </c>
      <c r="T644" s="9">
        <v>48105.506302573252</v>
      </c>
      <c r="U644" s="9">
        <v>97660.538337274222</v>
      </c>
      <c r="V644" s="9">
        <v>618788.34277224354</v>
      </c>
      <c r="W644" s="9">
        <v>10883105.094047451</v>
      </c>
    </row>
    <row r="645" spans="1:23" x14ac:dyDescent="0.25">
      <c r="A645">
        <v>2010</v>
      </c>
      <c r="B645" s="7" t="s">
        <v>416</v>
      </c>
      <c r="C645" s="9">
        <v>33089.322014384627</v>
      </c>
      <c r="D645" s="9"/>
      <c r="E645" s="9"/>
      <c r="F645" s="9"/>
      <c r="G645" s="9">
        <v>166557.84360894043</v>
      </c>
      <c r="H645" s="9"/>
      <c r="I645" s="9"/>
      <c r="J645" s="9">
        <v>32158.362186843056</v>
      </c>
      <c r="K645" s="9"/>
      <c r="L645" s="9"/>
      <c r="M645" s="9">
        <v>9306.619214829394</v>
      </c>
      <c r="N645" s="9">
        <v>32051.411680726964</v>
      </c>
      <c r="O645" s="9">
        <v>656412.7051215471</v>
      </c>
      <c r="P645" s="9">
        <v>2847.2686609372631</v>
      </c>
      <c r="Q645" s="9">
        <v>122419.05714368464</v>
      </c>
      <c r="R645" s="9">
        <v>14012.934962017287</v>
      </c>
      <c r="S645" s="9">
        <v>53724.307704348546</v>
      </c>
      <c r="T645" s="9">
        <v>2764.2029581978745</v>
      </c>
      <c r="U645" s="9">
        <v>2786.1031406223119</v>
      </c>
      <c r="V645" s="9">
        <v>72434.013185483331</v>
      </c>
      <c r="W645" s="9">
        <v>1200564.1515825628</v>
      </c>
    </row>
    <row r="646" spans="1:23" x14ac:dyDescent="0.25">
      <c r="A646">
        <v>2010</v>
      </c>
      <c r="B646" s="7" t="s">
        <v>417</v>
      </c>
      <c r="C646" s="9">
        <v>44472.600837631064</v>
      </c>
      <c r="D646" s="9"/>
      <c r="E646" s="9"/>
      <c r="F646" s="9"/>
      <c r="G646" s="9">
        <v>304921.61832089792</v>
      </c>
      <c r="H646" s="9"/>
      <c r="I646" s="9"/>
      <c r="J646" s="9">
        <v>30215.569737333615</v>
      </c>
      <c r="K646" s="9"/>
      <c r="L646" s="9"/>
      <c r="M646" s="9">
        <v>8180.9758587058859</v>
      </c>
      <c r="N646" s="9">
        <v>44332.120983130248</v>
      </c>
      <c r="O646" s="9">
        <v>459977.2487905728</v>
      </c>
      <c r="P646" s="9">
        <v>10336.377154541831</v>
      </c>
      <c r="Q646" s="9">
        <v>52030.651144254109</v>
      </c>
      <c r="R646" s="9">
        <v>22005.856150383777</v>
      </c>
      <c r="S646" s="9">
        <v>17039.98669912191</v>
      </c>
      <c r="T646" s="9">
        <v>23798.343659062783</v>
      </c>
      <c r="U646" s="9">
        <v>3503.6415583904495</v>
      </c>
      <c r="V646" s="9">
        <v>52354.668135111395</v>
      </c>
      <c r="W646" s="9">
        <v>1073169.6590291378</v>
      </c>
    </row>
    <row r="647" spans="1:23" x14ac:dyDescent="0.25">
      <c r="A647">
        <v>2010</v>
      </c>
      <c r="B647" s="7" t="s">
        <v>418</v>
      </c>
      <c r="C647" s="9">
        <v>82570.218001221205</v>
      </c>
      <c r="D647" s="9"/>
      <c r="E647" s="9"/>
      <c r="F647" s="9"/>
      <c r="G647" s="9">
        <v>737819.56421521341</v>
      </c>
      <c r="H647" s="9"/>
      <c r="I647" s="9"/>
      <c r="J647" s="9">
        <v>99567.592783709042</v>
      </c>
      <c r="K647" s="9"/>
      <c r="L647" s="9"/>
      <c r="M647" s="9">
        <v>88395.563092581637</v>
      </c>
      <c r="N647" s="9">
        <v>39393.183981059847</v>
      </c>
      <c r="O647" s="9">
        <v>1244290.9519521305</v>
      </c>
      <c r="P647" s="9">
        <v>3516.6986714881332</v>
      </c>
      <c r="Q647" s="9">
        <v>392165.8671607846</v>
      </c>
      <c r="R647" s="9">
        <v>39051.268668156576</v>
      </c>
      <c r="S647" s="9">
        <v>59320.244395933078</v>
      </c>
      <c r="T647" s="9">
        <v>33659.493562555719</v>
      </c>
      <c r="U647" s="9">
        <v>6693.5859411581241</v>
      </c>
      <c r="V647" s="9">
        <v>140218.27898980444</v>
      </c>
      <c r="W647" s="9">
        <v>2966662.5114157968</v>
      </c>
    </row>
    <row r="648" spans="1:23" x14ac:dyDescent="0.25">
      <c r="A648">
        <v>2010</v>
      </c>
      <c r="B648" s="7" t="s">
        <v>419</v>
      </c>
      <c r="C648" s="9">
        <v>101910.80944132346</v>
      </c>
      <c r="D648" s="9"/>
      <c r="E648" s="9"/>
      <c r="F648" s="9"/>
      <c r="G648" s="9">
        <v>1138858.2111124571</v>
      </c>
      <c r="H648" s="9"/>
      <c r="I648" s="9"/>
      <c r="J648" s="9">
        <v>95911.774541547275</v>
      </c>
      <c r="K648" s="9"/>
      <c r="L648" s="9"/>
      <c r="M648" s="9">
        <v>55275.411770590763</v>
      </c>
      <c r="N648" s="9">
        <v>76962.256360737505</v>
      </c>
      <c r="O648" s="9">
        <v>3147861.6244205218</v>
      </c>
      <c r="P648" s="9">
        <v>2486.9428048955824</v>
      </c>
      <c r="Q648" s="9">
        <v>920414.04143488593</v>
      </c>
      <c r="R648" s="9">
        <v>120318.67156412097</v>
      </c>
      <c r="S648" s="9">
        <v>35983.095880618035</v>
      </c>
      <c r="T648" s="9">
        <v>10734.799214980812</v>
      </c>
      <c r="U648" s="9">
        <v>230107.99284045552</v>
      </c>
      <c r="V648" s="9">
        <v>393619.6775584289</v>
      </c>
      <c r="W648" s="9">
        <v>6330445.3089455636</v>
      </c>
    </row>
    <row r="649" spans="1:23" x14ac:dyDescent="0.25">
      <c r="B649" s="7" t="s">
        <v>88</v>
      </c>
      <c r="C649" s="9">
        <v>3879353.8570769392</v>
      </c>
      <c r="D649" s="9"/>
      <c r="E649" s="9"/>
      <c r="F649" s="9"/>
      <c r="G649" s="9">
        <v>39027160.655582197</v>
      </c>
      <c r="H649" s="9"/>
      <c r="I649" s="9"/>
      <c r="J649" s="9">
        <v>3753985.3695057626</v>
      </c>
      <c r="K649" s="9"/>
      <c r="L649" s="9"/>
      <c r="M649" s="9">
        <v>6334904.1044207187</v>
      </c>
      <c r="N649" s="9">
        <v>4035719.2330271387</v>
      </c>
      <c r="O649" s="9">
        <v>83743270.387047961</v>
      </c>
      <c r="P649" s="9">
        <v>1888248.7918711514</v>
      </c>
      <c r="Q649" s="9">
        <v>31741614.952982552</v>
      </c>
      <c r="R649" s="9">
        <v>3254278.8832426406</v>
      </c>
      <c r="S649" s="9">
        <v>4700028.8575698193</v>
      </c>
      <c r="T649" s="9">
        <v>1426540.5070495454</v>
      </c>
      <c r="U649" s="9">
        <v>2409001.6968766074</v>
      </c>
      <c r="V649" s="9">
        <v>14541448.359784704</v>
      </c>
      <c r="W649" s="9">
        <v>200735555.65603772</v>
      </c>
    </row>
    <row r="651" spans="1:23" x14ac:dyDescent="0.25">
      <c r="C651" s="13" t="s">
        <v>92</v>
      </c>
    </row>
    <row r="652" spans="1:23" x14ac:dyDescent="0.25">
      <c r="C652" s="132" t="s">
        <v>48</v>
      </c>
      <c r="M652" s="132" t="s">
        <v>844</v>
      </c>
      <c r="W652" s="132" t="s">
        <v>83</v>
      </c>
    </row>
    <row r="653" spans="1:23" x14ac:dyDescent="0.25">
      <c r="A653">
        <v>2011</v>
      </c>
      <c r="B653" s="13" t="s">
        <v>93</v>
      </c>
      <c r="C653" s="132" t="s">
        <v>779</v>
      </c>
      <c r="D653" s="132" t="s">
        <v>781</v>
      </c>
      <c r="E653" s="132" t="s">
        <v>23</v>
      </c>
      <c r="F653" s="132" t="s">
        <v>786</v>
      </c>
      <c r="G653" s="132" t="s">
        <v>787</v>
      </c>
      <c r="H653" s="132" t="s">
        <v>790</v>
      </c>
      <c r="I653" s="132" t="s">
        <v>25</v>
      </c>
      <c r="J653" s="132" t="s">
        <v>24</v>
      </c>
      <c r="K653" s="132" t="s">
        <v>35</v>
      </c>
      <c r="L653" s="132" t="s">
        <v>794</v>
      </c>
      <c r="M653" s="132" t="s">
        <v>779</v>
      </c>
      <c r="N653" s="132" t="s">
        <v>781</v>
      </c>
      <c r="O653" s="132" t="s">
        <v>23</v>
      </c>
      <c r="P653" s="132" t="s">
        <v>786</v>
      </c>
      <c r="Q653" s="132" t="s">
        <v>787</v>
      </c>
      <c r="R653" s="132" t="s">
        <v>790</v>
      </c>
      <c r="S653" s="132" t="s">
        <v>25</v>
      </c>
      <c r="T653" s="132" t="s">
        <v>24</v>
      </c>
      <c r="U653" s="132" t="s">
        <v>35</v>
      </c>
      <c r="V653" s="132" t="s">
        <v>794</v>
      </c>
    </row>
    <row r="654" spans="1:23" x14ac:dyDescent="0.25">
      <c r="A654">
        <v>2011</v>
      </c>
      <c r="B654" s="7" t="s">
        <v>420</v>
      </c>
      <c r="C654" s="9">
        <v>48463.260645682429</v>
      </c>
      <c r="D654" s="9"/>
      <c r="E654" s="9"/>
      <c r="F654" s="9"/>
      <c r="G654" s="9">
        <v>137651.30128085677</v>
      </c>
      <c r="H654" s="9"/>
      <c r="I654" s="9"/>
      <c r="J654" s="9">
        <v>11656.196607129956</v>
      </c>
      <c r="K654" s="9"/>
      <c r="L654" s="9"/>
      <c r="M654" s="9">
        <v>5207.013357054514</v>
      </c>
      <c r="N654" s="9">
        <v>26337.530081676057</v>
      </c>
      <c r="O654" s="9">
        <v>286859.46589689341</v>
      </c>
      <c r="P654" s="9">
        <v>701.0987005097096</v>
      </c>
      <c r="Q654" s="9">
        <v>39674.178232848484</v>
      </c>
      <c r="R654" s="9">
        <v>13666.840329498937</v>
      </c>
      <c r="S654" s="9">
        <v>9043.6232159286319</v>
      </c>
      <c r="T654" s="9">
        <v>3790.5690245405099</v>
      </c>
      <c r="U654" s="9">
        <v>1837.7371503577779</v>
      </c>
      <c r="V654" s="9">
        <v>13712.546747651268</v>
      </c>
      <c r="W654" s="9">
        <v>598601.36127062852</v>
      </c>
    </row>
    <row r="655" spans="1:23" x14ac:dyDescent="0.25">
      <c r="A655">
        <v>2011</v>
      </c>
      <c r="B655" s="7" t="s">
        <v>421</v>
      </c>
      <c r="C655" s="9">
        <v>7407.1987588735401</v>
      </c>
      <c r="D655" s="9"/>
      <c r="E655" s="9"/>
      <c r="F655" s="9"/>
      <c r="G655" s="9">
        <v>38572.579006469379</v>
      </c>
      <c r="H655" s="9"/>
      <c r="I655" s="9"/>
      <c r="J655" s="9">
        <v>7527.6627698732373</v>
      </c>
      <c r="K655" s="9"/>
      <c r="L655" s="9"/>
      <c r="M655" s="9">
        <v>4965.5626129914499</v>
      </c>
      <c r="N655" s="9">
        <v>387.10555966633223</v>
      </c>
      <c r="O655" s="9">
        <v>67432.471715822787</v>
      </c>
      <c r="P655" s="9">
        <v>409.08043936934155</v>
      </c>
      <c r="Q655" s="9">
        <v>6688.8357318737699</v>
      </c>
      <c r="R655" s="9">
        <v>2656.9415231570574</v>
      </c>
      <c r="S655" s="9">
        <v>3669.059919060343</v>
      </c>
      <c r="T655" s="9">
        <v>1644.2567110149685</v>
      </c>
      <c r="U655" s="9">
        <v>39443.886712572152</v>
      </c>
      <c r="V655" s="9">
        <v>4494.5428897821903</v>
      </c>
      <c r="W655" s="9">
        <v>185299.1843505266</v>
      </c>
    </row>
    <row r="656" spans="1:23" x14ac:dyDescent="0.25">
      <c r="A656">
        <v>2011</v>
      </c>
      <c r="B656" s="7" t="s">
        <v>422</v>
      </c>
      <c r="C656" s="9">
        <v>63788.251786949921</v>
      </c>
      <c r="D656" s="9"/>
      <c r="E656" s="9"/>
      <c r="F656" s="9"/>
      <c r="G656" s="9">
        <v>297167.71052409173</v>
      </c>
      <c r="H656" s="9"/>
      <c r="I656" s="9"/>
      <c r="J656" s="9">
        <v>35466.072972148962</v>
      </c>
      <c r="K656" s="9"/>
      <c r="L656" s="9"/>
      <c r="M656" s="9">
        <v>50388.609906367463</v>
      </c>
      <c r="N656" s="9">
        <v>154760.3803017039</v>
      </c>
      <c r="O656" s="9">
        <v>832850.86405360093</v>
      </c>
      <c r="P656" s="9">
        <v>681.04822868157885</v>
      </c>
      <c r="Q656" s="9">
        <v>166353.94670135804</v>
      </c>
      <c r="R656" s="9">
        <v>18223.632785044123</v>
      </c>
      <c r="S656" s="9">
        <v>81870.861734293649</v>
      </c>
      <c r="T656" s="9">
        <v>2689.5765414700272</v>
      </c>
      <c r="U656" s="9">
        <v>8482.4484477814385</v>
      </c>
      <c r="V656" s="9">
        <v>89041.032412020344</v>
      </c>
      <c r="W656" s="9">
        <v>1801764.436395512</v>
      </c>
    </row>
    <row r="657" spans="1:23" x14ac:dyDescent="0.25">
      <c r="A657">
        <v>2011</v>
      </c>
      <c r="B657" s="7" t="s">
        <v>423</v>
      </c>
      <c r="C657" s="9">
        <v>1888.2743632235313</v>
      </c>
      <c r="D657" s="9"/>
      <c r="E657" s="9"/>
      <c r="F657" s="9"/>
      <c r="G657" s="9">
        <v>27672.605863618952</v>
      </c>
      <c r="H657" s="9"/>
      <c r="I657" s="9"/>
      <c r="J657" s="9">
        <v>6103.2322475771107</v>
      </c>
      <c r="K657" s="9"/>
      <c r="L657" s="9"/>
      <c r="M657" s="9">
        <v>0</v>
      </c>
      <c r="N657" s="9">
        <v>2958.2213258435918</v>
      </c>
      <c r="O657" s="9">
        <v>80336.277669762523</v>
      </c>
      <c r="P657" s="9">
        <v>512.74015355870574</v>
      </c>
      <c r="Q657" s="9">
        <v>9984.5077254940788</v>
      </c>
      <c r="R657" s="9">
        <v>3609.9816895758113</v>
      </c>
      <c r="S657" s="9">
        <v>4483.6518776383391</v>
      </c>
      <c r="T657" s="9">
        <v>2603.6485436079843</v>
      </c>
      <c r="U657" s="9">
        <v>1451.0786086765909</v>
      </c>
      <c r="V657" s="9">
        <v>4311.2575438777958</v>
      </c>
      <c r="W657" s="9">
        <v>145915.47761245503</v>
      </c>
    </row>
    <row r="658" spans="1:23" x14ac:dyDescent="0.25">
      <c r="A658">
        <v>2011</v>
      </c>
      <c r="B658" s="7" t="s">
        <v>424</v>
      </c>
      <c r="C658" s="9">
        <v>35271.996673879155</v>
      </c>
      <c r="D658" s="9"/>
      <c r="E658" s="9"/>
      <c r="F658" s="9"/>
      <c r="G658" s="9">
        <v>330579.77390648209</v>
      </c>
      <c r="H658" s="9"/>
      <c r="I658" s="9"/>
      <c r="J658" s="9">
        <v>37253.908578322291</v>
      </c>
      <c r="K658" s="9"/>
      <c r="L658" s="9"/>
      <c r="M658" s="9">
        <v>22554.607677812772</v>
      </c>
      <c r="N658" s="9">
        <v>105886.92610293109</v>
      </c>
      <c r="O658" s="9">
        <v>645557.67940936272</v>
      </c>
      <c r="P658" s="9">
        <v>6800.7111212899417</v>
      </c>
      <c r="Q658" s="9">
        <v>246996.24188485619</v>
      </c>
      <c r="R658" s="9">
        <v>35365.009357930743</v>
      </c>
      <c r="S658" s="9">
        <v>23036.404542861728</v>
      </c>
      <c r="T658" s="9">
        <v>3144.7089678224688</v>
      </c>
      <c r="U658" s="9">
        <v>302535.15626499616</v>
      </c>
      <c r="V658" s="9">
        <v>84662.990117783687</v>
      </c>
      <c r="W658" s="9">
        <v>1879646.1146063311</v>
      </c>
    </row>
    <row r="659" spans="1:23" x14ac:dyDescent="0.25">
      <c r="A659">
        <v>2011</v>
      </c>
      <c r="B659" s="7" t="s">
        <v>425</v>
      </c>
      <c r="C659" s="9">
        <v>1907.2485032567215</v>
      </c>
      <c r="D659" s="9"/>
      <c r="E659" s="9"/>
      <c r="F659" s="9"/>
      <c r="G659" s="9">
        <v>36414.095765303464</v>
      </c>
      <c r="H659" s="9"/>
      <c r="I659" s="9"/>
      <c r="J659" s="9">
        <v>2450.2443508796214</v>
      </c>
      <c r="K659" s="9"/>
      <c r="L659" s="9"/>
      <c r="M659" s="9">
        <v>1348.6752281672952</v>
      </c>
      <c r="N659" s="9">
        <v>3806.7164196051926</v>
      </c>
      <c r="O659" s="9">
        <v>78576.421084296613</v>
      </c>
      <c r="P659" s="9">
        <v>0</v>
      </c>
      <c r="Q659" s="9">
        <v>813.21432196997296</v>
      </c>
      <c r="R659" s="9">
        <v>1724.5834972788641</v>
      </c>
      <c r="S659" s="9">
        <v>1312.6491010882107</v>
      </c>
      <c r="T659" s="9">
        <v>0</v>
      </c>
      <c r="U659" s="9">
        <v>604.96898397796667</v>
      </c>
      <c r="V659" s="9">
        <v>11449.236393284522</v>
      </c>
      <c r="W659" s="9">
        <v>140408.05364910845</v>
      </c>
    </row>
    <row r="660" spans="1:23" x14ac:dyDescent="0.25">
      <c r="A660">
        <v>2011</v>
      </c>
      <c r="B660" s="7" t="s">
        <v>426</v>
      </c>
      <c r="C660" s="9">
        <v>6623.5879729955805</v>
      </c>
      <c r="D660" s="9"/>
      <c r="E660" s="9"/>
      <c r="F660" s="9"/>
      <c r="G660" s="9">
        <v>73910.870117496903</v>
      </c>
      <c r="H660" s="9"/>
      <c r="I660" s="9"/>
      <c r="J660" s="9">
        <v>7880.0496390629714</v>
      </c>
      <c r="K660" s="9"/>
      <c r="L660" s="9"/>
      <c r="M660" s="9">
        <v>8388.7245800243272</v>
      </c>
      <c r="N660" s="9">
        <v>2292.605096456582</v>
      </c>
      <c r="O660" s="9">
        <v>109060.54414853959</v>
      </c>
      <c r="P660" s="9">
        <v>0</v>
      </c>
      <c r="Q660" s="9">
        <v>29996.472310269259</v>
      </c>
      <c r="R660" s="9">
        <v>4960.5834631049729</v>
      </c>
      <c r="S660" s="9">
        <v>5380.041236139703</v>
      </c>
      <c r="T660" s="9">
        <v>85.303482458326002</v>
      </c>
      <c r="U660" s="9">
        <v>0</v>
      </c>
      <c r="V660" s="9">
        <v>17236.433800286668</v>
      </c>
      <c r="W660" s="9">
        <v>265815.21584683482</v>
      </c>
    </row>
    <row r="661" spans="1:23" x14ac:dyDescent="0.25">
      <c r="A661">
        <v>2011</v>
      </c>
      <c r="B661" s="7" t="s">
        <v>427</v>
      </c>
      <c r="C661" s="9">
        <v>38172.393738299885</v>
      </c>
      <c r="D661" s="9"/>
      <c r="E661" s="9"/>
      <c r="F661" s="9"/>
      <c r="G661" s="9">
        <v>234972.41912201914</v>
      </c>
      <c r="H661" s="9"/>
      <c r="I661" s="9"/>
      <c r="J661" s="9">
        <v>30719.041850958325</v>
      </c>
      <c r="K661" s="9"/>
      <c r="L661" s="9"/>
      <c r="M661" s="9">
        <v>7701.1544229675619</v>
      </c>
      <c r="N661" s="9">
        <v>6063.9096922464396</v>
      </c>
      <c r="O661" s="9">
        <v>417934.5400726326</v>
      </c>
      <c r="P661" s="9">
        <v>580.84206415743984</v>
      </c>
      <c r="Q661" s="9">
        <v>55176.297827590686</v>
      </c>
      <c r="R661" s="9">
        <v>10852.356692665151</v>
      </c>
      <c r="S661" s="9">
        <v>7585.3503734094566</v>
      </c>
      <c r="T661" s="9">
        <v>4381.974155420442</v>
      </c>
      <c r="U661" s="9">
        <v>15342.680988222504</v>
      </c>
      <c r="V661" s="9">
        <v>67074.941597977217</v>
      </c>
      <c r="W661" s="9">
        <v>896557.90259856696</v>
      </c>
    </row>
    <row r="662" spans="1:23" x14ac:dyDescent="0.25">
      <c r="A662">
        <v>2011</v>
      </c>
      <c r="B662" s="7" t="s">
        <v>428</v>
      </c>
      <c r="C662" s="9">
        <v>29474.987677334135</v>
      </c>
      <c r="D662" s="9"/>
      <c r="E662" s="9"/>
      <c r="F662" s="9"/>
      <c r="G662" s="9">
        <v>191737.48210038571</v>
      </c>
      <c r="H662" s="9"/>
      <c r="I662" s="9"/>
      <c r="J662" s="9">
        <v>21299.267511101429</v>
      </c>
      <c r="K662" s="9"/>
      <c r="L662" s="9"/>
      <c r="M662" s="9">
        <v>7853.5636205241644</v>
      </c>
      <c r="N662" s="9">
        <v>121464.63794819094</v>
      </c>
      <c r="O662" s="9">
        <v>178867.32805333071</v>
      </c>
      <c r="P662" s="9">
        <v>5818.3806024873456</v>
      </c>
      <c r="Q662" s="9">
        <v>32302.010465217179</v>
      </c>
      <c r="R662" s="9">
        <v>11340.704876246749</v>
      </c>
      <c r="S662" s="9">
        <v>5486.8456518402591</v>
      </c>
      <c r="T662" s="9">
        <v>255.91044737497799</v>
      </c>
      <c r="U662" s="9">
        <v>21083.77859191304</v>
      </c>
      <c r="V662" s="9">
        <v>24888.633389076647</v>
      </c>
      <c r="W662" s="9">
        <v>651873.53093502333</v>
      </c>
    </row>
    <row r="663" spans="1:23" x14ac:dyDescent="0.25">
      <c r="A663">
        <v>2011</v>
      </c>
      <c r="B663" s="7" t="s">
        <v>429</v>
      </c>
      <c r="C663" s="9">
        <v>56851.767782952433</v>
      </c>
      <c r="D663" s="9"/>
      <c r="E663" s="9"/>
      <c r="F663" s="9"/>
      <c r="G663" s="9">
        <v>992128.99039187073</v>
      </c>
      <c r="H663" s="9"/>
      <c r="I663" s="9"/>
      <c r="J663" s="9">
        <v>28747.649718296023</v>
      </c>
      <c r="K663" s="9"/>
      <c r="L663" s="9"/>
      <c r="M663" s="9">
        <v>80185.264954540165</v>
      </c>
      <c r="N663" s="9">
        <v>265850.86606446764</v>
      </c>
      <c r="O663" s="9">
        <v>802774.18807897228</v>
      </c>
      <c r="P663" s="9">
        <v>4222.1587844359537</v>
      </c>
      <c r="Q663" s="9">
        <v>350466.91953343467</v>
      </c>
      <c r="R663" s="9">
        <v>34652.521263132287</v>
      </c>
      <c r="S663" s="9">
        <v>82710.272775399178</v>
      </c>
      <c r="T663" s="9">
        <v>23889.57255231091</v>
      </c>
      <c r="U663" s="9">
        <v>7561.6026453727118</v>
      </c>
      <c r="V663" s="9">
        <v>163245.57392246136</v>
      </c>
      <c r="W663" s="9">
        <v>2893287.3484676462</v>
      </c>
    </row>
    <row r="664" spans="1:23" x14ac:dyDescent="0.25">
      <c r="A664">
        <v>2011</v>
      </c>
      <c r="B664" s="7" t="s">
        <v>430</v>
      </c>
      <c r="C664" s="9">
        <v>20170.242787191553</v>
      </c>
      <c r="D664" s="9"/>
      <c r="E664" s="9"/>
      <c r="F664" s="9"/>
      <c r="G664" s="9">
        <v>200259.18653736089</v>
      </c>
      <c r="H664" s="9"/>
      <c r="I664" s="9"/>
      <c r="J664" s="9">
        <v>25966.946282902827</v>
      </c>
      <c r="K664" s="9"/>
      <c r="L664" s="9"/>
      <c r="M664" s="9">
        <v>21908.70813575482</v>
      </c>
      <c r="N664" s="9">
        <v>19507.059871664984</v>
      </c>
      <c r="O664" s="9">
        <v>926188.36432823376</v>
      </c>
      <c r="P664" s="9">
        <v>3646.9313745906638</v>
      </c>
      <c r="Q664" s="9">
        <v>115043.57092912942</v>
      </c>
      <c r="R664" s="9">
        <v>16841.300040126363</v>
      </c>
      <c r="S664" s="9">
        <v>11172.176421600621</v>
      </c>
      <c r="T664" s="9">
        <v>691.32977977960581</v>
      </c>
      <c r="U664" s="9">
        <v>14570.739971615771</v>
      </c>
      <c r="V664" s="9">
        <v>67673.795934551075</v>
      </c>
      <c r="W664" s="9">
        <v>1443640.3523945021</v>
      </c>
    </row>
    <row r="665" spans="1:23" x14ac:dyDescent="0.25">
      <c r="A665">
        <v>2011</v>
      </c>
      <c r="B665" s="7" t="s">
        <v>431</v>
      </c>
      <c r="C665" s="9">
        <v>29468.975381570774</v>
      </c>
      <c r="D665" s="9"/>
      <c r="E665" s="9"/>
      <c r="F665" s="9"/>
      <c r="G665" s="9">
        <v>183491.461545842</v>
      </c>
      <c r="H665" s="9"/>
      <c r="I665" s="9"/>
      <c r="J665" s="9">
        <v>13393.594774584757</v>
      </c>
      <c r="K665" s="9"/>
      <c r="L665" s="9"/>
      <c r="M665" s="9">
        <v>2682.319658501799</v>
      </c>
      <c r="N665" s="9">
        <v>33556.673510837267</v>
      </c>
      <c r="O665" s="9">
        <v>510404.32377713767</v>
      </c>
      <c r="P665" s="9">
        <v>8952.3559139006647</v>
      </c>
      <c r="Q665" s="9">
        <v>117969.23148899073</v>
      </c>
      <c r="R665" s="9">
        <v>12944.821342120986</v>
      </c>
      <c r="S665" s="9">
        <v>8241.7866552873365</v>
      </c>
      <c r="T665" s="9">
        <v>6148.0954867615419</v>
      </c>
      <c r="U665" s="9">
        <v>76.896417186226856</v>
      </c>
      <c r="V665" s="9">
        <v>35007.61924073151</v>
      </c>
      <c r="W665" s="9">
        <v>962338.15519345331</v>
      </c>
    </row>
    <row r="666" spans="1:23" x14ac:dyDescent="0.25">
      <c r="A666">
        <v>2011</v>
      </c>
      <c r="B666" s="7" t="s">
        <v>432</v>
      </c>
      <c r="C666" s="9">
        <v>74619.836533657392</v>
      </c>
      <c r="D666" s="9"/>
      <c r="E666" s="9"/>
      <c r="F666" s="9"/>
      <c r="G666" s="9">
        <v>1340126.949026766</v>
      </c>
      <c r="H666" s="9"/>
      <c r="I666" s="9"/>
      <c r="J666" s="9">
        <v>95591.007383263874</v>
      </c>
      <c r="K666" s="9"/>
      <c r="L666" s="9"/>
      <c r="M666" s="9">
        <v>447561.0816439169</v>
      </c>
      <c r="N666" s="9">
        <v>62246.054924569209</v>
      </c>
      <c r="O666" s="9">
        <v>1318710.7686537402</v>
      </c>
      <c r="P666" s="9">
        <v>9662.4404714642951</v>
      </c>
      <c r="Q666" s="9">
        <v>698004.43876195687</v>
      </c>
      <c r="R666" s="9">
        <v>37403.431327805927</v>
      </c>
      <c r="S666" s="9">
        <v>47538.655094719681</v>
      </c>
      <c r="T666" s="9">
        <v>11220.652606005655</v>
      </c>
      <c r="U666" s="9">
        <v>16393.810659646868</v>
      </c>
      <c r="V666" s="9">
        <v>265301.01926197187</v>
      </c>
      <c r="W666" s="9">
        <v>4424380.146349485</v>
      </c>
    </row>
    <row r="667" spans="1:23" x14ac:dyDescent="0.25">
      <c r="A667">
        <v>2011</v>
      </c>
      <c r="B667" s="7" t="s">
        <v>433</v>
      </c>
      <c r="C667" s="9">
        <v>15001.393699086171</v>
      </c>
      <c r="D667" s="9"/>
      <c r="E667" s="9"/>
      <c r="F667" s="9"/>
      <c r="G667" s="9">
        <v>147950.86013000575</v>
      </c>
      <c r="H667" s="9"/>
      <c r="I667" s="9"/>
      <c r="J667" s="9">
        <v>9301.7200180482796</v>
      </c>
      <c r="K667" s="9"/>
      <c r="L667" s="9"/>
      <c r="M667" s="9">
        <v>6238.4250174544713</v>
      </c>
      <c r="N667" s="9">
        <v>3739.8655114869207</v>
      </c>
      <c r="O667" s="9">
        <v>389586.94345081976</v>
      </c>
      <c r="P667" s="9">
        <v>4870.0563507167881</v>
      </c>
      <c r="Q667" s="9">
        <v>57445.5679577017</v>
      </c>
      <c r="R667" s="9">
        <v>10866.82495729324</v>
      </c>
      <c r="S667" s="9">
        <v>5972.542134541216</v>
      </c>
      <c r="T667" s="9">
        <v>1881.3722186221623</v>
      </c>
      <c r="U667" s="9">
        <v>415.48876181125786</v>
      </c>
      <c r="V667" s="9">
        <v>25492.437755415645</v>
      </c>
      <c r="W667" s="9">
        <v>678763.49796300335</v>
      </c>
    </row>
    <row r="668" spans="1:23" x14ac:dyDescent="0.25">
      <c r="A668">
        <v>2011</v>
      </c>
      <c r="B668" s="7" t="s">
        <v>434</v>
      </c>
      <c r="C668" s="9">
        <v>33268.825199877785</v>
      </c>
      <c r="D668" s="9"/>
      <c r="E668" s="9"/>
      <c r="F668" s="9"/>
      <c r="G668" s="9">
        <v>170135.58456545125</v>
      </c>
      <c r="H668" s="9"/>
      <c r="I668" s="9"/>
      <c r="J668" s="9">
        <v>6350.3485587182222</v>
      </c>
      <c r="K668" s="9"/>
      <c r="L668" s="9"/>
      <c r="M668" s="9">
        <v>30953.843252645314</v>
      </c>
      <c r="N668" s="9">
        <v>8605.7436338277166</v>
      </c>
      <c r="O668" s="9">
        <v>284303.45397630485</v>
      </c>
      <c r="P668" s="9">
        <v>12670.229163747215</v>
      </c>
      <c r="Q668" s="9">
        <v>71979.165158987307</v>
      </c>
      <c r="R668" s="9">
        <v>15189.060268430036</v>
      </c>
      <c r="S668" s="9">
        <v>42453.293108697457</v>
      </c>
      <c r="T668" s="9">
        <v>0</v>
      </c>
      <c r="U668" s="9">
        <v>968.86219233551276</v>
      </c>
      <c r="V668" s="9">
        <v>41389.7145529521</v>
      </c>
      <c r="W668" s="9">
        <v>718268.1236319748</v>
      </c>
    </row>
    <row r="669" spans="1:23" x14ac:dyDescent="0.25">
      <c r="A669">
        <v>2011</v>
      </c>
      <c r="B669" s="7" t="s">
        <v>435</v>
      </c>
      <c r="C669" s="9">
        <v>111185.46062664852</v>
      </c>
      <c r="D669" s="9"/>
      <c r="E669" s="9"/>
      <c r="F669" s="9"/>
      <c r="G669" s="9">
        <v>1242088.9535220014</v>
      </c>
      <c r="H669" s="9"/>
      <c r="I669" s="9"/>
      <c r="J669" s="9">
        <v>101380.41815454382</v>
      </c>
      <c r="K669" s="9"/>
      <c r="L669" s="9"/>
      <c r="M669" s="9">
        <v>105711.46259746519</v>
      </c>
      <c r="N669" s="9">
        <v>159504.30169510306</v>
      </c>
      <c r="O669" s="9">
        <v>1696393.4941393719</v>
      </c>
      <c r="P669" s="9">
        <v>13973.513849492198</v>
      </c>
      <c r="Q669" s="9">
        <v>374077.65702211659</v>
      </c>
      <c r="R669" s="9">
        <v>70277.273856218395</v>
      </c>
      <c r="S669" s="9">
        <v>62238.244060898411</v>
      </c>
      <c r="T669" s="9">
        <v>15916.145759324179</v>
      </c>
      <c r="U669" s="9">
        <v>38378.566642319012</v>
      </c>
      <c r="V669" s="9">
        <v>309261.23624771589</v>
      </c>
      <c r="W669" s="9">
        <v>4300386.7281732177</v>
      </c>
    </row>
    <row r="670" spans="1:23" x14ac:dyDescent="0.25">
      <c r="A670">
        <v>2011</v>
      </c>
      <c r="B670" s="7" t="s">
        <v>436</v>
      </c>
      <c r="C670" s="9">
        <v>314469.76676414191</v>
      </c>
      <c r="D670" s="9"/>
      <c r="E670" s="9"/>
      <c r="F670" s="9"/>
      <c r="G670" s="9">
        <v>2529750.2263067183</v>
      </c>
      <c r="H670" s="9"/>
      <c r="I670" s="9"/>
      <c r="J670" s="9">
        <v>263209.44133048452</v>
      </c>
      <c r="K670" s="9"/>
      <c r="L670" s="9"/>
      <c r="M670" s="9">
        <v>558131.79801845853</v>
      </c>
      <c r="N670" s="9">
        <v>281877.8995636988</v>
      </c>
      <c r="O670" s="9">
        <v>4103801.241454497</v>
      </c>
      <c r="P670" s="9">
        <v>63872.60671242165</v>
      </c>
      <c r="Q670" s="9">
        <v>1591441.1841744408</v>
      </c>
      <c r="R670" s="9">
        <v>260208.93027778878</v>
      </c>
      <c r="S670" s="9">
        <v>299961.56296816398</v>
      </c>
      <c r="T670" s="9">
        <v>23345.918249645296</v>
      </c>
      <c r="U670" s="9">
        <v>212347.77825442888</v>
      </c>
      <c r="V670" s="9">
        <v>583031.76211430016</v>
      </c>
      <c r="W670" s="9">
        <v>11085450.116189189</v>
      </c>
    </row>
    <row r="671" spans="1:23" x14ac:dyDescent="0.25">
      <c r="A671">
        <v>2011</v>
      </c>
      <c r="B671" s="7" t="s">
        <v>437</v>
      </c>
      <c r="C671" s="9">
        <v>90020.003710125253</v>
      </c>
      <c r="D671" s="9"/>
      <c r="E671" s="9"/>
      <c r="F671" s="9"/>
      <c r="G671" s="9">
        <v>528017.6197288672</v>
      </c>
      <c r="H671" s="9"/>
      <c r="I671" s="9"/>
      <c r="J671" s="9">
        <v>59398.911090459042</v>
      </c>
      <c r="K671" s="9"/>
      <c r="L671" s="9"/>
      <c r="M671" s="9">
        <v>33996.179029565246</v>
      </c>
      <c r="N671" s="9">
        <v>65614.826549516933</v>
      </c>
      <c r="O671" s="9">
        <v>1064052.1771610416</v>
      </c>
      <c r="P671" s="9">
        <v>3776.1236564562546</v>
      </c>
      <c r="Q671" s="9">
        <v>449935.51033597952</v>
      </c>
      <c r="R671" s="9">
        <v>46098.921388604504</v>
      </c>
      <c r="S671" s="9">
        <v>49455.087937334371</v>
      </c>
      <c r="T671" s="9">
        <v>14597.26789889421</v>
      </c>
      <c r="U671" s="9">
        <v>3033.873910083641</v>
      </c>
      <c r="V671" s="9">
        <v>103582.92563863305</v>
      </c>
      <c r="W671" s="9">
        <v>2511579.4280355615</v>
      </c>
    </row>
    <row r="672" spans="1:23" x14ac:dyDescent="0.25">
      <c r="A672">
        <v>2011</v>
      </c>
      <c r="B672" s="7" t="s">
        <v>438</v>
      </c>
      <c r="C672" s="9">
        <v>517127.3521419235</v>
      </c>
      <c r="D672" s="9"/>
      <c r="E672" s="9"/>
      <c r="F672" s="9"/>
      <c r="G672" s="9">
        <v>4036400.6949548363</v>
      </c>
      <c r="H672" s="9"/>
      <c r="I672" s="9"/>
      <c r="J672" s="9">
        <v>204268.13447318249</v>
      </c>
      <c r="K672" s="9"/>
      <c r="L672" s="9"/>
      <c r="M672" s="9">
        <v>629434.67849022232</v>
      </c>
      <c r="N672" s="9">
        <v>505951.29713437625</v>
      </c>
      <c r="O672" s="9">
        <v>20600379.725738574</v>
      </c>
      <c r="P672" s="9">
        <v>199882.0610504614</v>
      </c>
      <c r="Q672" s="9">
        <v>3725843.0528036878</v>
      </c>
      <c r="R672" s="9">
        <v>431990.86542334501</v>
      </c>
      <c r="S672" s="9">
        <v>253271.96454004364</v>
      </c>
      <c r="T672" s="9">
        <v>417577.18886456196</v>
      </c>
      <c r="U672" s="9">
        <v>602617.22102988837</v>
      </c>
      <c r="V672" s="9">
        <v>1402290.9331489161</v>
      </c>
      <c r="W672" s="9">
        <v>33527035.169794016</v>
      </c>
    </row>
    <row r="673" spans="1:23" x14ac:dyDescent="0.25">
      <c r="A673">
        <v>2011</v>
      </c>
      <c r="B673" s="7" t="s">
        <v>439</v>
      </c>
      <c r="C673" s="9">
        <v>1684136.2179328098</v>
      </c>
      <c r="D673" s="9"/>
      <c r="E673" s="9"/>
      <c r="F673" s="9"/>
      <c r="G673" s="9">
        <v>19254082.723599538</v>
      </c>
      <c r="H673" s="9"/>
      <c r="I673" s="9"/>
      <c r="J673" s="9">
        <v>1064620.0816694149</v>
      </c>
      <c r="K673" s="9"/>
      <c r="L673" s="9"/>
      <c r="M673" s="9">
        <v>3012985.6085611852</v>
      </c>
      <c r="N673" s="9">
        <v>1800655.0202839107</v>
      </c>
      <c r="O673" s="9">
        <v>36076181.145957179</v>
      </c>
      <c r="P673" s="9">
        <v>1998424.1100643028</v>
      </c>
      <c r="Q673" s="9">
        <v>15947928.138297934</v>
      </c>
      <c r="R673" s="9">
        <v>1658525.6455170391</v>
      </c>
      <c r="S673" s="9">
        <v>3112596.4177302234</v>
      </c>
      <c r="T673" s="9">
        <v>448204.26494077436</v>
      </c>
      <c r="U673" s="9">
        <v>418906.57919528103</v>
      </c>
      <c r="V673" s="9">
        <v>9973264.8002415393</v>
      </c>
      <c r="W673" s="9">
        <v>96450510.753991127</v>
      </c>
    </row>
    <row r="674" spans="1:23" x14ac:dyDescent="0.25">
      <c r="A674">
        <v>2011</v>
      </c>
      <c r="B674" s="7" t="s">
        <v>440</v>
      </c>
      <c r="C674" s="9">
        <v>545665.31330617471</v>
      </c>
      <c r="D674" s="9"/>
      <c r="E674" s="9"/>
      <c r="F674" s="9"/>
      <c r="G674" s="9">
        <v>2472561.4061339572</v>
      </c>
      <c r="H674" s="9"/>
      <c r="I674" s="9"/>
      <c r="J674" s="9">
        <v>220348.35216507883</v>
      </c>
      <c r="K674" s="9"/>
      <c r="L674" s="9"/>
      <c r="M674" s="9">
        <v>234763.26657341485</v>
      </c>
      <c r="N674" s="9">
        <v>289027.61181124579</v>
      </c>
      <c r="O674" s="9">
        <v>3331446.6602773415</v>
      </c>
      <c r="P674" s="9">
        <v>84312.911892610093</v>
      </c>
      <c r="Q674" s="9">
        <v>1640041.6424635174</v>
      </c>
      <c r="R674" s="9">
        <v>212342.35000287046</v>
      </c>
      <c r="S674" s="9">
        <v>284928.66317950061</v>
      </c>
      <c r="T674" s="9">
        <v>68996.468238040077</v>
      </c>
      <c r="U674" s="9">
        <v>157538.79387022468</v>
      </c>
      <c r="V674" s="9">
        <v>624727.03890393861</v>
      </c>
      <c r="W674" s="9">
        <v>10166700.478817914</v>
      </c>
    </row>
    <row r="675" spans="1:23" x14ac:dyDescent="0.25">
      <c r="A675">
        <v>2011</v>
      </c>
      <c r="B675" s="7" t="s">
        <v>441</v>
      </c>
      <c r="C675" s="9">
        <v>280248.94467237103</v>
      </c>
      <c r="D675" s="9"/>
      <c r="E675" s="9"/>
      <c r="F675" s="9"/>
      <c r="G675" s="9">
        <v>953511.48046386812</v>
      </c>
      <c r="H675" s="9"/>
      <c r="I675" s="9"/>
      <c r="J675" s="9">
        <v>98699.28312822555</v>
      </c>
      <c r="K675" s="9"/>
      <c r="L675" s="9"/>
      <c r="M675" s="9">
        <v>123133.76720297431</v>
      </c>
      <c r="N675" s="9">
        <v>109857.65028247083</v>
      </c>
      <c r="O675" s="9">
        <v>2200950.9674443849</v>
      </c>
      <c r="P675" s="9">
        <v>34587.955660275693</v>
      </c>
      <c r="Q675" s="9">
        <v>667023.55393154372</v>
      </c>
      <c r="R675" s="9">
        <v>165037.76268604639</v>
      </c>
      <c r="S675" s="9">
        <v>256924.19551622024</v>
      </c>
      <c r="T675" s="9">
        <v>40157.244681063705</v>
      </c>
      <c r="U675" s="9">
        <v>4224.299066135236</v>
      </c>
      <c r="V675" s="9">
        <v>298833.44832896313</v>
      </c>
      <c r="W675" s="9">
        <v>5233190.5530645447</v>
      </c>
    </row>
    <row r="676" spans="1:23" x14ac:dyDescent="0.25">
      <c r="A676">
        <v>2011</v>
      </c>
      <c r="B676" s="7" t="s">
        <v>442</v>
      </c>
      <c r="C676" s="9">
        <v>344799.29986118031</v>
      </c>
      <c r="D676" s="9"/>
      <c r="E676" s="9"/>
      <c r="F676" s="9"/>
      <c r="G676" s="9">
        <v>1943877.1931296492</v>
      </c>
      <c r="H676" s="9"/>
      <c r="I676" s="9"/>
      <c r="J676" s="9">
        <v>176639.16592734383</v>
      </c>
      <c r="K676" s="9"/>
      <c r="L676" s="9"/>
      <c r="M676" s="9">
        <v>709520.71859508869</v>
      </c>
      <c r="N676" s="9">
        <v>150409.29158710269</v>
      </c>
      <c r="O676" s="9">
        <v>4189002.3339931862</v>
      </c>
      <c r="P676" s="9">
        <v>33968.11529786147</v>
      </c>
      <c r="Q676" s="9">
        <v>1845192.3124676156</v>
      </c>
      <c r="R676" s="9">
        <v>212559.13662354846</v>
      </c>
      <c r="S676" s="9">
        <v>128187.63644052425</v>
      </c>
      <c r="T676" s="9">
        <v>46190.046535936272</v>
      </c>
      <c r="U676" s="9">
        <v>100091.97986586028</v>
      </c>
      <c r="V676" s="9">
        <v>632012.74343162018</v>
      </c>
      <c r="W676" s="9">
        <v>10512449.97375652</v>
      </c>
    </row>
    <row r="677" spans="1:23" x14ac:dyDescent="0.25">
      <c r="A677">
        <v>2011</v>
      </c>
      <c r="B677" s="7" t="s">
        <v>443</v>
      </c>
      <c r="C677" s="9">
        <v>49668.736877472409</v>
      </c>
      <c r="D677" s="9"/>
      <c r="E677" s="9"/>
      <c r="F677" s="9"/>
      <c r="G677" s="9">
        <v>178452.07813239188</v>
      </c>
      <c r="H677" s="9"/>
      <c r="I677" s="9"/>
      <c r="J677" s="9">
        <v>29894.914235999051</v>
      </c>
      <c r="K677" s="9"/>
      <c r="L677" s="9"/>
      <c r="M677" s="9">
        <v>10306.282709454737</v>
      </c>
      <c r="N677" s="9">
        <v>29520.92243343388</v>
      </c>
      <c r="O677" s="9">
        <v>643443.90655842645</v>
      </c>
      <c r="P677" s="9">
        <v>4123.7963876308786</v>
      </c>
      <c r="Q677" s="9">
        <v>114894.5890229838</v>
      </c>
      <c r="R677" s="9">
        <v>18731.786095114567</v>
      </c>
      <c r="S677" s="9">
        <v>50026.477633875591</v>
      </c>
      <c r="T677" s="9">
        <v>3154.0297428322547</v>
      </c>
      <c r="U677" s="9">
        <v>2540.2088036758364</v>
      </c>
      <c r="V677" s="9">
        <v>76217.888596921461</v>
      </c>
      <c r="W677" s="9">
        <v>1210975.6172302128</v>
      </c>
    </row>
    <row r="678" spans="1:23" x14ac:dyDescent="0.25">
      <c r="A678">
        <v>2011</v>
      </c>
      <c r="B678" s="7" t="s">
        <v>444</v>
      </c>
      <c r="C678" s="9">
        <v>56353.223465538314</v>
      </c>
      <c r="D678" s="9"/>
      <c r="E678" s="9"/>
      <c r="F678" s="9"/>
      <c r="G678" s="9">
        <v>309366.31566766143</v>
      </c>
      <c r="H678" s="9"/>
      <c r="I678" s="9"/>
      <c r="J678" s="9">
        <v>23340.031594186163</v>
      </c>
      <c r="K678" s="9"/>
      <c r="L678" s="9"/>
      <c r="M678" s="9">
        <v>16293.577982531126</v>
      </c>
      <c r="N678" s="9">
        <v>57854.801807604243</v>
      </c>
      <c r="O678" s="9">
        <v>474937.82187800715</v>
      </c>
      <c r="P678" s="9">
        <v>15290.219075430396</v>
      </c>
      <c r="Q678" s="9">
        <v>49326.676945287909</v>
      </c>
      <c r="R678" s="9">
        <v>26290.861159167442</v>
      </c>
      <c r="S678" s="9">
        <v>17343.848572107116</v>
      </c>
      <c r="T678" s="9">
        <v>27649.957763739814</v>
      </c>
      <c r="U678" s="9">
        <v>15997.125826866904</v>
      </c>
      <c r="V678" s="9">
        <v>56967.329659259143</v>
      </c>
      <c r="W678" s="9">
        <v>1147011.7913973872</v>
      </c>
    </row>
    <row r="679" spans="1:23" x14ac:dyDescent="0.25">
      <c r="A679">
        <v>2011</v>
      </c>
      <c r="B679" s="7" t="s">
        <v>445</v>
      </c>
      <c r="C679" s="9">
        <v>113237.88159563174</v>
      </c>
      <c r="D679" s="9"/>
      <c r="E679" s="9"/>
      <c r="F679" s="9"/>
      <c r="G679" s="9">
        <v>741210.00131835137</v>
      </c>
      <c r="H679" s="9"/>
      <c r="I679" s="9"/>
      <c r="J679" s="9">
        <v>79870.384061179779</v>
      </c>
      <c r="K679" s="9"/>
      <c r="L679" s="9"/>
      <c r="M679" s="9">
        <v>109549.88690776477</v>
      </c>
      <c r="N679" s="9">
        <v>37501.223092914108</v>
      </c>
      <c r="O679" s="9">
        <v>1263492.8842554074</v>
      </c>
      <c r="P679" s="9">
        <v>7854.0467818865809</v>
      </c>
      <c r="Q679" s="9">
        <v>274053.95556333795</v>
      </c>
      <c r="R679" s="9">
        <v>51748.016606088371</v>
      </c>
      <c r="S679" s="9">
        <v>61727.082007602468</v>
      </c>
      <c r="T679" s="9">
        <v>8257.2178017643582</v>
      </c>
      <c r="U679" s="9">
        <v>8007.3984666337792</v>
      </c>
      <c r="V679" s="9">
        <v>175406.01973974713</v>
      </c>
      <c r="W679" s="9">
        <v>2931915.998198309</v>
      </c>
    </row>
    <row r="680" spans="1:23" x14ac:dyDescent="0.25">
      <c r="A680">
        <v>2011</v>
      </c>
      <c r="B680" s="7" t="s">
        <v>446</v>
      </c>
      <c r="C680" s="9">
        <v>116971.6341829763</v>
      </c>
      <c r="D680" s="9"/>
      <c r="E680" s="9"/>
      <c r="F680" s="9"/>
      <c r="G680" s="9">
        <v>929315.26024504891</v>
      </c>
      <c r="H680" s="9"/>
      <c r="I680" s="9"/>
      <c r="J680" s="9">
        <v>58241.928224087234</v>
      </c>
      <c r="K680" s="9"/>
      <c r="L680" s="9"/>
      <c r="M680" s="9">
        <v>33991.114736144533</v>
      </c>
      <c r="N680" s="9">
        <v>71150.938659816704</v>
      </c>
      <c r="O680" s="9">
        <v>3172802.9668022268</v>
      </c>
      <c r="P680" s="9">
        <v>3653.0230385249915</v>
      </c>
      <c r="Q680" s="9">
        <v>900223.2367016162</v>
      </c>
      <c r="R680" s="9">
        <v>142316.10211942875</v>
      </c>
      <c r="S680" s="9">
        <v>41411.827332689507</v>
      </c>
      <c r="T680" s="9">
        <v>13142.745107191569</v>
      </c>
      <c r="U680" s="9">
        <v>68459.810989225181</v>
      </c>
      <c r="V680" s="9">
        <v>975878.65174901183</v>
      </c>
      <c r="W680" s="9">
        <v>6527559.2398879891</v>
      </c>
    </row>
    <row r="681" spans="1:23" x14ac:dyDescent="0.25">
      <c r="B681" s="7" t="s">
        <v>87</v>
      </c>
      <c r="C681" s="9">
        <v>4686262.076641825</v>
      </c>
      <c r="D681" s="9"/>
      <c r="E681" s="9"/>
      <c r="F681" s="9"/>
      <c r="G681" s="9">
        <v>39521405.823086917</v>
      </c>
      <c r="H681" s="9"/>
      <c r="I681" s="9"/>
      <c r="J681" s="9">
        <v>2719617.989317053</v>
      </c>
      <c r="K681" s="9"/>
      <c r="L681" s="9"/>
      <c r="M681" s="9">
        <v>6275755.8954729931</v>
      </c>
      <c r="N681" s="9">
        <v>4376390.0809463682</v>
      </c>
      <c r="O681" s="9">
        <v>85746328.96002911</v>
      </c>
      <c r="P681" s="9">
        <v>2523246.5568362637</v>
      </c>
      <c r="Q681" s="9">
        <v>29578876.108761746</v>
      </c>
      <c r="R681" s="9">
        <v>3526426.245168671</v>
      </c>
      <c r="S681" s="9">
        <v>4958030.2217616905</v>
      </c>
      <c r="T681" s="9">
        <v>1189615.4661009577</v>
      </c>
      <c r="U681" s="9">
        <v>2062912.7723170887</v>
      </c>
      <c r="V681" s="9">
        <v>16126456.553360391</v>
      </c>
      <c r="W681" s="9">
        <v>203291324.74980116</v>
      </c>
    </row>
    <row r="683" spans="1:23" x14ac:dyDescent="0.25">
      <c r="C683" s="13" t="s">
        <v>92</v>
      </c>
    </row>
    <row r="684" spans="1:23" x14ac:dyDescent="0.25">
      <c r="C684" s="132" t="s">
        <v>48</v>
      </c>
      <c r="M684" s="132" t="s">
        <v>844</v>
      </c>
      <c r="W684" s="132" t="s">
        <v>83</v>
      </c>
    </row>
    <row r="685" spans="1:23" x14ac:dyDescent="0.25">
      <c r="A685">
        <v>2012</v>
      </c>
      <c r="B685" s="13" t="s">
        <v>93</v>
      </c>
      <c r="C685" s="132" t="s">
        <v>779</v>
      </c>
      <c r="D685" s="132" t="s">
        <v>781</v>
      </c>
      <c r="E685" s="132" t="s">
        <v>23</v>
      </c>
      <c r="F685" s="132" t="s">
        <v>786</v>
      </c>
      <c r="G685" s="132" t="s">
        <v>787</v>
      </c>
      <c r="H685" s="132" t="s">
        <v>790</v>
      </c>
      <c r="I685" s="132" t="s">
        <v>25</v>
      </c>
      <c r="J685" s="132" t="s">
        <v>24</v>
      </c>
      <c r="K685" s="132" t="s">
        <v>35</v>
      </c>
      <c r="L685" s="132" t="s">
        <v>794</v>
      </c>
      <c r="M685" s="132" t="s">
        <v>779</v>
      </c>
      <c r="N685" s="132" t="s">
        <v>781</v>
      </c>
      <c r="O685" s="132" t="s">
        <v>23</v>
      </c>
      <c r="P685" s="132" t="s">
        <v>786</v>
      </c>
      <c r="Q685" s="132" t="s">
        <v>787</v>
      </c>
      <c r="R685" s="132" t="s">
        <v>790</v>
      </c>
      <c r="S685" s="132" t="s">
        <v>25</v>
      </c>
      <c r="T685" s="132" t="s">
        <v>24</v>
      </c>
      <c r="U685" s="132" t="s">
        <v>35</v>
      </c>
      <c r="V685" s="132" t="s">
        <v>794</v>
      </c>
    </row>
    <row r="686" spans="1:23" x14ac:dyDescent="0.25">
      <c r="A686">
        <v>2012</v>
      </c>
      <c r="B686" s="7" t="s">
        <v>447</v>
      </c>
      <c r="C686" s="9">
        <v>52457.357468836432</v>
      </c>
      <c r="D686" s="9"/>
      <c r="E686" s="9"/>
      <c r="F686" s="9"/>
      <c r="G686" s="9">
        <v>173035.05334193603</v>
      </c>
      <c r="H686" s="9"/>
      <c r="I686" s="9"/>
      <c r="J686" s="9">
        <v>17007.266080958514</v>
      </c>
      <c r="K686" s="9"/>
      <c r="L686" s="9"/>
      <c r="M686" s="9">
        <v>5955.0056952901896</v>
      </c>
      <c r="N686" s="9">
        <v>3157.9483469861693</v>
      </c>
      <c r="O686" s="9">
        <v>303985.45069415454</v>
      </c>
      <c r="P686" s="9">
        <v>1312.1976532826409</v>
      </c>
      <c r="Q686" s="9">
        <v>37917.972034312428</v>
      </c>
      <c r="R686" s="9">
        <v>11249.337664140048</v>
      </c>
      <c r="S686" s="9">
        <v>11813.644761041462</v>
      </c>
      <c r="T686" s="9">
        <v>3165.7178628033321</v>
      </c>
      <c r="U686" s="9">
        <v>1121.5374849672626</v>
      </c>
      <c r="V686" s="9">
        <v>15304.059739015549</v>
      </c>
      <c r="W686" s="9">
        <v>637482.54882772465</v>
      </c>
    </row>
    <row r="687" spans="1:23" x14ac:dyDescent="0.25">
      <c r="A687">
        <v>2012</v>
      </c>
      <c r="B687" s="7" t="s">
        <v>448</v>
      </c>
      <c r="C687" s="9">
        <v>12258.90697797629</v>
      </c>
      <c r="D687" s="9"/>
      <c r="E687" s="9"/>
      <c r="F687" s="9"/>
      <c r="G687" s="9">
        <v>46130.478708017312</v>
      </c>
      <c r="H687" s="9"/>
      <c r="I687" s="9"/>
      <c r="J687" s="9">
        <v>8253.6597768392858</v>
      </c>
      <c r="K687" s="9"/>
      <c r="L687" s="9"/>
      <c r="M687" s="9">
        <v>5819.6868554296416</v>
      </c>
      <c r="N687" s="9">
        <v>4392.5827580431642</v>
      </c>
      <c r="O687" s="9">
        <v>84175.313834235349</v>
      </c>
      <c r="P687" s="9">
        <v>558.48190583835685</v>
      </c>
      <c r="Q687" s="9">
        <v>7738.6625888048839</v>
      </c>
      <c r="R687" s="9">
        <v>2633.9151360285732</v>
      </c>
      <c r="S687" s="9">
        <v>5356.7985401429851</v>
      </c>
      <c r="T687" s="9">
        <v>2007.0929974411165</v>
      </c>
      <c r="U687" s="9">
        <v>39377.938634826998</v>
      </c>
      <c r="V687" s="9">
        <v>5247.3487180457359</v>
      </c>
      <c r="W687" s="9">
        <v>223950.8674316697</v>
      </c>
    </row>
    <row r="688" spans="1:23" x14ac:dyDescent="0.25">
      <c r="A688">
        <v>2012</v>
      </c>
      <c r="B688" s="7" t="s">
        <v>449</v>
      </c>
      <c r="C688" s="9">
        <v>77863.866359007152</v>
      </c>
      <c r="D688" s="9"/>
      <c r="E688" s="9"/>
      <c r="F688" s="9"/>
      <c r="G688" s="9">
        <v>360383.86716751906</v>
      </c>
      <c r="H688" s="9"/>
      <c r="I688" s="9"/>
      <c r="J688" s="9">
        <v>37580.921020510308</v>
      </c>
      <c r="K688" s="9"/>
      <c r="L688" s="9"/>
      <c r="M688" s="9">
        <v>73586.115027963795</v>
      </c>
      <c r="N688" s="9">
        <v>81815.235869111857</v>
      </c>
      <c r="O688" s="9">
        <v>905752.0226244654</v>
      </c>
      <c r="P688" s="9">
        <v>3840.7774707180229</v>
      </c>
      <c r="Q688" s="9">
        <v>155743.06158211781</v>
      </c>
      <c r="R688" s="9">
        <v>21796.475975928108</v>
      </c>
      <c r="S688" s="9">
        <v>85162.141733618671</v>
      </c>
      <c r="T688" s="9">
        <v>2649.7031988000253</v>
      </c>
      <c r="U688" s="9">
        <v>807.8064853329613</v>
      </c>
      <c r="V688" s="9">
        <v>84447.141872548542</v>
      </c>
      <c r="W688" s="9">
        <v>1891429.1363876418</v>
      </c>
    </row>
    <row r="689" spans="1:23" x14ac:dyDescent="0.25">
      <c r="A689">
        <v>2012</v>
      </c>
      <c r="B689" s="7" t="s">
        <v>450</v>
      </c>
      <c r="C689" s="9">
        <v>3677.4029424006758</v>
      </c>
      <c r="D689" s="9"/>
      <c r="E689" s="9"/>
      <c r="F689" s="9"/>
      <c r="G689" s="9">
        <v>53049.019542081689</v>
      </c>
      <c r="H689" s="9"/>
      <c r="I689" s="9"/>
      <c r="J689" s="9">
        <v>8872.4606436085796</v>
      </c>
      <c r="K689" s="9"/>
      <c r="L689" s="9"/>
      <c r="M689" s="9">
        <v>192.37525364007976</v>
      </c>
      <c r="N689" s="9">
        <v>1212.0294283722842</v>
      </c>
      <c r="O689" s="9">
        <v>87157.720852444516</v>
      </c>
      <c r="P689" s="9">
        <v>280.11469035523675</v>
      </c>
      <c r="Q689" s="9">
        <v>9782.993048189961</v>
      </c>
      <c r="R689" s="9">
        <v>3977.6578394841031</v>
      </c>
      <c r="S689" s="9">
        <v>4844.2727778898879</v>
      </c>
      <c r="T689" s="9">
        <v>2309.864652348951</v>
      </c>
      <c r="U689" s="9">
        <v>1615.6563068197315</v>
      </c>
      <c r="V689" s="9">
        <v>4954.4723528694276</v>
      </c>
      <c r="W689" s="9">
        <v>181926.04033050511</v>
      </c>
    </row>
    <row r="690" spans="1:23" x14ac:dyDescent="0.25">
      <c r="A690">
        <v>2012</v>
      </c>
      <c r="B690" s="7" t="s">
        <v>451</v>
      </c>
      <c r="C690" s="9">
        <v>40091.917127833542</v>
      </c>
      <c r="D690" s="9"/>
      <c r="E690" s="9"/>
      <c r="F690" s="9"/>
      <c r="G690" s="9">
        <v>423517.19241122401</v>
      </c>
      <c r="H690" s="9"/>
      <c r="I690" s="9"/>
      <c r="J690" s="9">
        <v>43320.145721548506</v>
      </c>
      <c r="K690" s="9"/>
      <c r="L690" s="9"/>
      <c r="M690" s="9">
        <v>25111.947609565184</v>
      </c>
      <c r="N690" s="9">
        <v>55396.730754776094</v>
      </c>
      <c r="O690" s="9">
        <v>724901.16375376226</v>
      </c>
      <c r="P690" s="9">
        <v>6351.6522028337167</v>
      </c>
      <c r="Q690" s="9">
        <v>226204.79990651796</v>
      </c>
      <c r="R690" s="9">
        <v>46790.260001361545</v>
      </c>
      <c r="S690" s="9">
        <v>24952.390889412491</v>
      </c>
      <c r="T690" s="9">
        <v>3845.8631088593356</v>
      </c>
      <c r="U690" s="9">
        <v>276161.85679156176</v>
      </c>
      <c r="V690" s="9">
        <v>94869.008684810717</v>
      </c>
      <c r="W690" s="9">
        <v>1991514.928964067</v>
      </c>
    </row>
    <row r="691" spans="1:23" x14ac:dyDescent="0.25">
      <c r="A691">
        <v>2012</v>
      </c>
      <c r="B691" s="7" t="s">
        <v>452</v>
      </c>
      <c r="C691" s="9">
        <v>3643.5241104128399</v>
      </c>
      <c r="D691" s="9"/>
      <c r="E691" s="9"/>
      <c r="F691" s="9"/>
      <c r="G691" s="9">
        <v>45824.601527628867</v>
      </c>
      <c r="H691" s="9"/>
      <c r="I691" s="9"/>
      <c r="J691" s="9">
        <v>1184.2829382762266</v>
      </c>
      <c r="K691" s="9"/>
      <c r="L691" s="9"/>
      <c r="M691" s="9">
        <v>2897.59619705148</v>
      </c>
      <c r="N691" s="9">
        <v>1585.6654565662761</v>
      </c>
      <c r="O691" s="9">
        <v>80366.362275644802</v>
      </c>
      <c r="P691" s="9">
        <v>0</v>
      </c>
      <c r="Q691" s="9">
        <v>0</v>
      </c>
      <c r="R691" s="9">
        <v>2728.3849327397866</v>
      </c>
      <c r="S691" s="9">
        <v>1219.4181303522289</v>
      </c>
      <c r="T691" s="9">
        <v>0</v>
      </c>
      <c r="U691" s="9">
        <v>704.63610476964595</v>
      </c>
      <c r="V691" s="9">
        <v>11405.540774142693</v>
      </c>
      <c r="W691" s="9">
        <v>151560.01244758483</v>
      </c>
    </row>
    <row r="692" spans="1:23" x14ac:dyDescent="0.25">
      <c r="A692">
        <v>2012</v>
      </c>
      <c r="B692" s="7" t="s">
        <v>453</v>
      </c>
      <c r="C692" s="9">
        <v>10252.54583300619</v>
      </c>
      <c r="D692" s="9"/>
      <c r="E692" s="9"/>
      <c r="F692" s="9"/>
      <c r="G692" s="9">
        <v>74387.371859410734</v>
      </c>
      <c r="H692" s="9"/>
      <c r="I692" s="9"/>
      <c r="J692" s="9">
        <v>8190.4208976824775</v>
      </c>
      <c r="K692" s="9"/>
      <c r="L692" s="9"/>
      <c r="M692" s="9">
        <v>9986.4366397967533</v>
      </c>
      <c r="N692" s="9">
        <v>2217.5520131417798</v>
      </c>
      <c r="O692" s="9">
        <v>149790.91101227811</v>
      </c>
      <c r="P692" s="9">
        <v>0</v>
      </c>
      <c r="Q692" s="9">
        <v>25148.103753186417</v>
      </c>
      <c r="R692" s="9">
        <v>7678.4196663158809</v>
      </c>
      <c r="S692" s="9">
        <v>3827.4188200768876</v>
      </c>
      <c r="T692" s="9">
        <v>214.05587952341034</v>
      </c>
      <c r="U692" s="9">
        <v>0</v>
      </c>
      <c r="V692" s="9">
        <v>13851.424407767785</v>
      </c>
      <c r="W692" s="9">
        <v>305544.66078218643</v>
      </c>
    </row>
    <row r="693" spans="1:23" x14ac:dyDescent="0.25">
      <c r="A693">
        <v>2012</v>
      </c>
      <c r="B693" s="7" t="s">
        <v>454</v>
      </c>
      <c r="C693" s="9">
        <v>59723.971035711467</v>
      </c>
      <c r="D693" s="9"/>
      <c r="E693" s="9"/>
      <c r="F693" s="9"/>
      <c r="G693" s="9">
        <v>299682.9940246708</v>
      </c>
      <c r="H693" s="9"/>
      <c r="I693" s="9"/>
      <c r="J693" s="9">
        <v>32192.551075856343</v>
      </c>
      <c r="K693" s="9"/>
      <c r="L693" s="9"/>
      <c r="M693" s="9">
        <v>8911.4403329061261</v>
      </c>
      <c r="N693" s="9">
        <v>7357.5485783154854</v>
      </c>
      <c r="O693" s="9">
        <v>512019.53338056046</v>
      </c>
      <c r="P693" s="9">
        <v>560.45608995741577</v>
      </c>
      <c r="Q693" s="9">
        <v>56858.582605600874</v>
      </c>
      <c r="R693" s="9">
        <v>16608.592085703953</v>
      </c>
      <c r="S693" s="9">
        <v>13624.988349450136</v>
      </c>
      <c r="T693" s="9">
        <v>9287.953507909333</v>
      </c>
      <c r="U693" s="9">
        <v>10688.387722221782</v>
      </c>
      <c r="V693" s="9">
        <v>63783.90283389682</v>
      </c>
      <c r="W693" s="9">
        <v>1091300.901622761</v>
      </c>
    </row>
    <row r="694" spans="1:23" x14ac:dyDescent="0.25">
      <c r="A694">
        <v>2012</v>
      </c>
      <c r="B694" s="7" t="s">
        <v>455</v>
      </c>
      <c r="C694" s="9">
        <v>32684.529377919935</v>
      </c>
      <c r="D694" s="9"/>
      <c r="E694" s="9"/>
      <c r="F694" s="9"/>
      <c r="G694" s="9">
        <v>215572.49367141296</v>
      </c>
      <c r="H694" s="9"/>
      <c r="I694" s="9"/>
      <c r="J694" s="9">
        <v>22120.662746761034</v>
      </c>
      <c r="K694" s="9"/>
      <c r="L694" s="9"/>
      <c r="M694" s="9">
        <v>12633.429353001749</v>
      </c>
      <c r="N694" s="9">
        <v>81614.310986641416</v>
      </c>
      <c r="O694" s="9">
        <v>236247.36641535719</v>
      </c>
      <c r="P694" s="9">
        <v>6830.7831518638704</v>
      </c>
      <c r="Q694" s="9">
        <v>36027.278480727226</v>
      </c>
      <c r="R694" s="9">
        <v>10428.130293412094</v>
      </c>
      <c r="S694" s="9">
        <v>7524.6228438488033</v>
      </c>
      <c r="T694" s="9">
        <v>485.5515920345548</v>
      </c>
      <c r="U694" s="9">
        <v>23058.16402884429</v>
      </c>
      <c r="V694" s="9">
        <v>58357.78292939534</v>
      </c>
      <c r="W694" s="9">
        <v>743585.10587122047</v>
      </c>
    </row>
    <row r="695" spans="1:23" x14ac:dyDescent="0.25">
      <c r="A695">
        <v>2012</v>
      </c>
      <c r="B695" s="7" t="s">
        <v>456</v>
      </c>
      <c r="C695" s="9">
        <v>74936.674530024422</v>
      </c>
      <c r="D695" s="9"/>
      <c r="E695" s="9"/>
      <c r="F695" s="9"/>
      <c r="G695" s="9">
        <v>1087090.886276538</v>
      </c>
      <c r="H695" s="9"/>
      <c r="I695" s="9"/>
      <c r="J695" s="9">
        <v>33030.08982074145</v>
      </c>
      <c r="K695" s="9"/>
      <c r="L695" s="9"/>
      <c r="M695" s="9">
        <v>90863.592602651421</v>
      </c>
      <c r="N695" s="9">
        <v>285987.6874226394</v>
      </c>
      <c r="O695" s="9">
        <v>892922.15710566973</v>
      </c>
      <c r="P695" s="9">
        <v>4865.3980720849268</v>
      </c>
      <c r="Q695" s="9">
        <v>347742.84845645831</v>
      </c>
      <c r="R695" s="9">
        <v>50065.955582401541</v>
      </c>
      <c r="S695" s="9">
        <v>103726.98569865775</v>
      </c>
      <c r="T695" s="9">
        <v>33671.854014339457</v>
      </c>
      <c r="U695" s="9">
        <v>8855.1590067010366</v>
      </c>
      <c r="V695" s="9">
        <v>165523.48400686591</v>
      </c>
      <c r="W695" s="9">
        <v>3179282.772595773</v>
      </c>
    </row>
    <row r="696" spans="1:23" x14ac:dyDescent="0.25">
      <c r="A696">
        <v>2012</v>
      </c>
      <c r="B696" s="7" t="s">
        <v>457</v>
      </c>
      <c r="C696" s="9">
        <v>26873.920483210779</v>
      </c>
      <c r="D696" s="9"/>
      <c r="E696" s="9"/>
      <c r="F696" s="9"/>
      <c r="G696" s="9">
        <v>232540.90591382858</v>
      </c>
      <c r="H696" s="9"/>
      <c r="I696" s="9"/>
      <c r="J696" s="9">
        <v>25367.825490955736</v>
      </c>
      <c r="K696" s="9"/>
      <c r="L696" s="9"/>
      <c r="M696" s="9">
        <v>21701.961845146849</v>
      </c>
      <c r="N696" s="9">
        <v>25592.055870769851</v>
      </c>
      <c r="O696" s="9">
        <v>931649.36938769231</v>
      </c>
      <c r="P696" s="9">
        <v>7935.6370624265928</v>
      </c>
      <c r="Q696" s="9">
        <v>88983.248587792536</v>
      </c>
      <c r="R696" s="9">
        <v>19776.230261804278</v>
      </c>
      <c r="S696" s="9">
        <v>20042.879601545636</v>
      </c>
      <c r="T696" s="9">
        <v>1104.9571947059549</v>
      </c>
      <c r="U696" s="9">
        <v>10234.924712745933</v>
      </c>
      <c r="V696" s="9">
        <v>79186.704022021833</v>
      </c>
      <c r="W696" s="9">
        <v>1490990.6204346467</v>
      </c>
    </row>
    <row r="697" spans="1:23" x14ac:dyDescent="0.25">
      <c r="A697">
        <v>2012</v>
      </c>
      <c r="B697" s="7" t="s">
        <v>458</v>
      </c>
      <c r="C697" s="9">
        <v>42033.560735193263</v>
      </c>
      <c r="D697" s="9"/>
      <c r="E697" s="9"/>
      <c r="F697" s="9"/>
      <c r="G697" s="9">
        <v>203239.21927959629</v>
      </c>
      <c r="H697" s="9"/>
      <c r="I697" s="9"/>
      <c r="J697" s="9">
        <v>18089.187228013674</v>
      </c>
      <c r="K697" s="9"/>
      <c r="L697" s="9"/>
      <c r="M697" s="9">
        <v>3695.4605351074606</v>
      </c>
      <c r="N697" s="9">
        <v>84908.383265933473</v>
      </c>
      <c r="O697" s="9">
        <v>569060.90425903641</v>
      </c>
      <c r="P697" s="9">
        <v>10127.586294849541</v>
      </c>
      <c r="Q697" s="9">
        <v>98675.512525572456</v>
      </c>
      <c r="R697" s="9">
        <v>14172.471933241901</v>
      </c>
      <c r="S697" s="9">
        <v>8252.742677372551</v>
      </c>
      <c r="T697" s="9">
        <v>6165.8732661475096</v>
      </c>
      <c r="U697" s="9">
        <v>81.358211118678554</v>
      </c>
      <c r="V697" s="9">
        <v>45814.715132369834</v>
      </c>
      <c r="W697" s="9">
        <v>1104316.9753435531</v>
      </c>
    </row>
    <row r="698" spans="1:23" x14ac:dyDescent="0.25">
      <c r="A698">
        <v>2012</v>
      </c>
      <c r="B698" s="7" t="s">
        <v>459</v>
      </c>
      <c r="C698" s="9">
        <v>96101.965500252089</v>
      </c>
      <c r="D698" s="9"/>
      <c r="E698" s="9"/>
      <c r="F698" s="9"/>
      <c r="G698" s="9">
        <v>1945042.2582723312</v>
      </c>
      <c r="H698" s="9"/>
      <c r="I698" s="9"/>
      <c r="J698" s="9">
        <v>100427.76240709629</v>
      </c>
      <c r="K698" s="9"/>
      <c r="L698" s="9"/>
      <c r="M698" s="9">
        <v>497683.87297850405</v>
      </c>
      <c r="N698" s="9">
        <v>72999.426675882016</v>
      </c>
      <c r="O698" s="9">
        <v>1414280.0248926198</v>
      </c>
      <c r="P698" s="9">
        <v>14258.34121498581</v>
      </c>
      <c r="Q698" s="9">
        <v>429801.74337885948</v>
      </c>
      <c r="R698" s="9">
        <v>50582.100436776745</v>
      </c>
      <c r="S698" s="9">
        <v>52781.614357278275</v>
      </c>
      <c r="T698" s="9">
        <v>15186.308776775191</v>
      </c>
      <c r="U698" s="9">
        <v>15349.348121356026</v>
      </c>
      <c r="V698" s="9">
        <v>312509.36945850932</v>
      </c>
      <c r="W698" s="9">
        <v>5017004.1364712277</v>
      </c>
    </row>
    <row r="699" spans="1:23" x14ac:dyDescent="0.25">
      <c r="A699">
        <v>2012</v>
      </c>
      <c r="B699" s="7" t="s">
        <v>460</v>
      </c>
      <c r="C699" s="9">
        <v>16801.28938566802</v>
      </c>
      <c r="D699" s="9"/>
      <c r="E699" s="9"/>
      <c r="F699" s="9"/>
      <c r="G699" s="9">
        <v>163965.52854601853</v>
      </c>
      <c r="H699" s="9"/>
      <c r="I699" s="9"/>
      <c r="J699" s="9">
        <v>9636.8742060336281</v>
      </c>
      <c r="K699" s="9"/>
      <c r="L699" s="9"/>
      <c r="M699" s="9">
        <v>5904.0387436483179</v>
      </c>
      <c r="N699" s="9">
        <v>6609.5681424196282</v>
      </c>
      <c r="O699" s="9">
        <v>379748.2247675822</v>
      </c>
      <c r="P699" s="9">
        <v>4569.5080455170473</v>
      </c>
      <c r="Q699" s="9">
        <v>56439.932062022686</v>
      </c>
      <c r="R699" s="9">
        <v>17271.068809869554</v>
      </c>
      <c r="S699" s="9">
        <v>10691.804631048522</v>
      </c>
      <c r="T699" s="9">
        <v>2123.4448620817157</v>
      </c>
      <c r="U699" s="9">
        <v>411.15175603609907</v>
      </c>
      <c r="V699" s="9">
        <v>34285.243717688776</v>
      </c>
      <c r="W699" s="9">
        <v>708457.67767563486</v>
      </c>
    </row>
    <row r="700" spans="1:23" x14ac:dyDescent="0.25">
      <c r="A700">
        <v>2012</v>
      </c>
      <c r="B700" s="7" t="s">
        <v>461</v>
      </c>
      <c r="C700" s="9">
        <v>39323.868314151448</v>
      </c>
      <c r="D700" s="9"/>
      <c r="E700" s="9"/>
      <c r="F700" s="9"/>
      <c r="G700" s="9">
        <v>198761.63718261887</v>
      </c>
      <c r="H700" s="9"/>
      <c r="I700" s="9"/>
      <c r="J700" s="9">
        <v>6263.5039800024379</v>
      </c>
      <c r="K700" s="9"/>
      <c r="L700" s="9"/>
      <c r="M700" s="9">
        <v>35855.283810478169</v>
      </c>
      <c r="N700" s="9">
        <v>9875.5913309134939</v>
      </c>
      <c r="O700" s="9">
        <v>285066.75506370218</v>
      </c>
      <c r="P700" s="9">
        <v>18917.82653311321</v>
      </c>
      <c r="Q700" s="9">
        <v>68600.950601911682</v>
      </c>
      <c r="R700" s="9">
        <v>17931.617128833677</v>
      </c>
      <c r="S700" s="9">
        <v>34274.343752124099</v>
      </c>
      <c r="T700" s="9">
        <v>0</v>
      </c>
      <c r="U700" s="9">
        <v>894.56654798157308</v>
      </c>
      <c r="V700" s="9">
        <v>53850.709055191517</v>
      </c>
      <c r="W700" s="9">
        <v>769616.65330102236</v>
      </c>
    </row>
    <row r="701" spans="1:23" x14ac:dyDescent="0.25">
      <c r="A701">
        <v>2012</v>
      </c>
      <c r="B701" s="7" t="s">
        <v>462</v>
      </c>
      <c r="C701" s="9">
        <v>135490.35364351331</v>
      </c>
      <c r="D701" s="9"/>
      <c r="E701" s="9"/>
      <c r="F701" s="9"/>
      <c r="G701" s="9">
        <v>1379151.698309002</v>
      </c>
      <c r="H701" s="9"/>
      <c r="I701" s="9"/>
      <c r="J701" s="9">
        <v>113272.67296477727</v>
      </c>
      <c r="K701" s="9"/>
      <c r="L701" s="9"/>
      <c r="M701" s="9">
        <v>97745.668081876414</v>
      </c>
      <c r="N701" s="9">
        <v>169544.84605972318</v>
      </c>
      <c r="O701" s="9">
        <v>1560937.6819557862</v>
      </c>
      <c r="P701" s="9">
        <v>17950.563371127268</v>
      </c>
      <c r="Q701" s="9">
        <v>285954.44168868766</v>
      </c>
      <c r="R701" s="9">
        <v>77585.204246724315</v>
      </c>
      <c r="S701" s="9">
        <v>53956.01465378968</v>
      </c>
      <c r="T701" s="9">
        <v>21362.233157848612</v>
      </c>
      <c r="U701" s="9">
        <v>39386.825796503093</v>
      </c>
      <c r="V701" s="9">
        <v>350572.01550989447</v>
      </c>
      <c r="W701" s="9">
        <v>4302910.2194392541</v>
      </c>
    </row>
    <row r="702" spans="1:23" x14ac:dyDescent="0.25">
      <c r="A702">
        <v>2012</v>
      </c>
      <c r="B702" s="7" t="s">
        <v>463</v>
      </c>
      <c r="C702" s="9">
        <v>395381.70097509876</v>
      </c>
      <c r="D702" s="9"/>
      <c r="E702" s="9"/>
      <c r="F702" s="9"/>
      <c r="G702" s="9">
        <v>2912419.5671620918</v>
      </c>
      <c r="H702" s="9"/>
      <c r="I702" s="9"/>
      <c r="J702" s="9">
        <v>258931.97507080401</v>
      </c>
      <c r="K702" s="9"/>
      <c r="L702" s="9"/>
      <c r="M702" s="9">
        <v>517974.95581974473</v>
      </c>
      <c r="N702" s="9">
        <v>352603.98046696512</v>
      </c>
      <c r="O702" s="9">
        <v>3982850.634947008</v>
      </c>
      <c r="P702" s="9">
        <v>55350.140294758326</v>
      </c>
      <c r="Q702" s="9">
        <v>1585341.203758694</v>
      </c>
      <c r="R702" s="9">
        <v>302424.6743730405</v>
      </c>
      <c r="S702" s="9">
        <v>363132.20082641643</v>
      </c>
      <c r="T702" s="9">
        <v>29033.226022654948</v>
      </c>
      <c r="U702" s="9">
        <v>237374.46317026415</v>
      </c>
      <c r="V702" s="9">
        <v>635254.66081341635</v>
      </c>
      <c r="W702" s="9">
        <v>11628073.383700956</v>
      </c>
    </row>
    <row r="703" spans="1:23" x14ac:dyDescent="0.25">
      <c r="A703">
        <v>2012</v>
      </c>
      <c r="B703" s="7" t="s">
        <v>464</v>
      </c>
      <c r="C703" s="9">
        <v>110318.97364680175</v>
      </c>
      <c r="D703" s="9"/>
      <c r="E703" s="9"/>
      <c r="F703" s="9"/>
      <c r="G703" s="9">
        <v>590585.54270174156</v>
      </c>
      <c r="H703" s="9"/>
      <c r="I703" s="9"/>
      <c r="J703" s="9">
        <v>80007.969961162642</v>
      </c>
      <c r="K703" s="9"/>
      <c r="L703" s="9"/>
      <c r="M703" s="9">
        <v>31916.885588002064</v>
      </c>
      <c r="N703" s="9">
        <v>65092.384701235998</v>
      </c>
      <c r="O703" s="9">
        <v>1045074.0826573672</v>
      </c>
      <c r="P703" s="9">
        <v>6050.8244488752471</v>
      </c>
      <c r="Q703" s="9">
        <v>440619.06836022157</v>
      </c>
      <c r="R703" s="9">
        <v>53204.330106512498</v>
      </c>
      <c r="S703" s="9">
        <v>63043.45555249574</v>
      </c>
      <c r="T703" s="9">
        <v>15818.042511429998</v>
      </c>
      <c r="U703" s="9">
        <v>3932.5175784577159</v>
      </c>
      <c r="V703" s="9">
        <v>124715.57327975024</v>
      </c>
      <c r="W703" s="9">
        <v>2630379.6510940543</v>
      </c>
    </row>
    <row r="704" spans="1:23" x14ac:dyDescent="0.25">
      <c r="A704">
        <v>2012</v>
      </c>
      <c r="B704" s="7" t="s">
        <v>465</v>
      </c>
      <c r="C704" s="9">
        <v>607103.22316792351</v>
      </c>
      <c r="D704" s="9"/>
      <c r="E704" s="9"/>
      <c r="F704" s="9"/>
      <c r="G704" s="9">
        <v>4594809.3769727414</v>
      </c>
      <c r="H704" s="9"/>
      <c r="I704" s="9"/>
      <c r="J704" s="9">
        <v>217401.99488323936</v>
      </c>
      <c r="K704" s="9"/>
      <c r="L704" s="9"/>
      <c r="M704" s="9">
        <v>753588.25680634147</v>
      </c>
      <c r="N704" s="9">
        <v>510043.61021440022</v>
      </c>
      <c r="O704" s="9">
        <v>22168764.470969439</v>
      </c>
      <c r="P704" s="9">
        <v>291518.12192926992</v>
      </c>
      <c r="Q704" s="9">
        <v>3444570.9545641746</v>
      </c>
      <c r="R704" s="9">
        <v>482158.88610969984</v>
      </c>
      <c r="S704" s="9">
        <v>247257.08147488689</v>
      </c>
      <c r="T704" s="9">
        <v>381569.43153830658</v>
      </c>
      <c r="U704" s="9">
        <v>696267.75052549248</v>
      </c>
      <c r="V704" s="9">
        <v>1487950.6782691535</v>
      </c>
      <c r="W704" s="9">
        <v>35883003.837425068</v>
      </c>
    </row>
    <row r="705" spans="1:23" x14ac:dyDescent="0.25">
      <c r="A705">
        <v>2012</v>
      </c>
      <c r="B705" s="7" t="s">
        <v>466</v>
      </c>
      <c r="C705" s="9">
        <v>1958771.85693817</v>
      </c>
      <c r="D705" s="9"/>
      <c r="E705" s="9"/>
      <c r="F705" s="9"/>
      <c r="G705" s="9">
        <v>20357127.884869315</v>
      </c>
      <c r="H705" s="9"/>
      <c r="I705" s="9"/>
      <c r="J705" s="9">
        <v>947870.906020839</v>
      </c>
      <c r="K705" s="9"/>
      <c r="L705" s="9"/>
      <c r="M705" s="9">
        <v>3627219.9986667512</v>
      </c>
      <c r="N705" s="9">
        <v>2083090.2582762949</v>
      </c>
      <c r="O705" s="9">
        <v>36866436.906016931</v>
      </c>
      <c r="P705" s="9">
        <v>2126532.2466815496</v>
      </c>
      <c r="Q705" s="9">
        <v>15291580.090548377</v>
      </c>
      <c r="R705" s="9">
        <v>1787986.8668376245</v>
      </c>
      <c r="S705" s="9">
        <v>3605214.631670902</v>
      </c>
      <c r="T705" s="9">
        <v>571862.6657449156</v>
      </c>
      <c r="U705" s="9">
        <v>496150.21704697341</v>
      </c>
      <c r="V705" s="9">
        <v>11701646.565003557</v>
      </c>
      <c r="W705" s="9">
        <v>101421491.09432222</v>
      </c>
    </row>
    <row r="706" spans="1:23" x14ac:dyDescent="0.25">
      <c r="A706">
        <v>2012</v>
      </c>
      <c r="B706" s="7" t="s">
        <v>467</v>
      </c>
      <c r="C706" s="9">
        <v>600358.14456800197</v>
      </c>
      <c r="D706" s="9"/>
      <c r="E706" s="9"/>
      <c r="F706" s="9"/>
      <c r="G706" s="9">
        <v>2707117.9257979402</v>
      </c>
      <c r="H706" s="9"/>
      <c r="I706" s="9"/>
      <c r="J706" s="9">
        <v>207530.25245372776</v>
      </c>
      <c r="K706" s="9"/>
      <c r="L706" s="9"/>
      <c r="M706" s="9">
        <v>258625.89065864874</v>
      </c>
      <c r="N706" s="9">
        <v>338689.5310055163</v>
      </c>
      <c r="O706" s="9">
        <v>3281555.4729413623</v>
      </c>
      <c r="P706" s="9">
        <v>122857.60111668742</v>
      </c>
      <c r="Q706" s="9">
        <v>1992332.9310285281</v>
      </c>
      <c r="R706" s="9">
        <v>239430.2551730444</v>
      </c>
      <c r="S706" s="9">
        <v>337387.80581017409</v>
      </c>
      <c r="T706" s="9">
        <v>81368.054881206015</v>
      </c>
      <c r="U706" s="9">
        <v>165782.70969514363</v>
      </c>
      <c r="V706" s="9">
        <v>698548.09015545226</v>
      </c>
      <c r="W706" s="9">
        <v>11031584.665285433</v>
      </c>
    </row>
    <row r="707" spans="1:23" x14ac:dyDescent="0.25">
      <c r="A707">
        <v>2012</v>
      </c>
      <c r="B707" s="7" t="s">
        <v>468</v>
      </c>
      <c r="C707" s="9">
        <v>320042.01724661852</v>
      </c>
      <c r="D707" s="9"/>
      <c r="E707" s="9"/>
      <c r="F707" s="9"/>
      <c r="G707" s="9">
        <v>1143438.1907993252</v>
      </c>
      <c r="H707" s="9"/>
      <c r="I707" s="9"/>
      <c r="J707" s="9">
        <v>107624.82938279236</v>
      </c>
      <c r="K707" s="9"/>
      <c r="L707" s="9"/>
      <c r="M707" s="9">
        <v>159166.91794320379</v>
      </c>
      <c r="N707" s="9">
        <v>106446.99464465363</v>
      </c>
      <c r="O707" s="9">
        <v>2288397.2782911607</v>
      </c>
      <c r="P707" s="9">
        <v>44302.617753397746</v>
      </c>
      <c r="Q707" s="9">
        <v>618027.86840177781</v>
      </c>
      <c r="R707" s="9">
        <v>185241.47066663488</v>
      </c>
      <c r="S707" s="9">
        <v>292011.49911791686</v>
      </c>
      <c r="T707" s="9">
        <v>26371.556878766482</v>
      </c>
      <c r="U707" s="9">
        <v>4118.89770729666</v>
      </c>
      <c r="V707" s="9">
        <v>357909.98008577834</v>
      </c>
      <c r="W707" s="9">
        <v>5653100.1189193213</v>
      </c>
    </row>
    <row r="708" spans="1:23" x14ac:dyDescent="0.25">
      <c r="A708">
        <v>2012</v>
      </c>
      <c r="B708" s="7" t="s">
        <v>469</v>
      </c>
      <c r="C708" s="9">
        <v>393022.36234366341</v>
      </c>
      <c r="D708" s="9"/>
      <c r="E708" s="9"/>
      <c r="F708" s="9"/>
      <c r="G708" s="9">
        <v>2137624.3869338497</v>
      </c>
      <c r="H708" s="9"/>
      <c r="I708" s="9"/>
      <c r="J708" s="9">
        <v>173211.72153625503</v>
      </c>
      <c r="K708" s="9"/>
      <c r="L708" s="9"/>
      <c r="M708" s="9">
        <v>714613.58790636843</v>
      </c>
      <c r="N708" s="9">
        <v>132932.28546996386</v>
      </c>
      <c r="O708" s="9">
        <v>3926560.6508236434</v>
      </c>
      <c r="P708" s="9">
        <v>29459.386632695245</v>
      </c>
      <c r="Q708" s="9">
        <v>1647089.2012990396</v>
      </c>
      <c r="R708" s="9">
        <v>228233.32688534143</v>
      </c>
      <c r="S708" s="9">
        <v>154756.12554418243</v>
      </c>
      <c r="T708" s="9">
        <v>50235.3140261312</v>
      </c>
      <c r="U708" s="9">
        <v>97935.124041463772</v>
      </c>
      <c r="V708" s="9">
        <v>657097.9742613798</v>
      </c>
      <c r="W708" s="9">
        <v>10342771.447703976</v>
      </c>
    </row>
    <row r="709" spans="1:23" x14ac:dyDescent="0.25">
      <c r="A709">
        <v>2012</v>
      </c>
      <c r="B709" s="7" t="s">
        <v>470</v>
      </c>
      <c r="C709" s="9">
        <v>55140.119508820382</v>
      </c>
      <c r="D709" s="9"/>
      <c r="E709" s="9"/>
      <c r="F709" s="9"/>
      <c r="G709" s="9">
        <v>204088.49181106602</v>
      </c>
      <c r="H709" s="9"/>
      <c r="I709" s="9"/>
      <c r="J709" s="9">
        <v>25798.749380206267</v>
      </c>
      <c r="K709" s="9"/>
      <c r="L709" s="9"/>
      <c r="M709" s="9">
        <v>12002.880343708615</v>
      </c>
      <c r="N709" s="9">
        <v>36893.533742984837</v>
      </c>
      <c r="O709" s="9">
        <v>621724.27238927223</v>
      </c>
      <c r="P709" s="9">
        <v>9421.028791201481</v>
      </c>
      <c r="Q709" s="9">
        <v>115628.90552646098</v>
      </c>
      <c r="R709" s="9">
        <v>22811.749358645291</v>
      </c>
      <c r="S709" s="9">
        <v>61990.211017171197</v>
      </c>
      <c r="T709" s="9">
        <v>4857.0859645252049</v>
      </c>
      <c r="U709" s="9">
        <v>3969.5429045771043</v>
      </c>
      <c r="V709" s="9">
        <v>89779.915356850746</v>
      </c>
      <c r="W709" s="9">
        <v>1264106.4860954906</v>
      </c>
    </row>
    <row r="710" spans="1:23" x14ac:dyDescent="0.25">
      <c r="A710">
        <v>2012</v>
      </c>
      <c r="B710" s="7" t="s">
        <v>471</v>
      </c>
      <c r="C710" s="9">
        <v>50653.566352237161</v>
      </c>
      <c r="D710" s="9"/>
      <c r="E710" s="9"/>
      <c r="F710" s="9"/>
      <c r="G710" s="9">
        <v>368098.97327748011</v>
      </c>
      <c r="H710" s="9"/>
      <c r="I710" s="9"/>
      <c r="J710" s="9">
        <v>25822.919984085602</v>
      </c>
      <c r="K710" s="9"/>
      <c r="L710" s="9"/>
      <c r="M710" s="9">
        <v>18806.176340450529</v>
      </c>
      <c r="N710" s="9">
        <v>16721.913241936672</v>
      </c>
      <c r="O710" s="9">
        <v>554438.29977934749</v>
      </c>
      <c r="P710" s="9">
        <v>38374.508299173518</v>
      </c>
      <c r="Q710" s="9">
        <v>45931.730130104144</v>
      </c>
      <c r="R710" s="9">
        <v>32108.251512266259</v>
      </c>
      <c r="S710" s="9">
        <v>18072.054586986364</v>
      </c>
      <c r="T710" s="9">
        <v>30108.418105789857</v>
      </c>
      <c r="U710" s="9">
        <v>2295.8963239937966</v>
      </c>
      <c r="V710" s="9">
        <v>73396.374790712289</v>
      </c>
      <c r="W710" s="9">
        <v>1274829.0827245638</v>
      </c>
    </row>
    <row r="711" spans="1:23" x14ac:dyDescent="0.25">
      <c r="A711">
        <v>2012</v>
      </c>
      <c r="B711" s="7" t="s">
        <v>472</v>
      </c>
      <c r="C711" s="9">
        <v>140173.29915415522</v>
      </c>
      <c r="D711" s="9"/>
      <c r="E711" s="9"/>
      <c r="F711" s="9"/>
      <c r="G711" s="9">
        <v>832430.74366503535</v>
      </c>
      <c r="H711" s="9"/>
      <c r="I711" s="9"/>
      <c r="J711" s="9">
        <v>72230.98243004593</v>
      </c>
      <c r="K711" s="9"/>
      <c r="L711" s="9"/>
      <c r="M711" s="9">
        <v>132786.17840938512</v>
      </c>
      <c r="N711" s="9">
        <v>66814.406759196878</v>
      </c>
      <c r="O711" s="9">
        <v>1126888.7193560465</v>
      </c>
      <c r="P711" s="9">
        <v>15715.011602731489</v>
      </c>
      <c r="Q711" s="9">
        <v>234564.17780589819</v>
      </c>
      <c r="R711" s="9">
        <v>62493.046276482797</v>
      </c>
      <c r="S711" s="9">
        <v>67071.216415639705</v>
      </c>
      <c r="T711" s="9">
        <v>13026.136990110748</v>
      </c>
      <c r="U711" s="9">
        <v>4723.3579597076423</v>
      </c>
      <c r="V711" s="9">
        <v>175015.06597629728</v>
      </c>
      <c r="W711" s="9">
        <v>2943932.3428007327</v>
      </c>
    </row>
    <row r="712" spans="1:23" x14ac:dyDescent="0.25">
      <c r="A712" s="11">
        <v>2012</v>
      </c>
      <c r="B712" s="7" t="s">
        <v>473</v>
      </c>
      <c r="C712" s="9">
        <v>146976.43337483364</v>
      </c>
      <c r="D712" s="9"/>
      <c r="E712" s="9"/>
      <c r="F712" s="9"/>
      <c r="G712" s="9">
        <v>954444.52195002418</v>
      </c>
      <c r="H712" s="9"/>
      <c r="I712" s="9"/>
      <c r="J712" s="9">
        <v>63544.176832020101</v>
      </c>
      <c r="K712" s="9"/>
      <c r="L712" s="9"/>
      <c r="M712" s="9">
        <v>37581.023450332395</v>
      </c>
      <c r="N712" s="9">
        <v>92308.981679964229</v>
      </c>
      <c r="O712" s="9">
        <v>3416504.5407279688</v>
      </c>
      <c r="P712" s="9">
        <v>7012.1831952450175</v>
      </c>
      <c r="Q712" s="9">
        <v>845193.97608043673</v>
      </c>
      <c r="R712" s="9">
        <v>134308.94521656839</v>
      </c>
      <c r="S712" s="9">
        <v>42979.232996743624</v>
      </c>
      <c r="T712" s="9">
        <v>12282.646792301977</v>
      </c>
      <c r="U712" s="9">
        <v>56227.377459145267</v>
      </c>
      <c r="V712" s="9">
        <v>480902.82027713768</v>
      </c>
      <c r="W712" s="9">
        <v>6290266.8600327214</v>
      </c>
    </row>
    <row r="713" spans="1:23" x14ac:dyDescent="0.25">
      <c r="B713" s="7" t="s">
        <v>86</v>
      </c>
      <c r="C713" s="9">
        <v>5502157.3511014413</v>
      </c>
      <c r="D713" s="9"/>
      <c r="E713" s="9"/>
      <c r="F713" s="9"/>
      <c r="G713" s="9">
        <v>43703560.811974436</v>
      </c>
      <c r="H713" s="9"/>
      <c r="I713" s="9"/>
      <c r="J713" s="9">
        <v>2664786.7649348401</v>
      </c>
      <c r="K713" s="9"/>
      <c r="L713" s="9"/>
      <c r="M713" s="9">
        <v>7162826.6634949949</v>
      </c>
      <c r="N713" s="9">
        <v>4695905.043163348</v>
      </c>
      <c r="O713" s="9">
        <v>88397256.291174531</v>
      </c>
      <c r="P713" s="9">
        <v>2844952.9945045384</v>
      </c>
      <c r="Q713" s="9">
        <v>28192500.238804474</v>
      </c>
      <c r="R713" s="9">
        <v>3901677.6245106272</v>
      </c>
      <c r="S713" s="9">
        <v>5694967.5972311655</v>
      </c>
      <c r="T713" s="9">
        <v>1320113.0535277571</v>
      </c>
      <c r="U713" s="9">
        <v>2197527.1721243025</v>
      </c>
      <c r="V713" s="9">
        <v>17876180.621484518</v>
      </c>
      <c r="W713" s="9">
        <v>214154412.22803098</v>
      </c>
    </row>
    <row r="715" spans="1:23" x14ac:dyDescent="0.25">
      <c r="C715" s="13" t="s">
        <v>92</v>
      </c>
    </row>
    <row r="716" spans="1:23" x14ac:dyDescent="0.25">
      <c r="C716" s="132" t="s">
        <v>48</v>
      </c>
      <c r="M716" s="132" t="s">
        <v>844</v>
      </c>
      <c r="W716" s="132" t="s">
        <v>83</v>
      </c>
    </row>
    <row r="717" spans="1:23" x14ac:dyDescent="0.25">
      <c r="A717">
        <v>2013</v>
      </c>
      <c r="B717" s="13" t="s">
        <v>93</v>
      </c>
      <c r="C717" s="132" t="s">
        <v>779</v>
      </c>
      <c r="D717" s="132" t="s">
        <v>781</v>
      </c>
      <c r="E717" s="132" t="s">
        <v>23</v>
      </c>
      <c r="F717" s="132" t="s">
        <v>786</v>
      </c>
      <c r="G717" s="132" t="s">
        <v>787</v>
      </c>
      <c r="H717" s="132" t="s">
        <v>790</v>
      </c>
      <c r="I717" s="132" t="s">
        <v>25</v>
      </c>
      <c r="J717" s="132" t="s">
        <v>24</v>
      </c>
      <c r="K717" s="132" t="s">
        <v>35</v>
      </c>
      <c r="L717" s="132" t="s">
        <v>794</v>
      </c>
      <c r="M717" s="132" t="s">
        <v>779</v>
      </c>
      <c r="N717" s="132" t="s">
        <v>781</v>
      </c>
      <c r="O717" s="132" t="s">
        <v>23</v>
      </c>
      <c r="P717" s="132" t="s">
        <v>786</v>
      </c>
      <c r="Q717" s="132" t="s">
        <v>787</v>
      </c>
      <c r="R717" s="132" t="s">
        <v>790</v>
      </c>
      <c r="S717" s="132" t="s">
        <v>25</v>
      </c>
      <c r="T717" s="132" t="s">
        <v>24</v>
      </c>
      <c r="U717" s="132" t="s">
        <v>35</v>
      </c>
      <c r="V717" s="132" t="s">
        <v>794</v>
      </c>
    </row>
    <row r="718" spans="1:23" x14ac:dyDescent="0.25">
      <c r="A718">
        <v>2013</v>
      </c>
      <c r="B718" s="7" t="s">
        <v>474</v>
      </c>
      <c r="C718" s="9">
        <v>63408.842085567121</v>
      </c>
      <c r="D718" s="9"/>
      <c r="E718" s="9"/>
      <c r="F718" s="9"/>
      <c r="G718" s="9">
        <v>162327.76302773959</v>
      </c>
      <c r="H718" s="9"/>
      <c r="I718" s="9"/>
      <c r="J718" s="9">
        <v>14985.455618432039</v>
      </c>
      <c r="K718" s="9"/>
      <c r="L718" s="9"/>
      <c r="M718" s="9">
        <v>7054.6935286340395</v>
      </c>
      <c r="N718" s="9">
        <v>2473.7110812186329</v>
      </c>
      <c r="O718" s="9">
        <v>329463.23863352719</v>
      </c>
      <c r="P718" s="9">
        <v>1309.498980303978</v>
      </c>
      <c r="Q718" s="9">
        <v>41146.529637913278</v>
      </c>
      <c r="R718" s="9">
        <v>12280.906337200424</v>
      </c>
      <c r="S718" s="9">
        <v>12895.555975328578</v>
      </c>
      <c r="T718" s="9">
        <v>7047.7477379677503</v>
      </c>
      <c r="U718" s="9">
        <v>4814.9899012603373</v>
      </c>
      <c r="V718" s="9">
        <v>16646.79895426712</v>
      </c>
      <c r="W718" s="9">
        <v>675855.73149936018</v>
      </c>
    </row>
    <row r="719" spans="1:23" x14ac:dyDescent="0.25">
      <c r="A719">
        <v>2013</v>
      </c>
      <c r="B719" s="7" t="s">
        <v>475</v>
      </c>
      <c r="C719" s="9">
        <v>11854.295028483115</v>
      </c>
      <c r="D719" s="9"/>
      <c r="E719" s="9"/>
      <c r="F719" s="9"/>
      <c r="G719" s="9">
        <v>45553.879736039686</v>
      </c>
      <c r="H719" s="9"/>
      <c r="I719" s="9"/>
      <c r="J719" s="9">
        <v>5599.764923108145</v>
      </c>
      <c r="K719" s="9"/>
      <c r="L719" s="9"/>
      <c r="M719" s="9">
        <v>3036.6375433169028</v>
      </c>
      <c r="N719" s="9">
        <v>9222.4722038098462</v>
      </c>
      <c r="O719" s="9">
        <v>118690.45655483427</v>
      </c>
      <c r="P719" s="9">
        <v>0</v>
      </c>
      <c r="Q719" s="9">
        <v>6233.7883678017888</v>
      </c>
      <c r="R719" s="9">
        <v>2818.7019951362931</v>
      </c>
      <c r="S719" s="9">
        <v>6174.8224242256001</v>
      </c>
      <c r="T719" s="9">
        <v>2071.8162640831438</v>
      </c>
      <c r="U719" s="9">
        <v>46590.745962852918</v>
      </c>
      <c r="V719" s="9">
        <v>3827.3011485849033</v>
      </c>
      <c r="W719" s="9">
        <v>261674.6821522766</v>
      </c>
    </row>
    <row r="720" spans="1:23" x14ac:dyDescent="0.25">
      <c r="A720">
        <v>2013</v>
      </c>
      <c r="B720" s="7" t="s">
        <v>476</v>
      </c>
      <c r="C720" s="9">
        <v>83313.839349060247</v>
      </c>
      <c r="D720" s="9"/>
      <c r="E720" s="9"/>
      <c r="F720" s="9"/>
      <c r="G720" s="9">
        <v>335327.09302309353</v>
      </c>
      <c r="H720" s="9"/>
      <c r="I720" s="9"/>
      <c r="J720" s="9">
        <v>35651.114334759535</v>
      </c>
      <c r="K720" s="9"/>
      <c r="L720" s="9"/>
      <c r="M720" s="9">
        <v>85319.17533449753</v>
      </c>
      <c r="N720" s="9">
        <v>82335.57827696875</v>
      </c>
      <c r="O720" s="9">
        <v>906468.88205150771</v>
      </c>
      <c r="P720" s="9">
        <v>3898.1131399219539</v>
      </c>
      <c r="Q720" s="9">
        <v>122466.71347008544</v>
      </c>
      <c r="R720" s="9">
        <v>20282.155191236699</v>
      </c>
      <c r="S720" s="9">
        <v>155835.24994374753</v>
      </c>
      <c r="T720" s="9">
        <v>22914.736890405693</v>
      </c>
      <c r="U720" s="9">
        <v>2035.9309846823016</v>
      </c>
      <c r="V720" s="9">
        <v>80911.112527605001</v>
      </c>
      <c r="W720" s="9">
        <v>1936759.6945175719</v>
      </c>
    </row>
    <row r="721" spans="1:23" x14ac:dyDescent="0.25">
      <c r="A721">
        <v>2013</v>
      </c>
      <c r="B721" s="7" t="s">
        <v>477</v>
      </c>
      <c r="C721" s="9">
        <v>3248.4779492235184</v>
      </c>
      <c r="D721" s="9"/>
      <c r="E721" s="9"/>
      <c r="F721" s="9"/>
      <c r="G721" s="9">
        <v>39451.825523060994</v>
      </c>
      <c r="H721" s="9"/>
      <c r="I721" s="9"/>
      <c r="J721" s="9">
        <v>6560.1479217811902</v>
      </c>
      <c r="K721" s="9"/>
      <c r="L721" s="9"/>
      <c r="M721" s="9">
        <v>132.03585764582024</v>
      </c>
      <c r="N721" s="9">
        <v>916.2241033811548</v>
      </c>
      <c r="O721" s="9">
        <v>103508.49922420632</v>
      </c>
      <c r="P721" s="9">
        <v>142.23663181942101</v>
      </c>
      <c r="Q721" s="9">
        <v>15375.739845620277</v>
      </c>
      <c r="R721" s="9">
        <v>3717.5981958889106</v>
      </c>
      <c r="S721" s="9">
        <v>5687.868187928083</v>
      </c>
      <c r="T721" s="9">
        <v>2764.4609218563669</v>
      </c>
      <c r="U721" s="9">
        <v>1487.2864096440765</v>
      </c>
      <c r="V721" s="9">
        <v>4345.7569292321068</v>
      </c>
      <c r="W721" s="9">
        <v>187338.15770128823</v>
      </c>
    </row>
    <row r="722" spans="1:23" x14ac:dyDescent="0.25">
      <c r="A722">
        <v>2013</v>
      </c>
      <c r="B722" s="7" t="s">
        <v>478</v>
      </c>
      <c r="C722" s="9">
        <v>58599.749573724228</v>
      </c>
      <c r="D722" s="9"/>
      <c r="E722" s="9"/>
      <c r="F722" s="9"/>
      <c r="G722" s="9">
        <v>437604.36611987662</v>
      </c>
      <c r="H722" s="9"/>
      <c r="I722" s="9"/>
      <c r="J722" s="9">
        <v>44577.579561063176</v>
      </c>
      <c r="K722" s="9"/>
      <c r="L722" s="9"/>
      <c r="M722" s="9">
        <v>41127.876531242604</v>
      </c>
      <c r="N722" s="9">
        <v>68206.154219658711</v>
      </c>
      <c r="O722" s="9">
        <v>730353.80535329471</v>
      </c>
      <c r="P722" s="9">
        <v>6389.6713626558121</v>
      </c>
      <c r="Q722" s="9">
        <v>213637.84056843919</v>
      </c>
      <c r="R722" s="9">
        <v>49778.380615016489</v>
      </c>
      <c r="S722" s="9">
        <v>25921.202245204709</v>
      </c>
      <c r="T722" s="9">
        <v>9647.2774265206699</v>
      </c>
      <c r="U722" s="9">
        <v>329253.22181701858</v>
      </c>
      <c r="V722" s="9">
        <v>96078.86889824523</v>
      </c>
      <c r="W722" s="9">
        <v>2111175.9942919603</v>
      </c>
    </row>
    <row r="723" spans="1:23" x14ac:dyDescent="0.25">
      <c r="A723">
        <v>2013</v>
      </c>
      <c r="B723" s="7" t="s">
        <v>479</v>
      </c>
      <c r="C723" s="9">
        <v>4876.6997542298095</v>
      </c>
      <c r="D723" s="9"/>
      <c r="E723" s="9"/>
      <c r="F723" s="9"/>
      <c r="G723" s="9">
        <v>52365.691804744951</v>
      </c>
      <c r="H723" s="9"/>
      <c r="I723" s="9"/>
      <c r="J723" s="9">
        <v>1053.0949160582531</v>
      </c>
      <c r="K723" s="9"/>
      <c r="L723" s="9"/>
      <c r="M723" s="9">
        <v>2242.9931260083204</v>
      </c>
      <c r="N723" s="9">
        <v>8411.3288491267231</v>
      </c>
      <c r="O723" s="9">
        <v>85107.016249390435</v>
      </c>
      <c r="P723" s="9">
        <v>0</v>
      </c>
      <c r="Q723" s="9">
        <v>2607.5652866222658</v>
      </c>
      <c r="R723" s="9">
        <v>2846.0856719042722</v>
      </c>
      <c r="S723" s="9">
        <v>2883.9118286135254</v>
      </c>
      <c r="T723" s="9">
        <v>0</v>
      </c>
      <c r="U723" s="9">
        <v>722.65887955543064</v>
      </c>
      <c r="V723" s="9">
        <v>11062.308885970742</v>
      </c>
      <c r="W723" s="9">
        <v>174179.35525222472</v>
      </c>
    </row>
    <row r="724" spans="1:23" x14ac:dyDescent="0.25">
      <c r="A724">
        <v>2013</v>
      </c>
      <c r="B724" s="7" t="s">
        <v>480</v>
      </c>
      <c r="C724" s="9">
        <v>11096.079712559207</v>
      </c>
      <c r="D724" s="9"/>
      <c r="E724" s="9"/>
      <c r="F724" s="9"/>
      <c r="G724" s="9">
        <v>100557.84502866637</v>
      </c>
      <c r="H724" s="9"/>
      <c r="I724" s="9"/>
      <c r="J724" s="9">
        <v>8911.2315186744909</v>
      </c>
      <c r="K724" s="9"/>
      <c r="L724" s="9"/>
      <c r="M724" s="9">
        <v>8563.9295904084483</v>
      </c>
      <c r="N724" s="9">
        <v>1786.0579134893364</v>
      </c>
      <c r="O724" s="9">
        <v>159339.15104515865</v>
      </c>
      <c r="P724" s="9">
        <v>563.63407476394661</v>
      </c>
      <c r="Q724" s="9">
        <v>29310.61227472837</v>
      </c>
      <c r="R724" s="9">
        <v>9595.2329414699616</v>
      </c>
      <c r="S724" s="9">
        <v>7014.2204749635366</v>
      </c>
      <c r="T724" s="9">
        <v>0</v>
      </c>
      <c r="U724" s="9">
        <v>344.44956483291008</v>
      </c>
      <c r="V724" s="9">
        <v>10794.237605409715</v>
      </c>
      <c r="W724" s="9">
        <v>347876.68174512486</v>
      </c>
    </row>
    <row r="725" spans="1:23" x14ac:dyDescent="0.25">
      <c r="A725">
        <v>2013</v>
      </c>
      <c r="B725" s="7" t="s">
        <v>481</v>
      </c>
      <c r="C725" s="9">
        <v>71044.480081098678</v>
      </c>
      <c r="D725" s="9"/>
      <c r="E725" s="9"/>
      <c r="F725" s="9"/>
      <c r="G725" s="9">
        <v>306335.91596012865</v>
      </c>
      <c r="H725" s="9"/>
      <c r="I725" s="9"/>
      <c r="J725" s="9">
        <v>38528.974959083003</v>
      </c>
      <c r="K725" s="9"/>
      <c r="L725" s="9"/>
      <c r="M725" s="9">
        <v>19206.021581141096</v>
      </c>
      <c r="N725" s="9">
        <v>9531.7412204057437</v>
      </c>
      <c r="O725" s="9">
        <v>549148.46443220717</v>
      </c>
      <c r="P725" s="9">
        <v>1446.838730491716</v>
      </c>
      <c r="Q725" s="9">
        <v>51153.550024495555</v>
      </c>
      <c r="R725" s="9">
        <v>18137.253717965388</v>
      </c>
      <c r="S725" s="9">
        <v>16854.20787929889</v>
      </c>
      <c r="T725" s="9">
        <v>4192.1965656876055</v>
      </c>
      <c r="U725" s="9">
        <v>10995.566549487854</v>
      </c>
      <c r="V725" s="9">
        <v>56687.800696235259</v>
      </c>
      <c r="W725" s="9">
        <v>1153263.0123977265</v>
      </c>
    </row>
    <row r="726" spans="1:23" x14ac:dyDescent="0.25">
      <c r="A726">
        <v>2013</v>
      </c>
      <c r="B726" s="7" t="s">
        <v>482</v>
      </c>
      <c r="C726" s="9">
        <v>37911.982135881182</v>
      </c>
      <c r="D726" s="9"/>
      <c r="E726" s="9"/>
      <c r="F726" s="9"/>
      <c r="G726" s="9">
        <v>229957.56287531607</v>
      </c>
      <c r="H726" s="9"/>
      <c r="I726" s="9"/>
      <c r="J726" s="9">
        <v>21056.294085563473</v>
      </c>
      <c r="K726" s="9"/>
      <c r="L726" s="9"/>
      <c r="M726" s="9">
        <v>16293.223036110938</v>
      </c>
      <c r="N726" s="9">
        <v>78238.548419487954</v>
      </c>
      <c r="O726" s="9">
        <v>269605.20939969993</v>
      </c>
      <c r="P726" s="9">
        <v>9613.4689070800014</v>
      </c>
      <c r="Q726" s="9">
        <v>40378.974764675171</v>
      </c>
      <c r="R726" s="9">
        <v>12113.446929639784</v>
      </c>
      <c r="S726" s="9">
        <v>10203.572774777549</v>
      </c>
      <c r="T726" s="9">
        <v>813.45924806633104</v>
      </c>
      <c r="U726" s="9">
        <v>43796.524747754316</v>
      </c>
      <c r="V726" s="9">
        <v>82880.575445450057</v>
      </c>
      <c r="W726" s="9">
        <v>852862.84276950266</v>
      </c>
    </row>
    <row r="727" spans="1:23" x14ac:dyDescent="0.25">
      <c r="A727">
        <v>2013</v>
      </c>
      <c r="B727" s="7" t="s">
        <v>483</v>
      </c>
      <c r="C727" s="9">
        <v>100049.90708716102</v>
      </c>
      <c r="D727" s="9"/>
      <c r="E727" s="9"/>
      <c r="F727" s="9"/>
      <c r="G727" s="9">
        <v>1099133.8881472824</v>
      </c>
      <c r="H727" s="9"/>
      <c r="I727" s="9"/>
      <c r="J727" s="9">
        <v>34541.456518761159</v>
      </c>
      <c r="K727" s="9"/>
      <c r="L727" s="9"/>
      <c r="M727" s="9">
        <v>110456.21245238002</v>
      </c>
      <c r="N727" s="9">
        <v>334313.9932093895</v>
      </c>
      <c r="O727" s="9">
        <v>987180.68745237915</v>
      </c>
      <c r="P727" s="9">
        <v>9230.5370477226261</v>
      </c>
      <c r="Q727" s="9">
        <v>366842.73552951193</v>
      </c>
      <c r="R727" s="9">
        <v>51441.306537387994</v>
      </c>
      <c r="S727" s="9">
        <v>114840.61590117418</v>
      </c>
      <c r="T727" s="9">
        <v>34728.989352642631</v>
      </c>
      <c r="U727" s="9">
        <v>809.55608665657178</v>
      </c>
      <c r="V727" s="9">
        <v>172298.36334501862</v>
      </c>
      <c r="W727" s="9">
        <v>3415868.2486674674</v>
      </c>
    </row>
    <row r="728" spans="1:23" x14ac:dyDescent="0.25">
      <c r="A728">
        <v>2013</v>
      </c>
      <c r="B728" s="7" t="s">
        <v>484</v>
      </c>
      <c r="C728" s="9">
        <v>31887.98551938896</v>
      </c>
      <c r="D728" s="9"/>
      <c r="E728" s="9"/>
      <c r="F728" s="9"/>
      <c r="G728" s="9">
        <v>268478.60000366555</v>
      </c>
      <c r="H728" s="9"/>
      <c r="I728" s="9"/>
      <c r="J728" s="9">
        <v>29045.488771030341</v>
      </c>
      <c r="K728" s="9"/>
      <c r="L728" s="9"/>
      <c r="M728" s="9">
        <v>23593.754847957403</v>
      </c>
      <c r="N728" s="9">
        <v>29992.048235304464</v>
      </c>
      <c r="O728" s="9">
        <v>816570.38429486612</v>
      </c>
      <c r="P728" s="9">
        <v>10843.975145892293</v>
      </c>
      <c r="Q728" s="9">
        <v>78685.246930719746</v>
      </c>
      <c r="R728" s="9">
        <v>21664.211538400996</v>
      </c>
      <c r="S728" s="9">
        <v>21462.23474972873</v>
      </c>
      <c r="T728" s="9">
        <v>695.43190469288345</v>
      </c>
      <c r="U728" s="9">
        <v>11276.970419793341</v>
      </c>
      <c r="V728" s="9">
        <v>77138.417995887809</v>
      </c>
      <c r="W728" s="9">
        <v>1421334.7503573287</v>
      </c>
    </row>
    <row r="729" spans="1:23" x14ac:dyDescent="0.25">
      <c r="A729">
        <v>2013</v>
      </c>
      <c r="B729" s="7" t="s">
        <v>485</v>
      </c>
      <c r="C729" s="9">
        <v>50446.386510623706</v>
      </c>
      <c r="D729" s="9"/>
      <c r="E729" s="9"/>
      <c r="F729" s="9"/>
      <c r="G729" s="9">
        <v>240535.54770955147</v>
      </c>
      <c r="H729" s="9"/>
      <c r="I729" s="9"/>
      <c r="J729" s="9">
        <v>18383.147905998194</v>
      </c>
      <c r="K729" s="9"/>
      <c r="L729" s="9"/>
      <c r="M729" s="9">
        <v>3310.1069504247866</v>
      </c>
      <c r="N729" s="9">
        <v>22846.565661496908</v>
      </c>
      <c r="O729" s="9">
        <v>582115.70524361008</v>
      </c>
      <c r="P729" s="9">
        <v>10090.344634362646</v>
      </c>
      <c r="Q729" s="9">
        <v>93710.750352904914</v>
      </c>
      <c r="R729" s="9">
        <v>18612.512507145722</v>
      </c>
      <c r="S729" s="9">
        <v>9627.7195890430667</v>
      </c>
      <c r="T729" s="9">
        <v>4975.0220410969196</v>
      </c>
      <c r="U729" s="9">
        <v>0</v>
      </c>
      <c r="V729" s="9">
        <v>59432.545035703159</v>
      </c>
      <c r="W729" s="9">
        <v>1114086.3541419613</v>
      </c>
    </row>
    <row r="730" spans="1:23" x14ac:dyDescent="0.25">
      <c r="A730">
        <v>2013</v>
      </c>
      <c r="B730" s="7" t="s">
        <v>486</v>
      </c>
      <c r="C730" s="9">
        <v>134218.84636743262</v>
      </c>
      <c r="D730" s="9"/>
      <c r="E730" s="9"/>
      <c r="F730" s="9"/>
      <c r="G730" s="9">
        <v>2071933.0351046189</v>
      </c>
      <c r="H730" s="9"/>
      <c r="I730" s="9"/>
      <c r="J730" s="9">
        <v>85385.543017831325</v>
      </c>
      <c r="K730" s="9"/>
      <c r="L730" s="9"/>
      <c r="M730" s="9">
        <v>56955.10235736896</v>
      </c>
      <c r="N730" s="9">
        <v>73446.072850239434</v>
      </c>
      <c r="O730" s="9">
        <v>1569517.3730966267</v>
      </c>
      <c r="P730" s="9">
        <v>40858.174247964613</v>
      </c>
      <c r="Q730" s="9">
        <v>670614.49852150795</v>
      </c>
      <c r="R730" s="9">
        <v>78964.718196781891</v>
      </c>
      <c r="S730" s="9">
        <v>60650.290758826639</v>
      </c>
      <c r="T730" s="9">
        <v>17527.685769656575</v>
      </c>
      <c r="U730" s="9">
        <v>24800.293682328556</v>
      </c>
      <c r="V730" s="9">
        <v>336925.75797097984</v>
      </c>
      <c r="W730" s="9">
        <v>5221797.3919421639</v>
      </c>
    </row>
    <row r="731" spans="1:23" x14ac:dyDescent="0.25">
      <c r="A731">
        <v>2013</v>
      </c>
      <c r="B731" s="7" t="s">
        <v>487</v>
      </c>
      <c r="C731" s="9">
        <v>19354.107445491762</v>
      </c>
      <c r="D731" s="9"/>
      <c r="E731" s="9"/>
      <c r="F731" s="9"/>
      <c r="G731" s="9">
        <v>179101.2900244316</v>
      </c>
      <c r="H731" s="9"/>
      <c r="I731" s="9"/>
      <c r="J731" s="9">
        <v>10835.921725069837</v>
      </c>
      <c r="K731" s="9"/>
      <c r="L731" s="9"/>
      <c r="M731" s="9">
        <v>7748.5935257874617</v>
      </c>
      <c r="N731" s="9">
        <v>9914.4110378755031</v>
      </c>
      <c r="O731" s="9">
        <v>403047.64150773984</v>
      </c>
      <c r="P731" s="9">
        <v>10717.119777796041</v>
      </c>
      <c r="Q731" s="9">
        <v>10731.94389185513</v>
      </c>
      <c r="R731" s="9">
        <v>18314.21729951517</v>
      </c>
      <c r="S731" s="9">
        <v>12562.430131191997</v>
      </c>
      <c r="T731" s="9">
        <v>3111.141279073237</v>
      </c>
      <c r="U731" s="9">
        <v>511.27436804513735</v>
      </c>
      <c r="V731" s="9">
        <v>29524.866126003086</v>
      </c>
      <c r="W731" s="9">
        <v>715474.95813987579</v>
      </c>
    </row>
    <row r="732" spans="1:23" x14ac:dyDescent="0.25">
      <c r="A732">
        <v>2013</v>
      </c>
      <c r="B732" s="7" t="s">
        <v>488</v>
      </c>
      <c r="C732" s="9">
        <v>47461.956620475263</v>
      </c>
      <c r="D732" s="9"/>
      <c r="E732" s="9"/>
      <c r="F732" s="9"/>
      <c r="G732" s="9">
        <v>209726.94443792014</v>
      </c>
      <c r="H732" s="9"/>
      <c r="I732" s="9"/>
      <c r="J732" s="9">
        <v>5213.5980453437141</v>
      </c>
      <c r="K732" s="9"/>
      <c r="L732" s="9"/>
      <c r="M732" s="9">
        <v>62684.376374234758</v>
      </c>
      <c r="N732" s="9">
        <v>17576.20246161527</v>
      </c>
      <c r="O732" s="9">
        <v>298593.4821417706</v>
      </c>
      <c r="P732" s="9">
        <v>15046.724877284158</v>
      </c>
      <c r="Q732" s="9">
        <v>86137.63634741577</v>
      </c>
      <c r="R732" s="9">
        <v>17746.361227094443</v>
      </c>
      <c r="S732" s="9">
        <v>40181.770127849588</v>
      </c>
      <c r="T732" s="9">
        <v>0</v>
      </c>
      <c r="U732" s="9">
        <v>961.67559840529179</v>
      </c>
      <c r="V732" s="9">
        <v>57123.021172630586</v>
      </c>
      <c r="W732" s="9">
        <v>858453.74943203945</v>
      </c>
    </row>
    <row r="733" spans="1:23" x14ac:dyDescent="0.25">
      <c r="A733">
        <v>2013</v>
      </c>
      <c r="B733" s="7" t="s">
        <v>489</v>
      </c>
      <c r="C733" s="9">
        <v>161505.69545928956</v>
      </c>
      <c r="D733" s="9"/>
      <c r="E733" s="9"/>
      <c r="F733" s="9"/>
      <c r="G733" s="9">
        <v>1347413.4535902017</v>
      </c>
      <c r="H733" s="9"/>
      <c r="I733" s="9"/>
      <c r="J733" s="9">
        <v>102688.7138504691</v>
      </c>
      <c r="K733" s="9"/>
      <c r="L733" s="9"/>
      <c r="M733" s="9">
        <v>112208.05507362155</v>
      </c>
      <c r="N733" s="9">
        <v>225251.67020470748</v>
      </c>
      <c r="O733" s="9">
        <v>1600773.9531043372</v>
      </c>
      <c r="P733" s="9">
        <v>21739.956631352619</v>
      </c>
      <c r="Q733" s="9">
        <v>270821.02034211741</v>
      </c>
      <c r="R733" s="9">
        <v>85638.323397590866</v>
      </c>
      <c r="S733" s="9">
        <v>58396.758420983162</v>
      </c>
      <c r="T733" s="9">
        <v>23413.676624400941</v>
      </c>
      <c r="U733" s="9">
        <v>38734.446025124162</v>
      </c>
      <c r="V733" s="9">
        <v>325326.53254943562</v>
      </c>
      <c r="W733" s="9">
        <v>4373912.2552736308</v>
      </c>
    </row>
    <row r="734" spans="1:23" x14ac:dyDescent="0.25">
      <c r="A734">
        <v>2013</v>
      </c>
      <c r="B734" s="7" t="s">
        <v>490</v>
      </c>
      <c r="C734" s="9">
        <v>469620.53853945539</v>
      </c>
      <c r="D734" s="9"/>
      <c r="E734" s="9"/>
      <c r="F734" s="9"/>
      <c r="G734" s="9">
        <v>3000117.543886364</v>
      </c>
      <c r="H734" s="9"/>
      <c r="I734" s="9"/>
      <c r="J734" s="9">
        <v>242063.8103375092</v>
      </c>
      <c r="K734" s="9"/>
      <c r="L734" s="9"/>
      <c r="M734" s="9">
        <v>447116.0388904296</v>
      </c>
      <c r="N734" s="9">
        <v>338649.55057940236</v>
      </c>
      <c r="O734" s="9">
        <v>4260121.7397010392</v>
      </c>
      <c r="P734" s="9">
        <v>65016.493788578737</v>
      </c>
      <c r="Q734" s="9">
        <v>1638045.2106357026</v>
      </c>
      <c r="R734" s="9">
        <v>320916.58177970239</v>
      </c>
      <c r="S734" s="9">
        <v>362982.09583828168</v>
      </c>
      <c r="T734" s="9">
        <v>28224.718882977908</v>
      </c>
      <c r="U734" s="9">
        <v>206061.5496487499</v>
      </c>
      <c r="V734" s="9">
        <v>674860.9493184298</v>
      </c>
      <c r="W734" s="9">
        <v>12053796.821826624</v>
      </c>
    </row>
    <row r="735" spans="1:23" x14ac:dyDescent="0.25">
      <c r="A735">
        <v>2013</v>
      </c>
      <c r="B735" s="7" t="s">
        <v>491</v>
      </c>
      <c r="C735" s="9">
        <v>135473.51347574301</v>
      </c>
      <c r="D735" s="9"/>
      <c r="E735" s="9"/>
      <c r="F735" s="9"/>
      <c r="G735" s="9">
        <v>650179.21185705741</v>
      </c>
      <c r="H735" s="9"/>
      <c r="I735" s="9"/>
      <c r="J735" s="9">
        <v>76119.980184449625</v>
      </c>
      <c r="K735" s="9"/>
      <c r="L735" s="9"/>
      <c r="M735" s="9">
        <v>34497.776407634563</v>
      </c>
      <c r="N735" s="9">
        <v>107200.22745606519</v>
      </c>
      <c r="O735" s="9">
        <v>1114494.2226815245</v>
      </c>
      <c r="P735" s="9">
        <v>12991.223039042976</v>
      </c>
      <c r="Q735" s="9">
        <v>448695.77925600094</v>
      </c>
      <c r="R735" s="9">
        <v>62194.210527038085</v>
      </c>
      <c r="S735" s="9">
        <v>70855.446022737218</v>
      </c>
      <c r="T735" s="9">
        <v>17553.909202557992</v>
      </c>
      <c r="U735" s="9">
        <v>3964.9506903440879</v>
      </c>
      <c r="V735" s="9">
        <v>136252.79259401449</v>
      </c>
      <c r="W735" s="9">
        <v>2870473.2433942105</v>
      </c>
    </row>
    <row r="736" spans="1:23" x14ac:dyDescent="0.25">
      <c r="A736">
        <v>2013</v>
      </c>
      <c r="B736" s="7" t="s">
        <v>492</v>
      </c>
      <c r="C736" s="9">
        <v>766210.83064083359</v>
      </c>
      <c r="D736" s="9"/>
      <c r="E736" s="9"/>
      <c r="F736" s="9"/>
      <c r="G736" s="9">
        <v>4708587.5869130762</v>
      </c>
      <c r="H736" s="9"/>
      <c r="I736" s="9"/>
      <c r="J736" s="9">
        <v>202928.20405002331</v>
      </c>
      <c r="K736" s="9"/>
      <c r="L736" s="9"/>
      <c r="M736" s="9">
        <v>641155.99630139209</v>
      </c>
      <c r="N736" s="9">
        <v>539504.97478612431</v>
      </c>
      <c r="O736" s="9">
        <v>20410282.271666937</v>
      </c>
      <c r="P736" s="9">
        <v>304901.01965073461</v>
      </c>
      <c r="Q736" s="9">
        <v>3190940.5561075807</v>
      </c>
      <c r="R736" s="9">
        <v>516689.29808885575</v>
      </c>
      <c r="S736" s="9">
        <v>302248.6363152946</v>
      </c>
      <c r="T736" s="9">
        <v>369282.81002268003</v>
      </c>
      <c r="U736" s="9">
        <v>694142.03118605365</v>
      </c>
      <c r="V736" s="9">
        <v>1565801.8939583527</v>
      </c>
      <c r="W736" s="9">
        <v>34212676.109687939</v>
      </c>
    </row>
    <row r="737" spans="1:23" x14ac:dyDescent="0.25">
      <c r="A737">
        <v>2013</v>
      </c>
      <c r="B737" s="7" t="s">
        <v>493</v>
      </c>
      <c r="C737" s="9">
        <v>2642443.4161116718</v>
      </c>
      <c r="D737" s="9"/>
      <c r="E737" s="9"/>
      <c r="F737" s="9"/>
      <c r="G737" s="9">
        <v>21081060.097540796</v>
      </c>
      <c r="H737" s="9"/>
      <c r="I737" s="9"/>
      <c r="J737" s="9">
        <v>1042632.1018471702</v>
      </c>
      <c r="K737" s="9"/>
      <c r="L737" s="9"/>
      <c r="M737" s="9">
        <v>3203706.0731102293</v>
      </c>
      <c r="N737" s="9">
        <v>2094803.3309978617</v>
      </c>
      <c r="O737" s="9">
        <v>35726488.353136107</v>
      </c>
      <c r="P737" s="9">
        <v>3037989.4443629934</v>
      </c>
      <c r="Q737" s="9">
        <v>14334852.651693307</v>
      </c>
      <c r="R737" s="9">
        <v>1771005.9987348425</v>
      </c>
      <c r="S737" s="9">
        <v>4220389.0440322328</v>
      </c>
      <c r="T737" s="9">
        <v>533892.11971341225</v>
      </c>
      <c r="U737" s="9">
        <v>484474.52357213269</v>
      </c>
      <c r="V737" s="9">
        <v>11836194.487762969</v>
      </c>
      <c r="W737" s="9">
        <v>102009931.64261572</v>
      </c>
    </row>
    <row r="738" spans="1:23" x14ac:dyDescent="0.25">
      <c r="A738">
        <v>2013</v>
      </c>
      <c r="B738" s="7" t="s">
        <v>494</v>
      </c>
      <c r="C738" s="9">
        <v>700679.20184388466</v>
      </c>
      <c r="D738" s="9"/>
      <c r="E738" s="9"/>
      <c r="F738" s="9"/>
      <c r="G738" s="9">
        <v>2675755.5039554378</v>
      </c>
      <c r="H738" s="9"/>
      <c r="I738" s="9"/>
      <c r="J738" s="9">
        <v>207852.41612513101</v>
      </c>
      <c r="K738" s="9"/>
      <c r="L738" s="9"/>
      <c r="M738" s="9">
        <v>290160.49183565273</v>
      </c>
      <c r="N738" s="9">
        <v>285545.82045547629</v>
      </c>
      <c r="O738" s="9">
        <v>3536632.9687858447</v>
      </c>
      <c r="P738" s="9">
        <v>163528.85323922106</v>
      </c>
      <c r="Q738" s="9">
        <v>2097505.0389567548</v>
      </c>
      <c r="R738" s="9">
        <v>229449.03589935409</v>
      </c>
      <c r="S738" s="9">
        <v>425298.62365998945</v>
      </c>
      <c r="T738" s="9">
        <v>78998.861262128048</v>
      </c>
      <c r="U738" s="9">
        <v>226885.12597558805</v>
      </c>
      <c r="V738" s="9">
        <v>617001.87174933264</v>
      </c>
      <c r="W738" s="9">
        <v>11535293.813743796</v>
      </c>
    </row>
    <row r="739" spans="1:23" x14ac:dyDescent="0.25">
      <c r="A739">
        <v>2013</v>
      </c>
      <c r="B739" s="7" t="s">
        <v>495</v>
      </c>
      <c r="C739" s="9">
        <v>389311.32928678906</v>
      </c>
      <c r="D739" s="9"/>
      <c r="E739" s="9"/>
      <c r="F739" s="9"/>
      <c r="G739" s="9">
        <v>1187206.6713072208</v>
      </c>
      <c r="H739" s="9"/>
      <c r="I739" s="9"/>
      <c r="J739" s="9">
        <v>93206.559295587853</v>
      </c>
      <c r="K739" s="9"/>
      <c r="L739" s="9"/>
      <c r="M739" s="9">
        <v>140650.76942391467</v>
      </c>
      <c r="N739" s="9">
        <v>113501.52777358268</v>
      </c>
      <c r="O739" s="9">
        <v>2527526.8294209582</v>
      </c>
      <c r="P739" s="9">
        <v>60474.23635605153</v>
      </c>
      <c r="Q739" s="9">
        <v>627992.69370868825</v>
      </c>
      <c r="R739" s="9">
        <v>193841.96581873327</v>
      </c>
      <c r="S739" s="9">
        <v>345211.03274770867</v>
      </c>
      <c r="T739" s="9">
        <v>18529.675617671699</v>
      </c>
      <c r="U739" s="9">
        <v>3971.9456343196707</v>
      </c>
      <c r="V739" s="9">
        <v>392139.43856109411</v>
      </c>
      <c r="W739" s="9">
        <v>6093564.6749523189</v>
      </c>
    </row>
    <row r="740" spans="1:23" x14ac:dyDescent="0.25">
      <c r="A740">
        <v>2013</v>
      </c>
      <c r="B740" s="7" t="s">
        <v>496</v>
      </c>
      <c r="C740" s="9">
        <v>499947.00406384323</v>
      </c>
      <c r="D740" s="9"/>
      <c r="E740" s="9"/>
      <c r="F740" s="9"/>
      <c r="G740" s="9">
        <v>2218679.2115606037</v>
      </c>
      <c r="H740" s="9"/>
      <c r="I740" s="9"/>
      <c r="J740" s="9">
        <v>164585.41635592611</v>
      </c>
      <c r="K740" s="9"/>
      <c r="L740" s="9"/>
      <c r="M740" s="9">
        <v>715462.75427296641</v>
      </c>
      <c r="N740" s="9">
        <v>133036.11866873578</v>
      </c>
      <c r="O740" s="9">
        <v>4290278.2375306794</v>
      </c>
      <c r="P740" s="9">
        <v>48482.684925626039</v>
      </c>
      <c r="Q740" s="9">
        <v>1583888.8139553203</v>
      </c>
      <c r="R740" s="9">
        <v>241221.82757461758</v>
      </c>
      <c r="S740" s="9">
        <v>222151.74097702629</v>
      </c>
      <c r="T740" s="9">
        <v>53067.540022601868</v>
      </c>
      <c r="U740" s="9">
        <v>133876.77588637057</v>
      </c>
      <c r="V740" s="9">
        <v>692222.26726119732</v>
      </c>
      <c r="W740" s="9">
        <v>10996900.393055515</v>
      </c>
    </row>
    <row r="741" spans="1:23" x14ac:dyDescent="0.25">
      <c r="A741">
        <v>2013</v>
      </c>
      <c r="B741" s="7" t="s">
        <v>497</v>
      </c>
      <c r="C741" s="9">
        <v>66895.297683923724</v>
      </c>
      <c r="D741" s="9"/>
      <c r="E741" s="9"/>
      <c r="F741" s="9"/>
      <c r="G741" s="9">
        <v>211082.51197538761</v>
      </c>
      <c r="H741" s="9"/>
      <c r="I741" s="9"/>
      <c r="J741" s="9">
        <v>24470.448779954539</v>
      </c>
      <c r="K741" s="9"/>
      <c r="L741" s="9"/>
      <c r="M741" s="9">
        <v>15347.295408296404</v>
      </c>
      <c r="N741" s="9">
        <v>36379.9116822793</v>
      </c>
      <c r="O741" s="9">
        <v>659006.8731665645</v>
      </c>
      <c r="P741" s="9">
        <v>7340.4307068728822</v>
      </c>
      <c r="Q741" s="9">
        <v>123493.15905271874</v>
      </c>
      <c r="R741" s="9">
        <v>24429.184789748491</v>
      </c>
      <c r="S741" s="9">
        <v>103179.39131158964</v>
      </c>
      <c r="T741" s="9">
        <v>4973.1442269648142</v>
      </c>
      <c r="U741" s="9">
        <v>14927.417160885456</v>
      </c>
      <c r="V741" s="9">
        <v>109320.41873718164</v>
      </c>
      <c r="W741" s="9">
        <v>1400845.4846823674</v>
      </c>
    </row>
    <row r="742" spans="1:23" x14ac:dyDescent="0.25">
      <c r="A742">
        <v>2013</v>
      </c>
      <c r="B742" s="7" t="s">
        <v>498</v>
      </c>
      <c r="C742" s="9">
        <v>59152.663700723366</v>
      </c>
      <c r="D742" s="9"/>
      <c r="E742" s="9"/>
      <c r="F742" s="9"/>
      <c r="G742" s="9">
        <v>334710.86341681064</v>
      </c>
      <c r="H742" s="9"/>
      <c r="I742" s="9"/>
      <c r="J742" s="9">
        <v>28624.397481344124</v>
      </c>
      <c r="K742" s="9"/>
      <c r="L742" s="9"/>
      <c r="M742" s="9">
        <v>16421.038211212926</v>
      </c>
      <c r="N742" s="9">
        <v>19210.419574165157</v>
      </c>
      <c r="O742" s="9">
        <v>622617.29241218814</v>
      </c>
      <c r="P742" s="9">
        <v>10703.249135650569</v>
      </c>
      <c r="Q742" s="9">
        <v>45203.980176442674</v>
      </c>
      <c r="R742" s="9">
        <v>29131.973885615676</v>
      </c>
      <c r="S742" s="9">
        <v>22489.505377824677</v>
      </c>
      <c r="T742" s="9">
        <v>33494.738393710766</v>
      </c>
      <c r="U742" s="9">
        <v>2059.19781194905</v>
      </c>
      <c r="V742" s="9">
        <v>77514.368763938663</v>
      </c>
      <c r="W742" s="9">
        <v>1301333.6883415761</v>
      </c>
    </row>
    <row r="743" spans="1:23" x14ac:dyDescent="0.25">
      <c r="A743">
        <v>2013</v>
      </c>
      <c r="B743" s="7" t="s">
        <v>499</v>
      </c>
      <c r="C743" s="9">
        <v>161417.99911863226</v>
      </c>
      <c r="D743" s="9"/>
      <c r="E743" s="9"/>
      <c r="F743" s="9"/>
      <c r="G743" s="9">
        <v>841765.79652274866</v>
      </c>
      <c r="H743" s="9"/>
      <c r="I743" s="9"/>
      <c r="J743" s="9">
        <v>86626.699763155455</v>
      </c>
      <c r="K743" s="9"/>
      <c r="L743" s="9"/>
      <c r="M743" s="9">
        <v>141490.53697374876</v>
      </c>
      <c r="N743" s="9">
        <v>51447.25554312444</v>
      </c>
      <c r="O743" s="9">
        <v>1350302.1299701466</v>
      </c>
      <c r="P743" s="9">
        <v>20680.591050268922</v>
      </c>
      <c r="Q743" s="9">
        <v>245136.48391333185</v>
      </c>
      <c r="R743" s="9">
        <v>65065.377282177244</v>
      </c>
      <c r="S743" s="9">
        <v>79854.190823003606</v>
      </c>
      <c r="T743" s="9">
        <v>14071.982201938452</v>
      </c>
      <c r="U743" s="9">
        <v>9470.8227873805827</v>
      </c>
      <c r="V743" s="9">
        <v>183174.05736854146</v>
      </c>
      <c r="W743" s="9">
        <v>3250503.9233181989</v>
      </c>
    </row>
    <row r="744" spans="1:23" x14ac:dyDescent="0.25">
      <c r="A744">
        <v>2013</v>
      </c>
      <c r="B744" s="7" t="s">
        <v>500</v>
      </c>
      <c r="C744" s="9">
        <v>187143.68200659697</v>
      </c>
      <c r="D744" s="9"/>
      <c r="E744" s="9"/>
      <c r="F744" s="9"/>
      <c r="G744" s="9">
        <v>1018310.9662208675</v>
      </c>
      <c r="H744" s="9"/>
      <c r="I744" s="9"/>
      <c r="J744" s="9">
        <v>76344.082576817411</v>
      </c>
      <c r="K744" s="9"/>
      <c r="L744" s="9"/>
      <c r="M744" s="9">
        <v>44992.226522071564</v>
      </c>
      <c r="N744" s="9">
        <v>120622.19730160515</v>
      </c>
      <c r="O744" s="9">
        <v>3657972.549015326</v>
      </c>
      <c r="P744" s="9">
        <v>10442.506254651291</v>
      </c>
      <c r="Q744" s="9">
        <v>928426.15236771607</v>
      </c>
      <c r="R744" s="9">
        <v>141200.03793279678</v>
      </c>
      <c r="S744" s="9">
        <v>56816.417250765124</v>
      </c>
      <c r="T744" s="9">
        <v>10395.335864636696</v>
      </c>
      <c r="U744" s="9">
        <v>79048.878947323421</v>
      </c>
      <c r="V744" s="9">
        <v>470001.96613484126</v>
      </c>
      <c r="W744" s="9">
        <v>6801716.9983960157</v>
      </c>
    </row>
    <row r="745" spans="1:23" x14ac:dyDescent="0.25">
      <c r="B745" s="7" t="s">
        <v>85</v>
      </c>
      <c r="C745" s="9">
        <v>6968574.8071517851</v>
      </c>
      <c r="D745" s="9"/>
      <c r="E745" s="9"/>
      <c r="F745" s="9"/>
      <c r="G745" s="9">
        <v>45053260.667272717</v>
      </c>
      <c r="H745" s="9"/>
      <c r="I745" s="9"/>
      <c r="J745" s="9">
        <v>2708471.6444700956</v>
      </c>
      <c r="K745" s="9"/>
      <c r="L745" s="9"/>
      <c r="M745" s="9">
        <v>6250933.7850683294</v>
      </c>
      <c r="N745" s="9">
        <v>4814364.1147665977</v>
      </c>
      <c r="O745" s="9">
        <v>87665207.417272478</v>
      </c>
      <c r="P745" s="9">
        <v>3884441.0266991039</v>
      </c>
      <c r="Q745" s="9">
        <v>27364035.665979985</v>
      </c>
      <c r="R745" s="9">
        <v>4019096.9046128578</v>
      </c>
      <c r="S745" s="9">
        <v>6772668.5557693392</v>
      </c>
      <c r="T745" s="9">
        <v>1296388.4774374312</v>
      </c>
      <c r="U745" s="9">
        <v>2376018.8102985388</v>
      </c>
      <c r="V745" s="9">
        <v>18175488.777496554</v>
      </c>
      <c r="W745" s="9">
        <v>217348950.6542958</v>
      </c>
    </row>
    <row r="747" spans="1:23" x14ac:dyDescent="0.25">
      <c r="C747" s="13" t="s">
        <v>92</v>
      </c>
    </row>
    <row r="748" spans="1:23" x14ac:dyDescent="0.25">
      <c r="C748" s="132" t="s">
        <v>48</v>
      </c>
      <c r="M748" s="132" t="s">
        <v>844</v>
      </c>
      <c r="W748" s="132" t="s">
        <v>83</v>
      </c>
    </row>
    <row r="749" spans="1:23" x14ac:dyDescent="0.25">
      <c r="A749">
        <v>2014</v>
      </c>
      <c r="B749" s="13" t="s">
        <v>93</v>
      </c>
      <c r="C749" s="132" t="s">
        <v>779</v>
      </c>
      <c r="D749" s="132" t="s">
        <v>781</v>
      </c>
      <c r="E749" s="132" t="s">
        <v>23</v>
      </c>
      <c r="F749" s="132" t="s">
        <v>786</v>
      </c>
      <c r="G749" s="132" t="s">
        <v>787</v>
      </c>
      <c r="H749" s="132" t="s">
        <v>790</v>
      </c>
      <c r="I749" s="132" t="s">
        <v>25</v>
      </c>
      <c r="J749" s="132" t="s">
        <v>24</v>
      </c>
      <c r="K749" s="132" t="s">
        <v>35</v>
      </c>
      <c r="L749" s="132" t="s">
        <v>794</v>
      </c>
      <c r="M749" s="132" t="s">
        <v>779</v>
      </c>
      <c r="N749" s="132" t="s">
        <v>781</v>
      </c>
      <c r="O749" s="132" t="s">
        <v>23</v>
      </c>
      <c r="P749" s="132" t="s">
        <v>786</v>
      </c>
      <c r="Q749" s="132" t="s">
        <v>787</v>
      </c>
      <c r="R749" s="132" t="s">
        <v>790</v>
      </c>
      <c r="S749" s="132" t="s">
        <v>25</v>
      </c>
      <c r="T749" s="132" t="s">
        <v>24</v>
      </c>
      <c r="U749" s="132" t="s">
        <v>35</v>
      </c>
      <c r="V749" s="132" t="s">
        <v>794</v>
      </c>
    </row>
    <row r="750" spans="1:23" x14ac:dyDescent="0.25">
      <c r="A750">
        <v>2014</v>
      </c>
      <c r="B750" s="7" t="s">
        <v>501</v>
      </c>
      <c r="C750" s="9">
        <v>57634.05368286158</v>
      </c>
      <c r="D750" s="9"/>
      <c r="E750" s="9"/>
      <c r="F750" s="9"/>
      <c r="G750" s="9">
        <v>174347.49784050114</v>
      </c>
      <c r="H750" s="9"/>
      <c r="I750" s="9"/>
      <c r="J750" s="9">
        <v>15224.781464117732</v>
      </c>
      <c r="K750" s="9"/>
      <c r="L750" s="9"/>
      <c r="M750" s="9">
        <v>6203.8557703741935</v>
      </c>
      <c r="N750" s="9">
        <v>4608.5249835744098</v>
      </c>
      <c r="O750" s="9">
        <v>364782.96601307351</v>
      </c>
      <c r="P750" s="9">
        <v>1542.8582963461258</v>
      </c>
      <c r="Q750" s="9">
        <v>69768.005456261133</v>
      </c>
      <c r="R750" s="9">
        <v>13592.311442497865</v>
      </c>
      <c r="S750" s="9">
        <v>9807.6353837829902</v>
      </c>
      <c r="T750" s="9">
        <v>5811.2513168115829</v>
      </c>
      <c r="U750" s="9">
        <v>5103.4215254852443</v>
      </c>
      <c r="V750" s="9">
        <v>27750.570688090735</v>
      </c>
      <c r="W750" s="9">
        <v>756177.7338637783</v>
      </c>
    </row>
    <row r="751" spans="1:23" x14ac:dyDescent="0.25">
      <c r="A751">
        <v>2014</v>
      </c>
      <c r="B751" s="7" t="s">
        <v>502</v>
      </c>
      <c r="C751" s="9">
        <v>14653.234058582399</v>
      </c>
      <c r="D751" s="9"/>
      <c r="E751" s="9"/>
      <c r="F751" s="9"/>
      <c r="G751" s="9">
        <v>51167.769687398264</v>
      </c>
      <c r="H751" s="9"/>
      <c r="I751" s="9"/>
      <c r="J751" s="9">
        <v>6654.0636802403496</v>
      </c>
      <c r="K751" s="9"/>
      <c r="L751" s="9"/>
      <c r="M751" s="9">
        <v>3405.8563300694605</v>
      </c>
      <c r="N751" s="9">
        <v>13753.261104719495</v>
      </c>
      <c r="O751" s="9">
        <v>121033.25567051119</v>
      </c>
      <c r="P751" s="9">
        <v>62.778394247137527</v>
      </c>
      <c r="Q751" s="9">
        <v>13188.537749056602</v>
      </c>
      <c r="R751" s="9">
        <v>2816.1793172775488</v>
      </c>
      <c r="S751" s="9">
        <v>4579.013429188959</v>
      </c>
      <c r="T751" s="9">
        <v>2131.0295437581376</v>
      </c>
      <c r="U751" s="9">
        <v>41747.489073944002</v>
      </c>
      <c r="V751" s="9">
        <v>3889.4534990998509</v>
      </c>
      <c r="W751" s="9">
        <v>279081.92153809336</v>
      </c>
    </row>
    <row r="752" spans="1:23" x14ac:dyDescent="0.25">
      <c r="A752">
        <v>2014</v>
      </c>
      <c r="B752" s="7" t="s">
        <v>503</v>
      </c>
      <c r="C752" s="9">
        <v>90799.608789762235</v>
      </c>
      <c r="D752" s="9"/>
      <c r="E752" s="9"/>
      <c r="F752" s="9"/>
      <c r="G752" s="9">
        <v>389308.21131027484</v>
      </c>
      <c r="H752" s="9"/>
      <c r="I752" s="9"/>
      <c r="J752" s="9">
        <v>36716.219659937473</v>
      </c>
      <c r="K752" s="9"/>
      <c r="L752" s="9"/>
      <c r="M752" s="9">
        <v>99890.021125755127</v>
      </c>
      <c r="N752" s="9">
        <v>93329.461578681017</v>
      </c>
      <c r="O752" s="9">
        <v>1001442.9443001397</v>
      </c>
      <c r="P752" s="9">
        <v>3197.3004800872213</v>
      </c>
      <c r="Q752" s="9">
        <v>114894.31492589258</v>
      </c>
      <c r="R752" s="9">
        <v>20678.427298172694</v>
      </c>
      <c r="S752" s="9">
        <v>80793.642842191155</v>
      </c>
      <c r="T752" s="9">
        <v>2911.0533251504548</v>
      </c>
      <c r="U752" s="9">
        <v>529.75170081324052</v>
      </c>
      <c r="V752" s="9">
        <v>78858.043482556794</v>
      </c>
      <c r="W752" s="9">
        <v>2013349.0008194142</v>
      </c>
    </row>
    <row r="753" spans="1:23" x14ac:dyDescent="0.25">
      <c r="A753">
        <v>2014</v>
      </c>
      <c r="B753" s="7" t="s">
        <v>504</v>
      </c>
      <c r="C753" s="9">
        <v>4868.1345106380031</v>
      </c>
      <c r="D753" s="9"/>
      <c r="E753" s="9"/>
      <c r="F753" s="9"/>
      <c r="G753" s="9">
        <v>42072.373545139038</v>
      </c>
      <c r="H753" s="9"/>
      <c r="I753" s="9"/>
      <c r="J753" s="9">
        <v>5574.3180736717695</v>
      </c>
      <c r="K753" s="9"/>
      <c r="L753" s="9"/>
      <c r="M753" s="9">
        <v>394.49801733562236</v>
      </c>
      <c r="N753" s="9">
        <v>345.1655079824136</v>
      </c>
      <c r="O753" s="9">
        <v>106783.76916994536</v>
      </c>
      <c r="P753" s="9">
        <v>0</v>
      </c>
      <c r="Q753" s="9">
        <v>11890.327188990494</v>
      </c>
      <c r="R753" s="9">
        <v>5532.6980241628953</v>
      </c>
      <c r="S753" s="9">
        <v>8251.1858400251804</v>
      </c>
      <c r="T753" s="9">
        <v>3081.0700497972944</v>
      </c>
      <c r="U753" s="9">
        <v>1496.6243633667989</v>
      </c>
      <c r="V753" s="9">
        <v>8890.7070907182351</v>
      </c>
      <c r="W753" s="9">
        <v>199180.87138177312</v>
      </c>
    </row>
    <row r="754" spans="1:23" x14ac:dyDescent="0.25">
      <c r="A754">
        <v>2014</v>
      </c>
      <c r="B754" s="7" t="s">
        <v>505</v>
      </c>
      <c r="C754" s="9">
        <v>74012.237081055602</v>
      </c>
      <c r="D754" s="9"/>
      <c r="E754" s="9"/>
      <c r="F754" s="9"/>
      <c r="G754" s="9">
        <v>475292.5733324216</v>
      </c>
      <c r="H754" s="9"/>
      <c r="I754" s="9"/>
      <c r="J754" s="9">
        <v>48089.346699323796</v>
      </c>
      <c r="K754" s="9"/>
      <c r="L754" s="9"/>
      <c r="M754" s="9">
        <v>44434.687893526447</v>
      </c>
      <c r="N754" s="9">
        <v>78356.883275157161</v>
      </c>
      <c r="O754" s="9">
        <v>748720.23419190093</v>
      </c>
      <c r="P754" s="9">
        <v>6238.757520104481</v>
      </c>
      <c r="Q754" s="9">
        <v>220658.68200266393</v>
      </c>
      <c r="R754" s="9">
        <v>55146.885464476363</v>
      </c>
      <c r="S754" s="9">
        <v>77639.762474975083</v>
      </c>
      <c r="T754" s="9">
        <v>14385.775960893352</v>
      </c>
      <c r="U754" s="9">
        <v>311687.69818678551</v>
      </c>
      <c r="V754" s="9">
        <v>118440.24425844738</v>
      </c>
      <c r="W754" s="9">
        <v>2273103.7683417317</v>
      </c>
    </row>
    <row r="755" spans="1:23" x14ac:dyDescent="0.25">
      <c r="A755">
        <v>2014</v>
      </c>
      <c r="B755" s="7" t="s">
        <v>506</v>
      </c>
      <c r="C755" s="9">
        <v>6887.8156782639107</v>
      </c>
      <c r="D755" s="9"/>
      <c r="E755" s="9"/>
      <c r="F755" s="9"/>
      <c r="G755" s="9">
        <v>52550.117172948318</v>
      </c>
      <c r="H755" s="9"/>
      <c r="I755" s="9"/>
      <c r="J755" s="9">
        <v>703.61359461506368</v>
      </c>
      <c r="K755" s="9"/>
      <c r="L755" s="9"/>
      <c r="M755" s="9">
        <v>2283.2577193711122</v>
      </c>
      <c r="N755" s="9">
        <v>8238.9793608808177</v>
      </c>
      <c r="O755" s="9">
        <v>96048.820579368054</v>
      </c>
      <c r="P755" s="9">
        <v>574.26536137569042</v>
      </c>
      <c r="Q755" s="9">
        <v>1998.1547057208952</v>
      </c>
      <c r="R755" s="9">
        <v>4067.9497804322073</v>
      </c>
      <c r="S755" s="9">
        <v>2909.0359033170548</v>
      </c>
      <c r="T755" s="9">
        <v>0</v>
      </c>
      <c r="U755" s="9">
        <v>632.41708182092907</v>
      </c>
      <c r="V755" s="9">
        <v>7806.7350343299859</v>
      </c>
      <c r="W755" s="9">
        <v>184701.16197244407</v>
      </c>
    </row>
    <row r="756" spans="1:23" x14ac:dyDescent="0.25">
      <c r="A756">
        <v>2014</v>
      </c>
      <c r="B756" s="7" t="s">
        <v>507</v>
      </c>
      <c r="C756" s="9">
        <v>11542.948495090521</v>
      </c>
      <c r="D756" s="9"/>
      <c r="E756" s="9"/>
      <c r="F756" s="9"/>
      <c r="G756" s="9">
        <v>92313.863508367212</v>
      </c>
      <c r="H756" s="9"/>
      <c r="I756" s="9"/>
      <c r="J756" s="9">
        <v>9148.9734640411443</v>
      </c>
      <c r="K756" s="9"/>
      <c r="L756" s="9"/>
      <c r="M756" s="9">
        <v>9132.8473873956827</v>
      </c>
      <c r="N756" s="9">
        <v>2310.6587928650388</v>
      </c>
      <c r="O756" s="9">
        <v>179248.69479771412</v>
      </c>
      <c r="P756" s="9">
        <v>1784.6233857013569</v>
      </c>
      <c r="Q756" s="9">
        <v>25252.41868321909</v>
      </c>
      <c r="R756" s="9">
        <v>10633.446127985535</v>
      </c>
      <c r="S756" s="9">
        <v>7014.3564313929555</v>
      </c>
      <c r="T756" s="9">
        <v>99.965167210404672</v>
      </c>
      <c r="U756" s="9">
        <v>579.40927029649299</v>
      </c>
      <c r="V756" s="9">
        <v>9935.6117330647739</v>
      </c>
      <c r="W756" s="9">
        <v>358997.81724434433</v>
      </c>
    </row>
    <row r="757" spans="1:23" x14ac:dyDescent="0.25">
      <c r="A757">
        <v>2014</v>
      </c>
      <c r="B757" s="7" t="s">
        <v>508</v>
      </c>
      <c r="C757" s="9">
        <v>77167.523606172064</v>
      </c>
      <c r="D757" s="9"/>
      <c r="E757" s="9"/>
      <c r="F757" s="9"/>
      <c r="G757" s="9">
        <v>322079.00268483959</v>
      </c>
      <c r="H757" s="9"/>
      <c r="I757" s="9"/>
      <c r="J757" s="9">
        <v>25055.659638551879</v>
      </c>
      <c r="K757" s="9"/>
      <c r="L757" s="9"/>
      <c r="M757" s="9">
        <v>27553.650337812305</v>
      </c>
      <c r="N757" s="9">
        <v>11467.955259942948</v>
      </c>
      <c r="O757" s="9">
        <v>559872.71281175397</v>
      </c>
      <c r="P757" s="9">
        <v>2221.5657180409712</v>
      </c>
      <c r="Q757" s="9">
        <v>42802.642906245404</v>
      </c>
      <c r="R757" s="9">
        <v>22859.500693171958</v>
      </c>
      <c r="S757" s="9">
        <v>14136.437392025156</v>
      </c>
      <c r="T757" s="9">
        <v>3199.7124106108645</v>
      </c>
      <c r="U757" s="9">
        <v>8862.8235844730534</v>
      </c>
      <c r="V757" s="9">
        <v>53394.6820521638</v>
      </c>
      <c r="W757" s="9">
        <v>1170673.8690958042</v>
      </c>
    </row>
    <row r="758" spans="1:23" x14ac:dyDescent="0.25">
      <c r="A758">
        <v>2014</v>
      </c>
      <c r="B758" s="7" t="s">
        <v>509</v>
      </c>
      <c r="C758" s="9">
        <v>48215.202732896163</v>
      </c>
      <c r="D758" s="9"/>
      <c r="E758" s="9"/>
      <c r="F758" s="9"/>
      <c r="G758" s="9">
        <v>231235.58894938329</v>
      </c>
      <c r="H758" s="9"/>
      <c r="I758" s="9"/>
      <c r="J758" s="9">
        <v>22043.427944580417</v>
      </c>
      <c r="K758" s="9"/>
      <c r="L758" s="9"/>
      <c r="M758" s="9">
        <v>14769.000199729642</v>
      </c>
      <c r="N758" s="9">
        <v>72668.228001045296</v>
      </c>
      <c r="O758" s="9">
        <v>273399.3854859593</v>
      </c>
      <c r="P758" s="9">
        <v>10209.725590484915</v>
      </c>
      <c r="Q758" s="9">
        <v>37749.573938934824</v>
      </c>
      <c r="R758" s="9">
        <v>11125.668688512507</v>
      </c>
      <c r="S758" s="9">
        <v>9966.9209838297429</v>
      </c>
      <c r="T758" s="9">
        <v>985.39973210495953</v>
      </c>
      <c r="U758" s="9">
        <v>25902.846226901067</v>
      </c>
      <c r="V758" s="9">
        <v>36629.731495375061</v>
      </c>
      <c r="W758" s="9">
        <v>794900.69996973721</v>
      </c>
    </row>
    <row r="759" spans="1:23" x14ac:dyDescent="0.25">
      <c r="A759">
        <v>2014</v>
      </c>
      <c r="B759" s="7" t="s">
        <v>510</v>
      </c>
      <c r="C759" s="9">
        <v>108386.63351147274</v>
      </c>
      <c r="D759" s="9"/>
      <c r="E759" s="9"/>
      <c r="F759" s="9"/>
      <c r="G759" s="9">
        <v>1208117.1931611504</v>
      </c>
      <c r="H759" s="9"/>
      <c r="I759" s="9"/>
      <c r="J759" s="9">
        <v>39371.82766255903</v>
      </c>
      <c r="K759" s="9"/>
      <c r="L759" s="9"/>
      <c r="M759" s="9">
        <v>119833.53781837289</v>
      </c>
      <c r="N759" s="9">
        <v>292995.90780950803</v>
      </c>
      <c r="O759" s="9">
        <v>1336799.2487801951</v>
      </c>
      <c r="P759" s="9">
        <v>15950.635534341527</v>
      </c>
      <c r="Q759" s="9">
        <v>325620.68461371912</v>
      </c>
      <c r="R759" s="9">
        <v>53066.315662171284</v>
      </c>
      <c r="S759" s="9">
        <v>142996.6827280111</v>
      </c>
      <c r="T759" s="9">
        <v>31534.133192331879</v>
      </c>
      <c r="U759" s="9">
        <v>1331.5901725974088</v>
      </c>
      <c r="V759" s="9">
        <v>200575.09560697598</v>
      </c>
      <c r="W759" s="9">
        <v>3876579.4862534064</v>
      </c>
    </row>
    <row r="760" spans="1:23" x14ac:dyDescent="0.25">
      <c r="A760">
        <v>2014</v>
      </c>
      <c r="B760" s="7" t="s">
        <v>511</v>
      </c>
      <c r="C760" s="9">
        <v>36019.821565320912</v>
      </c>
      <c r="D760" s="9"/>
      <c r="E760" s="9"/>
      <c r="F760" s="9"/>
      <c r="G760" s="9">
        <v>280674.04775143339</v>
      </c>
      <c r="H760" s="9"/>
      <c r="I760" s="9"/>
      <c r="J760" s="9">
        <v>27087.654999555867</v>
      </c>
      <c r="K760" s="9"/>
      <c r="L760" s="9"/>
      <c r="M760" s="9">
        <v>20891.980650902693</v>
      </c>
      <c r="N760" s="9">
        <v>32717.450754735186</v>
      </c>
      <c r="O760" s="9">
        <v>860666.28248302254</v>
      </c>
      <c r="P760" s="9">
        <v>13416.906605096254</v>
      </c>
      <c r="Q760" s="9">
        <v>70438.884297528988</v>
      </c>
      <c r="R760" s="9">
        <v>20973.307088342382</v>
      </c>
      <c r="S760" s="9">
        <v>22281.153220908713</v>
      </c>
      <c r="T760" s="9">
        <v>1360.7827423234021</v>
      </c>
      <c r="U760" s="9">
        <v>11422.213601531203</v>
      </c>
      <c r="V760" s="9">
        <v>93482.811604751187</v>
      </c>
      <c r="W760" s="9">
        <v>1491433.2973654529</v>
      </c>
    </row>
    <row r="761" spans="1:23" x14ac:dyDescent="0.25">
      <c r="A761">
        <v>2014</v>
      </c>
      <c r="B761" s="7" t="s">
        <v>512</v>
      </c>
      <c r="C761" s="9">
        <v>56918.978864437617</v>
      </c>
      <c r="D761" s="9"/>
      <c r="E761" s="9"/>
      <c r="F761" s="9"/>
      <c r="G761" s="9">
        <v>290241.03738862876</v>
      </c>
      <c r="H761" s="9"/>
      <c r="I761" s="9"/>
      <c r="J761" s="9">
        <v>17588.27551698669</v>
      </c>
      <c r="K761" s="9"/>
      <c r="L761" s="9"/>
      <c r="M761" s="9">
        <v>5339.3434039150525</v>
      </c>
      <c r="N761" s="9">
        <v>29498.448249680987</v>
      </c>
      <c r="O761" s="9">
        <v>690691.02744549431</v>
      </c>
      <c r="P761" s="9">
        <v>20886.940695221536</v>
      </c>
      <c r="Q761" s="9">
        <v>89353.456213913101</v>
      </c>
      <c r="R761" s="9">
        <v>21776.491487514897</v>
      </c>
      <c r="S761" s="9">
        <v>12817.83725504533</v>
      </c>
      <c r="T761" s="9">
        <v>4151.4108178983679</v>
      </c>
      <c r="U761" s="9">
        <v>260.18541693588435</v>
      </c>
      <c r="V761" s="9">
        <v>64942.708212059428</v>
      </c>
      <c r="W761" s="9">
        <v>1304466.1409677321</v>
      </c>
    </row>
    <row r="762" spans="1:23" x14ac:dyDescent="0.25">
      <c r="A762">
        <v>2014</v>
      </c>
      <c r="B762" s="7" t="s">
        <v>513</v>
      </c>
      <c r="C762" s="9">
        <v>139576.45099516344</v>
      </c>
      <c r="D762" s="9"/>
      <c r="E762" s="9"/>
      <c r="F762" s="9"/>
      <c r="G762" s="9">
        <v>1963373.1198623497</v>
      </c>
      <c r="H762" s="9"/>
      <c r="I762" s="9"/>
      <c r="J762" s="9">
        <v>82979.294275980428</v>
      </c>
      <c r="K762" s="9"/>
      <c r="L762" s="9"/>
      <c r="M762" s="9">
        <v>87757.691225529779</v>
      </c>
      <c r="N762" s="9">
        <v>78991.790452928806</v>
      </c>
      <c r="O762" s="9">
        <v>1441331.6162867376</v>
      </c>
      <c r="P762" s="9">
        <v>16651.426825673232</v>
      </c>
      <c r="Q762" s="9">
        <v>646531.6143038118</v>
      </c>
      <c r="R762" s="9">
        <v>67184.850537674924</v>
      </c>
      <c r="S762" s="9">
        <v>73255.49766837839</v>
      </c>
      <c r="T762" s="9">
        <v>15973.47549058131</v>
      </c>
      <c r="U762" s="9">
        <v>23679.579815630172</v>
      </c>
      <c r="V762" s="9">
        <v>365675.57745188253</v>
      </c>
      <c r="W762" s="9">
        <v>5002961.9851923212</v>
      </c>
    </row>
    <row r="763" spans="1:23" x14ac:dyDescent="0.25">
      <c r="A763">
        <v>2014</v>
      </c>
      <c r="B763" s="7" t="s">
        <v>514</v>
      </c>
      <c r="C763" s="9">
        <v>24091.678485111461</v>
      </c>
      <c r="D763" s="9"/>
      <c r="E763" s="9"/>
      <c r="F763" s="9"/>
      <c r="G763" s="9">
        <v>174187.36142362695</v>
      </c>
      <c r="H763" s="9"/>
      <c r="I763" s="9"/>
      <c r="J763" s="9">
        <v>10961.410675612458</v>
      </c>
      <c r="K763" s="9"/>
      <c r="L763" s="9"/>
      <c r="M763" s="9">
        <v>13040.537521312834</v>
      </c>
      <c r="N763" s="9">
        <v>10015.25731237772</v>
      </c>
      <c r="O763" s="9">
        <v>438999.80072989909</v>
      </c>
      <c r="P763" s="9">
        <v>7242.6130791240366</v>
      </c>
      <c r="Q763" s="9">
        <v>52194.406499465855</v>
      </c>
      <c r="R763" s="9">
        <v>19590.640465522349</v>
      </c>
      <c r="S763" s="9">
        <v>20976.850299625916</v>
      </c>
      <c r="T763" s="9">
        <v>2251.4668592307894</v>
      </c>
      <c r="U763" s="9">
        <v>413.07982921529862</v>
      </c>
      <c r="V763" s="9">
        <v>37376.496500701956</v>
      </c>
      <c r="W763" s="9">
        <v>811341.59968082653</v>
      </c>
    </row>
    <row r="764" spans="1:23" x14ac:dyDescent="0.25">
      <c r="A764">
        <v>2014</v>
      </c>
      <c r="B764" s="7" t="s">
        <v>515</v>
      </c>
      <c r="C764" s="9">
        <v>54828.64186450914</v>
      </c>
      <c r="D764" s="9"/>
      <c r="E764" s="9"/>
      <c r="F764" s="9"/>
      <c r="G764" s="9">
        <v>209978.7814346138</v>
      </c>
      <c r="H764" s="9"/>
      <c r="I764" s="9"/>
      <c r="J764" s="9">
        <v>6159.3994390308617</v>
      </c>
      <c r="K764" s="9"/>
      <c r="L764" s="9"/>
      <c r="M764" s="9">
        <v>49290.760343622234</v>
      </c>
      <c r="N764" s="9">
        <v>10757.354699490097</v>
      </c>
      <c r="O764" s="9">
        <v>372489.90017195133</v>
      </c>
      <c r="P764" s="9">
        <v>15122.583021113307</v>
      </c>
      <c r="Q764" s="9">
        <v>72132.289779474217</v>
      </c>
      <c r="R764" s="9">
        <v>20623.55634069139</v>
      </c>
      <c r="S764" s="9">
        <v>35973.810685425276</v>
      </c>
      <c r="T764" s="9">
        <v>0</v>
      </c>
      <c r="U764" s="9">
        <v>1284.9356158900137</v>
      </c>
      <c r="V764" s="9">
        <v>64185.405564149449</v>
      </c>
      <c r="W764" s="9">
        <v>912827.41895996127</v>
      </c>
    </row>
    <row r="765" spans="1:23" x14ac:dyDescent="0.25">
      <c r="A765">
        <v>2014</v>
      </c>
      <c r="B765" s="7" t="s">
        <v>516</v>
      </c>
      <c r="C765" s="9">
        <v>167656.73668235407</v>
      </c>
      <c r="D765" s="9"/>
      <c r="E765" s="9"/>
      <c r="F765" s="9"/>
      <c r="G765" s="9">
        <v>1449069.5149323591</v>
      </c>
      <c r="H765" s="9"/>
      <c r="I765" s="9"/>
      <c r="J765" s="9">
        <v>101528.82113878311</v>
      </c>
      <c r="K765" s="9"/>
      <c r="L765" s="9"/>
      <c r="M765" s="9">
        <v>100789.01333954885</v>
      </c>
      <c r="N765" s="9">
        <v>202328.07052056841</v>
      </c>
      <c r="O765" s="9">
        <v>1756445.4230122485</v>
      </c>
      <c r="P765" s="9">
        <v>25950.161796828372</v>
      </c>
      <c r="Q765" s="9">
        <v>290316.77831094177</v>
      </c>
      <c r="R765" s="9">
        <v>96749.543692400155</v>
      </c>
      <c r="S765" s="9">
        <v>63584.117740719674</v>
      </c>
      <c r="T765" s="9">
        <v>23881.566578030157</v>
      </c>
      <c r="U765" s="9">
        <v>37952.574070869909</v>
      </c>
      <c r="V765" s="9">
        <v>443614.14526116609</v>
      </c>
      <c r="W765" s="9">
        <v>4759866.4670768185</v>
      </c>
    </row>
    <row r="766" spans="1:23" x14ac:dyDescent="0.25">
      <c r="A766">
        <v>2014</v>
      </c>
      <c r="B766" s="7" t="s">
        <v>517</v>
      </c>
      <c r="C766" s="9">
        <v>493706.31626644038</v>
      </c>
      <c r="D766" s="9"/>
      <c r="E766" s="9"/>
      <c r="F766" s="9"/>
      <c r="G766" s="9">
        <v>3081309.7805776699</v>
      </c>
      <c r="H766" s="9"/>
      <c r="I766" s="9"/>
      <c r="J766" s="9">
        <v>252768.93608872546</v>
      </c>
      <c r="K766" s="9"/>
      <c r="L766" s="9"/>
      <c r="M766" s="9">
        <v>426572.24061580654</v>
      </c>
      <c r="N766" s="9">
        <v>417980.17843028205</v>
      </c>
      <c r="O766" s="9">
        <v>4273086.5871741669</v>
      </c>
      <c r="P766" s="9">
        <v>77024.828657725782</v>
      </c>
      <c r="Q766" s="9">
        <v>1406286.0780017583</v>
      </c>
      <c r="R766" s="9">
        <v>322920.23455808603</v>
      </c>
      <c r="S766" s="9">
        <v>335752.30483178073</v>
      </c>
      <c r="T766" s="9">
        <v>27689.523653398228</v>
      </c>
      <c r="U766" s="9">
        <v>207257.21363376395</v>
      </c>
      <c r="V766" s="9">
        <v>734845.97186332941</v>
      </c>
      <c r="W766" s="9">
        <v>12057200.194352934</v>
      </c>
    </row>
    <row r="767" spans="1:23" x14ac:dyDescent="0.25">
      <c r="A767">
        <v>2014</v>
      </c>
      <c r="B767" s="7" t="s">
        <v>518</v>
      </c>
      <c r="C767" s="9">
        <v>135843.70571451233</v>
      </c>
      <c r="D767" s="9"/>
      <c r="E767" s="9"/>
      <c r="F767" s="9"/>
      <c r="G767" s="9">
        <v>727290.22981553641</v>
      </c>
      <c r="H767" s="9"/>
      <c r="I767" s="9"/>
      <c r="J767" s="9">
        <v>87372.001875171642</v>
      </c>
      <c r="K767" s="9"/>
      <c r="L767" s="9"/>
      <c r="M767" s="9">
        <v>31493.970480150459</v>
      </c>
      <c r="N767" s="9">
        <v>20367.856067087028</v>
      </c>
      <c r="O767" s="9">
        <v>1122883.1826086401</v>
      </c>
      <c r="P767" s="9">
        <v>9759.1477909151035</v>
      </c>
      <c r="Q767" s="9">
        <v>418953.48721289856</v>
      </c>
      <c r="R767" s="9">
        <v>65754.295409409358</v>
      </c>
      <c r="S767" s="9">
        <v>75635.667900722881</v>
      </c>
      <c r="T767" s="9">
        <v>11780.762824300189</v>
      </c>
      <c r="U767" s="9">
        <v>3386.4730971859822</v>
      </c>
      <c r="V767" s="9">
        <v>158861.12492570226</v>
      </c>
      <c r="W767" s="9">
        <v>2869381.905722233</v>
      </c>
    </row>
    <row r="768" spans="1:23" x14ac:dyDescent="0.25">
      <c r="A768">
        <v>2014</v>
      </c>
      <c r="B768" s="7" t="s">
        <v>519</v>
      </c>
      <c r="C768" s="9">
        <v>809693.05727635871</v>
      </c>
      <c r="D768" s="9"/>
      <c r="E768" s="9"/>
      <c r="F768" s="9"/>
      <c r="G768" s="9">
        <v>5012636.499367347</v>
      </c>
      <c r="H768" s="9"/>
      <c r="I768" s="9"/>
      <c r="J768" s="9">
        <v>189368.33273486324</v>
      </c>
      <c r="K768" s="9"/>
      <c r="L768" s="9"/>
      <c r="M768" s="9">
        <v>607748.18119850929</v>
      </c>
      <c r="N768" s="9">
        <v>611924.34683794098</v>
      </c>
      <c r="O768" s="9">
        <v>21053668.424326487</v>
      </c>
      <c r="P768" s="9">
        <v>296241.50709274865</v>
      </c>
      <c r="Q768" s="9">
        <v>2969013.8354825666</v>
      </c>
      <c r="R768" s="9">
        <v>554902.45409386861</v>
      </c>
      <c r="S768" s="9">
        <v>310335.98725876107</v>
      </c>
      <c r="T768" s="9">
        <v>419360.12924904836</v>
      </c>
      <c r="U768" s="9">
        <v>535911.42498671554</v>
      </c>
      <c r="V768" s="9">
        <v>1617153.4537082992</v>
      </c>
      <c r="W768" s="9">
        <v>34987957.633613519</v>
      </c>
    </row>
    <row r="769" spans="1:23" x14ac:dyDescent="0.25">
      <c r="A769">
        <v>2014</v>
      </c>
      <c r="B769" s="7" t="s">
        <v>520</v>
      </c>
      <c r="C769" s="9">
        <v>2699017.6053626118</v>
      </c>
      <c r="D769" s="9"/>
      <c r="E769" s="9"/>
      <c r="F769" s="9"/>
      <c r="G769" s="9">
        <v>21227869.888230123</v>
      </c>
      <c r="H769" s="9"/>
      <c r="I769" s="9"/>
      <c r="J769" s="9">
        <v>973464.78508851503</v>
      </c>
      <c r="K769" s="9"/>
      <c r="L769" s="9"/>
      <c r="M769" s="9">
        <v>3585012.9931836687</v>
      </c>
      <c r="N769" s="9">
        <v>2321081.4845280172</v>
      </c>
      <c r="O769" s="9">
        <v>36323804.528498501</v>
      </c>
      <c r="P769" s="9">
        <v>4067466.7074951674</v>
      </c>
      <c r="Q769" s="9">
        <v>13511724.653666271</v>
      </c>
      <c r="R769" s="9">
        <v>1830282.365799879</v>
      </c>
      <c r="S769" s="9">
        <v>3177775.9594799932</v>
      </c>
      <c r="T769" s="9">
        <v>540164.8325786856</v>
      </c>
      <c r="U769" s="9">
        <v>504646.05229648016</v>
      </c>
      <c r="V769" s="9">
        <v>12801964.725829732</v>
      </c>
      <c r="W769" s="9">
        <v>103564276.58203764</v>
      </c>
    </row>
    <row r="770" spans="1:23" x14ac:dyDescent="0.25">
      <c r="A770">
        <v>2014</v>
      </c>
      <c r="B770" s="7" t="s">
        <v>521</v>
      </c>
      <c r="C770" s="9">
        <v>693417.92702218506</v>
      </c>
      <c r="D770" s="9"/>
      <c r="E770" s="9"/>
      <c r="F770" s="9"/>
      <c r="G770" s="9">
        <v>2994240.4978087191</v>
      </c>
      <c r="H770" s="9"/>
      <c r="I770" s="9"/>
      <c r="J770" s="9">
        <v>193032.03495779372</v>
      </c>
      <c r="K770" s="9"/>
      <c r="L770" s="9"/>
      <c r="M770" s="9">
        <v>281496.40873773629</v>
      </c>
      <c r="N770" s="9">
        <v>253758.35813851742</v>
      </c>
      <c r="O770" s="9">
        <v>3506462.2940729577</v>
      </c>
      <c r="P770" s="9">
        <v>114009.71595884969</v>
      </c>
      <c r="Q770" s="9">
        <v>1887062.8988968185</v>
      </c>
      <c r="R770" s="9">
        <v>263030.03952230897</v>
      </c>
      <c r="S770" s="9">
        <v>376189.58064812329</v>
      </c>
      <c r="T770" s="9">
        <v>72288.348779206077</v>
      </c>
      <c r="U770" s="9">
        <v>240782.28531654808</v>
      </c>
      <c r="V770" s="9">
        <v>699588.0649200331</v>
      </c>
      <c r="W770" s="9">
        <v>11575358.454779793</v>
      </c>
    </row>
    <row r="771" spans="1:23" x14ac:dyDescent="0.25">
      <c r="A771">
        <v>2014</v>
      </c>
      <c r="B771" s="7" t="s">
        <v>522</v>
      </c>
      <c r="C771" s="9">
        <v>410110.41583047662</v>
      </c>
      <c r="D771" s="9"/>
      <c r="E771" s="9"/>
      <c r="F771" s="9"/>
      <c r="G771" s="9">
        <v>1210017.8248122407</v>
      </c>
      <c r="H771" s="9"/>
      <c r="I771" s="9"/>
      <c r="J771" s="9">
        <v>87716.172201170004</v>
      </c>
      <c r="K771" s="9"/>
      <c r="L771" s="9"/>
      <c r="M771" s="9">
        <v>150550.45636680097</v>
      </c>
      <c r="N771" s="9">
        <v>120632.2168605582</v>
      </c>
      <c r="O771" s="9">
        <v>2590339.5809921636</v>
      </c>
      <c r="P771" s="9">
        <v>66394.494103626595</v>
      </c>
      <c r="Q771" s="9">
        <v>566817.17457543523</v>
      </c>
      <c r="R771" s="9">
        <v>218129.7277797446</v>
      </c>
      <c r="S771" s="9">
        <v>292134.29471316177</v>
      </c>
      <c r="T771" s="9">
        <v>16575.001399186469</v>
      </c>
      <c r="U771" s="9">
        <v>4176.7016226017295</v>
      </c>
      <c r="V771" s="9">
        <v>454220.95439470373</v>
      </c>
      <c r="W771" s="9">
        <v>6187815.0156518687</v>
      </c>
    </row>
    <row r="772" spans="1:23" x14ac:dyDescent="0.25">
      <c r="A772">
        <v>2014</v>
      </c>
      <c r="B772" s="7" t="s">
        <v>523</v>
      </c>
      <c r="C772" s="9">
        <v>523578.32397516788</v>
      </c>
      <c r="D772" s="9"/>
      <c r="E772" s="9"/>
      <c r="F772" s="9"/>
      <c r="G772" s="9">
        <v>2300827.3548453213</v>
      </c>
      <c r="H772" s="9"/>
      <c r="I772" s="9"/>
      <c r="J772" s="9">
        <v>167370.31032323782</v>
      </c>
      <c r="K772" s="9"/>
      <c r="L772" s="9"/>
      <c r="M772" s="9">
        <v>759948.03017623338</v>
      </c>
      <c r="N772" s="9">
        <v>163742.85627157113</v>
      </c>
      <c r="O772" s="9">
        <v>4681868.7103808634</v>
      </c>
      <c r="P772" s="9">
        <v>171890.52440449421</v>
      </c>
      <c r="Q772" s="9">
        <v>1542527.4872597517</v>
      </c>
      <c r="R772" s="9">
        <v>266046.91136561951</v>
      </c>
      <c r="S772" s="9">
        <v>208967.79579839314</v>
      </c>
      <c r="T772" s="9">
        <v>57920.159280737338</v>
      </c>
      <c r="U772" s="9">
        <v>136383.86885271277</v>
      </c>
      <c r="V772" s="9">
        <v>760497.27311135957</v>
      </c>
      <c r="W772" s="9">
        <v>11741569.606045462</v>
      </c>
    </row>
    <row r="773" spans="1:23" x14ac:dyDescent="0.25">
      <c r="A773">
        <v>2014</v>
      </c>
      <c r="B773" s="7" t="s">
        <v>524</v>
      </c>
      <c r="C773" s="9">
        <v>72153.646817080997</v>
      </c>
      <c r="D773" s="9"/>
      <c r="E773" s="9"/>
      <c r="F773" s="9"/>
      <c r="G773" s="9">
        <v>287150.07457164041</v>
      </c>
      <c r="H773" s="9"/>
      <c r="I773" s="9"/>
      <c r="J773" s="9">
        <v>27369.813288276517</v>
      </c>
      <c r="K773" s="9"/>
      <c r="L773" s="9"/>
      <c r="M773" s="9">
        <v>20348.965456351609</v>
      </c>
      <c r="N773" s="9">
        <v>33637.561470695931</v>
      </c>
      <c r="O773" s="9">
        <v>598522.46515669627</v>
      </c>
      <c r="P773" s="9">
        <v>6138.9226091939072</v>
      </c>
      <c r="Q773" s="9">
        <v>102708.18352388423</v>
      </c>
      <c r="R773" s="9">
        <v>29348.956927459814</v>
      </c>
      <c r="S773" s="9">
        <v>84244.169094374083</v>
      </c>
      <c r="T773" s="9">
        <v>5288.3893088018749</v>
      </c>
      <c r="U773" s="9">
        <v>16128.47202241651</v>
      </c>
      <c r="V773" s="9">
        <v>135555.24295924749</v>
      </c>
      <c r="W773" s="9">
        <v>1418594.8632061197</v>
      </c>
    </row>
    <row r="774" spans="1:23" x14ac:dyDescent="0.25">
      <c r="A774">
        <v>2014</v>
      </c>
      <c r="B774" s="7" t="s">
        <v>525</v>
      </c>
      <c r="C774" s="9">
        <v>62363.419152884293</v>
      </c>
      <c r="D774" s="9"/>
      <c r="E774" s="9"/>
      <c r="F774" s="9"/>
      <c r="G774" s="9">
        <v>342972.06335127278</v>
      </c>
      <c r="H774" s="9"/>
      <c r="I774" s="9"/>
      <c r="J774" s="9">
        <v>25831.660151646385</v>
      </c>
      <c r="K774" s="9"/>
      <c r="L774" s="9"/>
      <c r="M774" s="9">
        <v>23240.064933707476</v>
      </c>
      <c r="N774" s="9">
        <v>25294.106922285333</v>
      </c>
      <c r="O774" s="9">
        <v>659018.21960526728</v>
      </c>
      <c r="P774" s="9">
        <v>10337.534553873042</v>
      </c>
      <c r="Q774" s="9">
        <v>36966.771088017937</v>
      </c>
      <c r="R774" s="9">
        <v>36116.533459528553</v>
      </c>
      <c r="S774" s="9">
        <v>23265.425632243187</v>
      </c>
      <c r="T774" s="9">
        <v>29283.3846237777</v>
      </c>
      <c r="U774" s="9">
        <v>2553.9696452258418</v>
      </c>
      <c r="V774" s="9">
        <v>91520.150789529493</v>
      </c>
      <c r="W774" s="9">
        <v>1368763.3039092594</v>
      </c>
    </row>
    <row r="775" spans="1:23" x14ac:dyDescent="0.25">
      <c r="A775">
        <v>2014</v>
      </c>
      <c r="B775" s="7" t="s">
        <v>526</v>
      </c>
      <c r="C775" s="9">
        <v>172548.88992487136</v>
      </c>
      <c r="D775" s="9"/>
      <c r="E775" s="9"/>
      <c r="F775" s="9"/>
      <c r="G775" s="9">
        <v>925848.73425459093</v>
      </c>
      <c r="H775" s="9"/>
      <c r="I775" s="9"/>
      <c r="J775" s="9">
        <v>99928.661998665746</v>
      </c>
      <c r="K775" s="9"/>
      <c r="L775" s="9"/>
      <c r="M775" s="9">
        <v>174402.27085441828</v>
      </c>
      <c r="N775" s="9">
        <v>76279.57235492763</v>
      </c>
      <c r="O775" s="9">
        <v>1302227.5475609724</v>
      </c>
      <c r="P775" s="9">
        <v>27736.365628605618</v>
      </c>
      <c r="Q775" s="9">
        <v>239837.31731262401</v>
      </c>
      <c r="R775" s="9">
        <v>66673.465031355096</v>
      </c>
      <c r="S775" s="9">
        <v>84583.183543532388</v>
      </c>
      <c r="T775" s="9">
        <v>17165.200639162802</v>
      </c>
      <c r="U775" s="9">
        <v>9258.0925392381032</v>
      </c>
      <c r="V775" s="9">
        <v>204090.1359814927</v>
      </c>
      <c r="W775" s="9">
        <v>3400579.4376244564</v>
      </c>
    </row>
    <row r="776" spans="1:23" x14ac:dyDescent="0.25">
      <c r="A776">
        <v>2014</v>
      </c>
      <c r="B776" s="7" t="s">
        <v>527</v>
      </c>
      <c r="C776" s="9">
        <v>182821.51328675801</v>
      </c>
      <c r="D776" s="9"/>
      <c r="E776" s="9"/>
      <c r="F776" s="9"/>
      <c r="G776" s="9">
        <v>1074423.3265641956</v>
      </c>
      <c r="H776" s="9"/>
      <c r="I776" s="9"/>
      <c r="J776" s="9">
        <v>61508.339140659977</v>
      </c>
      <c r="K776" s="9"/>
      <c r="L776" s="9"/>
      <c r="M776" s="9">
        <v>52469.800994345671</v>
      </c>
      <c r="N776" s="9">
        <v>141162.94800176041</v>
      </c>
      <c r="O776" s="9">
        <v>3811518.368363556</v>
      </c>
      <c r="P776" s="9">
        <v>23418.265996696759</v>
      </c>
      <c r="Q776" s="9">
        <v>845874.94754126051</v>
      </c>
      <c r="R776" s="9">
        <v>148836.07684613171</v>
      </c>
      <c r="S776" s="9">
        <v>50760.702393562802</v>
      </c>
      <c r="T776" s="9">
        <v>7035.3234085686499</v>
      </c>
      <c r="U776" s="9">
        <v>78315.088601435826</v>
      </c>
      <c r="V776" s="9">
        <v>545820.54477551486</v>
      </c>
      <c r="W776" s="9">
        <v>7023965.2459144453</v>
      </c>
    </row>
    <row r="777" spans="1:23" x14ac:dyDescent="0.25">
      <c r="B777" s="7" t="s">
        <v>84</v>
      </c>
      <c r="C777" s="9">
        <v>7228514.5212330399</v>
      </c>
      <c r="D777" s="9"/>
      <c r="E777" s="9"/>
      <c r="F777" s="9"/>
      <c r="G777" s="9">
        <v>46590594.328184098</v>
      </c>
      <c r="H777" s="9"/>
      <c r="I777" s="9"/>
      <c r="J777" s="9">
        <v>2620618.1357763135</v>
      </c>
      <c r="K777" s="9"/>
      <c r="L777" s="9"/>
      <c r="M777" s="9">
        <v>6718293.9220823031</v>
      </c>
      <c r="N777" s="9">
        <v>5128244.883547781</v>
      </c>
      <c r="O777" s="9">
        <v>90272155.990670174</v>
      </c>
      <c r="P777" s="9">
        <v>5011471.1565956827</v>
      </c>
      <c r="Q777" s="9">
        <v>25612563.60613713</v>
      </c>
      <c r="R777" s="9">
        <v>4248458.8329043975</v>
      </c>
      <c r="S777" s="9">
        <v>5606629.0115734916</v>
      </c>
      <c r="T777" s="9">
        <v>1316309.1489316062</v>
      </c>
      <c r="U777" s="9">
        <v>2211686.2821508809</v>
      </c>
      <c r="V777" s="9">
        <v>19819565.662794478</v>
      </c>
      <c r="W777" s="9">
        <v>222385105.48258138</v>
      </c>
    </row>
  </sheetData>
  <mergeCells count="3">
    <mergeCell ref="B1:J1"/>
    <mergeCell ref="B262:J262"/>
    <mergeCell ref="B521:J521"/>
  </mergeCells>
  <pageMargins left="0.511811024" right="0.511811024" top="0.78740157499999996" bottom="0.78740157499999996" header="0.31496062000000002" footer="0.31496062000000002"/>
  <pageSetup paperSize="9" orientation="portrait" r:id="rId26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Q49"/>
  <sheetViews>
    <sheetView workbookViewId="0">
      <selection activeCell="E18" sqref="E18"/>
    </sheetView>
  </sheetViews>
  <sheetFormatPr defaultRowHeight="15" x14ac:dyDescent="0.25"/>
  <cols>
    <col min="1" max="1" width="29.7109375" style="161" bestFit="1" customWidth="1"/>
    <col min="2" max="9" width="14.28515625" style="161" bestFit="1" customWidth="1"/>
    <col min="10" max="13" width="14.28515625" style="161" customWidth="1"/>
    <col min="14" max="14" width="9.140625" style="161"/>
    <col min="15" max="15" width="23.140625" style="161" bestFit="1" customWidth="1"/>
    <col min="16" max="16" width="14.85546875" style="161" bestFit="1" customWidth="1"/>
    <col min="17" max="23" width="15.28515625" style="161" bestFit="1" customWidth="1"/>
    <col min="24" max="27" width="15.28515625" style="161" customWidth="1"/>
    <col min="28" max="30" width="9.140625" style="161"/>
    <col min="31" max="31" width="28.5703125" style="161" bestFit="1" customWidth="1"/>
    <col min="32" max="42" width="14.28515625" style="161" bestFit="1" customWidth="1"/>
    <col min="43" max="43" width="14.28515625" style="11" bestFit="1" customWidth="1"/>
    <col min="44" max="16384" width="9.140625" style="11"/>
  </cols>
  <sheetData>
    <row r="1" spans="1:43" x14ac:dyDescent="0.25">
      <c r="A1" s="160" t="s">
        <v>795</v>
      </c>
      <c r="B1" s="160" t="s">
        <v>796</v>
      </c>
      <c r="C1" s="160"/>
      <c r="O1" s="160" t="s">
        <v>797</v>
      </c>
      <c r="P1" s="160" t="s">
        <v>796</v>
      </c>
      <c r="Q1" s="160"/>
      <c r="AC1" s="160" t="s">
        <v>798</v>
      </c>
      <c r="AD1" s="160" t="s">
        <v>796</v>
      </c>
      <c r="AE1" s="160"/>
    </row>
    <row r="3" spans="1:43" ht="15.75" x14ac:dyDescent="0.25">
      <c r="B3" s="162">
        <v>2007</v>
      </c>
      <c r="C3" s="162">
        <v>2008</v>
      </c>
      <c r="D3" s="162">
        <v>2009</v>
      </c>
      <c r="E3" s="162">
        <v>2010</v>
      </c>
      <c r="F3" s="162">
        <v>2011</v>
      </c>
      <c r="G3" s="162">
        <v>2012</v>
      </c>
      <c r="H3" s="162">
        <v>2013</v>
      </c>
      <c r="I3" s="162">
        <v>2014</v>
      </c>
      <c r="J3" s="162">
        <v>2015</v>
      </c>
      <c r="K3" s="162">
        <v>2016</v>
      </c>
      <c r="L3" s="162">
        <v>2017</v>
      </c>
      <c r="M3" s="162">
        <v>2018</v>
      </c>
      <c r="P3" s="162">
        <v>2007</v>
      </c>
      <c r="Q3" s="162">
        <v>2008</v>
      </c>
      <c r="R3" s="162">
        <v>2009</v>
      </c>
      <c r="S3" s="162">
        <v>2010</v>
      </c>
      <c r="T3" s="162">
        <v>2011</v>
      </c>
      <c r="U3" s="162">
        <v>2012</v>
      </c>
      <c r="V3" s="162">
        <v>2013</v>
      </c>
      <c r="W3" s="162">
        <v>2014</v>
      </c>
      <c r="X3" s="162">
        <v>2015</v>
      </c>
      <c r="Y3" s="162">
        <v>2016</v>
      </c>
      <c r="Z3" s="162">
        <v>2017</v>
      </c>
      <c r="AA3" s="162">
        <v>2018</v>
      </c>
      <c r="AC3" s="163" t="s">
        <v>799</v>
      </c>
      <c r="AD3" s="163" t="s">
        <v>800</v>
      </c>
      <c r="AE3" s="163" t="s">
        <v>801</v>
      </c>
      <c r="AF3" s="162">
        <v>2007</v>
      </c>
      <c r="AG3" s="162">
        <v>2008</v>
      </c>
      <c r="AH3" s="162">
        <v>2009</v>
      </c>
      <c r="AI3" s="162">
        <v>2010</v>
      </c>
      <c r="AJ3" s="162">
        <v>2011</v>
      </c>
      <c r="AK3" s="162">
        <v>2012</v>
      </c>
      <c r="AL3" s="162">
        <v>2013</v>
      </c>
      <c r="AM3" s="162">
        <v>2014</v>
      </c>
      <c r="AN3" s="162">
        <v>2015</v>
      </c>
      <c r="AO3" s="185">
        <v>2016</v>
      </c>
      <c r="AP3" s="185">
        <v>2017</v>
      </c>
      <c r="AQ3" s="185">
        <v>2018</v>
      </c>
    </row>
    <row r="4" spans="1:43" ht="15.75" x14ac:dyDescent="0.25">
      <c r="A4" s="163" t="s">
        <v>779</v>
      </c>
      <c r="B4" s="164">
        <f>+OUTPUTs!IA51</f>
        <v>7622379.6116743889</v>
      </c>
      <c r="C4" s="164">
        <f>+OUTPUTs!GY51</f>
        <v>9942098.8014401104</v>
      </c>
      <c r="D4" s="164">
        <f>+OUTPUTs!FW51</f>
        <v>8617201.8683356717</v>
      </c>
      <c r="E4" s="164">
        <f>+OUTPUTs!EU51</f>
        <v>10214257.961497659</v>
      </c>
      <c r="F4" s="164">
        <f>+OUTPUTs!DS51</f>
        <v>10962017.97211482</v>
      </c>
      <c r="G4" s="164">
        <f>+OUTPUTs!CQ51</f>
        <v>12664984.014596436</v>
      </c>
      <c r="H4" s="164">
        <f>+OUTPUTs!BO51</f>
        <v>13219508.592220113</v>
      </c>
      <c r="I4" s="164">
        <f>+OUTPUTs!AM51</f>
        <v>13946808.443315344</v>
      </c>
      <c r="J4" s="164">
        <f>[1]Formatos_Análises!B4</f>
        <v>14663309.198090373</v>
      </c>
      <c r="K4" s="164">
        <f>[1]Formatos_Análises!C4</f>
        <v>13928190.095949937</v>
      </c>
      <c r="L4" s="164">
        <f>[1]Formatos_Análises!D4</f>
        <v>13679855.876079155</v>
      </c>
      <c r="M4" s="164">
        <f>[1]Formatos_Análises!E4</f>
        <v>14145855.234714136</v>
      </c>
      <c r="O4" s="162" t="s">
        <v>528</v>
      </c>
      <c r="P4" s="165">
        <f>+'Total x Ano'!B3</f>
        <v>369842.37917898863</v>
      </c>
      <c r="Q4" s="165">
        <f>+'Total x Ano'!C3</f>
        <v>440931.62163771712</v>
      </c>
      <c r="R4" s="165">
        <f>+'Total x Ano'!D3</f>
        <v>503544.69100951194</v>
      </c>
      <c r="S4" s="165">
        <f>+'Total x Ano'!E3</f>
        <v>587453.13948275289</v>
      </c>
      <c r="T4" s="165">
        <f>+'Total x Ano'!F3</f>
        <v>598601.36127062864</v>
      </c>
      <c r="U4" s="165">
        <f>+'Total x Ano'!G3</f>
        <v>637482.54882772453</v>
      </c>
      <c r="V4" s="165">
        <f>+'Total x Ano'!H3</f>
        <v>675855.73149936018</v>
      </c>
      <c r="W4" s="165">
        <f>+'Total x Ano'!I3</f>
        <v>756177.73386377841</v>
      </c>
      <c r="X4" s="165">
        <f>[1]Formatos_Análises!L4</f>
        <v>655128.48470256664</v>
      </c>
      <c r="Y4" s="165">
        <f>[1]Formatos_Análises!M4</f>
        <v>599897.26575321122</v>
      </c>
      <c r="Z4" s="165">
        <f>[1]Formatos_Análises!N4</f>
        <v>597900.90670416981</v>
      </c>
      <c r="AA4" s="165">
        <f>[1]Formatos_Análises!O4</f>
        <v>594714.0866378108</v>
      </c>
      <c r="AB4" s="165"/>
      <c r="AC4" s="166">
        <v>7111</v>
      </c>
      <c r="AD4" s="167" t="s">
        <v>804</v>
      </c>
      <c r="AE4" s="167" t="s">
        <v>779</v>
      </c>
      <c r="AF4" s="164">
        <f>+OUTPUTs!IA3</f>
        <v>2278617.4910127046</v>
      </c>
      <c r="AG4" s="164">
        <f>+OUTPUTs!GY3</f>
        <v>3131198.8460046444</v>
      </c>
      <c r="AH4" s="164">
        <f>+OUTPUTs!FW3</f>
        <v>1672392.2117589293</v>
      </c>
      <c r="AI4" s="164">
        <f>+OUTPUTs!EU3</f>
        <v>2835410.1982501391</v>
      </c>
      <c r="AJ4" s="164">
        <f>+OUTPUTs!DS3</f>
        <v>1947495.4101165428</v>
      </c>
      <c r="AK4" s="164">
        <f>+OUTPUTs!CQ3</f>
        <v>2397735.7611368108</v>
      </c>
      <c r="AL4" s="164">
        <f>+OUTPUTs!BO3</f>
        <v>1789947.3121950529</v>
      </c>
      <c r="AM4" s="164">
        <f>+OUTPUTs!AM3</f>
        <v>1957420.4540244802</v>
      </c>
      <c r="AN4" s="164">
        <f>[1]Formatos_Análises!X4</f>
        <v>1671666.0563810654</v>
      </c>
      <c r="AO4" s="164">
        <f>[1]Formatos_Análises!Y4</f>
        <v>1397480.3226589845</v>
      </c>
      <c r="AP4" s="164">
        <f>[1]Formatos_Análises!Z4</f>
        <v>1189683.6868369402</v>
      </c>
      <c r="AQ4" s="164">
        <f>[1]Formatos_Análises!AA4</f>
        <v>1241673.1305980792</v>
      </c>
    </row>
    <row r="5" spans="1:43" ht="15.75" x14ac:dyDescent="0.25">
      <c r="A5" s="163" t="s">
        <v>781</v>
      </c>
      <c r="B5" s="164">
        <f>+OUTPUTs!IA52</f>
        <v>2411964.1241820543</v>
      </c>
      <c r="C5" s="164">
        <f>+OUTPUTs!GY52</f>
        <v>3214339.6379106664</v>
      </c>
      <c r="D5" s="164">
        <f>+OUTPUTs!FW52</f>
        <v>3702784.0888703507</v>
      </c>
      <c r="E5" s="164">
        <f>+OUTPUTs!EU52</f>
        <v>4035719.2330271387</v>
      </c>
      <c r="F5" s="164">
        <f>+OUTPUTs!DS52</f>
        <v>4376390.0809463682</v>
      </c>
      <c r="G5" s="164">
        <f>+OUTPUTs!CQ52</f>
        <v>4695905.043163348</v>
      </c>
      <c r="H5" s="164">
        <f>+OUTPUTs!BO52</f>
        <v>4814364.1147665977</v>
      </c>
      <c r="I5" s="164">
        <f>+OUTPUTs!AM52</f>
        <v>5128244.883547781</v>
      </c>
      <c r="J5" s="164">
        <f>[1]Formatos_Análises!B5</f>
        <v>4889540.0696499664</v>
      </c>
      <c r="K5" s="164">
        <f>[1]Formatos_Análises!C5</f>
        <v>4289063.8900350137</v>
      </c>
      <c r="L5" s="164">
        <f>[1]Formatos_Análises!D5</f>
        <v>4592634.4236144423</v>
      </c>
      <c r="M5" s="164">
        <f>[1]Formatos_Análises!E5</f>
        <v>4720083.3836690327</v>
      </c>
      <c r="O5" s="162" t="s">
        <v>529</v>
      </c>
      <c r="P5" s="165">
        <f>+'Total x Ano'!B4</f>
        <v>207105.23058960511</v>
      </c>
      <c r="Q5" s="165">
        <f>+'Total x Ano'!C4</f>
        <v>216065.59890103081</v>
      </c>
      <c r="R5" s="165">
        <f>+'Total x Ano'!D4</f>
        <v>215449.58123522269</v>
      </c>
      <c r="S5" s="165">
        <f>+'Total x Ano'!E4</f>
        <v>239613.18967287012</v>
      </c>
      <c r="T5" s="165">
        <f>+'Total x Ano'!F4</f>
        <v>185299.18435052657</v>
      </c>
      <c r="U5" s="165">
        <f>+'Total x Ano'!G4</f>
        <v>223950.8674316697</v>
      </c>
      <c r="V5" s="165">
        <f>+'Total x Ano'!H4</f>
        <v>261674.6821522766</v>
      </c>
      <c r="W5" s="165">
        <f>+'Total x Ano'!I4</f>
        <v>279081.92153809336</v>
      </c>
      <c r="X5" s="165">
        <f>[1]Formatos_Análises!L5</f>
        <v>242818.75254002283</v>
      </c>
      <c r="Y5" s="165">
        <f>[1]Formatos_Análises!M5</f>
        <v>272795.59073624236</v>
      </c>
      <c r="Z5" s="165">
        <f>[1]Formatos_Análises!N5</f>
        <v>290593.87061881449</v>
      </c>
      <c r="AA5" s="165">
        <f>[1]Formatos_Análises!O5</f>
        <v>244326.701139007</v>
      </c>
      <c r="AC5" s="166">
        <v>7420</v>
      </c>
      <c r="AD5" s="167" t="s">
        <v>791</v>
      </c>
      <c r="AE5" s="167" t="s">
        <v>790</v>
      </c>
      <c r="AF5" s="164">
        <f>+OUTPUTs!IA4</f>
        <v>1599729.1358706581</v>
      </c>
      <c r="AG5" s="164">
        <f>+OUTPUTs!GY4</f>
        <v>1801446.4272384383</v>
      </c>
      <c r="AH5" s="164">
        <f>+OUTPUTs!FW4</f>
        <v>1815165.3025825175</v>
      </c>
      <c r="AI5" s="164">
        <f>+OUTPUTs!EU4</f>
        <v>2042415.1379810774</v>
      </c>
      <c r="AJ5" s="164">
        <f>+OUTPUTs!DS4</f>
        <v>1989355.9069123722</v>
      </c>
      <c r="AK5" s="164">
        <f>+OUTPUTs!CQ4</f>
        <v>2136088.0598044456</v>
      </c>
      <c r="AL5" s="164">
        <f>+OUTPUTs!BO4</f>
        <v>2078698.3466563686</v>
      </c>
      <c r="AM5" s="164">
        <f>+OUTPUTs!AM4</f>
        <v>2197552.4215775388</v>
      </c>
      <c r="AN5" s="164">
        <f>[1]Formatos_Análises!X5</f>
        <v>1981285.9825387672</v>
      </c>
      <c r="AO5" s="164">
        <f>[1]Formatos_Análises!Y5</f>
        <v>1898847.4193865587</v>
      </c>
      <c r="AP5" s="164">
        <f>[1]Formatos_Análises!Z5</f>
        <v>1722252.7781739207</v>
      </c>
      <c r="AQ5" s="164">
        <f>[1]Formatos_Análises!AA5</f>
        <v>1596604.2924892278</v>
      </c>
    </row>
    <row r="6" spans="1:43" ht="15.75" x14ac:dyDescent="0.25">
      <c r="A6" s="163" t="s">
        <v>23</v>
      </c>
      <c r="B6" s="164">
        <f>+OUTPUTs!IA53</f>
        <v>61605690.068885885</v>
      </c>
      <c r="C6" s="164">
        <f>+OUTPUTs!GY53</f>
        <v>64396808.428955205</v>
      </c>
      <c r="D6" s="164">
        <f>+OUTPUTs!FW53</f>
        <v>78644696.981461421</v>
      </c>
      <c r="E6" s="164">
        <f>+OUTPUTs!EU53</f>
        <v>83743270.387047961</v>
      </c>
      <c r="F6" s="164">
        <f>+OUTPUTs!DS53</f>
        <v>85746328.96002911</v>
      </c>
      <c r="G6" s="164">
        <f>+OUTPUTs!CQ53</f>
        <v>88397256.291174531</v>
      </c>
      <c r="H6" s="164">
        <f>+OUTPUTs!BO53</f>
        <v>87665207.417272478</v>
      </c>
      <c r="I6" s="164">
        <f>+OUTPUTs!AM53</f>
        <v>90272155.990670174</v>
      </c>
      <c r="J6" s="164">
        <f>[1]Formatos_Análises!B6</f>
        <v>67967961.352537245</v>
      </c>
      <c r="K6" s="164">
        <f>[1]Formatos_Análises!C6</f>
        <v>63646176.937062375</v>
      </c>
      <c r="L6" s="164">
        <f>[1]Formatos_Análises!D6</f>
        <v>58977286.486156285</v>
      </c>
      <c r="M6" s="164">
        <f>[1]Formatos_Análises!E6</f>
        <v>56461696.521689638</v>
      </c>
      <c r="O6" s="162" t="s">
        <v>530</v>
      </c>
      <c r="P6" s="165">
        <f>+'Total x Ano'!B5</f>
        <v>1094557.0105077187</v>
      </c>
      <c r="Q6" s="165">
        <f>+'Total x Ano'!C5</f>
        <v>1351554.4960207765</v>
      </c>
      <c r="R6" s="165">
        <f>+'Total x Ano'!D5</f>
        <v>1439758.7546280227</v>
      </c>
      <c r="S6" s="165">
        <f>+'Total x Ano'!E5</f>
        <v>1665663.8931745586</v>
      </c>
      <c r="T6" s="165">
        <f>+'Total x Ano'!F5</f>
        <v>1801764.436395512</v>
      </c>
      <c r="U6" s="165">
        <f>+'Total x Ano'!G5</f>
        <v>1891429.1363876418</v>
      </c>
      <c r="V6" s="165">
        <f>+'Total x Ano'!H5</f>
        <v>1936759.6945175717</v>
      </c>
      <c r="W6" s="165">
        <f>+'Total x Ano'!I5</f>
        <v>2013349.0008194142</v>
      </c>
      <c r="X6" s="165">
        <f>[1]Formatos_Análises!L6</f>
        <v>1684128.6843155937</v>
      </c>
      <c r="Y6" s="165">
        <f>[1]Formatos_Análises!M6</f>
        <v>1598965.9436708973</v>
      </c>
      <c r="Z6" s="165">
        <f>[1]Formatos_Análises!N6</f>
        <v>1508870.6647186708</v>
      </c>
      <c r="AA6" s="165">
        <f>[1]Formatos_Análises!O6</f>
        <v>1433382.0863762703</v>
      </c>
      <c r="AC6" s="166">
        <v>74102</v>
      </c>
      <c r="AD6" s="167" t="s">
        <v>805</v>
      </c>
      <c r="AE6" s="167" t="s">
        <v>779</v>
      </c>
      <c r="AF6" s="164">
        <f>+OUTPUTs!IA5</f>
        <v>160223.9161533289</v>
      </c>
      <c r="AG6" s="164">
        <f>+OUTPUTs!GY5</f>
        <v>276922.15578420053</v>
      </c>
      <c r="AH6" s="164">
        <f>+OUTPUTs!FW5</f>
        <v>350802.03613689513</v>
      </c>
      <c r="AI6" s="164">
        <f>+OUTPUTs!EU5</f>
        <v>350701.44076970557</v>
      </c>
      <c r="AJ6" s="164">
        <f>+OUTPUTs!DS5</f>
        <v>410099.78540375107</v>
      </c>
      <c r="AK6" s="164">
        <f>+OUTPUTs!CQ5</f>
        <v>488358.42295522179</v>
      </c>
      <c r="AL6" s="164">
        <f>+OUTPUTs!BO5</f>
        <v>587056.51492664451</v>
      </c>
      <c r="AM6" s="164">
        <f>+OUTPUTs!AM5</f>
        <v>726839.56824354315</v>
      </c>
      <c r="AN6" s="164">
        <f>[1]Formatos_Análises!X6</f>
        <v>693922.30731352977</v>
      </c>
      <c r="AO6" s="164">
        <f>[1]Formatos_Análises!Y6</f>
        <v>461937.07373075816</v>
      </c>
      <c r="AP6" s="164">
        <f>[1]Formatos_Análises!Z6</f>
        <v>518576.49326027575</v>
      </c>
      <c r="AQ6" s="164">
        <f>[1]Formatos_Análises!AA6</f>
        <v>406950.18471974408</v>
      </c>
    </row>
    <row r="7" spans="1:43" ht="15.75" x14ac:dyDescent="0.25">
      <c r="A7" s="163" t="s">
        <v>786</v>
      </c>
      <c r="B7" s="164">
        <f>+OUTPUTs!IA54</f>
        <v>120413.12577815143</v>
      </c>
      <c r="C7" s="164">
        <f>+OUTPUTs!GY54</f>
        <v>429715.04504896118</v>
      </c>
      <c r="D7" s="164">
        <f>+OUTPUTs!FW54</f>
        <v>1311609.5149652644</v>
      </c>
      <c r="E7" s="164">
        <f>+OUTPUTs!EU54</f>
        <v>1888248.7918711514</v>
      </c>
      <c r="F7" s="164">
        <f>+OUTPUTs!DS54</f>
        <v>2523246.5568362637</v>
      </c>
      <c r="G7" s="164">
        <f>+OUTPUTs!CQ54</f>
        <v>2844952.9945045384</v>
      </c>
      <c r="H7" s="164">
        <f>+OUTPUTs!BO54</f>
        <v>3884441.0266991039</v>
      </c>
      <c r="I7" s="164">
        <f>+OUTPUTs!AM54</f>
        <v>5011471.1565956827</v>
      </c>
      <c r="J7" s="164">
        <f>[1]Formatos_Análises!B7</f>
        <v>5903633.3827601895</v>
      </c>
      <c r="K7" s="164">
        <f>[1]Formatos_Análises!C7</f>
        <v>6095303.3149942569</v>
      </c>
      <c r="L7" s="164">
        <f>[1]Formatos_Análises!D7</f>
        <v>7301308.0433990518</v>
      </c>
      <c r="M7" s="164">
        <f>[1]Formatos_Análises!E7</f>
        <v>8034847.5522318538</v>
      </c>
      <c r="O7" s="162" t="s">
        <v>531</v>
      </c>
      <c r="P7" s="165">
        <f>+'Total x Ano'!B6</f>
        <v>101777.33561109052</v>
      </c>
      <c r="Q7" s="165">
        <f>+'Total x Ano'!C6</f>
        <v>111947.19503378257</v>
      </c>
      <c r="R7" s="165">
        <f>+'Total x Ano'!D6</f>
        <v>136458.8121318864</v>
      </c>
      <c r="S7" s="165">
        <f>+'Total x Ano'!E6</f>
        <v>142348.4636743989</v>
      </c>
      <c r="T7" s="165">
        <f>+'Total x Ano'!F6</f>
        <v>145915.47761245503</v>
      </c>
      <c r="U7" s="165">
        <f>+'Total x Ano'!G6</f>
        <v>181926.04033050511</v>
      </c>
      <c r="V7" s="165">
        <f>+'Total x Ano'!H6</f>
        <v>187338.15770128826</v>
      </c>
      <c r="W7" s="165">
        <f>+'Total x Ano'!I6</f>
        <v>199180.87138177312</v>
      </c>
      <c r="X7" s="165">
        <f>[1]Formatos_Análises!L7</f>
        <v>205049.07065891917</v>
      </c>
      <c r="Y7" s="165">
        <f>[1]Formatos_Análises!M7</f>
        <v>200937.41882438009</v>
      </c>
      <c r="Z7" s="165">
        <f>[1]Formatos_Análises!N7</f>
        <v>202970.89732038404</v>
      </c>
      <c r="AA7" s="165">
        <f>[1]Formatos_Análises!O7</f>
        <v>197076.18252569914</v>
      </c>
      <c r="AC7" s="166">
        <v>7311</v>
      </c>
      <c r="AD7" s="167" t="s">
        <v>833</v>
      </c>
      <c r="AE7" s="167" t="s">
        <v>794</v>
      </c>
      <c r="AF7" s="164">
        <f>+OUTPUTs!IA6</f>
        <v>8653986.9062258992</v>
      </c>
      <c r="AG7" s="164">
        <f>+OUTPUTs!GY6</f>
        <v>9807099.8864540923</v>
      </c>
      <c r="AH7" s="164">
        <f>+OUTPUTs!FW6</f>
        <v>8875809.5504965875</v>
      </c>
      <c r="AI7" s="164">
        <f>+OUTPUTs!EU6</f>
        <v>9383150.8943583295</v>
      </c>
      <c r="AJ7" s="164">
        <f>+OUTPUTs!DS6</f>
        <v>9790316.5403977577</v>
      </c>
      <c r="AK7" s="164">
        <f>+OUTPUTs!CQ6</f>
        <v>10704320.302516405</v>
      </c>
      <c r="AL7" s="164">
        <f>+OUTPUTs!BO6</f>
        <v>10446262.783974808</v>
      </c>
      <c r="AM7" s="164">
        <f>+OUTPUTs!AM6</f>
        <v>11104522.975081647</v>
      </c>
      <c r="AN7" s="164">
        <f>[1]Formatos_Análises!X7</f>
        <v>10395315.037176816</v>
      </c>
      <c r="AO7" s="164">
        <f>[1]Formatos_Análises!Y7</f>
        <v>9992790.2575610224</v>
      </c>
      <c r="AP7" s="164">
        <f>[1]Formatos_Análises!Z7</f>
        <v>8842888.1169148069</v>
      </c>
      <c r="AQ7" s="164">
        <f>[1]Formatos_Análises!AA7</f>
        <v>8838419.1264813077</v>
      </c>
    </row>
    <row r="8" spans="1:43" ht="15.75" x14ac:dyDescent="0.25">
      <c r="A8" s="163" t="s">
        <v>787</v>
      </c>
      <c r="B8" s="164">
        <f>+OUTPUTs!IA55</f>
        <v>59712271.000944756</v>
      </c>
      <c r="C8" s="164">
        <f>+OUTPUTs!GY55</f>
        <v>64509426.876041904</v>
      </c>
      <c r="D8" s="164">
        <f>+OUTPUTs!FW55</f>
        <v>64469414.088345952</v>
      </c>
      <c r="E8" s="164">
        <f>+OUTPUTs!EU55</f>
        <v>70768775.608564749</v>
      </c>
      <c r="F8" s="164">
        <f>+OUTPUTs!DS55</f>
        <v>69100281.93184866</v>
      </c>
      <c r="G8" s="164">
        <f>+OUTPUTs!CQ55</f>
        <v>71896061.050778925</v>
      </c>
      <c r="H8" s="164">
        <f>+OUTPUTs!BO55</f>
        <v>72417296.333252698</v>
      </c>
      <c r="I8" s="164">
        <f>+OUTPUTs!AM55</f>
        <v>72203157.934321225</v>
      </c>
      <c r="J8" s="164">
        <f>[1]Formatos_Análises!B8</f>
        <v>63408486.961885072</v>
      </c>
      <c r="K8" s="164">
        <f>[1]Formatos_Análises!C8</f>
        <v>58934420.28454861</v>
      </c>
      <c r="L8" s="164">
        <f>[1]Formatos_Análises!D8</f>
        <v>57335832.404981762</v>
      </c>
      <c r="M8" s="164">
        <f>[1]Formatos_Análises!E8</f>
        <v>56723769.733263679</v>
      </c>
      <c r="O8" s="162" t="s">
        <v>532</v>
      </c>
      <c r="P8" s="165">
        <f>+'Total x Ano'!B7</f>
        <v>1235461.8325433063</v>
      </c>
      <c r="Q8" s="165">
        <f>+'Total x Ano'!C7</f>
        <v>1470242.5060171639</v>
      </c>
      <c r="R8" s="165">
        <f>+'Total x Ano'!D7</f>
        <v>1762127.2245368438</v>
      </c>
      <c r="S8" s="165">
        <f>+'Total x Ano'!E7</f>
        <v>1964516.5277232807</v>
      </c>
      <c r="T8" s="165">
        <f>+'Total x Ano'!F7</f>
        <v>1879646.1146063313</v>
      </c>
      <c r="U8" s="165">
        <f>+'Total x Ano'!G7</f>
        <v>1991514.928964067</v>
      </c>
      <c r="V8" s="165">
        <f>+'Total x Ano'!H7</f>
        <v>2111175.9942919607</v>
      </c>
      <c r="W8" s="165">
        <f>+'Total x Ano'!I7</f>
        <v>2273103.7683417322</v>
      </c>
      <c r="X8" s="165">
        <f>[1]Formatos_Análises!L8</f>
        <v>2036148.0494843202</v>
      </c>
      <c r="Y8" s="165">
        <f>[1]Formatos_Análises!M8</f>
        <v>1864382.0643064047</v>
      </c>
      <c r="Z8" s="165">
        <f>[1]Formatos_Análises!N8</f>
        <v>1860180.2955639097</v>
      </c>
      <c r="AA8" s="165">
        <f>[1]Formatos_Análises!O8</f>
        <v>1824882.7033263135</v>
      </c>
      <c r="AC8" s="166">
        <v>7312</v>
      </c>
      <c r="AD8" s="167" t="s">
        <v>834</v>
      </c>
      <c r="AE8" s="167" t="s">
        <v>794</v>
      </c>
      <c r="AF8" s="164">
        <f>+OUTPUTs!IA7</f>
        <v>752934.22176144551</v>
      </c>
      <c r="AG8" s="164">
        <f>+OUTPUTs!GY7</f>
        <v>985298.11957171094</v>
      </c>
      <c r="AH8" s="164">
        <f>+OUTPUTs!FW7</f>
        <v>916616.56800145912</v>
      </c>
      <c r="AI8" s="164">
        <f>+OUTPUTs!EU7</f>
        <v>948892.48124509875</v>
      </c>
      <c r="AJ8" s="164">
        <f>+OUTPUTs!DS7</f>
        <v>922291.14209954184</v>
      </c>
      <c r="AK8" s="164">
        <f>+OUTPUTs!CQ7</f>
        <v>955090.47862326668</v>
      </c>
      <c r="AL8" s="164">
        <f>+OUTPUTs!BO7</f>
        <v>1114563.2875144384</v>
      </c>
      <c r="AM8" s="164">
        <f>+OUTPUTs!AM7</f>
        <v>1198178.7330638589</v>
      </c>
      <c r="AN8" s="164">
        <f>[1]Formatos_Análises!X8</f>
        <v>1143500.5541729156</v>
      </c>
      <c r="AO8" s="164">
        <f>[1]Formatos_Análises!Y8</f>
        <v>1074011.6929776014</v>
      </c>
      <c r="AP8" s="164">
        <f>[1]Formatos_Análises!Z8</f>
        <v>1130676.5422814884</v>
      </c>
      <c r="AQ8" s="164">
        <f>[1]Formatos_Análises!AA8</f>
        <v>1215282.8405868174</v>
      </c>
    </row>
    <row r="9" spans="1:43" ht="15.75" x14ac:dyDescent="0.25">
      <c r="A9" s="163" t="s">
        <v>790</v>
      </c>
      <c r="B9" s="164">
        <f>+OUTPUTs!IA56</f>
        <v>2152548.7534441049</v>
      </c>
      <c r="C9" s="164">
        <f>+OUTPUTs!GY56</f>
        <v>2716939.2753795348</v>
      </c>
      <c r="D9" s="164">
        <f>+OUTPUTs!FW56</f>
        <v>2801612.0735273981</v>
      </c>
      <c r="E9" s="164">
        <f>+OUTPUTs!EU56</f>
        <v>3254278.8832426406</v>
      </c>
      <c r="F9" s="164">
        <f>+OUTPUTs!DS56</f>
        <v>3526426.245168671</v>
      </c>
      <c r="G9" s="164">
        <f>+OUTPUTs!CQ56</f>
        <v>3901677.6245106272</v>
      </c>
      <c r="H9" s="164">
        <f>+OUTPUTs!BO56</f>
        <v>4019096.9046128578</v>
      </c>
      <c r="I9" s="164">
        <f>+OUTPUTs!AM56</f>
        <v>4248458.8329043975</v>
      </c>
      <c r="J9" s="164">
        <f>[1]Formatos_Análises!B9</f>
        <v>4269850.2164429519</v>
      </c>
      <c r="K9" s="164">
        <f>[1]Formatos_Análises!C9</f>
        <v>4277889.286351027</v>
      </c>
      <c r="L9" s="164">
        <f>[1]Formatos_Análises!D9</f>
        <v>4245962.6649219822</v>
      </c>
      <c r="M9" s="164">
        <f>[1]Formatos_Análises!E9</f>
        <v>4180052.1565079573</v>
      </c>
      <c r="O9" s="162" t="s">
        <v>533</v>
      </c>
      <c r="P9" s="165">
        <f>+'Total x Ano'!B8</f>
        <v>138003.98253743799</v>
      </c>
      <c r="Q9" s="165">
        <f>+'Total x Ano'!C8</f>
        <v>157499.06407264841</v>
      </c>
      <c r="R9" s="165">
        <f>+'Total x Ano'!D8</f>
        <v>135337.98276314879</v>
      </c>
      <c r="S9" s="165">
        <f>+'Total x Ano'!E8</f>
        <v>137144.76751225593</v>
      </c>
      <c r="T9" s="165">
        <f>+'Total x Ano'!F8</f>
        <v>140408.05364910845</v>
      </c>
      <c r="U9" s="165">
        <f>+'Total x Ano'!G8</f>
        <v>151560.01244758483</v>
      </c>
      <c r="V9" s="165">
        <f>+'Total x Ano'!H8</f>
        <v>174179.35525222469</v>
      </c>
      <c r="W9" s="165">
        <f>+'Total x Ano'!I8</f>
        <v>184701.16197244407</v>
      </c>
      <c r="X9" s="165">
        <f>[1]Formatos_Análises!L9</f>
        <v>165514.77549345171</v>
      </c>
      <c r="Y9" s="165">
        <f>[1]Formatos_Análises!M9</f>
        <v>156811.07637758614</v>
      </c>
      <c r="Z9" s="165">
        <f>[1]Formatos_Análises!N9</f>
        <v>158957.56457381064</v>
      </c>
      <c r="AA9" s="165">
        <f>[1]Formatos_Análises!O9</f>
        <v>189649.94213612014</v>
      </c>
      <c r="AC9" s="166">
        <v>7319</v>
      </c>
      <c r="AD9" s="167" t="s">
        <v>835</v>
      </c>
      <c r="AE9" s="167" t="s">
        <v>794</v>
      </c>
      <c r="AF9" s="164">
        <f>+OUTPUTs!IA8</f>
        <v>2943040.7315560868</v>
      </c>
      <c r="AG9" s="164">
        <f>+OUTPUTs!GY8</f>
        <v>3748315.4844059837</v>
      </c>
      <c r="AH9" s="164">
        <f>+OUTPUTs!FW8</f>
        <v>3886524.8201596388</v>
      </c>
      <c r="AI9" s="164">
        <f>+OUTPUTs!EU8</f>
        <v>4209404.9841812747</v>
      </c>
      <c r="AJ9" s="164">
        <f>+OUTPUTs!DS8</f>
        <v>5413848.8708630921</v>
      </c>
      <c r="AK9" s="164">
        <f>+OUTPUTs!CQ8</f>
        <v>6216769.8403448472</v>
      </c>
      <c r="AL9" s="164">
        <f>+OUTPUTs!BO8</f>
        <v>6614662.7060073055</v>
      </c>
      <c r="AM9" s="164">
        <f>+OUTPUTs!AM8</f>
        <v>7516863.9546489697</v>
      </c>
      <c r="AN9" s="164">
        <f>[1]Formatos_Análises!X9</f>
        <v>7720584.5206328742</v>
      </c>
      <c r="AO9" s="164">
        <f>[1]Formatos_Análises!Y9</f>
        <v>8539811.2734709568</v>
      </c>
      <c r="AP9" s="164">
        <f>[1]Formatos_Análises!Z9</f>
        <v>8814593.7853269652</v>
      </c>
      <c r="AQ9" s="164">
        <f>[1]Formatos_Análises!AA9</f>
        <v>9994432.7823490351</v>
      </c>
    </row>
    <row r="10" spans="1:43" ht="15.75" x14ac:dyDescent="0.25">
      <c r="A10" s="163" t="s">
        <v>25</v>
      </c>
      <c r="B10" s="164">
        <f>+OUTPUTs!IA57</f>
        <v>4130360.7085133875</v>
      </c>
      <c r="C10" s="164">
        <f>+OUTPUTs!GY57</f>
        <v>4380127.0358987264</v>
      </c>
      <c r="D10" s="164">
        <f>+OUTPUTs!FW57</f>
        <v>4330678.6441759001</v>
      </c>
      <c r="E10" s="164">
        <f>+OUTPUTs!EU57</f>
        <v>4700028.8575698193</v>
      </c>
      <c r="F10" s="164">
        <f>+OUTPUTs!DS57</f>
        <v>4958030.2217616905</v>
      </c>
      <c r="G10" s="164">
        <f>+OUTPUTs!CQ57</f>
        <v>5694967.5972311655</v>
      </c>
      <c r="H10" s="164">
        <f>+OUTPUTs!BO57</f>
        <v>6772668.5557693392</v>
      </c>
      <c r="I10" s="164">
        <f>+OUTPUTs!AM57</f>
        <v>5606629.0115734916</v>
      </c>
      <c r="J10" s="164">
        <f>[1]Formatos_Análises!B10</f>
        <v>4911557.478331292</v>
      </c>
      <c r="K10" s="164">
        <f>[1]Formatos_Análises!C10</f>
        <v>4855481.5056262799</v>
      </c>
      <c r="L10" s="164">
        <f>[1]Formatos_Análises!D10</f>
        <v>4952740.4652769659</v>
      </c>
      <c r="M10" s="164">
        <f>[1]Formatos_Análises!E10</f>
        <v>4592134.6665057428</v>
      </c>
      <c r="O10" s="162" t="s">
        <v>534</v>
      </c>
      <c r="P10" s="165">
        <f>+'Total x Ano'!B9</f>
        <v>283253.93213906937</v>
      </c>
      <c r="Q10" s="165">
        <f>+'Total x Ano'!C9</f>
        <v>417501.45620180003</v>
      </c>
      <c r="R10" s="165">
        <f>+'Total x Ano'!D9</f>
        <v>268279.03985372704</v>
      </c>
      <c r="S10" s="165">
        <f>+'Total x Ano'!E9</f>
        <v>258240.67447725259</v>
      </c>
      <c r="T10" s="165">
        <f>+'Total x Ano'!F9</f>
        <v>265815.21584683488</v>
      </c>
      <c r="U10" s="165">
        <f>+'Total x Ano'!G9</f>
        <v>305544.66078218643</v>
      </c>
      <c r="V10" s="165">
        <f>+'Total x Ano'!H9</f>
        <v>347876.68174512486</v>
      </c>
      <c r="W10" s="165">
        <f>+'Total x Ano'!I9</f>
        <v>358997.81724434439</v>
      </c>
      <c r="X10" s="165">
        <f>[1]Formatos_Análises!L10</f>
        <v>344057.67891714256</v>
      </c>
      <c r="Y10" s="165">
        <f>[1]Formatos_Análises!M10</f>
        <v>336547.56911726407</v>
      </c>
      <c r="Z10" s="165">
        <f>[1]Formatos_Análises!N10</f>
        <v>328342.28936922865</v>
      </c>
      <c r="AA10" s="165">
        <f>[1]Formatos_Análises!O10</f>
        <v>344287.40068867547</v>
      </c>
      <c r="AC10" s="166">
        <v>9001</v>
      </c>
      <c r="AD10" s="167" t="s">
        <v>806</v>
      </c>
      <c r="AE10" s="167" t="s">
        <v>781</v>
      </c>
      <c r="AF10" s="164">
        <f>+OUTPUTs!IA9</f>
        <v>615287.019052524</v>
      </c>
      <c r="AG10" s="164">
        <f>+OUTPUTs!GY9</f>
        <v>754129.2605099933</v>
      </c>
      <c r="AH10" s="164">
        <f>+OUTPUTs!FW9</f>
        <v>720487.62700806139</v>
      </c>
      <c r="AI10" s="164">
        <f>+OUTPUTs!EU9</f>
        <v>839337.19574356219</v>
      </c>
      <c r="AJ10" s="164">
        <f>+OUTPUTs!DS9</f>
        <v>910668.71488278639</v>
      </c>
      <c r="AK10" s="164">
        <f>+OUTPUTs!CQ9</f>
        <v>1059087.5724902304</v>
      </c>
      <c r="AL10" s="164">
        <f>+OUTPUTs!BO9</f>
        <v>1179115.4173431154</v>
      </c>
      <c r="AM10" s="164">
        <f>+OUTPUTs!AM9</f>
        <v>1224565.6359342246</v>
      </c>
      <c r="AN10" s="164">
        <f>[1]Formatos_Análises!X10</f>
        <v>1064981.1237633347</v>
      </c>
      <c r="AO10" s="164">
        <f>[1]Formatos_Análises!Y10</f>
        <v>1033284.5733532272</v>
      </c>
      <c r="AP10" s="164">
        <f>[1]Formatos_Análises!Z10</f>
        <v>1041554.1694130403</v>
      </c>
      <c r="AQ10" s="164">
        <f>[1]Formatos_Análises!AA10</f>
        <v>906322.71560332086</v>
      </c>
    </row>
    <row r="11" spans="1:43" ht="15.75" x14ac:dyDescent="0.25">
      <c r="A11" s="163" t="s">
        <v>24</v>
      </c>
      <c r="B11" s="164">
        <f>+OUTPUTs!IA58</f>
        <v>4674303.644903319</v>
      </c>
      <c r="C11" s="164">
        <f>+OUTPUTs!GY58</f>
        <v>4886023.5089744246</v>
      </c>
      <c r="D11" s="164">
        <f>+OUTPUTs!FW58</f>
        <v>4689627.3784993282</v>
      </c>
      <c r="E11" s="164">
        <f>+OUTPUTs!EU58</f>
        <v>5180525.8765553078</v>
      </c>
      <c r="F11" s="164">
        <f>+OUTPUTs!DS58</f>
        <v>3909233.4554180107</v>
      </c>
      <c r="G11" s="164">
        <f>+OUTPUTs!CQ58</f>
        <v>3984899.8184625977</v>
      </c>
      <c r="H11" s="164">
        <f>+OUTPUTs!BO58</f>
        <v>4004860.1219075271</v>
      </c>
      <c r="I11" s="164">
        <f>+OUTPUTs!AM58</f>
        <v>3936927.2847079197</v>
      </c>
      <c r="J11" s="164">
        <f>[1]Formatos_Análises!B11</f>
        <v>3484706.9794616499</v>
      </c>
      <c r="K11" s="164">
        <f>[1]Formatos_Análises!C11</f>
        <v>3068294.7045040168</v>
      </c>
      <c r="L11" s="164">
        <f>[1]Formatos_Análises!D11</f>
        <v>2864353.8056096015</v>
      </c>
      <c r="M11" s="164">
        <f>[1]Formatos_Análises!E11</f>
        <v>2879327.5010608542</v>
      </c>
      <c r="O11" s="162" t="s">
        <v>535</v>
      </c>
      <c r="P11" s="165">
        <f>+'Total x Ano'!B10</f>
        <v>612063.2861917438</v>
      </c>
      <c r="Q11" s="165">
        <f>+'Total x Ano'!C10</f>
        <v>802419.13696393534</v>
      </c>
      <c r="R11" s="165">
        <f>+'Total x Ano'!D10</f>
        <v>742902.04627506854</v>
      </c>
      <c r="S11" s="165">
        <f>+'Total x Ano'!E10</f>
        <v>889906.70230427838</v>
      </c>
      <c r="T11" s="165">
        <f>+'Total x Ano'!F10</f>
        <v>896557.90259856672</v>
      </c>
      <c r="U11" s="165">
        <f>+'Total x Ano'!G10</f>
        <v>1091300.901622761</v>
      </c>
      <c r="V11" s="165">
        <f>+'Total x Ano'!H10</f>
        <v>1153263.0123977263</v>
      </c>
      <c r="W11" s="165">
        <f>+'Total x Ano'!I10</f>
        <v>1170673.8690958039</v>
      </c>
      <c r="X11" s="165">
        <f>[1]Formatos_Análises!L11</f>
        <v>976155.2841601742</v>
      </c>
      <c r="Y11" s="165">
        <f>[1]Formatos_Análises!M11</f>
        <v>927850.84234910295</v>
      </c>
      <c r="Z11" s="165">
        <f>[1]Formatos_Análises!N11</f>
        <v>939805.06114393868</v>
      </c>
      <c r="AA11" s="165">
        <f>[1]Formatos_Análises!O11</f>
        <v>944537.23037663964</v>
      </c>
      <c r="AC11" s="166">
        <v>9003</v>
      </c>
      <c r="AD11" s="167" t="s">
        <v>807</v>
      </c>
      <c r="AE11" s="167" t="s">
        <v>781</v>
      </c>
      <c r="AF11" s="164">
        <f>+OUTPUTs!IA10</f>
        <v>67931.323440723427</v>
      </c>
      <c r="AG11" s="164">
        <f>+OUTPUTs!GY10</f>
        <v>26492.787039762079</v>
      </c>
      <c r="AH11" s="164">
        <f>+OUTPUTs!FW10</f>
        <v>52121.126000738725</v>
      </c>
      <c r="AI11" s="164">
        <f>+OUTPUTs!EU10</f>
        <v>59671.055306075847</v>
      </c>
      <c r="AJ11" s="164">
        <f>+OUTPUTs!DS10</f>
        <v>32664.825746505867</v>
      </c>
      <c r="AK11" s="164">
        <f>+OUTPUTs!CQ10</f>
        <v>115553.53371507405</v>
      </c>
      <c r="AL11" s="164">
        <f>+OUTPUTs!BO10</f>
        <v>134295.53490022162</v>
      </c>
      <c r="AM11" s="164">
        <f>+OUTPUTs!AM10</f>
        <v>259244.00084923461</v>
      </c>
      <c r="AN11" s="164">
        <f>[1]Formatos_Análises!X11</f>
        <v>291281.70383554627</v>
      </c>
      <c r="AO11" s="164">
        <f>[1]Formatos_Análises!Y11</f>
        <v>150271.4376445224</v>
      </c>
      <c r="AP11" s="164">
        <f>[1]Formatos_Análises!Z11</f>
        <v>174083.13667086457</v>
      </c>
      <c r="AQ11" s="164">
        <f>[1]Formatos_Análises!AA11</f>
        <v>157544.92878438928</v>
      </c>
    </row>
    <row r="12" spans="1:43" ht="15.75" x14ac:dyDescent="0.25">
      <c r="A12" s="163" t="s">
        <v>35</v>
      </c>
      <c r="B12" s="164">
        <f>+OUTPUTs!IA59</f>
        <v>2177623.5367042064</v>
      </c>
      <c r="C12" s="164">
        <f>+OUTPUTs!GY59</f>
        <v>2425186.6472671824</v>
      </c>
      <c r="D12" s="164">
        <f>+OUTPUTs!FW59</f>
        <v>2173449.9982515243</v>
      </c>
      <c r="E12" s="164">
        <f>+OUTPUTs!EU59</f>
        <v>2409001.6968766074</v>
      </c>
      <c r="F12" s="164">
        <f>+OUTPUTs!DS59</f>
        <v>2062912.7723170887</v>
      </c>
      <c r="G12" s="164">
        <f>+OUTPUTs!CQ59</f>
        <v>2197527.1721243025</v>
      </c>
      <c r="H12" s="164">
        <f>+OUTPUTs!BO59</f>
        <v>2376018.8102985388</v>
      </c>
      <c r="I12" s="164">
        <f>+OUTPUTs!AM59</f>
        <v>2211686.2821508809</v>
      </c>
      <c r="J12" s="164">
        <f>[1]Formatos_Análises!B12</f>
        <v>2030954.9349176888</v>
      </c>
      <c r="K12" s="164">
        <f>[1]Formatos_Análises!C12</f>
        <v>2278259.1047174064</v>
      </c>
      <c r="L12" s="164">
        <f>[1]Formatos_Análises!D12</f>
        <v>1956443.6153000877</v>
      </c>
      <c r="M12" s="164">
        <f>[1]Formatos_Análises!E12</f>
        <v>5213571.1757488269</v>
      </c>
      <c r="O12" s="162" t="s">
        <v>536</v>
      </c>
      <c r="P12" s="165">
        <f>+'Total x Ano'!B11</f>
        <v>444417.50122881198</v>
      </c>
      <c r="Q12" s="165">
        <f>+'Total x Ano'!C11</f>
        <v>505862.62816183048</v>
      </c>
      <c r="R12" s="165">
        <f>+'Total x Ano'!D11</f>
        <v>520852.06054462207</v>
      </c>
      <c r="S12" s="165">
        <f>+'Total x Ano'!E11</f>
        <v>575698.96915317373</v>
      </c>
      <c r="T12" s="165">
        <f>+'Total x Ano'!F11</f>
        <v>651873.53093502321</v>
      </c>
      <c r="U12" s="165">
        <f>+'Total x Ano'!G11</f>
        <v>743585.10587122047</v>
      </c>
      <c r="V12" s="165">
        <f>+'Total x Ano'!H11</f>
        <v>852862.84276950278</v>
      </c>
      <c r="W12" s="165">
        <f>+'Total x Ano'!I11</f>
        <v>794900.69996973732</v>
      </c>
      <c r="X12" s="165">
        <f>[1]Formatos_Análises!L12</f>
        <v>770061.41151935118</v>
      </c>
      <c r="Y12" s="165">
        <f>[1]Formatos_Análises!M12</f>
        <v>783075.72774769575</v>
      </c>
      <c r="Z12" s="165">
        <f>[1]Formatos_Análises!N12</f>
        <v>786911.67640690005</v>
      </c>
      <c r="AA12" s="165">
        <f>[1]Formatos_Análises!O12</f>
        <v>797841.545848593</v>
      </c>
      <c r="AC12" s="166">
        <v>9002</v>
      </c>
      <c r="AD12" s="167" t="s">
        <v>792</v>
      </c>
      <c r="AE12" s="167" t="s">
        <v>790</v>
      </c>
      <c r="AF12" s="164">
        <f>+OUTPUTs!IA11</f>
        <v>24192.352438259029</v>
      </c>
      <c r="AG12" s="164">
        <f>+OUTPUTs!GY11</f>
        <v>30981.639480028374</v>
      </c>
      <c r="AH12" s="164">
        <f>+OUTPUTs!FW11</f>
        <v>36199.872549161286</v>
      </c>
      <c r="AI12" s="164">
        <f>+OUTPUTs!EU11</f>
        <v>54074.016571599874</v>
      </c>
      <c r="AJ12" s="164">
        <f>+OUTPUTs!DS11</f>
        <v>46991.634021015416</v>
      </c>
      <c r="AK12" s="164">
        <f>+OUTPUTs!CQ11</f>
        <v>51841.277398990162</v>
      </c>
      <c r="AL12" s="164">
        <f>+OUTPUTs!BO11</f>
        <v>60500.571930448539</v>
      </c>
      <c r="AM12" s="164">
        <f>+OUTPUTs!AM11</f>
        <v>35760.073149042852</v>
      </c>
      <c r="AN12" s="164">
        <f>[1]Formatos_Análises!X12</f>
        <v>20860.855326836121</v>
      </c>
      <c r="AO12" s="164">
        <f>[1]Formatos_Análises!Y12</f>
        <v>27542.539232467272</v>
      </c>
      <c r="AP12" s="164">
        <f>[1]Formatos_Análises!Z12</f>
        <v>32938.021101816907</v>
      </c>
      <c r="AQ12" s="164">
        <f>[1]Formatos_Análises!AA12</f>
        <v>356235.45151986548</v>
      </c>
    </row>
    <row r="13" spans="1:43" ht="15.75" x14ac:dyDescent="0.25">
      <c r="A13" s="163" t="s">
        <v>794</v>
      </c>
      <c r="B13" s="164">
        <f>+OUTPUTs!IA60</f>
        <v>12349961.859543432</v>
      </c>
      <c r="C13" s="164">
        <f>+OUTPUTs!GY60</f>
        <v>14540713.490431786</v>
      </c>
      <c r="D13" s="164">
        <f>+OUTPUTs!FW60</f>
        <v>13678950.938657684</v>
      </c>
      <c r="E13" s="164">
        <f>+OUTPUTs!EU60</f>
        <v>14541448.359784704</v>
      </c>
      <c r="F13" s="164">
        <f>+OUTPUTs!DS60</f>
        <v>16126456.553360391</v>
      </c>
      <c r="G13" s="164">
        <f>+OUTPUTs!CQ60</f>
        <v>17876180.621484518</v>
      </c>
      <c r="H13" s="164">
        <f>+OUTPUTs!BO60</f>
        <v>18175488.777496554</v>
      </c>
      <c r="I13" s="164">
        <f>+OUTPUTs!AM60</f>
        <v>19819565.662794478</v>
      </c>
      <c r="J13" s="164">
        <f>[1]Formatos_Análises!B13</f>
        <v>19259400.111982606</v>
      </c>
      <c r="K13" s="164">
        <f>[1]Formatos_Análises!C13</f>
        <v>19606613.224009581</v>
      </c>
      <c r="L13" s="164">
        <f>[1]Formatos_Análises!D13</f>
        <v>18788158.44452326</v>
      </c>
      <c r="M13" s="164">
        <f>[1]Formatos_Análises!E13</f>
        <v>20048134.74941716</v>
      </c>
      <c r="O13" s="162" t="s">
        <v>537</v>
      </c>
      <c r="P13" s="165">
        <f>+'Total x Ano'!B12</f>
        <v>1866255.2324276962</v>
      </c>
      <c r="Q13" s="165">
        <f>+'Total x Ano'!C12</f>
        <v>2156840.053354674</v>
      </c>
      <c r="R13" s="165">
        <f>+'Total x Ano'!D12</f>
        <v>2382933.7832806646</v>
      </c>
      <c r="S13" s="165">
        <f>+'Total x Ano'!E12</f>
        <v>2919274.6780404691</v>
      </c>
      <c r="T13" s="165">
        <f>+'Total x Ano'!F12</f>
        <v>2893287.3484676462</v>
      </c>
      <c r="U13" s="165">
        <f>+'Total x Ano'!G12</f>
        <v>3179282.7725957735</v>
      </c>
      <c r="V13" s="165">
        <f>+'Total x Ano'!H12</f>
        <v>3415868.2486674679</v>
      </c>
      <c r="W13" s="165">
        <f>+'Total x Ano'!I12</f>
        <v>3876579.4862534064</v>
      </c>
      <c r="X13" s="165">
        <f>[1]Formatos_Análises!L13</f>
        <v>3663862.8315195269</v>
      </c>
      <c r="Y13" s="165">
        <f>[1]Formatos_Análises!M13</f>
        <v>3622084.6944456412</v>
      </c>
      <c r="Z13" s="165">
        <f>[1]Formatos_Análises!N13</f>
        <v>3674614.8636356085</v>
      </c>
      <c r="AA13" s="165">
        <f>[1]Formatos_Análises!O13</f>
        <v>4016083.5465325597</v>
      </c>
      <c r="AC13" s="166">
        <v>93212</v>
      </c>
      <c r="AD13" s="167" t="s">
        <v>824</v>
      </c>
      <c r="AE13" s="167" t="s">
        <v>25</v>
      </c>
      <c r="AF13" s="164">
        <f>+OUTPUTs!IA12</f>
        <v>302761.77971350879</v>
      </c>
      <c r="AG13" s="164">
        <f>+OUTPUTs!GY12</f>
        <v>322139.7516762882</v>
      </c>
      <c r="AH13" s="164">
        <f>+OUTPUTs!FW12</f>
        <v>324530.65234570426</v>
      </c>
      <c r="AI13" s="164">
        <f>+OUTPUTs!EU12</f>
        <v>381448.82925320807</v>
      </c>
      <c r="AJ13" s="164">
        <f>+OUTPUTs!DS12</f>
        <v>409066.00370916899</v>
      </c>
      <c r="AK13" s="164">
        <f>+OUTPUTs!CQ12</f>
        <v>493157.95715787611</v>
      </c>
      <c r="AL13" s="164">
        <f>+OUTPUTs!BO12</f>
        <v>557264.21522426093</v>
      </c>
      <c r="AM13" s="164">
        <f>+OUTPUTs!AM12</f>
        <v>653492.64368508407</v>
      </c>
      <c r="AN13" s="164">
        <f>[1]Formatos_Análises!X13</f>
        <v>703805.69069480221</v>
      </c>
      <c r="AO13" s="164">
        <f>[1]Formatos_Análises!Y13</f>
        <v>680646.69861630967</v>
      </c>
      <c r="AP13" s="164">
        <f>[1]Formatos_Análises!Z13</f>
        <v>786201.61871003197</v>
      </c>
      <c r="AQ13" s="164">
        <f>[1]Formatos_Análises!AA13</f>
        <v>765121.96938397316</v>
      </c>
    </row>
    <row r="14" spans="1:43" ht="15.75" x14ac:dyDescent="0.25">
      <c r="O14" s="162" t="s">
        <v>538</v>
      </c>
      <c r="P14" s="165">
        <f>+'Total x Ano'!B13</f>
        <v>700586.55783411441</v>
      </c>
      <c r="Q14" s="165">
        <f>+'Total x Ano'!C13</f>
        <v>744098.05084935075</v>
      </c>
      <c r="R14" s="165">
        <f>+'Total x Ano'!D13</f>
        <v>872044.86239212553</v>
      </c>
      <c r="S14" s="165">
        <f>+'Total x Ano'!E13</f>
        <v>1026962.750518114</v>
      </c>
      <c r="T14" s="165">
        <f>+'Total x Ano'!F13</f>
        <v>1443640.3523945024</v>
      </c>
      <c r="U14" s="165">
        <f>+'Total x Ano'!G13</f>
        <v>1490990.6204346467</v>
      </c>
      <c r="V14" s="165">
        <f>+'Total x Ano'!H13</f>
        <v>1421334.7503573287</v>
      </c>
      <c r="W14" s="165">
        <f>+'Total x Ano'!I13</f>
        <v>1491433.2973654531</v>
      </c>
      <c r="X14" s="165">
        <f>[1]Formatos_Análises!L14</f>
        <v>1441066.2222976519</v>
      </c>
      <c r="Y14" s="165">
        <f>[1]Formatos_Análises!M14</f>
        <v>1502638.9001836216</v>
      </c>
      <c r="Z14" s="165">
        <f>[1]Formatos_Análises!N14</f>
        <v>1454411.6535201259</v>
      </c>
      <c r="AA14" s="165">
        <f>[1]Formatos_Análises!O14</f>
        <v>1906268.2034111312</v>
      </c>
      <c r="AC14" s="166">
        <v>93298</v>
      </c>
      <c r="AD14" s="167" t="s">
        <v>825</v>
      </c>
      <c r="AE14" s="167" t="s">
        <v>25</v>
      </c>
      <c r="AF14" s="164">
        <f>+OUTPUTs!IA13</f>
        <v>1190612.055625719</v>
      </c>
      <c r="AG14" s="164">
        <f>+OUTPUTs!GY13</f>
        <v>1151800.3079256255</v>
      </c>
      <c r="AH14" s="164">
        <f>+OUTPUTs!FW13</f>
        <v>1145821.8286503076</v>
      </c>
      <c r="AI14" s="164">
        <f>+OUTPUTs!EU13</f>
        <v>1232970.2032756999</v>
      </c>
      <c r="AJ14" s="164">
        <f>+OUTPUTs!DS13</f>
        <v>1248439.1313828975</v>
      </c>
      <c r="AK14" s="164">
        <f>+OUTPUTs!CQ13</f>
        <v>1236697.3733166843</v>
      </c>
      <c r="AL14" s="164">
        <f>+OUTPUTs!BO13</f>
        <v>1442614.1577590462</v>
      </c>
      <c r="AM14" s="164">
        <f>+OUTPUTs!AM13</f>
        <v>1581419.1176014519</v>
      </c>
      <c r="AN14" s="164">
        <f>[1]Formatos_Análises!X14</f>
        <v>1401903.8687952247</v>
      </c>
      <c r="AO14" s="164">
        <f>[1]Formatos_Análises!Y14</f>
        <v>1410111.7558342263</v>
      </c>
      <c r="AP14" s="164">
        <f>[1]Formatos_Análises!Z14</f>
        <v>1499728.4459941648</v>
      </c>
      <c r="AQ14" s="164">
        <f>[1]Formatos_Análises!AA14</f>
        <v>1280048.39794971</v>
      </c>
    </row>
    <row r="15" spans="1:43" ht="15.75" x14ac:dyDescent="0.25">
      <c r="O15" s="162" t="s">
        <v>539</v>
      </c>
      <c r="P15" s="165">
        <f>+'Total x Ano'!B14</f>
        <v>599570.66673670325</v>
      </c>
      <c r="Q15" s="165">
        <f>+'Total x Ano'!C14</f>
        <v>606600.0339421581</v>
      </c>
      <c r="R15" s="165">
        <f>+'Total x Ano'!D14</f>
        <v>798800.41571516369</v>
      </c>
      <c r="S15" s="165">
        <f>+'Total x Ano'!E14</f>
        <v>946212.07910119114</v>
      </c>
      <c r="T15" s="165">
        <f>+'Total x Ano'!F14</f>
        <v>962338.15519345331</v>
      </c>
      <c r="U15" s="165">
        <f>+'Total x Ano'!G14</f>
        <v>1104316.9753435531</v>
      </c>
      <c r="V15" s="165">
        <f>+'Total x Ano'!H14</f>
        <v>1114086.3541419616</v>
      </c>
      <c r="W15" s="165">
        <f>+'Total x Ano'!I14</f>
        <v>1304466.1409677318</v>
      </c>
      <c r="X15" s="165">
        <f>[1]Formatos_Análises!L15</f>
        <v>1068023.4346504672</v>
      </c>
      <c r="Y15" s="165">
        <f>[1]Formatos_Análises!M15</f>
        <v>1023679.8586942212</v>
      </c>
      <c r="Z15" s="165">
        <f>[1]Formatos_Análises!N15</f>
        <v>956532.27437853278</v>
      </c>
      <c r="AA15" s="165">
        <f>[1]Formatos_Análises!O15</f>
        <v>932266.65921395773</v>
      </c>
      <c r="AC15" s="166">
        <v>5911</v>
      </c>
      <c r="AD15" s="167" t="s">
        <v>808</v>
      </c>
      <c r="AE15" s="167" t="s">
        <v>23</v>
      </c>
      <c r="AF15" s="164">
        <f>+OUTPUTs!IA14</f>
        <v>1114298.398216655</v>
      </c>
      <c r="AG15" s="164">
        <f>+OUTPUTs!GY14</f>
        <v>1644246.5557487907</v>
      </c>
      <c r="AH15" s="164">
        <f>+OUTPUTs!FW14</f>
        <v>1992280.6556190092</v>
      </c>
      <c r="AI15" s="164">
        <f>+OUTPUTs!EU14</f>
        <v>2485905.525158375</v>
      </c>
      <c r="AJ15" s="164">
        <f>+OUTPUTs!DS14</f>
        <v>2822664.3849154608</v>
      </c>
      <c r="AK15" s="164">
        <f>+OUTPUTs!CQ14</f>
        <v>3024962.8511540275</v>
      </c>
      <c r="AL15" s="164">
        <f>+OUTPUTs!BO14</f>
        <v>3593231.6588759548</v>
      </c>
      <c r="AM15" s="164">
        <f>+OUTPUTs!AM14</f>
        <v>3788641.5025657145</v>
      </c>
      <c r="AN15" s="164">
        <f>[1]Formatos_Análises!X15</f>
        <v>3400620.4983881772</v>
      </c>
      <c r="AO15" s="164">
        <f>[1]Formatos_Análises!Y15</f>
        <v>3231626.3474143664</v>
      </c>
      <c r="AP15" s="164">
        <f>[1]Formatos_Análises!Z15</f>
        <v>2963637.6495266962</v>
      </c>
      <c r="AQ15" s="164">
        <f>[1]Formatos_Análises!AA15</f>
        <v>3097094.2644057372</v>
      </c>
    </row>
    <row r="16" spans="1:43" ht="15.75" x14ac:dyDescent="0.25">
      <c r="O16" s="162" t="s">
        <v>540</v>
      </c>
      <c r="P16" s="165">
        <f>+'Total x Ano'!B15</f>
        <v>3240265.3478275919</v>
      </c>
      <c r="Q16" s="165">
        <f>+'Total x Ano'!C15</f>
        <v>3844840.3630840471</v>
      </c>
      <c r="R16" s="165">
        <f>+'Total x Ano'!D15</f>
        <v>3901780.7147318767</v>
      </c>
      <c r="S16" s="165">
        <f>+'Total x Ano'!E15</f>
        <v>4328449.089148663</v>
      </c>
      <c r="T16" s="165">
        <f>+'Total x Ano'!F15</f>
        <v>4424380.1463494841</v>
      </c>
      <c r="U16" s="165">
        <f>+'Total x Ano'!G15</f>
        <v>5017004.1364712277</v>
      </c>
      <c r="V16" s="165">
        <f>+'Total x Ano'!H15</f>
        <v>5221797.3919421649</v>
      </c>
      <c r="W16" s="165">
        <f>+'Total x Ano'!I15</f>
        <v>5002961.9851923212</v>
      </c>
      <c r="X16" s="165">
        <f>[1]Formatos_Análises!L16</f>
        <v>4275034.8716751765</v>
      </c>
      <c r="Y16" s="165">
        <f>[1]Formatos_Análises!M16</f>
        <v>4104846.5190519392</v>
      </c>
      <c r="Z16" s="165">
        <f>[1]Formatos_Análises!N16</f>
        <v>3338342.8445166335</v>
      </c>
      <c r="AA16" s="165">
        <f>[1]Formatos_Análises!O16</f>
        <v>3474065.0331794536</v>
      </c>
      <c r="AC16" s="166">
        <v>5912</v>
      </c>
      <c r="AD16" s="167" t="s">
        <v>809</v>
      </c>
      <c r="AE16" s="167" t="s">
        <v>23</v>
      </c>
      <c r="AF16" s="164">
        <f>+OUTPUTs!IA15</f>
        <v>477910.36816403538</v>
      </c>
      <c r="AG16" s="164">
        <f>+OUTPUTs!GY15</f>
        <v>495668.31868335383</v>
      </c>
      <c r="AH16" s="164">
        <f>+OUTPUTs!FW15</f>
        <v>652280.7753521509</v>
      </c>
      <c r="AI16" s="164">
        <f>+OUTPUTs!EU15</f>
        <v>699208.42512248759</v>
      </c>
      <c r="AJ16" s="164">
        <f>+OUTPUTs!DS15</f>
        <v>462782.43326788908</v>
      </c>
      <c r="AK16" s="164">
        <f>+OUTPUTs!CQ15</f>
        <v>696617.22683031752</v>
      </c>
      <c r="AL16" s="164">
        <f>+OUTPUTs!BO15</f>
        <v>590724.3481124572</v>
      </c>
      <c r="AM16" s="164">
        <f>+OUTPUTs!AM15</f>
        <v>540103.30416007712</v>
      </c>
      <c r="AN16" s="164">
        <f>[1]Formatos_Análises!X16</f>
        <v>497539.949642552</v>
      </c>
      <c r="AO16" s="164">
        <f>[1]Formatos_Análises!Y16</f>
        <v>517536.56069843622</v>
      </c>
      <c r="AP16" s="164">
        <f>[1]Formatos_Análises!Z16</f>
        <v>487595.03452699579</v>
      </c>
      <c r="AQ16" s="164">
        <f>[1]Formatos_Análises!AA16</f>
        <v>428722.29665158503</v>
      </c>
    </row>
    <row r="17" spans="15:43" ht="15.75" x14ac:dyDescent="0.25">
      <c r="O17" s="162" t="s">
        <v>541</v>
      </c>
      <c r="P17" s="165">
        <f>+'Total x Ano'!B16</f>
        <v>463245.4794941229</v>
      </c>
      <c r="Q17" s="165">
        <f>+'Total x Ano'!C16</f>
        <v>500196.85681831738</v>
      </c>
      <c r="R17" s="165">
        <f>+'Total x Ano'!D16</f>
        <v>709368.05509950849</v>
      </c>
      <c r="S17" s="165">
        <f>+'Total x Ano'!E16</f>
        <v>692998.28379024332</v>
      </c>
      <c r="T17" s="165">
        <f>+'Total x Ano'!F16</f>
        <v>678763.49796300346</v>
      </c>
      <c r="U17" s="165">
        <f>+'Total x Ano'!G16</f>
        <v>708457.67767563462</v>
      </c>
      <c r="V17" s="165">
        <f>+'Total x Ano'!H16</f>
        <v>715474.95813987567</v>
      </c>
      <c r="W17" s="165">
        <f>+'Total x Ano'!I16</f>
        <v>811341.59968082665</v>
      </c>
      <c r="X17" s="165">
        <f>[1]Formatos_Análises!L17</f>
        <v>607553.96263121406</v>
      </c>
      <c r="Y17" s="165">
        <f>[1]Formatos_Análises!M17</f>
        <v>566981.44912455278</v>
      </c>
      <c r="Z17" s="165">
        <f>[1]Formatos_Análises!N17</f>
        <v>610940.17892996466</v>
      </c>
      <c r="AA17" s="165">
        <f>[1]Formatos_Análises!O17</f>
        <v>649559.22093584272</v>
      </c>
      <c r="AC17" s="166">
        <v>5913</v>
      </c>
      <c r="AD17" s="167" t="s">
        <v>810</v>
      </c>
      <c r="AE17" s="167" t="s">
        <v>23</v>
      </c>
      <c r="AF17" s="164">
        <f>+OUTPUTs!IA16</f>
        <v>845817.90007673227</v>
      </c>
      <c r="AG17" s="164">
        <f>+OUTPUTs!GY16</f>
        <v>875891.72318574891</v>
      </c>
      <c r="AH17" s="164">
        <f>+OUTPUTs!FW16</f>
        <v>778673.77054358076</v>
      </c>
      <c r="AI17" s="164">
        <f>+OUTPUTs!EU16</f>
        <v>764884.33991589316</v>
      </c>
      <c r="AJ17" s="164">
        <f>+OUTPUTs!DS16</f>
        <v>652455.81589420955</v>
      </c>
      <c r="AK17" s="164">
        <f>+OUTPUTs!CQ16</f>
        <v>776785.30838292593</v>
      </c>
      <c r="AL17" s="164">
        <f>+OUTPUTs!BO16</f>
        <v>769512.42813331995</v>
      </c>
      <c r="AM17" s="164">
        <f>+OUTPUTs!AM16</f>
        <v>845329.35582358355</v>
      </c>
      <c r="AN17" s="164">
        <f>[1]Formatos_Análises!X17</f>
        <v>783415.66603466752</v>
      </c>
      <c r="AO17" s="164">
        <f>[1]Formatos_Análises!Y17</f>
        <v>801638.48263479245</v>
      </c>
      <c r="AP17" s="164">
        <f>[1]Formatos_Análises!Z17</f>
        <v>780682.70796578308</v>
      </c>
      <c r="AQ17" s="164">
        <f>[1]Formatos_Análises!AA17</f>
        <v>701218.36896840285</v>
      </c>
    </row>
    <row r="18" spans="15:43" ht="15.75" x14ac:dyDescent="0.25">
      <c r="O18" s="162" t="s">
        <v>542</v>
      </c>
      <c r="P18" s="165">
        <f>+'Total x Ano'!B17</f>
        <v>628576.3852896567</v>
      </c>
      <c r="Q18" s="165">
        <f>+'Total x Ano'!C17</f>
        <v>612649.83300621936</v>
      </c>
      <c r="R18" s="165">
        <f>+'Total x Ano'!D17</f>
        <v>594545.18012302299</v>
      </c>
      <c r="S18" s="165">
        <f>+'Total x Ano'!E17</f>
        <v>645889.21512823855</v>
      </c>
      <c r="T18" s="165">
        <f>+'Total x Ano'!F17</f>
        <v>718268.12363197492</v>
      </c>
      <c r="U18" s="165">
        <f>+'Total x Ano'!G17</f>
        <v>769616.65330102236</v>
      </c>
      <c r="V18" s="165">
        <f>+'Total x Ano'!H17</f>
        <v>858453.74943203956</v>
      </c>
      <c r="W18" s="165">
        <f>+'Total x Ano'!I17</f>
        <v>912827.41895996127</v>
      </c>
      <c r="X18" s="165">
        <f>[1]Formatos_Análises!L18</f>
        <v>777535.86305371614</v>
      </c>
      <c r="Y18" s="165">
        <f>[1]Formatos_Análises!M18</f>
        <v>745715.92530224635</v>
      </c>
      <c r="Z18" s="165">
        <f>[1]Formatos_Análises!N18</f>
        <v>657253.66489972488</v>
      </c>
      <c r="AA18" s="165">
        <f>[1]Formatos_Análises!O18</f>
        <v>648917.7005576645</v>
      </c>
      <c r="AC18" s="166">
        <v>5914</v>
      </c>
      <c r="AD18" s="167" t="s">
        <v>811</v>
      </c>
      <c r="AE18" s="167" t="s">
        <v>23</v>
      </c>
      <c r="AF18" s="164">
        <f>+OUTPUTs!IA17</f>
        <v>1136202.8959540008</v>
      </c>
      <c r="AG18" s="164">
        <f>+OUTPUTs!GY17</f>
        <v>1255372.3919138296</v>
      </c>
      <c r="AH18" s="164">
        <f>+OUTPUTs!FW17</f>
        <v>1560778.5937558857</v>
      </c>
      <c r="AI18" s="164">
        <f>+OUTPUTs!EU17</f>
        <v>1957547.4550120989</v>
      </c>
      <c r="AJ18" s="164">
        <f>+OUTPUTs!DS17</f>
        <v>1983271.3949850767</v>
      </c>
      <c r="AK18" s="164">
        <f>+OUTPUTs!CQ17</f>
        <v>2359455.8119031773</v>
      </c>
      <c r="AL18" s="164">
        <f>+OUTPUTs!BO17</f>
        <v>2573950.9710651012</v>
      </c>
      <c r="AM18" s="164">
        <f>+OUTPUTs!AM17</f>
        <v>2624251.0899092648</v>
      </c>
      <c r="AN18" s="164">
        <f>[1]Formatos_Análises!X18</f>
        <v>2465307.6699097445</v>
      </c>
      <c r="AO18" s="164">
        <f>[1]Formatos_Análises!Y18</f>
        <v>2479687.5356937982</v>
      </c>
      <c r="AP18" s="164">
        <f>[1]Formatos_Análises!Z18</f>
        <v>2505849.1559491414</v>
      </c>
      <c r="AQ18" s="164">
        <f>[1]Formatos_Análises!AA18</f>
        <v>2396942.4507367741</v>
      </c>
    </row>
    <row r="19" spans="15:43" ht="15.75" x14ac:dyDescent="0.25">
      <c r="O19" s="162" t="s">
        <v>543</v>
      </c>
      <c r="P19" s="165">
        <f>+'Total x Ano'!B18</f>
        <v>3175160.0241244091</v>
      </c>
      <c r="Q19" s="165">
        <f>+'Total x Ano'!C18</f>
        <v>3725324.3674857039</v>
      </c>
      <c r="R19" s="165">
        <f>+'Total x Ano'!D18</f>
        <v>3803071.6080841003</v>
      </c>
      <c r="S19" s="165">
        <f>+'Total x Ano'!E18</f>
        <v>4063287.6472062455</v>
      </c>
      <c r="T19" s="165">
        <f>+'Total x Ano'!F18</f>
        <v>4300386.7281732177</v>
      </c>
      <c r="U19" s="165">
        <f>+'Total x Ano'!G18</f>
        <v>4302910.2194392532</v>
      </c>
      <c r="V19" s="165">
        <f>+'Total x Ano'!H18</f>
        <v>4373912.2552736318</v>
      </c>
      <c r="W19" s="165">
        <f>+'Total x Ano'!I18</f>
        <v>4759866.4670768175</v>
      </c>
      <c r="X19" s="165">
        <f>[1]Formatos_Análises!L19</f>
        <v>4172964.9270072062</v>
      </c>
      <c r="Y19" s="165">
        <f>[1]Formatos_Análises!M19</f>
        <v>3910796.8704804974</v>
      </c>
      <c r="Z19" s="165">
        <f>[1]Formatos_Análises!N19</f>
        <v>3505582.9195395578</v>
      </c>
      <c r="AA19" s="165">
        <f>[1]Formatos_Análises!O19</f>
        <v>3840463.7202740479</v>
      </c>
      <c r="AC19" s="166">
        <v>6010</v>
      </c>
      <c r="AD19" s="167" t="s">
        <v>783</v>
      </c>
      <c r="AE19" s="167" t="s">
        <v>23</v>
      </c>
      <c r="AF19" s="164">
        <f>+OUTPUTs!IA18</f>
        <v>7371905.6354648359</v>
      </c>
      <c r="AG19" s="164">
        <f>+OUTPUTs!GY18</f>
        <v>7487712.7362741074</v>
      </c>
      <c r="AH19" s="164">
        <f>+OUTPUTs!FW18</f>
        <v>9386617.1545904148</v>
      </c>
      <c r="AI19" s="164">
        <f>+OUTPUTs!EU18</f>
        <v>10765933.36448722</v>
      </c>
      <c r="AJ19" s="164">
        <f>+OUTPUTs!DS18</f>
        <v>10380095.826142894</v>
      </c>
      <c r="AK19" s="164">
        <f>+OUTPUTs!CQ18</f>
        <v>11188880.292436777</v>
      </c>
      <c r="AL19" s="164">
        <f>+OUTPUTs!BO18</f>
        <v>11655564.66583539</v>
      </c>
      <c r="AM19" s="164">
        <f>+OUTPUTs!AM18</f>
        <v>12146294.020829991</v>
      </c>
      <c r="AN19" s="164">
        <f>[1]Formatos_Análises!X19</f>
        <v>11652564.560856279</v>
      </c>
      <c r="AO19" s="164">
        <f>[1]Formatos_Análises!Y19</f>
        <v>10044208.159621993</v>
      </c>
      <c r="AP19" s="164">
        <f>[1]Formatos_Análises!Z19</f>
        <v>7949740.3576135775</v>
      </c>
      <c r="AQ19" s="164">
        <f>[1]Formatos_Análises!AA19</f>
        <v>9724015.1953985449</v>
      </c>
    </row>
    <row r="20" spans="15:43" ht="15.75" x14ac:dyDescent="0.25">
      <c r="O20" s="162" t="s">
        <v>544</v>
      </c>
      <c r="P20" s="165">
        <f>+'Total x Ano'!B19</f>
        <v>9065014.9098844212</v>
      </c>
      <c r="Q20" s="165">
        <f>+'Total x Ano'!C19</f>
        <v>10007423.358550575</v>
      </c>
      <c r="R20" s="165">
        <f>+'Total x Ano'!D19</f>
        <v>10348680.869985953</v>
      </c>
      <c r="S20" s="165">
        <f>+'Total x Ano'!E19</f>
        <v>11519529.273112295</v>
      </c>
      <c r="T20" s="165">
        <f>+'Total x Ano'!F19</f>
        <v>11085450.116189187</v>
      </c>
      <c r="U20" s="165">
        <f>+'Total x Ano'!G19</f>
        <v>11628073.383700956</v>
      </c>
      <c r="V20" s="165">
        <f>+'Total x Ano'!H19</f>
        <v>12053796.821826624</v>
      </c>
      <c r="W20" s="165">
        <f>+'Total x Ano'!I19</f>
        <v>12057200.194352934</v>
      </c>
      <c r="X20" s="165">
        <f>[1]Formatos_Análises!L20</f>
        <v>10217471.50935154</v>
      </c>
      <c r="Y20" s="165">
        <f>[1]Formatos_Análises!M20</f>
        <v>9670438.209283391</v>
      </c>
      <c r="Z20" s="165">
        <f>[1]Formatos_Análises!N20</f>
        <v>9499457.8083975874</v>
      </c>
      <c r="AA20" s="165">
        <f>[1]Formatos_Análises!O20</f>
        <v>9687315.8182510491</v>
      </c>
      <c r="AC20" s="166">
        <v>6021</v>
      </c>
      <c r="AD20" s="167" t="s">
        <v>812</v>
      </c>
      <c r="AE20" s="167" t="s">
        <v>23</v>
      </c>
      <c r="AF20" s="164">
        <f>+OUTPUTs!IA19</f>
        <v>28639870.796005536</v>
      </c>
      <c r="AG20" s="164">
        <f>+OUTPUTs!GY19</f>
        <v>30480533.214744285</v>
      </c>
      <c r="AH20" s="164">
        <f>+OUTPUTs!FW19</f>
        <v>32528925.666646115</v>
      </c>
      <c r="AI20" s="164">
        <f>+OUTPUTs!EU19</f>
        <v>36904490.156639017</v>
      </c>
      <c r="AJ20" s="164">
        <f>+OUTPUTs!DS19</f>
        <v>35705598.805275574</v>
      </c>
      <c r="AK20" s="164">
        <f>+OUTPUTs!CQ19</f>
        <v>37289003.431895733</v>
      </c>
      <c r="AL20" s="164">
        <f>+OUTPUTs!BO19</f>
        <v>38952251.131112434</v>
      </c>
      <c r="AM20" s="164">
        <f>+OUTPUTs!AM19</f>
        <v>41037263.790118061</v>
      </c>
      <c r="AN20" s="164">
        <f>[1]Formatos_Análises!X20</f>
        <v>37514639.556123137</v>
      </c>
      <c r="AO20" s="164">
        <f>[1]Formatos_Análises!Y20</f>
        <v>35417705.900983438</v>
      </c>
      <c r="AP20" s="164">
        <f>[1]Formatos_Análises!Z20</f>
        <v>35555505.195469424</v>
      </c>
      <c r="AQ20" s="164">
        <f>[1]Formatos_Análises!AA20</f>
        <v>33259468.512558084</v>
      </c>
    </row>
    <row r="21" spans="15:43" ht="15.75" x14ac:dyDescent="0.25">
      <c r="O21" s="162" t="s">
        <v>545</v>
      </c>
      <c r="P21" s="165">
        <f>+'Total x Ano'!B20</f>
        <v>1918046.5287174045</v>
      </c>
      <c r="Q21" s="165">
        <f>+'Total x Ano'!C20</f>
        <v>2449989.2387524606</v>
      </c>
      <c r="R21" s="165">
        <f>+'Total x Ano'!D20</f>
        <v>2443607.3109166436</v>
      </c>
      <c r="S21" s="165">
        <f>+'Total x Ano'!E20</f>
        <v>2446650.3813418318</v>
      </c>
      <c r="T21" s="165">
        <f>+'Total x Ano'!F20</f>
        <v>2511579.4280355605</v>
      </c>
      <c r="U21" s="165">
        <f>+'Total x Ano'!G20</f>
        <v>2630379.6510940543</v>
      </c>
      <c r="V21" s="165">
        <f>+'Total x Ano'!H20</f>
        <v>2870473.2433942105</v>
      </c>
      <c r="W21" s="165">
        <f>+'Total x Ano'!I20</f>
        <v>2869381.9057222321</v>
      </c>
      <c r="X21" s="165">
        <f>[1]Formatos_Análises!L21</f>
        <v>2297376.9956037425</v>
      </c>
      <c r="Y21" s="165">
        <f>[1]Formatos_Análises!M21</f>
        <v>2072134.9677858199</v>
      </c>
      <c r="Z21" s="165">
        <f>[1]Formatos_Análises!N21</f>
        <v>2015916.0506331674</v>
      </c>
      <c r="AA21" s="165">
        <f>[1]Formatos_Análises!O21</f>
        <v>2066992.2103988687</v>
      </c>
      <c r="AC21" s="166">
        <v>6022</v>
      </c>
      <c r="AD21" s="167" t="s">
        <v>813</v>
      </c>
      <c r="AE21" s="167" t="s">
        <v>23</v>
      </c>
      <c r="AF21" s="164">
        <f>+OUTPUTs!IA20</f>
        <v>1923461.4929438387</v>
      </c>
      <c r="AG21" s="164">
        <f>+OUTPUTs!GY20</f>
        <v>2167182.2651290796</v>
      </c>
      <c r="AH21" s="164">
        <f>+OUTPUTs!FW20</f>
        <v>2257290.417305531</v>
      </c>
      <c r="AI21" s="164">
        <f>+OUTPUTs!EU20</f>
        <v>2882982.842834956</v>
      </c>
      <c r="AJ21" s="164">
        <f>+OUTPUTs!DS20</f>
        <v>2309491.7257916536</v>
      </c>
      <c r="AK21" s="164">
        <f>+OUTPUTs!CQ20</f>
        <v>2410996.2076492407</v>
      </c>
      <c r="AL21" s="164">
        <f>+OUTPUTs!BO20</f>
        <v>2588515.9005061286</v>
      </c>
      <c r="AM21" s="164">
        <f>+OUTPUTs!AM20</f>
        <v>2604575.2318592751</v>
      </c>
      <c r="AN21" s="164">
        <f>[1]Formatos_Análises!X21</f>
        <v>2792322.2680283226</v>
      </c>
      <c r="AO21" s="164">
        <f>[1]Formatos_Análises!Y21</f>
        <v>2644388.0377524751</v>
      </c>
      <c r="AP21" s="164">
        <f>[1]Formatos_Análises!Z21</f>
        <v>3016739.9725577757</v>
      </c>
      <c r="AQ21" s="164">
        <f>[1]Formatos_Análises!AA21</f>
        <v>2516120.4781859829</v>
      </c>
    </row>
    <row r="22" spans="15:43" ht="15.75" x14ac:dyDescent="0.25">
      <c r="O22" s="162" t="s">
        <v>546</v>
      </c>
      <c r="P22" s="165">
        <f>+'Total x Ano'!B21</f>
        <v>28029037.90818252</v>
      </c>
      <c r="Q22" s="165">
        <f>+'Total x Ano'!C21</f>
        <v>29401572.644554731</v>
      </c>
      <c r="R22" s="165">
        <f>+'Total x Ano'!D21</f>
        <v>30404740.306446929</v>
      </c>
      <c r="S22" s="165">
        <f>+'Total x Ano'!E21</f>
        <v>33163883.73271808</v>
      </c>
      <c r="T22" s="165">
        <f>+'Total x Ano'!F21</f>
        <v>33527035.169794019</v>
      </c>
      <c r="U22" s="165">
        <f>+'Total x Ano'!G21</f>
        <v>35883003.837425068</v>
      </c>
      <c r="V22" s="165">
        <f>+'Total x Ano'!H21</f>
        <v>34212676.109687939</v>
      </c>
      <c r="W22" s="165">
        <f>+'Total x Ano'!I21</f>
        <v>34987957.633613519</v>
      </c>
      <c r="X22" s="165">
        <f>[1]Formatos_Análises!L22</f>
        <v>32519802.759136636</v>
      </c>
      <c r="Y22" s="165">
        <f>[1]Formatos_Análises!M22</f>
        <v>29849712.341424569</v>
      </c>
      <c r="Z22" s="165">
        <f>[1]Formatos_Análises!N22</f>
        <v>29831399.608581811</v>
      </c>
      <c r="AA22" s="165">
        <f>[1]Formatos_Análises!O22</f>
        <v>30014696.379274942</v>
      </c>
      <c r="AC22" s="166">
        <v>5920</v>
      </c>
      <c r="AD22" s="167" t="s">
        <v>829</v>
      </c>
      <c r="AE22" s="167" t="s">
        <v>24</v>
      </c>
      <c r="AF22" s="164">
        <f>+OUTPUTs!IA21</f>
        <v>1073337.3507799034</v>
      </c>
      <c r="AG22" s="164">
        <f>+OUTPUTs!GY21</f>
        <v>1099273.9016851508</v>
      </c>
      <c r="AH22" s="164">
        <f>+OUTPUTs!FW21</f>
        <v>1021968.7047402693</v>
      </c>
      <c r="AI22" s="164">
        <f>+OUTPUTs!EU21</f>
        <v>1125176.9252303964</v>
      </c>
      <c r="AJ22" s="164">
        <f>+OUTPUTs!DS21</f>
        <v>904312.40387216758</v>
      </c>
      <c r="AK22" s="164">
        <f>+OUTPUTs!CQ21</f>
        <v>970347.59089944209</v>
      </c>
      <c r="AL22" s="164">
        <f>+OUTPUTs!BO21</f>
        <v>986095.52409583307</v>
      </c>
      <c r="AM22" s="164">
        <f>+OUTPUTs!AM21</f>
        <v>987295.37819813273</v>
      </c>
      <c r="AN22" s="164">
        <f>[1]Formatos_Análises!X22</f>
        <v>920813.60955210542</v>
      </c>
      <c r="AO22" s="164">
        <f>[1]Formatos_Análises!Y22</f>
        <v>790400.64595053799</v>
      </c>
      <c r="AP22" s="164">
        <f>[1]Formatos_Análises!Z22</f>
        <v>641483.58139846812</v>
      </c>
      <c r="AQ22" s="164">
        <f>[1]Formatos_Análises!AA22</f>
        <v>593506.80919109134</v>
      </c>
    </row>
    <row r="23" spans="15:43" ht="15.75" x14ac:dyDescent="0.25">
      <c r="O23" s="162" t="s">
        <v>547</v>
      </c>
      <c r="P23" s="165">
        <f>+'Total x Ano'!B22</f>
        <v>73784128.309681371</v>
      </c>
      <c r="Q23" s="165">
        <f>+'Total x Ano'!C22</f>
        <v>79542250.63276802</v>
      </c>
      <c r="R23" s="165">
        <f>+'Total x Ano'!D22</f>
        <v>87970576.08704716</v>
      </c>
      <c r="S23" s="165">
        <f>+'Total x Ano'!E22</f>
        <v>94396001.689498425</v>
      </c>
      <c r="T23" s="165">
        <f>+'Total x Ano'!F22</f>
        <v>96450510.753991127</v>
      </c>
      <c r="U23" s="165">
        <f>+'Total x Ano'!G22</f>
        <v>101421491.0943222</v>
      </c>
      <c r="V23" s="165">
        <f>+'Total x Ano'!H22</f>
        <v>102009931.64261572</v>
      </c>
      <c r="W23" s="165">
        <f>+'Total x Ano'!I22</f>
        <v>103564276.58203763</v>
      </c>
      <c r="X23" s="165">
        <f>[1]Formatos_Análises!L23</f>
        <v>86240593.015870273</v>
      </c>
      <c r="Y23" s="165">
        <f>[1]Formatos_Análises!M23</f>
        <v>82943776.615083575</v>
      </c>
      <c r="Z23" s="165">
        <f>[1]Formatos_Análises!N23</f>
        <v>77924719.23071757</v>
      </c>
      <c r="AA23" s="165">
        <f>[1]Formatos_Análises!O23</f>
        <v>75584681.438489944</v>
      </c>
      <c r="AC23" s="166">
        <v>6141</v>
      </c>
      <c r="AD23" s="167" t="s">
        <v>784</v>
      </c>
      <c r="AE23" s="167" t="s">
        <v>23</v>
      </c>
      <c r="AF23" s="164">
        <f>+OUTPUTs!IA22</f>
        <v>15875547.9746962</v>
      </c>
      <c r="AG23" s="164">
        <f>+OUTPUTs!GY22</f>
        <v>15716109.116309134</v>
      </c>
      <c r="AH23" s="164">
        <f>+OUTPUTs!FW22</f>
        <v>24053571.336942602</v>
      </c>
      <c r="AI23" s="164">
        <f>+OUTPUTs!EU22</f>
        <v>21877339.260205701</v>
      </c>
      <c r="AJ23" s="164">
        <f>+OUTPUTs!DS22</f>
        <v>22903665.80083349</v>
      </c>
      <c r="AK23" s="164">
        <f>+OUTPUTs!CQ22</f>
        <v>21388929.080704734</v>
      </c>
      <c r="AL23" s="164">
        <f>+OUTPUTs!BO22</f>
        <v>18995264.563517723</v>
      </c>
      <c r="AM23" s="164">
        <f>+OUTPUTs!AM22</f>
        <v>19827271.768716395</v>
      </c>
      <c r="AN23" s="164">
        <f>[1]Formatos_Análises!X23</f>
        <v>2510982.8953777952</v>
      </c>
      <c r="AO23" s="164">
        <f>[1]Formatos_Análises!Y23</f>
        <v>2634955.6434390964</v>
      </c>
      <c r="AP23" s="164">
        <f>[1]Formatos_Análises!Z23</f>
        <v>2642866.2732717968</v>
      </c>
      <c r="AQ23" s="164">
        <f>[1]Formatos_Análises!AA23</f>
        <v>3479192.7423291793</v>
      </c>
    </row>
    <row r="24" spans="15:43" ht="15.75" x14ac:dyDescent="0.25">
      <c r="O24" s="162" t="s">
        <v>548</v>
      </c>
      <c r="P24" s="165">
        <f>+'Total x Ano'!B23</f>
        <v>7564415.1047583446</v>
      </c>
      <c r="Q24" s="165">
        <f>+'Total x Ano'!C23</f>
        <v>8772768.4693630841</v>
      </c>
      <c r="R24" s="165">
        <f>+'Total x Ano'!D23</f>
        <v>9304831.5839488842</v>
      </c>
      <c r="S24" s="165">
        <f>+'Total x Ano'!E23</f>
        <v>10410880.169225343</v>
      </c>
      <c r="T24" s="165">
        <f>+'Total x Ano'!F23</f>
        <v>10166700.478817916</v>
      </c>
      <c r="U24" s="165">
        <f>+'Total x Ano'!G23</f>
        <v>11031584.665285433</v>
      </c>
      <c r="V24" s="165">
        <f>+'Total x Ano'!H23</f>
        <v>11535293.813743796</v>
      </c>
      <c r="W24" s="165">
        <f>+'Total x Ano'!I23</f>
        <v>11575358.454779794</v>
      </c>
      <c r="X24" s="165">
        <f>[1]Formatos_Análises!L24</f>
        <v>10000668.902392827</v>
      </c>
      <c r="Y24" s="165">
        <f>[1]Formatos_Análises!M24</f>
        <v>9594636.1653414499</v>
      </c>
      <c r="Z24" s="165">
        <f>[1]Formatos_Análises!N24</f>
        <v>9283904.6291453</v>
      </c>
      <c r="AA24" s="165">
        <f>[1]Formatos_Análises!O24</f>
        <v>9752441.7413558383</v>
      </c>
      <c r="AC24" s="166">
        <v>6142</v>
      </c>
      <c r="AD24" s="167" t="s">
        <v>814</v>
      </c>
      <c r="AE24" s="167" t="s">
        <v>23</v>
      </c>
      <c r="AF24" s="164">
        <f>+OUTPUTs!IA23</f>
        <v>1071021.6647015368</v>
      </c>
      <c r="AG24" s="164">
        <f>+OUTPUTs!GY23</f>
        <v>1002033.4055733531</v>
      </c>
      <c r="AH24" s="164">
        <f>+OUTPUTs!FW23</f>
        <v>1249962.7982055703</v>
      </c>
      <c r="AI24" s="164">
        <f>+OUTPUTs!EU23</f>
        <v>959610.1358893353</v>
      </c>
      <c r="AJ24" s="164">
        <f>+OUTPUTs!DS23</f>
        <v>1037455.0350173216</v>
      </c>
      <c r="AK24" s="164">
        <f>+OUTPUTs!CQ23</f>
        <v>1061980.0274037307</v>
      </c>
      <c r="AL24" s="164">
        <f>+OUTPUTs!BO23</f>
        <v>591619.73951751529</v>
      </c>
      <c r="AM24" s="164">
        <f>+OUTPUTs!AM23</f>
        <v>207890.23111951465</v>
      </c>
      <c r="AN24" s="164">
        <f>[1]Formatos_Análises!X24</f>
        <v>62841.978600816597</v>
      </c>
      <c r="AO24" s="164">
        <f>[1]Formatos_Análises!Y24</f>
        <v>24235.177996896495</v>
      </c>
      <c r="AP24" s="164">
        <f>[1]Formatos_Análises!Z24</f>
        <v>7563.8985239629064</v>
      </c>
      <c r="AQ24" s="164">
        <f>[1]Formatos_Análises!AA24</f>
        <v>7491.4094114306308</v>
      </c>
    </row>
    <row r="25" spans="15:43" ht="15.75" x14ac:dyDescent="0.25">
      <c r="O25" s="162" t="s">
        <v>549</v>
      </c>
      <c r="P25" s="165">
        <f>+'Total x Ano'!B24</f>
        <v>3787426.7466871785</v>
      </c>
      <c r="Q25" s="165">
        <f>+'Total x Ano'!C24</f>
        <v>4476427.5605676332</v>
      </c>
      <c r="R25" s="165">
        <f>+'Total x Ano'!D24</f>
        <v>4712366.4394674841</v>
      </c>
      <c r="S25" s="165">
        <f>+'Total x Ano'!E24</f>
        <v>5261003.6150132464</v>
      </c>
      <c r="T25" s="165">
        <f>+'Total x Ano'!F24</f>
        <v>5233190.5530645438</v>
      </c>
      <c r="U25" s="165">
        <f>+'Total x Ano'!G24</f>
        <v>5653100.1189193232</v>
      </c>
      <c r="V25" s="165">
        <f>+'Total x Ano'!H24</f>
        <v>6093564.6749523198</v>
      </c>
      <c r="W25" s="165">
        <f>+'Total x Ano'!I24</f>
        <v>6187815.0156518696</v>
      </c>
      <c r="X25" s="165">
        <f>[1]Formatos_Análises!L25</f>
        <v>5056426.9597318135</v>
      </c>
      <c r="Y25" s="165">
        <f>[1]Formatos_Análises!M25</f>
        <v>4699054.6098167989</v>
      </c>
      <c r="Z25" s="165">
        <f>[1]Formatos_Análises!N25</f>
        <v>4723858.000625073</v>
      </c>
      <c r="AA25" s="165">
        <f>[1]Formatos_Análises!O25</f>
        <v>4867547.1829884015</v>
      </c>
      <c r="AC25" s="166">
        <v>6143</v>
      </c>
      <c r="AD25" s="167" t="s">
        <v>785</v>
      </c>
      <c r="AE25" s="167" t="s">
        <v>23</v>
      </c>
      <c r="AF25" s="164">
        <f>+OUTPUTs!IA24</f>
        <v>1611342.3780061642</v>
      </c>
      <c r="AG25" s="164">
        <f>+OUTPUTs!GY24</f>
        <v>2039806.2884542232</v>
      </c>
      <c r="AH25" s="164">
        <f>+OUTPUTs!FW24</f>
        <v>2727868.2010896429</v>
      </c>
      <c r="AI25" s="164">
        <f>+OUTPUTs!EU24</f>
        <v>3057807.2574736876</v>
      </c>
      <c r="AJ25" s="164">
        <f>+OUTPUTs!DS24</f>
        <v>6178684.4447969478</v>
      </c>
      <c r="AK25" s="164">
        <f>+OUTPUTs!CQ24</f>
        <v>6985881.0642985543</v>
      </c>
      <c r="AL25" s="164">
        <f>+OUTPUTs!BO24</f>
        <v>6291193.9293529838</v>
      </c>
      <c r="AM25" s="164">
        <f>+OUTPUTs!AM24</f>
        <v>5724702.7133224364</v>
      </c>
      <c r="AN25" s="164">
        <f>[1]Formatos_Análises!X25</f>
        <v>5490893.752241157</v>
      </c>
      <c r="AO25" s="164">
        <f>[1]Formatos_Análises!Y25</f>
        <v>5206029.256103728</v>
      </c>
      <c r="AP25" s="164">
        <f>[1]Formatos_Análises!Z25</f>
        <v>2480393.3373391288</v>
      </c>
      <c r="AQ25" s="164">
        <f>[1]Formatos_Análises!AA25</f>
        <v>664886.92891113344</v>
      </c>
    </row>
    <row r="26" spans="15:43" ht="15.75" x14ac:dyDescent="0.25">
      <c r="O26" s="162" t="s">
        <v>550</v>
      </c>
      <c r="P26" s="165">
        <f>+'Total x Ano'!B25</f>
        <v>8521353.9592290334</v>
      </c>
      <c r="Q26" s="165">
        <f>+'Total x Ano'!C25</f>
        <v>9757593.1430421527</v>
      </c>
      <c r="R26" s="165">
        <f>+'Total x Ano'!D25</f>
        <v>9750257.2507053949</v>
      </c>
      <c r="S26" s="165">
        <f>+'Total x Ano'!E25</f>
        <v>10883105.094047451</v>
      </c>
      <c r="T26" s="165">
        <f>+'Total x Ano'!F25</f>
        <v>10512449.973756516</v>
      </c>
      <c r="U26" s="165">
        <f>+'Total x Ano'!G25</f>
        <v>10342771.447703976</v>
      </c>
      <c r="V26" s="165">
        <f>+'Total x Ano'!H25</f>
        <v>10996900.393055515</v>
      </c>
      <c r="W26" s="165">
        <f>+'Total x Ano'!I25</f>
        <v>11741569.60604546</v>
      </c>
      <c r="X26" s="165">
        <f>[1]Formatos_Análises!L26</f>
        <v>8842847.6483325493</v>
      </c>
      <c r="Y26" s="165">
        <f>[1]Formatos_Análises!M26</f>
        <v>8680216.172970742</v>
      </c>
      <c r="Z26" s="165">
        <f>[1]Formatos_Análises!N26</f>
        <v>8661308.6848083064</v>
      </c>
      <c r="AA26" s="165">
        <f>[1]Formatos_Análises!O26</f>
        <v>8342133.0308528878</v>
      </c>
      <c r="AC26" s="166">
        <v>7722</v>
      </c>
      <c r="AD26" s="167" t="s">
        <v>815</v>
      </c>
      <c r="AE26" s="167" t="s">
        <v>23</v>
      </c>
      <c r="AF26" s="164">
        <f>+OUTPUTs!IA25</f>
        <v>1538310.5646563477</v>
      </c>
      <c r="AG26" s="164">
        <f>+OUTPUTs!GY25</f>
        <v>1232252.4129392959</v>
      </c>
      <c r="AH26" s="164">
        <f>+OUTPUTs!FW25</f>
        <v>1456447.6114109312</v>
      </c>
      <c r="AI26" s="164">
        <f>+OUTPUTs!EU25</f>
        <v>1387561.6243091794</v>
      </c>
      <c r="AJ26" s="164">
        <f>+OUTPUTs!DS25</f>
        <v>1310163.293108582</v>
      </c>
      <c r="AK26" s="164">
        <f>+OUTPUTs!CQ25</f>
        <v>1213764.9885153126</v>
      </c>
      <c r="AL26" s="164">
        <f>+OUTPUTs!BO25</f>
        <v>1063378.0812434678</v>
      </c>
      <c r="AM26" s="164">
        <f>+OUTPUTs!AM25</f>
        <v>925832.98224586446</v>
      </c>
      <c r="AN26" s="164">
        <f>[1]Formatos_Análises!X26</f>
        <v>796832.5573346077</v>
      </c>
      <c r="AO26" s="164">
        <f>[1]Formatos_Análises!Y26</f>
        <v>644165.83472336258</v>
      </c>
      <c r="AP26" s="164">
        <f>[1]Formatos_Análises!Z26</f>
        <v>586712.90341201006</v>
      </c>
      <c r="AQ26" s="164">
        <f>[1]Formatos_Análises!AA26</f>
        <v>186543.8741327856</v>
      </c>
    </row>
    <row r="27" spans="15:43" ht="15.75" x14ac:dyDescent="0.25">
      <c r="O27" s="162" t="s">
        <v>551</v>
      </c>
      <c r="P27" s="165">
        <f>+'Total x Ano'!B26</f>
        <v>933255.12685553869</v>
      </c>
      <c r="Q27" s="165">
        <f>+'Total x Ano'!C26</f>
        <v>975231.8081451403</v>
      </c>
      <c r="R27" s="165">
        <f>+'Total x Ano'!D26</f>
        <v>1125531.5998539578</v>
      </c>
      <c r="S27" s="165">
        <f>+'Total x Ano'!E26</f>
        <v>1200564.1515825628</v>
      </c>
      <c r="T27" s="165">
        <f>+'Total x Ano'!F26</f>
        <v>1210975.6172302128</v>
      </c>
      <c r="U27" s="165">
        <f>+'Total x Ano'!G26</f>
        <v>1264106.4860954904</v>
      </c>
      <c r="V27" s="165">
        <f>+'Total x Ano'!H26</f>
        <v>1400845.4846823676</v>
      </c>
      <c r="W27" s="165">
        <f>+'Total x Ano'!I26</f>
        <v>1418594.8632061197</v>
      </c>
      <c r="X27" s="165">
        <f>[1]Formatos_Análises!L27</f>
        <v>1216814.3614796004</v>
      </c>
      <c r="Y27" s="165">
        <f>[1]Formatos_Análises!M27</f>
        <v>1252228.939396417</v>
      </c>
      <c r="Z27" s="165">
        <f>[1]Formatos_Análises!N27</f>
        <v>1229293.9071099174</v>
      </c>
      <c r="AA27" s="165">
        <f>[1]Formatos_Análises!O27</f>
        <v>1270823.2756976415</v>
      </c>
      <c r="AC27" s="166">
        <v>6319</v>
      </c>
      <c r="AD27" s="167" t="s">
        <v>816</v>
      </c>
      <c r="AE27" s="167" t="s">
        <v>786</v>
      </c>
      <c r="AF27" s="164">
        <f>+OUTPUTs!IA26</f>
        <v>120413.12577815143</v>
      </c>
      <c r="AG27" s="164">
        <f>+OUTPUTs!GY26</f>
        <v>429715.04504896118</v>
      </c>
      <c r="AH27" s="164">
        <f>+OUTPUTs!FW26</f>
        <v>1311609.5149652644</v>
      </c>
      <c r="AI27" s="164">
        <f>+OUTPUTs!EU26</f>
        <v>1888248.7918711514</v>
      </c>
      <c r="AJ27" s="164">
        <f>+OUTPUTs!DS26</f>
        <v>2523246.5568362637</v>
      </c>
      <c r="AK27" s="164">
        <f>+OUTPUTs!CQ26</f>
        <v>2844952.9945045384</v>
      </c>
      <c r="AL27" s="164">
        <f>+OUTPUTs!BO26</f>
        <v>3884441.0266991039</v>
      </c>
      <c r="AM27" s="164">
        <f>+OUTPUTs!AM26</f>
        <v>5011471.1565956827</v>
      </c>
      <c r="AN27" s="164">
        <f>[1]Formatos_Análises!X27</f>
        <v>5903633.3827601895</v>
      </c>
      <c r="AO27" s="164">
        <f>[1]Formatos_Análises!Y27</f>
        <v>6095303.3149942569</v>
      </c>
      <c r="AP27" s="164">
        <f>[1]Formatos_Análises!Z27</f>
        <v>7301308.0433990518</v>
      </c>
      <c r="AQ27" s="164">
        <f>[1]Formatos_Análises!AA27</f>
        <v>8034847.5522318538</v>
      </c>
    </row>
    <row r="28" spans="15:43" ht="15.75" x14ac:dyDescent="0.25">
      <c r="O28" s="162" t="s">
        <v>552</v>
      </c>
      <c r="P28" s="165">
        <f>+'Total x Ano'!B27</f>
        <v>796449.24417845765</v>
      </c>
      <c r="Q28" s="165">
        <f>+'Total x Ano'!C27</f>
        <v>943535.80880027974</v>
      </c>
      <c r="R28" s="165">
        <f>+'Total x Ano'!D27</f>
        <v>1037526.8958189685</v>
      </c>
      <c r="S28" s="165">
        <f>+'Total x Ano'!E27</f>
        <v>1073169.6590291378</v>
      </c>
      <c r="T28" s="165">
        <f>+'Total x Ano'!F27</f>
        <v>1147011.7913973874</v>
      </c>
      <c r="U28" s="165">
        <f>+'Total x Ano'!G27</f>
        <v>1274829.0827245638</v>
      </c>
      <c r="V28" s="165">
        <f>+'Total x Ano'!H27</f>
        <v>1301333.6883415761</v>
      </c>
      <c r="W28" s="165">
        <f>+'Total x Ano'!I27</f>
        <v>1368763.3039092594</v>
      </c>
      <c r="X28" s="165">
        <f>[1]Formatos_Análises!L28</f>
        <v>1242510.7343737343</v>
      </c>
      <c r="Y28" s="165">
        <f>[1]Formatos_Análises!M28</f>
        <v>1159952.8419948756</v>
      </c>
      <c r="Z28" s="165">
        <f>[1]Formatos_Análises!N28</f>
        <v>1203808.2674455759</v>
      </c>
      <c r="AA28" s="165">
        <f>[1]Formatos_Análises!O28</f>
        <v>1279597.7701247677</v>
      </c>
      <c r="AC28" s="166">
        <v>5811</v>
      </c>
      <c r="AD28" s="167" t="s">
        <v>75</v>
      </c>
      <c r="AE28" s="167" t="s">
        <v>787</v>
      </c>
      <c r="AF28" s="164">
        <f>+OUTPUTs!IA27</f>
        <v>4473259.0494222669</v>
      </c>
      <c r="AG28" s="164">
        <f>+OUTPUTs!GY27</f>
        <v>4760074.6572682904</v>
      </c>
      <c r="AH28" s="164">
        <f>+OUTPUTs!FW27</f>
        <v>4785532.4740624856</v>
      </c>
      <c r="AI28" s="164">
        <f>+OUTPUTs!EU27</f>
        <v>5782583.1456143958</v>
      </c>
      <c r="AJ28" s="164">
        <f>+OUTPUTs!DS27</f>
        <v>5154663.1992351525</v>
      </c>
      <c r="AK28" s="164">
        <f>+OUTPUTs!CQ27</f>
        <v>4905582.0848144582</v>
      </c>
      <c r="AL28" s="164">
        <f>+OUTPUTs!BO27</f>
        <v>4776410.9654140584</v>
      </c>
      <c r="AM28" s="164">
        <f>+OUTPUTs!AM27</f>
        <v>4841073.6324614035</v>
      </c>
      <c r="AN28" s="164">
        <f>[1]Formatos_Análises!X28</f>
        <v>5569696.465576685</v>
      </c>
      <c r="AO28" s="164">
        <f>[1]Formatos_Análises!Y28</f>
        <v>4709941.9400636647</v>
      </c>
      <c r="AP28" s="164">
        <f>[1]Formatos_Análises!Z28</f>
        <v>4769083.0010835268</v>
      </c>
      <c r="AQ28" s="164">
        <f>[1]Formatos_Análises!AA28</f>
        <v>5909240.0469803866</v>
      </c>
    </row>
    <row r="29" spans="15:43" ht="15.75" x14ac:dyDescent="0.25">
      <c r="O29" s="162" t="s">
        <v>553</v>
      </c>
      <c r="P29" s="165">
        <f>+'Total x Ano'!B28</f>
        <v>2166117.8205008083</v>
      </c>
      <c r="Q29" s="165">
        <f>+'Total x Ano'!C28</f>
        <v>2517755.3620864442</v>
      </c>
      <c r="R29" s="165">
        <f>+'Total x Ano'!D28</f>
        <v>2611013.8772024051</v>
      </c>
      <c r="S29" s="165">
        <f>+'Total x Ano'!E28</f>
        <v>2966662.5114157968</v>
      </c>
      <c r="T29" s="165">
        <f>+'Total x Ano'!F28</f>
        <v>2931915.9981983094</v>
      </c>
      <c r="U29" s="165">
        <f>+'Total x Ano'!G28</f>
        <v>2943932.3428007332</v>
      </c>
      <c r="V29" s="165">
        <f>+'Total x Ano'!H28</f>
        <v>3250503.9233181984</v>
      </c>
      <c r="W29" s="165">
        <f>+'Total x Ano'!I28</f>
        <v>3400579.4376244573</v>
      </c>
      <c r="X29" s="165">
        <f>[1]Formatos_Análises!L29</f>
        <v>3125590.23811197</v>
      </c>
      <c r="Y29" s="165">
        <f>[1]Formatos_Análises!M29</f>
        <v>2976351.5077586072</v>
      </c>
      <c r="Z29" s="165">
        <f>[1]Formatos_Análises!N29</f>
        <v>3029948.0741052679</v>
      </c>
      <c r="AA29" s="165">
        <f>[1]Formatos_Análises!O29</f>
        <v>3093996.0528819677</v>
      </c>
      <c r="AC29" s="166">
        <v>5812</v>
      </c>
      <c r="AD29" s="167" t="s">
        <v>788</v>
      </c>
      <c r="AE29" s="167" t="s">
        <v>787</v>
      </c>
      <c r="AF29" s="164">
        <f>+OUTPUTs!IA28</f>
        <v>1928879.6608405653</v>
      </c>
      <c r="AG29" s="164">
        <f>+OUTPUTs!GY28</f>
        <v>2924446.9943809854</v>
      </c>
      <c r="AH29" s="164">
        <f>+OUTPUTs!FW28</f>
        <v>4383149.3658075156</v>
      </c>
      <c r="AI29" s="164">
        <f>+OUTPUTs!EU28</f>
        <v>5515928.5300243031</v>
      </c>
      <c r="AJ29" s="164">
        <f>+OUTPUTs!DS28</f>
        <v>5064173.8833330758</v>
      </c>
      <c r="AK29" s="164">
        <f>+OUTPUTs!CQ28</f>
        <v>4708059.5502626384</v>
      </c>
      <c r="AL29" s="164">
        <f>+OUTPUTs!BO28</f>
        <v>3805453.6851233421</v>
      </c>
      <c r="AM29" s="164">
        <f>+OUTPUTs!AM28</f>
        <v>3368256.7495090021</v>
      </c>
      <c r="AN29" s="164">
        <f>[1]Formatos_Análises!X29</f>
        <v>3037389.7634917228</v>
      </c>
      <c r="AO29" s="164">
        <f>[1]Formatos_Análises!Y29</f>
        <v>2472892.2598394407</v>
      </c>
      <c r="AP29" s="164">
        <f>[1]Formatos_Análises!Z29</f>
        <v>2719589.7400635555</v>
      </c>
      <c r="AQ29" s="164">
        <f>[1]Formatos_Análises!AA29</f>
        <v>2102166.3717866912</v>
      </c>
    </row>
    <row r="30" spans="15:43" ht="15.75" x14ac:dyDescent="0.25">
      <c r="O30" s="162" t="s">
        <v>554</v>
      </c>
      <c r="P30" s="165">
        <f>+'Total x Ano'!B29</f>
        <v>5232128.5916365301</v>
      </c>
      <c r="Q30" s="165">
        <f>+'Total x Ano'!C29</f>
        <v>4932257.4591668155</v>
      </c>
      <c r="R30" s="165">
        <f>+'Total x Ano'!D29</f>
        <v>5923638.5412922194</v>
      </c>
      <c r="S30" s="165">
        <f>+'Total x Ano'!E29</f>
        <v>6330445.3089455636</v>
      </c>
      <c r="T30" s="165">
        <f>+'Total x Ano'!F29</f>
        <v>6527559.2398879891</v>
      </c>
      <c r="U30" s="165">
        <f>+'Total x Ano'!G29</f>
        <v>6290266.8600327214</v>
      </c>
      <c r="V30" s="165">
        <f>+'Total x Ano'!H29</f>
        <v>6801716.9983960148</v>
      </c>
      <c r="W30" s="165">
        <f>+'Total x Ano'!I29</f>
        <v>7023965.2459144462</v>
      </c>
      <c r="X30" s="165">
        <f>[1]Formatos_Análises!L30</f>
        <v>6944193.2570478814</v>
      </c>
      <c r="Y30" s="165">
        <f>[1]Formatos_Análises!M30</f>
        <v>5863182.2607767722</v>
      </c>
      <c r="Z30" s="165">
        <f>[1]Formatos_Análises!N30</f>
        <v>6418750.3424530514</v>
      </c>
      <c r="AA30" s="165">
        <f>[1]Formatos_Análises!O30</f>
        <v>9000925.811332766</v>
      </c>
      <c r="AC30" s="166">
        <v>5813</v>
      </c>
      <c r="AD30" s="167" t="s">
        <v>789</v>
      </c>
      <c r="AE30" s="167" t="s">
        <v>787</v>
      </c>
      <c r="AF30" s="164">
        <f>+OUTPUTs!IA29</f>
        <v>3114120.4604685386</v>
      </c>
      <c r="AG30" s="164">
        <f>+OUTPUTs!GY29</f>
        <v>2850806.2355270931</v>
      </c>
      <c r="AH30" s="164">
        <f>+OUTPUTs!FW29</f>
        <v>622119.96958830371</v>
      </c>
      <c r="AI30" s="164">
        <f>+OUTPUTs!EU29</f>
        <v>917391.56132883299</v>
      </c>
      <c r="AJ30" s="164">
        <f>+OUTPUTs!DS29</f>
        <v>994760.8168036046</v>
      </c>
      <c r="AK30" s="164">
        <f>+OUTPUTs!CQ29</f>
        <v>1083267.0265010525</v>
      </c>
      <c r="AL30" s="164">
        <f>+OUTPUTs!BO29</f>
        <v>1346260.3450557389</v>
      </c>
      <c r="AM30" s="164">
        <f>+OUTPUTs!AM29</f>
        <v>1348216.7237784124</v>
      </c>
      <c r="AN30" s="164">
        <f>[1]Formatos_Análises!X30</f>
        <v>1273065.0337583099</v>
      </c>
      <c r="AO30" s="164">
        <f>[1]Formatos_Análises!Y30</f>
        <v>1073394.5845013203</v>
      </c>
      <c r="AP30" s="164">
        <f>[1]Formatos_Análises!Z30</f>
        <v>1128110.9299932336</v>
      </c>
      <c r="AQ30" s="164">
        <f>[1]Formatos_Análises!AA30</f>
        <v>1096904.6309416338</v>
      </c>
    </row>
    <row r="31" spans="15:43" ht="15.75" x14ac:dyDescent="0.25">
      <c r="O31" s="162" t="s">
        <v>94</v>
      </c>
      <c r="P31" s="165">
        <f>+'Total x Ano'!B30</f>
        <v>156957516.43457371</v>
      </c>
      <c r="Q31" s="165">
        <f>+'Total x Ano'!C30</f>
        <v>171441378.74734852</v>
      </c>
      <c r="R31" s="165">
        <f>+'Total x Ano'!D30</f>
        <v>184420025.57509047</v>
      </c>
      <c r="S31" s="165">
        <f>+'Total x Ano'!E30</f>
        <v>200735555.65603769</v>
      </c>
      <c r="T31" s="165">
        <f>+'Total x Ano'!F30</f>
        <v>203291324.7498011</v>
      </c>
      <c r="U31" s="165">
        <f>+'Total x Ano'!G30</f>
        <v>214154412.22803101</v>
      </c>
      <c r="V31" s="165">
        <f>+'Total x Ano'!H30</f>
        <v>217348950.6542958</v>
      </c>
      <c r="W31" s="165">
        <f>+'Total x Ano'!I30</f>
        <v>222385105.48258138</v>
      </c>
      <c r="X31" s="165">
        <f>[1]Formatos_Análises!L31</f>
        <v>190789400.68605903</v>
      </c>
      <c r="Y31" s="165">
        <f>[1]Formatos_Análises!M31</f>
        <v>180979692.34779853</v>
      </c>
      <c r="Z31" s="165">
        <f>[1]Formatos_Análises!N31</f>
        <v>174694576.22986257</v>
      </c>
      <c r="AA31" s="165">
        <f>[1]Formatos_Análises!O31</f>
        <v>176999472.67480889</v>
      </c>
      <c r="AC31" s="166">
        <v>5821</v>
      </c>
      <c r="AD31" s="167" t="s">
        <v>819</v>
      </c>
      <c r="AE31" s="167" t="s">
        <v>787</v>
      </c>
      <c r="AF31" s="164">
        <f>+OUTPUTs!IA30</f>
        <v>4473531.111713836</v>
      </c>
      <c r="AG31" s="164">
        <f>+OUTPUTs!GY30</f>
        <v>4394706.8589989915</v>
      </c>
      <c r="AH31" s="164">
        <f>+OUTPUTs!FW30</f>
        <v>4135193.1327937366</v>
      </c>
      <c r="AI31" s="164">
        <f>+OUTPUTs!EU30</f>
        <v>4310144.3025000216</v>
      </c>
      <c r="AJ31" s="164">
        <f>+OUTPUTs!DS30</f>
        <v>4976556.8639347805</v>
      </c>
      <c r="AK31" s="164">
        <f>+OUTPUTs!CQ30</f>
        <v>5101094.2662785323</v>
      </c>
      <c r="AL31" s="164">
        <f>+OUTPUTs!BO30</f>
        <v>4917552.6951683527</v>
      </c>
      <c r="AM31" s="164">
        <f>+OUTPUTs!AM30</f>
        <v>4366945.7158516198</v>
      </c>
      <c r="AN31" s="164">
        <f>[1]Formatos_Análises!X31</f>
        <v>3524896.9130318589</v>
      </c>
      <c r="AO31" s="164">
        <f>[1]Formatos_Análises!Y31</f>
        <v>3553572.9977602074</v>
      </c>
      <c r="AP31" s="164">
        <f>[1]Formatos_Análises!Z31</f>
        <v>3039799.8921943987</v>
      </c>
      <c r="AQ31" s="164">
        <f>[1]Formatos_Análises!AA31</f>
        <v>2994662.2632139521</v>
      </c>
    </row>
    <row r="32" spans="15:43" ht="15.75" x14ac:dyDescent="0.25">
      <c r="AC32" s="166">
        <v>5822</v>
      </c>
      <c r="AD32" s="167" t="s">
        <v>820</v>
      </c>
      <c r="AE32" s="167" t="s">
        <v>787</v>
      </c>
      <c r="AF32" s="164">
        <f>+OUTPUTs!IA31</f>
        <v>13587812.42647047</v>
      </c>
      <c r="AG32" s="164">
        <f>+OUTPUTs!GY31</f>
        <v>11299205.047899902</v>
      </c>
      <c r="AH32" s="164">
        <f>+OUTPUTs!FW31</f>
        <v>9726664.3638874814</v>
      </c>
      <c r="AI32" s="164">
        <f>+OUTPUTs!EU31</f>
        <v>10792155.710530149</v>
      </c>
      <c r="AJ32" s="164">
        <f>+OUTPUTs!DS31</f>
        <v>9947757.7186134029</v>
      </c>
      <c r="AK32" s="164">
        <f>+OUTPUTs!CQ31</f>
        <v>8866650.3775443528</v>
      </c>
      <c r="AL32" s="164">
        <f>+OUTPUTs!BO31</f>
        <v>9509807.3292536624</v>
      </c>
      <c r="AM32" s="164">
        <f>+OUTPUTs!AM31</f>
        <v>9263826.9933431726</v>
      </c>
      <c r="AN32" s="164">
        <f>[1]Formatos_Análises!X32</f>
        <v>6663191.4363972163</v>
      </c>
      <c r="AO32" s="164">
        <f>[1]Formatos_Análises!Y32</f>
        <v>5689831.0748778554</v>
      </c>
      <c r="AP32" s="164">
        <f>[1]Formatos_Análises!Z32</f>
        <v>4663928.4924531216</v>
      </c>
      <c r="AQ32" s="164">
        <f>[1]Formatos_Análises!AA32</f>
        <v>3707531.0997440461</v>
      </c>
    </row>
    <row r="33" spans="29:43" ht="15.75" x14ac:dyDescent="0.25">
      <c r="AC33" s="166">
        <v>5823</v>
      </c>
      <c r="AD33" s="167" t="s">
        <v>821</v>
      </c>
      <c r="AE33" s="167" t="s">
        <v>787</v>
      </c>
      <c r="AF33" s="164">
        <f>+OUTPUTs!IA32</f>
        <v>2183978.6839716765</v>
      </c>
      <c r="AG33" s="164">
        <f>+OUTPUTs!GY32</f>
        <v>1762467.539932675</v>
      </c>
      <c r="AH33" s="164">
        <f>+OUTPUTs!FW32</f>
        <v>4148585.220287499</v>
      </c>
      <c r="AI33" s="164">
        <f>+OUTPUTs!EU32</f>
        <v>4308825.1680280473</v>
      </c>
      <c r="AJ33" s="164">
        <f>+OUTPUTs!DS32</f>
        <v>3202523.8416499859</v>
      </c>
      <c r="AK33" s="164">
        <f>+OUTPUTs!CQ32</f>
        <v>3214048.6928153969</v>
      </c>
      <c r="AL33" s="164">
        <f>+OUTPUTs!BO32</f>
        <v>2755524.7197120884</v>
      </c>
      <c r="AM33" s="164">
        <f>+OUTPUTs!AM32</f>
        <v>2103593.8468128596</v>
      </c>
      <c r="AN33" s="164">
        <f>[1]Formatos_Análises!X33</f>
        <v>1731793.2423206125</v>
      </c>
      <c r="AO33" s="164">
        <f>[1]Formatos_Análises!Y33</f>
        <v>1451235.34700394</v>
      </c>
      <c r="AP33" s="164">
        <f>[1]Formatos_Análises!Z33</f>
        <v>1211724.740829943</v>
      </c>
      <c r="AQ33" s="164">
        <f>[1]Formatos_Análises!AA33</f>
        <v>520004.06693290325</v>
      </c>
    </row>
    <row r="34" spans="29:43" ht="15.75" x14ac:dyDescent="0.25">
      <c r="AC34" s="166">
        <v>6391</v>
      </c>
      <c r="AD34" s="167" t="s">
        <v>822</v>
      </c>
      <c r="AE34" s="167" t="s">
        <v>787</v>
      </c>
      <c r="AF34" s="164">
        <f>+OUTPUTs!IA33</f>
        <v>59930.738245579952</v>
      </c>
      <c r="AG34" s="164">
        <f>+OUTPUTs!GY33</f>
        <v>65960.997693285884</v>
      </c>
      <c r="AH34" s="164">
        <f>+OUTPUTs!FW33</f>
        <v>99602.654733662275</v>
      </c>
      <c r="AI34" s="164">
        <f>+OUTPUTs!EU33</f>
        <v>114586.53495680622</v>
      </c>
      <c r="AJ34" s="164">
        <f>+OUTPUTs!DS33</f>
        <v>238439.78519174003</v>
      </c>
      <c r="AK34" s="164">
        <f>+OUTPUTs!CQ33</f>
        <v>313798.24058804224</v>
      </c>
      <c r="AL34" s="164">
        <f>+OUTPUTs!BO33</f>
        <v>253025.92625274087</v>
      </c>
      <c r="AM34" s="164">
        <f>+OUTPUTs!AM33</f>
        <v>320649.94438065903</v>
      </c>
      <c r="AN34" s="164">
        <f>[1]Formatos_Análises!X34</f>
        <v>366455.22665358923</v>
      </c>
      <c r="AO34" s="164">
        <f>[1]Formatos_Análises!Y34</f>
        <v>462089.81889012939</v>
      </c>
      <c r="AP34" s="164">
        <f>[1]Formatos_Análises!Z34</f>
        <v>357349.36269668763</v>
      </c>
      <c r="AQ34" s="164">
        <f>[1]Formatos_Análises!AA34</f>
        <v>471340.33905157592</v>
      </c>
    </row>
    <row r="35" spans="29:43" ht="15.75" x14ac:dyDescent="0.25">
      <c r="AC35" s="166">
        <v>8592</v>
      </c>
      <c r="AD35" s="167" t="s">
        <v>823</v>
      </c>
      <c r="AE35" s="167" t="s">
        <v>790</v>
      </c>
      <c r="AF35" s="164">
        <f>+OUTPUTs!IA34</f>
        <v>46339.749629146681</v>
      </c>
      <c r="AG35" s="164">
        <f>+OUTPUTs!GY34</f>
        <v>96016.22885532277</v>
      </c>
      <c r="AH35" s="164">
        <f>+OUTPUTs!FW34</f>
        <v>101481.15718365432</v>
      </c>
      <c r="AI35" s="164">
        <f>+OUTPUTs!EU34</f>
        <v>143035.51768319579</v>
      </c>
      <c r="AJ35" s="164">
        <f>+OUTPUTs!DS34</f>
        <v>228123.00395446541</v>
      </c>
      <c r="AK35" s="164">
        <f>+OUTPUTs!CQ34</f>
        <v>260232.75524617321</v>
      </c>
      <c r="AL35" s="164">
        <f>+OUTPUTs!BO34</f>
        <v>288223.27102369018</v>
      </c>
      <c r="AM35" s="164">
        <f>+OUTPUTs!AM34</f>
        <v>295871.69497062196</v>
      </c>
      <c r="AN35" s="164">
        <f>[1]Formatos_Análises!X35</f>
        <v>333086.97158754861</v>
      </c>
      <c r="AO35" s="164">
        <f>[1]Formatos_Análises!Y35</f>
        <v>348013.64511343092</v>
      </c>
      <c r="AP35" s="164">
        <f>[1]Formatos_Análises!Z35</f>
        <v>396439.3425145311</v>
      </c>
      <c r="AQ35" s="164">
        <f>[1]Formatos_Análises!AA35</f>
        <v>352262.10284910351</v>
      </c>
    </row>
    <row r="36" spans="29:43" ht="15.75" x14ac:dyDescent="0.25">
      <c r="AC36" s="166">
        <v>8593</v>
      </c>
      <c r="AD36" s="167" t="s">
        <v>62</v>
      </c>
      <c r="AE36" s="167" t="s">
        <v>790</v>
      </c>
      <c r="AF36" s="164">
        <f>+OUTPUTs!IA35</f>
        <v>482287.51550604141</v>
      </c>
      <c r="AG36" s="164">
        <f>+OUTPUTs!GY35</f>
        <v>788494.9798057453</v>
      </c>
      <c r="AH36" s="164">
        <f>+OUTPUTs!FW35</f>
        <v>848765.74121206475</v>
      </c>
      <c r="AI36" s="164">
        <f>+OUTPUTs!EU35</f>
        <v>1014754.2110067676</v>
      </c>
      <c r="AJ36" s="164">
        <f>+OUTPUTs!DS35</f>
        <v>1261955.7002808184</v>
      </c>
      <c r="AK36" s="164">
        <f>+OUTPUTs!CQ35</f>
        <v>1453515.5320610185</v>
      </c>
      <c r="AL36" s="164">
        <f>+OUTPUTs!BO35</f>
        <v>1591674.7150023503</v>
      </c>
      <c r="AM36" s="164">
        <f>+OUTPUTs!AM35</f>
        <v>1719274.6432071945</v>
      </c>
      <c r="AN36" s="164">
        <f>[1]Formatos_Análises!X36</f>
        <v>1934616.4069897993</v>
      </c>
      <c r="AO36" s="164">
        <f>[1]Formatos_Análises!Y36</f>
        <v>2003485.6826185705</v>
      </c>
      <c r="AP36" s="164">
        <f>[1]Formatos_Análises!Z36</f>
        <v>2094332.523131713</v>
      </c>
      <c r="AQ36" s="164">
        <f>[1]Formatos_Análises!AA36</f>
        <v>1874950.3096497604</v>
      </c>
    </row>
    <row r="37" spans="29:43" ht="15.75" x14ac:dyDescent="0.25">
      <c r="AC37" s="166">
        <v>4783</v>
      </c>
      <c r="AD37" s="167" t="s">
        <v>780</v>
      </c>
      <c r="AE37" s="167" t="s">
        <v>779</v>
      </c>
      <c r="AF37" s="164">
        <f>+OUTPUTs!IA36</f>
        <v>2817214.8285446409</v>
      </c>
      <c r="AG37" s="164">
        <f>+OUTPUTs!GY36</f>
        <v>3848333.4903863836</v>
      </c>
      <c r="AH37" s="164">
        <f>+OUTPUTs!FW36</f>
        <v>3703474.6222525518</v>
      </c>
      <c r="AI37" s="164">
        <f>+OUTPUTs!EU36</f>
        <v>3879353.8570769392</v>
      </c>
      <c r="AJ37" s="164">
        <f>+OUTPUTs!DS36</f>
        <v>4686262.076641825</v>
      </c>
      <c r="AK37" s="164">
        <f>+OUTPUTs!CQ36</f>
        <v>5502157.3511014413</v>
      </c>
      <c r="AL37" s="164">
        <f>+OUTPUTs!BO36</f>
        <v>6968574.8071517851</v>
      </c>
      <c r="AM37" s="164">
        <f>+OUTPUTs!AM36</f>
        <v>7228514.5212330399</v>
      </c>
      <c r="AN37" s="164">
        <f>[1]Formatos_Análises!X37</f>
        <v>8183039.103123649</v>
      </c>
      <c r="AO37" s="164">
        <f>[1]Formatos_Análises!Y37</f>
        <v>7505984.0608266043</v>
      </c>
      <c r="AP37" s="164">
        <f>[1]Formatos_Análises!Z37</f>
        <v>8363923.9188801209</v>
      </c>
      <c r="AQ37" s="164">
        <f>[1]Formatos_Análises!AA37</f>
        <v>9240362.0384408962</v>
      </c>
    </row>
    <row r="38" spans="29:43" ht="15.75" x14ac:dyDescent="0.25">
      <c r="AC38" s="166">
        <v>4761</v>
      </c>
      <c r="AD38" s="167" t="s">
        <v>817</v>
      </c>
      <c r="AE38" s="167" t="s">
        <v>787</v>
      </c>
      <c r="AF38" s="164">
        <f>+OUTPUTs!IA37</f>
        <v>16196604.581971642</v>
      </c>
      <c r="AG38" s="164">
        <f>+OUTPUTs!GY37</f>
        <v>19775090.401309222</v>
      </c>
      <c r="AH38" s="164">
        <f>+OUTPUTs!FW37</f>
        <v>20005570.227881588</v>
      </c>
      <c r="AI38" s="164">
        <f>+OUTPUTs!EU37</f>
        <v>20011799.511738073</v>
      </c>
      <c r="AJ38" s="164">
        <f>+OUTPUTs!DS37</f>
        <v>20052779.27074581</v>
      </c>
      <c r="AK38" s="164">
        <f>+OUTPUTs!CQ37</f>
        <v>23912612.131558832</v>
      </c>
      <c r="AL38" s="164">
        <f>+OUTPUTs!BO37</f>
        <v>25056718.016455889</v>
      </c>
      <c r="AM38" s="164">
        <f>+OUTPUTs!AM37</f>
        <v>26562633.725416999</v>
      </c>
      <c r="AN38" s="164">
        <f>[1]Formatos_Análises!X38</f>
        <v>23091722.624971449</v>
      </c>
      <c r="AO38" s="164">
        <f>[1]Formatos_Análises!Y38</f>
        <v>22111527.050281782</v>
      </c>
      <c r="AP38" s="164">
        <f>[1]Formatos_Análises!Z38</f>
        <v>22459447.413021449</v>
      </c>
      <c r="AQ38" s="164">
        <f>[1]Formatos_Análises!AA38</f>
        <v>22780548.359565154</v>
      </c>
    </row>
    <row r="39" spans="29:43" ht="15.75" x14ac:dyDescent="0.25">
      <c r="AC39" s="166">
        <v>4762</v>
      </c>
      <c r="AD39" s="167" t="s">
        <v>828</v>
      </c>
      <c r="AE39" s="167" t="s">
        <v>24</v>
      </c>
      <c r="AF39" s="164">
        <f>+OUTPUTs!IA38</f>
        <v>900624.90782331186</v>
      </c>
      <c r="AG39" s="164">
        <f>+OUTPUTs!GY38</f>
        <v>877151.71330084791</v>
      </c>
      <c r="AH39" s="164">
        <f>+OUTPUTs!FW38</f>
        <v>838010.59521374095</v>
      </c>
      <c r="AI39" s="164">
        <f>+OUTPUTs!EU38</f>
        <v>770844.72977990506</v>
      </c>
      <c r="AJ39" s="164">
        <f>+OUTPUTs!DS38</f>
        <v>710310.09714078601</v>
      </c>
      <c r="AK39" s="164">
        <f>+OUTPUTs!CQ38</f>
        <v>751278.65132834634</v>
      </c>
      <c r="AL39" s="164">
        <f>+OUTPUTs!BO38</f>
        <v>787577.37362637441</v>
      </c>
      <c r="AM39" s="164">
        <f>+OUTPUTs!AM38</f>
        <v>769781.82627641363</v>
      </c>
      <c r="AN39" s="164">
        <f>[1]Formatos_Análises!X39</f>
        <v>647190.69129798329</v>
      </c>
      <c r="AO39" s="164">
        <f>[1]Formatos_Análises!Y39</f>
        <v>597897.44173533272</v>
      </c>
      <c r="AP39" s="164">
        <f>[1]Formatos_Análises!Z39</f>
        <v>528162.54853041726</v>
      </c>
      <c r="AQ39" s="164">
        <f>[1]Formatos_Análises!AA39</f>
        <v>530928.6207380672</v>
      </c>
    </row>
    <row r="40" spans="29:43" ht="15.75" x14ac:dyDescent="0.25">
      <c r="AC40" s="166">
        <v>4647</v>
      </c>
      <c r="AD40" s="167" t="s">
        <v>818</v>
      </c>
      <c r="AE40" s="167" t="s">
        <v>787</v>
      </c>
      <c r="AF40" s="164">
        <f>+OUTPUTs!IA39</f>
        <v>13694154.287840182</v>
      </c>
      <c r="AG40" s="164">
        <f>+OUTPUTs!GY39</f>
        <v>16676668.143031463</v>
      </c>
      <c r="AH40" s="164">
        <f>+OUTPUTs!FW39</f>
        <v>16562996.679303685</v>
      </c>
      <c r="AI40" s="164">
        <f>+OUTPUTs!EU39</f>
        <v>19015361.143844124</v>
      </c>
      <c r="AJ40" s="164">
        <f>+OUTPUTs!DS39</f>
        <v>19468626.552341107</v>
      </c>
      <c r="AK40" s="164">
        <f>+OUTPUTs!CQ39</f>
        <v>19790948.680415608</v>
      </c>
      <c r="AL40" s="164">
        <f>+OUTPUTs!BO39</f>
        <v>19996542.650816828</v>
      </c>
      <c r="AM40" s="164">
        <f>+OUTPUTs!AM39</f>
        <v>20027960.602767095</v>
      </c>
      <c r="AN40" s="164">
        <f>[1]Formatos_Análises!X40</f>
        <v>18150276.255683623</v>
      </c>
      <c r="AO40" s="164">
        <f>[1]Formatos_Análises!Y40</f>
        <v>17409935.211330272</v>
      </c>
      <c r="AP40" s="164">
        <f>[1]Formatos_Análises!Z40</f>
        <v>16986798.832645845</v>
      </c>
      <c r="AQ40" s="164">
        <f>[1]Formatos_Análises!AA40</f>
        <v>17141372.555047341</v>
      </c>
    </row>
    <row r="41" spans="29:43" ht="15.75" x14ac:dyDescent="0.25">
      <c r="AC41" s="166">
        <v>4756</v>
      </c>
      <c r="AD41" s="167" t="s">
        <v>793</v>
      </c>
      <c r="AE41" s="167" t="s">
        <v>24</v>
      </c>
      <c r="AF41" s="164">
        <f>+OUTPUTs!IA40</f>
        <v>2415086.0670207022</v>
      </c>
      <c r="AG41" s="164">
        <f>+OUTPUTs!GY40</f>
        <v>2618500.1116035199</v>
      </c>
      <c r="AH41" s="164">
        <f>+OUTPUTs!FW40</f>
        <v>2577517.1822008849</v>
      </c>
      <c r="AI41" s="164">
        <f>+OUTPUTs!EU40</f>
        <v>2983140.6397258574</v>
      </c>
      <c r="AJ41" s="164">
        <f>+OUTPUTs!DS40</f>
        <v>2009307.892176267</v>
      </c>
      <c r="AK41" s="164">
        <f>+OUTPUTs!CQ40</f>
        <v>1913508.1136064939</v>
      </c>
      <c r="AL41" s="164">
        <f>+OUTPUTs!BO40</f>
        <v>1920894.2708437212</v>
      </c>
      <c r="AM41" s="164">
        <f>+OUTPUTs!AM40</f>
        <v>1850836.3094998999</v>
      </c>
      <c r="AN41" s="164">
        <f>[1]Formatos_Análises!X41</f>
        <v>1602777.1781853589</v>
      </c>
      <c r="AO41" s="164">
        <f>[1]Formatos_Análises!Y41</f>
        <v>1424528.365043537</v>
      </c>
      <c r="AP41" s="164">
        <f>[1]Formatos_Análises!Z41</f>
        <v>1427878.1673556203</v>
      </c>
      <c r="AQ41" s="164">
        <f>[1]Formatos_Análises!AA41</f>
        <v>1500604.1041042223</v>
      </c>
    </row>
    <row r="42" spans="29:43" ht="15.75" x14ac:dyDescent="0.25">
      <c r="AC42" s="166">
        <v>3211</v>
      </c>
      <c r="AD42" s="167" t="s">
        <v>802</v>
      </c>
      <c r="AE42" s="167" t="s">
        <v>779</v>
      </c>
      <c r="AF42" s="164">
        <f>+OUTPUTs!IA41</f>
        <v>1895827.7547385127</v>
      </c>
      <c r="AG42" s="164">
        <f>+OUTPUTs!GY41</f>
        <v>2106829.6283026962</v>
      </c>
      <c r="AH42" s="164">
        <f>+OUTPUTs!FW41</f>
        <v>2113128.4741956806</v>
      </c>
      <c r="AI42" s="164">
        <f>+OUTPUTs!EU41</f>
        <v>2261173.3947436363</v>
      </c>
      <c r="AJ42" s="164">
        <f>+OUTPUTs!DS41</f>
        <v>2732658.714658861</v>
      </c>
      <c r="AK42" s="164">
        <f>+OUTPUTs!CQ41</f>
        <v>2980778.5771666421</v>
      </c>
      <c r="AL42" s="164">
        <f>+OUTPUTs!BO41</f>
        <v>2568729.8524128972</v>
      </c>
      <c r="AM42" s="164">
        <f>+OUTPUTs!AM41</f>
        <v>2671119.4388519395</v>
      </c>
      <c r="AN42" s="164">
        <f>[1]Formatos_Análises!X42</f>
        <v>2778458.1763621797</v>
      </c>
      <c r="AO42" s="164">
        <f>[1]Formatos_Análises!Y42</f>
        <v>3049226.4147071266</v>
      </c>
      <c r="AP42" s="164">
        <f>[1]Formatos_Análises!Z42</f>
        <v>2400885.3016553754</v>
      </c>
      <c r="AQ42" s="164">
        <f>[1]Formatos_Análises!AA42</f>
        <v>2156243.9081267328</v>
      </c>
    </row>
    <row r="43" spans="29:43" ht="15.75" x14ac:dyDescent="0.25">
      <c r="AC43" s="166">
        <v>3212</v>
      </c>
      <c r="AD43" s="167" t="s">
        <v>803</v>
      </c>
      <c r="AE43" s="167" t="s">
        <v>779</v>
      </c>
      <c r="AF43" s="164">
        <f>+OUTPUTs!IA42</f>
        <v>470495.62122520106</v>
      </c>
      <c r="AG43" s="164">
        <f>+OUTPUTs!GY42</f>
        <v>578814.68096218398</v>
      </c>
      <c r="AH43" s="164">
        <f>+OUTPUTs!FW42</f>
        <v>777404.52399161493</v>
      </c>
      <c r="AI43" s="164">
        <f>+OUTPUTs!EU42</f>
        <v>887619.07065723767</v>
      </c>
      <c r="AJ43" s="164">
        <f>+OUTPUTs!DS42</f>
        <v>1185501.9852938384</v>
      </c>
      <c r="AK43" s="164">
        <f>+OUTPUTs!CQ42</f>
        <v>1295953.9022363205</v>
      </c>
      <c r="AL43" s="164">
        <f>+OUTPUTs!BO42</f>
        <v>1305200.1055337344</v>
      </c>
      <c r="AM43" s="164">
        <f>+OUTPUTs!AM42</f>
        <v>1362914.4609623402</v>
      </c>
      <c r="AN43" s="164">
        <f>[1]Formatos_Análises!X43</f>
        <v>1336223.5549099506</v>
      </c>
      <c r="AO43" s="164">
        <f>[1]Formatos_Análises!Y43</f>
        <v>1513562.2240264642</v>
      </c>
      <c r="AP43" s="164">
        <f>[1]Formatos_Análises!Z43</f>
        <v>1206786.4754464417</v>
      </c>
      <c r="AQ43" s="164">
        <f>[1]Formatos_Análises!AA43</f>
        <v>1100625.9728286837</v>
      </c>
    </row>
    <row r="44" spans="29:43" ht="15.75" x14ac:dyDescent="0.25">
      <c r="AC44" s="166">
        <v>3240</v>
      </c>
      <c r="AD44" s="167" t="s">
        <v>826</v>
      </c>
      <c r="AE44" s="167" t="s">
        <v>25</v>
      </c>
      <c r="AF44" s="164">
        <f>+OUTPUTs!IA43</f>
        <v>2636986.8731741598</v>
      </c>
      <c r="AG44" s="164">
        <f>+OUTPUTs!GY43</f>
        <v>2906186.9762968132</v>
      </c>
      <c r="AH44" s="164">
        <f>+OUTPUTs!FW43</f>
        <v>2860326.1631798889</v>
      </c>
      <c r="AI44" s="164">
        <f>+OUTPUTs!EU43</f>
        <v>3085609.8250409118</v>
      </c>
      <c r="AJ44" s="164">
        <f>+OUTPUTs!DS43</f>
        <v>3300525.0866696234</v>
      </c>
      <c r="AK44" s="164">
        <f>+OUTPUTs!CQ43</f>
        <v>3965112.2667566054</v>
      </c>
      <c r="AL44" s="164">
        <f>+OUTPUTs!BO43</f>
        <v>4772790.1827860316</v>
      </c>
      <c r="AM44" s="164">
        <f>+OUTPUTs!AM43</f>
        <v>3371717.2502869549</v>
      </c>
      <c r="AN44" s="164">
        <f>[1]Formatos_Análises!X44</f>
        <v>2805847.9188412647</v>
      </c>
      <c r="AO44" s="164">
        <f>[1]Formatos_Análises!Y44</f>
        <v>2764723.0511757438</v>
      </c>
      <c r="AP44" s="164">
        <f>[1]Formatos_Análises!Z44</f>
        <v>2666810.4005727693</v>
      </c>
      <c r="AQ44" s="164">
        <f>[1]Formatos_Análises!AA44</f>
        <v>2546964.2991720601</v>
      </c>
    </row>
    <row r="45" spans="29:43" ht="15.75" x14ac:dyDescent="0.25">
      <c r="AC45" s="166">
        <v>3220</v>
      </c>
      <c r="AD45" s="167" t="s">
        <v>827</v>
      </c>
      <c r="AE45" s="167" t="s">
        <v>24</v>
      </c>
      <c r="AF45" s="164">
        <f>+OUTPUTs!IA44</f>
        <v>285255.31927940197</v>
      </c>
      <c r="AG45" s="164">
        <f>+OUTPUTs!GY44</f>
        <v>291097.7823849062</v>
      </c>
      <c r="AH45" s="164">
        <f>+OUTPUTs!FW44</f>
        <v>252130.8963444338</v>
      </c>
      <c r="AI45" s="164">
        <f>+OUTPUTs!EU44</f>
        <v>301363.58181914897</v>
      </c>
      <c r="AJ45" s="164">
        <f>+OUTPUTs!DS44</f>
        <v>285303.06222879019</v>
      </c>
      <c r="AK45" s="164">
        <f>+OUTPUTs!CQ44</f>
        <v>349765.46262831509</v>
      </c>
      <c r="AL45" s="164">
        <f>+OUTPUTs!BO44</f>
        <v>310292.95334159816</v>
      </c>
      <c r="AM45" s="164">
        <f>+OUTPUTs!AM44</f>
        <v>329013.77073347347</v>
      </c>
      <c r="AN45" s="164">
        <f>[1]Formatos_Análises!X45</f>
        <v>313925.50042620243</v>
      </c>
      <c r="AO45" s="164">
        <f>[1]Formatos_Análises!Y45</f>
        <v>255468.25177460894</v>
      </c>
      <c r="AP45" s="164">
        <f>[1]Formatos_Análises!Z45</f>
        <v>266829.5083250957</v>
      </c>
      <c r="AQ45" s="164">
        <f>[1]Formatos_Análises!AA45</f>
        <v>254287.96702747323</v>
      </c>
    </row>
    <row r="46" spans="29:43" ht="15.75" x14ac:dyDescent="0.25">
      <c r="AC46" s="166">
        <v>9493</v>
      </c>
      <c r="AD46" s="167" t="s">
        <v>782</v>
      </c>
      <c r="AE46" s="167" t="s">
        <v>781</v>
      </c>
      <c r="AF46" s="164">
        <f>+OUTPUTs!IA45</f>
        <v>1728745.7816888068</v>
      </c>
      <c r="AG46" s="164">
        <f>+OUTPUTs!GY45</f>
        <v>2433717.5903609111</v>
      </c>
      <c r="AH46" s="164">
        <f>+OUTPUTs!FW45</f>
        <v>2930175.3358615506</v>
      </c>
      <c r="AI46" s="164">
        <f>+OUTPUTs!EU45</f>
        <v>3136710.981977501</v>
      </c>
      <c r="AJ46" s="164">
        <f>+OUTPUTs!DS45</f>
        <v>3433056.5403170763</v>
      </c>
      <c r="AK46" s="164">
        <f>+OUTPUTs!CQ45</f>
        <v>3521263.9369580438</v>
      </c>
      <c r="AL46" s="164">
        <f>+OUTPUTs!BO45</f>
        <v>3500953.1625232603</v>
      </c>
      <c r="AM46" s="164">
        <f>+OUTPUTs!AM45</f>
        <v>3644435.2467643218</v>
      </c>
      <c r="AN46" s="164">
        <f>[1]Formatos_Análises!X46</f>
        <v>3533277.242051085</v>
      </c>
      <c r="AO46" s="164">
        <f>[1]Formatos_Análises!Y46</f>
        <v>3105507.8790372638</v>
      </c>
      <c r="AP46" s="164">
        <f>[1]Formatos_Análises!Z46</f>
        <v>3376997.1175305378</v>
      </c>
      <c r="AQ46" s="164">
        <f>[1]Formatos_Análises!AA46</f>
        <v>3656215.7392813228</v>
      </c>
    </row>
    <row r="47" spans="29:43" ht="15.75" x14ac:dyDescent="0.25">
      <c r="AC47" s="166">
        <v>9101</v>
      </c>
      <c r="AD47" s="167" t="s">
        <v>830</v>
      </c>
      <c r="AE47" s="167" t="s">
        <v>35</v>
      </c>
      <c r="AF47" s="164">
        <f>+OUTPUTs!IA46</f>
        <v>400630.02927750687</v>
      </c>
      <c r="AG47" s="164">
        <f>+OUTPUTs!GY46</f>
        <v>451136.32413610414</v>
      </c>
      <c r="AH47" s="164">
        <f>+OUTPUTs!FW46</f>
        <v>700175.65730406332</v>
      </c>
      <c r="AI47" s="164">
        <f>+OUTPUTs!EU46</f>
        <v>699636.5496111887</v>
      </c>
      <c r="AJ47" s="164">
        <f>+OUTPUTs!DS46</f>
        <v>747423.28543892922</v>
      </c>
      <c r="AK47" s="164">
        <f>+OUTPUTs!CQ46</f>
        <v>533077.00325442001</v>
      </c>
      <c r="AL47" s="164">
        <f>+OUTPUTs!BO46</f>
        <v>604504.59860855143</v>
      </c>
      <c r="AM47" s="164">
        <f>+OUTPUTs!AM46</f>
        <v>518817.59316167468</v>
      </c>
      <c r="AN47" s="164">
        <f>[1]Formatos_Análises!X47</f>
        <v>663065.48871242173</v>
      </c>
      <c r="AO47" s="164">
        <f>[1]Formatos_Análises!Y47</f>
        <v>500235.00698870228</v>
      </c>
      <c r="AP47" s="164">
        <f>[1]Formatos_Análises!Z47</f>
        <v>495657.40441903862</v>
      </c>
      <c r="AQ47" s="164">
        <f>[1]Formatos_Análises!AA47</f>
        <v>555700.62339091359</v>
      </c>
    </row>
    <row r="48" spans="29:43" ht="15.75" x14ac:dyDescent="0.25">
      <c r="AC48" s="166">
        <v>9102</v>
      </c>
      <c r="AD48" s="167" t="s">
        <v>831</v>
      </c>
      <c r="AE48" s="167" t="s">
        <v>35</v>
      </c>
      <c r="AF48" s="164">
        <f>+OUTPUTs!IA47</f>
        <v>961325.0963354127</v>
      </c>
      <c r="AG48" s="164">
        <f>+OUTPUTs!GY47</f>
        <v>1095521.6231890782</v>
      </c>
      <c r="AH48" s="164">
        <f>+OUTPUTs!FW47</f>
        <v>693581.96827572316</v>
      </c>
      <c r="AI48" s="164">
        <f>+OUTPUTs!EU47</f>
        <v>830967.07622811524</v>
      </c>
      <c r="AJ48" s="164">
        <f>+OUTPUTs!DS47</f>
        <v>661522.70170128637</v>
      </c>
      <c r="AK48" s="164">
        <f>+OUTPUTs!CQ47</f>
        <v>763589.35445047088</v>
      </c>
      <c r="AL48" s="164">
        <f>+OUTPUTs!BO47</f>
        <v>859114.47737367905</v>
      </c>
      <c r="AM48" s="164">
        <f>+OUTPUTs!AM47</f>
        <v>776079.4570019407</v>
      </c>
      <c r="AN48" s="164">
        <f>[1]Formatos_Análises!X48</f>
        <v>723779.67874693498</v>
      </c>
      <c r="AO48" s="164">
        <f>[1]Formatos_Análises!Y48</f>
        <v>1124266.8094830443</v>
      </c>
      <c r="AP48" s="164">
        <f>[1]Formatos_Análises!Z48</f>
        <v>847006.32253446232</v>
      </c>
      <c r="AQ48" s="164">
        <f>[1]Formatos_Análises!AA48</f>
        <v>891692.09813412756</v>
      </c>
    </row>
    <row r="49" spans="29:43" ht="15.75" x14ac:dyDescent="0.25">
      <c r="AC49" s="166">
        <v>9103</v>
      </c>
      <c r="AD49" s="167" t="s">
        <v>832</v>
      </c>
      <c r="AE49" s="167" t="s">
        <v>35</v>
      </c>
      <c r="AF49" s="164">
        <f>+OUTPUTs!IA48</f>
        <v>815668.41109128669</v>
      </c>
      <c r="AG49" s="164">
        <f>+OUTPUTs!GY48</f>
        <v>878528.69994199998</v>
      </c>
      <c r="AH49" s="164">
        <f>+OUTPUTs!FW48</f>
        <v>779692.37267173792</v>
      </c>
      <c r="AI49" s="164">
        <f>+OUTPUTs!EU48</f>
        <v>878398.07103730331</v>
      </c>
      <c r="AJ49" s="164">
        <f>+OUTPUTs!DS48</f>
        <v>653966.78517687332</v>
      </c>
      <c r="AK49" s="164">
        <f>+OUTPUTs!CQ48</f>
        <v>900860.81441941159</v>
      </c>
      <c r="AL49" s="164">
        <f>+OUTPUTs!BO48</f>
        <v>912399.73431630852</v>
      </c>
      <c r="AM49" s="164">
        <f>+OUTPUTs!AM48</f>
        <v>916789.2319872654</v>
      </c>
      <c r="AN49" s="164">
        <f>[1]Formatos_Análises!X49</f>
        <v>644109.76745833212</v>
      </c>
      <c r="AO49" s="164">
        <f>[1]Formatos_Análises!Y49</f>
        <v>653757.28824565979</v>
      </c>
      <c r="AP49" s="164">
        <f>[1]Formatos_Análises!Z49</f>
        <v>613779.88834658696</v>
      </c>
      <c r="AQ49" s="191">
        <f>[1]Formatos_Análises!AA49</f>
        <v>3766178.454223786</v>
      </c>
    </row>
  </sheetData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39997558519241921"/>
  </sheetPr>
  <dimension ref="A1:M61"/>
  <sheetViews>
    <sheetView workbookViewId="0">
      <selection activeCell="I39" sqref="I39"/>
    </sheetView>
  </sheetViews>
  <sheetFormatPr defaultRowHeight="15" x14ac:dyDescent="0.25"/>
  <cols>
    <col min="1" max="1" width="23.140625" style="162" bestFit="1" customWidth="1"/>
    <col min="2" max="9" width="16.28515625" style="161" bestFit="1" customWidth="1"/>
    <col min="10" max="10" width="16.28515625" style="161" customWidth="1"/>
    <col min="11" max="13" width="15.28515625" style="11" bestFit="1" customWidth="1"/>
    <col min="14" max="16384" width="9.140625" style="11"/>
  </cols>
  <sheetData>
    <row r="1" spans="1:13" s="172" customFormat="1" x14ac:dyDescent="0.25">
      <c r="A1" s="171" t="s">
        <v>934</v>
      </c>
      <c r="B1" s="171"/>
      <c r="C1" s="171"/>
      <c r="D1" s="171"/>
      <c r="E1" s="171"/>
      <c r="F1" s="171"/>
      <c r="G1" s="171"/>
      <c r="H1" s="171"/>
      <c r="I1" s="171"/>
      <c r="J1" s="171"/>
    </row>
    <row r="2" spans="1:13" s="1" customFormat="1" x14ac:dyDescent="0.25">
      <c r="A2" s="162"/>
      <c r="B2" s="162">
        <v>2007</v>
      </c>
      <c r="C2" s="162">
        <v>2008</v>
      </c>
      <c r="D2" s="162">
        <v>2009</v>
      </c>
      <c r="E2" s="162">
        <v>2010</v>
      </c>
      <c r="F2" s="162">
        <v>2011</v>
      </c>
      <c r="G2" s="162">
        <v>2012</v>
      </c>
      <c r="H2" s="162">
        <v>2013</v>
      </c>
      <c r="I2" s="162">
        <v>2014</v>
      </c>
      <c r="J2" s="162">
        <v>2015</v>
      </c>
      <c r="K2" s="1">
        <v>2016</v>
      </c>
      <c r="L2" s="1">
        <v>2017</v>
      </c>
      <c r="M2" s="1">
        <v>2018</v>
      </c>
    </row>
    <row r="3" spans="1:13" x14ac:dyDescent="0.25">
      <c r="A3" s="162" t="s">
        <v>528</v>
      </c>
      <c r="B3" s="168">
        <f>tab_dinamicas!$M5</f>
        <v>369842.37917898863</v>
      </c>
      <c r="C3" s="168">
        <f>tab_dinamicas!$M37</f>
        <v>440931.62163771712</v>
      </c>
      <c r="D3" s="168">
        <f>tab_dinamicas!$M69</f>
        <v>503544.69100951194</v>
      </c>
      <c r="E3" s="168">
        <f>tab_dinamicas!$M101</f>
        <v>587453.13948275289</v>
      </c>
      <c r="F3" s="168">
        <f>tab_dinamicas!$M133</f>
        <v>598601.36127062864</v>
      </c>
      <c r="G3" s="168">
        <f>tab_dinamicas!$M165</f>
        <v>637482.54882772453</v>
      </c>
      <c r="H3" s="168">
        <f>tab_dinamicas!$M197</f>
        <v>675855.73149936018</v>
      </c>
      <c r="I3" s="168">
        <f>tab_dinamicas!$M229</f>
        <v>756177.73386377841</v>
      </c>
      <c r="J3" s="165">
        <f>'[1]Total x Ano'!B3</f>
        <v>655128.48470256664</v>
      </c>
      <c r="K3" s="165">
        <f>'[1]Total x Ano'!C3</f>
        <v>599897.26575321122</v>
      </c>
      <c r="L3" s="165">
        <f>'[1]Total x Ano'!D3</f>
        <v>597900.90670416981</v>
      </c>
      <c r="M3" s="165">
        <f>'[1]Total x Ano'!E3</f>
        <v>594714.0866378108</v>
      </c>
    </row>
    <row r="4" spans="1:13" x14ac:dyDescent="0.25">
      <c r="A4" s="162" t="s">
        <v>529</v>
      </c>
      <c r="B4" s="168">
        <f>tab_dinamicas!$M6</f>
        <v>207105.23058960511</v>
      </c>
      <c r="C4" s="168">
        <f>tab_dinamicas!$M38</f>
        <v>216065.59890103081</v>
      </c>
      <c r="D4" s="168">
        <f>tab_dinamicas!$M70</f>
        <v>215449.58123522269</v>
      </c>
      <c r="E4" s="168">
        <f>tab_dinamicas!$M102</f>
        <v>239613.18967287012</v>
      </c>
      <c r="F4" s="168">
        <f>tab_dinamicas!$M134</f>
        <v>185299.18435052657</v>
      </c>
      <c r="G4" s="168">
        <f>tab_dinamicas!$M166</f>
        <v>223950.8674316697</v>
      </c>
      <c r="H4" s="168">
        <f>tab_dinamicas!$M198</f>
        <v>261674.6821522766</v>
      </c>
      <c r="I4" s="168">
        <f>tab_dinamicas!$M230</f>
        <v>279081.92153809336</v>
      </c>
      <c r="J4" s="165">
        <f>'[1]Total x Ano'!B4</f>
        <v>242818.75254002283</v>
      </c>
      <c r="K4" s="165">
        <f>'[1]Total x Ano'!C4</f>
        <v>272795.59073624236</v>
      </c>
      <c r="L4" s="165">
        <f>'[1]Total x Ano'!D4</f>
        <v>290593.87061881449</v>
      </c>
      <c r="M4" s="165">
        <f>'[1]Total x Ano'!E4</f>
        <v>244326.701139007</v>
      </c>
    </row>
    <row r="5" spans="1:13" x14ac:dyDescent="0.25">
      <c r="A5" s="162" t="s">
        <v>530</v>
      </c>
      <c r="B5" s="168">
        <f>tab_dinamicas!$M7</f>
        <v>1094557.0105077187</v>
      </c>
      <c r="C5" s="168">
        <f>tab_dinamicas!$M39</f>
        <v>1351554.4960207765</v>
      </c>
      <c r="D5" s="168">
        <f>tab_dinamicas!$M71</f>
        <v>1439758.7546280227</v>
      </c>
      <c r="E5" s="168">
        <f>tab_dinamicas!$M103</f>
        <v>1665663.8931745586</v>
      </c>
      <c r="F5" s="168">
        <f>tab_dinamicas!$M135</f>
        <v>1801764.436395512</v>
      </c>
      <c r="G5" s="168">
        <f>tab_dinamicas!$M167</f>
        <v>1891429.1363876418</v>
      </c>
      <c r="H5" s="168">
        <f>tab_dinamicas!$M199</f>
        <v>1936759.6945175717</v>
      </c>
      <c r="I5" s="168">
        <f>tab_dinamicas!$M231</f>
        <v>2013349.0008194142</v>
      </c>
      <c r="J5" s="165">
        <f>'[1]Total x Ano'!B5</f>
        <v>1684128.6843155937</v>
      </c>
      <c r="K5" s="165">
        <f>'[1]Total x Ano'!C5</f>
        <v>1598965.9436708973</v>
      </c>
      <c r="L5" s="165">
        <f>'[1]Total x Ano'!D5</f>
        <v>1508870.6647186708</v>
      </c>
      <c r="M5" s="165">
        <f>'[1]Total x Ano'!E5</f>
        <v>1433382.0863762703</v>
      </c>
    </row>
    <row r="6" spans="1:13" x14ac:dyDescent="0.25">
      <c r="A6" s="162" t="s">
        <v>531</v>
      </c>
      <c r="B6" s="168">
        <f>tab_dinamicas!$M8</f>
        <v>101777.33561109052</v>
      </c>
      <c r="C6" s="168">
        <f>tab_dinamicas!$M40</f>
        <v>111947.19503378257</v>
      </c>
      <c r="D6" s="168">
        <f>tab_dinamicas!$M72</f>
        <v>136458.8121318864</v>
      </c>
      <c r="E6" s="168">
        <f>tab_dinamicas!$M104</f>
        <v>142348.4636743989</v>
      </c>
      <c r="F6" s="168">
        <f>tab_dinamicas!$M136</f>
        <v>145915.47761245503</v>
      </c>
      <c r="G6" s="168">
        <f>tab_dinamicas!$M168</f>
        <v>181926.04033050511</v>
      </c>
      <c r="H6" s="168">
        <f>tab_dinamicas!$M200</f>
        <v>187338.15770128826</v>
      </c>
      <c r="I6" s="168">
        <f>tab_dinamicas!$M232</f>
        <v>199180.87138177312</v>
      </c>
      <c r="J6" s="165">
        <f>'[1]Total x Ano'!B6</f>
        <v>205049.07065891917</v>
      </c>
      <c r="K6" s="165">
        <f>'[1]Total x Ano'!C6</f>
        <v>200937.41882438009</v>
      </c>
      <c r="L6" s="165">
        <f>'[1]Total x Ano'!D6</f>
        <v>202970.89732038404</v>
      </c>
      <c r="M6" s="165">
        <f>'[1]Total x Ano'!E6</f>
        <v>197076.18252569914</v>
      </c>
    </row>
    <row r="7" spans="1:13" x14ac:dyDescent="0.25">
      <c r="A7" s="162" t="s">
        <v>532</v>
      </c>
      <c r="B7" s="168">
        <f>tab_dinamicas!$M9</f>
        <v>1235461.8325433063</v>
      </c>
      <c r="C7" s="168">
        <f>tab_dinamicas!$M41</f>
        <v>1470242.5060171639</v>
      </c>
      <c r="D7" s="168">
        <f>tab_dinamicas!$M73</f>
        <v>1762127.2245368438</v>
      </c>
      <c r="E7" s="168">
        <f>tab_dinamicas!$M105</f>
        <v>1964516.5277232807</v>
      </c>
      <c r="F7" s="168">
        <f>tab_dinamicas!$M137</f>
        <v>1879646.1146063313</v>
      </c>
      <c r="G7" s="168">
        <f>tab_dinamicas!$M169</f>
        <v>1991514.928964067</v>
      </c>
      <c r="H7" s="168">
        <f>tab_dinamicas!$M201</f>
        <v>2111175.9942919607</v>
      </c>
      <c r="I7" s="168">
        <f>tab_dinamicas!$M233</f>
        <v>2273103.7683417322</v>
      </c>
      <c r="J7" s="165">
        <f>'[1]Total x Ano'!B7</f>
        <v>2036148.0494843202</v>
      </c>
      <c r="K7" s="165">
        <f>'[1]Total x Ano'!C7</f>
        <v>1864382.0643064047</v>
      </c>
      <c r="L7" s="165">
        <f>'[1]Total x Ano'!D7</f>
        <v>1860180.2955639097</v>
      </c>
      <c r="M7" s="165">
        <f>'[1]Total x Ano'!E7</f>
        <v>1824882.7033263135</v>
      </c>
    </row>
    <row r="8" spans="1:13" x14ac:dyDescent="0.25">
      <c r="A8" s="162" t="s">
        <v>533</v>
      </c>
      <c r="B8" s="168">
        <f>tab_dinamicas!$M10</f>
        <v>138003.98253743799</v>
      </c>
      <c r="C8" s="168">
        <f>tab_dinamicas!$M42</f>
        <v>157499.06407264841</v>
      </c>
      <c r="D8" s="168">
        <f>tab_dinamicas!$M74</f>
        <v>135337.98276314879</v>
      </c>
      <c r="E8" s="168">
        <f>tab_dinamicas!$M106</f>
        <v>137144.76751225593</v>
      </c>
      <c r="F8" s="168">
        <f>tab_dinamicas!$M138</f>
        <v>140408.05364910845</v>
      </c>
      <c r="G8" s="168">
        <f>tab_dinamicas!$M170</f>
        <v>151560.01244758483</v>
      </c>
      <c r="H8" s="168">
        <f>tab_dinamicas!$M202</f>
        <v>174179.35525222469</v>
      </c>
      <c r="I8" s="168">
        <f>tab_dinamicas!$M234</f>
        <v>184701.16197244407</v>
      </c>
      <c r="J8" s="165">
        <f>'[1]Total x Ano'!B8</f>
        <v>165514.77549345171</v>
      </c>
      <c r="K8" s="165">
        <f>'[1]Total x Ano'!C8</f>
        <v>156811.07637758614</v>
      </c>
      <c r="L8" s="165">
        <f>'[1]Total x Ano'!D8</f>
        <v>158957.56457381064</v>
      </c>
      <c r="M8" s="165">
        <f>'[1]Total x Ano'!E8</f>
        <v>189649.94213612014</v>
      </c>
    </row>
    <row r="9" spans="1:13" x14ac:dyDescent="0.25">
      <c r="A9" s="162" t="s">
        <v>534</v>
      </c>
      <c r="B9" s="168">
        <f>tab_dinamicas!$M11</f>
        <v>283253.93213906937</v>
      </c>
      <c r="C9" s="168">
        <f>tab_dinamicas!$M43</f>
        <v>417501.45620180003</v>
      </c>
      <c r="D9" s="168">
        <f>tab_dinamicas!$M75</f>
        <v>268279.03985372704</v>
      </c>
      <c r="E9" s="168">
        <f>tab_dinamicas!$M107</f>
        <v>258240.67447725259</v>
      </c>
      <c r="F9" s="168">
        <f>tab_dinamicas!$M139</f>
        <v>265815.21584683488</v>
      </c>
      <c r="G9" s="168">
        <f>tab_dinamicas!$M171</f>
        <v>305544.66078218643</v>
      </c>
      <c r="H9" s="168">
        <f>tab_dinamicas!$M203</f>
        <v>347876.68174512486</v>
      </c>
      <c r="I9" s="168">
        <f>tab_dinamicas!$M235</f>
        <v>358997.81724434439</v>
      </c>
      <c r="J9" s="165">
        <f>'[1]Total x Ano'!B9</f>
        <v>344057.67891714256</v>
      </c>
      <c r="K9" s="165">
        <f>'[1]Total x Ano'!C9</f>
        <v>336547.56911726407</v>
      </c>
      <c r="L9" s="165">
        <f>'[1]Total x Ano'!D9</f>
        <v>328342.28936922865</v>
      </c>
      <c r="M9" s="165">
        <f>'[1]Total x Ano'!E9</f>
        <v>344287.40068867547</v>
      </c>
    </row>
    <row r="10" spans="1:13" x14ac:dyDescent="0.25">
      <c r="A10" s="162" t="s">
        <v>535</v>
      </c>
      <c r="B10" s="168">
        <f>tab_dinamicas!$M12</f>
        <v>612063.2861917438</v>
      </c>
      <c r="C10" s="168">
        <f>tab_dinamicas!$M44</f>
        <v>802419.13696393534</v>
      </c>
      <c r="D10" s="168">
        <f>tab_dinamicas!$M76</f>
        <v>742902.04627506854</v>
      </c>
      <c r="E10" s="168">
        <f>tab_dinamicas!$M108</f>
        <v>889906.70230427838</v>
      </c>
      <c r="F10" s="168">
        <f>tab_dinamicas!$M140</f>
        <v>896557.90259856672</v>
      </c>
      <c r="G10" s="168">
        <f>tab_dinamicas!$M172</f>
        <v>1091300.901622761</v>
      </c>
      <c r="H10" s="168">
        <f>tab_dinamicas!$M204</f>
        <v>1153263.0123977263</v>
      </c>
      <c r="I10" s="168">
        <f>tab_dinamicas!$M236</f>
        <v>1170673.8690958039</v>
      </c>
      <c r="J10" s="165">
        <f>'[1]Total x Ano'!B10</f>
        <v>976155.2841601742</v>
      </c>
      <c r="K10" s="165">
        <f>'[1]Total x Ano'!C10</f>
        <v>927850.84234910295</v>
      </c>
      <c r="L10" s="165">
        <f>'[1]Total x Ano'!D10</f>
        <v>939805.06114393868</v>
      </c>
      <c r="M10" s="165">
        <f>'[1]Total x Ano'!E10</f>
        <v>944537.23037663964</v>
      </c>
    </row>
    <row r="11" spans="1:13" x14ac:dyDescent="0.25">
      <c r="A11" s="162" t="s">
        <v>536</v>
      </c>
      <c r="B11" s="168">
        <f>tab_dinamicas!$M13</f>
        <v>444417.50122881198</v>
      </c>
      <c r="C11" s="168">
        <f>tab_dinamicas!$M45</f>
        <v>505862.62816183048</v>
      </c>
      <c r="D11" s="168">
        <f>tab_dinamicas!$M77</f>
        <v>520852.06054462207</v>
      </c>
      <c r="E11" s="168">
        <f>tab_dinamicas!$M109</f>
        <v>575698.96915317373</v>
      </c>
      <c r="F11" s="168">
        <f>tab_dinamicas!$M141</f>
        <v>651873.53093502321</v>
      </c>
      <c r="G11" s="168">
        <f>tab_dinamicas!$M173</f>
        <v>743585.10587122047</v>
      </c>
      <c r="H11" s="168">
        <f>tab_dinamicas!$M205</f>
        <v>852862.84276950278</v>
      </c>
      <c r="I11" s="168">
        <f>tab_dinamicas!$M237</f>
        <v>794900.69996973732</v>
      </c>
      <c r="J11" s="165">
        <f>'[1]Total x Ano'!B11</f>
        <v>770061.41151935118</v>
      </c>
      <c r="K11" s="165">
        <f>'[1]Total x Ano'!C11</f>
        <v>783075.72774769575</v>
      </c>
      <c r="L11" s="165">
        <f>'[1]Total x Ano'!D11</f>
        <v>786911.67640690005</v>
      </c>
      <c r="M11" s="165">
        <f>'[1]Total x Ano'!E11</f>
        <v>797841.545848593</v>
      </c>
    </row>
    <row r="12" spans="1:13" x14ac:dyDescent="0.25">
      <c r="A12" s="162" t="s">
        <v>537</v>
      </c>
      <c r="B12" s="168">
        <f>tab_dinamicas!$M14</f>
        <v>1866255.2324276962</v>
      </c>
      <c r="C12" s="168">
        <f>tab_dinamicas!$M46</f>
        <v>2156840.053354674</v>
      </c>
      <c r="D12" s="168">
        <f>tab_dinamicas!$M78</f>
        <v>2382933.7832806646</v>
      </c>
      <c r="E12" s="168">
        <f>tab_dinamicas!$M110</f>
        <v>2919274.6780404691</v>
      </c>
      <c r="F12" s="168">
        <f>tab_dinamicas!$M142</f>
        <v>2893287.3484676462</v>
      </c>
      <c r="G12" s="168">
        <f>tab_dinamicas!$M174</f>
        <v>3179282.7725957735</v>
      </c>
      <c r="H12" s="168">
        <f>tab_dinamicas!$M206</f>
        <v>3415868.2486674679</v>
      </c>
      <c r="I12" s="168">
        <f>tab_dinamicas!$M238</f>
        <v>3876579.4862534064</v>
      </c>
      <c r="J12" s="165">
        <f>'[1]Total x Ano'!B12</f>
        <v>3663862.8315195269</v>
      </c>
      <c r="K12" s="165">
        <f>'[1]Total x Ano'!C12</f>
        <v>3622084.6944456412</v>
      </c>
      <c r="L12" s="165">
        <f>'[1]Total x Ano'!D12</f>
        <v>3674614.8636356085</v>
      </c>
      <c r="M12" s="165">
        <f>'[1]Total x Ano'!E12</f>
        <v>4016083.5465325597</v>
      </c>
    </row>
    <row r="13" spans="1:13" x14ac:dyDescent="0.25">
      <c r="A13" s="162" t="s">
        <v>538</v>
      </c>
      <c r="B13" s="168">
        <f>tab_dinamicas!$M15</f>
        <v>700586.55783411441</v>
      </c>
      <c r="C13" s="168">
        <f>tab_dinamicas!$M47</f>
        <v>744098.05084935075</v>
      </c>
      <c r="D13" s="168">
        <f>tab_dinamicas!$M79</f>
        <v>872044.86239212553</v>
      </c>
      <c r="E13" s="168">
        <f>tab_dinamicas!$M111</f>
        <v>1026962.750518114</v>
      </c>
      <c r="F13" s="168">
        <f>tab_dinamicas!$M143</f>
        <v>1443640.3523945024</v>
      </c>
      <c r="G13" s="168">
        <f>tab_dinamicas!$M175</f>
        <v>1490990.6204346467</v>
      </c>
      <c r="H13" s="168">
        <f>tab_dinamicas!$M207</f>
        <v>1421334.7503573287</v>
      </c>
      <c r="I13" s="168">
        <f>tab_dinamicas!$M239</f>
        <v>1491433.2973654531</v>
      </c>
      <c r="J13" s="165">
        <f>'[1]Total x Ano'!B13</f>
        <v>1441066.2222976519</v>
      </c>
      <c r="K13" s="165">
        <f>'[1]Total x Ano'!C13</f>
        <v>1502638.9001836216</v>
      </c>
      <c r="L13" s="165">
        <f>'[1]Total x Ano'!D13</f>
        <v>1454411.6535201259</v>
      </c>
      <c r="M13" s="165">
        <f>'[1]Total x Ano'!E13</f>
        <v>1906268.2034111312</v>
      </c>
    </row>
    <row r="14" spans="1:13" x14ac:dyDescent="0.25">
      <c r="A14" s="162" t="s">
        <v>539</v>
      </c>
      <c r="B14" s="168">
        <f>tab_dinamicas!$M16</f>
        <v>599570.66673670325</v>
      </c>
      <c r="C14" s="168">
        <f>tab_dinamicas!$M48</f>
        <v>606600.0339421581</v>
      </c>
      <c r="D14" s="168">
        <f>tab_dinamicas!$M80</f>
        <v>798800.41571516369</v>
      </c>
      <c r="E14" s="168">
        <f>tab_dinamicas!$M112</f>
        <v>946212.07910119114</v>
      </c>
      <c r="F14" s="168">
        <f>tab_dinamicas!$M144</f>
        <v>962338.15519345331</v>
      </c>
      <c r="G14" s="168">
        <f>tab_dinamicas!$M176</f>
        <v>1104316.9753435531</v>
      </c>
      <c r="H14" s="168">
        <f>tab_dinamicas!$M208</f>
        <v>1114086.3541419616</v>
      </c>
      <c r="I14" s="168">
        <f>tab_dinamicas!$M240</f>
        <v>1304466.1409677318</v>
      </c>
      <c r="J14" s="165">
        <f>'[1]Total x Ano'!B14</f>
        <v>1068023.4346504672</v>
      </c>
      <c r="K14" s="165">
        <f>'[1]Total x Ano'!C14</f>
        <v>1023679.8586942212</v>
      </c>
      <c r="L14" s="165">
        <f>'[1]Total x Ano'!D14</f>
        <v>956532.27437853278</v>
      </c>
      <c r="M14" s="165">
        <f>'[1]Total x Ano'!E14</f>
        <v>932266.65921395773</v>
      </c>
    </row>
    <row r="15" spans="1:13" x14ac:dyDescent="0.25">
      <c r="A15" s="162" t="s">
        <v>540</v>
      </c>
      <c r="B15" s="168">
        <f>tab_dinamicas!$M17</f>
        <v>3240265.3478275919</v>
      </c>
      <c r="C15" s="168">
        <f>tab_dinamicas!$M49</f>
        <v>3844840.3630840471</v>
      </c>
      <c r="D15" s="168">
        <f>tab_dinamicas!$M81</f>
        <v>3901780.7147318767</v>
      </c>
      <c r="E15" s="168">
        <f>tab_dinamicas!$M113</f>
        <v>4328449.089148663</v>
      </c>
      <c r="F15" s="168">
        <f>tab_dinamicas!$M145</f>
        <v>4424380.1463494841</v>
      </c>
      <c r="G15" s="168">
        <f>tab_dinamicas!$M177</f>
        <v>5017004.1364712277</v>
      </c>
      <c r="H15" s="168">
        <f>tab_dinamicas!$M209</f>
        <v>5221797.3919421649</v>
      </c>
      <c r="I15" s="168">
        <f>tab_dinamicas!$M241</f>
        <v>5002961.9851923212</v>
      </c>
      <c r="J15" s="165">
        <f>'[1]Total x Ano'!B15</f>
        <v>4275034.8716751765</v>
      </c>
      <c r="K15" s="165">
        <f>'[1]Total x Ano'!C15</f>
        <v>4104846.5190519392</v>
      </c>
      <c r="L15" s="165">
        <f>'[1]Total x Ano'!D15</f>
        <v>3338342.8445166335</v>
      </c>
      <c r="M15" s="165">
        <f>'[1]Total x Ano'!E15</f>
        <v>3474065.0331794536</v>
      </c>
    </row>
    <row r="16" spans="1:13" x14ac:dyDescent="0.25">
      <c r="A16" s="162" t="s">
        <v>541</v>
      </c>
      <c r="B16" s="168">
        <f>tab_dinamicas!$M18</f>
        <v>463245.4794941229</v>
      </c>
      <c r="C16" s="168">
        <f>tab_dinamicas!$M50</f>
        <v>500196.85681831738</v>
      </c>
      <c r="D16" s="168">
        <f>tab_dinamicas!$M82</f>
        <v>709368.05509950849</v>
      </c>
      <c r="E16" s="168">
        <f>tab_dinamicas!$M114</f>
        <v>692998.28379024332</v>
      </c>
      <c r="F16" s="168">
        <f>tab_dinamicas!$M146</f>
        <v>678763.49796300346</v>
      </c>
      <c r="G16" s="168">
        <f>tab_dinamicas!$M178</f>
        <v>708457.67767563462</v>
      </c>
      <c r="H16" s="168">
        <f>tab_dinamicas!$M210</f>
        <v>715474.95813987567</v>
      </c>
      <c r="I16" s="168">
        <f>tab_dinamicas!$M242</f>
        <v>811341.59968082665</v>
      </c>
      <c r="J16" s="165">
        <f>'[1]Total x Ano'!B16</f>
        <v>607553.96263121406</v>
      </c>
      <c r="K16" s="165">
        <f>'[1]Total x Ano'!C16</f>
        <v>566981.44912455278</v>
      </c>
      <c r="L16" s="165">
        <f>'[1]Total x Ano'!D16</f>
        <v>610940.17892996466</v>
      </c>
      <c r="M16" s="165">
        <f>'[1]Total x Ano'!E16</f>
        <v>649559.22093584272</v>
      </c>
    </row>
    <row r="17" spans="1:13" x14ac:dyDescent="0.25">
      <c r="A17" s="162" t="s">
        <v>542</v>
      </c>
      <c r="B17" s="168">
        <f>tab_dinamicas!$M19</f>
        <v>628576.3852896567</v>
      </c>
      <c r="C17" s="168">
        <f>tab_dinamicas!$M51</f>
        <v>612649.83300621936</v>
      </c>
      <c r="D17" s="168">
        <f>tab_dinamicas!$M83</f>
        <v>594545.18012302299</v>
      </c>
      <c r="E17" s="168">
        <f>tab_dinamicas!$M115</f>
        <v>645889.21512823855</v>
      </c>
      <c r="F17" s="168">
        <f>tab_dinamicas!$M147</f>
        <v>718268.12363197492</v>
      </c>
      <c r="G17" s="168">
        <f>tab_dinamicas!$M179</f>
        <v>769616.65330102236</v>
      </c>
      <c r="H17" s="168">
        <f>tab_dinamicas!$M211</f>
        <v>858453.74943203956</v>
      </c>
      <c r="I17" s="168">
        <f>tab_dinamicas!$M243</f>
        <v>912827.41895996127</v>
      </c>
      <c r="J17" s="165">
        <f>'[1]Total x Ano'!B17</f>
        <v>777535.86305371614</v>
      </c>
      <c r="K17" s="165">
        <f>'[1]Total x Ano'!C17</f>
        <v>745715.92530224635</v>
      </c>
      <c r="L17" s="165">
        <f>'[1]Total x Ano'!D17</f>
        <v>657253.66489972488</v>
      </c>
      <c r="M17" s="165">
        <f>'[1]Total x Ano'!E17</f>
        <v>648917.7005576645</v>
      </c>
    </row>
    <row r="18" spans="1:13" x14ac:dyDescent="0.25">
      <c r="A18" s="162" t="s">
        <v>543</v>
      </c>
      <c r="B18" s="168">
        <f>tab_dinamicas!$M20</f>
        <v>3175160.0241244091</v>
      </c>
      <c r="C18" s="168">
        <f>tab_dinamicas!$M52</f>
        <v>3725324.3674857039</v>
      </c>
      <c r="D18" s="168">
        <f>tab_dinamicas!$M84</f>
        <v>3803071.6080841003</v>
      </c>
      <c r="E18" s="168">
        <f>tab_dinamicas!$M116</f>
        <v>4063287.6472062455</v>
      </c>
      <c r="F18" s="168">
        <f>tab_dinamicas!$M148</f>
        <v>4300386.7281732177</v>
      </c>
      <c r="G18" s="168">
        <f>tab_dinamicas!$M180</f>
        <v>4302910.2194392532</v>
      </c>
      <c r="H18" s="168">
        <f>tab_dinamicas!$M212</f>
        <v>4373912.2552736318</v>
      </c>
      <c r="I18" s="168">
        <f>tab_dinamicas!$M244</f>
        <v>4759866.4670768175</v>
      </c>
      <c r="J18" s="165">
        <f>'[1]Total x Ano'!B18</f>
        <v>4172964.9270072062</v>
      </c>
      <c r="K18" s="165">
        <f>'[1]Total x Ano'!C18</f>
        <v>3910796.8704804974</v>
      </c>
      <c r="L18" s="165">
        <f>'[1]Total x Ano'!D18</f>
        <v>3505582.9195395578</v>
      </c>
      <c r="M18" s="165">
        <f>'[1]Total x Ano'!E18</f>
        <v>3840463.7202740479</v>
      </c>
    </row>
    <row r="19" spans="1:13" x14ac:dyDescent="0.25">
      <c r="A19" s="162" t="s">
        <v>544</v>
      </c>
      <c r="B19" s="168">
        <f>tab_dinamicas!$M21</f>
        <v>9065014.9098844212</v>
      </c>
      <c r="C19" s="168">
        <f>tab_dinamicas!$M53</f>
        <v>10007423.358550575</v>
      </c>
      <c r="D19" s="168">
        <f>tab_dinamicas!$M85</f>
        <v>10348680.869985953</v>
      </c>
      <c r="E19" s="168">
        <f>tab_dinamicas!$M117</f>
        <v>11519529.273112295</v>
      </c>
      <c r="F19" s="168">
        <f>tab_dinamicas!$M149</f>
        <v>11085450.116189187</v>
      </c>
      <c r="G19" s="168">
        <f>tab_dinamicas!$M181</f>
        <v>11628073.383700956</v>
      </c>
      <c r="H19" s="168">
        <f>tab_dinamicas!$M213</f>
        <v>12053796.821826624</v>
      </c>
      <c r="I19" s="168">
        <f>tab_dinamicas!$M245</f>
        <v>12057200.194352934</v>
      </c>
      <c r="J19" s="165">
        <f>'[1]Total x Ano'!B19</f>
        <v>10217471.50935154</v>
      </c>
      <c r="K19" s="165">
        <f>'[1]Total x Ano'!C19</f>
        <v>9670438.209283391</v>
      </c>
      <c r="L19" s="165">
        <f>'[1]Total x Ano'!D19</f>
        <v>9499457.8083975874</v>
      </c>
      <c r="M19" s="165">
        <f>'[1]Total x Ano'!E19</f>
        <v>9687315.8182510491</v>
      </c>
    </row>
    <row r="20" spans="1:13" x14ac:dyDescent="0.25">
      <c r="A20" s="162" t="s">
        <v>545</v>
      </c>
      <c r="B20" s="168">
        <f>tab_dinamicas!$M22</f>
        <v>1918046.5287174045</v>
      </c>
      <c r="C20" s="168">
        <f>tab_dinamicas!$M54</f>
        <v>2449989.2387524606</v>
      </c>
      <c r="D20" s="168">
        <f>tab_dinamicas!$M86</f>
        <v>2443607.3109166436</v>
      </c>
      <c r="E20" s="168">
        <f>tab_dinamicas!$M118</f>
        <v>2446650.3813418318</v>
      </c>
      <c r="F20" s="168">
        <f>tab_dinamicas!$M150</f>
        <v>2511579.4280355605</v>
      </c>
      <c r="G20" s="168">
        <f>tab_dinamicas!$M182</f>
        <v>2630379.6510940543</v>
      </c>
      <c r="H20" s="168">
        <f>tab_dinamicas!$M214</f>
        <v>2870473.2433942105</v>
      </c>
      <c r="I20" s="168">
        <f>tab_dinamicas!$M246</f>
        <v>2869381.9057222321</v>
      </c>
      <c r="J20" s="165">
        <f>'[1]Total x Ano'!B20</f>
        <v>2297376.9956037425</v>
      </c>
      <c r="K20" s="165">
        <f>'[1]Total x Ano'!C20</f>
        <v>2072134.9677858199</v>
      </c>
      <c r="L20" s="165">
        <f>'[1]Total x Ano'!D20</f>
        <v>2015916.0506331674</v>
      </c>
      <c r="M20" s="165">
        <f>'[1]Total x Ano'!E20</f>
        <v>2066992.2103988687</v>
      </c>
    </row>
    <row r="21" spans="1:13" x14ac:dyDescent="0.25">
      <c r="A21" s="162" t="s">
        <v>546</v>
      </c>
      <c r="B21" s="168">
        <f>tab_dinamicas!$M23</f>
        <v>28029037.90818252</v>
      </c>
      <c r="C21" s="168">
        <f>tab_dinamicas!$M55</f>
        <v>29401572.644554731</v>
      </c>
      <c r="D21" s="168">
        <f>tab_dinamicas!$M87</f>
        <v>30404740.306446929</v>
      </c>
      <c r="E21" s="168">
        <f>tab_dinamicas!$M119</f>
        <v>33163883.73271808</v>
      </c>
      <c r="F21" s="168">
        <f>tab_dinamicas!$M151</f>
        <v>33527035.169794019</v>
      </c>
      <c r="G21" s="168">
        <f>tab_dinamicas!$M183</f>
        <v>35883003.837425068</v>
      </c>
      <c r="H21" s="168">
        <f>tab_dinamicas!$M215</f>
        <v>34212676.109687939</v>
      </c>
      <c r="I21" s="168">
        <f>tab_dinamicas!$M247</f>
        <v>34987957.633613519</v>
      </c>
      <c r="J21" s="165">
        <f>'[1]Total x Ano'!B21</f>
        <v>32519802.759136636</v>
      </c>
      <c r="K21" s="165">
        <f>'[1]Total x Ano'!C21</f>
        <v>29849712.341424569</v>
      </c>
      <c r="L21" s="165">
        <f>'[1]Total x Ano'!D21</f>
        <v>29831399.608581811</v>
      </c>
      <c r="M21" s="165">
        <f>'[1]Total x Ano'!E21</f>
        <v>30014696.379274942</v>
      </c>
    </row>
    <row r="22" spans="1:13" x14ac:dyDescent="0.25">
      <c r="A22" s="162" t="s">
        <v>547</v>
      </c>
      <c r="B22" s="168">
        <f>tab_dinamicas!$M24</f>
        <v>73784128.309681371</v>
      </c>
      <c r="C22" s="168">
        <f>tab_dinamicas!$M56</f>
        <v>79542250.63276802</v>
      </c>
      <c r="D22" s="168">
        <f>tab_dinamicas!$M88</f>
        <v>87970576.08704716</v>
      </c>
      <c r="E22" s="168">
        <f>tab_dinamicas!$M120</f>
        <v>94396001.689498425</v>
      </c>
      <c r="F22" s="168">
        <f>tab_dinamicas!$M152</f>
        <v>96450510.753991127</v>
      </c>
      <c r="G22" s="168">
        <f>tab_dinamicas!$M184</f>
        <v>101421491.0943222</v>
      </c>
      <c r="H22" s="168">
        <f>tab_dinamicas!$M216</f>
        <v>102009931.64261572</v>
      </c>
      <c r="I22" s="168">
        <f>tab_dinamicas!$M248</f>
        <v>103564276.58203763</v>
      </c>
      <c r="J22" s="165">
        <f>'[1]Total x Ano'!B22</f>
        <v>86240593.015870273</v>
      </c>
      <c r="K22" s="165">
        <f>'[1]Total x Ano'!C22</f>
        <v>82943776.615083575</v>
      </c>
      <c r="L22" s="165">
        <f>'[1]Total x Ano'!D22</f>
        <v>77924719.23071757</v>
      </c>
      <c r="M22" s="165">
        <f>'[1]Total x Ano'!E22</f>
        <v>75584681.438489944</v>
      </c>
    </row>
    <row r="23" spans="1:13" x14ac:dyDescent="0.25">
      <c r="A23" s="162" t="s">
        <v>548</v>
      </c>
      <c r="B23" s="168">
        <f>tab_dinamicas!$M25</f>
        <v>7564415.1047583446</v>
      </c>
      <c r="C23" s="168">
        <f>tab_dinamicas!$M57</f>
        <v>8772768.4693630841</v>
      </c>
      <c r="D23" s="168">
        <f>tab_dinamicas!$M89</f>
        <v>9304831.5839488842</v>
      </c>
      <c r="E23" s="168">
        <f>tab_dinamicas!$M121</f>
        <v>10410880.169225343</v>
      </c>
      <c r="F23" s="168">
        <f>tab_dinamicas!$M153</f>
        <v>10166700.478817916</v>
      </c>
      <c r="G23" s="168">
        <f>tab_dinamicas!$M185</f>
        <v>11031584.665285433</v>
      </c>
      <c r="H23" s="168">
        <f>tab_dinamicas!$M217</f>
        <v>11535293.813743796</v>
      </c>
      <c r="I23" s="168">
        <f>tab_dinamicas!$M249</f>
        <v>11575358.454779794</v>
      </c>
      <c r="J23" s="165">
        <f>'[1]Total x Ano'!B23</f>
        <v>10000668.902392827</v>
      </c>
      <c r="K23" s="165">
        <f>'[1]Total x Ano'!C23</f>
        <v>9594636.1653414499</v>
      </c>
      <c r="L23" s="165">
        <f>'[1]Total x Ano'!D23</f>
        <v>9283904.6291453</v>
      </c>
      <c r="M23" s="165">
        <f>'[1]Total x Ano'!E23</f>
        <v>9752441.7413558383</v>
      </c>
    </row>
    <row r="24" spans="1:13" x14ac:dyDescent="0.25">
      <c r="A24" s="162" t="s">
        <v>549</v>
      </c>
      <c r="B24" s="168">
        <f>tab_dinamicas!$M26</f>
        <v>3787426.7466871785</v>
      </c>
      <c r="C24" s="168">
        <f>tab_dinamicas!$M58</f>
        <v>4476427.5605676332</v>
      </c>
      <c r="D24" s="168">
        <f>tab_dinamicas!$M90</f>
        <v>4712366.4394674841</v>
      </c>
      <c r="E24" s="168">
        <f>tab_dinamicas!$M122</f>
        <v>5261003.6150132464</v>
      </c>
      <c r="F24" s="168">
        <f>tab_dinamicas!$M154</f>
        <v>5233190.5530645438</v>
      </c>
      <c r="G24" s="168">
        <f>tab_dinamicas!$M186</f>
        <v>5653100.1189193232</v>
      </c>
      <c r="H24" s="168">
        <f>tab_dinamicas!$M218</f>
        <v>6093564.6749523198</v>
      </c>
      <c r="I24" s="168">
        <f>tab_dinamicas!$M250</f>
        <v>6187815.0156518696</v>
      </c>
      <c r="J24" s="165">
        <f>'[1]Total x Ano'!B24</f>
        <v>5056426.9597318135</v>
      </c>
      <c r="K24" s="165">
        <f>'[1]Total x Ano'!C24</f>
        <v>4699054.6098167989</v>
      </c>
      <c r="L24" s="165">
        <f>'[1]Total x Ano'!D24</f>
        <v>4723858.000625073</v>
      </c>
      <c r="M24" s="165">
        <f>'[1]Total x Ano'!E24</f>
        <v>4867547.1829884015</v>
      </c>
    </row>
    <row r="25" spans="1:13" x14ac:dyDescent="0.25">
      <c r="A25" s="162" t="s">
        <v>550</v>
      </c>
      <c r="B25" s="168">
        <f>tab_dinamicas!$M27</f>
        <v>8521353.9592290334</v>
      </c>
      <c r="C25" s="168">
        <f>tab_dinamicas!$M59</f>
        <v>9757593.1430421527</v>
      </c>
      <c r="D25" s="168">
        <f>tab_dinamicas!$M91</f>
        <v>9750257.2507053949</v>
      </c>
      <c r="E25" s="168">
        <f>tab_dinamicas!$M123</f>
        <v>10883105.094047451</v>
      </c>
      <c r="F25" s="168">
        <f>tab_dinamicas!$M155</f>
        <v>10512449.973756516</v>
      </c>
      <c r="G25" s="168">
        <f>tab_dinamicas!$M187</f>
        <v>10342771.447703976</v>
      </c>
      <c r="H25" s="168">
        <f>tab_dinamicas!$M219</f>
        <v>10996900.393055515</v>
      </c>
      <c r="I25" s="168">
        <f>tab_dinamicas!$M251</f>
        <v>11741569.60604546</v>
      </c>
      <c r="J25" s="165">
        <f>'[1]Total x Ano'!B25</f>
        <v>8842847.6483325493</v>
      </c>
      <c r="K25" s="165">
        <f>'[1]Total x Ano'!C25</f>
        <v>8680216.172970742</v>
      </c>
      <c r="L25" s="165">
        <f>'[1]Total x Ano'!D25</f>
        <v>8661308.6848083064</v>
      </c>
      <c r="M25" s="165">
        <f>'[1]Total x Ano'!E25</f>
        <v>8342133.0308528878</v>
      </c>
    </row>
    <row r="26" spans="1:13" x14ac:dyDescent="0.25">
      <c r="A26" s="162" t="s">
        <v>551</v>
      </c>
      <c r="B26" s="168">
        <f>tab_dinamicas!$M28</f>
        <v>933255.12685553869</v>
      </c>
      <c r="C26" s="168">
        <f>tab_dinamicas!$M60</f>
        <v>975231.8081451403</v>
      </c>
      <c r="D26" s="168">
        <f>tab_dinamicas!$M92</f>
        <v>1125531.5998539578</v>
      </c>
      <c r="E26" s="168">
        <f>tab_dinamicas!$M124</f>
        <v>1200564.1515825628</v>
      </c>
      <c r="F26" s="168">
        <f>tab_dinamicas!$M156</f>
        <v>1210975.6172302128</v>
      </c>
      <c r="G26" s="168">
        <f>tab_dinamicas!$M188</f>
        <v>1264106.4860954904</v>
      </c>
      <c r="H26" s="168">
        <f>tab_dinamicas!$M220</f>
        <v>1400845.4846823676</v>
      </c>
      <c r="I26" s="168">
        <f>tab_dinamicas!$M252</f>
        <v>1418594.8632061197</v>
      </c>
      <c r="J26" s="165">
        <f>'[1]Total x Ano'!B26</f>
        <v>1216814.3614796004</v>
      </c>
      <c r="K26" s="165">
        <f>'[1]Total x Ano'!C26</f>
        <v>1252228.939396417</v>
      </c>
      <c r="L26" s="165">
        <f>'[1]Total x Ano'!D26</f>
        <v>1229293.9071099174</v>
      </c>
      <c r="M26" s="165">
        <f>'[1]Total x Ano'!E26</f>
        <v>1270823.2756976415</v>
      </c>
    </row>
    <row r="27" spans="1:13" x14ac:dyDescent="0.25">
      <c r="A27" s="162" t="s">
        <v>552</v>
      </c>
      <c r="B27" s="168">
        <f>tab_dinamicas!$M29</f>
        <v>796449.24417845765</v>
      </c>
      <c r="C27" s="168">
        <f>tab_dinamicas!$M61</f>
        <v>943535.80880027974</v>
      </c>
      <c r="D27" s="168">
        <f>tab_dinamicas!$M93</f>
        <v>1037526.8958189685</v>
      </c>
      <c r="E27" s="168">
        <f>tab_dinamicas!$M125</f>
        <v>1073169.6590291378</v>
      </c>
      <c r="F27" s="168">
        <f>tab_dinamicas!$M157</f>
        <v>1147011.7913973874</v>
      </c>
      <c r="G27" s="168">
        <f>tab_dinamicas!$M189</f>
        <v>1274829.0827245638</v>
      </c>
      <c r="H27" s="168">
        <f>tab_dinamicas!$M221</f>
        <v>1301333.6883415761</v>
      </c>
      <c r="I27" s="168">
        <f>tab_dinamicas!$M253</f>
        <v>1368763.3039092594</v>
      </c>
      <c r="J27" s="165">
        <f>'[1]Total x Ano'!B27</f>
        <v>1242510.7343737343</v>
      </c>
      <c r="K27" s="165">
        <f>'[1]Total x Ano'!C27</f>
        <v>1159952.8419948756</v>
      </c>
      <c r="L27" s="165">
        <f>'[1]Total x Ano'!D27</f>
        <v>1203808.2674455759</v>
      </c>
      <c r="M27" s="165">
        <f>'[1]Total x Ano'!E27</f>
        <v>1279597.7701247677</v>
      </c>
    </row>
    <row r="28" spans="1:13" x14ac:dyDescent="0.25">
      <c r="A28" s="162" t="s">
        <v>553</v>
      </c>
      <c r="B28" s="168">
        <f>tab_dinamicas!$M30</f>
        <v>2166117.8205008083</v>
      </c>
      <c r="C28" s="168">
        <f>tab_dinamicas!$M62</f>
        <v>2517755.3620864442</v>
      </c>
      <c r="D28" s="168">
        <f>tab_dinamicas!$M94</f>
        <v>2611013.8772024051</v>
      </c>
      <c r="E28" s="168">
        <f>tab_dinamicas!$M126</f>
        <v>2966662.5114157968</v>
      </c>
      <c r="F28" s="168">
        <f>tab_dinamicas!$M158</f>
        <v>2931915.9981983094</v>
      </c>
      <c r="G28" s="168">
        <f>tab_dinamicas!$M190</f>
        <v>2943932.3428007332</v>
      </c>
      <c r="H28" s="168">
        <f>tab_dinamicas!$M222</f>
        <v>3250503.9233181984</v>
      </c>
      <c r="I28" s="168">
        <f>tab_dinamicas!$M254</f>
        <v>3400579.4376244573</v>
      </c>
      <c r="J28" s="165">
        <f>'[1]Total x Ano'!B28</f>
        <v>3125590.23811197</v>
      </c>
      <c r="K28" s="165">
        <f>'[1]Total x Ano'!C28</f>
        <v>2976351.5077586072</v>
      </c>
      <c r="L28" s="165">
        <f>'[1]Total x Ano'!D28</f>
        <v>3029948.0741052679</v>
      </c>
      <c r="M28" s="165">
        <f>'[1]Total x Ano'!E28</f>
        <v>3093996.0528819677</v>
      </c>
    </row>
    <row r="29" spans="1:13" x14ac:dyDescent="0.25">
      <c r="A29" s="162" t="s">
        <v>554</v>
      </c>
      <c r="B29" s="168">
        <f>tab_dinamicas!$M31</f>
        <v>5232128.5916365301</v>
      </c>
      <c r="C29" s="168">
        <f>tab_dinamicas!$M63</f>
        <v>4932257.4591668155</v>
      </c>
      <c r="D29" s="168">
        <f>tab_dinamicas!$M95</f>
        <v>5923638.5412922194</v>
      </c>
      <c r="E29" s="168">
        <f>tab_dinamicas!$M127</f>
        <v>6330445.3089455636</v>
      </c>
      <c r="F29" s="168">
        <f>tab_dinamicas!$M159</f>
        <v>6527559.2398879891</v>
      </c>
      <c r="G29" s="168">
        <f>tab_dinamicas!$M191</f>
        <v>6290266.8600327214</v>
      </c>
      <c r="H29" s="168">
        <f>tab_dinamicas!$M223</f>
        <v>6801716.9983960148</v>
      </c>
      <c r="I29" s="168">
        <f>tab_dinamicas!$M255</f>
        <v>7023965.2459144462</v>
      </c>
      <c r="J29" s="165">
        <f>'[1]Total x Ano'!B29</f>
        <v>6944193.2570478814</v>
      </c>
      <c r="K29" s="165">
        <f>'[1]Total x Ano'!C29</f>
        <v>5863182.2607767722</v>
      </c>
      <c r="L29" s="165">
        <f>'[1]Total x Ano'!D29</f>
        <v>6418750.3424530514</v>
      </c>
      <c r="M29" s="165">
        <f>'[1]Total x Ano'!E29</f>
        <v>9000925.811332766</v>
      </c>
    </row>
    <row r="30" spans="1:13" x14ac:dyDescent="0.25">
      <c r="A30" s="162" t="s">
        <v>94</v>
      </c>
      <c r="B30" s="168">
        <f>tab_dinamicas!$M32</f>
        <v>156957516.43457371</v>
      </c>
      <c r="C30" s="168">
        <f>tab_dinamicas!$M64</f>
        <v>171441378.74734852</v>
      </c>
      <c r="D30" s="168">
        <f>tab_dinamicas!$M96</f>
        <v>184420025.57509047</v>
      </c>
      <c r="E30" s="168">
        <f>tab_dinamicas!$M128</f>
        <v>200735555.65603769</v>
      </c>
      <c r="F30" s="168">
        <f>tab_dinamicas!$M160</f>
        <v>203291324.7498011</v>
      </c>
      <c r="G30" s="168">
        <f>tab_dinamicas!$M192</f>
        <v>214154412.22803101</v>
      </c>
      <c r="H30" s="168">
        <f>tab_dinamicas!$M224</f>
        <v>217348950.6542958</v>
      </c>
      <c r="I30" s="168">
        <f>tab_dinamicas!$M256</f>
        <v>222385105.48258138</v>
      </c>
      <c r="J30" s="165">
        <f>'[1]Total x Ano'!B30</f>
        <v>190789400.68605903</v>
      </c>
      <c r="K30" s="165">
        <f>'[1]Total x Ano'!C30</f>
        <v>180979692.34779853</v>
      </c>
      <c r="L30" s="165">
        <f>'[1]Total x Ano'!D30</f>
        <v>174694576.22986257</v>
      </c>
      <c r="M30" s="165">
        <f>'[1]Total x Ano'!E30</f>
        <v>176999472.67480889</v>
      </c>
    </row>
    <row r="32" spans="1:13" s="174" customFormat="1" x14ac:dyDescent="0.25">
      <c r="A32" s="171" t="s">
        <v>935</v>
      </c>
      <c r="B32" s="173"/>
      <c r="C32" s="173"/>
      <c r="D32" s="173"/>
      <c r="E32" s="173"/>
      <c r="F32" s="173"/>
      <c r="G32" s="173"/>
      <c r="H32" s="173"/>
      <c r="I32" s="173"/>
      <c r="J32" s="173"/>
    </row>
    <row r="33" spans="1:13" s="1" customFormat="1" x14ac:dyDescent="0.25">
      <c r="A33" s="162"/>
      <c r="B33" s="162">
        <v>2007</v>
      </c>
      <c r="C33" s="162">
        <v>2008</v>
      </c>
      <c r="D33" s="162">
        <v>2009</v>
      </c>
      <c r="E33" s="162">
        <v>2010</v>
      </c>
      <c r="F33" s="162">
        <v>2011</v>
      </c>
      <c r="G33" s="162">
        <v>2012</v>
      </c>
      <c r="H33" s="162">
        <v>2013</v>
      </c>
      <c r="I33" s="162">
        <v>2014</v>
      </c>
      <c r="J33" s="162">
        <v>2015</v>
      </c>
      <c r="K33" s="1">
        <v>2016</v>
      </c>
      <c r="L33" s="1">
        <v>2017</v>
      </c>
      <c r="M33" s="1">
        <v>2018</v>
      </c>
    </row>
    <row r="34" spans="1:13" x14ac:dyDescent="0.25">
      <c r="A34" s="162" t="s">
        <v>528</v>
      </c>
      <c r="B34" s="169">
        <f>+B3/B$30</f>
        <v>2.356321554904024E-3</v>
      </c>
      <c r="C34" s="170">
        <f t="shared" ref="C34:M34" si="0">+C3/C$30</f>
        <v>2.5719089805473026E-3</v>
      </c>
      <c r="D34" s="170">
        <f t="shared" si="0"/>
        <v>2.7304230624590341E-3</v>
      </c>
      <c r="E34" s="170">
        <f t="shared" si="0"/>
        <v>2.9265026694591141E-3</v>
      </c>
      <c r="F34" s="170">
        <f t="shared" si="0"/>
        <v>2.9445494637183938E-3</v>
      </c>
      <c r="G34" s="170">
        <f t="shared" si="0"/>
        <v>2.9767425391587772E-3</v>
      </c>
      <c r="H34" s="170">
        <f t="shared" si="0"/>
        <v>3.1095421876424973E-3</v>
      </c>
      <c r="I34" s="170">
        <f t="shared" si="0"/>
        <v>3.400307463140813E-3</v>
      </c>
      <c r="J34" s="170">
        <f t="shared" si="0"/>
        <v>3.4337781991389043E-3</v>
      </c>
      <c r="K34" s="170">
        <f t="shared" si="0"/>
        <v>3.3147214362612351E-3</v>
      </c>
      <c r="L34" s="170">
        <f t="shared" si="0"/>
        <v>3.4225499131550238E-3</v>
      </c>
      <c r="M34" s="170">
        <f t="shared" si="0"/>
        <v>3.359976601345278E-3</v>
      </c>
    </row>
    <row r="35" spans="1:13" x14ac:dyDescent="0.25">
      <c r="A35" s="162" t="s">
        <v>529</v>
      </c>
      <c r="B35" s="170">
        <f t="shared" ref="B35:M50" si="1">+B4/B$30</f>
        <v>1.3194986471128001E-3</v>
      </c>
      <c r="C35" s="170">
        <f t="shared" si="1"/>
        <v>1.2602885049089844E-3</v>
      </c>
      <c r="D35" s="170">
        <f t="shared" si="1"/>
        <v>1.1682548061869664E-3</v>
      </c>
      <c r="E35" s="170">
        <f t="shared" si="1"/>
        <v>1.1936758731644415E-3</v>
      </c>
      <c r="F35" s="170">
        <f t="shared" si="1"/>
        <v>9.1149577867418504E-4</v>
      </c>
      <c r="G35" s="170">
        <f t="shared" si="1"/>
        <v>1.0457448207660902E-3</v>
      </c>
      <c r="H35" s="170">
        <f t="shared" si="1"/>
        <v>1.2039380975364497E-3</v>
      </c>
      <c r="I35" s="170">
        <f t="shared" si="1"/>
        <v>1.254948801235939E-3</v>
      </c>
      <c r="J35" s="170">
        <f t="shared" si="1"/>
        <v>1.2727056726782077E-3</v>
      </c>
      <c r="K35" s="170">
        <f t="shared" si="1"/>
        <v>1.5073270774048849E-3</v>
      </c>
      <c r="L35" s="170">
        <f t="shared" si="1"/>
        <v>1.6634395691624221E-3</v>
      </c>
      <c r="M35" s="170">
        <f t="shared" si="1"/>
        <v>1.3803809550771635E-3</v>
      </c>
    </row>
    <row r="36" spans="1:13" x14ac:dyDescent="0.25">
      <c r="A36" s="162" t="s">
        <v>530</v>
      </c>
      <c r="B36" s="170">
        <f t="shared" si="1"/>
        <v>6.9735877285238175E-3</v>
      </c>
      <c r="C36" s="170">
        <f t="shared" si="1"/>
        <v>7.8834789237932409E-3</v>
      </c>
      <c r="D36" s="170">
        <f t="shared" si="1"/>
        <v>7.8069545329381533E-3</v>
      </c>
      <c r="E36" s="170">
        <f t="shared" si="1"/>
        <v>8.297801989940885E-3</v>
      </c>
      <c r="F36" s="170">
        <f t="shared" si="1"/>
        <v>8.8629676579313789E-3</v>
      </c>
      <c r="G36" s="170">
        <f t="shared" si="1"/>
        <v>8.8320810984443016E-3</v>
      </c>
      <c r="H36" s="170">
        <f t="shared" si="1"/>
        <v>8.910830665099843E-3</v>
      </c>
      <c r="I36" s="170">
        <f t="shared" si="1"/>
        <v>9.0534345654597476E-3</v>
      </c>
      <c r="J36" s="170">
        <f t="shared" si="1"/>
        <v>8.8271606192987691E-3</v>
      </c>
      <c r="K36" s="170">
        <f t="shared" si="1"/>
        <v>8.8350572538165081E-3</v>
      </c>
      <c r="L36" s="170">
        <f t="shared" si="1"/>
        <v>8.6371923918994679E-3</v>
      </c>
      <c r="M36" s="170">
        <f t="shared" si="1"/>
        <v>8.0982280043836175E-3</v>
      </c>
    </row>
    <row r="37" spans="1:13" x14ac:dyDescent="0.25">
      <c r="A37" s="162" t="s">
        <v>531</v>
      </c>
      <c r="B37" s="170">
        <f t="shared" si="1"/>
        <v>6.4843874905166107E-4</v>
      </c>
      <c r="C37" s="170">
        <f t="shared" si="1"/>
        <v>6.5297652090606469E-4</v>
      </c>
      <c r="D37" s="170">
        <f t="shared" si="1"/>
        <v>7.3993489430639048E-4</v>
      </c>
      <c r="E37" s="170">
        <f t="shared" si="1"/>
        <v>7.0913427972030209E-4</v>
      </c>
      <c r="F37" s="170">
        <f t="shared" si="1"/>
        <v>7.1776539304881375E-4</v>
      </c>
      <c r="G37" s="170">
        <f t="shared" si="1"/>
        <v>8.4950871867533963E-4</v>
      </c>
      <c r="H37" s="170">
        <f t="shared" si="1"/>
        <v>8.6192345137777457E-4</v>
      </c>
      <c r="I37" s="170">
        <f t="shared" si="1"/>
        <v>8.9565742700953614E-4</v>
      </c>
      <c r="J37" s="170">
        <f t="shared" si="1"/>
        <v>1.0747403677645814E-3</v>
      </c>
      <c r="K37" s="170">
        <f t="shared" si="1"/>
        <v>1.1102760548306586E-3</v>
      </c>
      <c r="L37" s="170">
        <f t="shared" si="1"/>
        <v>1.1618614710356867E-3</v>
      </c>
      <c r="M37" s="170">
        <f t="shared" si="1"/>
        <v>1.113428077199846E-3</v>
      </c>
    </row>
    <row r="38" spans="1:13" x14ac:dyDescent="0.25">
      <c r="A38" s="162" t="s">
        <v>532</v>
      </c>
      <c r="B38" s="170">
        <f t="shared" si="1"/>
        <v>7.8713135924159267E-3</v>
      </c>
      <c r="C38" s="170">
        <f t="shared" si="1"/>
        <v>8.5757739278558062E-3</v>
      </c>
      <c r="D38" s="170">
        <f t="shared" si="1"/>
        <v>9.5549668157884349E-3</v>
      </c>
      <c r="E38" s="170">
        <f t="shared" si="1"/>
        <v>9.7865897314649061E-3</v>
      </c>
      <c r="F38" s="170">
        <f t="shared" si="1"/>
        <v>9.2460714539574582E-3</v>
      </c>
      <c r="G38" s="170">
        <f t="shared" si="1"/>
        <v>9.299434497961721E-3</v>
      </c>
      <c r="H38" s="170">
        <f t="shared" si="1"/>
        <v>9.7133019871344581E-3</v>
      </c>
      <c r="I38" s="170">
        <f t="shared" si="1"/>
        <v>1.0221474875347605E-2</v>
      </c>
      <c r="J38" s="170">
        <f t="shared" si="1"/>
        <v>1.067222834267806E-2</v>
      </c>
      <c r="K38" s="170">
        <f t="shared" si="1"/>
        <v>1.0301609203332715E-2</v>
      </c>
      <c r="L38" s="170">
        <f t="shared" si="1"/>
        <v>1.0648185740559514E-2</v>
      </c>
      <c r="M38" s="170">
        <f t="shared" si="1"/>
        <v>1.0310102486458065E-2</v>
      </c>
    </row>
    <row r="39" spans="1:13" x14ac:dyDescent="0.25">
      <c r="A39" s="162" t="s">
        <v>533</v>
      </c>
      <c r="B39" s="170">
        <f t="shared" si="1"/>
        <v>8.7924417812105019E-4</v>
      </c>
      <c r="C39" s="170">
        <f t="shared" si="1"/>
        <v>9.1867590673517185E-4</v>
      </c>
      <c r="D39" s="170">
        <f t="shared" si="1"/>
        <v>7.3385730395120836E-4</v>
      </c>
      <c r="E39" s="170">
        <f t="shared" si="1"/>
        <v>6.8321113847541199E-4</v>
      </c>
      <c r="F39" s="170">
        <f t="shared" si="1"/>
        <v>6.9067410437663457E-4</v>
      </c>
      <c r="G39" s="170">
        <f t="shared" si="1"/>
        <v>7.0771370466186868E-4</v>
      </c>
      <c r="H39" s="170">
        <f t="shared" si="1"/>
        <v>8.0138116484061391E-4</v>
      </c>
      <c r="I39" s="170">
        <f t="shared" si="1"/>
        <v>8.3054645935768865E-4</v>
      </c>
      <c r="J39" s="170">
        <f t="shared" si="1"/>
        <v>8.6752605175275798E-4</v>
      </c>
      <c r="K39" s="170">
        <f t="shared" si="1"/>
        <v>8.6645675182292698E-4</v>
      </c>
      <c r="L39" s="170">
        <f t="shared" si="1"/>
        <v>9.0991699916690479E-4</v>
      </c>
      <c r="M39" s="170">
        <f t="shared" si="1"/>
        <v>1.0714717918089691E-3</v>
      </c>
    </row>
    <row r="40" spans="1:13" x14ac:dyDescent="0.25">
      <c r="A40" s="162" t="s">
        <v>534</v>
      </c>
      <c r="B40" s="170">
        <f t="shared" si="1"/>
        <v>1.8046535048045383E-3</v>
      </c>
      <c r="C40" s="170">
        <f t="shared" si="1"/>
        <v>2.4352432257154664E-3</v>
      </c>
      <c r="D40" s="170">
        <f t="shared" si="1"/>
        <v>1.4547175070447631E-3</v>
      </c>
      <c r="E40" s="170">
        <f t="shared" si="1"/>
        <v>1.2864720135567337E-3</v>
      </c>
      <c r="F40" s="170">
        <f t="shared" si="1"/>
        <v>1.307558087754037E-3</v>
      </c>
      <c r="G40" s="170">
        <f t="shared" si="1"/>
        <v>1.4267493142137242E-3</v>
      </c>
      <c r="H40" s="170">
        <f t="shared" si="1"/>
        <v>1.6005445653079773E-3</v>
      </c>
      <c r="I40" s="170">
        <f t="shared" si="1"/>
        <v>1.614306931506541E-3</v>
      </c>
      <c r="J40" s="170">
        <f t="shared" si="1"/>
        <v>1.8033374898183368E-3</v>
      </c>
      <c r="K40" s="170">
        <f t="shared" si="1"/>
        <v>1.8595874749886428E-3</v>
      </c>
      <c r="L40" s="170">
        <f t="shared" si="1"/>
        <v>1.8795219431265965E-3</v>
      </c>
      <c r="M40" s="170">
        <f t="shared" si="1"/>
        <v>1.9451323525760736E-3</v>
      </c>
    </row>
    <row r="41" spans="1:13" x14ac:dyDescent="0.25">
      <c r="A41" s="162" t="s">
        <v>535</v>
      </c>
      <c r="B41" s="170">
        <f t="shared" si="1"/>
        <v>3.8995474705212779E-3</v>
      </c>
      <c r="C41" s="170">
        <f t="shared" si="1"/>
        <v>4.6804286271312162E-3</v>
      </c>
      <c r="D41" s="170">
        <f t="shared" si="1"/>
        <v>4.028315493170672E-3</v>
      </c>
      <c r="E41" s="170">
        <f t="shared" si="1"/>
        <v>4.4332290779075635E-3</v>
      </c>
      <c r="F41" s="170">
        <f t="shared" si="1"/>
        <v>4.4102123083805816E-3</v>
      </c>
      <c r="G41" s="170">
        <f t="shared" si="1"/>
        <v>5.0958599931191098E-3</v>
      </c>
      <c r="H41" s="170">
        <f t="shared" si="1"/>
        <v>5.3060436175376242E-3</v>
      </c>
      <c r="I41" s="170">
        <f t="shared" si="1"/>
        <v>5.2641739047919224E-3</v>
      </c>
      <c r="J41" s="170">
        <f t="shared" si="1"/>
        <v>5.1164020676726296E-3</v>
      </c>
      <c r="K41" s="170">
        <f t="shared" si="1"/>
        <v>5.1268229618050267E-3</v>
      </c>
      <c r="L41" s="170">
        <f t="shared" si="1"/>
        <v>5.3797037173457874E-3</v>
      </c>
      <c r="M41" s="170">
        <f t="shared" si="1"/>
        <v>5.3363844315625977E-3</v>
      </c>
    </row>
    <row r="42" spans="1:13" x14ac:dyDescent="0.25">
      <c r="A42" s="162" t="s">
        <v>536</v>
      </c>
      <c r="B42" s="170">
        <f t="shared" si="1"/>
        <v>2.8314509003719061E-3</v>
      </c>
      <c r="C42" s="170">
        <f t="shared" si="1"/>
        <v>2.9506448901540582E-3</v>
      </c>
      <c r="D42" s="170">
        <f t="shared" si="1"/>
        <v>2.824270623108369E-3</v>
      </c>
      <c r="E42" s="170">
        <f t="shared" si="1"/>
        <v>2.8679471719481498E-3</v>
      </c>
      <c r="F42" s="170">
        <f t="shared" si="1"/>
        <v>3.2065978798520326E-3</v>
      </c>
      <c r="G42" s="170">
        <f t="shared" si="1"/>
        <v>3.4721913881440515E-3</v>
      </c>
      <c r="H42" s="170">
        <f t="shared" si="1"/>
        <v>3.9239335649060621E-3</v>
      </c>
      <c r="I42" s="170">
        <f t="shared" si="1"/>
        <v>3.5744331808768505E-3</v>
      </c>
      <c r="J42" s="170">
        <f t="shared" si="1"/>
        <v>4.036185494321433E-3</v>
      </c>
      <c r="K42" s="170">
        <f t="shared" si="1"/>
        <v>4.3268706979721046E-3</v>
      </c>
      <c r="L42" s="170">
        <f t="shared" si="1"/>
        <v>4.5044997583181066E-3</v>
      </c>
      <c r="M42" s="170">
        <f t="shared" si="1"/>
        <v>4.5075927842701665E-3</v>
      </c>
    </row>
    <row r="43" spans="1:13" x14ac:dyDescent="0.25">
      <c r="A43" s="162" t="s">
        <v>537</v>
      </c>
      <c r="B43" s="170">
        <f t="shared" si="1"/>
        <v>1.1890193441010692E-2</v>
      </c>
      <c r="C43" s="170">
        <f t="shared" si="1"/>
        <v>1.2580627087310049E-2</v>
      </c>
      <c r="D43" s="170">
        <f t="shared" si="1"/>
        <v>1.2921231172427114E-2</v>
      </c>
      <c r="E43" s="170">
        <f t="shared" si="1"/>
        <v>1.454288787305162E-2</v>
      </c>
      <c r="F43" s="170">
        <f t="shared" si="1"/>
        <v>1.4232222412975726E-2</v>
      </c>
      <c r="G43" s="170">
        <f t="shared" si="1"/>
        <v>1.4845749566954905E-2</v>
      </c>
      <c r="H43" s="170">
        <f t="shared" si="1"/>
        <v>1.5716055855731156E-2</v>
      </c>
      <c r="I43" s="170">
        <f t="shared" si="1"/>
        <v>1.7431830597832213E-2</v>
      </c>
      <c r="J43" s="170">
        <f t="shared" si="1"/>
        <v>1.9203702188615581E-2</v>
      </c>
      <c r="K43" s="170">
        <f t="shared" si="1"/>
        <v>2.0013763132522538E-2</v>
      </c>
      <c r="L43" s="170">
        <f t="shared" si="1"/>
        <v>2.1034510303288189E-2</v>
      </c>
      <c r="M43" s="170">
        <f t="shared" si="1"/>
        <v>2.2689805149369472E-2</v>
      </c>
    </row>
    <row r="44" spans="1:13" x14ac:dyDescent="0.25">
      <c r="A44" s="162" t="s">
        <v>538</v>
      </c>
      <c r="B44" s="170">
        <f t="shared" si="1"/>
        <v>4.4635425798556609E-3</v>
      </c>
      <c r="C44" s="170">
        <f t="shared" si="1"/>
        <v>4.3402477061615374E-3</v>
      </c>
      <c r="D44" s="170">
        <f t="shared" si="1"/>
        <v>4.7285800968347351E-3</v>
      </c>
      <c r="E44" s="170">
        <f t="shared" si="1"/>
        <v>5.1159982453622939E-3</v>
      </c>
      <c r="F44" s="170">
        <f t="shared" si="1"/>
        <v>7.1013377190160439E-3</v>
      </c>
      <c r="G44" s="170">
        <f t="shared" si="1"/>
        <v>6.9622222812156876E-3</v>
      </c>
      <c r="H44" s="170">
        <f t="shared" si="1"/>
        <v>6.5394139059729416E-3</v>
      </c>
      <c r="I44" s="170">
        <f t="shared" si="1"/>
        <v>6.7065341185013477E-3</v>
      </c>
      <c r="J44" s="170">
        <f t="shared" si="1"/>
        <v>7.5531775723165244E-3</v>
      </c>
      <c r="K44" s="170">
        <f t="shared" si="1"/>
        <v>8.3028039261770787E-3</v>
      </c>
      <c r="L44" s="170">
        <f t="shared" si="1"/>
        <v>8.3254539717730891E-3</v>
      </c>
      <c r="M44" s="170">
        <f t="shared" si="1"/>
        <v>1.0769908941556057E-2</v>
      </c>
    </row>
    <row r="45" spans="1:13" x14ac:dyDescent="0.25">
      <c r="A45" s="162" t="s">
        <v>539</v>
      </c>
      <c r="B45" s="170">
        <f t="shared" si="1"/>
        <v>3.8199551085954441E-3</v>
      </c>
      <c r="C45" s="170">
        <f t="shared" si="1"/>
        <v>3.5382358586610449E-3</v>
      </c>
      <c r="D45" s="170">
        <f t="shared" si="1"/>
        <v>4.3314190702674824E-3</v>
      </c>
      <c r="E45" s="170">
        <f t="shared" si="1"/>
        <v>4.7137243624270266E-3</v>
      </c>
      <c r="F45" s="170">
        <f t="shared" si="1"/>
        <v>4.7337885981009863E-3</v>
      </c>
      <c r="G45" s="170">
        <f t="shared" si="1"/>
        <v>5.1566389123362047E-3</v>
      </c>
      <c r="H45" s="170">
        <f t="shared" si="1"/>
        <v>5.125795872435431E-3</v>
      </c>
      <c r="I45" s="170">
        <f t="shared" si="1"/>
        <v>5.865798152879919E-3</v>
      </c>
      <c r="J45" s="170">
        <f t="shared" si="1"/>
        <v>5.5979180751654176E-3</v>
      </c>
      <c r="K45" s="170">
        <f t="shared" si="1"/>
        <v>5.6563244495242034E-3</v>
      </c>
      <c r="L45" s="170">
        <f t="shared" si="1"/>
        <v>5.475454905479897E-3</v>
      </c>
      <c r="M45" s="170">
        <f t="shared" si="1"/>
        <v>5.2670589642193934E-3</v>
      </c>
    </row>
    <row r="46" spans="1:13" x14ac:dyDescent="0.25">
      <c r="A46" s="162" t="s">
        <v>540</v>
      </c>
      <c r="B46" s="170">
        <f t="shared" si="1"/>
        <v>2.0644219030939284E-2</v>
      </c>
      <c r="C46" s="170">
        <f t="shared" si="1"/>
        <v>2.2426559977391167E-2</v>
      </c>
      <c r="D46" s="170">
        <f t="shared" si="1"/>
        <v>2.1157033801316685E-2</v>
      </c>
      <c r="E46" s="170">
        <f t="shared" si="1"/>
        <v>2.1562941727002776E-2</v>
      </c>
      <c r="F46" s="170">
        <f t="shared" si="1"/>
        <v>2.1763743001796797E-2</v>
      </c>
      <c r="G46" s="170">
        <f t="shared" si="1"/>
        <v>2.3427040723910632E-2</v>
      </c>
      <c r="H46" s="170">
        <f t="shared" si="1"/>
        <v>2.4024948711382051E-2</v>
      </c>
      <c r="I46" s="170">
        <f t="shared" si="1"/>
        <v>2.24968393199525E-2</v>
      </c>
      <c r="J46" s="170">
        <f t="shared" si="1"/>
        <v>2.2407087900599254E-2</v>
      </c>
      <c r="K46" s="170">
        <f t="shared" si="1"/>
        <v>2.2681254818156239E-2</v>
      </c>
      <c r="L46" s="170">
        <f t="shared" si="1"/>
        <v>1.9109596397108818E-2</v>
      </c>
      <c r="M46" s="170">
        <f t="shared" si="1"/>
        <v>1.962754453829451E-2</v>
      </c>
    </row>
    <row r="47" spans="1:13" x14ac:dyDescent="0.25">
      <c r="A47" s="162" t="s">
        <v>541</v>
      </c>
      <c r="B47" s="170">
        <f t="shared" si="1"/>
        <v>2.951406788391829E-3</v>
      </c>
      <c r="C47" s="170">
        <f t="shared" si="1"/>
        <v>2.9175970263016411E-3</v>
      </c>
      <c r="D47" s="170">
        <f t="shared" si="1"/>
        <v>3.8464806242566887E-3</v>
      </c>
      <c r="E47" s="170">
        <f t="shared" si="1"/>
        <v>3.4522946446901644E-3</v>
      </c>
      <c r="F47" s="170">
        <f t="shared" si="1"/>
        <v>3.3388709468954729E-3</v>
      </c>
      <c r="G47" s="170">
        <f t="shared" si="1"/>
        <v>3.3081628825899273E-3</v>
      </c>
      <c r="H47" s="170">
        <f t="shared" si="1"/>
        <v>3.2918261440234593E-3</v>
      </c>
      <c r="I47" s="170">
        <f t="shared" si="1"/>
        <v>3.6483630408619076E-3</v>
      </c>
      <c r="J47" s="170">
        <f t="shared" si="1"/>
        <v>3.1844219880481444E-3</v>
      </c>
      <c r="K47" s="170">
        <f t="shared" si="1"/>
        <v>3.1328456898631128E-3</v>
      </c>
      <c r="L47" s="170">
        <f t="shared" si="1"/>
        <v>3.4971903084506269E-3</v>
      </c>
      <c r="M47" s="170">
        <f t="shared" si="1"/>
        <v>3.6698370403014766E-3</v>
      </c>
    </row>
    <row r="48" spans="1:13" x14ac:dyDescent="0.25">
      <c r="A48" s="162" t="s">
        <v>542</v>
      </c>
      <c r="B48" s="170">
        <f t="shared" si="1"/>
        <v>4.0047549143762918E-3</v>
      </c>
      <c r="C48" s="170">
        <f t="shared" si="1"/>
        <v>3.5735237168681164E-3</v>
      </c>
      <c r="D48" s="170">
        <f t="shared" si="1"/>
        <v>3.2238645356924187E-3</v>
      </c>
      <c r="E48" s="170">
        <f t="shared" si="1"/>
        <v>3.2176124106034105E-3</v>
      </c>
      <c r="F48" s="170">
        <f t="shared" si="1"/>
        <v>3.5331961386742732E-3</v>
      </c>
      <c r="G48" s="170">
        <f t="shared" si="1"/>
        <v>3.593746424806493E-3</v>
      </c>
      <c r="H48" s="170">
        <f t="shared" si="1"/>
        <v>3.9496567471239028E-3</v>
      </c>
      <c r="I48" s="170">
        <f t="shared" si="1"/>
        <v>4.1047147333860444E-3</v>
      </c>
      <c r="J48" s="170">
        <f t="shared" si="1"/>
        <v>4.0753619449391699E-3</v>
      </c>
      <c r="K48" s="170">
        <f t="shared" si="1"/>
        <v>4.1204397887314535E-3</v>
      </c>
      <c r="L48" s="170">
        <f t="shared" si="1"/>
        <v>3.7623014926056581E-3</v>
      </c>
      <c r="M48" s="170">
        <f t="shared" si="1"/>
        <v>3.6662126205872052E-3</v>
      </c>
    </row>
    <row r="49" spans="1:13" x14ac:dyDescent="0.25">
      <c r="A49" s="162" t="s">
        <v>543</v>
      </c>
      <c r="B49" s="170">
        <f t="shared" si="1"/>
        <v>2.0229423198397416E-2</v>
      </c>
      <c r="C49" s="170">
        <f t="shared" si="1"/>
        <v>2.1729435418130171E-2</v>
      </c>
      <c r="D49" s="170">
        <f t="shared" si="1"/>
        <v>2.0621793084697304E-2</v>
      </c>
      <c r="E49" s="170">
        <f t="shared" si="1"/>
        <v>2.0241992675023295E-2</v>
      </c>
      <c r="F49" s="170">
        <f t="shared" si="1"/>
        <v>2.1153813294619819E-2</v>
      </c>
      <c r="G49" s="170">
        <f t="shared" si="1"/>
        <v>2.0092559264469071E-2</v>
      </c>
      <c r="H49" s="170">
        <f t="shared" si="1"/>
        <v>2.0123917056450641E-2</v>
      </c>
      <c r="I49" s="170">
        <f t="shared" si="1"/>
        <v>2.1403710724006382E-2</v>
      </c>
      <c r="J49" s="170">
        <f t="shared" si="1"/>
        <v>2.1872100399716411E-2</v>
      </c>
      <c r="K49" s="170">
        <f t="shared" si="1"/>
        <v>2.160903701264397E-2</v>
      </c>
      <c r="L49" s="170">
        <f t="shared" si="1"/>
        <v>2.0066924773479645E-2</v>
      </c>
      <c r="M49" s="170">
        <f t="shared" si="1"/>
        <v>2.1697599785113E-2</v>
      </c>
    </row>
    <row r="50" spans="1:13" x14ac:dyDescent="0.25">
      <c r="A50" s="162" t="s">
        <v>544</v>
      </c>
      <c r="B50" s="170">
        <f t="shared" si="1"/>
        <v>5.7754576625599761E-2</v>
      </c>
      <c r="C50" s="170">
        <f t="shared" si="1"/>
        <v>5.8372275302909317E-2</v>
      </c>
      <c r="D50" s="170">
        <f t="shared" si="1"/>
        <v>5.6114735033328964E-2</v>
      </c>
      <c r="E50" s="170">
        <f t="shared" si="1"/>
        <v>5.7386591206846881E-2</v>
      </c>
      <c r="F50" s="170">
        <f t="shared" si="1"/>
        <v>5.4529872978261625E-2</v>
      </c>
      <c r="G50" s="170">
        <f t="shared" si="1"/>
        <v>5.4297612936031484E-2</v>
      </c>
      <c r="H50" s="170">
        <f t="shared" si="1"/>
        <v>5.5458270148259332E-2</v>
      </c>
      <c r="I50" s="170">
        <f t="shared" si="1"/>
        <v>5.4217660702538958E-2</v>
      </c>
      <c r="J50" s="170">
        <f t="shared" si="1"/>
        <v>5.355366426337399E-2</v>
      </c>
      <c r="K50" s="170">
        <f t="shared" si="1"/>
        <v>5.3433830524472238E-2</v>
      </c>
      <c r="L50" s="170">
        <f t="shared" si="1"/>
        <v>5.4377519974622632E-2</v>
      </c>
      <c r="M50" s="170">
        <f t="shared" si="1"/>
        <v>5.4730760899209037E-2</v>
      </c>
    </row>
    <row r="51" spans="1:13" x14ac:dyDescent="0.25">
      <c r="A51" s="162" t="s">
        <v>545</v>
      </c>
      <c r="B51" s="170">
        <f t="shared" ref="B51:M61" si="2">+B20/B$30</f>
        <v>1.2220163597688707E-2</v>
      </c>
      <c r="C51" s="170">
        <f t="shared" si="2"/>
        <v>1.4290536255911625E-2</v>
      </c>
      <c r="D51" s="170">
        <f t="shared" si="2"/>
        <v>1.3250227589420205E-2</v>
      </c>
      <c r="E51" s="170">
        <f t="shared" si="2"/>
        <v>1.2188425579841924E-2</v>
      </c>
      <c r="F51" s="170">
        <f t="shared" si="2"/>
        <v>1.2354582425623244E-2</v>
      </c>
      <c r="G51" s="170">
        <f t="shared" si="2"/>
        <v>1.2282631133899933E-2</v>
      </c>
      <c r="H51" s="170">
        <f t="shared" si="2"/>
        <v>1.3206749950957157E-2</v>
      </c>
      <c r="I51" s="170">
        <f t="shared" si="2"/>
        <v>1.2902761178612209E-2</v>
      </c>
      <c r="J51" s="170">
        <f t="shared" si="2"/>
        <v>1.2041428860002765E-2</v>
      </c>
      <c r="K51" s="170">
        <f t="shared" si="2"/>
        <v>1.1449544094724647E-2</v>
      </c>
      <c r="L51" s="170">
        <f t="shared" si="2"/>
        <v>1.1539660212350448E-2</v>
      </c>
      <c r="M51" s="170">
        <f t="shared" si="2"/>
        <v>1.1677956884066183E-2</v>
      </c>
    </row>
    <row r="52" spans="1:13" x14ac:dyDescent="0.25">
      <c r="A52" s="162" t="s">
        <v>546</v>
      </c>
      <c r="B52" s="170">
        <f t="shared" si="2"/>
        <v>0.17857722614938398</v>
      </c>
      <c r="C52" s="170">
        <f t="shared" si="2"/>
        <v>0.17149636137658192</v>
      </c>
      <c r="D52" s="170">
        <f t="shared" si="2"/>
        <v>0.1648668045220881</v>
      </c>
      <c r="E52" s="170">
        <f t="shared" si="2"/>
        <v>0.16521180627085674</v>
      </c>
      <c r="F52" s="170">
        <f t="shared" si="2"/>
        <v>0.1649211308503061</v>
      </c>
      <c r="G52" s="170">
        <f t="shared" si="2"/>
        <v>0.1675566870843499</v>
      </c>
      <c r="H52" s="170">
        <f t="shared" si="2"/>
        <v>0.15740897762191125</v>
      </c>
      <c r="I52" s="170">
        <f t="shared" si="2"/>
        <v>0.15733049008695413</v>
      </c>
      <c r="J52" s="170">
        <f t="shared" si="2"/>
        <v>0.17044868657377599</v>
      </c>
      <c r="K52" s="170">
        <f t="shared" si="2"/>
        <v>0.16493404289836427</v>
      </c>
      <c r="L52" s="170">
        <f t="shared" si="2"/>
        <v>0.17076316994140534</v>
      </c>
      <c r="M52" s="170">
        <f t="shared" si="2"/>
        <v>0.16957506101964068</v>
      </c>
    </row>
    <row r="53" spans="1:13" x14ac:dyDescent="0.25">
      <c r="A53" s="162" t="s">
        <v>547</v>
      </c>
      <c r="B53" s="170">
        <f t="shared" si="2"/>
        <v>0.47008980509982523</v>
      </c>
      <c r="C53" s="170">
        <f t="shared" si="2"/>
        <v>0.46396179973557411</v>
      </c>
      <c r="D53" s="170">
        <f t="shared" si="2"/>
        <v>0.47701205881911179</v>
      </c>
      <c r="E53" s="170">
        <f t="shared" si="2"/>
        <v>0.47025053125738664</v>
      </c>
      <c r="F53" s="170">
        <f t="shared" si="2"/>
        <v>0.47444479430047837</v>
      </c>
      <c r="G53" s="170">
        <f t="shared" si="2"/>
        <v>0.47359048099522177</v>
      </c>
      <c r="H53" s="170">
        <f t="shared" si="2"/>
        <v>0.46933712509552222</v>
      </c>
      <c r="I53" s="170">
        <f t="shared" si="2"/>
        <v>0.46569789985395155</v>
      </c>
      <c r="J53" s="170">
        <f t="shared" si="2"/>
        <v>0.45201983289301179</v>
      </c>
      <c r="K53" s="170">
        <f t="shared" si="2"/>
        <v>0.4583043298343441</v>
      </c>
      <c r="L53" s="170">
        <f t="shared" si="2"/>
        <v>0.4460626134619341</v>
      </c>
      <c r="M53" s="170">
        <f t="shared" si="2"/>
        <v>0.42703337075674458</v>
      </c>
    </row>
    <row r="54" spans="1:13" x14ac:dyDescent="0.25">
      <c r="A54" s="162" t="s">
        <v>548</v>
      </c>
      <c r="B54" s="170">
        <f t="shared" si="2"/>
        <v>4.8194029037860707E-2</v>
      </c>
      <c r="C54" s="170">
        <f t="shared" si="2"/>
        <v>5.1170659810729983E-2</v>
      </c>
      <c r="D54" s="170">
        <f t="shared" si="2"/>
        <v>5.045456183477335E-2</v>
      </c>
      <c r="E54" s="170">
        <f t="shared" si="2"/>
        <v>5.1863657811895003E-2</v>
      </c>
      <c r="F54" s="170">
        <f t="shared" si="2"/>
        <v>5.0010498437798499E-2</v>
      </c>
      <c r="G54" s="170">
        <f t="shared" si="2"/>
        <v>5.1512292231173047E-2</v>
      </c>
      <c r="H54" s="170">
        <f t="shared" si="2"/>
        <v>5.3072691535977316E-2</v>
      </c>
      <c r="I54" s="170">
        <f t="shared" si="2"/>
        <v>5.205096101045513E-2</v>
      </c>
      <c r="J54" s="170">
        <f t="shared" si="2"/>
        <v>5.2417319130053618E-2</v>
      </c>
      <c r="K54" s="170">
        <f t="shared" si="2"/>
        <v>5.3014987708692285E-2</v>
      </c>
      <c r="L54" s="170">
        <f t="shared" si="2"/>
        <v>5.3143634046941259E-2</v>
      </c>
      <c r="M54" s="170">
        <f t="shared" si="2"/>
        <v>5.5098705063791054E-2</v>
      </c>
    </row>
    <row r="55" spans="1:13" x14ac:dyDescent="0.25">
      <c r="A55" s="162" t="s">
        <v>549</v>
      </c>
      <c r="B55" s="170">
        <f t="shared" si="2"/>
        <v>2.413026679270841E-2</v>
      </c>
      <c r="C55" s="170">
        <f t="shared" si="2"/>
        <v>2.611054340133662E-2</v>
      </c>
      <c r="D55" s="170">
        <f t="shared" si="2"/>
        <v>2.5552357585747896E-2</v>
      </c>
      <c r="E55" s="170">
        <f t="shared" si="2"/>
        <v>2.6208628550230668E-2</v>
      </c>
      <c r="F55" s="170">
        <f t="shared" si="2"/>
        <v>2.574232107299829E-2</v>
      </c>
      <c r="G55" s="170">
        <f t="shared" si="2"/>
        <v>2.6397308652692703E-2</v>
      </c>
      <c r="H55" s="170">
        <f t="shared" si="2"/>
        <v>2.8035859646934454E-2</v>
      </c>
      <c r="I55" s="170">
        <f t="shared" si="2"/>
        <v>2.7824772716788529E-2</v>
      </c>
      <c r="J55" s="170">
        <f t="shared" si="2"/>
        <v>2.6502661791218081E-2</v>
      </c>
      <c r="K55" s="170">
        <f t="shared" si="2"/>
        <v>2.5964540821444042E-2</v>
      </c>
      <c r="L55" s="170">
        <f t="shared" si="2"/>
        <v>2.7040667790449519E-2</v>
      </c>
      <c r="M55" s="170">
        <f t="shared" si="2"/>
        <v>2.7500348500649325E-2</v>
      </c>
    </row>
    <row r="56" spans="1:13" x14ac:dyDescent="0.25">
      <c r="A56" s="162" t="s">
        <v>550</v>
      </c>
      <c r="B56" s="170">
        <f t="shared" si="2"/>
        <v>5.4290830747064485E-2</v>
      </c>
      <c r="C56" s="170">
        <f t="shared" si="2"/>
        <v>5.6915041248133118E-2</v>
      </c>
      <c r="D56" s="170">
        <f t="shared" si="2"/>
        <v>5.2869840031202979E-2</v>
      </c>
      <c r="E56" s="170">
        <f t="shared" si="2"/>
        <v>5.4216130562817468E-2</v>
      </c>
      <c r="F56" s="170">
        <f t="shared" si="2"/>
        <v>5.1711257166013436E-2</v>
      </c>
      <c r="G56" s="170">
        <f t="shared" si="2"/>
        <v>4.8295859702815851E-2</v>
      </c>
      <c r="H56" s="170">
        <f t="shared" si="2"/>
        <v>5.0595599196366151E-2</v>
      </c>
      <c r="I56" s="170">
        <f t="shared" si="2"/>
        <v>5.2798363364155859E-2</v>
      </c>
      <c r="J56" s="170">
        <f t="shared" si="2"/>
        <v>4.6348736442038081E-2</v>
      </c>
      <c r="K56" s="170">
        <f t="shared" si="2"/>
        <v>4.7962376664280645E-2</v>
      </c>
      <c r="L56" s="170">
        <f t="shared" si="2"/>
        <v>4.9579722918310774E-2</v>
      </c>
      <c r="M56" s="170">
        <f t="shared" si="2"/>
        <v>4.7130835503557782E-2</v>
      </c>
    </row>
    <row r="57" spans="1:13" x14ac:dyDescent="0.25">
      <c r="A57" s="162" t="s">
        <v>551</v>
      </c>
      <c r="B57" s="170">
        <f t="shared" si="2"/>
        <v>5.9459091100269633E-3</v>
      </c>
      <c r="C57" s="170">
        <f t="shared" si="2"/>
        <v>5.6884272354244762E-3</v>
      </c>
      <c r="D57" s="170">
        <f t="shared" si="2"/>
        <v>6.1030877549448879E-3</v>
      </c>
      <c r="E57" s="170">
        <f t="shared" si="2"/>
        <v>5.9808246110606388E-3</v>
      </c>
      <c r="F57" s="170">
        <f t="shared" si="2"/>
        <v>5.956848472115619E-3</v>
      </c>
      <c r="G57" s="170">
        <f t="shared" si="2"/>
        <v>5.9027804888253871E-3</v>
      </c>
      <c r="H57" s="170">
        <f t="shared" si="2"/>
        <v>6.4451449177248673E-3</v>
      </c>
      <c r="I57" s="170">
        <f t="shared" si="2"/>
        <v>6.3790012380898105E-3</v>
      </c>
      <c r="J57" s="170">
        <f t="shared" si="2"/>
        <v>6.377788059001503E-3</v>
      </c>
      <c r="K57" s="170">
        <f t="shared" si="2"/>
        <v>6.9191682401025445E-3</v>
      </c>
      <c r="L57" s="170">
        <f t="shared" si="2"/>
        <v>7.0368178202190792E-3</v>
      </c>
      <c r="M57" s="170">
        <f t="shared" si="2"/>
        <v>7.1798139084428411E-3</v>
      </c>
    </row>
    <row r="58" spans="1:13" x14ac:dyDescent="0.25">
      <c r="A58" s="162" t="s">
        <v>552</v>
      </c>
      <c r="B58" s="170">
        <f t="shared" si="2"/>
        <v>5.074298206740868E-3</v>
      </c>
      <c r="C58" s="170">
        <f t="shared" si="2"/>
        <v>5.5035477181431163E-3</v>
      </c>
      <c r="D58" s="170">
        <f t="shared" si="2"/>
        <v>5.6258906405829432E-3</v>
      </c>
      <c r="E58" s="170">
        <f t="shared" si="2"/>
        <v>5.3461862076294268E-3</v>
      </c>
      <c r="F58" s="170">
        <f t="shared" si="2"/>
        <v>5.6422072747524341E-3</v>
      </c>
      <c r="G58" s="170">
        <f t="shared" si="2"/>
        <v>5.9528499528047523E-3</v>
      </c>
      <c r="H58" s="170">
        <f t="shared" si="2"/>
        <v>5.9873014542932458E-3</v>
      </c>
      <c r="I58" s="170">
        <f t="shared" si="2"/>
        <v>6.154923464586389E-3</v>
      </c>
      <c r="J58" s="170">
        <f t="shared" si="2"/>
        <v>6.5124725477714888E-3</v>
      </c>
      <c r="K58" s="170">
        <f t="shared" si="2"/>
        <v>6.4092983414168426E-3</v>
      </c>
      <c r="L58" s="170">
        <f t="shared" si="2"/>
        <v>6.8909309803734768E-3</v>
      </c>
      <c r="M58" s="170">
        <f t="shared" si="2"/>
        <v>7.2293874709768212E-3</v>
      </c>
    </row>
    <row r="59" spans="1:13" x14ac:dyDescent="0.25">
      <c r="A59" s="162" t="s">
        <v>553</v>
      </c>
      <c r="B59" s="170">
        <f t="shared" si="2"/>
        <v>1.3800663196679303E-2</v>
      </c>
      <c r="C59" s="170">
        <f t="shared" si="2"/>
        <v>1.4685809111444651E-2</v>
      </c>
      <c r="D59" s="170">
        <f t="shared" si="2"/>
        <v>1.4157973729047533E-2</v>
      </c>
      <c r="E59" s="170">
        <f t="shared" si="2"/>
        <v>1.4778958823314798E-2</v>
      </c>
      <c r="F59" s="170">
        <f t="shared" si="2"/>
        <v>1.442223863613825E-2</v>
      </c>
      <c r="G59" s="170">
        <f t="shared" si="2"/>
        <v>1.3746774171834678E-2</v>
      </c>
      <c r="H59" s="170">
        <f t="shared" si="2"/>
        <v>1.4955231730050009E-2</v>
      </c>
      <c r="I59" s="170">
        <f t="shared" si="2"/>
        <v>1.5291399260958205E-2</v>
      </c>
      <c r="J59" s="170">
        <f t="shared" si="2"/>
        <v>1.6382410274746236E-2</v>
      </c>
      <c r="K59" s="170">
        <f t="shared" si="2"/>
        <v>1.6445776148402279E-2</v>
      </c>
      <c r="L59" s="170">
        <f t="shared" si="2"/>
        <v>1.7344259561432932E-2</v>
      </c>
      <c r="M59" s="170">
        <f t="shared" si="2"/>
        <v>1.7480255766447347E-2</v>
      </c>
    </row>
    <row r="60" spans="1:13" x14ac:dyDescent="0.25">
      <c r="A60" s="162" t="s">
        <v>554</v>
      </c>
      <c r="B60" s="170">
        <f t="shared" si="2"/>
        <v>3.3334680049027753E-2</v>
      </c>
      <c r="C60" s="170">
        <f t="shared" si="2"/>
        <v>2.876935250523991E-2</v>
      </c>
      <c r="D60" s="170">
        <f t="shared" si="2"/>
        <v>3.212036503530516E-2</v>
      </c>
      <c r="E60" s="170">
        <f t="shared" si="2"/>
        <v>3.1536243234321887E-2</v>
      </c>
      <c r="F60" s="170">
        <f t="shared" si="2"/>
        <v>3.2109384145741202E-2</v>
      </c>
      <c r="G60" s="170">
        <f t="shared" si="2"/>
        <v>2.9372576518922538E-2</v>
      </c>
      <c r="H60" s="170">
        <f t="shared" si="2"/>
        <v>3.1293995107501027E-2</v>
      </c>
      <c r="I60" s="170">
        <f t="shared" si="2"/>
        <v>3.1584692826762212E-2</v>
      </c>
      <c r="J60" s="170">
        <f t="shared" si="2"/>
        <v>3.6397164790482481E-2</v>
      </c>
      <c r="K60" s="170">
        <f t="shared" si="2"/>
        <v>3.2396906993902803E-2</v>
      </c>
      <c r="L60" s="170">
        <f t="shared" si="2"/>
        <v>3.6742699636005183E-2</v>
      </c>
      <c r="M60" s="170">
        <f t="shared" si="2"/>
        <v>5.0852839702351299E-2</v>
      </c>
    </row>
    <row r="61" spans="1:13" x14ac:dyDescent="0.25">
      <c r="A61" s="162" t="s">
        <v>94</v>
      </c>
      <c r="B61" s="170">
        <f t="shared" si="2"/>
        <v>1</v>
      </c>
      <c r="C61" s="170">
        <f t="shared" si="2"/>
        <v>1</v>
      </c>
      <c r="D61" s="170">
        <f t="shared" si="2"/>
        <v>1</v>
      </c>
      <c r="E61" s="170">
        <f t="shared" si="2"/>
        <v>1</v>
      </c>
      <c r="F61" s="170">
        <f t="shared" si="2"/>
        <v>1</v>
      </c>
      <c r="G61" s="170">
        <f t="shared" si="2"/>
        <v>1</v>
      </c>
      <c r="H61" s="170">
        <f t="shared" si="2"/>
        <v>1</v>
      </c>
      <c r="I61" s="170">
        <f t="shared" si="2"/>
        <v>1</v>
      </c>
      <c r="J61" s="170">
        <f t="shared" si="2"/>
        <v>1</v>
      </c>
      <c r="K61" s="170">
        <f t="shared" si="2"/>
        <v>1</v>
      </c>
      <c r="L61" s="170">
        <f t="shared" si="2"/>
        <v>1</v>
      </c>
      <c r="M61" s="170">
        <f t="shared" si="2"/>
        <v>1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39997558519241921"/>
  </sheetPr>
  <dimension ref="A1:L30"/>
  <sheetViews>
    <sheetView tabSelected="1" workbookViewId="0">
      <selection activeCell="J15" sqref="J15"/>
    </sheetView>
  </sheetViews>
  <sheetFormatPr defaultRowHeight="15" x14ac:dyDescent="0.25"/>
  <cols>
    <col min="1" max="1" width="23.140625" style="162" bestFit="1" customWidth="1"/>
    <col min="2" max="8" width="16.28515625" style="161" bestFit="1" customWidth="1"/>
    <col min="9" max="9" width="16.140625" style="161" customWidth="1"/>
    <col min="10" max="12" width="16.140625" style="11" customWidth="1"/>
    <col min="13" max="16384" width="9.140625" style="11"/>
  </cols>
  <sheetData>
    <row r="1" spans="1:12" s="172" customFormat="1" x14ac:dyDescent="0.25">
      <c r="A1" s="171" t="s">
        <v>936</v>
      </c>
      <c r="B1" s="171"/>
      <c r="C1" s="171"/>
      <c r="D1" s="171"/>
      <c r="E1" s="171"/>
      <c r="F1" s="171"/>
      <c r="G1" s="171"/>
      <c r="H1" s="171"/>
      <c r="I1" s="171"/>
    </row>
    <row r="2" spans="1:12" s="1" customFormat="1" x14ac:dyDescent="0.25">
      <c r="A2" s="162"/>
      <c r="B2" s="162">
        <v>2008</v>
      </c>
      <c r="C2" s="162">
        <v>2009</v>
      </c>
      <c r="D2" s="162">
        <v>2010</v>
      </c>
      <c r="E2" s="162">
        <v>2011</v>
      </c>
      <c r="F2" s="162">
        <v>2012</v>
      </c>
      <c r="G2" s="162">
        <v>2013</v>
      </c>
      <c r="H2" s="162">
        <v>2014</v>
      </c>
      <c r="I2" s="162">
        <v>2015</v>
      </c>
      <c r="J2" s="1">
        <v>2016</v>
      </c>
      <c r="K2" s="1">
        <v>2017</v>
      </c>
      <c r="L2" s="1">
        <v>2018</v>
      </c>
    </row>
    <row r="3" spans="1:12" x14ac:dyDescent="0.25">
      <c r="A3" s="162" t="s">
        <v>528</v>
      </c>
      <c r="B3" s="175">
        <f>'Total x Ano'!C3/'Total x Ano'!B3-1</f>
        <v>0.19221497173076596</v>
      </c>
      <c r="C3" s="175">
        <f>'Total x Ano'!D3/'Total x Ano'!C3-1</f>
        <v>0.1420017669389102</v>
      </c>
      <c r="D3" s="175">
        <f>'Total x Ano'!E3/'Total x Ano'!D3-1</f>
        <v>0.16663555384730677</v>
      </c>
      <c r="E3" s="175">
        <f>'Total x Ano'!F3/'Total x Ano'!E3-1</f>
        <v>1.8977210331519556E-2</v>
      </c>
      <c r="F3" s="175">
        <f>'Total x Ano'!G3/'Total x Ano'!F3-1</f>
        <v>6.4953389806137851E-2</v>
      </c>
      <c r="G3" s="175">
        <f>'Total x Ano'!H3/'Total x Ano'!G3-1</f>
        <v>6.019487551808389E-2</v>
      </c>
      <c r="H3" s="175">
        <f>'Total x Ano'!I3/'Total x Ano'!H3-1</f>
        <v>0.11884489340088433</v>
      </c>
      <c r="I3" s="175">
        <f>'Total x Ano'!J3/'Total x Ano'!I3-1</f>
        <v>-0.13363161150605274</v>
      </c>
      <c r="J3" s="175">
        <f>'Total x Ano'!K3/'Total x Ano'!J3-1</f>
        <v>-8.430593423888566E-2</v>
      </c>
      <c r="K3" s="175">
        <f>'Total x Ano'!L3/'Total x Ano'!K3-1</f>
        <v>-3.3278348860864559E-3</v>
      </c>
      <c r="L3" s="175">
        <f>'Total x Ano'!M3/'Total x Ano'!L3-1</f>
        <v>-5.3300137708869322E-3</v>
      </c>
    </row>
    <row r="4" spans="1:12" x14ac:dyDescent="0.25">
      <c r="A4" s="162" t="s">
        <v>529</v>
      </c>
      <c r="B4" s="175">
        <f>'Total x Ano'!C4/'Total x Ano'!B4-1</f>
        <v>4.3264809323823261E-2</v>
      </c>
      <c r="C4" s="175">
        <f>'Total x Ano'!D4/'Total x Ano'!C4-1</f>
        <v>-2.8510677726641953E-3</v>
      </c>
      <c r="D4" s="175">
        <f>'Total x Ano'!E4/'Total x Ano'!D4-1</f>
        <v>0.1121543532324909</v>
      </c>
      <c r="E4" s="175">
        <f>'Total x Ano'!F4/'Total x Ano'!E4-1</f>
        <v>-0.22667368769012797</v>
      </c>
      <c r="F4" s="175">
        <f>'Total x Ano'!G4/'Total x Ano'!F4-1</f>
        <v>0.20859068115500468</v>
      </c>
      <c r="G4" s="175">
        <f>'Total x Ano'!H4/'Total x Ano'!G4-1</f>
        <v>0.16844683458132592</v>
      </c>
      <c r="H4" s="175">
        <f>'Total x Ano'!I4/'Total x Ano'!H4-1</f>
        <v>6.6522443985188362E-2</v>
      </c>
      <c r="I4" s="175">
        <f>'Total x Ano'!J4/'Total x Ano'!I4-1</f>
        <v>-0.12993736318789384</v>
      </c>
      <c r="J4" s="175">
        <f>'Total x Ano'!K4/'Total x Ano'!J4-1</f>
        <v>0.12345355489493581</v>
      </c>
      <c r="K4" s="175">
        <f>'Total x Ano'!L4/'Total x Ano'!K4-1</f>
        <v>6.5244015984777137E-2</v>
      </c>
      <c r="L4" s="175">
        <f>'Total x Ano'!M4/'Total x Ano'!L4-1</f>
        <v>-0.15921591663747892</v>
      </c>
    </row>
    <row r="5" spans="1:12" x14ac:dyDescent="0.25">
      <c r="A5" s="162" t="s">
        <v>530</v>
      </c>
      <c r="B5" s="175">
        <f>'Total x Ano'!C5/'Total x Ano'!B5-1</f>
        <v>0.23479588824144249</v>
      </c>
      <c r="C5" s="175">
        <f>'Total x Ano'!D5/'Total x Ano'!C5-1</f>
        <v>6.5261340824166236E-2</v>
      </c>
      <c r="D5" s="175">
        <f>'Total x Ano'!E5/'Total x Ano'!D5-1</f>
        <v>0.15690485494210527</v>
      </c>
      <c r="E5" s="175">
        <f>'Total x Ano'!F5/'Total x Ano'!E5-1</f>
        <v>8.1709487597501962E-2</v>
      </c>
      <c r="F5" s="175">
        <f>'Total x Ano'!G5/'Total x Ano'!F5-1</f>
        <v>4.9764940511039857E-2</v>
      </c>
      <c r="G5" s="175">
        <f>'Total x Ano'!H5/'Total x Ano'!G5-1</f>
        <v>2.396630000979294E-2</v>
      </c>
      <c r="H5" s="175">
        <f>'Total x Ano'!I5/'Total x Ano'!H5-1</f>
        <v>3.9545074445035855E-2</v>
      </c>
      <c r="I5" s="175">
        <f>'Total x Ano'!J5/'Total x Ano'!I5-1</f>
        <v>-0.16351875227287016</v>
      </c>
      <c r="J5" s="175">
        <f>'Total x Ano'!K5/'Total x Ano'!J5-1</f>
        <v>-5.0567834535343303E-2</v>
      </c>
      <c r="K5" s="175">
        <f>'Total x Ano'!L5/'Total x Ano'!K5-1</f>
        <v>-5.6345964908662283E-2</v>
      </c>
      <c r="L5" s="175">
        <f>'Total x Ano'!M5/'Total x Ano'!L5-1</f>
        <v>-5.0029853523910428E-2</v>
      </c>
    </row>
    <row r="6" spans="1:12" x14ac:dyDescent="0.25">
      <c r="A6" s="162" t="s">
        <v>531</v>
      </c>
      <c r="B6" s="175">
        <f>'Total x Ano'!C6/'Total x Ano'!B6-1</f>
        <v>9.9922633675074035E-2</v>
      </c>
      <c r="C6" s="175">
        <f>'Total x Ano'!D6/'Total x Ano'!C6-1</f>
        <v>0.218956956364176</v>
      </c>
      <c r="D6" s="175">
        <f>'Total x Ano'!E6/'Total x Ano'!D6-1</f>
        <v>4.3160653756975309E-2</v>
      </c>
      <c r="E6" s="175">
        <f>'Total x Ano'!F6/'Total x Ano'!E6-1</f>
        <v>2.505832410116593E-2</v>
      </c>
      <c r="F6" s="175">
        <f>'Total x Ano'!G6/'Total x Ano'!F6-1</f>
        <v>0.24679056195596005</v>
      </c>
      <c r="G6" s="175">
        <f>'Total x Ano'!H6/'Total x Ano'!G6-1</f>
        <v>2.9748997784764253E-2</v>
      </c>
      <c r="H6" s="175">
        <f>'Total x Ano'!I6/'Total x Ano'!H6-1</f>
        <v>6.3215704829168384E-2</v>
      </c>
      <c r="I6" s="175">
        <f>'Total x Ano'!J6/'Total x Ano'!I6-1</f>
        <v>2.9461660833375758E-2</v>
      </c>
      <c r="J6" s="175">
        <f>'Total x Ano'!K6/'Total x Ano'!J6-1</f>
        <v>-2.0052038379527404E-2</v>
      </c>
      <c r="K6" s="175">
        <f>'Total x Ano'!L6/'Total x Ano'!K6-1</f>
        <v>1.0119959278372281E-2</v>
      </c>
      <c r="L6" s="175">
        <f>'Total x Ano'!M6/'Total x Ano'!L6-1</f>
        <v>-2.9042167485618609E-2</v>
      </c>
    </row>
    <row r="7" spans="1:12" x14ac:dyDescent="0.25">
      <c r="A7" s="162" t="s">
        <v>532</v>
      </c>
      <c r="B7" s="175">
        <f>'Total x Ano'!C7/'Total x Ano'!B7-1</f>
        <v>0.1900347443275856</v>
      </c>
      <c r="C7" s="175">
        <f>'Total x Ano'!D7/'Total x Ano'!C7-1</f>
        <v>0.19852828178011639</v>
      </c>
      <c r="D7" s="175">
        <f>'Total x Ano'!E7/'Total x Ano'!D7-1</f>
        <v>0.11485510261021736</v>
      </c>
      <c r="E7" s="175">
        <f>'Total x Ano'!F7/'Total x Ano'!E7-1</f>
        <v>-4.3201679354312961E-2</v>
      </c>
      <c r="F7" s="175">
        <f>'Total x Ano'!G7/'Total x Ano'!F7-1</f>
        <v>5.9515891575774305E-2</v>
      </c>
      <c r="G7" s="175">
        <f>'Total x Ano'!H7/'Total x Ano'!G7-1</f>
        <v>6.0085447308265039E-2</v>
      </c>
      <c r="H7" s="175">
        <f>'Total x Ano'!I7/'Total x Ano'!H7-1</f>
        <v>7.6700272496267319E-2</v>
      </c>
      <c r="I7" s="175">
        <f>'Total x Ano'!J7/'Total x Ano'!I7-1</f>
        <v>-0.10424324756202186</v>
      </c>
      <c r="J7" s="175">
        <f>'Total x Ano'!K7/'Total x Ano'!J7-1</f>
        <v>-8.435829861262667E-2</v>
      </c>
      <c r="K7" s="175">
        <f>'Total x Ano'!L7/'Total x Ano'!K7-1</f>
        <v>-2.2537058379491492E-3</v>
      </c>
      <c r="L7" s="175">
        <f>'Total x Ano'!M7/'Total x Ano'!L7-1</f>
        <v>-1.8975360787216511E-2</v>
      </c>
    </row>
    <row r="8" spans="1:12" x14ac:dyDescent="0.25">
      <c r="A8" s="162" t="s">
        <v>533</v>
      </c>
      <c r="B8" s="175">
        <f>'Total x Ano'!C8/'Total x Ano'!B8-1</f>
        <v>0.14126463002559908</v>
      </c>
      <c r="C8" s="175">
        <f>'Total x Ano'!D8/'Total x Ano'!C8-1</f>
        <v>-0.14070611428698743</v>
      </c>
      <c r="D8" s="175">
        <f>'Total x Ano'!E8/'Total x Ano'!D8-1</f>
        <v>1.3350167574679661E-2</v>
      </c>
      <c r="E8" s="175">
        <f>'Total x Ano'!F8/'Total x Ano'!E8-1</f>
        <v>2.3794463296318513E-2</v>
      </c>
      <c r="F8" s="175">
        <f>'Total x Ano'!G8/'Total x Ano'!F8-1</f>
        <v>7.9425349961377956E-2</v>
      </c>
      <c r="G8" s="175">
        <f>'Total x Ano'!H8/'Total x Ano'!G8-1</f>
        <v>0.14924347418130801</v>
      </c>
      <c r="H8" s="175">
        <f>'Total x Ano'!I8/'Total x Ano'!H8-1</f>
        <v>6.0407886485645879E-2</v>
      </c>
      <c r="I8" s="175">
        <f>'Total x Ano'!J8/'Total x Ano'!I8-1</f>
        <v>-0.10387799553667565</v>
      </c>
      <c r="J8" s="175">
        <f>'Total x Ano'!K8/'Total x Ano'!J8-1</f>
        <v>-5.2585632248946412E-2</v>
      </c>
      <c r="K8" s="175">
        <f>'Total x Ano'!L8/'Total x Ano'!K8-1</f>
        <v>1.3688371037361868E-2</v>
      </c>
      <c r="L8" s="175">
        <f>'Total x Ano'!M8/'Total x Ano'!L8-1</f>
        <v>0.19308535359484424</v>
      </c>
    </row>
    <row r="9" spans="1:12" x14ac:dyDescent="0.25">
      <c r="A9" s="162" t="s">
        <v>534</v>
      </c>
      <c r="B9" s="175">
        <f>'Total x Ano'!C9/'Total x Ano'!B9-1</f>
        <v>0.47394760965513827</v>
      </c>
      <c r="C9" s="175">
        <f>'Total x Ano'!D9/'Total x Ano'!C9-1</f>
        <v>-0.35741771467246353</v>
      </c>
      <c r="D9" s="175">
        <f>'Total x Ano'!E9/'Total x Ano'!D9-1</f>
        <v>-3.7417628234943878E-2</v>
      </c>
      <c r="E9" s="175">
        <f>'Total x Ano'!F9/'Total x Ano'!E9-1</f>
        <v>2.9331325845222356E-2</v>
      </c>
      <c r="F9" s="175">
        <f>'Total x Ano'!G9/'Total x Ano'!F9-1</f>
        <v>0.14946264384746133</v>
      </c>
      <c r="G9" s="175">
        <f>'Total x Ano'!H9/'Total x Ano'!G9-1</f>
        <v>0.13854609946241436</v>
      </c>
      <c r="H9" s="175">
        <f>'Total x Ano'!I9/'Total x Ano'!H9-1</f>
        <v>3.1968614405053941E-2</v>
      </c>
      <c r="I9" s="175">
        <f>'Total x Ano'!J9/'Total x Ano'!I9-1</f>
        <v>-4.161623722918939E-2</v>
      </c>
      <c r="J9" s="175">
        <f>'Total x Ano'!K9/'Total x Ano'!J9-1</f>
        <v>-2.1828054596877977E-2</v>
      </c>
      <c r="K9" s="175">
        <f>'Total x Ano'!L9/'Total x Ano'!K9-1</f>
        <v>-2.4380742875538153E-2</v>
      </c>
      <c r="L9" s="175">
        <f>'Total x Ano'!M9/'Total x Ano'!L9-1</f>
        <v>4.8562466169309593E-2</v>
      </c>
    </row>
    <row r="10" spans="1:12" x14ac:dyDescent="0.25">
      <c r="A10" s="162" t="s">
        <v>535</v>
      </c>
      <c r="B10" s="175">
        <f>'Total x Ano'!C10/'Total x Ano'!B10-1</f>
        <v>0.31100681100574601</v>
      </c>
      <c r="C10" s="175">
        <f>'Total x Ano'!D10/'Total x Ano'!C10-1</f>
        <v>-7.4172072857157878E-2</v>
      </c>
      <c r="D10" s="175">
        <f>'Total x Ano'!E10/'Total x Ano'!D10-1</f>
        <v>0.19787892194710621</v>
      </c>
      <c r="E10" s="175">
        <f>'Total x Ano'!F10/'Total x Ano'!E10-1</f>
        <v>7.474042253043045E-3</v>
      </c>
      <c r="F10" s="175">
        <f>'Total x Ano'!G10/'Total x Ano'!F10-1</f>
        <v>0.21721184818041861</v>
      </c>
      <c r="G10" s="175">
        <f>'Total x Ano'!H10/'Total x Ano'!G10-1</f>
        <v>5.677820909231146E-2</v>
      </c>
      <c r="H10" s="175">
        <f>'Total x Ano'!I10/'Total x Ano'!H10-1</f>
        <v>1.5097039019641434E-2</v>
      </c>
      <c r="I10" s="175">
        <f>'Total x Ano'!J10/'Total x Ano'!I10-1</f>
        <v>-0.16615950015683745</v>
      </c>
      <c r="J10" s="175">
        <f>'Total x Ano'!K10/'Total x Ano'!J10-1</f>
        <v>-4.9484382858849707E-2</v>
      </c>
      <c r="K10" s="175">
        <f>'Total x Ano'!L10/'Total x Ano'!K10-1</f>
        <v>1.2883772099155921E-2</v>
      </c>
      <c r="L10" s="175">
        <f>'Total x Ano'!M10/'Total x Ano'!L10-1</f>
        <v>5.035266810481831E-3</v>
      </c>
    </row>
    <row r="11" spans="1:12" x14ac:dyDescent="0.25">
      <c r="A11" s="162" t="s">
        <v>536</v>
      </c>
      <c r="B11" s="175">
        <f>'Total x Ano'!C11/'Total x Ano'!B11-1</f>
        <v>0.1382599172245087</v>
      </c>
      <c r="C11" s="175">
        <f>'Total x Ano'!D11/'Total x Ano'!C11-1</f>
        <v>2.9631428669200544E-2</v>
      </c>
      <c r="D11" s="175">
        <f>'Total x Ano'!E11/'Total x Ano'!D11-1</f>
        <v>0.1053022782538322</v>
      </c>
      <c r="E11" s="175">
        <f>'Total x Ano'!F11/'Total x Ano'!E11-1</f>
        <v>0.13231665482031119</v>
      </c>
      <c r="F11" s="175">
        <f>'Total x Ano'!G11/'Total x Ano'!F11-1</f>
        <v>0.14068921437053827</v>
      </c>
      <c r="G11" s="175">
        <f>'Total x Ano'!H11/'Total x Ano'!G11-1</f>
        <v>0.14696063172250762</v>
      </c>
      <c r="H11" s="175">
        <f>'Total x Ano'!I11/'Total x Ano'!H11-1</f>
        <v>-6.7961857280057991E-2</v>
      </c>
      <c r="I11" s="175">
        <f>'Total x Ano'!J11/'Total x Ano'!I11-1</f>
        <v>-3.1248291077529355E-2</v>
      </c>
      <c r="J11" s="175">
        <f>'Total x Ano'!K11/'Total x Ano'!J11-1</f>
        <v>1.6900361495412408E-2</v>
      </c>
      <c r="K11" s="175">
        <f>'Total x Ano'!L11/'Total x Ano'!K11-1</f>
        <v>4.898566668944504E-3</v>
      </c>
      <c r="L11" s="175">
        <f>'Total x Ano'!M11/'Total x Ano'!L11-1</f>
        <v>1.3889575881755434E-2</v>
      </c>
    </row>
    <row r="12" spans="1:12" x14ac:dyDescent="0.25">
      <c r="A12" s="162" t="s">
        <v>537</v>
      </c>
      <c r="B12" s="175">
        <f>'Total x Ano'!C12/'Total x Ano'!B12-1</f>
        <v>0.15570475885496848</v>
      </c>
      <c r="C12" s="175">
        <f>'Total x Ano'!D12/'Total x Ano'!C12-1</f>
        <v>0.10482637763256131</v>
      </c>
      <c r="D12" s="175">
        <f>'Total x Ano'!E12/'Total x Ano'!D12-1</f>
        <v>0.22507587014080022</v>
      </c>
      <c r="E12" s="175">
        <f>'Total x Ano'!F12/'Total x Ano'!E12-1</f>
        <v>-8.9019816354748427E-3</v>
      </c>
      <c r="F12" s="175">
        <f>'Total x Ano'!G12/'Total x Ano'!F12-1</f>
        <v>9.8847915772900086E-2</v>
      </c>
      <c r="G12" s="175">
        <f>'Total x Ano'!H12/'Total x Ano'!G12-1</f>
        <v>7.4414732187703558E-2</v>
      </c>
      <c r="H12" s="175">
        <f>'Total x Ano'!I12/'Total x Ano'!H12-1</f>
        <v>0.13487383120401741</v>
      </c>
      <c r="I12" s="175">
        <f>'Total x Ano'!J12/'Total x Ano'!I12-1</f>
        <v>-5.4872254132331322E-2</v>
      </c>
      <c r="J12" s="175">
        <f>'Total x Ano'!K12/'Total x Ano'!J12-1</f>
        <v>-1.140275687028347E-2</v>
      </c>
      <c r="K12" s="175">
        <f>'Total x Ano'!L12/'Total x Ano'!K12-1</f>
        <v>1.4502744585326965E-2</v>
      </c>
      <c r="L12" s="175">
        <f>'Total x Ano'!M12/'Total x Ano'!L12-1</f>
        <v>9.2926387000761057E-2</v>
      </c>
    </row>
    <row r="13" spans="1:12" x14ac:dyDescent="0.25">
      <c r="A13" s="162" t="s">
        <v>538</v>
      </c>
      <c r="B13" s="175">
        <f>'Total x Ano'!C13/'Total x Ano'!B13-1</f>
        <v>6.2107233615434243E-2</v>
      </c>
      <c r="C13" s="175">
        <f>'Total x Ano'!D13/'Total x Ano'!C13-1</f>
        <v>0.17194885996103593</v>
      </c>
      <c r="D13" s="175">
        <f>'Total x Ano'!E13/'Total x Ano'!D13-1</f>
        <v>0.1776489889534234</v>
      </c>
      <c r="E13" s="175">
        <f>'Total x Ano'!F13/'Total x Ano'!E13-1</f>
        <v>0.40573779493576567</v>
      </c>
      <c r="F13" s="175">
        <f>'Total x Ano'!G13/'Total x Ano'!F13-1</f>
        <v>3.2799213434015373E-2</v>
      </c>
      <c r="G13" s="175">
        <f>'Total x Ano'!H13/'Total x Ano'!G13-1</f>
        <v>-4.6717845922472856E-2</v>
      </c>
      <c r="H13" s="175">
        <f>'Total x Ano'!I13/'Total x Ano'!H13-1</f>
        <v>4.9318815986523434E-2</v>
      </c>
      <c r="I13" s="175">
        <f>'Total x Ano'!J13/'Total x Ano'!I13-1</f>
        <v>-3.3770920333327847E-2</v>
      </c>
      <c r="J13" s="175">
        <f>'Total x Ano'!K13/'Total x Ano'!J13-1</f>
        <v>4.2727167518920472E-2</v>
      </c>
      <c r="K13" s="175">
        <f>'Total x Ano'!L13/'Total x Ano'!K13-1</f>
        <v>-3.209503404816838E-2</v>
      </c>
      <c r="L13" s="175">
        <f>'Total x Ano'!M13/'Total x Ano'!L13-1</f>
        <v>0.31067995694160766</v>
      </c>
    </row>
    <row r="14" spans="1:12" x14ac:dyDescent="0.25">
      <c r="A14" s="162" t="s">
        <v>539</v>
      </c>
      <c r="B14" s="175">
        <f>'Total x Ano'!C14/'Total x Ano'!B14-1</f>
        <v>1.1724001181901977E-2</v>
      </c>
      <c r="C14" s="175">
        <f>'Total x Ano'!D14/'Total x Ano'!C14-1</f>
        <v>0.31684861691144039</v>
      </c>
      <c r="D14" s="175">
        <f>'Total x Ano'!E14/'Total x Ano'!D14-1</f>
        <v>0.18454129527968544</v>
      </c>
      <c r="E14" s="175">
        <f>'Total x Ano'!F14/'Total x Ano'!E14-1</f>
        <v>1.7042771328368955E-2</v>
      </c>
      <c r="F14" s="175">
        <f>'Total x Ano'!G14/'Total x Ano'!F14-1</f>
        <v>0.14753527061551308</v>
      </c>
      <c r="G14" s="175">
        <f>'Total x Ano'!H14/'Total x Ano'!G14-1</f>
        <v>8.846535022581925E-3</v>
      </c>
      <c r="H14" s="175">
        <f>'Total x Ano'!I14/'Total x Ano'!H14-1</f>
        <v>0.17088422824494209</v>
      </c>
      <c r="I14" s="175">
        <f>'Total x Ano'!J14/'Total x Ano'!I14-1</f>
        <v>-0.18125630009979188</v>
      </c>
      <c r="J14" s="175">
        <f>'Total x Ano'!K14/'Total x Ano'!J14-1</f>
        <v>-4.1519291166825734E-2</v>
      </c>
      <c r="K14" s="175">
        <f>'Total x Ano'!L14/'Total x Ano'!K14-1</f>
        <v>-6.559432008493371E-2</v>
      </c>
      <c r="L14" s="175">
        <f>'Total x Ano'!M14/'Total x Ano'!L14-1</f>
        <v>-2.5368318262277811E-2</v>
      </c>
    </row>
    <row r="15" spans="1:12" x14ac:dyDescent="0.25">
      <c r="A15" s="162" t="s">
        <v>540</v>
      </c>
      <c r="B15" s="175">
        <f>'Total x Ano'!C15/'Total x Ano'!B15-1</f>
        <v>0.18658194634022407</v>
      </c>
      <c r="C15" s="175">
        <f>'Total x Ano'!D15/'Total x Ano'!C15-1</f>
        <v>1.48095489723159E-2</v>
      </c>
      <c r="D15" s="175">
        <f>'Total x Ano'!E15/'Total x Ano'!D15-1</f>
        <v>0.10935221777221438</v>
      </c>
      <c r="E15" s="175">
        <f>'Total x Ano'!F15/'Total x Ano'!E15-1</f>
        <v>2.2162916838116109E-2</v>
      </c>
      <c r="F15" s="175">
        <f>'Total x Ano'!G15/'Total x Ano'!F15-1</f>
        <v>0.13394508846865527</v>
      </c>
      <c r="G15" s="175">
        <f>'Total x Ano'!H15/'Total x Ano'!G15-1</f>
        <v>4.0819829902508431E-2</v>
      </c>
      <c r="H15" s="175">
        <f>'Total x Ano'!I15/'Total x Ano'!H15-1</f>
        <v>-4.1908061597244584E-2</v>
      </c>
      <c r="I15" s="175">
        <f>'Total x Ano'!J15/'Total x Ano'!I15-1</f>
        <v>-0.14549922939083892</v>
      </c>
      <c r="J15" s="175">
        <f>'Total x Ano'!K15/'Total x Ano'!J15-1</f>
        <v>-3.9809816231171191E-2</v>
      </c>
      <c r="K15" s="175">
        <f>'Total x Ano'!L15/'Total x Ano'!K15-1</f>
        <v>-0.18673138471260997</v>
      </c>
      <c r="L15" s="175">
        <f>'Total x Ano'!M15/'Total x Ano'!L15-1</f>
        <v>4.0655557258221453E-2</v>
      </c>
    </row>
    <row r="16" spans="1:12" x14ac:dyDescent="0.25">
      <c r="A16" s="162" t="s">
        <v>541</v>
      </c>
      <c r="B16" s="175">
        <f>'Total x Ano'!C16/'Total x Ano'!B16-1</f>
        <v>7.9766298776507094E-2</v>
      </c>
      <c r="C16" s="175">
        <f>'Total x Ano'!D16/'Total x Ano'!C16-1</f>
        <v>0.41817775427798565</v>
      </c>
      <c r="D16" s="175">
        <f>'Total x Ano'!E16/'Total x Ano'!D16-1</f>
        <v>-2.3076555522321684E-2</v>
      </c>
      <c r="E16" s="175">
        <f>'Total x Ano'!F16/'Total x Ano'!E16-1</f>
        <v>-2.0540867358840975E-2</v>
      </c>
      <c r="F16" s="175">
        <f>'Total x Ano'!G16/'Total x Ano'!F16-1</f>
        <v>4.374746108437555E-2</v>
      </c>
      <c r="G16" s="175">
        <f>'Total x Ano'!H16/'Total x Ano'!G16-1</f>
        <v>9.9050101161497484E-3</v>
      </c>
      <c r="H16" s="175">
        <f>'Total x Ano'!I16/'Total x Ano'!H16-1</f>
        <v>0.13399021230622732</v>
      </c>
      <c r="I16" s="175">
        <f>'Total x Ano'!J16/'Total x Ano'!I16-1</f>
        <v>-0.25117365747026965</v>
      </c>
      <c r="J16" s="175">
        <f>'Total x Ano'!K16/'Total x Ano'!J16-1</f>
        <v>-6.6780098562683299E-2</v>
      </c>
      <c r="K16" s="175">
        <f>'Total x Ano'!L16/'Total x Ano'!K16-1</f>
        <v>7.7531160628423246E-2</v>
      </c>
      <c r="L16" s="175">
        <f>'Total x Ano'!M16/'Total x Ano'!L16-1</f>
        <v>6.3212476994912503E-2</v>
      </c>
    </row>
    <row r="17" spans="1:12" x14ac:dyDescent="0.25">
      <c r="A17" s="162" t="s">
        <v>542</v>
      </c>
      <c r="B17" s="175">
        <f>'Total x Ano'!C17/'Total x Ano'!B17-1</f>
        <v>-2.5337497010960996E-2</v>
      </c>
      <c r="C17" s="175">
        <f>'Total x Ano'!D17/'Total x Ano'!C17-1</f>
        <v>-2.9551387934537487E-2</v>
      </c>
      <c r="D17" s="175">
        <f>'Total x Ano'!E17/'Total x Ano'!D17-1</f>
        <v>8.6358508523425304E-2</v>
      </c>
      <c r="E17" s="175">
        <f>'Total x Ano'!F17/'Total x Ano'!E17-1</f>
        <v>0.11206087175393664</v>
      </c>
      <c r="F17" s="175">
        <f>'Total x Ano'!G17/'Total x Ano'!F17-1</f>
        <v>7.1489361673743534E-2</v>
      </c>
      <c r="G17" s="175">
        <f>'Total x Ano'!H17/'Total x Ano'!G17-1</f>
        <v>0.11543031943238113</v>
      </c>
      <c r="H17" s="175">
        <f>'Total x Ano'!I17/'Total x Ano'!H17-1</f>
        <v>6.3339078621178935E-2</v>
      </c>
      <c r="I17" s="175">
        <f>'Total x Ano'!J17/'Total x Ano'!I17-1</f>
        <v>-0.148211538234019</v>
      </c>
      <c r="J17" s="175">
        <f>'Total x Ano'!K17/'Total x Ano'!J17-1</f>
        <v>-4.0924077285000471E-2</v>
      </c>
      <c r="K17" s="175">
        <f>'Total x Ano'!L17/'Total x Ano'!K17-1</f>
        <v>-0.11862729144032536</v>
      </c>
      <c r="L17" s="175">
        <f>'Total x Ano'!M17/'Total x Ano'!L17-1</f>
        <v>-1.2683024511292995E-2</v>
      </c>
    </row>
    <row r="18" spans="1:12" x14ac:dyDescent="0.25">
      <c r="A18" s="162" t="s">
        <v>543</v>
      </c>
      <c r="B18" s="175">
        <f>'Total x Ano'!C18/'Total x Ano'!B18-1</f>
        <v>0.17327137504290335</v>
      </c>
      <c r="C18" s="175">
        <f>'Total x Ano'!D18/'Total x Ano'!C18-1</f>
        <v>2.0869925120337696E-2</v>
      </c>
      <c r="D18" s="175">
        <f>'Total x Ano'!E18/'Total x Ano'!D18-1</f>
        <v>6.8422597820406494E-2</v>
      </c>
      <c r="E18" s="175">
        <f>'Total x Ano'!F18/'Total x Ano'!E18-1</f>
        <v>5.835153736408305E-2</v>
      </c>
      <c r="F18" s="175">
        <f>'Total x Ano'!G18/'Total x Ano'!F18-1</f>
        <v>5.8680565854762889E-4</v>
      </c>
      <c r="G18" s="175">
        <f>'Total x Ano'!H18/'Total x Ano'!G18-1</f>
        <v>1.6500933603869505E-2</v>
      </c>
      <c r="H18" s="175">
        <f>'Total x Ano'!I18/'Total x Ano'!H18-1</f>
        <v>8.8240044444842347E-2</v>
      </c>
      <c r="I18" s="175">
        <f>'Total x Ano'!J18/'Total x Ano'!I18-1</f>
        <v>-0.12330210188229207</v>
      </c>
      <c r="J18" s="175">
        <f>'Total x Ano'!K18/'Total x Ano'!J18-1</f>
        <v>-6.2825367840973478E-2</v>
      </c>
      <c r="K18" s="175">
        <f>'Total x Ano'!L18/'Total x Ano'!K18-1</f>
        <v>-0.10361416467308193</v>
      </c>
      <c r="L18" s="175">
        <f>'Total x Ano'!M18/'Total x Ano'!L18-1</f>
        <v>9.5527850409105497E-2</v>
      </c>
    </row>
    <row r="19" spans="1:12" x14ac:dyDescent="0.25">
      <c r="A19" s="162" t="s">
        <v>544</v>
      </c>
      <c r="B19" s="175">
        <f>'Total x Ano'!C19/'Total x Ano'!B19-1</f>
        <v>0.10396104783441218</v>
      </c>
      <c r="C19" s="175">
        <f>'Total x Ano'!D19/'Total x Ano'!C19-1</f>
        <v>3.4100437166356024E-2</v>
      </c>
      <c r="D19" s="175">
        <f>'Total x Ano'!E19/'Total x Ano'!D19-1</f>
        <v>0.11313986949990196</v>
      </c>
      <c r="E19" s="175">
        <f>'Total x Ano'!F19/'Total x Ano'!E19-1</f>
        <v>-3.7682022123620151E-2</v>
      </c>
      <c r="F19" s="175">
        <f>'Total x Ano'!G19/'Total x Ano'!F19-1</f>
        <v>4.8949141606737356E-2</v>
      </c>
      <c r="G19" s="175">
        <f>'Total x Ano'!H19/'Total x Ano'!G19-1</f>
        <v>3.6611691728950069E-2</v>
      </c>
      <c r="H19" s="175">
        <f>'Total x Ano'!I19/'Total x Ano'!H19-1</f>
        <v>2.8234858913056549E-4</v>
      </c>
      <c r="I19" s="175">
        <f>'Total x Ano'!J19/'Total x Ano'!I19-1</f>
        <v>-0.15258340703864581</v>
      </c>
      <c r="J19" s="175">
        <f>'Total x Ano'!K19/'Total x Ano'!J19-1</f>
        <v>-5.3539009095105117E-2</v>
      </c>
      <c r="K19" s="175">
        <f>'Total x Ano'!L19/'Total x Ano'!K19-1</f>
        <v>-1.7680729371877479E-2</v>
      </c>
      <c r="L19" s="175">
        <f>'Total x Ano'!M19/'Total x Ano'!L19-1</f>
        <v>1.9775656005061037E-2</v>
      </c>
    </row>
    <row r="20" spans="1:12" x14ac:dyDescent="0.25">
      <c r="A20" s="162" t="s">
        <v>545</v>
      </c>
      <c r="B20" s="175">
        <f>'Total x Ano'!C20/'Total x Ano'!B20-1</f>
        <v>0.27733566525665343</v>
      </c>
      <c r="C20" s="175">
        <f>'Total x Ano'!D20/'Total x Ano'!C20-1</f>
        <v>-2.6048799459489347E-3</v>
      </c>
      <c r="D20" s="175">
        <f>'Total x Ano'!E20/'Total x Ano'!D20-1</f>
        <v>1.2453189232137785E-3</v>
      </c>
      <c r="E20" s="175">
        <f>'Total x Ano'!F20/'Total x Ano'!E20-1</f>
        <v>2.6537934144117203E-2</v>
      </c>
      <c r="F20" s="175">
        <f>'Total x Ano'!G20/'Total x Ano'!F20-1</f>
        <v>4.7301001804833875E-2</v>
      </c>
      <c r="G20" s="175">
        <f>'Total x Ano'!H20/'Total x Ano'!G20-1</f>
        <v>9.1277163051460608E-2</v>
      </c>
      <c r="H20" s="175">
        <f>'Total x Ano'!I20/'Total x Ano'!H20-1</f>
        <v>-3.8019433711489192E-4</v>
      </c>
      <c r="I20" s="175">
        <f>'Total x Ano'!J20/'Total x Ano'!I20-1</f>
        <v>-0.19934777903832712</v>
      </c>
      <c r="J20" s="175">
        <f>'Total x Ano'!K20/'Total x Ano'!J20-1</f>
        <v>-9.8043128423826564E-2</v>
      </c>
      <c r="K20" s="175">
        <f>'Total x Ano'!L20/'Total x Ano'!K20-1</f>
        <v>-2.7130914745734591E-2</v>
      </c>
      <c r="L20" s="175">
        <f>'Total x Ano'!M20/'Total x Ano'!L20-1</f>
        <v>2.533645175832544E-2</v>
      </c>
    </row>
    <row r="21" spans="1:12" x14ac:dyDescent="0.25">
      <c r="A21" s="162" t="s">
        <v>546</v>
      </c>
      <c r="B21" s="175">
        <f>'Total x Ano'!C21/'Total x Ano'!B21-1</f>
        <v>4.8968314248543088E-2</v>
      </c>
      <c r="C21" s="175">
        <f>'Total x Ano'!D21/'Total x Ano'!C21-1</f>
        <v>3.4119523945872698E-2</v>
      </c>
      <c r="D21" s="175">
        <f>'Total x Ano'!E21/'Total x Ano'!D21-1</f>
        <v>9.0747146611415364E-2</v>
      </c>
      <c r="E21" s="175">
        <f>'Total x Ano'!F21/'Total x Ano'!E21-1</f>
        <v>1.0950208365302805E-2</v>
      </c>
      <c r="F21" s="175">
        <f>'Total x Ano'!G21/'Total x Ano'!F21-1</f>
        <v>7.027071304395105E-2</v>
      </c>
      <c r="G21" s="175">
        <f>'Total x Ano'!H21/'Total x Ano'!G21-1</f>
        <v>-4.6549272611202563E-2</v>
      </c>
      <c r="H21" s="175">
        <f>'Total x Ano'!I21/'Total x Ano'!H21-1</f>
        <v>2.2660651316487979E-2</v>
      </c>
      <c r="I21" s="175">
        <f>'Total x Ano'!J21/'Total x Ano'!I21-1</f>
        <v>-7.0542982254719666E-2</v>
      </c>
      <c r="J21" s="175">
        <f>'Total x Ano'!K21/'Total x Ano'!J21-1</f>
        <v>-8.2106599400019076E-2</v>
      </c>
      <c r="K21" s="175">
        <f>'Total x Ano'!L21/'Total x Ano'!K21-1</f>
        <v>-6.1349779968711271E-4</v>
      </c>
      <c r="L21" s="175">
        <f>'Total x Ano'!M21/'Total x Ano'!L21-1</f>
        <v>6.1444241000478961E-3</v>
      </c>
    </row>
    <row r="22" spans="1:12" x14ac:dyDescent="0.25">
      <c r="A22" s="162" t="s">
        <v>547</v>
      </c>
      <c r="B22" s="175">
        <f>'Total x Ano'!C22/'Total x Ano'!B22-1</f>
        <v>7.8040121297077381E-2</v>
      </c>
      <c r="C22" s="175">
        <f>'Total x Ano'!D22/'Total x Ano'!C22-1</f>
        <v>0.10596035927108938</v>
      </c>
      <c r="D22" s="175">
        <f>'Total x Ano'!E22/'Total x Ano'!D22-1</f>
        <v>7.3040622083607731E-2</v>
      </c>
      <c r="E22" s="175">
        <f>'Total x Ano'!F22/'Total x Ano'!E22-1</f>
        <v>2.1764789055904066E-2</v>
      </c>
      <c r="F22" s="175">
        <f>'Total x Ano'!G22/'Total x Ano'!F22-1</f>
        <v>5.1539181093713138E-2</v>
      </c>
      <c r="G22" s="175">
        <f>'Total x Ano'!H22/'Total x Ano'!G22-1</f>
        <v>5.8019315427562113E-3</v>
      </c>
      <c r="H22" s="175">
        <f>'Total x Ano'!I22/'Total x Ano'!H22-1</f>
        <v>1.5237192245824094E-2</v>
      </c>
      <c r="I22" s="175">
        <f>'Total x Ano'!J22/'Total x Ano'!I22-1</f>
        <v>-0.16727470260891109</v>
      </c>
      <c r="J22" s="175">
        <f>'Total x Ano'!K22/'Total x Ano'!J22-1</f>
        <v>-3.8228127677415236E-2</v>
      </c>
      <c r="K22" s="175">
        <f>'Total x Ano'!L22/'Total x Ano'!K22-1</f>
        <v>-6.0511560833043543E-2</v>
      </c>
      <c r="L22" s="175">
        <f>'Total x Ano'!M22/'Total x Ano'!L22-1</f>
        <v>-3.0029467097588136E-2</v>
      </c>
    </row>
    <row r="23" spans="1:12" x14ac:dyDescent="0.25">
      <c r="A23" s="162" t="s">
        <v>548</v>
      </c>
      <c r="B23" s="175">
        <f>'Total x Ano'!C23/'Total x Ano'!B23-1</f>
        <v>0.15974181055249503</v>
      </c>
      <c r="C23" s="175">
        <f>'Total x Ano'!D23/'Total x Ano'!C23-1</f>
        <v>6.0649396646441867E-2</v>
      </c>
      <c r="D23" s="175">
        <f>'Total x Ano'!E23/'Total x Ano'!D23-1</f>
        <v>0.11886820038574641</v>
      </c>
      <c r="E23" s="175">
        <f>'Total x Ano'!F23/'Total x Ano'!E23-1</f>
        <v>-2.3454279219275231E-2</v>
      </c>
      <c r="F23" s="175">
        <f>'Total x Ano'!G23/'Total x Ano'!F23-1</f>
        <v>8.507029279258127E-2</v>
      </c>
      <c r="G23" s="175">
        <f>'Total x Ano'!H23/'Total x Ano'!G23-1</f>
        <v>4.566063387461039E-2</v>
      </c>
      <c r="H23" s="175">
        <f>'Total x Ano'!I23/'Total x Ano'!H23-1</f>
        <v>3.4732224148692481E-3</v>
      </c>
      <c r="I23" s="175">
        <f>'Total x Ano'!J23/'Total x Ano'!I23-1</f>
        <v>-0.13603808111330962</v>
      </c>
      <c r="J23" s="175">
        <f>'Total x Ano'!K23/'Total x Ano'!J23-1</f>
        <v>-4.0600557924103109E-2</v>
      </c>
      <c r="K23" s="175">
        <f>'Total x Ano'!L23/'Total x Ano'!K23-1</f>
        <v>-3.238596345305933E-2</v>
      </c>
      <c r="L23" s="175">
        <f>'Total x Ano'!M23/'Total x Ano'!L23-1</f>
        <v>5.0467678302041463E-2</v>
      </c>
    </row>
    <row r="24" spans="1:12" x14ac:dyDescent="0.25">
      <c r="A24" s="162" t="s">
        <v>549</v>
      </c>
      <c r="B24" s="175">
        <f>'Total x Ano'!C24/'Total x Ano'!B24-1</f>
        <v>0.18191792474484592</v>
      </c>
      <c r="C24" s="175">
        <f>'Total x Ano'!D24/'Total x Ano'!C24-1</f>
        <v>5.2706957882712402E-2</v>
      </c>
      <c r="D24" s="175">
        <f>'Total x Ano'!E24/'Total x Ano'!D24-1</f>
        <v>0.1164249815020244</v>
      </c>
      <c r="E24" s="175">
        <f>'Total x Ano'!F24/'Total x Ano'!E24-1</f>
        <v>-5.2866456638297477E-3</v>
      </c>
      <c r="F24" s="175">
        <f>'Total x Ano'!G24/'Total x Ano'!F24-1</f>
        <v>8.0239685827774965E-2</v>
      </c>
      <c r="G24" s="175">
        <f>'Total x Ano'!H24/'Total x Ano'!G24-1</f>
        <v>7.7915576722033641E-2</v>
      </c>
      <c r="H24" s="175">
        <f>'Total x Ano'!I24/'Total x Ano'!H24-1</f>
        <v>1.5467192969489174E-2</v>
      </c>
      <c r="I24" s="175">
        <f>'Total x Ano'!J24/'Total x Ano'!I24-1</f>
        <v>-0.18284128614999773</v>
      </c>
      <c r="J24" s="175">
        <f>'Total x Ano'!K24/'Total x Ano'!J24-1</f>
        <v>-7.0676853984254717E-2</v>
      </c>
      <c r="K24" s="175">
        <f>'Total x Ano'!L24/'Total x Ano'!K24-1</f>
        <v>5.2783789225299138E-3</v>
      </c>
      <c r="L24" s="175">
        <f>'Total x Ano'!M24/'Total x Ano'!L24-1</f>
        <v>3.0417760725304444E-2</v>
      </c>
    </row>
    <row r="25" spans="1:12" x14ac:dyDescent="0.25">
      <c r="A25" s="162" t="s">
        <v>550</v>
      </c>
      <c r="B25" s="175">
        <f>'Total x Ano'!C25/'Total x Ano'!B25-1</f>
        <v>0.14507544103061387</v>
      </c>
      <c r="C25" s="175">
        <f>'Total x Ano'!D25/'Total x Ano'!C25-1</f>
        <v>-7.5181371360921734E-4</v>
      </c>
      <c r="D25" s="175">
        <f>'Total x Ano'!E25/'Total x Ano'!D25-1</f>
        <v>0.1161864568506743</v>
      </c>
      <c r="E25" s="175">
        <f>'Total x Ano'!F25/'Total x Ano'!E25-1</f>
        <v>-3.4057846275293846E-2</v>
      </c>
      <c r="F25" s="175">
        <f>'Total x Ano'!G25/'Total x Ano'!F25-1</f>
        <v>-1.6140721380470624E-2</v>
      </c>
      <c r="G25" s="175">
        <f>'Total x Ano'!H25/'Total x Ano'!G25-1</f>
        <v>6.3245035304028807E-2</v>
      </c>
      <c r="H25" s="175">
        <f>'Total x Ano'!I25/'Total x Ano'!H25-1</f>
        <v>6.7716282440841269E-2</v>
      </c>
      <c r="I25" s="175">
        <f>'Total x Ano'!J25/'Total x Ano'!I25-1</f>
        <v>-0.24687687038199957</v>
      </c>
      <c r="J25" s="175">
        <f>'Total x Ano'!K25/'Total x Ano'!J25-1</f>
        <v>-1.839130128997235E-2</v>
      </c>
      <c r="K25" s="175">
        <f>'Total x Ano'!L25/'Total x Ano'!K25-1</f>
        <v>-2.1782277982098641E-3</v>
      </c>
      <c r="L25" s="175">
        <f>'Total x Ano'!M25/'Total x Ano'!L25-1</f>
        <v>-3.685074225737317E-2</v>
      </c>
    </row>
    <row r="26" spans="1:12" x14ac:dyDescent="0.25">
      <c r="A26" s="162" t="s">
        <v>551</v>
      </c>
      <c r="B26" s="175">
        <f>'Total x Ano'!C26/'Total x Ano'!B26-1</f>
        <v>4.4978784559197349E-2</v>
      </c>
      <c r="C26" s="175">
        <f>'Total x Ano'!D26/'Total x Ano'!C26-1</f>
        <v>0.15411699090771336</v>
      </c>
      <c r="D26" s="175">
        <f>'Total x Ano'!E26/'Total x Ano'!D26-1</f>
        <v>6.6664100535552162E-2</v>
      </c>
      <c r="E26" s="175">
        <f>'Total x Ano'!F26/'Total x Ano'!E26-1</f>
        <v>8.6721443697330702E-3</v>
      </c>
      <c r="F26" s="175">
        <f>'Total x Ano'!G26/'Total x Ano'!F26-1</f>
        <v>4.3874433233263899E-2</v>
      </c>
      <c r="G26" s="175">
        <f>'Total x Ano'!H26/'Total x Ano'!G26-1</f>
        <v>0.10817047463242591</v>
      </c>
      <c r="H26" s="175">
        <f>'Total x Ano'!I26/'Total x Ano'!H26-1</f>
        <v>1.2670475593371089E-2</v>
      </c>
      <c r="I26" s="175">
        <f>'Total x Ano'!J26/'Total x Ano'!I26-1</f>
        <v>-0.14223969574405604</v>
      </c>
      <c r="J26" s="175">
        <f>'Total x Ano'!K26/'Total x Ano'!J26-1</f>
        <v>2.9104339197438378E-2</v>
      </c>
      <c r="K26" s="175">
        <f>'Total x Ano'!L26/'Total x Ano'!K26-1</f>
        <v>-1.8315366755183304E-2</v>
      </c>
      <c r="L26" s="175">
        <f>'Total x Ano'!M26/'Total x Ano'!L26-1</f>
        <v>3.3783107804837398E-2</v>
      </c>
    </row>
    <row r="27" spans="1:12" x14ac:dyDescent="0.25">
      <c r="A27" s="162" t="s">
        <v>552</v>
      </c>
      <c r="B27" s="175">
        <f>'Total x Ano'!C27/'Total x Ano'!B27-1</f>
        <v>0.18467788838640042</v>
      </c>
      <c r="C27" s="175">
        <f>'Total x Ano'!D27/'Total x Ano'!C27-1</f>
        <v>9.9615813350210747E-2</v>
      </c>
      <c r="D27" s="175">
        <f>'Total x Ano'!E27/'Total x Ano'!D27-1</f>
        <v>3.4353579992771888E-2</v>
      </c>
      <c r="E27" s="175">
        <f>'Total x Ano'!F27/'Total x Ano'!E27-1</f>
        <v>6.8807510300889607E-2</v>
      </c>
      <c r="F27" s="175">
        <f>'Total x Ano'!G27/'Total x Ano'!F27-1</f>
        <v>0.11143502820616913</v>
      </c>
      <c r="G27" s="175">
        <f>'Total x Ano'!H27/'Total x Ano'!G27-1</f>
        <v>2.0790713026695995E-2</v>
      </c>
      <c r="H27" s="175">
        <f>'Total x Ano'!I27/'Total x Ano'!H27-1</f>
        <v>5.1815776515872436E-2</v>
      </c>
      <c r="I27" s="175">
        <f>'Total x Ano'!J27/'Total x Ano'!I27-1</f>
        <v>-9.2238423674086745E-2</v>
      </c>
      <c r="J27" s="175">
        <f>'Total x Ano'!K27/'Total x Ano'!J27-1</f>
        <v>-6.6444409770407775E-2</v>
      </c>
      <c r="K27" s="175">
        <f>'Total x Ano'!L27/'Total x Ano'!K27-1</f>
        <v>3.7807938273833885E-2</v>
      </c>
      <c r="L27" s="175">
        <f>'Total x Ano'!M27/'Total x Ano'!L27-1</f>
        <v>6.295811777403193E-2</v>
      </c>
    </row>
    <row r="28" spans="1:12" x14ac:dyDescent="0.25">
      <c r="A28" s="162" t="s">
        <v>553</v>
      </c>
      <c r="B28" s="175">
        <f>'Total x Ano'!C28/'Total x Ano'!B28-1</f>
        <v>0.16233537172245649</v>
      </c>
      <c r="C28" s="175">
        <f>'Total x Ano'!D28/'Total x Ano'!C28-1</f>
        <v>3.7040340185663823E-2</v>
      </c>
      <c r="D28" s="175">
        <f>'Total x Ano'!E28/'Total x Ano'!D28-1</f>
        <v>0.13621093220479352</v>
      </c>
      <c r="E28" s="175">
        <f>'Total x Ano'!F28/'Total x Ano'!E28-1</f>
        <v>-1.1712324230943594E-2</v>
      </c>
      <c r="F28" s="175">
        <f>'Total x Ano'!G28/'Total x Ano'!F28-1</f>
        <v>4.0984614190200386E-3</v>
      </c>
      <c r="G28" s="175">
        <f>'Total x Ano'!H28/'Total x Ano'!G28-1</f>
        <v>0.10413676158936647</v>
      </c>
      <c r="H28" s="175">
        <f>'Total x Ano'!I28/'Total x Ano'!H28-1</f>
        <v>4.6169922524830431E-2</v>
      </c>
      <c r="I28" s="175">
        <f>'Total x Ano'!J28/'Total x Ano'!I28-1</f>
        <v>-8.0865395017675756E-2</v>
      </c>
      <c r="J28" s="175">
        <f>'Total x Ano'!K28/'Total x Ano'!J28-1</f>
        <v>-4.7747375370455258E-2</v>
      </c>
      <c r="K28" s="175">
        <f>'Total x Ano'!L28/'Total x Ano'!K28-1</f>
        <v>1.8007471969271105E-2</v>
      </c>
      <c r="L28" s="175">
        <f>'Total x Ano'!M28/'Total x Ano'!L28-1</f>
        <v>2.1138309043666759E-2</v>
      </c>
    </row>
    <row r="29" spans="1:12" x14ac:dyDescent="0.25">
      <c r="A29" s="162" t="s">
        <v>554</v>
      </c>
      <c r="B29" s="175">
        <f>'Total x Ano'!C29/'Total x Ano'!B29-1</f>
        <v>-5.731341025315273E-2</v>
      </c>
      <c r="C29" s="175">
        <f>'Total x Ano'!D29/'Total x Ano'!C29-1</f>
        <v>0.20099945924008478</v>
      </c>
      <c r="D29" s="175">
        <f>'Total x Ano'!E29/'Total x Ano'!D29-1</f>
        <v>6.867515038562777E-2</v>
      </c>
      <c r="E29" s="175">
        <f>'Total x Ano'!F29/'Total x Ano'!E29-1</f>
        <v>3.113745105164778E-2</v>
      </c>
      <c r="F29" s="175">
        <f>'Total x Ano'!G29/'Total x Ano'!F29-1</f>
        <v>-3.6352390094791298E-2</v>
      </c>
      <c r="G29" s="175">
        <f>'Total x Ano'!H29/'Total x Ano'!G29-1</f>
        <v>8.1308178133579601E-2</v>
      </c>
      <c r="H29" s="175">
        <f>'Total x Ano'!I29/'Total x Ano'!H29-1</f>
        <v>3.267531530212775E-2</v>
      </c>
      <c r="I29" s="175">
        <f>'Total x Ano'!J29/'Total x Ano'!I29-1</f>
        <v>-1.1357116112293508E-2</v>
      </c>
      <c r="J29" s="175">
        <f>'Total x Ano'!K29/'Total x Ano'!J29-1</f>
        <v>-0.15567121424421149</v>
      </c>
      <c r="K29" s="175">
        <f>'Total x Ano'!L29/'Total x Ano'!K29-1</f>
        <v>9.4755383163319218E-2</v>
      </c>
      <c r="L29" s="175">
        <f>'Total x Ano'!M29/'Total x Ano'!L29-1</f>
        <v>0.40228632227700656</v>
      </c>
    </row>
    <row r="30" spans="1:12" x14ac:dyDescent="0.25">
      <c r="A30" s="162" t="s">
        <v>94</v>
      </c>
      <c r="B30" s="175">
        <f>'Total x Ano'!C30/'Total x Ano'!B30-1</f>
        <v>9.2278870370711141E-2</v>
      </c>
      <c r="C30" s="175">
        <f>'Total x Ano'!D30/'Total x Ano'!C30-1</f>
        <v>7.5703117430410138E-2</v>
      </c>
      <c r="D30" s="175">
        <f>'Total x Ano'!E30/'Total x Ano'!D30-1</f>
        <v>8.8469405803785817E-2</v>
      </c>
      <c r="E30" s="175">
        <f>'Total x Ano'!F30/'Total x Ano'!E30-1</f>
        <v>1.2732019922483184E-2</v>
      </c>
      <c r="F30" s="175">
        <f>'Total x Ano'!G30/'Total x Ano'!F30-1</f>
        <v>5.3436060252937789E-2</v>
      </c>
      <c r="G30" s="175">
        <f>'Total x Ano'!H30/'Total x Ano'!G30-1</f>
        <v>1.4916986267195176E-2</v>
      </c>
      <c r="H30" s="175">
        <f>'Total x Ano'!I30/'Total x Ano'!H30-1</f>
        <v>2.317082651250435E-2</v>
      </c>
      <c r="I30" s="175">
        <f>'Total x Ano'!J30/'Total x Ano'!I30-1</f>
        <v>-0.14207653308416879</v>
      </c>
      <c r="J30" s="175">
        <f>'Total x Ano'!K30/'Total x Ano'!J30-1</f>
        <v>-5.1416421997164452E-2</v>
      </c>
      <c r="K30" s="175">
        <f>'Total x Ano'!L30/'Total x Ano'!K30-1</f>
        <v>-3.4728294851211872E-2</v>
      </c>
      <c r="L30" s="175">
        <f>'Total x Ano'!M30/'Total x Ano'!L30-1</f>
        <v>1.3193863797543059E-2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A320"/>
  <sheetViews>
    <sheetView topLeftCell="A271" zoomScaleNormal="100" workbookViewId="0">
      <selection activeCell="A306" sqref="A306"/>
    </sheetView>
  </sheetViews>
  <sheetFormatPr defaultRowHeight="15" x14ac:dyDescent="0.25"/>
  <cols>
    <col min="1" max="1" width="26.140625" style="161" customWidth="1"/>
    <col min="2" max="12" width="11" style="161" customWidth="1"/>
    <col min="13" max="13" width="9.140625" style="161"/>
    <col min="14" max="14" width="23.140625" style="161" bestFit="1" customWidth="1"/>
    <col min="15" max="15" width="10" style="161" bestFit="1" customWidth="1"/>
    <col min="16" max="17" width="9.140625" style="161"/>
    <col min="18" max="18" width="10" style="161" bestFit="1" customWidth="1"/>
    <col min="19" max="24" width="9.140625" style="161"/>
    <col min="25" max="25" width="10" style="161" bestFit="1" customWidth="1"/>
    <col min="26" max="27" width="9.140625" style="161"/>
    <col min="28" max="16384" width="9.140625" style="11"/>
  </cols>
  <sheetData>
    <row r="1" spans="1:27" s="172" customFormat="1" x14ac:dyDescent="0.25">
      <c r="A1" s="171" t="s">
        <v>937</v>
      </c>
      <c r="B1" s="171"/>
      <c r="C1" s="171"/>
      <c r="D1" s="171"/>
      <c r="E1" s="171"/>
      <c r="F1" s="171"/>
      <c r="G1" s="171"/>
      <c r="H1" s="171"/>
      <c r="I1" s="171"/>
      <c r="J1" s="171"/>
      <c r="K1" s="171"/>
      <c r="L1" s="171"/>
      <c r="M1" s="171"/>
      <c r="N1" s="171" t="s">
        <v>935</v>
      </c>
      <c r="O1" s="171"/>
      <c r="P1" s="171"/>
      <c r="Q1" s="171"/>
      <c r="R1" s="171"/>
      <c r="S1" s="171"/>
      <c r="T1" s="171"/>
      <c r="U1" s="171"/>
      <c r="V1" s="171"/>
      <c r="W1" s="171"/>
      <c r="X1" s="171"/>
      <c r="Y1" s="171"/>
      <c r="Z1" s="171"/>
      <c r="AA1" s="171"/>
    </row>
    <row r="3" spans="1:27" x14ac:dyDescent="0.25">
      <c r="A3" s="162"/>
      <c r="B3" s="176">
        <v>2007</v>
      </c>
      <c r="C3" s="162">
        <v>2007</v>
      </c>
      <c r="D3" s="162">
        <v>2007</v>
      </c>
      <c r="E3" s="162">
        <v>2007</v>
      </c>
      <c r="F3" s="162">
        <v>2007</v>
      </c>
      <c r="G3" s="162">
        <v>2007</v>
      </c>
      <c r="H3" s="162">
        <v>2007</v>
      </c>
      <c r="I3" s="162">
        <v>2007</v>
      </c>
      <c r="J3" s="162">
        <v>2007</v>
      </c>
      <c r="K3" s="162">
        <v>2007</v>
      </c>
      <c r="L3" s="162">
        <v>2007</v>
      </c>
      <c r="N3" s="162"/>
      <c r="O3" s="176">
        <v>2007</v>
      </c>
      <c r="P3" s="162">
        <v>2007</v>
      </c>
      <c r="Q3" s="162">
        <v>2007</v>
      </c>
      <c r="R3" s="162">
        <v>2007</v>
      </c>
      <c r="S3" s="162">
        <v>2007</v>
      </c>
      <c r="T3" s="162">
        <v>2007</v>
      </c>
      <c r="U3" s="162">
        <v>2007</v>
      </c>
      <c r="V3" s="162">
        <v>2007</v>
      </c>
      <c r="W3" s="162">
        <v>2007</v>
      </c>
      <c r="X3" s="162">
        <v>2007</v>
      </c>
      <c r="Y3" s="162">
        <v>2007</v>
      </c>
    </row>
    <row r="4" spans="1:27" x14ac:dyDescent="0.25">
      <c r="A4" s="162"/>
      <c r="B4" s="162" t="s">
        <v>779</v>
      </c>
      <c r="C4" s="162" t="s">
        <v>781</v>
      </c>
      <c r="D4" s="162" t="s">
        <v>23</v>
      </c>
      <c r="E4" s="162" t="s">
        <v>786</v>
      </c>
      <c r="F4" s="162" t="s">
        <v>787</v>
      </c>
      <c r="G4" s="162" t="s">
        <v>790</v>
      </c>
      <c r="H4" s="162" t="s">
        <v>25</v>
      </c>
      <c r="I4" s="162" t="s">
        <v>24</v>
      </c>
      <c r="J4" s="162" t="s">
        <v>35</v>
      </c>
      <c r="K4" s="162" t="s">
        <v>794</v>
      </c>
      <c r="L4" s="162" t="s">
        <v>938</v>
      </c>
      <c r="N4" s="162"/>
      <c r="O4" s="162" t="s">
        <v>779</v>
      </c>
      <c r="P4" s="162" t="s">
        <v>781</v>
      </c>
      <c r="Q4" s="162" t="s">
        <v>23</v>
      </c>
      <c r="R4" s="162" t="s">
        <v>786</v>
      </c>
      <c r="S4" s="162" t="s">
        <v>787</v>
      </c>
      <c r="T4" s="162" t="s">
        <v>790</v>
      </c>
      <c r="U4" s="162" t="s">
        <v>25</v>
      </c>
      <c r="V4" s="162" t="s">
        <v>24</v>
      </c>
      <c r="W4" s="162" t="s">
        <v>35</v>
      </c>
      <c r="X4" s="162" t="s">
        <v>794</v>
      </c>
      <c r="Y4" s="162" t="s">
        <v>938</v>
      </c>
    </row>
    <row r="5" spans="1:27" x14ac:dyDescent="0.25">
      <c r="A5" s="162" t="s">
        <v>528</v>
      </c>
      <c r="B5" s="177">
        <f>tab_dinamicas!C526</f>
        <v>19522.803090251884</v>
      </c>
      <c r="C5" s="177">
        <f>tab_dinamicas!D526</f>
        <v>0</v>
      </c>
      <c r="D5" s="177">
        <f>tab_dinamicas!E526</f>
        <v>0</v>
      </c>
      <c r="E5" s="177">
        <f>tab_dinamicas!F526</f>
        <v>0</v>
      </c>
      <c r="F5" s="177">
        <f>tab_dinamicas!G526</f>
        <v>117678.33084715433</v>
      </c>
      <c r="G5" s="177">
        <f>tab_dinamicas!H526</f>
        <v>0</v>
      </c>
      <c r="H5" s="177">
        <f>tab_dinamicas!I526</f>
        <v>0</v>
      </c>
      <c r="I5" s="177">
        <f>tab_dinamicas!J526</f>
        <v>16903.659571861273</v>
      </c>
      <c r="J5" s="177">
        <f>tab_dinamicas!K526</f>
        <v>0</v>
      </c>
      <c r="K5" s="177">
        <f>tab_dinamicas!L526</f>
        <v>0</v>
      </c>
      <c r="L5" s="177">
        <f>SUM(B5:K5)</f>
        <v>154104.79350926747</v>
      </c>
      <c r="N5" s="162" t="s">
        <v>528</v>
      </c>
      <c r="O5" s="178">
        <f>+B5/'Total x Ano'!$B$30</f>
        <v>1.2438272173088177E-4</v>
      </c>
      <c r="P5" s="178">
        <f>+C5/'Total x Ano'!$B$30</f>
        <v>0</v>
      </c>
      <c r="Q5" s="178">
        <f>+D5/'Total x Ano'!$B$30</f>
        <v>0</v>
      </c>
      <c r="R5" s="178">
        <f>+E5/'Total x Ano'!$B$30</f>
        <v>0</v>
      </c>
      <c r="S5" s="178">
        <f>+F5/'Total x Ano'!$B$30</f>
        <v>7.49746386922524E-4</v>
      </c>
      <c r="T5" s="178">
        <f>+G5/'Total x Ano'!$B$30</f>
        <v>0</v>
      </c>
      <c r="U5" s="178">
        <f>+H5/'Total x Ano'!$B$30</f>
        <v>0</v>
      </c>
      <c r="V5" s="178">
        <f>+I5/'Total x Ano'!$B$30</f>
        <v>1.0769576351513823E-4</v>
      </c>
      <c r="W5" s="178">
        <f>+J5/'Total x Ano'!$B$30</f>
        <v>0</v>
      </c>
      <c r="X5" s="178">
        <f>+K5/'Total x Ano'!$B$30</f>
        <v>0</v>
      </c>
      <c r="Y5" s="178">
        <f>+L5/'Total x Ano'!$B$30</f>
        <v>9.8182487216854405E-4</v>
      </c>
    </row>
    <row r="6" spans="1:27" x14ac:dyDescent="0.25">
      <c r="A6" s="162" t="s">
        <v>529</v>
      </c>
      <c r="B6" s="177">
        <f>tab_dinamicas!C527</f>
        <v>1824.9961363019888</v>
      </c>
      <c r="C6" s="177">
        <f>tab_dinamicas!D527</f>
        <v>0</v>
      </c>
      <c r="D6" s="177">
        <f>tab_dinamicas!E527</f>
        <v>0</v>
      </c>
      <c r="E6" s="177">
        <f>tab_dinamicas!F527</f>
        <v>0</v>
      </c>
      <c r="F6" s="177">
        <f>tab_dinamicas!G527</f>
        <v>48875.332826202735</v>
      </c>
      <c r="G6" s="177">
        <f>tab_dinamicas!H527</f>
        <v>0</v>
      </c>
      <c r="H6" s="177">
        <f>tab_dinamicas!I527</f>
        <v>0</v>
      </c>
      <c r="I6" s="177">
        <f>tab_dinamicas!J527</f>
        <v>6118.3265179493646</v>
      </c>
      <c r="J6" s="177">
        <f>tab_dinamicas!K527</f>
        <v>0</v>
      </c>
      <c r="K6" s="177">
        <f>tab_dinamicas!L527</f>
        <v>0</v>
      </c>
      <c r="L6" s="177">
        <f t="shared" ref="L6:L32" si="0">SUM(B6:K6)</f>
        <v>56818.655480454094</v>
      </c>
      <c r="N6" s="162" t="s">
        <v>529</v>
      </c>
      <c r="O6" s="178">
        <f>+B6/'Total x Ano'!$B$30</f>
        <v>1.1627325519403983E-5</v>
      </c>
      <c r="P6" s="178">
        <f>+C6/'Total x Ano'!$B$30</f>
        <v>0</v>
      </c>
      <c r="Q6" s="178">
        <f>+D6/'Total x Ano'!$B$30</f>
        <v>0</v>
      </c>
      <c r="R6" s="178">
        <f>+E6/'Total x Ano'!$B$30</f>
        <v>0</v>
      </c>
      <c r="S6" s="178">
        <f>+F6/'Total x Ano'!$B$30</f>
        <v>3.1139211384359516E-4</v>
      </c>
      <c r="T6" s="178">
        <f>+G6/'Total x Ano'!$B$30</f>
        <v>0</v>
      </c>
      <c r="U6" s="178">
        <f>+H6/'Total x Ano'!$B$30</f>
        <v>0</v>
      </c>
      <c r="V6" s="178">
        <f>+I6/'Total x Ano'!$B$30</f>
        <v>3.8980780640089527E-5</v>
      </c>
      <c r="W6" s="178">
        <f>+J6/'Total x Ano'!$B$30</f>
        <v>0</v>
      </c>
      <c r="X6" s="178">
        <f>+K6/'Total x Ano'!$B$30</f>
        <v>0</v>
      </c>
      <c r="Y6" s="178">
        <f>+L6/'Total x Ano'!$B$30</f>
        <v>3.6200022000308868E-4</v>
      </c>
    </row>
    <row r="7" spans="1:27" x14ac:dyDescent="0.25">
      <c r="A7" s="162" t="s">
        <v>530</v>
      </c>
      <c r="B7" s="177">
        <f>tab_dinamicas!C528</f>
        <v>30310.078965855264</v>
      </c>
      <c r="C7" s="177">
        <f>tab_dinamicas!D528</f>
        <v>0</v>
      </c>
      <c r="D7" s="177">
        <f>tab_dinamicas!E528</f>
        <v>0</v>
      </c>
      <c r="E7" s="177">
        <f>tab_dinamicas!F528</f>
        <v>0</v>
      </c>
      <c r="F7" s="177">
        <f>tab_dinamicas!G528</f>
        <v>198355.28812912299</v>
      </c>
      <c r="G7" s="177">
        <f>tab_dinamicas!H528</f>
        <v>0</v>
      </c>
      <c r="H7" s="177">
        <f>tab_dinamicas!I528</f>
        <v>0</v>
      </c>
      <c r="I7" s="177">
        <f>tab_dinamicas!J528</f>
        <v>25888.304490018214</v>
      </c>
      <c r="J7" s="177">
        <f>tab_dinamicas!K528</f>
        <v>0</v>
      </c>
      <c r="K7" s="177">
        <f>tab_dinamicas!L528</f>
        <v>0</v>
      </c>
      <c r="L7" s="177">
        <f t="shared" si="0"/>
        <v>254553.67158499645</v>
      </c>
      <c r="N7" s="162" t="s">
        <v>530</v>
      </c>
      <c r="O7" s="178">
        <f>+B7/'Total x Ano'!$B$30</f>
        <v>1.9311008261582515E-4</v>
      </c>
      <c r="P7" s="178">
        <f>+C7/'Total x Ano'!$B$30</f>
        <v>0</v>
      </c>
      <c r="Q7" s="178">
        <f>+D7/'Total x Ano'!$B$30</f>
        <v>0</v>
      </c>
      <c r="R7" s="178">
        <f>+E7/'Total x Ano'!$B$30</f>
        <v>0</v>
      </c>
      <c r="S7" s="178">
        <f>+F7/'Total x Ano'!$B$30</f>
        <v>1.2637514445624244E-3</v>
      </c>
      <c r="T7" s="178">
        <f>+G7/'Total x Ano'!$B$30</f>
        <v>0</v>
      </c>
      <c r="U7" s="178">
        <f>+H7/'Total x Ano'!$B$30</f>
        <v>0</v>
      </c>
      <c r="V7" s="178">
        <f>+I7/'Total x Ano'!$B$30</f>
        <v>1.6493829080692363E-4</v>
      </c>
      <c r="W7" s="178">
        <f>+J7/'Total x Ano'!$B$30</f>
        <v>0</v>
      </c>
      <c r="X7" s="178">
        <f>+K7/'Total x Ano'!$B$30</f>
        <v>0</v>
      </c>
      <c r="Y7" s="178">
        <f>+L7/'Total x Ano'!$B$30</f>
        <v>1.621799817985173E-3</v>
      </c>
    </row>
    <row r="8" spans="1:27" x14ac:dyDescent="0.25">
      <c r="A8" s="162" t="s">
        <v>531</v>
      </c>
      <c r="B8" s="177">
        <f>tab_dinamicas!C529</f>
        <v>994.92488475209211</v>
      </c>
      <c r="C8" s="177">
        <f>tab_dinamicas!D529</f>
        <v>0</v>
      </c>
      <c r="D8" s="177">
        <f>tab_dinamicas!E529</f>
        <v>0</v>
      </c>
      <c r="E8" s="177">
        <f>tab_dinamicas!F529</f>
        <v>0</v>
      </c>
      <c r="F8" s="177">
        <f>tab_dinamicas!G529</f>
        <v>30220.952923026463</v>
      </c>
      <c r="G8" s="177">
        <f>tab_dinamicas!H529</f>
        <v>0</v>
      </c>
      <c r="H8" s="177">
        <f>tab_dinamicas!I529</f>
        <v>0</v>
      </c>
      <c r="I8" s="177">
        <f>tab_dinamicas!J529</f>
        <v>3640.2026767000589</v>
      </c>
      <c r="J8" s="177">
        <f>tab_dinamicas!K529</f>
        <v>0</v>
      </c>
      <c r="K8" s="177">
        <f>tab_dinamicas!L529</f>
        <v>0</v>
      </c>
      <c r="L8" s="177">
        <f t="shared" si="0"/>
        <v>34856.080484478611</v>
      </c>
      <c r="N8" s="162" t="s">
        <v>531</v>
      </c>
      <c r="O8" s="178">
        <f>+B8/'Total x Ano'!$B$30</f>
        <v>6.3388164348715176E-6</v>
      </c>
      <c r="P8" s="178">
        <f>+C8/'Total x Ano'!$B$30</f>
        <v>0</v>
      </c>
      <c r="Q8" s="178">
        <f>+D8/'Total x Ano'!$B$30</f>
        <v>0</v>
      </c>
      <c r="R8" s="178">
        <f>+E8/'Total x Ano'!$B$30</f>
        <v>0</v>
      </c>
      <c r="S8" s="178">
        <f>+F8/'Total x Ano'!$B$30</f>
        <v>1.925422471603887E-4</v>
      </c>
      <c r="T8" s="178">
        <f>+G8/'Total x Ano'!$B$30</f>
        <v>0</v>
      </c>
      <c r="U8" s="178">
        <f>+H8/'Total x Ano'!$B$30</f>
        <v>0</v>
      </c>
      <c r="V8" s="178">
        <f>+I8/'Total x Ano'!$B$30</f>
        <v>2.3192280047432094E-5</v>
      </c>
      <c r="W8" s="178">
        <f>+J8/'Total x Ano'!$B$30</f>
        <v>0</v>
      </c>
      <c r="X8" s="178">
        <f>+K8/'Total x Ano'!$B$30</f>
        <v>0</v>
      </c>
      <c r="Y8" s="178">
        <f>+L8/'Total x Ano'!$B$30</f>
        <v>2.220733436426923E-4</v>
      </c>
    </row>
    <row r="9" spans="1:27" x14ac:dyDescent="0.25">
      <c r="A9" s="162" t="s">
        <v>532</v>
      </c>
      <c r="B9" s="177">
        <f>tab_dinamicas!C530</f>
        <v>28958.415947354762</v>
      </c>
      <c r="C9" s="177">
        <f>tab_dinamicas!D530</f>
        <v>0</v>
      </c>
      <c r="D9" s="177">
        <f>tab_dinamicas!E530</f>
        <v>0</v>
      </c>
      <c r="E9" s="177">
        <f>tab_dinamicas!F530</f>
        <v>0</v>
      </c>
      <c r="F9" s="177">
        <f>tab_dinamicas!G530</f>
        <v>240982.4113375576</v>
      </c>
      <c r="G9" s="177">
        <f>tab_dinamicas!H530</f>
        <v>0</v>
      </c>
      <c r="H9" s="177">
        <f>tab_dinamicas!I530</f>
        <v>0</v>
      </c>
      <c r="I9" s="177">
        <f>tab_dinamicas!J530</f>
        <v>40817.71686052376</v>
      </c>
      <c r="J9" s="177">
        <f>tab_dinamicas!K530</f>
        <v>0</v>
      </c>
      <c r="K9" s="177">
        <f>tab_dinamicas!L530</f>
        <v>0</v>
      </c>
      <c r="L9" s="177">
        <f t="shared" si="0"/>
        <v>310758.54414543608</v>
      </c>
      <c r="N9" s="162" t="s">
        <v>532</v>
      </c>
      <c r="O9" s="178">
        <f>+B9/'Total x Ano'!$B$30</f>
        <v>1.8449843374927387E-4</v>
      </c>
      <c r="P9" s="178">
        <f>+C9/'Total x Ano'!$B$30</f>
        <v>0</v>
      </c>
      <c r="Q9" s="178">
        <f>+D9/'Total x Ano'!$B$30</f>
        <v>0</v>
      </c>
      <c r="R9" s="178">
        <f>+E9/'Total x Ano'!$B$30</f>
        <v>0</v>
      </c>
      <c r="S9" s="178">
        <f>+F9/'Total x Ano'!$B$30</f>
        <v>1.5353352729559077E-3</v>
      </c>
      <c r="T9" s="178">
        <f>+G9/'Total x Ano'!$B$30</f>
        <v>0</v>
      </c>
      <c r="U9" s="178">
        <f>+H9/'Total x Ano'!$B$30</f>
        <v>0</v>
      </c>
      <c r="V9" s="178">
        <f>+I9/'Total x Ano'!$B$30</f>
        <v>2.6005582776622392E-4</v>
      </c>
      <c r="W9" s="178">
        <f>+J9/'Total x Ano'!$B$30</f>
        <v>0</v>
      </c>
      <c r="X9" s="178">
        <f>+K9/'Total x Ano'!$B$30</f>
        <v>0</v>
      </c>
      <c r="Y9" s="178">
        <f>+L9/'Total x Ano'!$B$30</f>
        <v>1.9798895344714054E-3</v>
      </c>
    </row>
    <row r="10" spans="1:27" x14ac:dyDescent="0.25">
      <c r="A10" s="162" t="s">
        <v>533</v>
      </c>
      <c r="B10" s="177">
        <f>tab_dinamicas!C531</f>
        <v>470.63890176287333</v>
      </c>
      <c r="C10" s="177">
        <f>tab_dinamicas!D531</f>
        <v>0</v>
      </c>
      <c r="D10" s="177">
        <f>tab_dinamicas!E531</f>
        <v>0</v>
      </c>
      <c r="E10" s="177">
        <f>tab_dinamicas!F531</f>
        <v>0</v>
      </c>
      <c r="F10" s="177">
        <f>tab_dinamicas!G531</f>
        <v>52343.893773595344</v>
      </c>
      <c r="G10" s="177">
        <f>tab_dinamicas!H531</f>
        <v>0</v>
      </c>
      <c r="H10" s="177">
        <f>tab_dinamicas!I531</f>
        <v>0</v>
      </c>
      <c r="I10" s="177">
        <f>tab_dinamicas!J531</f>
        <v>3524.6057000208289</v>
      </c>
      <c r="J10" s="177">
        <f>tab_dinamicas!K531</f>
        <v>0</v>
      </c>
      <c r="K10" s="177">
        <f>tab_dinamicas!L531</f>
        <v>0</v>
      </c>
      <c r="L10" s="177">
        <f t="shared" si="0"/>
        <v>56339.138375379051</v>
      </c>
      <c r="N10" s="162" t="s">
        <v>533</v>
      </c>
      <c r="O10" s="178">
        <f>+B10/'Total x Ano'!$B$30</f>
        <v>2.9985113962927337E-6</v>
      </c>
      <c r="P10" s="178">
        <f>+C10/'Total x Ano'!$B$30</f>
        <v>0</v>
      </c>
      <c r="Q10" s="178">
        <f>+D10/'Total x Ano'!$B$30</f>
        <v>0</v>
      </c>
      <c r="R10" s="178">
        <f>+E10/'Total x Ano'!$B$30</f>
        <v>0</v>
      </c>
      <c r="S10" s="178">
        <f>+F10/'Total x Ano'!$B$30</f>
        <v>3.3349083855703342E-4</v>
      </c>
      <c r="T10" s="178">
        <f>+G10/'Total x Ano'!$B$30</f>
        <v>0</v>
      </c>
      <c r="U10" s="178">
        <f>+H10/'Total x Ano'!$B$30</f>
        <v>0</v>
      </c>
      <c r="V10" s="178">
        <f>+I10/'Total x Ano'!$B$30</f>
        <v>2.2455794281696781E-5</v>
      </c>
      <c r="W10" s="178">
        <f>+J10/'Total x Ano'!$B$30</f>
        <v>0</v>
      </c>
      <c r="X10" s="178">
        <f>+K10/'Total x Ano'!$B$30</f>
        <v>0</v>
      </c>
      <c r="Y10" s="178">
        <f>+L10/'Total x Ano'!$B$30</f>
        <v>3.5894514423502296E-4</v>
      </c>
    </row>
    <row r="11" spans="1:27" x14ac:dyDescent="0.25">
      <c r="A11" s="162" t="s">
        <v>534</v>
      </c>
      <c r="B11" s="177">
        <f>tab_dinamicas!C532</f>
        <v>3167.7544200936832</v>
      </c>
      <c r="C11" s="177">
        <f>tab_dinamicas!D532</f>
        <v>0</v>
      </c>
      <c r="D11" s="177">
        <f>tab_dinamicas!E532</f>
        <v>0</v>
      </c>
      <c r="E11" s="177">
        <f>tab_dinamicas!F532</f>
        <v>0</v>
      </c>
      <c r="F11" s="177">
        <f>tab_dinamicas!G532</f>
        <v>111566.31624276021</v>
      </c>
      <c r="G11" s="177">
        <f>tab_dinamicas!H532</f>
        <v>0</v>
      </c>
      <c r="H11" s="177">
        <f>tab_dinamicas!I532</f>
        <v>0</v>
      </c>
      <c r="I11" s="177">
        <f>tab_dinamicas!J532</f>
        <v>15054.907480757654</v>
      </c>
      <c r="J11" s="177">
        <f>tab_dinamicas!K532</f>
        <v>0</v>
      </c>
      <c r="K11" s="177">
        <f>tab_dinamicas!L532</f>
        <v>0</v>
      </c>
      <c r="L11" s="177">
        <f t="shared" si="0"/>
        <v>129788.97814361154</v>
      </c>
      <c r="N11" s="162" t="s">
        <v>534</v>
      </c>
      <c r="O11" s="178">
        <f>+B11/'Total x Ano'!$B$30</f>
        <v>2.0182240978654451E-5</v>
      </c>
      <c r="P11" s="178">
        <f>+C11/'Total x Ano'!$B$30</f>
        <v>0</v>
      </c>
      <c r="Q11" s="178">
        <f>+D11/'Total x Ano'!$B$30</f>
        <v>0</v>
      </c>
      <c r="R11" s="178">
        <f>+E11/'Total x Ano'!$B$30</f>
        <v>0</v>
      </c>
      <c r="S11" s="178">
        <f>+F11/'Total x Ano'!$B$30</f>
        <v>7.108058204352742E-4</v>
      </c>
      <c r="T11" s="178">
        <f>+G11/'Total x Ano'!$B$30</f>
        <v>0</v>
      </c>
      <c r="U11" s="178">
        <f>+H11/'Total x Ano'!$B$30</f>
        <v>0</v>
      </c>
      <c r="V11" s="178">
        <f>+I11/'Total x Ano'!$B$30</f>
        <v>9.5917085226263462E-5</v>
      </c>
      <c r="W11" s="178">
        <f>+J11/'Total x Ano'!$B$30</f>
        <v>0</v>
      </c>
      <c r="X11" s="178">
        <f>+K11/'Total x Ano'!$B$30</f>
        <v>0</v>
      </c>
      <c r="Y11" s="178">
        <f>+L11/'Total x Ano'!$B$30</f>
        <v>8.2690514664019213E-4</v>
      </c>
    </row>
    <row r="12" spans="1:27" x14ac:dyDescent="0.25">
      <c r="A12" s="162" t="s">
        <v>535</v>
      </c>
      <c r="B12" s="177">
        <f>tab_dinamicas!C533</f>
        <v>22144.681697377637</v>
      </c>
      <c r="C12" s="177">
        <f>tab_dinamicas!D533</f>
        <v>0</v>
      </c>
      <c r="D12" s="177">
        <f>tab_dinamicas!E533</f>
        <v>0</v>
      </c>
      <c r="E12" s="177">
        <f>tab_dinamicas!F533</f>
        <v>0</v>
      </c>
      <c r="F12" s="177">
        <f>tab_dinamicas!G533</f>
        <v>171122.57120388225</v>
      </c>
      <c r="G12" s="177">
        <f>tab_dinamicas!H533</f>
        <v>0</v>
      </c>
      <c r="H12" s="177">
        <f>tab_dinamicas!I533</f>
        <v>0</v>
      </c>
      <c r="I12" s="177">
        <f>tab_dinamicas!J533</f>
        <v>38400.996601698855</v>
      </c>
      <c r="J12" s="177">
        <f>tab_dinamicas!K533</f>
        <v>0</v>
      </c>
      <c r="K12" s="177">
        <f>tab_dinamicas!L533</f>
        <v>0</v>
      </c>
      <c r="L12" s="177">
        <f t="shared" si="0"/>
        <v>231668.24950295876</v>
      </c>
      <c r="N12" s="162" t="s">
        <v>535</v>
      </c>
      <c r="O12" s="178">
        <f>+B12/'Total x Ano'!$B$30</f>
        <v>1.4108710560929678E-4</v>
      </c>
      <c r="P12" s="178">
        <f>+C12/'Total x Ano'!$B$30</f>
        <v>0</v>
      </c>
      <c r="Q12" s="178">
        <f>+D12/'Total x Ano'!$B$30</f>
        <v>0</v>
      </c>
      <c r="R12" s="178">
        <f>+E12/'Total x Ano'!$B$30</f>
        <v>0</v>
      </c>
      <c r="S12" s="178">
        <f>+F12/'Total x Ano'!$B$30</f>
        <v>1.0902476994481059E-3</v>
      </c>
      <c r="T12" s="178">
        <f>+G12/'Total x Ano'!$B$30</f>
        <v>0</v>
      </c>
      <c r="U12" s="178">
        <f>+H12/'Total x Ano'!$B$30</f>
        <v>0</v>
      </c>
      <c r="V12" s="178">
        <f>+I12/'Total x Ano'!$B$30</f>
        <v>2.4465853865434956E-4</v>
      </c>
      <c r="W12" s="178">
        <f>+J12/'Total x Ano'!$B$30</f>
        <v>0</v>
      </c>
      <c r="X12" s="178">
        <f>+K12/'Total x Ano'!$B$30</f>
        <v>0</v>
      </c>
      <c r="Y12" s="178">
        <f>+L12/'Total x Ano'!$B$30</f>
        <v>1.4759933437117523E-3</v>
      </c>
    </row>
    <row r="13" spans="1:27" x14ac:dyDescent="0.25">
      <c r="A13" s="162" t="s">
        <v>536</v>
      </c>
      <c r="B13" s="177">
        <f>tab_dinamicas!C534</f>
        <v>10749.054522116228</v>
      </c>
      <c r="C13" s="177">
        <f>tab_dinamicas!D534</f>
        <v>0</v>
      </c>
      <c r="D13" s="177">
        <f>tab_dinamicas!E534</f>
        <v>0</v>
      </c>
      <c r="E13" s="177">
        <f>tab_dinamicas!F534</f>
        <v>0</v>
      </c>
      <c r="F13" s="177">
        <f>tab_dinamicas!G534</f>
        <v>118936.08173375919</v>
      </c>
      <c r="G13" s="177">
        <f>tab_dinamicas!H534</f>
        <v>0</v>
      </c>
      <c r="H13" s="177">
        <f>tab_dinamicas!I534</f>
        <v>0</v>
      </c>
      <c r="I13" s="177">
        <f>tab_dinamicas!J534</f>
        <v>28134.589763057451</v>
      </c>
      <c r="J13" s="177">
        <f>tab_dinamicas!K534</f>
        <v>0</v>
      </c>
      <c r="K13" s="177">
        <f>tab_dinamicas!L534</f>
        <v>0</v>
      </c>
      <c r="L13" s="177">
        <f t="shared" si="0"/>
        <v>157819.72601893288</v>
      </c>
      <c r="N13" s="162" t="s">
        <v>536</v>
      </c>
      <c r="O13" s="178">
        <f>+B13/'Total x Ano'!$B$30</f>
        <v>6.8483846879654675E-5</v>
      </c>
      <c r="P13" s="178">
        <f>+C13/'Total x Ano'!$B$30</f>
        <v>0</v>
      </c>
      <c r="Q13" s="178">
        <f>+D13/'Total x Ano'!$B$30</f>
        <v>0</v>
      </c>
      <c r="R13" s="178">
        <f>+E13/'Total x Ano'!$B$30</f>
        <v>0</v>
      </c>
      <c r="S13" s="178">
        <f>+F13/'Total x Ano'!$B$30</f>
        <v>7.5775970743864694E-4</v>
      </c>
      <c r="T13" s="178">
        <f>+G13/'Total x Ano'!$B$30</f>
        <v>0</v>
      </c>
      <c r="U13" s="178">
        <f>+H13/'Total x Ano'!$B$30</f>
        <v>0</v>
      </c>
      <c r="V13" s="178">
        <f>+I13/'Total x Ano'!$B$30</f>
        <v>1.792497129297092E-4</v>
      </c>
      <c r="W13" s="178">
        <f>+J13/'Total x Ano'!$B$30</f>
        <v>0</v>
      </c>
      <c r="X13" s="178">
        <f>+K13/'Total x Ano'!$B$30</f>
        <v>0</v>
      </c>
      <c r="Y13" s="178">
        <f>+L13/'Total x Ano'!$B$30</f>
        <v>1.0054932672480109E-3</v>
      </c>
    </row>
    <row r="14" spans="1:27" x14ac:dyDescent="0.25">
      <c r="A14" s="162" t="s">
        <v>537</v>
      </c>
      <c r="B14" s="177">
        <f>tab_dinamicas!C535</f>
        <v>28477.474660525681</v>
      </c>
      <c r="C14" s="177">
        <f>tab_dinamicas!D535</f>
        <v>0</v>
      </c>
      <c r="D14" s="177">
        <f>tab_dinamicas!E535</f>
        <v>0</v>
      </c>
      <c r="E14" s="177">
        <f>tab_dinamicas!F535</f>
        <v>0</v>
      </c>
      <c r="F14" s="177">
        <f>tab_dinamicas!G535</f>
        <v>489848.63881428493</v>
      </c>
      <c r="G14" s="177">
        <f>tab_dinamicas!H535</f>
        <v>0</v>
      </c>
      <c r="H14" s="177">
        <f>tab_dinamicas!I535</f>
        <v>0</v>
      </c>
      <c r="I14" s="177">
        <f>tab_dinamicas!J535</f>
        <v>42734.838128875112</v>
      </c>
      <c r="J14" s="177">
        <f>tab_dinamicas!K535</f>
        <v>0</v>
      </c>
      <c r="K14" s="177">
        <f>tab_dinamicas!L535</f>
        <v>0</v>
      </c>
      <c r="L14" s="177">
        <f t="shared" si="0"/>
        <v>561060.95160368574</v>
      </c>
      <c r="N14" s="162" t="s">
        <v>537</v>
      </c>
      <c r="O14" s="178">
        <f>+B14/'Total x Ano'!$B$30</f>
        <v>1.8143428430454463E-4</v>
      </c>
      <c r="P14" s="178">
        <f>+C14/'Total x Ano'!$B$30</f>
        <v>0</v>
      </c>
      <c r="Q14" s="178">
        <f>+D14/'Total x Ano'!$B$30</f>
        <v>0</v>
      </c>
      <c r="R14" s="178">
        <f>+E14/'Total x Ano'!$B$30</f>
        <v>0</v>
      </c>
      <c r="S14" s="178">
        <f>+F14/'Total x Ano'!$B$30</f>
        <v>3.120899527092567E-3</v>
      </c>
      <c r="T14" s="178">
        <f>+G14/'Total x Ano'!$B$30</f>
        <v>0</v>
      </c>
      <c r="U14" s="178">
        <f>+H14/'Total x Ano'!$B$30</f>
        <v>0</v>
      </c>
      <c r="V14" s="178">
        <f>+I14/'Total x Ano'!$B$30</f>
        <v>2.7227009639062895E-4</v>
      </c>
      <c r="W14" s="178">
        <f>+J14/'Total x Ano'!$B$30</f>
        <v>0</v>
      </c>
      <c r="X14" s="178">
        <f>+K14/'Total x Ano'!$B$30</f>
        <v>0</v>
      </c>
      <c r="Y14" s="178">
        <f>+L14/'Total x Ano'!$B$30</f>
        <v>3.5746039077877408E-3</v>
      </c>
    </row>
    <row r="15" spans="1:27" x14ac:dyDescent="0.25">
      <c r="A15" s="162" t="s">
        <v>538</v>
      </c>
      <c r="B15" s="177">
        <f>tab_dinamicas!C536</f>
        <v>16299.39639904606</v>
      </c>
      <c r="C15" s="177">
        <f>tab_dinamicas!D536</f>
        <v>0</v>
      </c>
      <c r="D15" s="177">
        <f>tab_dinamicas!E536</f>
        <v>0</v>
      </c>
      <c r="E15" s="177">
        <f>tab_dinamicas!F536</f>
        <v>0</v>
      </c>
      <c r="F15" s="177">
        <f>tab_dinamicas!G536</f>
        <v>140405.73151695603</v>
      </c>
      <c r="G15" s="177">
        <f>tab_dinamicas!H536</f>
        <v>0</v>
      </c>
      <c r="H15" s="177">
        <f>tab_dinamicas!I536</f>
        <v>0</v>
      </c>
      <c r="I15" s="177">
        <f>tab_dinamicas!J536</f>
        <v>31177.156710750511</v>
      </c>
      <c r="J15" s="177">
        <f>tab_dinamicas!K536</f>
        <v>0</v>
      </c>
      <c r="K15" s="177">
        <f>tab_dinamicas!L536</f>
        <v>0</v>
      </c>
      <c r="L15" s="177">
        <f t="shared" si="0"/>
        <v>187882.2846267526</v>
      </c>
      <c r="N15" s="162" t="s">
        <v>538</v>
      </c>
      <c r="O15" s="178">
        <f>+B15/'Total x Ano'!$B$30</f>
        <v>1.0384591174287797E-4</v>
      </c>
      <c r="P15" s="178">
        <f>+C15/'Total x Ano'!$B$30</f>
        <v>0</v>
      </c>
      <c r="Q15" s="178">
        <f>+D15/'Total x Ano'!$B$30</f>
        <v>0</v>
      </c>
      <c r="R15" s="178">
        <f>+E15/'Total x Ano'!$B$30</f>
        <v>0</v>
      </c>
      <c r="S15" s="178">
        <f>+F15/'Total x Ano'!$B$30</f>
        <v>8.9454608295540196E-4</v>
      </c>
      <c r="T15" s="178">
        <f>+G15/'Total x Ano'!$B$30</f>
        <v>0</v>
      </c>
      <c r="U15" s="178">
        <f>+H15/'Total x Ano'!$B$30</f>
        <v>0</v>
      </c>
      <c r="V15" s="178">
        <f>+I15/'Total x Ano'!$B$30</f>
        <v>1.9863436564853152E-4</v>
      </c>
      <c r="W15" s="178">
        <f>+J15/'Total x Ano'!$B$30</f>
        <v>0</v>
      </c>
      <c r="X15" s="178">
        <f>+K15/'Total x Ano'!$B$30</f>
        <v>0</v>
      </c>
      <c r="Y15" s="178">
        <f>+L15/'Total x Ano'!$B$30</f>
        <v>1.1970263603468113E-3</v>
      </c>
    </row>
    <row r="16" spans="1:27" x14ac:dyDescent="0.25">
      <c r="A16" s="162" t="s">
        <v>539</v>
      </c>
      <c r="B16" s="177">
        <f>tab_dinamicas!C537</f>
        <v>17165.932399982317</v>
      </c>
      <c r="C16" s="177">
        <f>tab_dinamicas!D537</f>
        <v>0</v>
      </c>
      <c r="D16" s="177">
        <f>tab_dinamicas!E537</f>
        <v>0</v>
      </c>
      <c r="E16" s="177">
        <f>tab_dinamicas!F537</f>
        <v>0</v>
      </c>
      <c r="F16" s="177">
        <f>tab_dinamicas!G537</f>
        <v>94841.545931483721</v>
      </c>
      <c r="G16" s="177">
        <f>tab_dinamicas!H537</f>
        <v>0</v>
      </c>
      <c r="H16" s="177">
        <f>tab_dinamicas!I537</f>
        <v>0</v>
      </c>
      <c r="I16" s="177">
        <f>tab_dinamicas!J537</f>
        <v>10015.586423324688</v>
      </c>
      <c r="J16" s="177">
        <f>tab_dinamicas!K537</f>
        <v>0</v>
      </c>
      <c r="K16" s="177">
        <f>tab_dinamicas!L537</f>
        <v>0</v>
      </c>
      <c r="L16" s="177">
        <f t="shared" si="0"/>
        <v>122023.06475479071</v>
      </c>
      <c r="N16" s="162" t="s">
        <v>539</v>
      </c>
      <c r="O16" s="178">
        <f>+B16/'Total x Ano'!$B$30</f>
        <v>1.0936674324314872E-4</v>
      </c>
      <c r="P16" s="178">
        <f>+C16/'Total x Ano'!$B$30</f>
        <v>0</v>
      </c>
      <c r="Q16" s="178">
        <f>+D16/'Total x Ano'!$B$30</f>
        <v>0</v>
      </c>
      <c r="R16" s="178">
        <f>+E16/'Total x Ano'!$B$30</f>
        <v>0</v>
      </c>
      <c r="S16" s="178">
        <f>+F16/'Total x Ano'!$B$30</f>
        <v>6.0424978736853003E-4</v>
      </c>
      <c r="T16" s="178">
        <f>+G16/'Total x Ano'!$B$30</f>
        <v>0</v>
      </c>
      <c r="U16" s="178">
        <f>+H16/'Total x Ano'!$B$30</f>
        <v>0</v>
      </c>
      <c r="V16" s="178">
        <f>+I16/'Total x Ano'!$B$30</f>
        <v>6.3810811045163254E-5</v>
      </c>
      <c r="W16" s="178">
        <f>+J16/'Total x Ano'!$B$30</f>
        <v>0</v>
      </c>
      <c r="X16" s="178">
        <f>+K16/'Total x Ano'!$B$30</f>
        <v>0</v>
      </c>
      <c r="Y16" s="178">
        <f>+L16/'Total x Ano'!$B$30</f>
        <v>7.7742734165684195E-4</v>
      </c>
    </row>
    <row r="17" spans="1:25" x14ac:dyDescent="0.25">
      <c r="A17" s="162" t="s">
        <v>540</v>
      </c>
      <c r="B17" s="177">
        <f>tab_dinamicas!C538</f>
        <v>42704.181367218596</v>
      </c>
      <c r="C17" s="177">
        <f>tab_dinamicas!D538</f>
        <v>0</v>
      </c>
      <c r="D17" s="177">
        <f>tab_dinamicas!E538</f>
        <v>0</v>
      </c>
      <c r="E17" s="177">
        <f>tab_dinamicas!F538</f>
        <v>0</v>
      </c>
      <c r="F17" s="177">
        <f>tab_dinamicas!G538</f>
        <v>972880.93932261365</v>
      </c>
      <c r="G17" s="177">
        <f>tab_dinamicas!H538</f>
        <v>0</v>
      </c>
      <c r="H17" s="177">
        <f>tab_dinamicas!I538</f>
        <v>0</v>
      </c>
      <c r="I17" s="177">
        <f>tab_dinamicas!J538</f>
        <v>66379.201510627332</v>
      </c>
      <c r="J17" s="177">
        <f>tab_dinamicas!K538</f>
        <v>0</v>
      </c>
      <c r="K17" s="177">
        <f>tab_dinamicas!L538</f>
        <v>0</v>
      </c>
      <c r="L17" s="177">
        <f t="shared" si="0"/>
        <v>1081964.3222004597</v>
      </c>
      <c r="N17" s="162" t="s">
        <v>540</v>
      </c>
      <c r="O17" s="178">
        <f>+B17/'Total x Ano'!$B$30</f>
        <v>2.7207477754032534E-4</v>
      </c>
      <c r="P17" s="178">
        <f>+C17/'Total x Ano'!$B$30</f>
        <v>0</v>
      </c>
      <c r="Q17" s="178">
        <f>+D17/'Total x Ano'!$B$30</f>
        <v>0</v>
      </c>
      <c r="R17" s="178">
        <f>+E17/'Total x Ano'!$B$30</f>
        <v>0</v>
      </c>
      <c r="S17" s="178">
        <f>+F17/'Total x Ano'!$B$30</f>
        <v>6.1983711352119287E-3</v>
      </c>
      <c r="T17" s="178">
        <f>+G17/'Total x Ano'!$B$30</f>
        <v>0</v>
      </c>
      <c r="U17" s="178">
        <f>+H17/'Total x Ano'!$B$30</f>
        <v>0</v>
      </c>
      <c r="V17" s="178">
        <f>+I17/'Total x Ano'!$B$30</f>
        <v>4.2291190010194186E-4</v>
      </c>
      <c r="W17" s="178">
        <f>+J17/'Total x Ano'!$B$30</f>
        <v>0</v>
      </c>
      <c r="X17" s="178">
        <f>+K17/'Total x Ano'!$B$30</f>
        <v>0</v>
      </c>
      <c r="Y17" s="178">
        <f>+L17/'Total x Ano'!$B$30</f>
        <v>6.8933578128541964E-3</v>
      </c>
    </row>
    <row r="18" spans="1:25" x14ac:dyDescent="0.25">
      <c r="A18" s="162" t="s">
        <v>541</v>
      </c>
      <c r="B18" s="177">
        <f>tab_dinamicas!C539</f>
        <v>8218.3285051662206</v>
      </c>
      <c r="C18" s="177">
        <f>tab_dinamicas!D539</f>
        <v>0</v>
      </c>
      <c r="D18" s="177">
        <f>tab_dinamicas!E539</f>
        <v>0</v>
      </c>
      <c r="E18" s="177">
        <f>tab_dinamicas!F539</f>
        <v>0</v>
      </c>
      <c r="F18" s="177">
        <f>tab_dinamicas!G539</f>
        <v>129164.59268068158</v>
      </c>
      <c r="G18" s="177">
        <f>tab_dinamicas!H539</f>
        <v>0</v>
      </c>
      <c r="H18" s="177">
        <f>tab_dinamicas!I539</f>
        <v>0</v>
      </c>
      <c r="I18" s="177">
        <f>tab_dinamicas!J539</f>
        <v>14912.382034920396</v>
      </c>
      <c r="J18" s="177">
        <f>tab_dinamicas!K539</f>
        <v>0</v>
      </c>
      <c r="K18" s="177">
        <f>tab_dinamicas!L539</f>
        <v>0</v>
      </c>
      <c r="L18" s="177">
        <f t="shared" si="0"/>
        <v>152295.3032207682</v>
      </c>
      <c r="N18" s="162" t="s">
        <v>541</v>
      </c>
      <c r="O18" s="178">
        <f>+B18/'Total x Ano'!$B$30</f>
        <v>5.2360209895344229E-5</v>
      </c>
      <c r="P18" s="178">
        <f>+C18/'Total x Ano'!$B$30</f>
        <v>0</v>
      </c>
      <c r="Q18" s="178">
        <f>+D18/'Total x Ano'!$B$30</f>
        <v>0</v>
      </c>
      <c r="R18" s="178">
        <f>+E18/'Total x Ano'!$B$30</f>
        <v>0</v>
      </c>
      <c r="S18" s="178">
        <f>+F18/'Total x Ano'!$B$30</f>
        <v>8.2292709272398972E-4</v>
      </c>
      <c r="T18" s="178">
        <f>+G18/'Total x Ano'!$B$30</f>
        <v>0</v>
      </c>
      <c r="U18" s="178">
        <f>+H18/'Total x Ano'!$B$30</f>
        <v>0</v>
      </c>
      <c r="V18" s="178">
        <f>+I18/'Total x Ano'!$B$30</f>
        <v>9.50090341238069E-5</v>
      </c>
      <c r="W18" s="178">
        <f>+J18/'Total x Ano'!$B$30</f>
        <v>0</v>
      </c>
      <c r="X18" s="178">
        <f>+K18/'Total x Ano'!$B$30</f>
        <v>0</v>
      </c>
      <c r="Y18" s="178">
        <f>+L18/'Total x Ano'!$B$30</f>
        <v>9.702963367431408E-4</v>
      </c>
    </row>
    <row r="19" spans="1:25" x14ac:dyDescent="0.25">
      <c r="A19" s="162" t="s">
        <v>542</v>
      </c>
      <c r="B19" s="177">
        <f>tab_dinamicas!C540</f>
        <v>16204.601666131834</v>
      </c>
      <c r="C19" s="177">
        <f>tab_dinamicas!D540</f>
        <v>0</v>
      </c>
      <c r="D19" s="177">
        <f>tab_dinamicas!E540</f>
        <v>0</v>
      </c>
      <c r="E19" s="177">
        <f>tab_dinamicas!F540</f>
        <v>0</v>
      </c>
      <c r="F19" s="177">
        <f>tab_dinamicas!G540</f>
        <v>136923.55118995538</v>
      </c>
      <c r="G19" s="177">
        <f>tab_dinamicas!H540</f>
        <v>0</v>
      </c>
      <c r="H19" s="177">
        <f>tab_dinamicas!I540</f>
        <v>0</v>
      </c>
      <c r="I19" s="177">
        <f>tab_dinamicas!J540</f>
        <v>12130.71357637021</v>
      </c>
      <c r="J19" s="177">
        <f>tab_dinamicas!K540</f>
        <v>0</v>
      </c>
      <c r="K19" s="177">
        <f>tab_dinamicas!L540</f>
        <v>0</v>
      </c>
      <c r="L19" s="177">
        <f t="shared" si="0"/>
        <v>165258.86643245743</v>
      </c>
      <c r="N19" s="162" t="s">
        <v>542</v>
      </c>
      <c r="O19" s="178">
        <f>+B19/'Total x Ano'!$B$30</f>
        <v>1.0324196020829989E-4</v>
      </c>
      <c r="P19" s="178">
        <f>+C19/'Total x Ano'!$B$30</f>
        <v>0</v>
      </c>
      <c r="Q19" s="178">
        <f>+D19/'Total x Ano'!$B$30</f>
        <v>0</v>
      </c>
      <c r="R19" s="178">
        <f>+E19/'Total x Ano'!$B$30</f>
        <v>0</v>
      </c>
      <c r="S19" s="178">
        <f>+F19/'Total x Ano'!$B$30</f>
        <v>8.7236058712123355E-4</v>
      </c>
      <c r="T19" s="178">
        <f>+G19/'Total x Ano'!$B$30</f>
        <v>0</v>
      </c>
      <c r="U19" s="178">
        <f>+H19/'Total x Ano'!$B$30</f>
        <v>0</v>
      </c>
      <c r="V19" s="178">
        <f>+I19/'Total x Ano'!$B$30</f>
        <v>7.7286605012170833E-5</v>
      </c>
      <c r="W19" s="178">
        <f>+J19/'Total x Ano'!$B$30</f>
        <v>0</v>
      </c>
      <c r="X19" s="178">
        <f>+K19/'Total x Ano'!$B$30</f>
        <v>0</v>
      </c>
      <c r="Y19" s="178">
        <f>+L19/'Total x Ano'!$B$30</f>
        <v>1.0528891523417044E-3</v>
      </c>
    </row>
    <row r="20" spans="1:25" x14ac:dyDescent="0.25">
      <c r="A20" s="162" t="s">
        <v>543</v>
      </c>
      <c r="B20" s="177">
        <f>tab_dinamicas!C541</f>
        <v>75390.025605807183</v>
      </c>
      <c r="C20" s="177">
        <f>tab_dinamicas!D541</f>
        <v>0</v>
      </c>
      <c r="D20" s="177">
        <f>tab_dinamicas!E541</f>
        <v>0</v>
      </c>
      <c r="E20" s="177">
        <f>tab_dinamicas!F541</f>
        <v>0</v>
      </c>
      <c r="F20" s="177">
        <f>tab_dinamicas!G541</f>
        <v>868582.90738331317</v>
      </c>
      <c r="G20" s="177">
        <f>tab_dinamicas!H541</f>
        <v>0</v>
      </c>
      <c r="H20" s="177">
        <f>tab_dinamicas!I541</f>
        <v>0</v>
      </c>
      <c r="I20" s="177">
        <f>tab_dinamicas!J541</f>
        <v>161979.27132775169</v>
      </c>
      <c r="J20" s="177">
        <f>tab_dinamicas!K541</f>
        <v>0</v>
      </c>
      <c r="K20" s="177">
        <f>tab_dinamicas!L541</f>
        <v>0</v>
      </c>
      <c r="L20" s="177">
        <f t="shared" si="0"/>
        <v>1105952.2043168722</v>
      </c>
      <c r="N20" s="162" t="s">
        <v>543</v>
      </c>
      <c r="O20" s="178">
        <f>+B20/'Total x Ano'!$B$30</f>
        <v>4.8032121887729294E-4</v>
      </c>
      <c r="P20" s="178">
        <f>+C20/'Total x Ano'!$B$30</f>
        <v>0</v>
      </c>
      <c r="Q20" s="178">
        <f>+D20/'Total x Ano'!$B$30</f>
        <v>0</v>
      </c>
      <c r="R20" s="178">
        <f>+E20/'Total x Ano'!$B$30</f>
        <v>0</v>
      </c>
      <c r="S20" s="178">
        <f>+F20/'Total x Ano'!$B$30</f>
        <v>5.5338726498349883E-3</v>
      </c>
      <c r="T20" s="178">
        <f>+G20/'Total x Ano'!$B$30</f>
        <v>0</v>
      </c>
      <c r="U20" s="178">
        <f>+H20/'Total x Ano'!$B$30</f>
        <v>0</v>
      </c>
      <c r="V20" s="178">
        <f>+I20/'Total x Ano'!$B$30</f>
        <v>1.0319943575003701E-3</v>
      </c>
      <c r="W20" s="178">
        <f>+J20/'Total x Ano'!$B$30</f>
        <v>0</v>
      </c>
      <c r="X20" s="178">
        <f>+K20/'Total x Ano'!$B$30</f>
        <v>0</v>
      </c>
      <c r="Y20" s="178">
        <f>+L20/'Total x Ano'!$B$30</f>
        <v>7.046188226212652E-3</v>
      </c>
    </row>
    <row r="21" spans="1:25" x14ac:dyDescent="0.25">
      <c r="A21" s="162" t="s">
        <v>544</v>
      </c>
      <c r="B21" s="177">
        <f>tab_dinamicas!C542</f>
        <v>184007.2296731181</v>
      </c>
      <c r="C21" s="177">
        <f>tab_dinamicas!D542</f>
        <v>0</v>
      </c>
      <c r="D21" s="177">
        <f>tab_dinamicas!E542</f>
        <v>0</v>
      </c>
      <c r="E21" s="177">
        <f>tab_dinamicas!F542</f>
        <v>0</v>
      </c>
      <c r="F21" s="177">
        <f>tab_dinamicas!G542</f>
        <v>2034391.4542500535</v>
      </c>
      <c r="G21" s="177">
        <f>tab_dinamicas!H542</f>
        <v>0</v>
      </c>
      <c r="H21" s="177">
        <f>tab_dinamicas!I542</f>
        <v>0</v>
      </c>
      <c r="I21" s="177">
        <f>tab_dinamicas!J542</f>
        <v>381389.0231428874</v>
      </c>
      <c r="J21" s="177">
        <f>tab_dinamicas!K542</f>
        <v>0</v>
      </c>
      <c r="K21" s="177">
        <f>tab_dinamicas!L542</f>
        <v>0</v>
      </c>
      <c r="L21" s="177">
        <f t="shared" si="0"/>
        <v>2599787.7070660591</v>
      </c>
      <c r="N21" s="162" t="s">
        <v>544</v>
      </c>
      <c r="O21" s="178">
        <f>+B21/'Total x Ano'!$B$30</f>
        <v>1.1723378010368799E-3</v>
      </c>
      <c r="P21" s="178">
        <f>+C21/'Total x Ano'!$B$30</f>
        <v>0</v>
      </c>
      <c r="Q21" s="178">
        <f>+D21/'Total x Ano'!$B$30</f>
        <v>0</v>
      </c>
      <c r="R21" s="178">
        <f>+E21/'Total x Ano'!$B$30</f>
        <v>0</v>
      </c>
      <c r="S21" s="178">
        <f>+F21/'Total x Ano'!$B$30</f>
        <v>1.296141465832935E-2</v>
      </c>
      <c r="T21" s="178">
        <f>+G21/'Total x Ano'!$B$30</f>
        <v>0</v>
      </c>
      <c r="U21" s="178">
        <f>+H21/'Total x Ano'!$B$30</f>
        <v>0</v>
      </c>
      <c r="V21" s="178">
        <f>+I21/'Total x Ano'!$B$30</f>
        <v>2.4298869643612506E-3</v>
      </c>
      <c r="W21" s="178">
        <f>+J21/'Total x Ano'!$B$30</f>
        <v>0</v>
      </c>
      <c r="X21" s="178">
        <f>+K21/'Total x Ano'!$B$30</f>
        <v>0</v>
      </c>
      <c r="Y21" s="178">
        <f>+L21/'Total x Ano'!$B$30</f>
        <v>1.6563639423727482E-2</v>
      </c>
    </row>
    <row r="22" spans="1:25" x14ac:dyDescent="0.25">
      <c r="A22" s="162" t="s">
        <v>545</v>
      </c>
      <c r="B22" s="177">
        <f>tab_dinamicas!C543</f>
        <v>46008.091687504639</v>
      </c>
      <c r="C22" s="177">
        <f>tab_dinamicas!D543</f>
        <v>0</v>
      </c>
      <c r="D22" s="177">
        <f>tab_dinamicas!E543</f>
        <v>0</v>
      </c>
      <c r="E22" s="177">
        <f>tab_dinamicas!F543</f>
        <v>0</v>
      </c>
      <c r="F22" s="177">
        <f>tab_dinamicas!G543</f>
        <v>452008.05957123451</v>
      </c>
      <c r="G22" s="177">
        <f>tab_dinamicas!H543</f>
        <v>0</v>
      </c>
      <c r="H22" s="177">
        <f>tab_dinamicas!I543</f>
        <v>0</v>
      </c>
      <c r="I22" s="177">
        <f>tab_dinamicas!J543</f>
        <v>68721.887320993934</v>
      </c>
      <c r="J22" s="177">
        <f>tab_dinamicas!K543</f>
        <v>0</v>
      </c>
      <c r="K22" s="177">
        <f>tab_dinamicas!L543</f>
        <v>0</v>
      </c>
      <c r="L22" s="177">
        <f t="shared" si="0"/>
        <v>566738.03857973311</v>
      </c>
      <c r="N22" s="162" t="s">
        <v>545</v>
      </c>
      <c r="O22" s="178">
        <f>+B22/'Total x Ano'!$B$30</f>
        <v>2.9312448828586483E-4</v>
      </c>
      <c r="P22" s="178">
        <f>+C22/'Total x Ano'!$B$30</f>
        <v>0</v>
      </c>
      <c r="Q22" s="178">
        <f>+D22/'Total x Ano'!$B$30</f>
        <v>0</v>
      </c>
      <c r="R22" s="178">
        <f>+E22/'Total x Ano'!$B$30</f>
        <v>0</v>
      </c>
      <c r="S22" s="178">
        <f>+F22/'Total x Ano'!$B$30</f>
        <v>2.8798114919182599E-3</v>
      </c>
      <c r="T22" s="178">
        <f>+G22/'Total x Ano'!$B$30</f>
        <v>0</v>
      </c>
      <c r="U22" s="178">
        <f>+H22/'Total x Ano'!$B$30</f>
        <v>0</v>
      </c>
      <c r="V22" s="178">
        <f>+I22/'Total x Ano'!$B$30</f>
        <v>4.3783750458131147E-4</v>
      </c>
      <c r="W22" s="178">
        <f>+J22/'Total x Ano'!$B$30</f>
        <v>0</v>
      </c>
      <c r="X22" s="178">
        <f>+K22/'Total x Ano'!$B$30</f>
        <v>0</v>
      </c>
      <c r="Y22" s="178">
        <f>+L22/'Total x Ano'!$B$30</f>
        <v>3.6107734847854365E-3</v>
      </c>
    </row>
    <row r="23" spans="1:25" x14ac:dyDescent="0.25">
      <c r="A23" s="162" t="s">
        <v>546</v>
      </c>
      <c r="B23" s="177">
        <f>tab_dinamicas!C544</f>
        <v>341355.72594985954</v>
      </c>
      <c r="C23" s="177">
        <f>tab_dinamicas!D544</f>
        <v>0</v>
      </c>
      <c r="D23" s="177">
        <f>tab_dinamicas!E544</f>
        <v>0</v>
      </c>
      <c r="E23" s="177">
        <f>tab_dinamicas!F544</f>
        <v>0</v>
      </c>
      <c r="F23" s="177">
        <f>tab_dinamicas!G544</f>
        <v>3447347.2494604401</v>
      </c>
      <c r="G23" s="177">
        <f>tab_dinamicas!H544</f>
        <v>0</v>
      </c>
      <c r="H23" s="177">
        <f>tab_dinamicas!I544</f>
        <v>0</v>
      </c>
      <c r="I23" s="177">
        <f>tab_dinamicas!J544</f>
        <v>280135.61614764464</v>
      </c>
      <c r="J23" s="177">
        <f>tab_dinamicas!K544</f>
        <v>0</v>
      </c>
      <c r="K23" s="177">
        <f>tab_dinamicas!L544</f>
        <v>0</v>
      </c>
      <c r="L23" s="177">
        <f t="shared" si="0"/>
        <v>4068838.5915579447</v>
      </c>
      <c r="N23" s="162" t="s">
        <v>546</v>
      </c>
      <c r="O23" s="178">
        <f>+B23/'Total x Ano'!$B$30</f>
        <v>2.1748287925551532E-3</v>
      </c>
      <c r="P23" s="178">
        <f>+C23/'Total x Ano'!$B$30</f>
        <v>0</v>
      </c>
      <c r="Q23" s="178">
        <f>+D23/'Total x Ano'!$B$30</f>
        <v>0</v>
      </c>
      <c r="R23" s="178">
        <f>+E23/'Total x Ano'!$B$30</f>
        <v>0</v>
      </c>
      <c r="S23" s="178">
        <f>+F23/'Total x Ano'!$B$30</f>
        <v>2.196356904575153E-2</v>
      </c>
      <c r="T23" s="178">
        <f>+G23/'Total x Ano'!$B$30</f>
        <v>0</v>
      </c>
      <c r="U23" s="178">
        <f>+H23/'Total x Ano'!$B$30</f>
        <v>0</v>
      </c>
      <c r="V23" s="178">
        <f>+I23/'Total x Ano'!$B$30</f>
        <v>1.7847862435082336E-3</v>
      </c>
      <c r="W23" s="178">
        <f>+J23/'Total x Ano'!$B$30</f>
        <v>0</v>
      </c>
      <c r="X23" s="178">
        <f>+K23/'Total x Ano'!$B$30</f>
        <v>0</v>
      </c>
      <c r="Y23" s="178">
        <f>+L23/'Total x Ano'!$B$30</f>
        <v>2.5923184081814918E-2</v>
      </c>
    </row>
    <row r="24" spans="1:25" x14ac:dyDescent="0.25">
      <c r="A24" s="162" t="s">
        <v>547</v>
      </c>
      <c r="B24" s="177">
        <f>tab_dinamicas!C545</f>
        <v>1058151.5347592277</v>
      </c>
      <c r="C24" s="177">
        <f>tab_dinamicas!D545</f>
        <v>0</v>
      </c>
      <c r="D24" s="177">
        <f>tab_dinamicas!E545</f>
        <v>0</v>
      </c>
      <c r="E24" s="177">
        <f>tab_dinamicas!F545</f>
        <v>0</v>
      </c>
      <c r="F24" s="177">
        <f>tab_dinamicas!G545</f>
        <v>14426741.092628125</v>
      </c>
      <c r="G24" s="177">
        <f>tab_dinamicas!H545</f>
        <v>0</v>
      </c>
      <c r="H24" s="177">
        <f>tab_dinamicas!I545</f>
        <v>0</v>
      </c>
      <c r="I24" s="177">
        <f>tab_dinamicas!J545</f>
        <v>1319392.8585922215</v>
      </c>
      <c r="J24" s="177">
        <f>tab_dinamicas!K545</f>
        <v>0</v>
      </c>
      <c r="K24" s="177">
        <f>tab_dinamicas!L545</f>
        <v>0</v>
      </c>
      <c r="L24" s="177">
        <f t="shared" si="0"/>
        <v>16804285.485979572</v>
      </c>
      <c r="N24" s="162" t="s">
        <v>547</v>
      </c>
      <c r="O24" s="178">
        <f>+B24/'Total x Ano'!$B$30</f>
        <v>6.7416429540684553E-3</v>
      </c>
      <c r="P24" s="178">
        <f>+C24/'Total x Ano'!$B$30</f>
        <v>0</v>
      </c>
      <c r="Q24" s="178">
        <f>+D24/'Total x Ano'!$B$30</f>
        <v>0</v>
      </c>
      <c r="R24" s="178">
        <f>+E24/'Total x Ano'!$B$30</f>
        <v>0</v>
      </c>
      <c r="S24" s="178">
        <f>+F24/'Total x Ano'!$B$30</f>
        <v>9.1914942465605193E-2</v>
      </c>
      <c r="T24" s="178">
        <f>+G24/'Total x Ano'!$B$30</f>
        <v>0</v>
      </c>
      <c r="U24" s="178">
        <f>+H24/'Total x Ano'!$B$30</f>
        <v>0</v>
      </c>
      <c r="V24" s="178">
        <f>+I24/'Total x Ano'!$B$30</f>
        <v>8.4060508127509672E-3</v>
      </c>
      <c r="W24" s="178">
        <f>+J24/'Total x Ano'!$B$30</f>
        <v>0</v>
      </c>
      <c r="X24" s="178">
        <f>+K24/'Total x Ano'!$B$30</f>
        <v>0</v>
      </c>
      <c r="Y24" s="178">
        <f>+L24/'Total x Ano'!$B$30</f>
        <v>0.10706263623242461</v>
      </c>
    </row>
    <row r="25" spans="1:25" x14ac:dyDescent="0.25">
      <c r="A25" s="162" t="s">
        <v>548</v>
      </c>
      <c r="B25" s="177">
        <f>tab_dinamicas!C546</f>
        <v>305084.74969851773</v>
      </c>
      <c r="C25" s="177">
        <f>tab_dinamicas!D546</f>
        <v>0</v>
      </c>
      <c r="D25" s="177">
        <f>tab_dinamicas!E546</f>
        <v>0</v>
      </c>
      <c r="E25" s="177">
        <f>tab_dinamicas!F546</f>
        <v>0</v>
      </c>
      <c r="F25" s="177">
        <f>tab_dinamicas!G546</f>
        <v>1609445.1591119568</v>
      </c>
      <c r="G25" s="177">
        <f>tab_dinamicas!H546</f>
        <v>0</v>
      </c>
      <c r="H25" s="177">
        <f>tab_dinamicas!I546</f>
        <v>0</v>
      </c>
      <c r="I25" s="177">
        <f>tab_dinamicas!J546</f>
        <v>191370.92879834474</v>
      </c>
      <c r="J25" s="177">
        <f>tab_dinamicas!K546</f>
        <v>0</v>
      </c>
      <c r="K25" s="177">
        <f>tab_dinamicas!L546</f>
        <v>0</v>
      </c>
      <c r="L25" s="177">
        <f t="shared" si="0"/>
        <v>2105900.8376088194</v>
      </c>
      <c r="N25" s="162" t="s">
        <v>548</v>
      </c>
      <c r="O25" s="178">
        <f>+B25/'Total x Ano'!$B$30</f>
        <v>1.9437409346731698E-3</v>
      </c>
      <c r="P25" s="178">
        <f>+C25/'Total x Ano'!$B$30</f>
        <v>0</v>
      </c>
      <c r="Q25" s="178">
        <f>+D25/'Total x Ano'!$B$30</f>
        <v>0</v>
      </c>
      <c r="R25" s="178">
        <f>+E25/'Total x Ano'!$B$30</f>
        <v>0</v>
      </c>
      <c r="S25" s="178">
        <f>+F25/'Total x Ano'!$B$30</f>
        <v>1.0254017747425554E-2</v>
      </c>
      <c r="T25" s="178">
        <f>+G25/'Total x Ano'!$B$30</f>
        <v>0</v>
      </c>
      <c r="U25" s="178">
        <f>+H25/'Total x Ano'!$B$30</f>
        <v>0</v>
      </c>
      <c r="V25" s="178">
        <f>+I25/'Total x Ano'!$B$30</f>
        <v>1.2192530383093563E-3</v>
      </c>
      <c r="W25" s="178">
        <f>+J25/'Total x Ano'!$B$30</f>
        <v>0</v>
      </c>
      <c r="X25" s="178">
        <f>+K25/'Total x Ano'!$B$30</f>
        <v>0</v>
      </c>
      <c r="Y25" s="178">
        <f>+L25/'Total x Ano'!$B$30</f>
        <v>1.341701172040808E-2</v>
      </c>
    </row>
    <row r="26" spans="1:25" x14ac:dyDescent="0.25">
      <c r="A26" s="162" t="s">
        <v>549</v>
      </c>
      <c r="B26" s="177">
        <f>tab_dinamicas!C547</f>
        <v>183127.03692626036</v>
      </c>
      <c r="C26" s="177">
        <f>tab_dinamicas!D547</f>
        <v>0</v>
      </c>
      <c r="D26" s="177">
        <f>tab_dinamicas!E547</f>
        <v>0</v>
      </c>
      <c r="E26" s="177">
        <f>tab_dinamicas!F547</f>
        <v>0</v>
      </c>
      <c r="F26" s="177">
        <f>tab_dinamicas!G547</f>
        <v>662098.58945788443</v>
      </c>
      <c r="G26" s="177">
        <f>tab_dinamicas!H547</f>
        <v>0</v>
      </c>
      <c r="H26" s="177">
        <f>tab_dinamicas!I547</f>
        <v>0</v>
      </c>
      <c r="I26" s="177">
        <f>tab_dinamicas!J547</f>
        <v>109333.34744947325</v>
      </c>
      <c r="J26" s="177">
        <f>tab_dinamicas!K547</f>
        <v>0</v>
      </c>
      <c r="K26" s="177">
        <f>tab_dinamicas!L547</f>
        <v>0</v>
      </c>
      <c r="L26" s="177">
        <f t="shared" si="0"/>
        <v>954558.97383361799</v>
      </c>
      <c r="N26" s="162" t="s">
        <v>549</v>
      </c>
      <c r="O26" s="178">
        <f>+B26/'Total x Ano'!$B$30</f>
        <v>1.166729960349463E-3</v>
      </c>
      <c r="P26" s="178">
        <f>+C26/'Total x Ano'!$B$30</f>
        <v>0</v>
      </c>
      <c r="Q26" s="178">
        <f>+D26/'Total x Ano'!$B$30</f>
        <v>0</v>
      </c>
      <c r="R26" s="178">
        <f>+E26/'Total x Ano'!$B$30</f>
        <v>0</v>
      </c>
      <c r="S26" s="178">
        <f>+F26/'Total x Ano'!$B$30</f>
        <v>4.2183299309139751E-3</v>
      </c>
      <c r="T26" s="178">
        <f>+G26/'Total x Ano'!$B$30</f>
        <v>0</v>
      </c>
      <c r="U26" s="178">
        <f>+H26/'Total x Ano'!$B$30</f>
        <v>0</v>
      </c>
      <c r="V26" s="178">
        <f>+I26/'Total x Ano'!$B$30</f>
        <v>6.9657923961257274E-4</v>
      </c>
      <c r="W26" s="178">
        <f>+J26/'Total x Ano'!$B$30</f>
        <v>0</v>
      </c>
      <c r="X26" s="178">
        <f>+K26/'Total x Ano'!$B$30</f>
        <v>0</v>
      </c>
      <c r="Y26" s="178">
        <f>+L26/'Total x Ano'!$B$30</f>
        <v>6.0816391308760103E-3</v>
      </c>
    </row>
    <row r="27" spans="1:25" x14ac:dyDescent="0.25">
      <c r="A27" s="162" t="s">
        <v>550</v>
      </c>
      <c r="B27" s="177">
        <f>tab_dinamicas!C548</f>
        <v>205074.58597179118</v>
      </c>
      <c r="C27" s="177">
        <f>tab_dinamicas!D548</f>
        <v>0</v>
      </c>
      <c r="D27" s="177">
        <f>tab_dinamicas!E548</f>
        <v>0</v>
      </c>
      <c r="E27" s="177">
        <f>tab_dinamicas!F548</f>
        <v>0</v>
      </c>
      <c r="F27" s="177">
        <f>tab_dinamicas!G548</f>
        <v>1670973.1473581279</v>
      </c>
      <c r="G27" s="177">
        <f>tab_dinamicas!H548</f>
        <v>0</v>
      </c>
      <c r="H27" s="177">
        <f>tab_dinamicas!I548</f>
        <v>0</v>
      </c>
      <c r="I27" s="177">
        <f>tab_dinamicas!J548</f>
        <v>227649.7157565775</v>
      </c>
      <c r="J27" s="177">
        <f>tab_dinamicas!K548</f>
        <v>0</v>
      </c>
      <c r="K27" s="177">
        <f>tab_dinamicas!L548</f>
        <v>0</v>
      </c>
      <c r="L27" s="177">
        <f t="shared" si="0"/>
        <v>2103697.4490864966</v>
      </c>
      <c r="N27" s="162" t="s">
        <v>550</v>
      </c>
      <c r="O27" s="178">
        <f>+B27/'Total x Ano'!$B$30</f>
        <v>1.3065611041142755E-3</v>
      </c>
      <c r="P27" s="178">
        <f>+C27/'Total x Ano'!$B$30</f>
        <v>0</v>
      </c>
      <c r="Q27" s="178">
        <f>+D27/'Total x Ano'!$B$30</f>
        <v>0</v>
      </c>
      <c r="R27" s="178">
        <f>+E27/'Total x Ano'!$B$30</f>
        <v>0</v>
      </c>
      <c r="S27" s="178">
        <f>+F27/'Total x Ano'!$B$30</f>
        <v>1.0646021836454437E-2</v>
      </c>
      <c r="T27" s="178">
        <f>+G27/'Total x Ano'!$B$30</f>
        <v>0</v>
      </c>
      <c r="U27" s="178">
        <f>+H27/'Total x Ano'!$B$30</f>
        <v>0</v>
      </c>
      <c r="V27" s="178">
        <f>+I27/'Total x Ano'!$B$30</f>
        <v>1.4503906593824781E-3</v>
      </c>
      <c r="W27" s="178">
        <f>+J27/'Total x Ano'!$B$30</f>
        <v>0</v>
      </c>
      <c r="X27" s="178">
        <f>+K27/'Total x Ano'!$B$30</f>
        <v>0</v>
      </c>
      <c r="Y27" s="178">
        <f>+L27/'Total x Ano'!$B$30</f>
        <v>1.3402973599951191E-2</v>
      </c>
    </row>
    <row r="28" spans="1:25" x14ac:dyDescent="0.25">
      <c r="A28" s="162" t="s">
        <v>551</v>
      </c>
      <c r="B28" s="177">
        <f>tab_dinamicas!C549</f>
        <v>22657.30271513675</v>
      </c>
      <c r="C28" s="177">
        <f>tab_dinamicas!D549</f>
        <v>0</v>
      </c>
      <c r="D28" s="177">
        <f>tab_dinamicas!E549</f>
        <v>0</v>
      </c>
      <c r="E28" s="177">
        <f>tab_dinamicas!F549</f>
        <v>0</v>
      </c>
      <c r="F28" s="177">
        <f>tab_dinamicas!G549</f>
        <v>135788.92675187203</v>
      </c>
      <c r="G28" s="177">
        <f>tab_dinamicas!H549</f>
        <v>0</v>
      </c>
      <c r="H28" s="177">
        <f>tab_dinamicas!I549</f>
        <v>0</v>
      </c>
      <c r="I28" s="177">
        <f>tab_dinamicas!J549</f>
        <v>23137.512982510663</v>
      </c>
      <c r="J28" s="177">
        <f>tab_dinamicas!K549</f>
        <v>0</v>
      </c>
      <c r="K28" s="177">
        <f>tab_dinamicas!L549</f>
        <v>0</v>
      </c>
      <c r="L28" s="177">
        <f t="shared" si="0"/>
        <v>181583.74244951946</v>
      </c>
      <c r="N28" s="162" t="s">
        <v>551</v>
      </c>
      <c r="O28" s="178">
        <f>+B28/'Total x Ano'!$B$30</f>
        <v>1.4435309139579331E-4</v>
      </c>
      <c r="P28" s="178">
        <f>+C28/'Total x Ano'!$B$30</f>
        <v>0</v>
      </c>
      <c r="Q28" s="178">
        <f>+D28/'Total x Ano'!$B$30</f>
        <v>0</v>
      </c>
      <c r="R28" s="178">
        <f>+E28/'Total x Ano'!$B$30</f>
        <v>0</v>
      </c>
      <c r="S28" s="178">
        <f>+F28/'Total x Ano'!$B$30</f>
        <v>8.6513172377109058E-4</v>
      </c>
      <c r="T28" s="178">
        <f>+G28/'Total x Ano'!$B$30</f>
        <v>0</v>
      </c>
      <c r="U28" s="178">
        <f>+H28/'Total x Ano'!$B$30</f>
        <v>0</v>
      </c>
      <c r="V28" s="178">
        <f>+I28/'Total x Ano'!$B$30</f>
        <v>1.4741258340536574E-4</v>
      </c>
      <c r="W28" s="178">
        <f>+J28/'Total x Ano'!$B$30</f>
        <v>0</v>
      </c>
      <c r="X28" s="178">
        <f>+K28/'Total x Ano'!$B$30</f>
        <v>0</v>
      </c>
      <c r="Y28" s="178">
        <f>+L28/'Total x Ano'!$B$30</f>
        <v>1.1568973985722497E-3</v>
      </c>
    </row>
    <row r="29" spans="1:25" x14ac:dyDescent="0.25">
      <c r="A29" s="162" t="s">
        <v>552</v>
      </c>
      <c r="B29" s="177">
        <f>tab_dinamicas!C550</f>
        <v>39837.009449341225</v>
      </c>
      <c r="C29" s="177">
        <f>tab_dinamicas!D550</f>
        <v>0</v>
      </c>
      <c r="D29" s="177">
        <f>tab_dinamicas!E550</f>
        <v>0</v>
      </c>
      <c r="E29" s="177">
        <f>tab_dinamicas!F550</f>
        <v>0</v>
      </c>
      <c r="F29" s="177">
        <f>tab_dinamicas!G550</f>
        <v>223431.79873546888</v>
      </c>
      <c r="G29" s="177">
        <f>tab_dinamicas!H550</f>
        <v>0</v>
      </c>
      <c r="H29" s="177">
        <f>tab_dinamicas!I550</f>
        <v>0</v>
      </c>
      <c r="I29" s="177">
        <f>tab_dinamicas!J550</f>
        <v>30164.847356021812</v>
      </c>
      <c r="J29" s="177">
        <f>tab_dinamicas!K550</f>
        <v>0</v>
      </c>
      <c r="K29" s="177">
        <f>tab_dinamicas!L550</f>
        <v>0</v>
      </c>
      <c r="L29" s="177">
        <f t="shared" si="0"/>
        <v>293433.65554083191</v>
      </c>
      <c r="N29" s="162" t="s">
        <v>552</v>
      </c>
      <c r="O29" s="178">
        <f>+B29/'Total x Ano'!$B$30</f>
        <v>2.5380759299887948E-4</v>
      </c>
      <c r="P29" s="178">
        <f>+C29/'Total x Ano'!$B$30</f>
        <v>0</v>
      </c>
      <c r="Q29" s="178">
        <f>+D29/'Total x Ano'!$B$30</f>
        <v>0</v>
      </c>
      <c r="R29" s="178">
        <f>+E29/'Total x Ano'!$B$30</f>
        <v>0</v>
      </c>
      <c r="S29" s="178">
        <f>+F29/'Total x Ano'!$B$30</f>
        <v>1.4235176741510455E-3</v>
      </c>
      <c r="T29" s="178">
        <f>+G29/'Total x Ano'!$B$30</f>
        <v>0</v>
      </c>
      <c r="U29" s="178">
        <f>+H29/'Total x Ano'!$B$30</f>
        <v>0</v>
      </c>
      <c r="V29" s="178">
        <f>+I29/'Total x Ano'!$B$30</f>
        <v>1.9218479013456962E-4</v>
      </c>
      <c r="W29" s="178">
        <f>+J29/'Total x Ano'!$B$30</f>
        <v>0</v>
      </c>
      <c r="X29" s="178">
        <f>+K29/'Total x Ano'!$B$30</f>
        <v>0</v>
      </c>
      <c r="Y29" s="178">
        <f>+L29/'Total x Ano'!$B$30</f>
        <v>1.8695100572844946E-3</v>
      </c>
    </row>
    <row r="30" spans="1:25" x14ac:dyDescent="0.25">
      <c r="A30" s="162" t="s">
        <v>553</v>
      </c>
      <c r="B30" s="177">
        <f>tab_dinamicas!C551</f>
        <v>51724.118567514153</v>
      </c>
      <c r="C30" s="177">
        <f>tab_dinamicas!D551</f>
        <v>0</v>
      </c>
      <c r="D30" s="177">
        <f>tab_dinamicas!E551</f>
        <v>0</v>
      </c>
      <c r="E30" s="177">
        <f>tab_dinamicas!F551</f>
        <v>0</v>
      </c>
      <c r="F30" s="177">
        <f>tab_dinamicas!G551</f>
        <v>570110.67430122476</v>
      </c>
      <c r="G30" s="177">
        <f>tab_dinamicas!H551</f>
        <v>0</v>
      </c>
      <c r="H30" s="177">
        <f>tab_dinamicas!I551</f>
        <v>0</v>
      </c>
      <c r="I30" s="177">
        <f>tab_dinamicas!J551</f>
        <v>93165.471358535753</v>
      </c>
      <c r="J30" s="177">
        <f>tab_dinamicas!K551</f>
        <v>0</v>
      </c>
      <c r="K30" s="177">
        <f>tab_dinamicas!L551</f>
        <v>0</v>
      </c>
      <c r="L30" s="177">
        <f t="shared" si="0"/>
        <v>715000.26422727457</v>
      </c>
      <c r="N30" s="162" t="s">
        <v>553</v>
      </c>
      <c r="O30" s="178">
        <f>+B30/'Total x Ano'!$B$30</f>
        <v>3.2954215728225335E-4</v>
      </c>
      <c r="P30" s="178">
        <f>+C30/'Total x Ano'!$B$30</f>
        <v>0</v>
      </c>
      <c r="Q30" s="178">
        <f>+D30/'Total x Ano'!$B$30</f>
        <v>0</v>
      </c>
      <c r="R30" s="178">
        <f>+E30/'Total x Ano'!$B$30</f>
        <v>0</v>
      </c>
      <c r="S30" s="178">
        <f>+F30/'Total x Ano'!$B$30</f>
        <v>3.6322610554230458E-3</v>
      </c>
      <c r="T30" s="178">
        <f>+G30/'Total x Ano'!$B$30</f>
        <v>0</v>
      </c>
      <c r="U30" s="178">
        <f>+H30/'Total x Ano'!$B$30</f>
        <v>0</v>
      </c>
      <c r="V30" s="178">
        <f>+I30/'Total x Ano'!$B$30</f>
        <v>5.935712635805557E-4</v>
      </c>
      <c r="W30" s="178">
        <f>+J30/'Total x Ano'!$B$30</f>
        <v>0</v>
      </c>
      <c r="X30" s="178">
        <f>+K30/'Total x Ano'!$B$30</f>
        <v>0</v>
      </c>
      <c r="Y30" s="178">
        <f>+L30/'Total x Ano'!$B$30</f>
        <v>4.5553744762858546E-3</v>
      </c>
    </row>
    <row r="31" spans="1:25" x14ac:dyDescent="0.25">
      <c r="A31" s="162" t="s">
        <v>554</v>
      </c>
      <c r="B31" s="177">
        <f>tab_dinamicas!C552</f>
        <v>57584.15397662537</v>
      </c>
      <c r="C31" s="177">
        <f>tab_dinamicas!D552</f>
        <v>0</v>
      </c>
      <c r="D31" s="177">
        <f>tab_dinamicas!E552</f>
        <v>0</v>
      </c>
      <c r="E31" s="177">
        <f>tab_dinamicas!F552</f>
        <v>0</v>
      </c>
      <c r="F31" s="177">
        <f>tab_dinamicas!G552</f>
        <v>735693.63232908759</v>
      </c>
      <c r="G31" s="177">
        <f>tab_dinamicas!H552</f>
        <v>0</v>
      </c>
      <c r="H31" s="177">
        <f>tab_dinamicas!I552</f>
        <v>0</v>
      </c>
      <c r="I31" s="177">
        <f>tab_dinamicas!J552</f>
        <v>73437.306563595397</v>
      </c>
      <c r="J31" s="177">
        <f>tab_dinamicas!K552</f>
        <v>0</v>
      </c>
      <c r="K31" s="177">
        <f>tab_dinamicas!L552</f>
        <v>0</v>
      </c>
      <c r="L31" s="177">
        <f t="shared" si="0"/>
        <v>866715.09286930843</v>
      </c>
      <c r="N31" s="162" t="s">
        <v>554</v>
      </c>
      <c r="O31" s="178">
        <f>+B31/'Total x Ano'!$B$30</f>
        <v>3.6687732632816468E-4</v>
      </c>
      <c r="P31" s="178">
        <f>+C31/'Total x Ano'!$B$30</f>
        <v>0</v>
      </c>
      <c r="Q31" s="178">
        <f>+D31/'Total x Ano'!$B$30</f>
        <v>0</v>
      </c>
      <c r="R31" s="178">
        <f>+E31/'Total x Ano'!$B$30</f>
        <v>0</v>
      </c>
      <c r="S31" s="178">
        <f>+F31/'Total x Ano'!$B$30</f>
        <v>4.6872150441788791E-3</v>
      </c>
      <c r="T31" s="178">
        <f>+G31/'Total x Ano'!$B$30</f>
        <v>0</v>
      </c>
      <c r="U31" s="178">
        <f>+H31/'Total x Ano'!$B$30</f>
        <v>0</v>
      </c>
      <c r="V31" s="178">
        <f>+I31/'Total x Ano'!$B$30</f>
        <v>4.6788015146892985E-4</v>
      </c>
      <c r="W31" s="178">
        <f>+J31/'Total x Ano'!$B$30</f>
        <v>0</v>
      </c>
      <c r="X31" s="178">
        <f>+K31/'Total x Ano'!$B$30</f>
        <v>0</v>
      </c>
      <c r="Y31" s="178">
        <f>+L31/'Total x Ano'!$B$30</f>
        <v>5.5219725219759746E-3</v>
      </c>
    </row>
    <row r="32" spans="1:25" x14ac:dyDescent="0.25">
      <c r="A32" s="162" t="s">
        <v>94</v>
      </c>
      <c r="B32" s="168">
        <f t="shared" ref="B32:K32" si="1">SUM(B5:B31)</f>
        <v>2817214.8285446409</v>
      </c>
      <c r="C32" s="168">
        <f t="shared" si="1"/>
        <v>0</v>
      </c>
      <c r="D32" s="168">
        <f t="shared" si="1"/>
        <v>0</v>
      </c>
      <c r="E32" s="168">
        <f t="shared" si="1"/>
        <v>0</v>
      </c>
      <c r="F32" s="168">
        <f t="shared" si="1"/>
        <v>29890758.869811825</v>
      </c>
      <c r="G32" s="168">
        <f t="shared" si="1"/>
        <v>0</v>
      </c>
      <c r="H32" s="168">
        <f t="shared" si="1"/>
        <v>0</v>
      </c>
      <c r="I32" s="168">
        <f t="shared" si="1"/>
        <v>3315710.9748440138</v>
      </c>
      <c r="J32" s="168">
        <f t="shared" si="1"/>
        <v>0</v>
      </c>
      <c r="K32" s="168">
        <f t="shared" si="1"/>
        <v>0</v>
      </c>
      <c r="L32" s="177">
        <f t="shared" si="0"/>
        <v>36023684.673200481</v>
      </c>
      <c r="N32" s="162" t="s">
        <v>94</v>
      </c>
      <c r="O32" s="178">
        <f>+B32/'Total x Ano'!$B$30</f>
        <v>1.7948900393814339E-2</v>
      </c>
      <c r="P32" s="178">
        <f>+C32/'Total x Ano'!$B$30</f>
        <v>0</v>
      </c>
      <c r="Q32" s="178">
        <f>+D32/'Total x Ano'!$B$30</f>
        <v>0</v>
      </c>
      <c r="R32" s="178">
        <f>+E32/'Total x Ano'!$B$30</f>
        <v>0</v>
      </c>
      <c r="S32" s="178">
        <f>+F32/'Total x Ano'!$B$30</f>
        <v>0.1904385310675549</v>
      </c>
      <c r="T32" s="178">
        <f>+G32/'Total x Ano'!$B$30</f>
        <v>0</v>
      </c>
      <c r="U32" s="178">
        <f>+H32/'Total x Ano'!$B$30</f>
        <v>0</v>
      </c>
      <c r="V32" s="178">
        <f>+I32/'Total x Ano'!$B$30</f>
        <v>2.112489449478603E-2</v>
      </c>
      <c r="W32" s="178">
        <f>+J32/'Total x Ano'!$B$30</f>
        <v>0</v>
      </c>
      <c r="X32" s="178">
        <f>+K32/'Total x Ano'!$B$30</f>
        <v>0</v>
      </c>
      <c r="Y32" s="178">
        <f>+L32/'Total x Ano'!$B$30</f>
        <v>0.22951232595615528</v>
      </c>
    </row>
    <row r="34" spans="1:27" x14ac:dyDescent="0.25">
      <c r="A34" s="162"/>
      <c r="B34" s="162"/>
      <c r="C34" s="162"/>
      <c r="D34" s="162"/>
      <c r="E34" s="162"/>
      <c r="F34" s="162"/>
      <c r="G34" s="162"/>
      <c r="H34" s="162"/>
      <c r="I34" s="162"/>
      <c r="J34" s="162"/>
      <c r="K34" s="162"/>
      <c r="L34" s="162"/>
    </row>
    <row r="35" spans="1:27" s="132" customFormat="1" x14ac:dyDescent="0.25">
      <c r="A35" s="162"/>
      <c r="B35" s="176">
        <v>2008</v>
      </c>
      <c r="C35" s="162">
        <v>2008</v>
      </c>
      <c r="D35" s="162">
        <v>2008</v>
      </c>
      <c r="E35" s="162">
        <v>2008</v>
      </c>
      <c r="F35" s="162">
        <v>2008</v>
      </c>
      <c r="G35" s="162">
        <v>2008</v>
      </c>
      <c r="H35" s="162">
        <v>2008</v>
      </c>
      <c r="I35" s="162">
        <v>2008</v>
      </c>
      <c r="J35" s="162">
        <v>2008</v>
      </c>
      <c r="K35" s="162">
        <v>2008</v>
      </c>
      <c r="L35" s="162">
        <v>2008</v>
      </c>
      <c r="M35" s="161"/>
      <c r="N35" s="162"/>
      <c r="O35" s="176">
        <v>2008</v>
      </c>
      <c r="P35" s="162">
        <v>2008</v>
      </c>
      <c r="Q35" s="162">
        <v>2008</v>
      </c>
      <c r="R35" s="162">
        <v>2008</v>
      </c>
      <c r="S35" s="162">
        <v>2008</v>
      </c>
      <c r="T35" s="162">
        <v>2008</v>
      </c>
      <c r="U35" s="162">
        <v>2008</v>
      </c>
      <c r="V35" s="162">
        <v>2008</v>
      </c>
      <c r="W35" s="162">
        <v>2008</v>
      </c>
      <c r="X35" s="162">
        <v>2008</v>
      </c>
      <c r="Y35" s="162">
        <v>2008</v>
      </c>
      <c r="Z35" s="161"/>
      <c r="AA35" s="161"/>
    </row>
    <row r="36" spans="1:27" s="132" customFormat="1" x14ac:dyDescent="0.25">
      <c r="A36" s="162"/>
      <c r="B36" s="162" t="s">
        <v>779</v>
      </c>
      <c r="C36" s="162" t="s">
        <v>781</v>
      </c>
      <c r="D36" s="162" t="s">
        <v>23</v>
      </c>
      <c r="E36" s="162" t="s">
        <v>786</v>
      </c>
      <c r="F36" s="162" t="s">
        <v>787</v>
      </c>
      <c r="G36" s="162" t="s">
        <v>790</v>
      </c>
      <c r="H36" s="162" t="s">
        <v>25</v>
      </c>
      <c r="I36" s="162" t="s">
        <v>24</v>
      </c>
      <c r="J36" s="162" t="s">
        <v>35</v>
      </c>
      <c r="K36" s="162" t="s">
        <v>794</v>
      </c>
      <c r="L36" s="162" t="s">
        <v>938</v>
      </c>
      <c r="M36" s="161"/>
      <c r="N36" s="162"/>
      <c r="O36" s="162" t="s">
        <v>779</v>
      </c>
      <c r="P36" s="162" t="s">
        <v>781</v>
      </c>
      <c r="Q36" s="162" t="s">
        <v>23</v>
      </c>
      <c r="R36" s="162" t="s">
        <v>786</v>
      </c>
      <c r="S36" s="162" t="s">
        <v>787</v>
      </c>
      <c r="T36" s="162" t="s">
        <v>790</v>
      </c>
      <c r="U36" s="162" t="s">
        <v>25</v>
      </c>
      <c r="V36" s="162" t="s">
        <v>24</v>
      </c>
      <c r="W36" s="162" t="s">
        <v>35</v>
      </c>
      <c r="X36" s="162" t="s">
        <v>794</v>
      </c>
      <c r="Y36" s="162" t="s">
        <v>938</v>
      </c>
      <c r="Z36" s="161"/>
      <c r="AA36" s="161"/>
    </row>
    <row r="37" spans="1:27" x14ac:dyDescent="0.25">
      <c r="A37" s="162" t="s">
        <v>528</v>
      </c>
      <c r="B37" s="177">
        <f>tab_dinamicas!C558</f>
        <v>30418.675648573681</v>
      </c>
      <c r="C37" s="177">
        <f>tab_dinamicas!D558</f>
        <v>0</v>
      </c>
      <c r="D37" s="177">
        <f>tab_dinamicas!E558</f>
        <v>0</v>
      </c>
      <c r="E37" s="177">
        <f>tab_dinamicas!F558</f>
        <v>0</v>
      </c>
      <c r="F37" s="177">
        <f>tab_dinamicas!G558</f>
        <v>154809.01918661868</v>
      </c>
      <c r="G37" s="177">
        <f>tab_dinamicas!H558</f>
        <v>0</v>
      </c>
      <c r="H37" s="177">
        <f>tab_dinamicas!I558</f>
        <v>0</v>
      </c>
      <c r="I37" s="177">
        <f>tab_dinamicas!J558</f>
        <v>15995.089233029687</v>
      </c>
      <c r="J37" s="177">
        <f>tab_dinamicas!K558</f>
        <v>0</v>
      </c>
      <c r="K37" s="177">
        <f>tab_dinamicas!L558</f>
        <v>0</v>
      </c>
      <c r="L37" s="177">
        <f>SUM(B37:K37)</f>
        <v>201222.78406822204</v>
      </c>
      <c r="N37" s="162" t="s">
        <v>528</v>
      </c>
      <c r="O37" s="178">
        <f>+B37/'Total x Ano'!$C$30</f>
        <v>1.7742901900830713E-4</v>
      </c>
      <c r="P37" s="178">
        <f>+C37/'Total x Ano'!$C$30</f>
        <v>0</v>
      </c>
      <c r="Q37" s="178">
        <f>+D37/'Total x Ano'!$C$30</f>
        <v>0</v>
      </c>
      <c r="R37" s="178">
        <f>+E37/'Total x Ano'!$C$30</f>
        <v>0</v>
      </c>
      <c r="S37" s="178">
        <f>+F37/'Total x Ano'!$C$30</f>
        <v>9.0298515047968213E-4</v>
      </c>
      <c r="T37" s="178">
        <f>+G37/'Total x Ano'!$C$30</f>
        <v>0</v>
      </c>
      <c r="U37" s="178">
        <f>+H37/'Total x Ano'!$C$30</f>
        <v>0</v>
      </c>
      <c r="V37" s="178">
        <f>+I37/'Total x Ano'!$C$30</f>
        <v>9.3297716979991706E-5</v>
      </c>
      <c r="W37" s="178">
        <f>+J37/'Total x Ano'!$C$30</f>
        <v>0</v>
      </c>
      <c r="X37" s="178">
        <f>+K37/'Total x Ano'!$C$30</f>
        <v>0</v>
      </c>
      <c r="Y37" s="178">
        <f>+L37/'Total x Ano'!$C$30</f>
        <v>1.1737118864679809E-3</v>
      </c>
    </row>
    <row r="38" spans="1:27" x14ac:dyDescent="0.25">
      <c r="A38" s="162" t="s">
        <v>529</v>
      </c>
      <c r="B38" s="177">
        <f>tab_dinamicas!C559</f>
        <v>3696.276062295959</v>
      </c>
      <c r="C38" s="177">
        <f>tab_dinamicas!D559</f>
        <v>0</v>
      </c>
      <c r="D38" s="177">
        <f>tab_dinamicas!E559</f>
        <v>0</v>
      </c>
      <c r="E38" s="177">
        <f>tab_dinamicas!F559</f>
        <v>0</v>
      </c>
      <c r="F38" s="177">
        <f>tab_dinamicas!G559</f>
        <v>50071.285082798939</v>
      </c>
      <c r="G38" s="177">
        <f>tab_dinamicas!H559</f>
        <v>0</v>
      </c>
      <c r="H38" s="177">
        <f>tab_dinamicas!I559</f>
        <v>0</v>
      </c>
      <c r="I38" s="177">
        <f>tab_dinamicas!J559</f>
        <v>5901.1252451373439</v>
      </c>
      <c r="J38" s="177">
        <f>tab_dinamicas!K559</f>
        <v>0</v>
      </c>
      <c r="K38" s="177">
        <f>tab_dinamicas!L559</f>
        <v>0</v>
      </c>
      <c r="L38" s="177">
        <f t="shared" ref="L38:L64" si="2">SUM(B38:K38)</f>
        <v>59668.686390232244</v>
      </c>
      <c r="N38" s="162" t="s">
        <v>529</v>
      </c>
      <c r="O38" s="178">
        <f>+B38/'Total x Ano'!$C$30</f>
        <v>2.1559999629629233E-5</v>
      </c>
      <c r="P38" s="178">
        <f>+C38/'Total x Ano'!$C$30</f>
        <v>0</v>
      </c>
      <c r="Q38" s="178">
        <f>+D38/'Total x Ano'!$C$30</f>
        <v>0</v>
      </c>
      <c r="R38" s="178">
        <f>+E38/'Total x Ano'!$C$30</f>
        <v>0</v>
      </c>
      <c r="S38" s="178">
        <f>+F38/'Total x Ano'!$C$30</f>
        <v>2.9206067665022984E-4</v>
      </c>
      <c r="T38" s="178">
        <f>+G38/'Total x Ano'!$C$30</f>
        <v>0</v>
      </c>
      <c r="U38" s="178">
        <f>+H38/'Total x Ano'!$C$30</f>
        <v>0</v>
      </c>
      <c r="V38" s="178">
        <f>+I38/'Total x Ano'!$C$30</f>
        <v>3.4420659051242087E-5</v>
      </c>
      <c r="W38" s="178">
        <f>+J38/'Total x Ano'!$C$30</f>
        <v>0</v>
      </c>
      <c r="X38" s="178">
        <f>+K38/'Total x Ano'!$C$30</f>
        <v>0</v>
      </c>
      <c r="Y38" s="178">
        <f>+L38/'Total x Ano'!$C$30</f>
        <v>3.4804133533110115E-4</v>
      </c>
    </row>
    <row r="39" spans="1:27" x14ac:dyDescent="0.25">
      <c r="A39" s="162" t="s">
        <v>530</v>
      </c>
      <c r="B39" s="177">
        <f>tab_dinamicas!C560</f>
        <v>45463.626620111892</v>
      </c>
      <c r="C39" s="177">
        <f>tab_dinamicas!D560</f>
        <v>0</v>
      </c>
      <c r="D39" s="177">
        <f>tab_dinamicas!E560</f>
        <v>0</v>
      </c>
      <c r="E39" s="177">
        <f>tab_dinamicas!F560</f>
        <v>0</v>
      </c>
      <c r="F39" s="177">
        <f>tab_dinamicas!G560</f>
        <v>243964.65932471765</v>
      </c>
      <c r="G39" s="177">
        <f>tab_dinamicas!H560</f>
        <v>0</v>
      </c>
      <c r="H39" s="177">
        <f>tab_dinamicas!I560</f>
        <v>0</v>
      </c>
      <c r="I39" s="177">
        <f>tab_dinamicas!J560</f>
        <v>29115.075007379863</v>
      </c>
      <c r="J39" s="177">
        <f>tab_dinamicas!K560</f>
        <v>0</v>
      </c>
      <c r="K39" s="177">
        <f>tab_dinamicas!L560</f>
        <v>0</v>
      </c>
      <c r="L39" s="177">
        <f t="shared" si="2"/>
        <v>318543.36095220939</v>
      </c>
      <c r="N39" s="162" t="s">
        <v>530</v>
      </c>
      <c r="O39" s="178">
        <f>+B39/'Total x Ano'!$C$30</f>
        <v>2.651846768399547E-4</v>
      </c>
      <c r="P39" s="178">
        <f>+C39/'Total x Ano'!$C$30</f>
        <v>0</v>
      </c>
      <c r="Q39" s="178">
        <f>+D39/'Total x Ano'!$C$30</f>
        <v>0</v>
      </c>
      <c r="R39" s="178">
        <f>+E39/'Total x Ano'!$C$30</f>
        <v>0</v>
      </c>
      <c r="S39" s="178">
        <f>+F39/'Total x Ano'!$C$30</f>
        <v>1.4230208664166542E-3</v>
      </c>
      <c r="T39" s="178">
        <f>+G39/'Total x Ano'!$C$30</f>
        <v>0</v>
      </c>
      <c r="U39" s="178">
        <f>+H39/'Total x Ano'!$C$30</f>
        <v>0</v>
      </c>
      <c r="V39" s="178">
        <f>+I39/'Total x Ano'!$C$30</f>
        <v>1.6982525000738862E-4</v>
      </c>
      <c r="W39" s="178">
        <f>+J39/'Total x Ano'!$C$30</f>
        <v>0</v>
      </c>
      <c r="X39" s="178">
        <f>+K39/'Total x Ano'!$C$30</f>
        <v>0</v>
      </c>
      <c r="Y39" s="178">
        <f>+L39/'Total x Ano'!$C$30</f>
        <v>1.8580307932639973E-3</v>
      </c>
    </row>
    <row r="40" spans="1:27" x14ac:dyDescent="0.25">
      <c r="A40" s="162" t="s">
        <v>531</v>
      </c>
      <c r="B40" s="177">
        <f>tab_dinamicas!C561</f>
        <v>1832.6468458637928</v>
      </c>
      <c r="C40" s="177">
        <f>tab_dinamicas!D561</f>
        <v>0</v>
      </c>
      <c r="D40" s="177">
        <f>tab_dinamicas!E561</f>
        <v>0</v>
      </c>
      <c r="E40" s="177">
        <f>tab_dinamicas!F561</f>
        <v>0</v>
      </c>
      <c r="F40" s="177">
        <f>tab_dinamicas!G561</f>
        <v>31631.170950902175</v>
      </c>
      <c r="G40" s="177">
        <f>tab_dinamicas!H561</f>
        <v>0</v>
      </c>
      <c r="H40" s="177">
        <f>tab_dinamicas!I561</f>
        <v>0</v>
      </c>
      <c r="I40" s="177">
        <f>tab_dinamicas!J561</f>
        <v>6977.4763487871496</v>
      </c>
      <c r="J40" s="177">
        <f>tab_dinamicas!K561</f>
        <v>0</v>
      </c>
      <c r="K40" s="177">
        <f>tab_dinamicas!L561</f>
        <v>0</v>
      </c>
      <c r="L40" s="177">
        <f t="shared" si="2"/>
        <v>40441.294145553111</v>
      </c>
      <c r="N40" s="162" t="s">
        <v>531</v>
      </c>
      <c r="O40" s="178">
        <f>+B40/'Total x Ano'!$C$30</f>
        <v>1.0689641317948957E-5</v>
      </c>
      <c r="P40" s="178">
        <f>+C40/'Total x Ano'!$C$30</f>
        <v>0</v>
      </c>
      <c r="Q40" s="178">
        <f>+D40/'Total x Ano'!$C$30</f>
        <v>0</v>
      </c>
      <c r="R40" s="178">
        <f>+E40/'Total x Ano'!$C$30</f>
        <v>0</v>
      </c>
      <c r="S40" s="178">
        <f>+F40/'Total x Ano'!$C$30</f>
        <v>1.8450137990033737E-4</v>
      </c>
      <c r="T40" s="178">
        <f>+G40/'Total x Ano'!$C$30</f>
        <v>0</v>
      </c>
      <c r="U40" s="178">
        <f>+H40/'Total x Ano'!$C$30</f>
        <v>0</v>
      </c>
      <c r="V40" s="178">
        <f>+I40/'Total x Ano'!$C$30</f>
        <v>4.0698904778815321E-5</v>
      </c>
      <c r="W40" s="178">
        <f>+J40/'Total x Ano'!$C$30</f>
        <v>0</v>
      </c>
      <c r="X40" s="178">
        <f>+K40/'Total x Ano'!$C$30</f>
        <v>0</v>
      </c>
      <c r="Y40" s="178">
        <f>+L40/'Total x Ano'!$C$30</f>
        <v>2.3588992599710162E-4</v>
      </c>
    </row>
    <row r="41" spans="1:27" x14ac:dyDescent="0.25">
      <c r="A41" s="162" t="s">
        <v>532</v>
      </c>
      <c r="B41" s="177">
        <f>tab_dinamicas!C562</f>
        <v>31394.835513257363</v>
      </c>
      <c r="C41" s="177">
        <f>tab_dinamicas!D562</f>
        <v>0</v>
      </c>
      <c r="D41" s="177">
        <f>tab_dinamicas!E562</f>
        <v>0</v>
      </c>
      <c r="E41" s="177">
        <f>tab_dinamicas!F562</f>
        <v>0</v>
      </c>
      <c r="F41" s="177">
        <f>tab_dinamicas!G562</f>
        <v>309348.30290119303</v>
      </c>
      <c r="G41" s="177">
        <f>tab_dinamicas!H562</f>
        <v>0</v>
      </c>
      <c r="H41" s="177">
        <f>tab_dinamicas!I562</f>
        <v>0</v>
      </c>
      <c r="I41" s="177">
        <f>tab_dinamicas!J562</f>
        <v>41799.211402562985</v>
      </c>
      <c r="J41" s="177">
        <f>tab_dinamicas!K562</f>
        <v>0</v>
      </c>
      <c r="K41" s="177">
        <f>tab_dinamicas!L562</f>
        <v>0</v>
      </c>
      <c r="L41" s="177">
        <f t="shared" si="2"/>
        <v>382542.34981701337</v>
      </c>
      <c r="N41" s="162" t="s">
        <v>532</v>
      </c>
      <c r="O41" s="178">
        <f>+B41/'Total x Ano'!$C$30</f>
        <v>1.8312285950245201E-4</v>
      </c>
      <c r="P41" s="178">
        <f>+C41/'Total x Ano'!$C$30</f>
        <v>0</v>
      </c>
      <c r="Q41" s="178">
        <f>+D41/'Total x Ano'!$C$30</f>
        <v>0</v>
      </c>
      <c r="R41" s="178">
        <f>+E41/'Total x Ano'!$C$30</f>
        <v>0</v>
      </c>
      <c r="S41" s="178">
        <f>+F41/'Total x Ano'!$C$30</f>
        <v>1.804396961582283E-3</v>
      </c>
      <c r="T41" s="178">
        <f>+G41/'Total x Ano'!$C$30</f>
        <v>0</v>
      </c>
      <c r="U41" s="178">
        <f>+H41/'Total x Ano'!$C$30</f>
        <v>0</v>
      </c>
      <c r="V41" s="178">
        <f>+I41/'Total x Ano'!$C$30</f>
        <v>2.4381051825395124E-4</v>
      </c>
      <c r="W41" s="178">
        <f>+J41/'Total x Ano'!$C$30</f>
        <v>0</v>
      </c>
      <c r="X41" s="178">
        <f>+K41/'Total x Ano'!$C$30</f>
        <v>0</v>
      </c>
      <c r="Y41" s="178">
        <f>+L41/'Total x Ano'!$C$30</f>
        <v>2.2313303393386862E-3</v>
      </c>
    </row>
    <row r="42" spans="1:27" x14ac:dyDescent="0.25">
      <c r="A42" s="162" t="s">
        <v>533</v>
      </c>
      <c r="B42" s="177">
        <f>tab_dinamicas!C563</f>
        <v>561.45902387380772</v>
      </c>
      <c r="C42" s="177">
        <f>tab_dinamicas!D563</f>
        <v>0</v>
      </c>
      <c r="D42" s="177">
        <f>tab_dinamicas!E563</f>
        <v>0</v>
      </c>
      <c r="E42" s="177">
        <f>tab_dinamicas!F563</f>
        <v>0</v>
      </c>
      <c r="F42" s="177">
        <f>tab_dinamicas!G563</f>
        <v>47560.062604515806</v>
      </c>
      <c r="G42" s="177">
        <f>tab_dinamicas!H563</f>
        <v>0</v>
      </c>
      <c r="H42" s="177">
        <f>tab_dinamicas!I563</f>
        <v>0</v>
      </c>
      <c r="I42" s="177">
        <f>tab_dinamicas!J563</f>
        <v>5202.9672634684157</v>
      </c>
      <c r="J42" s="177">
        <f>tab_dinamicas!K563</f>
        <v>0</v>
      </c>
      <c r="K42" s="177">
        <f>tab_dinamicas!L563</f>
        <v>0</v>
      </c>
      <c r="L42" s="177">
        <f t="shared" si="2"/>
        <v>53324.488891858033</v>
      </c>
      <c r="N42" s="162" t="s">
        <v>533</v>
      </c>
      <c r="O42" s="178">
        <f>+B42/'Total x Ano'!$C$30</f>
        <v>3.2749329711190925E-6</v>
      </c>
      <c r="P42" s="178">
        <f>+C42/'Total x Ano'!$C$30</f>
        <v>0</v>
      </c>
      <c r="Q42" s="178">
        <f>+D42/'Total x Ano'!$C$30</f>
        <v>0</v>
      </c>
      <c r="R42" s="178">
        <f>+E42/'Total x Ano'!$C$30</f>
        <v>0</v>
      </c>
      <c r="S42" s="178">
        <f>+F42/'Total x Ano'!$C$30</f>
        <v>2.7741297318078969E-4</v>
      </c>
      <c r="T42" s="178">
        <f>+G42/'Total x Ano'!$C$30</f>
        <v>0</v>
      </c>
      <c r="U42" s="178">
        <f>+H42/'Total x Ano'!$C$30</f>
        <v>0</v>
      </c>
      <c r="V42" s="178">
        <f>+I42/'Total x Ano'!$C$30</f>
        <v>3.0348375062568634E-5</v>
      </c>
      <c r="W42" s="178">
        <f>+J42/'Total x Ano'!$C$30</f>
        <v>0</v>
      </c>
      <c r="X42" s="178">
        <f>+K42/'Total x Ano'!$C$30</f>
        <v>0</v>
      </c>
      <c r="Y42" s="178">
        <f>+L42/'Total x Ano'!$C$30</f>
        <v>3.1103628121447748E-4</v>
      </c>
    </row>
    <row r="43" spans="1:27" x14ac:dyDescent="0.25">
      <c r="A43" s="162" t="s">
        <v>534</v>
      </c>
      <c r="B43" s="177">
        <f>tab_dinamicas!C564</f>
        <v>4394.7912682185088</v>
      </c>
      <c r="C43" s="177">
        <f>tab_dinamicas!D564</f>
        <v>0</v>
      </c>
      <c r="D43" s="177">
        <f>tab_dinamicas!E564</f>
        <v>0</v>
      </c>
      <c r="E43" s="177">
        <f>tab_dinamicas!F564</f>
        <v>0</v>
      </c>
      <c r="F43" s="177">
        <f>tab_dinamicas!G564</f>
        <v>168078.65089693668</v>
      </c>
      <c r="G43" s="177">
        <f>tab_dinamicas!H564</f>
        <v>0</v>
      </c>
      <c r="H43" s="177">
        <f>tab_dinamicas!I564</f>
        <v>0</v>
      </c>
      <c r="I43" s="177">
        <f>tab_dinamicas!J564</f>
        <v>15056.752995752227</v>
      </c>
      <c r="J43" s="177">
        <f>tab_dinamicas!K564</f>
        <v>0</v>
      </c>
      <c r="K43" s="177">
        <f>tab_dinamicas!L564</f>
        <v>0</v>
      </c>
      <c r="L43" s="177">
        <f t="shared" si="2"/>
        <v>187530.19516090743</v>
      </c>
      <c r="N43" s="162" t="s">
        <v>534</v>
      </c>
      <c r="O43" s="178">
        <f>+B43/'Total x Ano'!$C$30</f>
        <v>2.5634367270780468E-5</v>
      </c>
      <c r="P43" s="178">
        <f>+C43/'Total x Ano'!$C$30</f>
        <v>0</v>
      </c>
      <c r="Q43" s="178">
        <f>+D43/'Total x Ano'!$C$30</f>
        <v>0</v>
      </c>
      <c r="R43" s="178">
        <f>+E43/'Total x Ano'!$C$30</f>
        <v>0</v>
      </c>
      <c r="S43" s="178">
        <f>+F43/'Total x Ano'!$C$30</f>
        <v>9.8038555292204307E-4</v>
      </c>
      <c r="T43" s="178">
        <f>+G43/'Total x Ano'!$C$30</f>
        <v>0</v>
      </c>
      <c r="U43" s="178">
        <f>+H43/'Total x Ano'!$C$30</f>
        <v>0</v>
      </c>
      <c r="V43" s="178">
        <f>+I43/'Total x Ano'!$C$30</f>
        <v>8.7824497829903811E-5</v>
      </c>
      <c r="W43" s="178">
        <f>+J43/'Total x Ano'!$C$30</f>
        <v>0</v>
      </c>
      <c r="X43" s="178">
        <f>+K43/'Total x Ano'!$C$30</f>
        <v>0</v>
      </c>
      <c r="Y43" s="178">
        <f>+L43/'Total x Ano'!$C$30</f>
        <v>1.0938444180227274E-3</v>
      </c>
    </row>
    <row r="44" spans="1:27" x14ac:dyDescent="0.25">
      <c r="A44" s="162" t="s">
        <v>535</v>
      </c>
      <c r="B44" s="177">
        <f>tab_dinamicas!C565</f>
        <v>31391.94748184628</v>
      </c>
      <c r="C44" s="177">
        <f>tab_dinamicas!D565</f>
        <v>0</v>
      </c>
      <c r="D44" s="177">
        <f>tab_dinamicas!E565</f>
        <v>0</v>
      </c>
      <c r="E44" s="177">
        <f>tab_dinamicas!F565</f>
        <v>0</v>
      </c>
      <c r="F44" s="177">
        <f>tab_dinamicas!G565</f>
        <v>182101.24338576334</v>
      </c>
      <c r="G44" s="177">
        <f>tab_dinamicas!H565</f>
        <v>0</v>
      </c>
      <c r="H44" s="177">
        <f>tab_dinamicas!I565</f>
        <v>0</v>
      </c>
      <c r="I44" s="177">
        <f>tab_dinamicas!J565</f>
        <v>41674.46160928977</v>
      </c>
      <c r="J44" s="177">
        <f>tab_dinamicas!K565</f>
        <v>0</v>
      </c>
      <c r="K44" s="177">
        <f>tab_dinamicas!L565</f>
        <v>0</v>
      </c>
      <c r="L44" s="177">
        <f t="shared" si="2"/>
        <v>255167.65247689941</v>
      </c>
      <c r="N44" s="162" t="s">
        <v>535</v>
      </c>
      <c r="O44" s="178">
        <f>+B44/'Total x Ano'!$C$30</f>
        <v>1.8310601391107736E-4</v>
      </c>
      <c r="P44" s="178">
        <f>+C44/'Total x Ano'!$C$30</f>
        <v>0</v>
      </c>
      <c r="Q44" s="178">
        <f>+D44/'Total x Ano'!$C$30</f>
        <v>0</v>
      </c>
      <c r="R44" s="178">
        <f>+E44/'Total x Ano'!$C$30</f>
        <v>0</v>
      </c>
      <c r="S44" s="178">
        <f>+F44/'Total x Ano'!$C$30</f>
        <v>1.062177898453116E-3</v>
      </c>
      <c r="T44" s="178">
        <f>+G44/'Total x Ano'!$C$30</f>
        <v>0</v>
      </c>
      <c r="U44" s="178">
        <f>+H44/'Total x Ano'!$C$30</f>
        <v>0</v>
      </c>
      <c r="V44" s="178">
        <f>+I44/'Total x Ano'!$C$30</f>
        <v>2.4308286548899619E-4</v>
      </c>
      <c r="W44" s="178">
        <f>+J44/'Total x Ano'!$C$30</f>
        <v>0</v>
      </c>
      <c r="X44" s="178">
        <f>+K44/'Total x Ano'!$C$30</f>
        <v>0</v>
      </c>
      <c r="Y44" s="178">
        <f>+L44/'Total x Ano'!$C$30</f>
        <v>1.4883667778531897E-3</v>
      </c>
    </row>
    <row r="45" spans="1:27" x14ac:dyDescent="0.25">
      <c r="A45" s="162" t="s">
        <v>536</v>
      </c>
      <c r="B45" s="177">
        <f>tab_dinamicas!C566</f>
        <v>17811.059167742682</v>
      </c>
      <c r="C45" s="177">
        <f>tab_dinamicas!D566</f>
        <v>0</v>
      </c>
      <c r="D45" s="177">
        <f>tab_dinamicas!E566</f>
        <v>0</v>
      </c>
      <c r="E45" s="177">
        <f>tab_dinamicas!F566</f>
        <v>0</v>
      </c>
      <c r="F45" s="177">
        <f>tab_dinamicas!G566</f>
        <v>144601.35006488007</v>
      </c>
      <c r="G45" s="177">
        <f>tab_dinamicas!H566</f>
        <v>0</v>
      </c>
      <c r="H45" s="177">
        <f>tab_dinamicas!I566</f>
        <v>0</v>
      </c>
      <c r="I45" s="177">
        <f>tab_dinamicas!J566</f>
        <v>26239.77529563216</v>
      </c>
      <c r="J45" s="177">
        <f>tab_dinamicas!K566</f>
        <v>0</v>
      </c>
      <c r="K45" s="177">
        <f>tab_dinamicas!L566</f>
        <v>0</v>
      </c>
      <c r="L45" s="177">
        <f t="shared" si="2"/>
        <v>188652.1845282549</v>
      </c>
      <c r="N45" s="162" t="s">
        <v>536</v>
      </c>
      <c r="O45" s="178">
        <f>+B45/'Total x Ano'!$C$30</f>
        <v>1.0389008358355929E-4</v>
      </c>
      <c r="P45" s="178">
        <f>+C45/'Total x Ano'!$C$30</f>
        <v>0</v>
      </c>
      <c r="Q45" s="178">
        <f>+D45/'Total x Ano'!$C$30</f>
        <v>0</v>
      </c>
      <c r="R45" s="178">
        <f>+E45/'Total x Ano'!$C$30</f>
        <v>0</v>
      </c>
      <c r="S45" s="178">
        <f>+F45/'Total x Ano'!$C$30</f>
        <v>8.4344486215301418E-4</v>
      </c>
      <c r="T45" s="178">
        <f>+G45/'Total x Ano'!$C$30</f>
        <v>0</v>
      </c>
      <c r="U45" s="178">
        <f>+H45/'Total x Ano'!$C$30</f>
        <v>0</v>
      </c>
      <c r="V45" s="178">
        <f>+I45/'Total x Ano'!$C$30</f>
        <v>1.5305392133075098E-4</v>
      </c>
      <c r="W45" s="178">
        <f>+J45/'Total x Ano'!$C$30</f>
        <v>0</v>
      </c>
      <c r="X45" s="178">
        <f>+K45/'Total x Ano'!$C$30</f>
        <v>0</v>
      </c>
      <c r="Y45" s="178">
        <f>+L45/'Total x Ano'!$C$30</f>
        <v>1.1003888670673245E-3</v>
      </c>
    </row>
    <row r="46" spans="1:27" x14ac:dyDescent="0.25">
      <c r="A46" s="162" t="s">
        <v>537</v>
      </c>
      <c r="B46" s="177">
        <f>tab_dinamicas!C567</f>
        <v>39224.203372504664</v>
      </c>
      <c r="C46" s="177">
        <f>tab_dinamicas!D567</f>
        <v>0</v>
      </c>
      <c r="D46" s="177">
        <f>tab_dinamicas!E567</f>
        <v>0</v>
      </c>
      <c r="E46" s="177">
        <f>tab_dinamicas!F567</f>
        <v>0</v>
      </c>
      <c r="F46" s="177">
        <f>tab_dinamicas!G567</f>
        <v>649777.85769830481</v>
      </c>
      <c r="G46" s="177">
        <f>tab_dinamicas!H567</f>
        <v>0</v>
      </c>
      <c r="H46" s="177">
        <f>tab_dinamicas!I567</f>
        <v>0</v>
      </c>
      <c r="I46" s="177">
        <f>tab_dinamicas!J567</f>
        <v>38717.186160327445</v>
      </c>
      <c r="J46" s="177">
        <f>tab_dinamicas!K567</f>
        <v>0</v>
      </c>
      <c r="K46" s="177">
        <f>tab_dinamicas!L567</f>
        <v>0</v>
      </c>
      <c r="L46" s="177">
        <f t="shared" si="2"/>
        <v>727719.24723113689</v>
      </c>
      <c r="N46" s="162" t="s">
        <v>537</v>
      </c>
      <c r="O46" s="178">
        <f>+B46/'Total x Ano'!$C$30</f>
        <v>2.2879076019511596E-4</v>
      </c>
      <c r="P46" s="178">
        <f>+C46/'Total x Ano'!$C$30</f>
        <v>0</v>
      </c>
      <c r="Q46" s="178">
        <f>+D46/'Total x Ano'!$C$30</f>
        <v>0</v>
      </c>
      <c r="R46" s="178">
        <f>+E46/'Total x Ano'!$C$30</f>
        <v>0</v>
      </c>
      <c r="S46" s="178">
        <f>+F46/'Total x Ano'!$C$30</f>
        <v>3.7900876815501823E-3</v>
      </c>
      <c r="T46" s="178">
        <f>+G46/'Total x Ano'!$C$30</f>
        <v>0</v>
      </c>
      <c r="U46" s="178">
        <f>+H46/'Total x Ano'!$C$30</f>
        <v>0</v>
      </c>
      <c r="V46" s="178">
        <f>+I46/'Total x Ano'!$C$30</f>
        <v>2.2583338073467422E-4</v>
      </c>
      <c r="W46" s="178">
        <f>+J46/'Total x Ano'!$C$30</f>
        <v>0</v>
      </c>
      <c r="X46" s="178">
        <f>+K46/'Total x Ano'!$C$30</f>
        <v>0</v>
      </c>
      <c r="Y46" s="178">
        <f>+L46/'Total x Ano'!$C$30</f>
        <v>4.2447118224799721E-3</v>
      </c>
    </row>
    <row r="47" spans="1:27" x14ac:dyDescent="0.25">
      <c r="A47" s="162" t="s">
        <v>538</v>
      </c>
      <c r="B47" s="177">
        <f>tab_dinamicas!C568</f>
        <v>21024.5760461584</v>
      </c>
      <c r="C47" s="177">
        <f>tab_dinamicas!D568</f>
        <v>0</v>
      </c>
      <c r="D47" s="177">
        <f>tab_dinamicas!E568</f>
        <v>0</v>
      </c>
      <c r="E47" s="177">
        <f>tab_dinamicas!F568</f>
        <v>0</v>
      </c>
      <c r="F47" s="177">
        <f>tab_dinamicas!G568</f>
        <v>164010.5542678835</v>
      </c>
      <c r="G47" s="177">
        <f>tab_dinamicas!H568</f>
        <v>0</v>
      </c>
      <c r="H47" s="177">
        <f>tab_dinamicas!I568</f>
        <v>0</v>
      </c>
      <c r="I47" s="177">
        <f>tab_dinamicas!J568</f>
        <v>23501.885259333558</v>
      </c>
      <c r="J47" s="177">
        <f>tab_dinamicas!K568</f>
        <v>0</v>
      </c>
      <c r="K47" s="177">
        <f>tab_dinamicas!L568</f>
        <v>0</v>
      </c>
      <c r="L47" s="177">
        <f t="shared" si="2"/>
        <v>208537.01557337548</v>
      </c>
      <c r="N47" s="162" t="s">
        <v>538</v>
      </c>
      <c r="O47" s="178">
        <f>+B47/'Total x Ano'!$C$30</f>
        <v>1.2263419834684198E-4</v>
      </c>
      <c r="P47" s="178">
        <f>+C47/'Total x Ano'!$C$30</f>
        <v>0</v>
      </c>
      <c r="Q47" s="178">
        <f>+D47/'Total x Ano'!$C$30</f>
        <v>0</v>
      </c>
      <c r="R47" s="178">
        <f>+E47/'Total x Ano'!$C$30</f>
        <v>0</v>
      </c>
      <c r="S47" s="178">
        <f>+F47/'Total x Ano'!$C$30</f>
        <v>9.566567620153374E-4</v>
      </c>
      <c r="T47" s="178">
        <f>+G47/'Total x Ano'!$C$30</f>
        <v>0</v>
      </c>
      <c r="U47" s="178">
        <f>+H47/'Total x Ano'!$C$30</f>
        <v>0</v>
      </c>
      <c r="V47" s="178">
        <f>+I47/'Total x Ano'!$C$30</f>
        <v>1.3708408921493835E-4</v>
      </c>
      <c r="W47" s="178">
        <f>+J47/'Total x Ano'!$C$30</f>
        <v>0</v>
      </c>
      <c r="X47" s="178">
        <f>+K47/'Total x Ano'!$C$30</f>
        <v>0</v>
      </c>
      <c r="Y47" s="178">
        <f>+L47/'Total x Ano'!$C$30</f>
        <v>1.2163750495771178E-3</v>
      </c>
    </row>
    <row r="48" spans="1:27" x14ac:dyDescent="0.25">
      <c r="A48" s="162" t="s">
        <v>539</v>
      </c>
      <c r="B48" s="177">
        <f>tab_dinamicas!C569</f>
        <v>24494.357490751303</v>
      </c>
      <c r="C48" s="177">
        <f>tab_dinamicas!D569</f>
        <v>0</v>
      </c>
      <c r="D48" s="177">
        <f>tab_dinamicas!E569</f>
        <v>0</v>
      </c>
      <c r="E48" s="177">
        <f>tab_dinamicas!F569</f>
        <v>0</v>
      </c>
      <c r="F48" s="177">
        <f>tab_dinamicas!G569</f>
        <v>112041.52678846453</v>
      </c>
      <c r="G48" s="177">
        <f>tab_dinamicas!H569</f>
        <v>0</v>
      </c>
      <c r="H48" s="177">
        <f>tab_dinamicas!I569</f>
        <v>0</v>
      </c>
      <c r="I48" s="177">
        <f>tab_dinamicas!J569</f>
        <v>8065.1449133947808</v>
      </c>
      <c r="J48" s="177">
        <f>tab_dinamicas!K569</f>
        <v>0</v>
      </c>
      <c r="K48" s="177">
        <f>tab_dinamicas!L569</f>
        <v>0</v>
      </c>
      <c r="L48" s="177">
        <f t="shared" si="2"/>
        <v>144601.02919261061</v>
      </c>
      <c r="N48" s="162" t="s">
        <v>539</v>
      </c>
      <c r="O48" s="178">
        <f>+B48/'Total x Ano'!$C$30</f>
        <v>1.4287307807322525E-4</v>
      </c>
      <c r="P48" s="178">
        <f>+C48/'Total x Ano'!$C$30</f>
        <v>0</v>
      </c>
      <c r="Q48" s="178">
        <f>+D48/'Total x Ano'!$C$30</f>
        <v>0</v>
      </c>
      <c r="R48" s="178">
        <f>+E48/'Total x Ano'!$C$30</f>
        <v>0</v>
      </c>
      <c r="S48" s="178">
        <f>+F48/'Total x Ano'!$C$30</f>
        <v>6.5352674836790148E-4</v>
      </c>
      <c r="T48" s="178">
        <f>+G48/'Total x Ano'!$C$30</f>
        <v>0</v>
      </c>
      <c r="U48" s="178">
        <f>+H48/'Total x Ano'!$C$30</f>
        <v>0</v>
      </c>
      <c r="V48" s="178">
        <f>+I48/'Total x Ano'!$C$30</f>
        <v>4.7043164096809474E-5</v>
      </c>
      <c r="W48" s="178">
        <f>+J48/'Total x Ano'!$C$30</f>
        <v>0</v>
      </c>
      <c r="X48" s="178">
        <f>+K48/'Total x Ano'!$C$30</f>
        <v>0</v>
      </c>
      <c r="Y48" s="178">
        <f>+L48/'Total x Ano'!$C$30</f>
        <v>8.434429905379362E-4</v>
      </c>
    </row>
    <row r="49" spans="1:25" x14ac:dyDescent="0.25">
      <c r="A49" s="162" t="s">
        <v>540</v>
      </c>
      <c r="B49" s="177">
        <f>tab_dinamicas!C570</f>
        <v>57814.515347535438</v>
      </c>
      <c r="C49" s="177">
        <f>tab_dinamicas!D570</f>
        <v>0</v>
      </c>
      <c r="D49" s="177">
        <f>tab_dinamicas!E570</f>
        <v>0</v>
      </c>
      <c r="E49" s="177">
        <f>tab_dinamicas!F570</f>
        <v>0</v>
      </c>
      <c r="F49" s="177">
        <f>tab_dinamicas!G570</f>
        <v>1103468.6315374048</v>
      </c>
      <c r="G49" s="177">
        <f>tab_dinamicas!H570</f>
        <v>0</v>
      </c>
      <c r="H49" s="177">
        <f>tab_dinamicas!I570</f>
        <v>0</v>
      </c>
      <c r="I49" s="177">
        <f>tab_dinamicas!J570</f>
        <v>85985.09870096852</v>
      </c>
      <c r="J49" s="177">
        <f>tab_dinamicas!K570</f>
        <v>0</v>
      </c>
      <c r="K49" s="177">
        <f>tab_dinamicas!L570</f>
        <v>0</v>
      </c>
      <c r="L49" s="177">
        <f t="shared" si="2"/>
        <v>1247268.2455859089</v>
      </c>
      <c r="N49" s="162" t="s">
        <v>540</v>
      </c>
      <c r="O49" s="178">
        <f>+B49/'Total x Ano'!$C$30</f>
        <v>3.3722614557793614E-4</v>
      </c>
      <c r="P49" s="178">
        <f>+C49/'Total x Ano'!$C$30</f>
        <v>0</v>
      </c>
      <c r="Q49" s="178">
        <f>+D49/'Total x Ano'!$C$30</f>
        <v>0</v>
      </c>
      <c r="R49" s="178">
        <f>+E49/'Total x Ano'!$C$30</f>
        <v>0</v>
      </c>
      <c r="S49" s="178">
        <f>+F49/'Total x Ano'!$C$30</f>
        <v>6.4364194898570886E-3</v>
      </c>
      <c r="T49" s="178">
        <f>+G49/'Total x Ano'!$C$30</f>
        <v>0</v>
      </c>
      <c r="U49" s="178">
        <f>+H49/'Total x Ano'!$C$30</f>
        <v>0</v>
      </c>
      <c r="V49" s="178">
        <f>+I49/'Total x Ano'!$C$30</f>
        <v>5.0154227252035763E-4</v>
      </c>
      <c r="W49" s="178">
        <f>+J49/'Total x Ano'!$C$30</f>
        <v>0</v>
      </c>
      <c r="X49" s="178">
        <f>+K49/'Total x Ano'!$C$30</f>
        <v>0</v>
      </c>
      <c r="Y49" s="178">
        <f>+L49/'Total x Ano'!$C$30</f>
        <v>7.2751879079553826E-3</v>
      </c>
    </row>
    <row r="50" spans="1:25" x14ac:dyDescent="0.25">
      <c r="A50" s="162" t="s">
        <v>541</v>
      </c>
      <c r="B50" s="177">
        <f>tab_dinamicas!C571</f>
        <v>10465.153802159637</v>
      </c>
      <c r="C50" s="177">
        <f>tab_dinamicas!D571</f>
        <v>0</v>
      </c>
      <c r="D50" s="177">
        <f>tab_dinamicas!E571</f>
        <v>0</v>
      </c>
      <c r="E50" s="177">
        <f>tab_dinamicas!F571</f>
        <v>0</v>
      </c>
      <c r="F50" s="177">
        <f>tab_dinamicas!G571</f>
        <v>128783.89615243029</v>
      </c>
      <c r="G50" s="177">
        <f>tab_dinamicas!H571</f>
        <v>0</v>
      </c>
      <c r="H50" s="177">
        <f>tab_dinamicas!I571</f>
        <v>0</v>
      </c>
      <c r="I50" s="177">
        <f>tab_dinamicas!J571</f>
        <v>12965.396720467539</v>
      </c>
      <c r="J50" s="177">
        <f>tab_dinamicas!K571</f>
        <v>0</v>
      </c>
      <c r="K50" s="177">
        <f>tab_dinamicas!L571</f>
        <v>0</v>
      </c>
      <c r="L50" s="177">
        <f t="shared" si="2"/>
        <v>152214.44667505746</v>
      </c>
      <c r="N50" s="162" t="s">
        <v>541</v>
      </c>
      <c r="O50" s="178">
        <f>+B50/'Total x Ano'!$C$30</f>
        <v>6.1042170091165873E-5</v>
      </c>
      <c r="P50" s="178">
        <f>+C50/'Total x Ano'!$C$30</f>
        <v>0</v>
      </c>
      <c r="Q50" s="178">
        <f>+D50/'Total x Ano'!$C$30</f>
        <v>0</v>
      </c>
      <c r="R50" s="178">
        <f>+E50/'Total x Ano'!$C$30</f>
        <v>0</v>
      </c>
      <c r="S50" s="178">
        <f>+F50/'Total x Ano'!$C$30</f>
        <v>7.5118327380123244E-4</v>
      </c>
      <c r="T50" s="178">
        <f>+G50/'Total x Ano'!$C$30</f>
        <v>0</v>
      </c>
      <c r="U50" s="178">
        <f>+H50/'Total x Ano'!$C$30</f>
        <v>0</v>
      </c>
      <c r="V50" s="178">
        <f>+I50/'Total x Ano'!$C$30</f>
        <v>7.5625830912002393E-5</v>
      </c>
      <c r="W50" s="178">
        <f>+J50/'Total x Ano'!$C$30</f>
        <v>0</v>
      </c>
      <c r="X50" s="178">
        <f>+K50/'Total x Ano'!$C$30</f>
        <v>0</v>
      </c>
      <c r="Y50" s="178">
        <f>+L50/'Total x Ano'!$C$30</f>
        <v>8.8785127480440064E-4</v>
      </c>
    </row>
    <row r="51" spans="1:25" x14ac:dyDescent="0.25">
      <c r="A51" s="162" t="s">
        <v>542</v>
      </c>
      <c r="B51" s="177">
        <f>tab_dinamicas!C572</f>
        <v>22250.94230300016</v>
      </c>
      <c r="C51" s="177">
        <f>tab_dinamicas!D572</f>
        <v>0</v>
      </c>
      <c r="D51" s="177">
        <f>tab_dinamicas!E572</f>
        <v>0</v>
      </c>
      <c r="E51" s="177">
        <f>tab_dinamicas!F572</f>
        <v>0</v>
      </c>
      <c r="F51" s="177">
        <f>tab_dinamicas!G572</f>
        <v>144699.91477189946</v>
      </c>
      <c r="G51" s="177">
        <f>tab_dinamicas!H572</f>
        <v>0</v>
      </c>
      <c r="H51" s="177">
        <f>tab_dinamicas!I572</f>
        <v>0</v>
      </c>
      <c r="I51" s="177">
        <f>tab_dinamicas!J572</f>
        <v>9578.9156316945082</v>
      </c>
      <c r="J51" s="177">
        <f>tab_dinamicas!K572</f>
        <v>0</v>
      </c>
      <c r="K51" s="177">
        <f>tab_dinamicas!L572</f>
        <v>0</v>
      </c>
      <c r="L51" s="177">
        <f t="shared" si="2"/>
        <v>176529.77270659414</v>
      </c>
      <c r="N51" s="162" t="s">
        <v>542</v>
      </c>
      <c r="O51" s="178">
        <f>+B51/'Total x Ano'!$C$30</f>
        <v>1.2978746709562547E-4</v>
      </c>
      <c r="P51" s="178">
        <f>+C51/'Total x Ano'!$C$30</f>
        <v>0</v>
      </c>
      <c r="Q51" s="178">
        <f>+D51/'Total x Ano'!$C$30</f>
        <v>0</v>
      </c>
      <c r="R51" s="178">
        <f>+E51/'Total x Ano'!$C$30</f>
        <v>0</v>
      </c>
      <c r="S51" s="178">
        <f>+F51/'Total x Ano'!$C$30</f>
        <v>8.4401977999221708E-4</v>
      </c>
      <c r="T51" s="178">
        <f>+G51/'Total x Ano'!$C$30</f>
        <v>0</v>
      </c>
      <c r="U51" s="178">
        <f>+H51/'Total x Ano'!$C$30</f>
        <v>0</v>
      </c>
      <c r="V51" s="178">
        <f>+I51/'Total x Ano'!$C$30</f>
        <v>5.587283362793566E-5</v>
      </c>
      <c r="W51" s="178">
        <f>+J51/'Total x Ano'!$C$30</f>
        <v>0</v>
      </c>
      <c r="X51" s="178">
        <f>+K51/'Total x Ano'!$C$30</f>
        <v>0</v>
      </c>
      <c r="Y51" s="178">
        <f>+L51/'Total x Ano'!$C$30</f>
        <v>1.0296800807157783E-3</v>
      </c>
    </row>
    <row r="52" spans="1:25" x14ac:dyDescent="0.25">
      <c r="A52" s="162" t="s">
        <v>543</v>
      </c>
      <c r="B52" s="177">
        <f>tab_dinamicas!C573</f>
        <v>92791.257730156911</v>
      </c>
      <c r="C52" s="177">
        <f>tab_dinamicas!D573</f>
        <v>0</v>
      </c>
      <c r="D52" s="177">
        <f>tab_dinamicas!E573</f>
        <v>0</v>
      </c>
      <c r="E52" s="177">
        <f>tab_dinamicas!F573</f>
        <v>0</v>
      </c>
      <c r="F52" s="177">
        <f>tab_dinamicas!G573</f>
        <v>1201783.7059289124</v>
      </c>
      <c r="G52" s="177">
        <f>tab_dinamicas!H573</f>
        <v>0</v>
      </c>
      <c r="H52" s="177">
        <f>tab_dinamicas!I573</f>
        <v>0</v>
      </c>
      <c r="I52" s="177">
        <f>tab_dinamicas!J573</f>
        <v>145189.34942514656</v>
      </c>
      <c r="J52" s="177">
        <f>tab_dinamicas!K573</f>
        <v>0</v>
      </c>
      <c r="K52" s="177">
        <f>tab_dinamicas!L573</f>
        <v>0</v>
      </c>
      <c r="L52" s="177">
        <f t="shared" si="2"/>
        <v>1439764.3130842159</v>
      </c>
      <c r="N52" s="162" t="s">
        <v>543</v>
      </c>
      <c r="O52" s="178">
        <f>+B52/'Total x Ano'!$C$30</f>
        <v>5.4124190092347821E-4</v>
      </c>
      <c r="P52" s="178">
        <f>+C52/'Total x Ano'!$C$30</f>
        <v>0</v>
      </c>
      <c r="Q52" s="178">
        <f>+D52/'Total x Ano'!$C$30</f>
        <v>0</v>
      </c>
      <c r="R52" s="178">
        <f>+E52/'Total x Ano'!$C$30</f>
        <v>0</v>
      </c>
      <c r="S52" s="178">
        <f>+F52/'Total x Ano'!$C$30</f>
        <v>7.0098812475135851E-3</v>
      </c>
      <c r="T52" s="178">
        <f>+G52/'Total x Ano'!$C$30</f>
        <v>0</v>
      </c>
      <c r="U52" s="178">
        <f>+H52/'Total x Ano'!$C$30</f>
        <v>0</v>
      </c>
      <c r="V52" s="178">
        <f>+I52/'Total x Ano'!$C$30</f>
        <v>8.4687460218755401E-4</v>
      </c>
      <c r="W52" s="178">
        <f>+J52/'Total x Ano'!$C$30</f>
        <v>0</v>
      </c>
      <c r="X52" s="178">
        <f>+K52/'Total x Ano'!$C$30</f>
        <v>0</v>
      </c>
      <c r="Y52" s="178">
        <f>+L52/'Total x Ano'!$C$30</f>
        <v>8.3979977506246171E-3</v>
      </c>
    </row>
    <row r="53" spans="1:25" x14ac:dyDescent="0.25">
      <c r="A53" s="162" t="s">
        <v>544</v>
      </c>
      <c r="B53" s="177">
        <f>tab_dinamicas!C574</f>
        <v>245325.83558452135</v>
      </c>
      <c r="C53" s="177">
        <f>tab_dinamicas!D574</f>
        <v>0</v>
      </c>
      <c r="D53" s="177">
        <f>tab_dinamicas!E574</f>
        <v>0</v>
      </c>
      <c r="E53" s="177">
        <f>tab_dinamicas!F574</f>
        <v>0</v>
      </c>
      <c r="F53" s="177">
        <f>tab_dinamicas!G574</f>
        <v>2373800.4800786432</v>
      </c>
      <c r="G53" s="177">
        <f>tab_dinamicas!H574</f>
        <v>0</v>
      </c>
      <c r="H53" s="177">
        <f>tab_dinamicas!I574</f>
        <v>0</v>
      </c>
      <c r="I53" s="177">
        <f>tab_dinamicas!J574</f>
        <v>396270.17142248474</v>
      </c>
      <c r="J53" s="177">
        <f>tab_dinamicas!K574</f>
        <v>0</v>
      </c>
      <c r="K53" s="177">
        <f>tab_dinamicas!L574</f>
        <v>0</v>
      </c>
      <c r="L53" s="177">
        <f t="shared" si="2"/>
        <v>3015396.4870856493</v>
      </c>
      <c r="N53" s="162" t="s">
        <v>544</v>
      </c>
      <c r="O53" s="178">
        <f>+B53/'Total x Ano'!$C$30</f>
        <v>1.4309604681029522E-3</v>
      </c>
      <c r="P53" s="178">
        <f>+C53/'Total x Ano'!$C$30</f>
        <v>0</v>
      </c>
      <c r="Q53" s="178">
        <f>+D53/'Total x Ano'!$C$30</f>
        <v>0</v>
      </c>
      <c r="R53" s="178">
        <f>+E53/'Total x Ano'!$C$30</f>
        <v>0</v>
      </c>
      <c r="S53" s="178">
        <f>+F53/'Total x Ano'!$C$30</f>
        <v>1.3846135031245226E-2</v>
      </c>
      <c r="T53" s="178">
        <f>+G53/'Total x Ano'!$C$30</f>
        <v>0</v>
      </c>
      <c r="U53" s="178">
        <f>+H53/'Total x Ano'!$C$30</f>
        <v>0</v>
      </c>
      <c r="V53" s="178">
        <f>+I53/'Total x Ano'!$C$30</f>
        <v>2.3114033165030959E-3</v>
      </c>
      <c r="W53" s="178">
        <f>+J53/'Total x Ano'!$C$30</f>
        <v>0</v>
      </c>
      <c r="X53" s="178">
        <f>+K53/'Total x Ano'!$C$30</f>
        <v>0</v>
      </c>
      <c r="Y53" s="178">
        <f>+L53/'Total x Ano'!$C$30</f>
        <v>1.7588498815851273E-2</v>
      </c>
    </row>
    <row r="54" spans="1:25" x14ac:dyDescent="0.25">
      <c r="A54" s="162" t="s">
        <v>545</v>
      </c>
      <c r="B54" s="177">
        <f>tab_dinamicas!C575</f>
        <v>67135.489102424748</v>
      </c>
      <c r="C54" s="177">
        <f>tab_dinamicas!D575</f>
        <v>0</v>
      </c>
      <c r="D54" s="177">
        <f>tab_dinamicas!E575</f>
        <v>0</v>
      </c>
      <c r="E54" s="177">
        <f>tab_dinamicas!F575</f>
        <v>0</v>
      </c>
      <c r="F54" s="177">
        <f>tab_dinamicas!G575</f>
        <v>542950.6126474695</v>
      </c>
      <c r="G54" s="177">
        <f>tab_dinamicas!H575</f>
        <v>0</v>
      </c>
      <c r="H54" s="177">
        <f>tab_dinamicas!I575</f>
        <v>0</v>
      </c>
      <c r="I54" s="177">
        <f>tab_dinamicas!J575</f>
        <v>58255.266957187698</v>
      </c>
      <c r="J54" s="177">
        <f>tab_dinamicas!K575</f>
        <v>0</v>
      </c>
      <c r="K54" s="177">
        <f>tab_dinamicas!L575</f>
        <v>0</v>
      </c>
      <c r="L54" s="177">
        <f t="shared" si="2"/>
        <v>668341.36870708189</v>
      </c>
      <c r="N54" s="162" t="s">
        <v>545</v>
      </c>
      <c r="O54" s="178">
        <f>+B54/'Total x Ano'!$C$30</f>
        <v>3.915944306616996E-4</v>
      </c>
      <c r="P54" s="178">
        <f>+C54/'Total x Ano'!$C$30</f>
        <v>0</v>
      </c>
      <c r="Q54" s="178">
        <f>+D54/'Total x Ano'!$C$30</f>
        <v>0</v>
      </c>
      <c r="R54" s="178">
        <f>+E54/'Total x Ano'!$C$30</f>
        <v>0</v>
      </c>
      <c r="S54" s="178">
        <f>+F54/'Total x Ano'!$C$30</f>
        <v>3.1669753044135892E-3</v>
      </c>
      <c r="T54" s="178">
        <f>+G54/'Total x Ano'!$C$30</f>
        <v>0</v>
      </c>
      <c r="U54" s="178">
        <f>+H54/'Total x Ano'!$C$30</f>
        <v>0</v>
      </c>
      <c r="V54" s="178">
        <f>+I54/'Total x Ano'!$C$30</f>
        <v>3.3979700456701248E-4</v>
      </c>
      <c r="W54" s="178">
        <f>+J54/'Total x Ano'!$C$30</f>
        <v>0</v>
      </c>
      <c r="X54" s="178">
        <f>+K54/'Total x Ano'!$C$30</f>
        <v>0</v>
      </c>
      <c r="Y54" s="178">
        <f>+L54/'Total x Ano'!$C$30</f>
        <v>3.8983667396423009E-3</v>
      </c>
    </row>
    <row r="55" spans="1:25" x14ac:dyDescent="0.25">
      <c r="A55" s="162" t="s">
        <v>546</v>
      </c>
      <c r="B55" s="177">
        <f>tab_dinamicas!C576</f>
        <v>501973.82893756789</v>
      </c>
      <c r="C55" s="177">
        <f>tab_dinamicas!D576</f>
        <v>0</v>
      </c>
      <c r="D55" s="177">
        <f>tab_dinamicas!E576</f>
        <v>0</v>
      </c>
      <c r="E55" s="177">
        <f>tab_dinamicas!F576</f>
        <v>0</v>
      </c>
      <c r="F55" s="177">
        <f>tab_dinamicas!G576</f>
        <v>4055187.8906293837</v>
      </c>
      <c r="G55" s="177">
        <f>tab_dinamicas!H576</f>
        <v>0</v>
      </c>
      <c r="H55" s="177">
        <f>tab_dinamicas!I576</f>
        <v>0</v>
      </c>
      <c r="I55" s="177">
        <f>tab_dinamicas!J576</f>
        <v>320085.77659117855</v>
      </c>
      <c r="J55" s="177">
        <f>tab_dinamicas!K576</f>
        <v>0</v>
      </c>
      <c r="K55" s="177">
        <f>tab_dinamicas!L576</f>
        <v>0</v>
      </c>
      <c r="L55" s="177">
        <f t="shared" si="2"/>
        <v>4877247.4961581305</v>
      </c>
      <c r="N55" s="162" t="s">
        <v>546</v>
      </c>
      <c r="O55" s="178">
        <f>+B55/'Total x Ano'!$C$30</f>
        <v>2.9279619226425017E-3</v>
      </c>
      <c r="P55" s="178">
        <f>+C55/'Total x Ano'!$C$30</f>
        <v>0</v>
      </c>
      <c r="Q55" s="178">
        <f>+D55/'Total x Ano'!$C$30</f>
        <v>0</v>
      </c>
      <c r="R55" s="178">
        <f>+E55/'Total x Ano'!$C$30</f>
        <v>0</v>
      </c>
      <c r="S55" s="178">
        <f>+F55/'Total x Ano'!$C$30</f>
        <v>2.365349555783423E-2</v>
      </c>
      <c r="T55" s="178">
        <f>+G55/'Total x Ano'!$C$30</f>
        <v>0</v>
      </c>
      <c r="U55" s="178">
        <f>+H55/'Total x Ano'!$C$30</f>
        <v>0</v>
      </c>
      <c r="V55" s="178">
        <f>+I55/'Total x Ano'!$C$30</f>
        <v>1.8670275456830398E-3</v>
      </c>
      <c r="W55" s="178">
        <f>+J55/'Total x Ano'!$C$30</f>
        <v>0</v>
      </c>
      <c r="X55" s="178">
        <f>+K55/'Total x Ano'!$C$30</f>
        <v>0</v>
      </c>
      <c r="Y55" s="178">
        <f>+L55/'Total x Ano'!$C$30</f>
        <v>2.8448485026159771E-2</v>
      </c>
    </row>
    <row r="56" spans="1:25" x14ac:dyDescent="0.25">
      <c r="A56" s="162" t="s">
        <v>547</v>
      </c>
      <c r="B56" s="177">
        <f>tab_dinamicas!C577</f>
        <v>1420125.706411727</v>
      </c>
      <c r="C56" s="177">
        <f>tab_dinamicas!D577</f>
        <v>0</v>
      </c>
      <c r="D56" s="177">
        <f>tab_dinamicas!E577</f>
        <v>0</v>
      </c>
      <c r="E56" s="177">
        <f>tab_dinamicas!F577</f>
        <v>0</v>
      </c>
      <c r="F56" s="177">
        <f>tab_dinamicas!G577</f>
        <v>17606690.265776549</v>
      </c>
      <c r="G56" s="177">
        <f>tab_dinamicas!H577</f>
        <v>0</v>
      </c>
      <c r="H56" s="177">
        <f>tab_dinamicas!I577</f>
        <v>0</v>
      </c>
      <c r="I56" s="177">
        <f>tab_dinamicas!J577</f>
        <v>1421205.5270231557</v>
      </c>
      <c r="J56" s="177">
        <f>tab_dinamicas!K577</f>
        <v>0</v>
      </c>
      <c r="K56" s="177">
        <f>tab_dinamicas!L577</f>
        <v>0</v>
      </c>
      <c r="L56" s="177">
        <f t="shared" si="2"/>
        <v>20448021.499211431</v>
      </c>
      <c r="N56" s="162" t="s">
        <v>547</v>
      </c>
      <c r="O56" s="178">
        <f>+B56/'Total x Ano'!$C$30</f>
        <v>8.2834477696574777E-3</v>
      </c>
      <c r="P56" s="178">
        <f>+C56/'Total x Ano'!$C$30</f>
        <v>0</v>
      </c>
      <c r="Q56" s="178">
        <f>+D56/'Total x Ano'!$C$30</f>
        <v>0</v>
      </c>
      <c r="R56" s="178">
        <f>+E56/'Total x Ano'!$C$30</f>
        <v>0</v>
      </c>
      <c r="S56" s="178">
        <f>+F56/'Total x Ano'!$C$30</f>
        <v>0.10269802071367704</v>
      </c>
      <c r="T56" s="178">
        <f>+G56/'Total x Ano'!$C$30</f>
        <v>0</v>
      </c>
      <c r="U56" s="178">
        <f>+H56/'Total x Ano'!$C$30</f>
        <v>0</v>
      </c>
      <c r="V56" s="178">
        <f>+I56/'Total x Ano'!$C$30</f>
        <v>8.2897462526685135E-3</v>
      </c>
      <c r="W56" s="178">
        <f>+J56/'Total x Ano'!$C$30</f>
        <v>0</v>
      </c>
      <c r="X56" s="178">
        <f>+K56/'Total x Ano'!$C$30</f>
        <v>0</v>
      </c>
      <c r="Y56" s="178">
        <f>+L56/'Total x Ano'!$C$30</f>
        <v>0.11927121473600302</v>
      </c>
    </row>
    <row r="57" spans="1:25" x14ac:dyDescent="0.25">
      <c r="A57" s="162" t="s">
        <v>548</v>
      </c>
      <c r="B57" s="177">
        <f>tab_dinamicas!C578</f>
        <v>421882.79364220711</v>
      </c>
      <c r="C57" s="177">
        <f>tab_dinamicas!D578</f>
        <v>0</v>
      </c>
      <c r="D57" s="177">
        <f>tab_dinamicas!E578</f>
        <v>0</v>
      </c>
      <c r="E57" s="177">
        <f>tab_dinamicas!F578</f>
        <v>0</v>
      </c>
      <c r="F57" s="177">
        <f>tab_dinamicas!G578</f>
        <v>2100705.7911992054</v>
      </c>
      <c r="G57" s="177">
        <f>tab_dinamicas!H578</f>
        <v>0</v>
      </c>
      <c r="H57" s="177">
        <f>tab_dinamicas!I578</f>
        <v>0</v>
      </c>
      <c r="I57" s="177">
        <f>tab_dinamicas!J578</f>
        <v>198149.27136698124</v>
      </c>
      <c r="J57" s="177">
        <f>tab_dinamicas!K578</f>
        <v>0</v>
      </c>
      <c r="K57" s="177">
        <f>tab_dinamicas!L578</f>
        <v>0</v>
      </c>
      <c r="L57" s="177">
        <f t="shared" si="2"/>
        <v>2720737.8562083938</v>
      </c>
      <c r="N57" s="162" t="s">
        <v>548</v>
      </c>
      <c r="O57" s="178">
        <f>+B57/'Total x Ano'!$C$30</f>
        <v>2.4607991181868154E-3</v>
      </c>
      <c r="P57" s="178">
        <f>+C57/'Total x Ano'!$C$30</f>
        <v>0</v>
      </c>
      <c r="Q57" s="178">
        <f>+D57/'Total x Ano'!$C$30</f>
        <v>0</v>
      </c>
      <c r="R57" s="178">
        <f>+E57/'Total x Ano'!$C$30</f>
        <v>0</v>
      </c>
      <c r="S57" s="178">
        <f>+F57/'Total x Ano'!$C$30</f>
        <v>1.2253201686478473E-2</v>
      </c>
      <c r="T57" s="178">
        <f>+G57/'Total x Ano'!$C$30</f>
        <v>0</v>
      </c>
      <c r="U57" s="178">
        <f>+H57/'Total x Ano'!$C$30</f>
        <v>0</v>
      </c>
      <c r="V57" s="178">
        <f>+I57/'Total x Ano'!$C$30</f>
        <v>1.1557844017283125E-3</v>
      </c>
      <c r="W57" s="178">
        <f>+J57/'Total x Ano'!$C$30</f>
        <v>0</v>
      </c>
      <c r="X57" s="178">
        <f>+K57/'Total x Ano'!$C$30</f>
        <v>0</v>
      </c>
      <c r="Y57" s="178">
        <f>+L57/'Total x Ano'!$C$30</f>
        <v>1.5869785206393601E-2</v>
      </c>
    </row>
    <row r="58" spans="1:25" x14ac:dyDescent="0.25">
      <c r="A58" s="162" t="s">
        <v>549</v>
      </c>
      <c r="B58" s="177">
        <f>tab_dinamicas!C579</f>
        <v>260936.46281435195</v>
      </c>
      <c r="C58" s="177">
        <f>tab_dinamicas!D579</f>
        <v>0</v>
      </c>
      <c r="D58" s="177">
        <f>tab_dinamicas!E579</f>
        <v>0</v>
      </c>
      <c r="E58" s="177">
        <f>tab_dinamicas!F579</f>
        <v>0</v>
      </c>
      <c r="F58" s="177">
        <f>tab_dinamicas!G579</f>
        <v>848027.50967461034</v>
      </c>
      <c r="G58" s="177">
        <f>tab_dinamicas!H579</f>
        <v>0</v>
      </c>
      <c r="H58" s="177">
        <f>tab_dinamicas!I579</f>
        <v>0</v>
      </c>
      <c r="I58" s="177">
        <f>tab_dinamicas!J579</f>
        <v>121998.61083206756</v>
      </c>
      <c r="J58" s="177">
        <f>tab_dinamicas!K579</f>
        <v>0</v>
      </c>
      <c r="K58" s="177">
        <f>tab_dinamicas!L579</f>
        <v>0</v>
      </c>
      <c r="L58" s="177">
        <f t="shared" si="2"/>
        <v>1230962.5833210298</v>
      </c>
      <c r="N58" s="162" t="s">
        <v>549</v>
      </c>
      <c r="O58" s="178">
        <f>+B58/'Total x Ano'!$C$30</f>
        <v>1.5220156576020744E-3</v>
      </c>
      <c r="P58" s="178">
        <f>+C58/'Total x Ano'!$C$30</f>
        <v>0</v>
      </c>
      <c r="Q58" s="178">
        <f>+D58/'Total x Ano'!$C$30</f>
        <v>0</v>
      </c>
      <c r="R58" s="178">
        <f>+E58/'Total x Ano'!$C$30</f>
        <v>0</v>
      </c>
      <c r="S58" s="178">
        <f>+F58/'Total x Ano'!$C$30</f>
        <v>4.9464575930898234E-3</v>
      </c>
      <c r="T58" s="178">
        <f>+G58/'Total x Ano'!$C$30</f>
        <v>0</v>
      </c>
      <c r="U58" s="178">
        <f>+H58/'Total x Ano'!$C$30</f>
        <v>0</v>
      </c>
      <c r="V58" s="178">
        <f>+I58/'Total x Ano'!$C$30</f>
        <v>7.1160539960341614E-4</v>
      </c>
      <c r="W58" s="178">
        <f>+J58/'Total x Ano'!$C$30</f>
        <v>0</v>
      </c>
      <c r="X58" s="178">
        <f>+K58/'Total x Ano'!$C$30</f>
        <v>0</v>
      </c>
      <c r="Y58" s="178">
        <f>+L58/'Total x Ano'!$C$30</f>
        <v>7.1800786502953136E-3</v>
      </c>
    </row>
    <row r="59" spans="1:25" x14ac:dyDescent="0.25">
      <c r="A59" s="162" t="s">
        <v>550</v>
      </c>
      <c r="B59" s="177">
        <f>tab_dinamicas!C580</f>
        <v>270326.5446284092</v>
      </c>
      <c r="C59" s="177">
        <f>tab_dinamicas!D580</f>
        <v>0</v>
      </c>
      <c r="D59" s="177">
        <f>tab_dinamicas!E580</f>
        <v>0</v>
      </c>
      <c r="E59" s="177">
        <f>tab_dinamicas!F580</f>
        <v>0</v>
      </c>
      <c r="F59" s="177">
        <f>tab_dinamicas!G580</f>
        <v>1978734.6231931422</v>
      </c>
      <c r="G59" s="177">
        <f>tab_dinamicas!H580</f>
        <v>0</v>
      </c>
      <c r="H59" s="177">
        <f>tab_dinamicas!I580</f>
        <v>0</v>
      </c>
      <c r="I59" s="177">
        <f>tab_dinamicas!J580</f>
        <v>244023.61134438528</v>
      </c>
      <c r="J59" s="177">
        <f>tab_dinamicas!K580</f>
        <v>0</v>
      </c>
      <c r="K59" s="177">
        <f>tab_dinamicas!L580</f>
        <v>0</v>
      </c>
      <c r="L59" s="177">
        <f t="shared" si="2"/>
        <v>2493084.7791659371</v>
      </c>
      <c r="N59" s="162" t="s">
        <v>550</v>
      </c>
      <c r="O59" s="178">
        <f>+B59/'Total x Ano'!$C$30</f>
        <v>1.5767870429156242E-3</v>
      </c>
      <c r="P59" s="178">
        <f>+C59/'Total x Ano'!$C$30</f>
        <v>0</v>
      </c>
      <c r="Q59" s="178">
        <f>+D59/'Total x Ano'!$C$30</f>
        <v>0</v>
      </c>
      <c r="R59" s="178">
        <f>+E59/'Total x Ano'!$C$30</f>
        <v>0</v>
      </c>
      <c r="S59" s="178">
        <f>+F59/'Total x Ano'!$C$30</f>
        <v>1.1541756358067933E-2</v>
      </c>
      <c r="T59" s="178">
        <f>+G59/'Total x Ano'!$C$30</f>
        <v>0</v>
      </c>
      <c r="U59" s="178">
        <f>+H59/'Total x Ano'!$C$30</f>
        <v>0</v>
      </c>
      <c r="V59" s="178">
        <f>+I59/'Total x Ano'!$C$30</f>
        <v>1.4233647275084067E-3</v>
      </c>
      <c r="W59" s="178">
        <f>+J59/'Total x Ano'!$C$30</f>
        <v>0</v>
      </c>
      <c r="X59" s="178">
        <f>+K59/'Total x Ano'!$C$30</f>
        <v>0</v>
      </c>
      <c r="Y59" s="178">
        <f>+L59/'Total x Ano'!$C$30</f>
        <v>1.4541908128491966E-2</v>
      </c>
    </row>
    <row r="60" spans="1:25" x14ac:dyDescent="0.25">
      <c r="A60" s="162" t="s">
        <v>551</v>
      </c>
      <c r="B60" s="177">
        <f>tab_dinamicas!C581</f>
        <v>32631.311848246856</v>
      </c>
      <c r="C60" s="177">
        <f>tab_dinamicas!D581</f>
        <v>0</v>
      </c>
      <c r="D60" s="177">
        <f>tab_dinamicas!E581</f>
        <v>0</v>
      </c>
      <c r="E60" s="177">
        <f>tab_dinamicas!F581</f>
        <v>0</v>
      </c>
      <c r="F60" s="177">
        <f>tab_dinamicas!G581</f>
        <v>159148.24951976241</v>
      </c>
      <c r="G60" s="177">
        <f>tab_dinamicas!H581</f>
        <v>0</v>
      </c>
      <c r="H60" s="177">
        <f>tab_dinamicas!I581</f>
        <v>0</v>
      </c>
      <c r="I60" s="177">
        <f>tab_dinamicas!J581</f>
        <v>21627.039560271362</v>
      </c>
      <c r="J60" s="177">
        <f>tab_dinamicas!K581</f>
        <v>0</v>
      </c>
      <c r="K60" s="177">
        <f>tab_dinamicas!L581</f>
        <v>0</v>
      </c>
      <c r="L60" s="177">
        <f t="shared" si="2"/>
        <v>213406.60092828062</v>
      </c>
      <c r="N60" s="162" t="s">
        <v>551</v>
      </c>
      <c r="O60" s="178">
        <f>+B60/'Total x Ano'!$C$30</f>
        <v>1.9033509930140786E-4</v>
      </c>
      <c r="P60" s="178">
        <f>+C60/'Total x Ano'!$C$30</f>
        <v>0</v>
      </c>
      <c r="Q60" s="178">
        <f>+D60/'Total x Ano'!$C$30</f>
        <v>0</v>
      </c>
      <c r="R60" s="178">
        <f>+E60/'Total x Ano'!$C$30</f>
        <v>0</v>
      </c>
      <c r="S60" s="178">
        <f>+F60/'Total x Ano'!$C$30</f>
        <v>9.2829543650776178E-4</v>
      </c>
      <c r="T60" s="178">
        <f>+G60/'Total x Ano'!$C$30</f>
        <v>0</v>
      </c>
      <c r="U60" s="178">
        <f>+H60/'Total x Ano'!$C$30</f>
        <v>0</v>
      </c>
      <c r="V60" s="178">
        <f>+I60/'Total x Ano'!$C$30</f>
        <v>1.2614830630907909E-4</v>
      </c>
      <c r="W60" s="178">
        <f>+J60/'Total x Ano'!$C$30</f>
        <v>0</v>
      </c>
      <c r="X60" s="178">
        <f>+K60/'Total x Ano'!$C$30</f>
        <v>0</v>
      </c>
      <c r="Y60" s="178">
        <f>+L60/'Total x Ano'!$C$30</f>
        <v>1.2447788421182486E-3</v>
      </c>
    </row>
    <row r="61" spans="1:25" x14ac:dyDescent="0.25">
      <c r="A61" s="162" t="s">
        <v>552</v>
      </c>
      <c r="B61" s="177">
        <f>tab_dinamicas!C582</f>
        <v>46321.551712343615</v>
      </c>
      <c r="C61" s="177">
        <f>tab_dinamicas!D582</f>
        <v>0</v>
      </c>
      <c r="D61" s="177">
        <f>tab_dinamicas!E582</f>
        <v>0</v>
      </c>
      <c r="E61" s="177">
        <f>tab_dinamicas!F582</f>
        <v>0</v>
      </c>
      <c r="F61" s="177">
        <f>tab_dinamicas!G582</f>
        <v>282314.73717784334</v>
      </c>
      <c r="G61" s="177">
        <f>tab_dinamicas!H582</f>
        <v>0</v>
      </c>
      <c r="H61" s="177">
        <f>tab_dinamicas!I582</f>
        <v>0</v>
      </c>
      <c r="I61" s="177">
        <f>tab_dinamicas!J582</f>
        <v>27922.46537352266</v>
      </c>
      <c r="J61" s="177">
        <f>tab_dinamicas!K582</f>
        <v>0</v>
      </c>
      <c r="K61" s="177">
        <f>tab_dinamicas!L582</f>
        <v>0</v>
      </c>
      <c r="L61" s="177">
        <f t="shared" si="2"/>
        <v>356558.75426370959</v>
      </c>
      <c r="N61" s="162" t="s">
        <v>552</v>
      </c>
      <c r="O61" s="178">
        <f>+B61/'Total x Ano'!$C$30</f>
        <v>2.7018886601820456E-4</v>
      </c>
      <c r="P61" s="178">
        <f>+C61/'Total x Ano'!$C$30</f>
        <v>0</v>
      </c>
      <c r="Q61" s="178">
        <f>+D61/'Total x Ano'!$C$30</f>
        <v>0</v>
      </c>
      <c r="R61" s="178">
        <f>+E61/'Total x Ano'!$C$30</f>
        <v>0</v>
      </c>
      <c r="S61" s="178">
        <f>+F61/'Total x Ano'!$C$30</f>
        <v>1.6467129420015211E-3</v>
      </c>
      <c r="T61" s="178">
        <f>+G61/'Total x Ano'!$C$30</f>
        <v>0</v>
      </c>
      <c r="U61" s="178">
        <f>+H61/'Total x Ano'!$C$30</f>
        <v>0</v>
      </c>
      <c r="V61" s="178">
        <f>+I61/'Total x Ano'!$C$30</f>
        <v>1.6286888018248922E-4</v>
      </c>
      <c r="W61" s="178">
        <f>+J61/'Total x Ano'!$C$30</f>
        <v>0</v>
      </c>
      <c r="X61" s="178">
        <f>+K61/'Total x Ano'!$C$30</f>
        <v>0</v>
      </c>
      <c r="Y61" s="178">
        <f>+L61/'Total x Ano'!$C$30</f>
        <v>2.0797706882022147E-3</v>
      </c>
    </row>
    <row r="62" spans="1:25" x14ac:dyDescent="0.25">
      <c r="A62" s="162" t="s">
        <v>553</v>
      </c>
      <c r="B62" s="177">
        <f>tab_dinamicas!C583</f>
        <v>71231.7489858669</v>
      </c>
      <c r="C62" s="177">
        <f>tab_dinamicas!D583</f>
        <v>0</v>
      </c>
      <c r="D62" s="177">
        <f>tab_dinamicas!E583</f>
        <v>0</v>
      </c>
      <c r="E62" s="177">
        <f>tab_dinamicas!F583</f>
        <v>0</v>
      </c>
      <c r="F62" s="177">
        <f>tab_dinamicas!G583</f>
        <v>737513.03789875784</v>
      </c>
      <c r="G62" s="177">
        <f>tab_dinamicas!H583</f>
        <v>0</v>
      </c>
      <c r="H62" s="177">
        <f>tab_dinamicas!I583</f>
        <v>0</v>
      </c>
      <c r="I62" s="177">
        <f>tab_dinamicas!J583</f>
        <v>97443.107740088264</v>
      </c>
      <c r="J62" s="177">
        <f>tab_dinamicas!K583</f>
        <v>0</v>
      </c>
      <c r="K62" s="177">
        <f>tab_dinamicas!L583</f>
        <v>0</v>
      </c>
      <c r="L62" s="177">
        <f t="shared" si="2"/>
        <v>906187.89462471299</v>
      </c>
      <c r="N62" s="162" t="s">
        <v>553</v>
      </c>
      <c r="O62" s="178">
        <f>+B62/'Total x Ano'!$C$30</f>
        <v>4.1548749494624884E-4</v>
      </c>
      <c r="P62" s="178">
        <f>+C62/'Total x Ano'!$C$30</f>
        <v>0</v>
      </c>
      <c r="Q62" s="178">
        <f>+D62/'Total x Ano'!$C$30</f>
        <v>0</v>
      </c>
      <c r="R62" s="178">
        <f>+E62/'Total x Ano'!$C$30</f>
        <v>0</v>
      </c>
      <c r="S62" s="178">
        <f>+F62/'Total x Ano'!$C$30</f>
        <v>4.3018380001809461E-3</v>
      </c>
      <c r="T62" s="178">
        <f>+G62/'Total x Ano'!$C$30</f>
        <v>0</v>
      </c>
      <c r="U62" s="178">
        <f>+H62/'Total x Ano'!$C$30</f>
        <v>0</v>
      </c>
      <c r="V62" s="178">
        <f>+I62/'Total x Ano'!$C$30</f>
        <v>5.6837566550190443E-4</v>
      </c>
      <c r="W62" s="178">
        <f>+J62/'Total x Ano'!$C$30</f>
        <v>0</v>
      </c>
      <c r="X62" s="178">
        <f>+K62/'Total x Ano'!$C$30</f>
        <v>0</v>
      </c>
      <c r="Y62" s="178">
        <f>+L62/'Total x Ano'!$C$30</f>
        <v>5.2857011606290989E-3</v>
      </c>
    </row>
    <row r="63" spans="1:25" x14ac:dyDescent="0.25">
      <c r="A63" s="162" t="s">
        <v>554</v>
      </c>
      <c r="B63" s="177">
        <f>tab_dinamicas!C584</f>
        <v>75411.89299466653</v>
      </c>
      <c r="C63" s="177">
        <f>tab_dinamicas!D584</f>
        <v>0</v>
      </c>
      <c r="D63" s="177">
        <f>tab_dinamicas!E584</f>
        <v>0</v>
      </c>
      <c r="E63" s="177">
        <f>tab_dinamicas!F584</f>
        <v>0</v>
      </c>
      <c r="F63" s="177">
        <f>tab_dinamicas!G584</f>
        <v>929953.51500168745</v>
      </c>
      <c r="G63" s="177">
        <f>tab_dinamicas!H584</f>
        <v>0</v>
      </c>
      <c r="H63" s="177">
        <f>tab_dinamicas!I584</f>
        <v>0</v>
      </c>
      <c r="I63" s="177">
        <f>tab_dinamicas!J584</f>
        <v>76706.065480672129</v>
      </c>
      <c r="J63" s="177">
        <f>tab_dinamicas!K584</f>
        <v>0</v>
      </c>
      <c r="K63" s="177">
        <f>tab_dinamicas!L584</f>
        <v>0</v>
      </c>
      <c r="L63" s="177">
        <f t="shared" si="2"/>
        <v>1082071.473477026</v>
      </c>
      <c r="N63" s="162" t="s">
        <v>554</v>
      </c>
      <c r="O63" s="178">
        <f>+B63/'Total x Ano'!$C$30</f>
        <v>4.3986984674102686E-4</v>
      </c>
      <c r="P63" s="178">
        <f>+C63/'Total x Ano'!$C$30</f>
        <v>0</v>
      </c>
      <c r="Q63" s="178">
        <f>+D63/'Total x Ano'!$C$30</f>
        <v>0</v>
      </c>
      <c r="R63" s="178">
        <f>+E63/'Total x Ano'!$C$30</f>
        <v>0</v>
      </c>
      <c r="S63" s="178">
        <f>+F63/'Total x Ano'!$C$30</f>
        <v>5.4243235897685517E-3</v>
      </c>
      <c r="T63" s="178">
        <f>+G63/'Total x Ano'!$C$30</f>
        <v>0</v>
      </c>
      <c r="U63" s="178">
        <f>+H63/'Total x Ano'!$C$30</f>
        <v>0</v>
      </c>
      <c r="V63" s="178">
        <f>+I63/'Total x Ano'!$C$30</f>
        <v>4.4741862227854048E-4</v>
      </c>
      <c r="W63" s="178">
        <f>+J63/'Total x Ano'!$C$30</f>
        <v>0</v>
      </c>
      <c r="X63" s="178">
        <f>+K63/'Total x Ano'!$C$30</f>
        <v>0</v>
      </c>
      <c r="Y63" s="178">
        <f>+L63/'Total x Ano'!$C$30</f>
        <v>6.3116120587881188E-3</v>
      </c>
    </row>
    <row r="64" spans="1:25" x14ac:dyDescent="0.25">
      <c r="A64" s="162" t="s">
        <v>94</v>
      </c>
      <c r="B64" s="168">
        <f t="shared" ref="B64:K64" si="3">SUM(B37:B63)</f>
        <v>3848333.4903863836</v>
      </c>
      <c r="C64" s="168">
        <f t="shared" si="3"/>
        <v>0</v>
      </c>
      <c r="D64" s="168">
        <f t="shared" si="3"/>
        <v>0</v>
      </c>
      <c r="E64" s="168">
        <f t="shared" si="3"/>
        <v>0</v>
      </c>
      <c r="F64" s="168">
        <f t="shared" si="3"/>
        <v>36451758.544340678</v>
      </c>
      <c r="G64" s="168">
        <f t="shared" si="3"/>
        <v>0</v>
      </c>
      <c r="H64" s="168">
        <f t="shared" si="3"/>
        <v>0</v>
      </c>
      <c r="I64" s="168">
        <f t="shared" si="3"/>
        <v>3495651.8249043683</v>
      </c>
      <c r="J64" s="168">
        <f t="shared" si="3"/>
        <v>0</v>
      </c>
      <c r="K64" s="168">
        <f t="shared" si="3"/>
        <v>0</v>
      </c>
      <c r="L64" s="177">
        <f t="shared" si="2"/>
        <v>43795743.859631427</v>
      </c>
      <c r="N64" s="162" t="s">
        <v>94</v>
      </c>
      <c r="O64" s="178">
        <f>+B64/'Total x Ano'!$C$30</f>
        <v>2.2446935031114251E-2</v>
      </c>
      <c r="P64" s="178">
        <f>+C64/'Total x Ano'!$C$30</f>
        <v>0</v>
      </c>
      <c r="Q64" s="178">
        <f>+D64/'Total x Ano'!$C$30</f>
        <v>0</v>
      </c>
      <c r="R64" s="178">
        <f>+E64/'Total x Ano'!$C$30</f>
        <v>0</v>
      </c>
      <c r="S64" s="178">
        <f>+F64/'Total x Ano'!$C$30</f>
        <v>0.21261937351810076</v>
      </c>
      <c r="T64" s="178">
        <f>+G64/'Total x Ano'!$C$30</f>
        <v>0</v>
      </c>
      <c r="U64" s="178">
        <f>+H64/'Total x Ano'!$C$30</f>
        <v>0</v>
      </c>
      <c r="V64" s="178">
        <f>+I64/'Total x Ano'!$C$30</f>
        <v>2.0389779004611693E-2</v>
      </c>
      <c r="W64" s="178">
        <f>+J64/'Total x Ano'!$C$30</f>
        <v>0</v>
      </c>
      <c r="X64" s="178">
        <f>+K64/'Total x Ano'!$C$30</f>
        <v>0</v>
      </c>
      <c r="Y64" s="178">
        <f>+L64/'Total x Ano'!$C$30</f>
        <v>0.25545608755382671</v>
      </c>
    </row>
    <row r="65" spans="1:27" x14ac:dyDescent="0.25">
      <c r="A65" s="162"/>
      <c r="B65" s="179"/>
      <c r="C65" s="179"/>
      <c r="D65" s="179"/>
      <c r="E65" s="179"/>
      <c r="F65" s="179"/>
      <c r="G65" s="179"/>
      <c r="H65" s="179"/>
      <c r="I65" s="179"/>
      <c r="J65" s="179"/>
      <c r="K65" s="179"/>
      <c r="L65" s="179"/>
    </row>
    <row r="66" spans="1:27" x14ac:dyDescent="0.25">
      <c r="A66" s="162"/>
      <c r="B66" s="162"/>
      <c r="C66" s="162"/>
      <c r="D66" s="162"/>
      <c r="E66" s="162"/>
      <c r="F66" s="162"/>
      <c r="G66" s="162"/>
      <c r="H66" s="162"/>
      <c r="I66" s="162"/>
      <c r="J66" s="162"/>
      <c r="K66" s="162"/>
      <c r="L66" s="162"/>
    </row>
    <row r="67" spans="1:27" s="132" customFormat="1" x14ac:dyDescent="0.25">
      <c r="A67" s="162"/>
      <c r="B67" s="176">
        <v>2009</v>
      </c>
      <c r="C67" s="162">
        <v>2009</v>
      </c>
      <c r="D67" s="162">
        <v>2009</v>
      </c>
      <c r="E67" s="162">
        <v>2009</v>
      </c>
      <c r="F67" s="162">
        <v>2009</v>
      </c>
      <c r="G67" s="162">
        <v>2009</v>
      </c>
      <c r="H67" s="162">
        <v>2009</v>
      </c>
      <c r="I67" s="162">
        <v>2009</v>
      </c>
      <c r="J67" s="162">
        <v>2009</v>
      </c>
      <c r="K67" s="162">
        <v>2009</v>
      </c>
      <c r="L67" s="162">
        <v>2009</v>
      </c>
      <c r="M67" s="161"/>
      <c r="N67" s="162"/>
      <c r="O67" s="176">
        <v>2009</v>
      </c>
      <c r="P67" s="162">
        <v>2009</v>
      </c>
      <c r="Q67" s="162">
        <v>2009</v>
      </c>
      <c r="R67" s="162">
        <v>2009</v>
      </c>
      <c r="S67" s="162">
        <v>2009</v>
      </c>
      <c r="T67" s="162">
        <v>2009</v>
      </c>
      <c r="U67" s="162">
        <v>2009</v>
      </c>
      <c r="V67" s="162">
        <v>2009</v>
      </c>
      <c r="W67" s="162">
        <v>2009</v>
      </c>
      <c r="X67" s="162">
        <v>2009</v>
      </c>
      <c r="Y67" s="162">
        <v>2009</v>
      </c>
      <c r="Z67" s="161"/>
      <c r="AA67" s="161"/>
    </row>
    <row r="68" spans="1:27" s="132" customFormat="1" x14ac:dyDescent="0.25">
      <c r="A68" s="162"/>
      <c r="B68" s="162" t="s">
        <v>779</v>
      </c>
      <c r="C68" s="162" t="s">
        <v>781</v>
      </c>
      <c r="D68" s="162" t="s">
        <v>23</v>
      </c>
      <c r="E68" s="162" t="s">
        <v>786</v>
      </c>
      <c r="F68" s="162" t="s">
        <v>787</v>
      </c>
      <c r="G68" s="162" t="s">
        <v>790</v>
      </c>
      <c r="H68" s="162" t="s">
        <v>25</v>
      </c>
      <c r="I68" s="162" t="s">
        <v>24</v>
      </c>
      <c r="J68" s="162" t="s">
        <v>35</v>
      </c>
      <c r="K68" s="162" t="s">
        <v>794</v>
      </c>
      <c r="L68" s="162" t="s">
        <v>938</v>
      </c>
      <c r="M68" s="161"/>
      <c r="N68" s="162"/>
      <c r="O68" s="162" t="s">
        <v>779</v>
      </c>
      <c r="P68" s="162" t="s">
        <v>781</v>
      </c>
      <c r="Q68" s="162" t="s">
        <v>23</v>
      </c>
      <c r="R68" s="162" t="s">
        <v>786</v>
      </c>
      <c r="S68" s="162" t="s">
        <v>787</v>
      </c>
      <c r="T68" s="162" t="s">
        <v>790</v>
      </c>
      <c r="U68" s="162" t="s">
        <v>25</v>
      </c>
      <c r="V68" s="162" t="s">
        <v>24</v>
      </c>
      <c r="W68" s="162" t="s">
        <v>35</v>
      </c>
      <c r="X68" s="162" t="s">
        <v>794</v>
      </c>
      <c r="Y68" s="162" t="s">
        <v>938</v>
      </c>
      <c r="Z68" s="161"/>
      <c r="AA68" s="161"/>
    </row>
    <row r="69" spans="1:27" x14ac:dyDescent="0.25">
      <c r="A69" s="162" t="s">
        <v>528</v>
      </c>
      <c r="B69" s="177">
        <f>tab_dinamicas!C590</f>
        <v>28835.247002789336</v>
      </c>
      <c r="C69" s="177">
        <f>tab_dinamicas!D590</f>
        <v>0</v>
      </c>
      <c r="D69" s="177">
        <f>tab_dinamicas!E590</f>
        <v>0</v>
      </c>
      <c r="E69" s="177">
        <f>tab_dinamicas!F590</f>
        <v>0</v>
      </c>
      <c r="F69" s="177">
        <f>tab_dinamicas!G590</f>
        <v>155572.34957926054</v>
      </c>
      <c r="G69" s="177">
        <f>tab_dinamicas!H590</f>
        <v>0</v>
      </c>
      <c r="H69" s="177">
        <f>tab_dinamicas!I590</f>
        <v>0</v>
      </c>
      <c r="I69" s="177">
        <f>tab_dinamicas!J590</f>
        <v>15878.05297333721</v>
      </c>
      <c r="J69" s="177">
        <f>tab_dinamicas!K590</f>
        <v>0</v>
      </c>
      <c r="K69" s="177">
        <f>tab_dinamicas!L590</f>
        <v>0</v>
      </c>
      <c r="L69" s="177">
        <f>SUM(B69:K69)</f>
        <v>200285.64955538709</v>
      </c>
      <c r="N69" s="162" t="s">
        <v>528</v>
      </c>
      <c r="O69" s="178">
        <f>+B69/'Total x Ano'!$D$30</f>
        <v>1.5635637677020311E-4</v>
      </c>
      <c r="P69" s="178">
        <f>+C69/'Total x Ano'!$D$30</f>
        <v>0</v>
      </c>
      <c r="Q69" s="178">
        <f>+D69/'Total x Ano'!$D$30</f>
        <v>0</v>
      </c>
      <c r="R69" s="178">
        <f>+E69/'Total x Ano'!$D$30</f>
        <v>0</v>
      </c>
      <c r="S69" s="178">
        <f>+F69/'Total x Ano'!$D$30</f>
        <v>8.435762282004239E-4</v>
      </c>
      <c r="T69" s="178">
        <f>+G69/'Total x Ano'!$D$30</f>
        <v>0</v>
      </c>
      <c r="U69" s="178">
        <f>+H69/'Total x Ano'!$D$30</f>
        <v>0</v>
      </c>
      <c r="V69" s="178">
        <f>+I69/'Total x Ano'!$D$30</f>
        <v>8.60972279112505E-5</v>
      </c>
      <c r="W69" s="178">
        <f>+J69/'Total x Ano'!$D$30</f>
        <v>0</v>
      </c>
      <c r="X69" s="178">
        <f>+K69/'Total x Ano'!$D$30</f>
        <v>0</v>
      </c>
      <c r="Y69" s="178">
        <f>+L69/'Total x Ano'!$D$30</f>
        <v>1.0860298328818777E-3</v>
      </c>
    </row>
    <row r="70" spans="1:27" x14ac:dyDescent="0.25">
      <c r="A70" s="162" t="s">
        <v>529</v>
      </c>
      <c r="B70" s="177">
        <f>tab_dinamicas!C591</f>
        <v>4402.1199727019757</v>
      </c>
      <c r="C70" s="177">
        <f>tab_dinamicas!D591</f>
        <v>0</v>
      </c>
      <c r="D70" s="177">
        <f>tab_dinamicas!E591</f>
        <v>0</v>
      </c>
      <c r="E70" s="177">
        <f>tab_dinamicas!F591</f>
        <v>0</v>
      </c>
      <c r="F70" s="177">
        <f>tab_dinamicas!G591</f>
        <v>50142.054683728325</v>
      </c>
      <c r="G70" s="177">
        <f>tab_dinamicas!H591</f>
        <v>0</v>
      </c>
      <c r="H70" s="177">
        <f>tab_dinamicas!I591</f>
        <v>0</v>
      </c>
      <c r="I70" s="177">
        <f>tab_dinamicas!J591</f>
        <v>6287.7052454206023</v>
      </c>
      <c r="J70" s="177">
        <f>tab_dinamicas!K591</f>
        <v>0</v>
      </c>
      <c r="K70" s="177">
        <f>tab_dinamicas!L591</f>
        <v>0</v>
      </c>
      <c r="L70" s="177">
        <f t="shared" ref="L70:L96" si="4">SUM(B70:K70)</f>
        <v>60831.879901850902</v>
      </c>
      <c r="N70" s="162" t="s">
        <v>529</v>
      </c>
      <c r="O70" s="178">
        <f>+B70/'Total x Ano'!$D$30</f>
        <v>2.3870075708831091E-5</v>
      </c>
      <c r="P70" s="178">
        <f>+C70/'Total x Ano'!$D$30</f>
        <v>0</v>
      </c>
      <c r="Q70" s="178">
        <f>+D70/'Total x Ano'!$D$30</f>
        <v>0</v>
      </c>
      <c r="R70" s="178">
        <f>+E70/'Total x Ano'!$D$30</f>
        <v>0</v>
      </c>
      <c r="S70" s="178">
        <f>+F70/'Total x Ano'!$D$30</f>
        <v>2.7189050932710095E-4</v>
      </c>
      <c r="T70" s="178">
        <f>+G70/'Total x Ano'!$D$30</f>
        <v>0</v>
      </c>
      <c r="U70" s="178">
        <f>+H70/'Total x Ano'!$D$30</f>
        <v>0</v>
      </c>
      <c r="V70" s="178">
        <f>+I70/'Total x Ano'!$D$30</f>
        <v>3.4094482016327625E-5</v>
      </c>
      <c r="W70" s="178">
        <f>+J70/'Total x Ano'!$D$30</f>
        <v>0</v>
      </c>
      <c r="X70" s="178">
        <f>+K70/'Total x Ano'!$D$30</f>
        <v>0</v>
      </c>
      <c r="Y70" s="178">
        <f>+L70/'Total x Ano'!$D$30</f>
        <v>3.2985506705225962E-4</v>
      </c>
    </row>
    <row r="71" spans="1:27" x14ac:dyDescent="0.25">
      <c r="A71" s="162" t="s">
        <v>530</v>
      </c>
      <c r="B71" s="177">
        <f>tab_dinamicas!C592</f>
        <v>46131.850093154506</v>
      </c>
      <c r="C71" s="177">
        <f>tab_dinamicas!D592</f>
        <v>0</v>
      </c>
      <c r="D71" s="177">
        <f>tab_dinamicas!E592</f>
        <v>0</v>
      </c>
      <c r="E71" s="177">
        <f>tab_dinamicas!F592</f>
        <v>0</v>
      </c>
      <c r="F71" s="177">
        <f>tab_dinamicas!G592</f>
        <v>265144.82077042956</v>
      </c>
      <c r="G71" s="177">
        <f>tab_dinamicas!H592</f>
        <v>0</v>
      </c>
      <c r="H71" s="177">
        <f>tab_dinamicas!I592</f>
        <v>0</v>
      </c>
      <c r="I71" s="177">
        <f>tab_dinamicas!J592</f>
        <v>33503.222371569223</v>
      </c>
      <c r="J71" s="177">
        <f>tab_dinamicas!K592</f>
        <v>0</v>
      </c>
      <c r="K71" s="177">
        <f>tab_dinamicas!L592</f>
        <v>0</v>
      </c>
      <c r="L71" s="177">
        <f t="shared" si="4"/>
        <v>344779.89323515329</v>
      </c>
      <c r="N71" s="162" t="s">
        <v>530</v>
      </c>
      <c r="O71" s="178">
        <f>+B71/'Total x Ano'!$D$30</f>
        <v>2.5014555739973565E-4</v>
      </c>
      <c r="P71" s="178">
        <f>+C71/'Total x Ano'!$D$30</f>
        <v>0</v>
      </c>
      <c r="Q71" s="178">
        <f>+D71/'Total x Ano'!$D$30</f>
        <v>0</v>
      </c>
      <c r="R71" s="178">
        <f>+E71/'Total x Ano'!$D$30</f>
        <v>0</v>
      </c>
      <c r="S71" s="178">
        <f>+F71/'Total x Ano'!$D$30</f>
        <v>1.4377225029852862E-3</v>
      </c>
      <c r="T71" s="178">
        <f>+G71/'Total x Ano'!$D$30</f>
        <v>0</v>
      </c>
      <c r="U71" s="178">
        <f>+H71/'Total x Ano'!$D$30</f>
        <v>0</v>
      </c>
      <c r="V71" s="178">
        <f>+I71/'Total x Ano'!$D$30</f>
        <v>1.8166802800885463E-4</v>
      </c>
      <c r="W71" s="178">
        <f>+J71/'Total x Ano'!$D$30</f>
        <v>0</v>
      </c>
      <c r="X71" s="178">
        <f>+K71/'Total x Ano'!$D$30</f>
        <v>0</v>
      </c>
      <c r="Y71" s="178">
        <f>+L71/'Total x Ano'!$D$30</f>
        <v>1.8695360883938764E-3</v>
      </c>
    </row>
    <row r="72" spans="1:27" x14ac:dyDescent="0.25">
      <c r="A72" s="162" t="s">
        <v>531</v>
      </c>
      <c r="B72" s="177">
        <f>tab_dinamicas!C593</f>
        <v>785.27751746128422</v>
      </c>
      <c r="C72" s="177">
        <f>tab_dinamicas!D593</f>
        <v>0</v>
      </c>
      <c r="D72" s="177">
        <f>tab_dinamicas!E593</f>
        <v>0</v>
      </c>
      <c r="E72" s="177">
        <f>tab_dinamicas!F593</f>
        <v>0</v>
      </c>
      <c r="F72" s="177">
        <f>tab_dinamicas!G593</f>
        <v>30793.185987281606</v>
      </c>
      <c r="G72" s="177">
        <f>tab_dinamicas!H593</f>
        <v>0</v>
      </c>
      <c r="H72" s="177">
        <f>tab_dinamicas!I593</f>
        <v>0</v>
      </c>
      <c r="I72" s="177">
        <f>tab_dinamicas!J593</f>
        <v>8120.3750047638423</v>
      </c>
      <c r="J72" s="177">
        <f>tab_dinamicas!K593</f>
        <v>0</v>
      </c>
      <c r="K72" s="177">
        <f>tab_dinamicas!L593</f>
        <v>0</v>
      </c>
      <c r="L72" s="177">
        <f t="shared" si="4"/>
        <v>39698.838509506735</v>
      </c>
      <c r="N72" s="162" t="s">
        <v>531</v>
      </c>
      <c r="O72" s="178">
        <f>+B72/'Total x Ano'!$D$30</f>
        <v>4.2580924442044501E-6</v>
      </c>
      <c r="P72" s="178">
        <f>+C72/'Total x Ano'!$D$30</f>
        <v>0</v>
      </c>
      <c r="Q72" s="178">
        <f>+D72/'Total x Ano'!$D$30</f>
        <v>0</v>
      </c>
      <c r="R72" s="178">
        <f>+E72/'Total x Ano'!$D$30</f>
        <v>0</v>
      </c>
      <c r="S72" s="178">
        <f>+F72/'Total x Ano'!$D$30</f>
        <v>1.6697311417920564E-4</v>
      </c>
      <c r="T72" s="178">
        <f>+G72/'Total x Ano'!$D$30</f>
        <v>0</v>
      </c>
      <c r="U72" s="178">
        <f>+H72/'Total x Ano'!$D$30</f>
        <v>0</v>
      </c>
      <c r="V72" s="178">
        <f>+I72/'Total x Ano'!$D$30</f>
        <v>4.4031958999254458E-5</v>
      </c>
      <c r="W72" s="178">
        <f>+J72/'Total x Ano'!$D$30</f>
        <v>0</v>
      </c>
      <c r="X72" s="178">
        <f>+K72/'Total x Ano'!$D$30</f>
        <v>0</v>
      </c>
      <c r="Y72" s="178">
        <f>+L72/'Total x Ano'!$D$30</f>
        <v>2.1526316562266458E-4</v>
      </c>
    </row>
    <row r="73" spans="1:27" x14ac:dyDescent="0.25">
      <c r="A73" s="162" t="s">
        <v>532</v>
      </c>
      <c r="B73" s="177">
        <f>tab_dinamicas!C594</f>
        <v>28486.383437410706</v>
      </c>
      <c r="C73" s="177">
        <f>tab_dinamicas!D594</f>
        <v>0</v>
      </c>
      <c r="D73" s="177">
        <f>tab_dinamicas!E594</f>
        <v>0</v>
      </c>
      <c r="E73" s="177">
        <f>tab_dinamicas!F594</f>
        <v>0</v>
      </c>
      <c r="F73" s="177">
        <f>tab_dinamicas!G594</f>
        <v>322745.16743034788</v>
      </c>
      <c r="G73" s="177">
        <f>tab_dinamicas!H594</f>
        <v>0</v>
      </c>
      <c r="H73" s="177">
        <f>tab_dinamicas!I594</f>
        <v>0</v>
      </c>
      <c r="I73" s="177">
        <f>tab_dinamicas!J594</f>
        <v>45291.270315245776</v>
      </c>
      <c r="J73" s="177">
        <f>tab_dinamicas!K594</f>
        <v>0</v>
      </c>
      <c r="K73" s="177">
        <f>tab_dinamicas!L594</f>
        <v>0</v>
      </c>
      <c r="L73" s="177">
        <f t="shared" si="4"/>
        <v>396522.82118300436</v>
      </c>
      <c r="N73" s="162" t="s">
        <v>532</v>
      </c>
      <c r="O73" s="178">
        <f>+B73/'Total x Ano'!$D$30</f>
        <v>1.5446469735908307E-4</v>
      </c>
      <c r="P73" s="178">
        <f>+C73/'Total x Ano'!$D$30</f>
        <v>0</v>
      </c>
      <c r="Q73" s="178">
        <f>+D73/'Total x Ano'!$D$30</f>
        <v>0</v>
      </c>
      <c r="R73" s="178">
        <f>+E73/'Total x Ano'!$D$30</f>
        <v>0</v>
      </c>
      <c r="S73" s="178">
        <f>+F73/'Total x Ano'!$D$30</f>
        <v>1.7500548892340081E-3</v>
      </c>
      <c r="T73" s="178">
        <f>+G73/'Total x Ano'!$D$30</f>
        <v>0</v>
      </c>
      <c r="U73" s="178">
        <f>+H73/'Total x Ano'!$D$30</f>
        <v>0</v>
      </c>
      <c r="V73" s="178">
        <f>+I73/'Total x Ano'!$D$30</f>
        <v>2.4558759372259433E-4</v>
      </c>
      <c r="W73" s="178">
        <f>+J73/'Total x Ano'!$D$30</f>
        <v>0</v>
      </c>
      <c r="X73" s="178">
        <f>+K73/'Total x Ano'!$D$30</f>
        <v>0</v>
      </c>
      <c r="Y73" s="178">
        <f>+L73/'Total x Ano'!$D$30</f>
        <v>2.1501071803156856E-3</v>
      </c>
    </row>
    <row r="74" spans="1:27" x14ac:dyDescent="0.25">
      <c r="A74" s="162" t="s">
        <v>533</v>
      </c>
      <c r="B74" s="177">
        <f>tab_dinamicas!C595</f>
        <v>1058.7268128525573</v>
      </c>
      <c r="C74" s="177">
        <f>tab_dinamicas!D595</f>
        <v>0</v>
      </c>
      <c r="D74" s="177">
        <f>tab_dinamicas!E595</f>
        <v>0</v>
      </c>
      <c r="E74" s="177">
        <f>tab_dinamicas!F595</f>
        <v>0</v>
      </c>
      <c r="F74" s="177">
        <f>tab_dinamicas!G595</f>
        <v>34526.01365610565</v>
      </c>
      <c r="G74" s="177">
        <f>tab_dinamicas!H595</f>
        <v>0</v>
      </c>
      <c r="H74" s="177">
        <f>tab_dinamicas!I595</f>
        <v>0</v>
      </c>
      <c r="I74" s="177">
        <f>tab_dinamicas!J595</f>
        <v>2300.1631341105626</v>
      </c>
      <c r="J74" s="177">
        <f>tab_dinamicas!K595</f>
        <v>0</v>
      </c>
      <c r="K74" s="177">
        <f>tab_dinamicas!L595</f>
        <v>0</v>
      </c>
      <c r="L74" s="177">
        <f t="shared" si="4"/>
        <v>37884.903603068764</v>
      </c>
      <c r="N74" s="162" t="s">
        <v>533</v>
      </c>
      <c r="O74" s="178">
        <f>+B74/'Total x Ano'!$D$30</f>
        <v>5.7408451687990601E-6</v>
      </c>
      <c r="P74" s="178">
        <f>+C74/'Total x Ano'!$D$30</f>
        <v>0</v>
      </c>
      <c r="Q74" s="178">
        <f>+D74/'Total x Ano'!$D$30</f>
        <v>0</v>
      </c>
      <c r="R74" s="178">
        <f>+E74/'Total x Ano'!$D$30</f>
        <v>0</v>
      </c>
      <c r="S74" s="178">
        <f>+F74/'Total x Ano'!$D$30</f>
        <v>1.8721401620263664E-4</v>
      </c>
      <c r="T74" s="178">
        <f>+G74/'Total x Ano'!$D$30</f>
        <v>0</v>
      </c>
      <c r="U74" s="178">
        <f>+H74/'Total x Ano'!$D$30</f>
        <v>0</v>
      </c>
      <c r="V74" s="178">
        <f>+I74/'Total x Ano'!$D$30</f>
        <v>1.2472415221382795E-5</v>
      </c>
      <c r="W74" s="178">
        <f>+J74/'Total x Ano'!$D$30</f>
        <v>0</v>
      </c>
      <c r="X74" s="178">
        <f>+K74/'Total x Ano'!$D$30</f>
        <v>0</v>
      </c>
      <c r="Y74" s="178">
        <f>+L74/'Total x Ano'!$D$30</f>
        <v>2.0542727659281847E-4</v>
      </c>
    </row>
    <row r="75" spans="1:27" x14ac:dyDescent="0.25">
      <c r="A75" s="162" t="s">
        <v>534</v>
      </c>
      <c r="B75" s="177">
        <f>tab_dinamicas!C596</f>
        <v>4574.8700091182282</v>
      </c>
      <c r="C75" s="177">
        <f>tab_dinamicas!D596</f>
        <v>0</v>
      </c>
      <c r="D75" s="177">
        <f>tab_dinamicas!E596</f>
        <v>0</v>
      </c>
      <c r="E75" s="177">
        <f>tab_dinamicas!F596</f>
        <v>0</v>
      </c>
      <c r="F75" s="177">
        <f>tab_dinamicas!G596</f>
        <v>112196.3706051762</v>
      </c>
      <c r="G75" s="177">
        <f>tab_dinamicas!H596</f>
        <v>0</v>
      </c>
      <c r="H75" s="177">
        <f>tab_dinamicas!I596</f>
        <v>0</v>
      </c>
      <c r="I75" s="177">
        <f>tab_dinamicas!J596</f>
        <v>13672.544957150887</v>
      </c>
      <c r="J75" s="177">
        <f>tab_dinamicas!K596</f>
        <v>0</v>
      </c>
      <c r="K75" s="177">
        <f>tab_dinamicas!L596</f>
        <v>0</v>
      </c>
      <c r="L75" s="177">
        <f t="shared" si="4"/>
        <v>130443.7855714453</v>
      </c>
      <c r="N75" s="162" t="s">
        <v>534</v>
      </c>
      <c r="O75" s="178">
        <f>+B75/'Total x Ano'!$D$30</f>
        <v>2.4806796305618524E-5</v>
      </c>
      <c r="P75" s="178">
        <f>+C75/'Total x Ano'!$D$30</f>
        <v>0</v>
      </c>
      <c r="Q75" s="178">
        <f>+D75/'Total x Ano'!$D$30</f>
        <v>0</v>
      </c>
      <c r="R75" s="178">
        <f>+E75/'Total x Ano'!$D$30</f>
        <v>0</v>
      </c>
      <c r="S75" s="178">
        <f>+F75/'Total x Ano'!$D$30</f>
        <v>6.0837411910830206E-4</v>
      </c>
      <c r="T75" s="178">
        <f>+G75/'Total x Ano'!$D$30</f>
        <v>0</v>
      </c>
      <c r="U75" s="178">
        <f>+H75/'Total x Ano'!$D$30</f>
        <v>0</v>
      </c>
      <c r="V75" s="178">
        <f>+I75/'Total x Ano'!$D$30</f>
        <v>7.4138071039274548E-5</v>
      </c>
      <c r="W75" s="178">
        <f>+J75/'Total x Ano'!$D$30</f>
        <v>0</v>
      </c>
      <c r="X75" s="178">
        <f>+K75/'Total x Ano'!$D$30</f>
        <v>0</v>
      </c>
      <c r="Y75" s="178">
        <f>+L75/'Total x Ano'!$D$30</f>
        <v>7.0731898645319503E-4</v>
      </c>
    </row>
    <row r="76" spans="1:27" x14ac:dyDescent="0.25">
      <c r="A76" s="162" t="s">
        <v>535</v>
      </c>
      <c r="B76" s="177">
        <f>tab_dinamicas!C597</f>
        <v>30422.631153476446</v>
      </c>
      <c r="C76" s="177">
        <f>tab_dinamicas!D597</f>
        <v>0</v>
      </c>
      <c r="D76" s="177">
        <f>tab_dinamicas!E597</f>
        <v>0</v>
      </c>
      <c r="E76" s="177">
        <f>tab_dinamicas!F597</f>
        <v>0</v>
      </c>
      <c r="F76" s="177">
        <f>tab_dinamicas!G597</f>
        <v>209227.87720056891</v>
      </c>
      <c r="G76" s="177">
        <f>tab_dinamicas!H597</f>
        <v>0</v>
      </c>
      <c r="H76" s="177">
        <f>tab_dinamicas!I597</f>
        <v>0</v>
      </c>
      <c r="I76" s="177">
        <f>tab_dinamicas!J597</f>
        <v>34407.187341667457</v>
      </c>
      <c r="J76" s="177">
        <f>tab_dinamicas!K597</f>
        <v>0</v>
      </c>
      <c r="K76" s="177">
        <f>tab_dinamicas!L597</f>
        <v>0</v>
      </c>
      <c r="L76" s="177">
        <f t="shared" si="4"/>
        <v>274057.69569571281</v>
      </c>
      <c r="N76" s="162" t="s">
        <v>535</v>
      </c>
      <c r="O76" s="178">
        <f>+B76/'Total x Ano'!$D$30</f>
        <v>1.649638159338029E-4</v>
      </c>
      <c r="P76" s="178">
        <f>+C76/'Total x Ano'!$D$30</f>
        <v>0</v>
      </c>
      <c r="Q76" s="178">
        <f>+D76/'Total x Ano'!$D$30</f>
        <v>0</v>
      </c>
      <c r="R76" s="178">
        <f>+E76/'Total x Ano'!$D$30</f>
        <v>0</v>
      </c>
      <c r="S76" s="178">
        <f>+F76/'Total x Ano'!$D$30</f>
        <v>1.1345182094412919E-3</v>
      </c>
      <c r="T76" s="178">
        <f>+G76/'Total x Ano'!$D$30</f>
        <v>0</v>
      </c>
      <c r="U76" s="178">
        <f>+H76/'Total x Ano'!$D$30</f>
        <v>0</v>
      </c>
      <c r="V76" s="178">
        <f>+I76/'Total x Ano'!$D$30</f>
        <v>1.8656969184541107E-4</v>
      </c>
      <c r="W76" s="178">
        <f>+J76/'Total x Ano'!$D$30</f>
        <v>0</v>
      </c>
      <c r="X76" s="178">
        <f>+K76/'Total x Ano'!$D$30</f>
        <v>0</v>
      </c>
      <c r="Y76" s="178">
        <f>+L76/'Total x Ano'!$D$30</f>
        <v>1.486051717220506E-3</v>
      </c>
    </row>
    <row r="77" spans="1:27" x14ac:dyDescent="0.25">
      <c r="A77" s="162" t="s">
        <v>536</v>
      </c>
      <c r="B77" s="177">
        <f>tab_dinamicas!C598</f>
        <v>19914.828317136711</v>
      </c>
      <c r="C77" s="177">
        <f>tab_dinamicas!D598</f>
        <v>0</v>
      </c>
      <c r="D77" s="177">
        <f>tab_dinamicas!E598</f>
        <v>0</v>
      </c>
      <c r="E77" s="177">
        <f>tab_dinamicas!F598</f>
        <v>0</v>
      </c>
      <c r="F77" s="177">
        <f>tab_dinamicas!G598</f>
        <v>157571.07732071914</v>
      </c>
      <c r="G77" s="177">
        <f>tab_dinamicas!H598</f>
        <v>0</v>
      </c>
      <c r="H77" s="177">
        <f>tab_dinamicas!I598</f>
        <v>0</v>
      </c>
      <c r="I77" s="177">
        <f>tab_dinamicas!J598</f>
        <v>31100.443812377936</v>
      </c>
      <c r="J77" s="177">
        <f>tab_dinamicas!K598</f>
        <v>0</v>
      </c>
      <c r="K77" s="177">
        <f>tab_dinamicas!L598</f>
        <v>0</v>
      </c>
      <c r="L77" s="177">
        <f t="shared" si="4"/>
        <v>208586.34945023377</v>
      </c>
      <c r="N77" s="162" t="s">
        <v>536</v>
      </c>
      <c r="O77" s="178">
        <f>+B77/'Total x Ano'!$D$30</f>
        <v>1.0798625721385107E-4</v>
      </c>
      <c r="P77" s="178">
        <f>+C77/'Total x Ano'!$D$30</f>
        <v>0</v>
      </c>
      <c r="Q77" s="178">
        <f>+D77/'Total x Ano'!$D$30</f>
        <v>0</v>
      </c>
      <c r="R77" s="178">
        <f>+E77/'Total x Ano'!$D$30</f>
        <v>0</v>
      </c>
      <c r="S77" s="178">
        <f>+F77/'Total x Ano'!$D$30</f>
        <v>8.5441413875393256E-4</v>
      </c>
      <c r="T77" s="178">
        <f>+G77/'Total x Ano'!$D$30</f>
        <v>0</v>
      </c>
      <c r="U77" s="178">
        <f>+H77/'Total x Ano'!$D$30</f>
        <v>0</v>
      </c>
      <c r="V77" s="178">
        <f>+I77/'Total x Ano'!$D$30</f>
        <v>1.6863919043170688E-4</v>
      </c>
      <c r="W77" s="178">
        <f>+J77/'Total x Ano'!$D$30</f>
        <v>0</v>
      </c>
      <c r="X77" s="178">
        <f>+K77/'Total x Ano'!$D$30</f>
        <v>0</v>
      </c>
      <c r="Y77" s="178">
        <f>+L77/'Total x Ano'!$D$30</f>
        <v>1.1310395863994905E-3</v>
      </c>
    </row>
    <row r="78" spans="1:27" x14ac:dyDescent="0.25">
      <c r="A78" s="162" t="s">
        <v>537</v>
      </c>
      <c r="B78" s="177">
        <f>tab_dinamicas!C599</f>
        <v>38089.53284422899</v>
      </c>
      <c r="C78" s="177">
        <f>tab_dinamicas!D599</f>
        <v>0</v>
      </c>
      <c r="D78" s="177">
        <f>tab_dinamicas!E599</f>
        <v>0</v>
      </c>
      <c r="E78" s="177">
        <f>tab_dinamicas!F599</f>
        <v>0</v>
      </c>
      <c r="F78" s="177">
        <f>tab_dinamicas!G599</f>
        <v>724888.79157116241</v>
      </c>
      <c r="G78" s="177">
        <f>tab_dinamicas!H599</f>
        <v>0</v>
      </c>
      <c r="H78" s="177">
        <f>tab_dinamicas!I599</f>
        <v>0</v>
      </c>
      <c r="I78" s="177">
        <f>tab_dinamicas!J599</f>
        <v>31065.363688382851</v>
      </c>
      <c r="J78" s="177">
        <f>tab_dinamicas!K599</f>
        <v>0</v>
      </c>
      <c r="K78" s="177">
        <f>tab_dinamicas!L599</f>
        <v>0</v>
      </c>
      <c r="L78" s="177">
        <f t="shared" si="4"/>
        <v>794043.68810377433</v>
      </c>
      <c r="N78" s="162" t="s">
        <v>537</v>
      </c>
      <c r="O78" s="178">
        <f>+B78/'Total x Ano'!$D$30</f>
        <v>2.0653685913691645E-4</v>
      </c>
      <c r="P78" s="178">
        <f>+C78/'Total x Ano'!$D$30</f>
        <v>0</v>
      </c>
      <c r="Q78" s="178">
        <f>+D78/'Total x Ano'!$D$30</f>
        <v>0</v>
      </c>
      <c r="R78" s="178">
        <f>+E78/'Total x Ano'!$D$30</f>
        <v>0</v>
      </c>
      <c r="S78" s="178">
        <f>+F78/'Total x Ano'!$D$30</f>
        <v>3.9306403375158885E-3</v>
      </c>
      <c r="T78" s="178">
        <f>+G78/'Total x Ano'!$D$30</f>
        <v>0</v>
      </c>
      <c r="U78" s="178">
        <f>+H78/'Total x Ano'!$D$30</f>
        <v>0</v>
      </c>
      <c r="V78" s="178">
        <f>+I78/'Total x Ano'!$D$30</f>
        <v>1.6844897180503827E-4</v>
      </c>
      <c r="W78" s="178">
        <f>+J78/'Total x Ano'!$D$30</f>
        <v>0</v>
      </c>
      <c r="X78" s="178">
        <f>+K78/'Total x Ano'!$D$30</f>
        <v>0</v>
      </c>
      <c r="Y78" s="178">
        <f>+L78/'Total x Ano'!$D$30</f>
        <v>4.3056261684578439E-3</v>
      </c>
    </row>
    <row r="79" spans="1:27" x14ac:dyDescent="0.25">
      <c r="A79" s="162" t="s">
        <v>538</v>
      </c>
      <c r="B79" s="177">
        <f>tab_dinamicas!C600</f>
        <v>17690.00035638917</v>
      </c>
      <c r="C79" s="177">
        <f>tab_dinamicas!D600</f>
        <v>0</v>
      </c>
      <c r="D79" s="177">
        <f>tab_dinamicas!E600</f>
        <v>0</v>
      </c>
      <c r="E79" s="177">
        <f>tab_dinamicas!F600</f>
        <v>0</v>
      </c>
      <c r="F79" s="177">
        <f>tab_dinamicas!G600</f>
        <v>174465.22822356957</v>
      </c>
      <c r="G79" s="177">
        <f>tab_dinamicas!H600</f>
        <v>0</v>
      </c>
      <c r="H79" s="177">
        <f>tab_dinamicas!I600</f>
        <v>0</v>
      </c>
      <c r="I79" s="177">
        <f>tab_dinamicas!J600</f>
        <v>20378.425824738417</v>
      </c>
      <c r="J79" s="177">
        <f>tab_dinamicas!K600</f>
        <v>0</v>
      </c>
      <c r="K79" s="177">
        <f>tab_dinamicas!L600</f>
        <v>0</v>
      </c>
      <c r="L79" s="177">
        <f t="shared" si="4"/>
        <v>212533.65440469718</v>
      </c>
      <c r="N79" s="162" t="s">
        <v>538</v>
      </c>
      <c r="O79" s="178">
        <f>+B79/'Total x Ano'!$D$30</f>
        <v>9.5922339785091916E-5</v>
      </c>
      <c r="P79" s="178">
        <f>+C79/'Total x Ano'!$D$30</f>
        <v>0</v>
      </c>
      <c r="Q79" s="178">
        <f>+D79/'Total x Ano'!$D$30</f>
        <v>0</v>
      </c>
      <c r="R79" s="178">
        <f>+E79/'Total x Ano'!$D$30</f>
        <v>0</v>
      </c>
      <c r="S79" s="178">
        <f>+F79/'Total x Ano'!$D$30</f>
        <v>9.4602106077971678E-4</v>
      </c>
      <c r="T79" s="178">
        <f>+G79/'Total x Ano'!$D$30</f>
        <v>0</v>
      </c>
      <c r="U79" s="178">
        <f>+H79/'Total x Ano'!$D$30</f>
        <v>0</v>
      </c>
      <c r="V79" s="178">
        <f>+I79/'Total x Ano'!$D$30</f>
        <v>1.1050007048416179E-4</v>
      </c>
      <c r="W79" s="178">
        <f>+J79/'Total x Ano'!$D$30</f>
        <v>0</v>
      </c>
      <c r="X79" s="178">
        <f>+K79/'Total x Ano'!$D$30</f>
        <v>0</v>
      </c>
      <c r="Y79" s="178">
        <f>+L79/'Total x Ano'!$D$30</f>
        <v>1.1524434710489706E-3</v>
      </c>
    </row>
    <row r="80" spans="1:27" x14ac:dyDescent="0.25">
      <c r="A80" s="162" t="s">
        <v>539</v>
      </c>
      <c r="B80" s="177">
        <f>tab_dinamicas!C601</f>
        <v>21390.461884687462</v>
      </c>
      <c r="C80" s="177">
        <f>tab_dinamicas!D601</f>
        <v>0</v>
      </c>
      <c r="D80" s="177">
        <f>tab_dinamicas!E601</f>
        <v>0</v>
      </c>
      <c r="E80" s="177">
        <f>tab_dinamicas!F601</f>
        <v>0</v>
      </c>
      <c r="F80" s="177">
        <f>tab_dinamicas!G601</f>
        <v>126514.25807440361</v>
      </c>
      <c r="G80" s="177">
        <f>tab_dinamicas!H601</f>
        <v>0</v>
      </c>
      <c r="H80" s="177">
        <f>tab_dinamicas!I601</f>
        <v>0</v>
      </c>
      <c r="I80" s="177">
        <f>tab_dinamicas!J601</f>
        <v>13408.099218785766</v>
      </c>
      <c r="J80" s="177">
        <f>tab_dinamicas!K601</f>
        <v>0</v>
      </c>
      <c r="K80" s="177">
        <f>tab_dinamicas!L601</f>
        <v>0</v>
      </c>
      <c r="L80" s="177">
        <f t="shared" si="4"/>
        <v>161312.81917787684</v>
      </c>
      <c r="N80" s="162" t="s">
        <v>539</v>
      </c>
      <c r="O80" s="178">
        <f>+B80/'Total x Ano'!$D$30</f>
        <v>1.1598773949837616E-4</v>
      </c>
      <c r="P80" s="178">
        <f>+C80/'Total x Ano'!$D$30</f>
        <v>0</v>
      </c>
      <c r="Q80" s="178">
        <f>+D80/'Total x Ano'!$D$30</f>
        <v>0</v>
      </c>
      <c r="R80" s="178">
        <f>+E80/'Total x Ano'!$D$30</f>
        <v>0</v>
      </c>
      <c r="S80" s="178">
        <f>+F80/'Total x Ano'!$D$30</f>
        <v>6.8601149837109574E-4</v>
      </c>
      <c r="T80" s="178">
        <f>+G80/'Total x Ano'!$D$30</f>
        <v>0</v>
      </c>
      <c r="U80" s="178">
        <f>+H80/'Total x Ano'!$D$30</f>
        <v>0</v>
      </c>
      <c r="V80" s="178">
        <f>+I80/'Total x Ano'!$D$30</f>
        <v>7.2704139243958514E-5</v>
      </c>
      <c r="W80" s="178">
        <f>+J80/'Total x Ano'!$D$30</f>
        <v>0</v>
      </c>
      <c r="X80" s="178">
        <f>+K80/'Total x Ano'!$D$30</f>
        <v>0</v>
      </c>
      <c r="Y80" s="178">
        <f>+L80/'Total x Ano'!$D$30</f>
        <v>8.7470337711343044E-4</v>
      </c>
    </row>
    <row r="81" spans="1:25" x14ac:dyDescent="0.25">
      <c r="A81" s="162" t="s">
        <v>540</v>
      </c>
      <c r="B81" s="177">
        <f>tab_dinamicas!C602</f>
        <v>60996.268820708581</v>
      </c>
      <c r="C81" s="177">
        <f>tab_dinamicas!D602</f>
        <v>0</v>
      </c>
      <c r="D81" s="177">
        <f>tab_dinamicas!E602</f>
        <v>0</v>
      </c>
      <c r="E81" s="177">
        <f>tab_dinamicas!F602</f>
        <v>0</v>
      </c>
      <c r="F81" s="177">
        <f>tab_dinamicas!G602</f>
        <v>1226390.7028607354</v>
      </c>
      <c r="G81" s="177">
        <f>tab_dinamicas!H602</f>
        <v>0</v>
      </c>
      <c r="H81" s="177">
        <f>tab_dinamicas!I602</f>
        <v>0</v>
      </c>
      <c r="I81" s="177">
        <f>tab_dinamicas!J602</f>
        <v>105236.33984274542</v>
      </c>
      <c r="J81" s="177">
        <f>tab_dinamicas!K602</f>
        <v>0</v>
      </c>
      <c r="K81" s="177">
        <f>tab_dinamicas!L602</f>
        <v>0</v>
      </c>
      <c r="L81" s="177">
        <f t="shared" si="4"/>
        <v>1392623.3115241893</v>
      </c>
      <c r="N81" s="162" t="s">
        <v>540</v>
      </c>
      <c r="O81" s="178">
        <f>+B81/'Total x Ano'!$D$30</f>
        <v>3.307464502865101E-4</v>
      </c>
      <c r="P81" s="178">
        <f>+C81/'Total x Ano'!$D$30</f>
        <v>0</v>
      </c>
      <c r="Q81" s="178">
        <f>+D81/'Total x Ano'!$D$30</f>
        <v>0</v>
      </c>
      <c r="R81" s="178">
        <f>+E81/'Total x Ano'!$D$30</f>
        <v>0</v>
      </c>
      <c r="S81" s="178">
        <f>+F81/'Total x Ano'!$D$30</f>
        <v>6.6499866217694711E-3</v>
      </c>
      <c r="T81" s="178">
        <f>+G81/'Total x Ano'!$D$30</f>
        <v>0</v>
      </c>
      <c r="U81" s="178">
        <f>+H81/'Total x Ano'!$D$30</f>
        <v>0</v>
      </c>
      <c r="V81" s="178">
        <f>+I81/'Total x Ano'!$D$30</f>
        <v>5.7063401609765119E-4</v>
      </c>
      <c r="W81" s="178">
        <f>+J81/'Total x Ano'!$D$30</f>
        <v>0</v>
      </c>
      <c r="X81" s="178">
        <f>+K81/'Total x Ano'!$D$30</f>
        <v>0</v>
      </c>
      <c r="Y81" s="178">
        <f>+L81/'Total x Ano'!$D$30</f>
        <v>7.5513670881536326E-3</v>
      </c>
    </row>
    <row r="82" spans="1:25" x14ac:dyDescent="0.25">
      <c r="A82" s="162" t="s">
        <v>541</v>
      </c>
      <c r="B82" s="177">
        <f>tab_dinamicas!C603</f>
        <v>11418.715010410608</v>
      </c>
      <c r="C82" s="177">
        <f>tab_dinamicas!D603</f>
        <v>0</v>
      </c>
      <c r="D82" s="177">
        <f>tab_dinamicas!E603</f>
        <v>0</v>
      </c>
      <c r="E82" s="177">
        <f>tab_dinamicas!F603</f>
        <v>0</v>
      </c>
      <c r="F82" s="177">
        <f>tab_dinamicas!G603</f>
        <v>127363.05692178874</v>
      </c>
      <c r="G82" s="177">
        <f>tab_dinamicas!H603</f>
        <v>0</v>
      </c>
      <c r="H82" s="177">
        <f>tab_dinamicas!I603</f>
        <v>0</v>
      </c>
      <c r="I82" s="177">
        <f>tab_dinamicas!J603</f>
        <v>15249.352909520392</v>
      </c>
      <c r="J82" s="177">
        <f>tab_dinamicas!K603</f>
        <v>0</v>
      </c>
      <c r="K82" s="177">
        <f>tab_dinamicas!L603</f>
        <v>0</v>
      </c>
      <c r="L82" s="177">
        <f t="shared" si="4"/>
        <v>154031.12484171972</v>
      </c>
      <c r="N82" s="162" t="s">
        <v>541</v>
      </c>
      <c r="O82" s="178">
        <f>+B82/'Total x Ano'!$D$30</f>
        <v>6.1916893107474594E-5</v>
      </c>
      <c r="P82" s="178">
        <f>+C82/'Total x Ano'!$D$30</f>
        <v>0</v>
      </c>
      <c r="Q82" s="178">
        <f>+D82/'Total x Ano'!$D$30</f>
        <v>0</v>
      </c>
      <c r="R82" s="178">
        <f>+E82/'Total x Ano'!$D$30</f>
        <v>0</v>
      </c>
      <c r="S82" s="178">
        <f>+F82/'Total x Ano'!$D$30</f>
        <v>6.9061402916859591E-4</v>
      </c>
      <c r="T82" s="178">
        <f>+G82/'Total x Ano'!$D$30</f>
        <v>0</v>
      </c>
      <c r="U82" s="178">
        <f>+H82/'Total x Ano'!$D$30</f>
        <v>0</v>
      </c>
      <c r="V82" s="178">
        <f>+I82/'Total x Ano'!$D$30</f>
        <v>8.2688161776180321E-5</v>
      </c>
      <c r="W82" s="178">
        <f>+J82/'Total x Ano'!$D$30</f>
        <v>0</v>
      </c>
      <c r="X82" s="178">
        <f>+K82/'Total x Ano'!$D$30</f>
        <v>0</v>
      </c>
      <c r="Y82" s="178">
        <f>+L82/'Total x Ano'!$D$30</f>
        <v>8.3521908405225073E-4</v>
      </c>
    </row>
    <row r="83" spans="1:25" x14ac:dyDescent="0.25">
      <c r="A83" s="162" t="s">
        <v>542</v>
      </c>
      <c r="B83" s="177">
        <f>tab_dinamicas!C604</f>
        <v>24142.61132056217</v>
      </c>
      <c r="C83" s="177">
        <f>tab_dinamicas!D604</f>
        <v>0</v>
      </c>
      <c r="D83" s="177">
        <f>tab_dinamicas!E604</f>
        <v>0</v>
      </c>
      <c r="E83" s="177">
        <f>tab_dinamicas!F604</f>
        <v>0</v>
      </c>
      <c r="F83" s="177">
        <f>tab_dinamicas!G604</f>
        <v>152336.45195693543</v>
      </c>
      <c r="G83" s="177">
        <f>tab_dinamicas!H604</f>
        <v>0</v>
      </c>
      <c r="H83" s="177">
        <f>tab_dinamicas!I604</f>
        <v>0</v>
      </c>
      <c r="I83" s="177">
        <f>tab_dinamicas!J604</f>
        <v>9296.0531806296203</v>
      </c>
      <c r="J83" s="177">
        <f>tab_dinamicas!K604</f>
        <v>0</v>
      </c>
      <c r="K83" s="177">
        <f>tab_dinamicas!L604</f>
        <v>0</v>
      </c>
      <c r="L83" s="177">
        <f t="shared" si="4"/>
        <v>185775.11645812722</v>
      </c>
      <c r="N83" s="162" t="s">
        <v>542</v>
      </c>
      <c r="O83" s="178">
        <f>+B83/'Total x Ano'!$D$30</f>
        <v>1.3091100733381039E-4</v>
      </c>
      <c r="P83" s="178">
        <f>+C83/'Total x Ano'!$D$30</f>
        <v>0</v>
      </c>
      <c r="Q83" s="178">
        <f>+D83/'Total x Ano'!$D$30</f>
        <v>0</v>
      </c>
      <c r="R83" s="178">
        <f>+E83/'Total x Ano'!$D$30</f>
        <v>0</v>
      </c>
      <c r="S83" s="178">
        <f>+F83/'Total x Ano'!$D$30</f>
        <v>8.2602988196045155E-4</v>
      </c>
      <c r="T83" s="178">
        <f>+G83/'Total x Ano'!$D$30</f>
        <v>0</v>
      </c>
      <c r="U83" s="178">
        <f>+H83/'Total x Ano'!$D$30</f>
        <v>0</v>
      </c>
      <c r="V83" s="178">
        <f>+I83/'Total x Ano'!$D$30</f>
        <v>5.0406961779996815E-5</v>
      </c>
      <c r="W83" s="178">
        <f>+J83/'Total x Ano'!$D$30</f>
        <v>0</v>
      </c>
      <c r="X83" s="178">
        <f>+K83/'Total x Ano'!$D$30</f>
        <v>0</v>
      </c>
      <c r="Y83" s="178">
        <f>+L83/'Total x Ano'!$D$30</f>
        <v>1.0073478510742588E-3</v>
      </c>
    </row>
    <row r="84" spans="1:25" x14ac:dyDescent="0.25">
      <c r="A84" s="162" t="s">
        <v>543</v>
      </c>
      <c r="B84" s="177">
        <f>tab_dinamicas!C605</f>
        <v>88780.95885457829</v>
      </c>
      <c r="C84" s="177">
        <f>tab_dinamicas!D605</f>
        <v>0</v>
      </c>
      <c r="D84" s="177">
        <f>tab_dinamicas!E605</f>
        <v>0</v>
      </c>
      <c r="E84" s="177">
        <f>tab_dinamicas!F605</f>
        <v>0</v>
      </c>
      <c r="F84" s="177">
        <f>tab_dinamicas!G605</f>
        <v>1185296.1332363472</v>
      </c>
      <c r="G84" s="177">
        <f>tab_dinamicas!H605</f>
        <v>0</v>
      </c>
      <c r="H84" s="177">
        <f>tab_dinamicas!I605</f>
        <v>0</v>
      </c>
      <c r="I84" s="177">
        <f>tab_dinamicas!J605</f>
        <v>147101.00681929506</v>
      </c>
      <c r="J84" s="177">
        <f>tab_dinamicas!K605</f>
        <v>0</v>
      </c>
      <c r="K84" s="177">
        <f>tab_dinamicas!L605</f>
        <v>0</v>
      </c>
      <c r="L84" s="177">
        <f t="shared" si="4"/>
        <v>1421178.0989102204</v>
      </c>
      <c r="N84" s="162" t="s">
        <v>543</v>
      </c>
      <c r="O84" s="178">
        <f>+B84/'Total x Ano'!$D$30</f>
        <v>4.8140628208745835E-4</v>
      </c>
      <c r="P84" s="178">
        <f>+C84/'Total x Ano'!$D$30</f>
        <v>0</v>
      </c>
      <c r="Q84" s="178">
        <f>+D84/'Total x Ano'!$D$30</f>
        <v>0</v>
      </c>
      <c r="R84" s="178">
        <f>+E84/'Total x Ano'!$D$30</f>
        <v>0</v>
      </c>
      <c r="S84" s="178">
        <f>+F84/'Total x Ano'!$D$30</f>
        <v>6.4271552372913493E-3</v>
      </c>
      <c r="T84" s="178">
        <f>+G84/'Total x Ano'!$D$30</f>
        <v>0</v>
      </c>
      <c r="U84" s="178">
        <f>+H84/'Total x Ano'!$D$30</f>
        <v>0</v>
      </c>
      <c r="V84" s="178">
        <f>+I84/'Total x Ano'!$D$30</f>
        <v>7.9764118002141691E-4</v>
      </c>
      <c r="W84" s="178">
        <f>+J84/'Total x Ano'!$D$30</f>
        <v>0</v>
      </c>
      <c r="X84" s="178">
        <f>+K84/'Total x Ano'!$D$30</f>
        <v>0</v>
      </c>
      <c r="Y84" s="178">
        <f>+L84/'Total x Ano'!$D$30</f>
        <v>7.7062026994002232E-3</v>
      </c>
    </row>
    <row r="85" spans="1:25" x14ac:dyDescent="0.25">
      <c r="A85" s="162" t="s">
        <v>544</v>
      </c>
      <c r="B85" s="177">
        <f>tab_dinamicas!C606</f>
        <v>240919.65703730259</v>
      </c>
      <c r="C85" s="177">
        <f>tab_dinamicas!D606</f>
        <v>0</v>
      </c>
      <c r="D85" s="177">
        <f>tab_dinamicas!E606</f>
        <v>0</v>
      </c>
      <c r="E85" s="177">
        <f>tab_dinamicas!F606</f>
        <v>0</v>
      </c>
      <c r="F85" s="177">
        <f>tab_dinamicas!G606</f>
        <v>2460338.1148507278</v>
      </c>
      <c r="G85" s="177">
        <f>tab_dinamicas!H606</f>
        <v>0</v>
      </c>
      <c r="H85" s="177">
        <f>tab_dinamicas!I606</f>
        <v>0</v>
      </c>
      <c r="I85" s="177">
        <f>tab_dinamicas!J606</f>
        <v>336677.01024724322</v>
      </c>
      <c r="J85" s="177">
        <f>tab_dinamicas!K606</f>
        <v>0</v>
      </c>
      <c r="K85" s="177">
        <f>tab_dinamicas!L606</f>
        <v>0</v>
      </c>
      <c r="L85" s="177">
        <f t="shared" si="4"/>
        <v>3037934.7821352733</v>
      </c>
      <c r="N85" s="162" t="s">
        <v>544</v>
      </c>
      <c r="O85" s="178">
        <f>+B85/'Total x Ano'!$D$30</f>
        <v>1.3063638630676098E-3</v>
      </c>
      <c r="P85" s="178">
        <f>+C85/'Total x Ano'!$D$30</f>
        <v>0</v>
      </c>
      <c r="Q85" s="178">
        <f>+D85/'Total x Ano'!$D$30</f>
        <v>0</v>
      </c>
      <c r="R85" s="178">
        <f>+E85/'Total x Ano'!$D$30</f>
        <v>0</v>
      </c>
      <c r="S85" s="178">
        <f>+F85/'Total x Ano'!$D$30</f>
        <v>1.3340948778086736E-2</v>
      </c>
      <c r="T85" s="178">
        <f>+G85/'Total x Ano'!$D$30</f>
        <v>0</v>
      </c>
      <c r="U85" s="178">
        <f>+H85/'Total x Ano'!$D$30</f>
        <v>0</v>
      </c>
      <c r="V85" s="178">
        <f>+I85/'Total x Ano'!$D$30</f>
        <v>1.8255989781877464E-3</v>
      </c>
      <c r="W85" s="178">
        <f>+J85/'Total x Ano'!$D$30</f>
        <v>0</v>
      </c>
      <c r="X85" s="178">
        <f>+K85/'Total x Ano'!$D$30</f>
        <v>0</v>
      </c>
      <c r="Y85" s="178">
        <f>+L85/'Total x Ano'!$D$30</f>
        <v>1.6472911619342091E-2</v>
      </c>
    </row>
    <row r="86" spans="1:25" x14ac:dyDescent="0.25">
      <c r="A86" s="162" t="s">
        <v>545</v>
      </c>
      <c r="B86" s="177">
        <f>tab_dinamicas!C607</f>
        <v>76844.094374850029</v>
      </c>
      <c r="C86" s="177">
        <f>tab_dinamicas!D607</f>
        <v>0</v>
      </c>
      <c r="D86" s="177">
        <f>tab_dinamicas!E607</f>
        <v>0</v>
      </c>
      <c r="E86" s="177">
        <f>tab_dinamicas!F607</f>
        <v>0</v>
      </c>
      <c r="F86" s="177">
        <f>tab_dinamicas!G607</f>
        <v>537585.42336629797</v>
      </c>
      <c r="G86" s="177">
        <f>tab_dinamicas!H607</f>
        <v>0</v>
      </c>
      <c r="H86" s="177">
        <f>tab_dinamicas!I607</f>
        <v>0</v>
      </c>
      <c r="I86" s="177">
        <f>tab_dinamicas!J607</f>
        <v>65787.22983452637</v>
      </c>
      <c r="J86" s="177">
        <f>tab_dinamicas!K607</f>
        <v>0</v>
      </c>
      <c r="K86" s="177">
        <f>tab_dinamicas!L607</f>
        <v>0</v>
      </c>
      <c r="L86" s="177">
        <f t="shared" si="4"/>
        <v>680216.74757567444</v>
      </c>
      <c r="N86" s="162" t="s">
        <v>545</v>
      </c>
      <c r="O86" s="178">
        <f>+B86/'Total x Ano'!$D$30</f>
        <v>4.1667977290004956E-4</v>
      </c>
      <c r="P86" s="178">
        <f>+C86/'Total x Ano'!$D$30</f>
        <v>0</v>
      </c>
      <c r="Q86" s="178">
        <f>+D86/'Total x Ano'!$D$30</f>
        <v>0</v>
      </c>
      <c r="R86" s="178">
        <f>+E86/'Total x Ano'!$D$30</f>
        <v>0</v>
      </c>
      <c r="S86" s="178">
        <f>+F86/'Total x Ano'!$D$30</f>
        <v>2.9150056870988167E-3</v>
      </c>
      <c r="T86" s="178">
        <f>+G86/'Total x Ano'!$D$30</f>
        <v>0</v>
      </c>
      <c r="U86" s="178">
        <f>+H86/'Total x Ano'!$D$30</f>
        <v>0</v>
      </c>
      <c r="V86" s="178">
        <f>+I86/'Total x Ano'!$D$30</f>
        <v>3.5672497945587653E-4</v>
      </c>
      <c r="W86" s="178">
        <f>+J86/'Total x Ano'!$D$30</f>
        <v>0</v>
      </c>
      <c r="X86" s="178">
        <f>+K86/'Total x Ano'!$D$30</f>
        <v>0</v>
      </c>
      <c r="Y86" s="178">
        <f>+L86/'Total x Ano'!$D$30</f>
        <v>3.6884104394547435E-3</v>
      </c>
    </row>
    <row r="87" spans="1:25" x14ac:dyDescent="0.25">
      <c r="A87" s="162" t="s">
        <v>546</v>
      </c>
      <c r="B87" s="177">
        <f>tab_dinamicas!C608</f>
        <v>463839.83426695695</v>
      </c>
      <c r="C87" s="177">
        <f>tab_dinamicas!D608</f>
        <v>0</v>
      </c>
      <c r="D87" s="177">
        <f>tab_dinamicas!E608</f>
        <v>0</v>
      </c>
      <c r="E87" s="177">
        <f>tab_dinamicas!F608</f>
        <v>0</v>
      </c>
      <c r="F87" s="177">
        <f>tab_dinamicas!G608</f>
        <v>3976251.5594590572</v>
      </c>
      <c r="G87" s="177">
        <f>tab_dinamicas!H608</f>
        <v>0</v>
      </c>
      <c r="H87" s="177">
        <f>tab_dinamicas!I608</f>
        <v>0</v>
      </c>
      <c r="I87" s="177">
        <f>tab_dinamicas!J608</f>
        <v>302439.24713114597</v>
      </c>
      <c r="J87" s="177">
        <f>tab_dinamicas!K608</f>
        <v>0</v>
      </c>
      <c r="K87" s="177">
        <f>tab_dinamicas!L608</f>
        <v>0</v>
      </c>
      <c r="L87" s="177">
        <f t="shared" si="4"/>
        <v>4742530.6408571601</v>
      </c>
      <c r="N87" s="162" t="s">
        <v>546</v>
      </c>
      <c r="O87" s="178">
        <f>+B87/'Total x Ano'!$D$30</f>
        <v>2.5151272635416423E-3</v>
      </c>
      <c r="P87" s="178">
        <f>+C87/'Total x Ano'!$D$30</f>
        <v>0</v>
      </c>
      <c r="Q87" s="178">
        <f>+D87/'Total x Ano'!$D$30</f>
        <v>0</v>
      </c>
      <c r="R87" s="178">
        <f>+E87/'Total x Ano'!$D$30</f>
        <v>0</v>
      </c>
      <c r="S87" s="178">
        <f>+F87/'Total x Ano'!$D$30</f>
        <v>2.1560844854346055E-2</v>
      </c>
      <c r="T87" s="178">
        <f>+G87/'Total x Ano'!$D$30</f>
        <v>0</v>
      </c>
      <c r="U87" s="178">
        <f>+H87/'Total x Ano'!$D$30</f>
        <v>0</v>
      </c>
      <c r="V87" s="178">
        <f>+I87/'Total x Ano'!$D$30</f>
        <v>1.6399479730470025E-3</v>
      </c>
      <c r="W87" s="178">
        <f>+J87/'Total x Ano'!$D$30</f>
        <v>0</v>
      </c>
      <c r="X87" s="178">
        <f>+K87/'Total x Ano'!$D$30</f>
        <v>0</v>
      </c>
      <c r="Y87" s="178">
        <f>+L87/'Total x Ano'!$D$30</f>
        <v>2.57159200909347E-2</v>
      </c>
    </row>
    <row r="88" spans="1:25" x14ac:dyDescent="0.25">
      <c r="A88" s="162" t="s">
        <v>547</v>
      </c>
      <c r="B88" s="177">
        <f>tab_dinamicas!C609</f>
        <v>1318092.2454318712</v>
      </c>
      <c r="C88" s="177">
        <f>tab_dinamicas!D609</f>
        <v>0</v>
      </c>
      <c r="D88" s="177">
        <f>tab_dinamicas!E609</f>
        <v>0</v>
      </c>
      <c r="E88" s="177">
        <f>tab_dinamicas!F609</f>
        <v>0</v>
      </c>
      <c r="F88" s="177">
        <f>tab_dinamicas!G609</f>
        <v>17198906.180790246</v>
      </c>
      <c r="G88" s="177">
        <f>tab_dinamicas!H609</f>
        <v>0</v>
      </c>
      <c r="H88" s="177">
        <f>tab_dinamicas!I609</f>
        <v>0</v>
      </c>
      <c r="I88" s="177">
        <f>tab_dinamicas!J609</f>
        <v>1371277.3905795356</v>
      </c>
      <c r="J88" s="177">
        <f>tab_dinamicas!K609</f>
        <v>0</v>
      </c>
      <c r="K88" s="177">
        <f>tab_dinamicas!L609</f>
        <v>0</v>
      </c>
      <c r="L88" s="177">
        <f t="shared" si="4"/>
        <v>19888275.816801652</v>
      </c>
      <c r="N88" s="162" t="s">
        <v>547</v>
      </c>
      <c r="O88" s="178">
        <f>+B88/'Total x Ano'!$D$30</f>
        <v>7.147229490515293E-3</v>
      </c>
      <c r="P88" s="178">
        <f>+C88/'Total x Ano'!$D$30</f>
        <v>0</v>
      </c>
      <c r="Q88" s="178">
        <f>+D88/'Total x Ano'!$D$30</f>
        <v>0</v>
      </c>
      <c r="R88" s="178">
        <f>+E88/'Total x Ano'!$D$30</f>
        <v>0</v>
      </c>
      <c r="S88" s="178">
        <f>+F88/'Total x Ano'!$D$30</f>
        <v>9.3259428455004484E-2</v>
      </c>
      <c r="T88" s="178">
        <f>+G88/'Total x Ano'!$D$30</f>
        <v>0</v>
      </c>
      <c r="U88" s="178">
        <f>+H88/'Total x Ano'!$D$30</f>
        <v>0</v>
      </c>
      <c r="V88" s="178">
        <f>+I88/'Total x Ano'!$D$30</f>
        <v>7.4356208676545884E-3</v>
      </c>
      <c r="W88" s="178">
        <f>+J88/'Total x Ano'!$D$30</f>
        <v>0</v>
      </c>
      <c r="X88" s="178">
        <f>+K88/'Total x Ano'!$D$30</f>
        <v>0</v>
      </c>
      <c r="Y88" s="178">
        <f>+L88/'Total x Ano'!$D$30</f>
        <v>0.10784227881317436</v>
      </c>
    </row>
    <row r="89" spans="1:25" x14ac:dyDescent="0.25">
      <c r="A89" s="162" t="s">
        <v>548</v>
      </c>
      <c r="B89" s="177">
        <f>tab_dinamicas!C610</f>
        <v>410649.20511306915</v>
      </c>
      <c r="C89" s="177">
        <f>tab_dinamicas!D610</f>
        <v>0</v>
      </c>
      <c r="D89" s="177">
        <f>tab_dinamicas!E610</f>
        <v>0</v>
      </c>
      <c r="E89" s="177">
        <f>tab_dinamicas!F610</f>
        <v>0</v>
      </c>
      <c r="F89" s="177">
        <f>tab_dinamicas!G610</f>
        <v>2335597.2495265659</v>
      </c>
      <c r="G89" s="177">
        <f>tab_dinamicas!H610</f>
        <v>0</v>
      </c>
      <c r="H89" s="177">
        <f>tab_dinamicas!I610</f>
        <v>0</v>
      </c>
      <c r="I89" s="177">
        <f>tab_dinamicas!J610</f>
        <v>232423.32611325462</v>
      </c>
      <c r="J89" s="177">
        <f>tab_dinamicas!K610</f>
        <v>0</v>
      </c>
      <c r="K89" s="177">
        <f>tab_dinamicas!L610</f>
        <v>0</v>
      </c>
      <c r="L89" s="177">
        <f t="shared" si="4"/>
        <v>2978669.7807528898</v>
      </c>
      <c r="N89" s="162" t="s">
        <v>548</v>
      </c>
      <c r="O89" s="178">
        <f>+B89/'Total x Ano'!$D$30</f>
        <v>2.2267061499016264E-3</v>
      </c>
      <c r="P89" s="178">
        <f>+C89/'Total x Ano'!$D$30</f>
        <v>0</v>
      </c>
      <c r="Q89" s="178">
        <f>+D89/'Total x Ano'!$D$30</f>
        <v>0</v>
      </c>
      <c r="R89" s="178">
        <f>+E89/'Total x Ano'!$D$30</f>
        <v>0</v>
      </c>
      <c r="S89" s="178">
        <f>+F89/'Total x Ano'!$D$30</f>
        <v>1.2664553332770136E-2</v>
      </c>
      <c r="T89" s="178">
        <f>+G89/'Total x Ano'!$D$30</f>
        <v>0</v>
      </c>
      <c r="U89" s="178">
        <f>+H89/'Total x Ano'!$D$30</f>
        <v>0</v>
      </c>
      <c r="V89" s="178">
        <f>+I89/'Total x Ano'!$D$30</f>
        <v>1.2602933189520603E-3</v>
      </c>
      <c r="W89" s="178">
        <f>+J89/'Total x Ano'!$D$30</f>
        <v>0</v>
      </c>
      <c r="X89" s="178">
        <f>+K89/'Total x Ano'!$D$30</f>
        <v>0</v>
      </c>
      <c r="Y89" s="178">
        <f>+L89/'Total x Ano'!$D$30</f>
        <v>1.6151552801623826E-2</v>
      </c>
    </row>
    <row r="90" spans="1:25" x14ac:dyDescent="0.25">
      <c r="A90" s="162" t="s">
        <v>549</v>
      </c>
      <c r="B90" s="177">
        <f>tab_dinamicas!C611</f>
        <v>241233.9343650282</v>
      </c>
      <c r="C90" s="177">
        <f>tab_dinamicas!D611</f>
        <v>0</v>
      </c>
      <c r="D90" s="177">
        <f>tab_dinamicas!E611</f>
        <v>0</v>
      </c>
      <c r="E90" s="177">
        <f>tab_dinamicas!F611</f>
        <v>0</v>
      </c>
      <c r="F90" s="177">
        <f>tab_dinamicas!G611</f>
        <v>847163.08396189264</v>
      </c>
      <c r="G90" s="177">
        <f>tab_dinamicas!H611</f>
        <v>0</v>
      </c>
      <c r="H90" s="177">
        <f>tab_dinamicas!I611</f>
        <v>0</v>
      </c>
      <c r="I90" s="177">
        <f>tab_dinamicas!J611</f>
        <v>112161.68678826018</v>
      </c>
      <c r="J90" s="177">
        <f>tab_dinamicas!K611</f>
        <v>0</v>
      </c>
      <c r="K90" s="177">
        <f>tab_dinamicas!L611</f>
        <v>0</v>
      </c>
      <c r="L90" s="177">
        <f t="shared" si="4"/>
        <v>1200558.7051151812</v>
      </c>
      <c r="N90" s="162" t="s">
        <v>549</v>
      </c>
      <c r="O90" s="178">
        <f>+B90/'Total x Ano'!$D$30</f>
        <v>1.3080680019036477E-3</v>
      </c>
      <c r="P90" s="178">
        <f>+C90/'Total x Ano'!$D$30</f>
        <v>0</v>
      </c>
      <c r="Q90" s="178">
        <f>+D90/'Total x Ano'!$D$30</f>
        <v>0</v>
      </c>
      <c r="R90" s="178">
        <f>+E90/'Total x Ano'!$D$30</f>
        <v>0</v>
      </c>
      <c r="S90" s="178">
        <f>+F90/'Total x Ano'!$D$30</f>
        <v>4.593661026345279E-3</v>
      </c>
      <c r="T90" s="178">
        <f>+G90/'Total x Ano'!$D$30</f>
        <v>0</v>
      </c>
      <c r="U90" s="178">
        <f>+H90/'Total x Ano'!$D$30</f>
        <v>0</v>
      </c>
      <c r="V90" s="178">
        <f>+I90/'Total x Ano'!$D$30</f>
        <v>6.0818604941897275E-4</v>
      </c>
      <c r="W90" s="178">
        <f>+J90/'Total x Ano'!$D$30</f>
        <v>0</v>
      </c>
      <c r="X90" s="178">
        <f>+K90/'Total x Ano'!$D$30</f>
        <v>0</v>
      </c>
      <c r="Y90" s="178">
        <f>+L90/'Total x Ano'!$D$30</f>
        <v>6.5099150776678997E-3</v>
      </c>
    </row>
    <row r="91" spans="1:25" x14ac:dyDescent="0.25">
      <c r="A91" s="162" t="s">
        <v>550</v>
      </c>
      <c r="B91" s="177">
        <f>tab_dinamicas!C612</f>
        <v>260082.62347329647</v>
      </c>
      <c r="C91" s="177">
        <f>tab_dinamicas!D612</f>
        <v>0</v>
      </c>
      <c r="D91" s="177">
        <f>tab_dinamicas!E612</f>
        <v>0</v>
      </c>
      <c r="E91" s="177">
        <f>tab_dinamicas!F612</f>
        <v>0</v>
      </c>
      <c r="F91" s="177">
        <f>tab_dinamicas!G612</f>
        <v>1958182.5280173668</v>
      </c>
      <c r="G91" s="177">
        <f>tab_dinamicas!H612</f>
        <v>0</v>
      </c>
      <c r="H91" s="177">
        <f>tab_dinamicas!I612</f>
        <v>0</v>
      </c>
      <c r="I91" s="177">
        <f>tab_dinamicas!J612</f>
        <v>237930.56422085268</v>
      </c>
      <c r="J91" s="177">
        <f>tab_dinamicas!K612</f>
        <v>0</v>
      </c>
      <c r="K91" s="177">
        <f>tab_dinamicas!L612</f>
        <v>0</v>
      </c>
      <c r="L91" s="177">
        <f t="shared" si="4"/>
        <v>2456195.7157115159</v>
      </c>
      <c r="N91" s="162" t="s">
        <v>550</v>
      </c>
      <c r="O91" s="178">
        <f>+B91/'Total x Ano'!$D$30</f>
        <v>1.4102732209382456E-3</v>
      </c>
      <c r="P91" s="178">
        <f>+C91/'Total x Ano'!$D$30</f>
        <v>0</v>
      </c>
      <c r="Q91" s="178">
        <f>+D91/'Total x Ano'!$D$30</f>
        <v>0</v>
      </c>
      <c r="R91" s="178">
        <f>+E91/'Total x Ano'!$D$30</f>
        <v>0</v>
      </c>
      <c r="S91" s="178">
        <f>+F91/'Total x Ano'!$D$30</f>
        <v>1.0618058000539924E-2</v>
      </c>
      <c r="T91" s="178">
        <f>+G91/'Total x Ano'!$D$30</f>
        <v>0</v>
      </c>
      <c r="U91" s="178">
        <f>+H91/'Total x Ano'!$D$30</f>
        <v>0</v>
      </c>
      <c r="V91" s="178">
        <f>+I91/'Total x Ano'!$D$30</f>
        <v>1.2901557923489947E-3</v>
      </c>
      <c r="W91" s="178">
        <f>+J91/'Total x Ano'!$D$30</f>
        <v>0</v>
      </c>
      <c r="X91" s="178">
        <f>+K91/'Total x Ano'!$D$30</f>
        <v>0</v>
      </c>
      <c r="Y91" s="178">
        <f>+L91/'Total x Ano'!$D$30</f>
        <v>1.3318487013827164E-2</v>
      </c>
    </row>
    <row r="92" spans="1:25" x14ac:dyDescent="0.25">
      <c r="A92" s="162" t="s">
        <v>551</v>
      </c>
      <c r="B92" s="177">
        <f>tab_dinamicas!C613</f>
        <v>52310.326351012889</v>
      </c>
      <c r="C92" s="177">
        <f>tab_dinamicas!D613</f>
        <v>0</v>
      </c>
      <c r="D92" s="177">
        <f>tab_dinamicas!E613</f>
        <v>0</v>
      </c>
      <c r="E92" s="177">
        <f>tab_dinamicas!F613</f>
        <v>0</v>
      </c>
      <c r="F92" s="177">
        <f>tab_dinamicas!G613</f>
        <v>167980.59880259511</v>
      </c>
      <c r="G92" s="177">
        <f>tab_dinamicas!H613</f>
        <v>0</v>
      </c>
      <c r="H92" s="177">
        <f>tab_dinamicas!I613</f>
        <v>0</v>
      </c>
      <c r="I92" s="177">
        <f>tab_dinamicas!J613</f>
        <v>26292.800118172156</v>
      </c>
      <c r="J92" s="177">
        <f>tab_dinamicas!K613</f>
        <v>0</v>
      </c>
      <c r="K92" s="177">
        <f>tab_dinamicas!L613</f>
        <v>0</v>
      </c>
      <c r="L92" s="177">
        <f t="shared" si="4"/>
        <v>246583.72527178016</v>
      </c>
      <c r="N92" s="162" t="s">
        <v>551</v>
      </c>
      <c r="O92" s="178">
        <f>+B92/'Total x Ano'!$D$30</f>
        <v>2.8364775564849732E-4</v>
      </c>
      <c r="P92" s="178">
        <f>+C92/'Total x Ano'!$D$30</f>
        <v>0</v>
      </c>
      <c r="Q92" s="178">
        <f>+D92/'Total x Ano'!$D$30</f>
        <v>0</v>
      </c>
      <c r="R92" s="178">
        <f>+E92/'Total x Ano'!$D$30</f>
        <v>0</v>
      </c>
      <c r="S92" s="178">
        <f>+F92/'Total x Ano'!$D$30</f>
        <v>9.1085877620268683E-4</v>
      </c>
      <c r="T92" s="178">
        <f>+G92/'Total x Ano'!$D$30</f>
        <v>0</v>
      </c>
      <c r="U92" s="178">
        <f>+H92/'Total x Ano'!$D$30</f>
        <v>0</v>
      </c>
      <c r="V92" s="178">
        <f>+I92/'Total x Ano'!$D$30</f>
        <v>1.4257020101901294E-4</v>
      </c>
      <c r="W92" s="178">
        <f>+J92/'Total x Ano'!$D$30</f>
        <v>0</v>
      </c>
      <c r="X92" s="178">
        <f>+K92/'Total x Ano'!$D$30</f>
        <v>0</v>
      </c>
      <c r="Y92" s="178">
        <f>+L92/'Total x Ano'!$D$30</f>
        <v>1.3370767328701972E-3</v>
      </c>
    </row>
    <row r="93" spans="1:25" x14ac:dyDescent="0.25">
      <c r="A93" s="162" t="s">
        <v>552</v>
      </c>
      <c r="B93" s="177">
        <f>tab_dinamicas!C614</f>
        <v>45027.016418572945</v>
      </c>
      <c r="C93" s="177">
        <f>tab_dinamicas!D614</f>
        <v>0</v>
      </c>
      <c r="D93" s="177">
        <f>tab_dinamicas!E614</f>
        <v>0</v>
      </c>
      <c r="E93" s="177">
        <f>tab_dinamicas!F614</f>
        <v>0</v>
      </c>
      <c r="F93" s="177">
        <f>tab_dinamicas!G614</f>
        <v>300944.90835077409</v>
      </c>
      <c r="G93" s="177">
        <f>tab_dinamicas!H614</f>
        <v>0</v>
      </c>
      <c r="H93" s="177">
        <f>tab_dinamicas!I614</f>
        <v>0</v>
      </c>
      <c r="I93" s="177">
        <f>tab_dinamicas!J614</f>
        <v>32308.507835360448</v>
      </c>
      <c r="J93" s="177">
        <f>tab_dinamicas!K614</f>
        <v>0</v>
      </c>
      <c r="K93" s="177">
        <f>tab_dinamicas!L614</f>
        <v>0</v>
      </c>
      <c r="L93" s="177">
        <f t="shared" si="4"/>
        <v>378280.43260470743</v>
      </c>
      <c r="N93" s="162" t="s">
        <v>552</v>
      </c>
      <c r="O93" s="178">
        <f>+B93/'Total x Ano'!$D$30</f>
        <v>2.4415470217055825E-4</v>
      </c>
      <c r="P93" s="178">
        <f>+C93/'Total x Ano'!$D$30</f>
        <v>0</v>
      </c>
      <c r="Q93" s="178">
        <f>+D93/'Total x Ano'!$D$30</f>
        <v>0</v>
      </c>
      <c r="R93" s="178">
        <f>+E93/'Total x Ano'!$D$30</f>
        <v>0</v>
      </c>
      <c r="S93" s="178">
        <f>+F93/'Total x Ano'!$D$30</f>
        <v>1.6318450635299259E-3</v>
      </c>
      <c r="T93" s="178">
        <f>+G93/'Total x Ano'!$D$30</f>
        <v>0</v>
      </c>
      <c r="U93" s="178">
        <f>+H93/'Total x Ano'!$D$30</f>
        <v>0</v>
      </c>
      <c r="V93" s="178">
        <f>+I93/'Total x Ano'!$D$30</f>
        <v>1.7518980237970613E-4</v>
      </c>
      <c r="W93" s="178">
        <f>+J93/'Total x Ano'!$D$30</f>
        <v>0</v>
      </c>
      <c r="X93" s="178">
        <f>+K93/'Total x Ano'!$D$30</f>
        <v>0</v>
      </c>
      <c r="Y93" s="178">
        <f>+L93/'Total x Ano'!$D$30</f>
        <v>2.0511895680801902E-3</v>
      </c>
    </row>
    <row r="94" spans="1:25" x14ac:dyDescent="0.25">
      <c r="A94" s="162" t="s">
        <v>553</v>
      </c>
      <c r="B94" s="177">
        <f>tab_dinamicas!C615</f>
        <v>84921.737300110079</v>
      </c>
      <c r="C94" s="177">
        <f>tab_dinamicas!D615</f>
        <v>0</v>
      </c>
      <c r="D94" s="177">
        <f>tab_dinamicas!E615</f>
        <v>0</v>
      </c>
      <c r="E94" s="177">
        <f>tab_dinamicas!F615</f>
        <v>0</v>
      </c>
      <c r="F94" s="177">
        <f>tab_dinamicas!G615</f>
        <v>739446.05055663153</v>
      </c>
      <c r="G94" s="177">
        <f>tab_dinamicas!H615</f>
        <v>0</v>
      </c>
      <c r="H94" s="177">
        <f>tab_dinamicas!I615</f>
        <v>0</v>
      </c>
      <c r="I94" s="177">
        <f>tab_dinamicas!J615</f>
        <v>91815.892641226455</v>
      </c>
      <c r="J94" s="177">
        <f>tab_dinamicas!K615</f>
        <v>0</v>
      </c>
      <c r="K94" s="177">
        <f>tab_dinamicas!L615</f>
        <v>0</v>
      </c>
      <c r="L94" s="177">
        <f t="shared" si="4"/>
        <v>916183.68049796799</v>
      </c>
      <c r="N94" s="162" t="s">
        <v>553</v>
      </c>
      <c r="O94" s="178">
        <f>+B94/'Total x Ano'!$D$30</f>
        <v>4.6048002127367898E-4</v>
      </c>
      <c r="P94" s="178">
        <f>+C94/'Total x Ano'!$D$30</f>
        <v>0</v>
      </c>
      <c r="Q94" s="178">
        <f>+D94/'Total x Ano'!$D$30</f>
        <v>0</v>
      </c>
      <c r="R94" s="178">
        <f>+E94/'Total x Ano'!$D$30</f>
        <v>0</v>
      </c>
      <c r="S94" s="178">
        <f>+F94/'Total x Ano'!$D$30</f>
        <v>4.0095756859959367E-3</v>
      </c>
      <c r="T94" s="178">
        <f>+G94/'Total x Ano'!$D$30</f>
        <v>0</v>
      </c>
      <c r="U94" s="178">
        <f>+H94/'Total x Ano'!$D$30</f>
        <v>0</v>
      </c>
      <c r="V94" s="178">
        <f>+I94/'Total x Ano'!$D$30</f>
        <v>4.978629210949854E-4</v>
      </c>
      <c r="W94" s="178">
        <f>+J94/'Total x Ano'!$D$30</f>
        <v>0</v>
      </c>
      <c r="X94" s="178">
        <f>+K94/'Total x Ano'!$D$30</f>
        <v>0</v>
      </c>
      <c r="Y94" s="178">
        <f>+L94/'Total x Ano'!$D$30</f>
        <v>4.9679186283646008E-3</v>
      </c>
    </row>
    <row r="95" spans="1:25" x14ac:dyDescent="0.25">
      <c r="A95" s="162" t="s">
        <v>554</v>
      </c>
      <c r="B95" s="177">
        <f>tab_dinamicas!C616</f>
        <v>82433.464712814544</v>
      </c>
      <c r="C95" s="177">
        <f>tab_dinamicas!D616</f>
        <v>0</v>
      </c>
      <c r="D95" s="177">
        <f>tab_dinamicas!E616</f>
        <v>0</v>
      </c>
      <c r="E95" s="177">
        <f>tab_dinamicas!F616</f>
        <v>0</v>
      </c>
      <c r="F95" s="177">
        <f>tab_dinamicas!G616</f>
        <v>990997.6694245562</v>
      </c>
      <c r="G95" s="177">
        <f>tab_dinamicas!H616</f>
        <v>0</v>
      </c>
      <c r="H95" s="177">
        <f>tab_dinamicas!I616</f>
        <v>0</v>
      </c>
      <c r="I95" s="177">
        <f>tab_dinamicas!J616</f>
        <v>74118.515265307447</v>
      </c>
      <c r="J95" s="177">
        <f>tab_dinamicas!K616</f>
        <v>0</v>
      </c>
      <c r="K95" s="177">
        <f>tab_dinamicas!L616</f>
        <v>0</v>
      </c>
      <c r="L95" s="177">
        <f t="shared" si="4"/>
        <v>1147549.649402678</v>
      </c>
      <c r="N95" s="162" t="s">
        <v>554</v>
      </c>
      <c r="O95" s="178">
        <f>+B95/'Total x Ano'!$D$30</f>
        <v>4.4698760048295316E-4</v>
      </c>
      <c r="P95" s="178">
        <f>+C95/'Total x Ano'!$D$30</f>
        <v>0</v>
      </c>
      <c r="Q95" s="178">
        <f>+D95/'Total x Ano'!$D$30</f>
        <v>0</v>
      </c>
      <c r="R95" s="178">
        <f>+E95/'Total x Ano'!$D$30</f>
        <v>0</v>
      </c>
      <c r="S95" s="178">
        <f>+F95/'Total x Ano'!$D$30</f>
        <v>5.373590348088585E-3</v>
      </c>
      <c r="T95" s="178">
        <f>+G95/'Total x Ano'!$D$30</f>
        <v>0</v>
      </c>
      <c r="U95" s="178">
        <f>+H95/'Total x Ano'!$D$30</f>
        <v>0</v>
      </c>
      <c r="V95" s="178">
        <f>+I95/'Total x Ano'!$D$30</f>
        <v>4.0190058012506101E-4</v>
      </c>
      <c r="W95" s="178">
        <f>+J95/'Total x Ano'!$D$30</f>
        <v>0</v>
      </c>
      <c r="X95" s="178">
        <f>+K95/'Total x Ano'!$D$30</f>
        <v>0</v>
      </c>
      <c r="Y95" s="178">
        <f>+L95/'Total x Ano'!$D$30</f>
        <v>6.2224785286965987E-3</v>
      </c>
    </row>
    <row r="96" spans="1:25" x14ac:dyDescent="0.25">
      <c r="A96" s="162" t="s">
        <v>94</v>
      </c>
      <c r="B96" s="168">
        <f t="shared" ref="B96:K96" si="5">SUM(B69:B95)</f>
        <v>3703474.6222525518</v>
      </c>
      <c r="C96" s="168">
        <f t="shared" si="5"/>
        <v>0</v>
      </c>
      <c r="D96" s="168">
        <f t="shared" si="5"/>
        <v>0</v>
      </c>
      <c r="E96" s="168">
        <f t="shared" si="5"/>
        <v>0</v>
      </c>
      <c r="F96" s="168">
        <f t="shared" si="5"/>
        <v>36568566.907185271</v>
      </c>
      <c r="G96" s="168">
        <f t="shared" si="5"/>
        <v>0</v>
      </c>
      <c r="H96" s="168">
        <f t="shared" si="5"/>
        <v>0</v>
      </c>
      <c r="I96" s="168">
        <f t="shared" si="5"/>
        <v>3415527.777414626</v>
      </c>
      <c r="J96" s="168">
        <f t="shared" si="5"/>
        <v>0</v>
      </c>
      <c r="K96" s="168">
        <f t="shared" si="5"/>
        <v>0</v>
      </c>
      <c r="L96" s="177">
        <f t="shared" si="4"/>
        <v>43687569.306852452</v>
      </c>
      <c r="N96" s="162" t="s">
        <v>94</v>
      </c>
      <c r="O96" s="178">
        <f>+B96/'Total x Ano'!$D$30</f>
        <v>2.0081737927883567E-2</v>
      </c>
      <c r="P96" s="178">
        <f>+C96/'Total x Ano'!$D$30</f>
        <v>0</v>
      </c>
      <c r="Q96" s="178">
        <f>+D96/'Total x Ano'!$D$30</f>
        <v>0</v>
      </c>
      <c r="R96" s="178">
        <f>+E96/'Total x Ano'!$D$30</f>
        <v>0</v>
      </c>
      <c r="S96" s="178">
        <f>+F96/'Total x Ano'!$D$30</f>
        <v>0.19828956640229731</v>
      </c>
      <c r="T96" s="178">
        <f>+G96/'Total x Ano'!$D$30</f>
        <v>0</v>
      </c>
      <c r="U96" s="178">
        <f>+H96/'Total x Ano'!$D$30</f>
        <v>0</v>
      </c>
      <c r="V96" s="178">
        <f>+I96/'Total x Ano'!$D$30</f>
        <v>1.8520373624088468E-2</v>
      </c>
      <c r="W96" s="178">
        <f>+J96/'Total x Ano'!$D$30</f>
        <v>0</v>
      </c>
      <c r="X96" s="178">
        <f>+K96/'Total x Ano'!$D$30</f>
        <v>0</v>
      </c>
      <c r="Y96" s="178">
        <f>+L96/'Total x Ano'!$D$30</f>
        <v>0.23689167795426938</v>
      </c>
    </row>
    <row r="97" spans="1:27" x14ac:dyDescent="0.25">
      <c r="A97" s="162"/>
      <c r="B97" s="179"/>
      <c r="C97" s="179"/>
      <c r="D97" s="179"/>
      <c r="E97" s="179"/>
      <c r="F97" s="179"/>
      <c r="G97" s="179"/>
      <c r="H97" s="179"/>
      <c r="I97" s="179"/>
      <c r="J97" s="179"/>
      <c r="K97" s="179"/>
      <c r="L97" s="179"/>
    </row>
    <row r="98" spans="1:27" x14ac:dyDescent="0.25">
      <c r="A98" s="162"/>
      <c r="B98" s="162"/>
      <c r="C98" s="162"/>
      <c r="D98" s="162"/>
      <c r="E98" s="162"/>
      <c r="F98" s="162"/>
      <c r="G98" s="162"/>
      <c r="H98" s="162"/>
      <c r="I98" s="162"/>
      <c r="J98" s="162"/>
      <c r="K98" s="162"/>
      <c r="L98" s="162"/>
    </row>
    <row r="99" spans="1:27" s="132" customFormat="1" x14ac:dyDescent="0.25">
      <c r="A99" s="162"/>
      <c r="B99" s="176">
        <v>2010</v>
      </c>
      <c r="C99" s="162">
        <v>2010</v>
      </c>
      <c r="D99" s="162">
        <v>2010</v>
      </c>
      <c r="E99" s="162">
        <v>2010</v>
      </c>
      <c r="F99" s="162">
        <v>2010</v>
      </c>
      <c r="G99" s="162">
        <v>2010</v>
      </c>
      <c r="H99" s="162">
        <v>2010</v>
      </c>
      <c r="I99" s="162">
        <v>2010</v>
      </c>
      <c r="J99" s="162">
        <v>2010</v>
      </c>
      <c r="K99" s="162">
        <v>2010</v>
      </c>
      <c r="L99" s="162">
        <v>2010</v>
      </c>
      <c r="M99" s="161"/>
      <c r="N99" s="162"/>
      <c r="O99" s="176">
        <v>2010</v>
      </c>
      <c r="P99" s="162">
        <v>2010</v>
      </c>
      <c r="Q99" s="162">
        <v>2010</v>
      </c>
      <c r="R99" s="162">
        <v>2010</v>
      </c>
      <c r="S99" s="162">
        <v>2010</v>
      </c>
      <c r="T99" s="162">
        <v>2010</v>
      </c>
      <c r="U99" s="162">
        <v>2010</v>
      </c>
      <c r="V99" s="162">
        <v>2010</v>
      </c>
      <c r="W99" s="162">
        <v>2010</v>
      </c>
      <c r="X99" s="162">
        <v>2010</v>
      </c>
      <c r="Y99" s="162">
        <v>2010</v>
      </c>
      <c r="Z99" s="161"/>
      <c r="AA99" s="161"/>
    </row>
    <row r="100" spans="1:27" s="132" customFormat="1" x14ac:dyDescent="0.25">
      <c r="A100" s="162"/>
      <c r="B100" s="162" t="s">
        <v>779</v>
      </c>
      <c r="C100" s="162" t="s">
        <v>781</v>
      </c>
      <c r="D100" s="162" t="s">
        <v>23</v>
      </c>
      <c r="E100" s="162" t="s">
        <v>786</v>
      </c>
      <c r="F100" s="162" t="s">
        <v>787</v>
      </c>
      <c r="G100" s="162" t="s">
        <v>790</v>
      </c>
      <c r="H100" s="162" t="s">
        <v>25</v>
      </c>
      <c r="I100" s="162" t="s">
        <v>24</v>
      </c>
      <c r="J100" s="162" t="s">
        <v>35</v>
      </c>
      <c r="K100" s="162" t="s">
        <v>794</v>
      </c>
      <c r="L100" s="162" t="s">
        <v>938</v>
      </c>
      <c r="M100" s="161"/>
      <c r="N100" s="162"/>
      <c r="O100" s="162" t="s">
        <v>779</v>
      </c>
      <c r="P100" s="162" t="s">
        <v>781</v>
      </c>
      <c r="Q100" s="162" t="s">
        <v>23</v>
      </c>
      <c r="R100" s="162" t="s">
        <v>786</v>
      </c>
      <c r="S100" s="162" t="s">
        <v>787</v>
      </c>
      <c r="T100" s="162" t="s">
        <v>790</v>
      </c>
      <c r="U100" s="162" t="s">
        <v>25</v>
      </c>
      <c r="V100" s="162" t="s">
        <v>24</v>
      </c>
      <c r="W100" s="162" t="s">
        <v>35</v>
      </c>
      <c r="X100" s="162" t="s">
        <v>794</v>
      </c>
      <c r="Y100" s="162" t="s">
        <v>938</v>
      </c>
      <c r="Z100" s="161"/>
      <c r="AA100" s="161"/>
    </row>
    <row r="101" spans="1:27" x14ac:dyDescent="0.25">
      <c r="A101" s="162" t="s">
        <v>528</v>
      </c>
      <c r="B101" s="177">
        <f>tab_dinamicas!C622</f>
        <v>34448.359434515223</v>
      </c>
      <c r="C101" s="177">
        <f>tab_dinamicas!D622</f>
        <v>0</v>
      </c>
      <c r="D101" s="177">
        <f>tab_dinamicas!E622</f>
        <v>0</v>
      </c>
      <c r="E101" s="177">
        <f>tab_dinamicas!F622</f>
        <v>0</v>
      </c>
      <c r="F101" s="177">
        <f>tab_dinamicas!G622</f>
        <v>163873.80468489169</v>
      </c>
      <c r="G101" s="177">
        <f>tab_dinamicas!H622</f>
        <v>0</v>
      </c>
      <c r="H101" s="177">
        <f>tab_dinamicas!I622</f>
        <v>0</v>
      </c>
      <c r="I101" s="177">
        <f>tab_dinamicas!J622</f>
        <v>12299.785686309744</v>
      </c>
      <c r="J101" s="177">
        <f>tab_dinamicas!K622</f>
        <v>0</v>
      </c>
      <c r="K101" s="177">
        <f>tab_dinamicas!L622</f>
        <v>0</v>
      </c>
      <c r="L101" s="177">
        <f>SUM(B101:K101)</f>
        <v>210621.94980571663</v>
      </c>
      <c r="N101" s="162" t="s">
        <v>528</v>
      </c>
      <c r="O101" s="178">
        <f>+B101/'Total x Ano'!$E$30</f>
        <v>1.7161065124677175E-4</v>
      </c>
      <c r="P101" s="178">
        <f>+C101/'Total x Ano'!$E$30</f>
        <v>0</v>
      </c>
      <c r="Q101" s="178">
        <f>+D101/'Total x Ano'!$E$30</f>
        <v>0</v>
      </c>
      <c r="R101" s="178">
        <f>+E101/'Total x Ano'!$E$30</f>
        <v>0</v>
      </c>
      <c r="S101" s="178">
        <f>+F101/'Total x Ano'!$E$30</f>
        <v>8.1636660804472049E-4</v>
      </c>
      <c r="T101" s="178">
        <f>+G101/'Total x Ano'!$E$30</f>
        <v>0</v>
      </c>
      <c r="U101" s="178">
        <f>+H101/'Total x Ano'!$E$30</f>
        <v>0</v>
      </c>
      <c r="V101" s="178">
        <f>+I101/'Total x Ano'!$E$30</f>
        <v>6.1273577797973889E-5</v>
      </c>
      <c r="W101" s="178">
        <f>+J101/'Total x Ano'!$E$30</f>
        <v>0</v>
      </c>
      <c r="X101" s="178">
        <f>+K101/'Total x Ano'!$E$30</f>
        <v>0</v>
      </c>
      <c r="Y101" s="178">
        <f>+L101/'Total x Ano'!$E$30</f>
        <v>1.0492508370894659E-3</v>
      </c>
    </row>
    <row r="102" spans="1:27" x14ac:dyDescent="0.25">
      <c r="A102" s="162" t="s">
        <v>529</v>
      </c>
      <c r="B102" s="177">
        <f>tab_dinamicas!C623</f>
        <v>5441.4876180128713</v>
      </c>
      <c r="C102" s="177">
        <f>tab_dinamicas!D623</f>
        <v>0</v>
      </c>
      <c r="D102" s="177">
        <f>tab_dinamicas!E623</f>
        <v>0</v>
      </c>
      <c r="E102" s="177">
        <f>tab_dinamicas!F623</f>
        <v>0</v>
      </c>
      <c r="F102" s="177">
        <f>tab_dinamicas!G623</f>
        <v>42813.015828314215</v>
      </c>
      <c r="G102" s="177">
        <f>tab_dinamicas!H623</f>
        <v>0</v>
      </c>
      <c r="H102" s="177">
        <f>tab_dinamicas!I623</f>
        <v>0</v>
      </c>
      <c r="I102" s="177">
        <f>tab_dinamicas!J623</f>
        <v>10900.234181832462</v>
      </c>
      <c r="J102" s="177">
        <f>tab_dinamicas!K623</f>
        <v>0</v>
      </c>
      <c r="K102" s="177">
        <f>tab_dinamicas!L623</f>
        <v>0</v>
      </c>
      <c r="L102" s="177">
        <f t="shared" ref="L102:L128" si="6">SUM(B102:K102)</f>
        <v>59154.73762815955</v>
      </c>
      <c r="N102" s="162" t="s">
        <v>529</v>
      </c>
      <c r="O102" s="178">
        <f>+B102/'Total x Ano'!$E$30</f>
        <v>2.7107741825951914E-5</v>
      </c>
      <c r="P102" s="178">
        <f>+C102/'Total x Ano'!$E$30</f>
        <v>0</v>
      </c>
      <c r="Q102" s="178">
        <f>+D102/'Total x Ano'!$E$30</f>
        <v>0</v>
      </c>
      <c r="R102" s="178">
        <f>+E102/'Total x Ano'!$E$30</f>
        <v>0</v>
      </c>
      <c r="S102" s="178">
        <f>+F102/'Total x Ano'!$E$30</f>
        <v>2.1328068008875684E-4</v>
      </c>
      <c r="T102" s="178">
        <f>+G102/'Total x Ano'!$E$30</f>
        <v>0</v>
      </c>
      <c r="U102" s="178">
        <f>+H102/'Total x Ano'!$E$30</f>
        <v>0</v>
      </c>
      <c r="V102" s="178">
        <f>+I102/'Total x Ano'!$E$30</f>
        <v>5.4301462171007303E-5</v>
      </c>
      <c r="W102" s="178">
        <f>+J102/'Total x Ano'!$E$30</f>
        <v>0</v>
      </c>
      <c r="X102" s="178">
        <f>+K102/'Total x Ano'!$E$30</f>
        <v>0</v>
      </c>
      <c r="Y102" s="178">
        <f>+L102/'Total x Ano'!$E$30</f>
        <v>2.9468988408571604E-4</v>
      </c>
    </row>
    <row r="103" spans="1:27" x14ac:dyDescent="0.25">
      <c r="A103" s="162" t="s">
        <v>530</v>
      </c>
      <c r="B103" s="177">
        <f>tab_dinamicas!C624</f>
        <v>48687.601279582173</v>
      </c>
      <c r="C103" s="177">
        <f>tab_dinamicas!D624</f>
        <v>0</v>
      </c>
      <c r="D103" s="177">
        <f>tab_dinamicas!E624</f>
        <v>0</v>
      </c>
      <c r="E103" s="177">
        <f>tab_dinamicas!F624</f>
        <v>0</v>
      </c>
      <c r="F103" s="177">
        <f>tab_dinamicas!G624</f>
        <v>283196.95504275418</v>
      </c>
      <c r="G103" s="177">
        <f>tab_dinamicas!H624</f>
        <v>0</v>
      </c>
      <c r="H103" s="177">
        <f>tab_dinamicas!I624</f>
        <v>0</v>
      </c>
      <c r="I103" s="177">
        <f>tab_dinamicas!J624</f>
        <v>46908.754696981647</v>
      </c>
      <c r="J103" s="177">
        <f>tab_dinamicas!K624</f>
        <v>0</v>
      </c>
      <c r="K103" s="177">
        <f>tab_dinamicas!L624</f>
        <v>0</v>
      </c>
      <c r="L103" s="177">
        <f t="shared" si="6"/>
        <v>378793.311019318</v>
      </c>
      <c r="N103" s="162" t="s">
        <v>530</v>
      </c>
      <c r="O103" s="178">
        <f>+B103/'Total x Ano'!$E$30</f>
        <v>2.4254597607515456E-4</v>
      </c>
      <c r="P103" s="178">
        <f>+C103/'Total x Ano'!$E$30</f>
        <v>0</v>
      </c>
      <c r="Q103" s="178">
        <f>+D103/'Total x Ano'!$E$30</f>
        <v>0</v>
      </c>
      <c r="R103" s="178">
        <f>+E103/'Total x Ano'!$E$30</f>
        <v>0</v>
      </c>
      <c r="S103" s="178">
        <f>+F103/'Total x Ano'!$E$30</f>
        <v>1.410796179666421E-3</v>
      </c>
      <c r="T103" s="178">
        <f>+G103/'Total x Ano'!$E$30</f>
        <v>0</v>
      </c>
      <c r="U103" s="178">
        <f>+H103/'Total x Ano'!$E$30</f>
        <v>0</v>
      </c>
      <c r="V103" s="178">
        <f>+I103/'Total x Ano'!$E$30</f>
        <v>2.3368433431574149E-4</v>
      </c>
      <c r="W103" s="178">
        <f>+J103/'Total x Ano'!$E$30</f>
        <v>0</v>
      </c>
      <c r="X103" s="178">
        <f>+K103/'Total x Ano'!$E$30</f>
        <v>0</v>
      </c>
      <c r="Y103" s="178">
        <f>+L103/'Total x Ano'!$E$30</f>
        <v>1.887026490057317E-3</v>
      </c>
    </row>
    <row r="104" spans="1:27" x14ac:dyDescent="0.25">
      <c r="A104" s="162" t="s">
        <v>531</v>
      </c>
      <c r="B104" s="177">
        <f>tab_dinamicas!C625</f>
        <v>1440.7912803533195</v>
      </c>
      <c r="C104" s="177">
        <f>tab_dinamicas!D625</f>
        <v>0</v>
      </c>
      <c r="D104" s="177">
        <f>tab_dinamicas!E625</f>
        <v>0</v>
      </c>
      <c r="E104" s="177">
        <f>tab_dinamicas!F625</f>
        <v>0</v>
      </c>
      <c r="F104" s="177">
        <f>tab_dinamicas!G625</f>
        <v>27440.938959671315</v>
      </c>
      <c r="G104" s="177">
        <f>tab_dinamicas!H625</f>
        <v>0</v>
      </c>
      <c r="H104" s="177">
        <f>tab_dinamicas!I625</f>
        <v>0</v>
      </c>
      <c r="I104" s="177">
        <f>tab_dinamicas!J625</f>
        <v>6663.4888956399791</v>
      </c>
      <c r="J104" s="177">
        <f>tab_dinamicas!K625</f>
        <v>0</v>
      </c>
      <c r="K104" s="177">
        <f>tab_dinamicas!L625</f>
        <v>0</v>
      </c>
      <c r="L104" s="177">
        <f t="shared" si="6"/>
        <v>35545.219135664614</v>
      </c>
      <c r="N104" s="162" t="s">
        <v>531</v>
      </c>
      <c r="O104" s="178">
        <f>+B104/'Total x Ano'!$E$30</f>
        <v>7.177558931423834E-6</v>
      </c>
      <c r="P104" s="178">
        <f>+C104/'Total x Ano'!$E$30</f>
        <v>0</v>
      </c>
      <c r="Q104" s="178">
        <f>+D104/'Total x Ano'!$E$30</f>
        <v>0</v>
      </c>
      <c r="R104" s="178">
        <f>+E104/'Total x Ano'!$E$30</f>
        <v>0</v>
      </c>
      <c r="S104" s="178">
        <f>+F104/'Total x Ano'!$E$30</f>
        <v>1.3670193538952127E-4</v>
      </c>
      <c r="T104" s="178">
        <f>+G104/'Total x Ano'!$E$30</f>
        <v>0</v>
      </c>
      <c r="U104" s="178">
        <f>+H104/'Total x Ano'!$E$30</f>
        <v>0</v>
      </c>
      <c r="V104" s="178">
        <f>+I104/'Total x Ano'!$E$30</f>
        <v>3.319535930673852E-5</v>
      </c>
      <c r="W104" s="178">
        <f>+J104/'Total x Ano'!$E$30</f>
        <v>0</v>
      </c>
      <c r="X104" s="178">
        <f>+K104/'Total x Ano'!$E$30</f>
        <v>0</v>
      </c>
      <c r="Y104" s="178">
        <f>+L104/'Total x Ano'!$E$30</f>
        <v>1.7707485362768364E-4</v>
      </c>
    </row>
    <row r="105" spans="1:27" x14ac:dyDescent="0.25">
      <c r="A105" s="162" t="s">
        <v>532</v>
      </c>
      <c r="B105" s="177">
        <f>tab_dinamicas!C626</f>
        <v>29179.800502690632</v>
      </c>
      <c r="C105" s="177">
        <f>tab_dinamicas!D626</f>
        <v>0</v>
      </c>
      <c r="D105" s="177">
        <f>tab_dinamicas!E626</f>
        <v>0</v>
      </c>
      <c r="E105" s="177">
        <f>tab_dinamicas!F626</f>
        <v>0</v>
      </c>
      <c r="F105" s="177">
        <f>tab_dinamicas!G626</f>
        <v>331842.56038223754</v>
      </c>
      <c r="G105" s="177">
        <f>tab_dinamicas!H626</f>
        <v>0</v>
      </c>
      <c r="H105" s="177">
        <f>tab_dinamicas!I626</f>
        <v>0</v>
      </c>
      <c r="I105" s="177">
        <f>tab_dinamicas!J626</f>
        <v>55343.494622766666</v>
      </c>
      <c r="J105" s="177">
        <f>tab_dinamicas!K626</f>
        <v>0</v>
      </c>
      <c r="K105" s="177">
        <f>tab_dinamicas!L626</f>
        <v>0</v>
      </c>
      <c r="L105" s="177">
        <f t="shared" si="6"/>
        <v>416365.85550769483</v>
      </c>
      <c r="N105" s="162" t="s">
        <v>532</v>
      </c>
      <c r="O105" s="178">
        <f>+B105/'Total x Ano'!$E$30</f>
        <v>1.4536438453728896E-4</v>
      </c>
      <c r="P105" s="178">
        <f>+C105/'Total x Ano'!$E$30</f>
        <v>0</v>
      </c>
      <c r="Q105" s="178">
        <f>+D105/'Total x Ano'!$E$30</f>
        <v>0</v>
      </c>
      <c r="R105" s="178">
        <f>+E105/'Total x Ano'!$E$30</f>
        <v>0</v>
      </c>
      <c r="S105" s="178">
        <f>+F105/'Total x Ano'!$E$30</f>
        <v>1.6531329454700738E-3</v>
      </c>
      <c r="T105" s="178">
        <f>+G105/'Total x Ano'!$E$30</f>
        <v>0</v>
      </c>
      <c r="U105" s="178">
        <f>+H105/'Total x Ano'!$E$30</f>
        <v>0</v>
      </c>
      <c r="V105" s="178">
        <f>+I105/'Total x Ano'!$E$30</f>
        <v>2.7570349678159798E-4</v>
      </c>
      <c r="W105" s="178">
        <f>+J105/'Total x Ano'!$E$30</f>
        <v>0</v>
      </c>
      <c r="X105" s="178">
        <f>+K105/'Total x Ano'!$E$30</f>
        <v>0</v>
      </c>
      <c r="Y105" s="178">
        <f>+L105/'Total x Ano'!$E$30</f>
        <v>2.0742008267889606E-3</v>
      </c>
    </row>
    <row r="106" spans="1:27" x14ac:dyDescent="0.25">
      <c r="A106" s="162" t="s">
        <v>533</v>
      </c>
      <c r="B106" s="177">
        <f>tab_dinamicas!C627</f>
        <v>2909.5884393632082</v>
      </c>
      <c r="C106" s="177">
        <f>tab_dinamicas!D627</f>
        <v>0</v>
      </c>
      <c r="D106" s="177">
        <f>tab_dinamicas!E627</f>
        <v>0</v>
      </c>
      <c r="E106" s="177">
        <f>tab_dinamicas!F627</f>
        <v>0</v>
      </c>
      <c r="F106" s="177">
        <f>tab_dinamicas!G627</f>
        <v>39574.367362746249</v>
      </c>
      <c r="G106" s="177">
        <f>tab_dinamicas!H627</f>
        <v>0</v>
      </c>
      <c r="H106" s="177">
        <f>tab_dinamicas!I627</f>
        <v>0</v>
      </c>
      <c r="I106" s="177">
        <f>tab_dinamicas!J627</f>
        <v>3093.5827917961747</v>
      </c>
      <c r="J106" s="177">
        <f>tab_dinamicas!K627</f>
        <v>0</v>
      </c>
      <c r="K106" s="177">
        <f>tab_dinamicas!L627</f>
        <v>0</v>
      </c>
      <c r="L106" s="177">
        <f t="shared" si="6"/>
        <v>45577.538593905629</v>
      </c>
      <c r="N106" s="162" t="s">
        <v>533</v>
      </c>
      <c r="O106" s="178">
        <f>+B106/'Total x Ano'!$E$30</f>
        <v>1.4494634146173965E-5</v>
      </c>
      <c r="P106" s="178">
        <f>+C106/'Total x Ano'!$E$30</f>
        <v>0</v>
      </c>
      <c r="Q106" s="178">
        <f>+D106/'Total x Ano'!$E$30</f>
        <v>0</v>
      </c>
      <c r="R106" s="178">
        <f>+E106/'Total x Ano'!$E$30</f>
        <v>0</v>
      </c>
      <c r="S106" s="178">
        <f>+F106/'Total x Ano'!$E$30</f>
        <v>1.9714677468777534E-4</v>
      </c>
      <c r="T106" s="178">
        <f>+G106/'Total x Ano'!$E$30</f>
        <v>0</v>
      </c>
      <c r="U106" s="178">
        <f>+H106/'Total x Ano'!$E$30</f>
        <v>0</v>
      </c>
      <c r="V106" s="178">
        <f>+I106/'Total x Ano'!$E$30</f>
        <v>1.5411234854163347E-5</v>
      </c>
      <c r="W106" s="178">
        <f>+J106/'Total x Ano'!$E$30</f>
        <v>0</v>
      </c>
      <c r="X106" s="178">
        <f>+K106/'Total x Ano'!$E$30</f>
        <v>0</v>
      </c>
      <c r="Y106" s="178">
        <f>+L106/'Total x Ano'!$E$30</f>
        <v>2.2705264368811263E-4</v>
      </c>
    </row>
    <row r="107" spans="1:27" x14ac:dyDescent="0.25">
      <c r="A107" s="162" t="s">
        <v>534</v>
      </c>
      <c r="B107" s="177">
        <f>tab_dinamicas!C628</f>
        <v>4760.8859542149503</v>
      </c>
      <c r="C107" s="177">
        <f>tab_dinamicas!D628</f>
        <v>0</v>
      </c>
      <c r="D107" s="177">
        <f>tab_dinamicas!E628</f>
        <v>0</v>
      </c>
      <c r="E107" s="177">
        <f>tab_dinamicas!F628</f>
        <v>0</v>
      </c>
      <c r="F107" s="177">
        <f>tab_dinamicas!G628</f>
        <v>96559.339701070727</v>
      </c>
      <c r="G107" s="177">
        <f>tab_dinamicas!H628</f>
        <v>0</v>
      </c>
      <c r="H107" s="177">
        <f>tab_dinamicas!I628</f>
        <v>0</v>
      </c>
      <c r="I107" s="177">
        <f>tab_dinamicas!J628</f>
        <v>11331.749892506459</v>
      </c>
      <c r="J107" s="177">
        <f>tab_dinamicas!K628</f>
        <v>0</v>
      </c>
      <c r="K107" s="177">
        <f>tab_dinamicas!L628</f>
        <v>0</v>
      </c>
      <c r="L107" s="177">
        <f t="shared" si="6"/>
        <v>112651.97554779213</v>
      </c>
      <c r="N107" s="162" t="s">
        <v>534</v>
      </c>
      <c r="O107" s="178">
        <f>+B107/'Total x Ano'!$E$30</f>
        <v>2.3717203156439181E-5</v>
      </c>
      <c r="P107" s="178">
        <f>+C107/'Total x Ano'!$E$30</f>
        <v>0</v>
      </c>
      <c r="Q107" s="178">
        <f>+D107/'Total x Ano'!$E$30</f>
        <v>0</v>
      </c>
      <c r="R107" s="178">
        <f>+E107/'Total x Ano'!$E$30</f>
        <v>0</v>
      </c>
      <c r="S107" s="178">
        <f>+F107/'Total x Ano'!$E$30</f>
        <v>4.810275856985002E-4</v>
      </c>
      <c r="T107" s="178">
        <f>+G107/'Total x Ano'!$E$30</f>
        <v>0</v>
      </c>
      <c r="U107" s="178">
        <f>+H107/'Total x Ano'!$E$30</f>
        <v>0</v>
      </c>
      <c r="V107" s="178">
        <f>+I107/'Total x Ano'!$E$30</f>
        <v>5.6451134705420706E-5</v>
      </c>
      <c r="W107" s="178">
        <f>+J107/'Total x Ano'!$E$30</f>
        <v>0</v>
      </c>
      <c r="X107" s="178">
        <f>+K107/'Total x Ano'!$E$30</f>
        <v>0</v>
      </c>
      <c r="Y107" s="178">
        <f>+L107/'Total x Ano'!$E$30</f>
        <v>5.6119592356036003E-4</v>
      </c>
    </row>
    <row r="108" spans="1:27" x14ac:dyDescent="0.25">
      <c r="A108" s="162" t="s">
        <v>535</v>
      </c>
      <c r="B108" s="177">
        <f>tab_dinamicas!C629</f>
        <v>33363.954141751383</v>
      </c>
      <c r="C108" s="177">
        <f>tab_dinamicas!D629</f>
        <v>0</v>
      </c>
      <c r="D108" s="177">
        <f>tab_dinamicas!E629</f>
        <v>0</v>
      </c>
      <c r="E108" s="177">
        <f>tab_dinamicas!F629</f>
        <v>0</v>
      </c>
      <c r="F108" s="177">
        <f>tab_dinamicas!G629</f>
        <v>246471.83581040765</v>
      </c>
      <c r="G108" s="177">
        <f>tab_dinamicas!H629</f>
        <v>0</v>
      </c>
      <c r="H108" s="177">
        <f>tab_dinamicas!I629</f>
        <v>0</v>
      </c>
      <c r="I108" s="177">
        <f>tab_dinamicas!J629</f>
        <v>42129.701504768738</v>
      </c>
      <c r="J108" s="177">
        <f>tab_dinamicas!K629</f>
        <v>0</v>
      </c>
      <c r="K108" s="177">
        <f>tab_dinamicas!L629</f>
        <v>0</v>
      </c>
      <c r="L108" s="177">
        <f t="shared" si="6"/>
        <v>321965.49145692779</v>
      </c>
      <c r="N108" s="162" t="s">
        <v>535</v>
      </c>
      <c r="O108" s="178">
        <f>+B108/'Total x Ano'!$E$30</f>
        <v>1.6620849272423288E-4</v>
      </c>
      <c r="P108" s="178">
        <f>+C108/'Total x Ano'!$E$30</f>
        <v>0</v>
      </c>
      <c r="Q108" s="178">
        <f>+D108/'Total x Ano'!$E$30</f>
        <v>0</v>
      </c>
      <c r="R108" s="178">
        <f>+E108/'Total x Ano'!$E$30</f>
        <v>0</v>
      </c>
      <c r="S108" s="178">
        <f>+F108/'Total x Ano'!$E$30</f>
        <v>1.2278434431055129E-3</v>
      </c>
      <c r="T108" s="178">
        <f>+G108/'Total x Ano'!$E$30</f>
        <v>0</v>
      </c>
      <c r="U108" s="178">
        <f>+H108/'Total x Ano'!$E$30</f>
        <v>0</v>
      </c>
      <c r="V108" s="178">
        <f>+I108/'Total x Ano'!$E$30</f>
        <v>2.0987662782052618E-4</v>
      </c>
      <c r="W108" s="178">
        <f>+J108/'Total x Ano'!$E$30</f>
        <v>0</v>
      </c>
      <c r="X108" s="178">
        <f>+K108/'Total x Ano'!$E$30</f>
        <v>0</v>
      </c>
      <c r="Y108" s="178">
        <f>+L108/'Total x Ano'!$E$30</f>
        <v>1.6039285636502722E-3</v>
      </c>
    </row>
    <row r="109" spans="1:27" x14ac:dyDescent="0.25">
      <c r="A109" s="162" t="s">
        <v>536</v>
      </c>
      <c r="B109" s="177">
        <f>tab_dinamicas!C630</f>
        <v>21907.864973143012</v>
      </c>
      <c r="C109" s="177">
        <f>tab_dinamicas!D630</f>
        <v>0</v>
      </c>
      <c r="D109" s="177">
        <f>tab_dinamicas!E630</f>
        <v>0</v>
      </c>
      <c r="E109" s="177">
        <f>tab_dinamicas!F630</f>
        <v>0</v>
      </c>
      <c r="F109" s="177">
        <f>tab_dinamicas!G630</f>
        <v>186479.74768063531</v>
      </c>
      <c r="G109" s="177">
        <f>tab_dinamicas!H630</f>
        <v>0</v>
      </c>
      <c r="H109" s="177">
        <f>tab_dinamicas!I630</f>
        <v>0</v>
      </c>
      <c r="I109" s="177">
        <f>tab_dinamicas!J630</f>
        <v>30177.676021378295</v>
      </c>
      <c r="J109" s="177">
        <f>tab_dinamicas!K630</f>
        <v>0</v>
      </c>
      <c r="K109" s="177">
        <f>tab_dinamicas!L630</f>
        <v>0</v>
      </c>
      <c r="L109" s="177">
        <f t="shared" si="6"/>
        <v>238565.2886751566</v>
      </c>
      <c r="N109" s="162" t="s">
        <v>536</v>
      </c>
      <c r="O109" s="178">
        <f>+B109/'Total x Ano'!$E$30</f>
        <v>1.0913793972146295E-4</v>
      </c>
      <c r="P109" s="178">
        <f>+C109/'Total x Ano'!$E$30</f>
        <v>0</v>
      </c>
      <c r="Q109" s="178">
        <f>+D109/'Total x Ano'!$E$30</f>
        <v>0</v>
      </c>
      <c r="R109" s="178">
        <f>+E109/'Total x Ano'!$E$30</f>
        <v>0</v>
      </c>
      <c r="S109" s="178">
        <f>+F109/'Total x Ano'!$E$30</f>
        <v>9.2898214803644526E-4</v>
      </c>
      <c r="T109" s="178">
        <f>+G109/'Total x Ano'!$E$30</f>
        <v>0</v>
      </c>
      <c r="U109" s="178">
        <f>+H109/'Total x Ano'!$E$30</f>
        <v>0</v>
      </c>
      <c r="V109" s="178">
        <f>+I109/'Total x Ano'!$E$30</f>
        <v>1.5033547954547741E-4</v>
      </c>
      <c r="W109" s="178">
        <f>+J109/'Total x Ano'!$E$30</f>
        <v>0</v>
      </c>
      <c r="X109" s="178">
        <f>+K109/'Total x Ano'!$E$30</f>
        <v>0</v>
      </c>
      <c r="Y109" s="178">
        <f>+L109/'Total x Ano'!$E$30</f>
        <v>1.1884555673033856E-3</v>
      </c>
    </row>
    <row r="110" spans="1:27" x14ac:dyDescent="0.25">
      <c r="A110" s="162" t="s">
        <v>537</v>
      </c>
      <c r="B110" s="177">
        <f>tab_dinamicas!C631</f>
        <v>43696.96541053585</v>
      </c>
      <c r="C110" s="177">
        <f>tab_dinamicas!D631</f>
        <v>0</v>
      </c>
      <c r="D110" s="177">
        <f>tab_dinamicas!E631</f>
        <v>0</v>
      </c>
      <c r="E110" s="177">
        <f>tab_dinamicas!F631</f>
        <v>0</v>
      </c>
      <c r="F110" s="177">
        <f>tab_dinamicas!G631</f>
        <v>913694.07285928261</v>
      </c>
      <c r="G110" s="177">
        <f>tab_dinamicas!H631</f>
        <v>0</v>
      </c>
      <c r="H110" s="177">
        <f>tab_dinamicas!I631</f>
        <v>0</v>
      </c>
      <c r="I110" s="177">
        <f>tab_dinamicas!J631</f>
        <v>42109.372058460722</v>
      </c>
      <c r="J110" s="177">
        <f>tab_dinamicas!K631</f>
        <v>0</v>
      </c>
      <c r="K110" s="177">
        <f>tab_dinamicas!L631</f>
        <v>0</v>
      </c>
      <c r="L110" s="177">
        <f t="shared" si="6"/>
        <v>999500.41032827913</v>
      </c>
      <c r="N110" s="162" t="s">
        <v>537</v>
      </c>
      <c r="O110" s="178">
        <f>+B110/'Total x Ano'!$E$30</f>
        <v>2.1768423270968011E-4</v>
      </c>
      <c r="P110" s="178">
        <f>+C110/'Total x Ano'!$E$30</f>
        <v>0</v>
      </c>
      <c r="Q110" s="178">
        <f>+D110/'Total x Ano'!$E$30</f>
        <v>0</v>
      </c>
      <c r="R110" s="178">
        <f>+E110/'Total x Ano'!$E$30</f>
        <v>0</v>
      </c>
      <c r="S110" s="178">
        <f>+F110/'Total x Ano'!$E$30</f>
        <v>4.5517301101599865E-3</v>
      </c>
      <c r="T110" s="178">
        <f>+G110/'Total x Ano'!$E$30</f>
        <v>0</v>
      </c>
      <c r="U110" s="178">
        <f>+H110/'Total x Ano'!$E$30</f>
        <v>0</v>
      </c>
      <c r="V110" s="178">
        <f>+I110/'Total x Ano'!$E$30</f>
        <v>2.0977535305511863E-4</v>
      </c>
      <c r="W110" s="178">
        <f>+J110/'Total x Ano'!$E$30</f>
        <v>0</v>
      </c>
      <c r="X110" s="178">
        <f>+K110/'Total x Ano'!$E$30</f>
        <v>0</v>
      </c>
      <c r="Y110" s="178">
        <f>+L110/'Total x Ano'!$E$30</f>
        <v>4.979189695924785E-3</v>
      </c>
    </row>
    <row r="111" spans="1:27" x14ac:dyDescent="0.25">
      <c r="A111" s="162" t="s">
        <v>538</v>
      </c>
      <c r="B111" s="177">
        <f>tab_dinamicas!C632</f>
        <v>17125.126951682389</v>
      </c>
      <c r="C111" s="177">
        <f>tab_dinamicas!D632</f>
        <v>0</v>
      </c>
      <c r="D111" s="177">
        <f>tab_dinamicas!E632</f>
        <v>0</v>
      </c>
      <c r="E111" s="177">
        <f>tab_dinamicas!F632</f>
        <v>0</v>
      </c>
      <c r="F111" s="177">
        <f>tab_dinamicas!G632</f>
        <v>186912.1045798967</v>
      </c>
      <c r="G111" s="177">
        <f>tab_dinamicas!H632</f>
        <v>0</v>
      </c>
      <c r="H111" s="177">
        <f>tab_dinamicas!I632</f>
        <v>0</v>
      </c>
      <c r="I111" s="177">
        <f>tab_dinamicas!J632</f>
        <v>31849.770803325529</v>
      </c>
      <c r="J111" s="177">
        <f>tab_dinamicas!K632</f>
        <v>0</v>
      </c>
      <c r="K111" s="177">
        <f>tab_dinamicas!L632</f>
        <v>0</v>
      </c>
      <c r="L111" s="177">
        <f t="shared" si="6"/>
        <v>235887.0023349046</v>
      </c>
      <c r="N111" s="162" t="s">
        <v>538</v>
      </c>
      <c r="O111" s="178">
        <f>+B111/'Total x Ano'!$E$30</f>
        <v>8.5311876591641082E-5</v>
      </c>
      <c r="P111" s="178">
        <f>+C111/'Total x Ano'!$E$30</f>
        <v>0</v>
      </c>
      <c r="Q111" s="178">
        <f>+D111/'Total x Ano'!$E$30</f>
        <v>0</v>
      </c>
      <c r="R111" s="178">
        <f>+E111/'Total x Ano'!$E$30</f>
        <v>0</v>
      </c>
      <c r="S111" s="178">
        <f>+F111/'Total x Ano'!$E$30</f>
        <v>9.3113601110195144E-4</v>
      </c>
      <c r="T111" s="178">
        <f>+G111/'Total x Ano'!$E$30</f>
        <v>0</v>
      </c>
      <c r="U111" s="178">
        <f>+H111/'Total x Ano'!$E$30</f>
        <v>0</v>
      </c>
      <c r="V111" s="178">
        <f>+I111/'Total x Ano'!$E$30</f>
        <v>1.5866531815569545E-4</v>
      </c>
      <c r="W111" s="178">
        <f>+J111/'Total x Ano'!$E$30</f>
        <v>0</v>
      </c>
      <c r="X111" s="178">
        <f>+K111/'Total x Ano'!$E$30</f>
        <v>0</v>
      </c>
      <c r="Y111" s="178">
        <f>+L111/'Total x Ano'!$E$30</f>
        <v>1.1751132058492879E-3</v>
      </c>
    </row>
    <row r="112" spans="1:27" x14ac:dyDescent="0.25">
      <c r="A112" s="162" t="s">
        <v>539</v>
      </c>
      <c r="B112" s="177">
        <f>tab_dinamicas!C633</f>
        <v>21706.538935159198</v>
      </c>
      <c r="C112" s="177">
        <f>tab_dinamicas!D633</f>
        <v>0</v>
      </c>
      <c r="D112" s="177">
        <f>tab_dinamicas!E633</f>
        <v>0</v>
      </c>
      <c r="E112" s="177">
        <f>tab_dinamicas!F633</f>
        <v>0</v>
      </c>
      <c r="F112" s="177">
        <f>tab_dinamicas!G633</f>
        <v>152872.76729231724</v>
      </c>
      <c r="G112" s="177">
        <f>tab_dinamicas!H633</f>
        <v>0</v>
      </c>
      <c r="H112" s="177">
        <f>tab_dinamicas!I633</f>
        <v>0</v>
      </c>
      <c r="I112" s="177">
        <f>tab_dinamicas!J633</f>
        <v>14860.283936119569</v>
      </c>
      <c r="J112" s="177">
        <f>tab_dinamicas!K633</f>
        <v>0</v>
      </c>
      <c r="K112" s="177">
        <f>tab_dinamicas!L633</f>
        <v>0</v>
      </c>
      <c r="L112" s="177">
        <f t="shared" si="6"/>
        <v>189439.590163596</v>
      </c>
      <c r="N112" s="162" t="s">
        <v>539</v>
      </c>
      <c r="O112" s="178">
        <f>+B112/'Total x Ano'!$E$30</f>
        <v>1.0813499812835132E-4</v>
      </c>
      <c r="P112" s="178">
        <f>+C112/'Total x Ano'!$E$30</f>
        <v>0</v>
      </c>
      <c r="Q112" s="178">
        <f>+D112/'Total x Ano'!$E$30</f>
        <v>0</v>
      </c>
      <c r="R112" s="178">
        <f>+E112/'Total x Ano'!$E$30</f>
        <v>0</v>
      </c>
      <c r="S112" s="178">
        <f>+F112/'Total x Ano'!$E$30</f>
        <v>7.6156297668693133E-4</v>
      </c>
      <c r="T112" s="178">
        <f>+G112/'Total x Ano'!$E$30</f>
        <v>0</v>
      </c>
      <c r="U112" s="178">
        <f>+H112/'Total x Ano'!$E$30</f>
        <v>0</v>
      </c>
      <c r="V112" s="178">
        <f>+I112/'Total x Ano'!$E$30</f>
        <v>7.4029156855414337E-5</v>
      </c>
      <c r="W112" s="178">
        <f>+J112/'Total x Ano'!$E$30</f>
        <v>0</v>
      </c>
      <c r="X112" s="178">
        <f>+K112/'Total x Ano'!$E$30</f>
        <v>0</v>
      </c>
      <c r="Y112" s="178">
        <f>+L112/'Total x Ano'!$E$30</f>
        <v>9.4372713167069702E-4</v>
      </c>
    </row>
    <row r="113" spans="1:25" x14ac:dyDescent="0.25">
      <c r="A113" s="162" t="s">
        <v>540</v>
      </c>
      <c r="B113" s="177">
        <f>tab_dinamicas!C634</f>
        <v>60456.345776241433</v>
      </c>
      <c r="C113" s="177">
        <f>tab_dinamicas!D634</f>
        <v>0</v>
      </c>
      <c r="D113" s="177">
        <f>tab_dinamicas!E634</f>
        <v>0</v>
      </c>
      <c r="E113" s="177">
        <f>tab_dinamicas!F634</f>
        <v>0</v>
      </c>
      <c r="F113" s="177">
        <f>tab_dinamicas!G634</f>
        <v>1636865.1902136994</v>
      </c>
      <c r="G113" s="177">
        <f>tab_dinamicas!H634</f>
        <v>0</v>
      </c>
      <c r="H113" s="177">
        <f>tab_dinamicas!I634</f>
        <v>0</v>
      </c>
      <c r="I113" s="177">
        <f>tab_dinamicas!J634</f>
        <v>135877.17426391438</v>
      </c>
      <c r="J113" s="177">
        <f>tab_dinamicas!K634</f>
        <v>0</v>
      </c>
      <c r="K113" s="177">
        <f>tab_dinamicas!L634</f>
        <v>0</v>
      </c>
      <c r="L113" s="177">
        <f t="shared" si="6"/>
        <v>1833198.7102538552</v>
      </c>
      <c r="N113" s="162" t="s">
        <v>540</v>
      </c>
      <c r="O113" s="178">
        <f>+B113/'Total x Ano'!$E$30</f>
        <v>3.0117407740078676E-4</v>
      </c>
      <c r="P113" s="178">
        <f>+C113/'Total x Ano'!$E$30</f>
        <v>0</v>
      </c>
      <c r="Q113" s="178">
        <f>+D113/'Total x Ano'!$E$30</f>
        <v>0</v>
      </c>
      <c r="R113" s="178">
        <f>+E113/'Total x Ano'!$E$30</f>
        <v>0</v>
      </c>
      <c r="S113" s="178">
        <f>+F113/'Total x Ano'!$E$30</f>
        <v>8.1543361108307264E-3</v>
      </c>
      <c r="T113" s="178">
        <f>+G113/'Total x Ano'!$E$30</f>
        <v>0</v>
      </c>
      <c r="U113" s="178">
        <f>+H113/'Total x Ano'!$E$30</f>
        <v>0</v>
      </c>
      <c r="V113" s="178">
        <f>+I113/'Total x Ano'!$E$30</f>
        <v>6.7689639645475278E-4</v>
      </c>
      <c r="W113" s="178">
        <f>+J113/'Total x Ano'!$E$30</f>
        <v>0</v>
      </c>
      <c r="X113" s="178">
        <f>+K113/'Total x Ano'!$E$30</f>
        <v>0</v>
      </c>
      <c r="Y113" s="178">
        <f>+L113/'Total x Ano'!$E$30</f>
        <v>9.1324065846862673E-3</v>
      </c>
    </row>
    <row r="114" spans="1:25" x14ac:dyDescent="0.25">
      <c r="A114" s="162" t="s">
        <v>541</v>
      </c>
      <c r="B114" s="177">
        <f>tab_dinamicas!C635</f>
        <v>11337.008161583781</v>
      </c>
      <c r="C114" s="177">
        <f>tab_dinamicas!D635</f>
        <v>0</v>
      </c>
      <c r="D114" s="177">
        <f>tab_dinamicas!E635</f>
        <v>0</v>
      </c>
      <c r="E114" s="177">
        <f>tab_dinamicas!F635</f>
        <v>0</v>
      </c>
      <c r="F114" s="177">
        <f>tab_dinamicas!G635</f>
        <v>142649.32420951696</v>
      </c>
      <c r="G114" s="177">
        <f>tab_dinamicas!H635</f>
        <v>0</v>
      </c>
      <c r="H114" s="177">
        <f>tab_dinamicas!I635</f>
        <v>0</v>
      </c>
      <c r="I114" s="177">
        <f>tab_dinamicas!J635</f>
        <v>17110.797702224318</v>
      </c>
      <c r="J114" s="177">
        <f>tab_dinamicas!K635</f>
        <v>0</v>
      </c>
      <c r="K114" s="177">
        <f>tab_dinamicas!L635</f>
        <v>0</v>
      </c>
      <c r="L114" s="177">
        <f t="shared" si="6"/>
        <v>171097.13007332504</v>
      </c>
      <c r="N114" s="162" t="s">
        <v>541</v>
      </c>
      <c r="O114" s="178">
        <f>+B114/'Total x Ano'!$E$30</f>
        <v>5.647732971138334E-5</v>
      </c>
      <c r="P114" s="178">
        <f>+C114/'Total x Ano'!$E$30</f>
        <v>0</v>
      </c>
      <c r="Q114" s="178">
        <f>+D114/'Total x Ano'!$E$30</f>
        <v>0</v>
      </c>
      <c r="R114" s="178">
        <f>+E114/'Total x Ano'!$E$30</f>
        <v>0</v>
      </c>
      <c r="S114" s="178">
        <f>+F114/'Total x Ano'!$E$30</f>
        <v>7.1063307017690455E-4</v>
      </c>
      <c r="T114" s="178">
        <f>+G114/'Total x Ano'!$E$30</f>
        <v>0</v>
      </c>
      <c r="U114" s="178">
        <f>+H114/'Total x Ano'!$E$30</f>
        <v>0</v>
      </c>
      <c r="V114" s="178">
        <f>+I114/'Total x Ano'!$E$30</f>
        <v>8.5240492877822977E-5</v>
      </c>
      <c r="W114" s="178">
        <f>+J114/'Total x Ano'!$E$30</f>
        <v>0</v>
      </c>
      <c r="X114" s="178">
        <f>+K114/'Total x Ano'!$E$30</f>
        <v>0</v>
      </c>
      <c r="Y114" s="178">
        <f>+L114/'Total x Ano'!$E$30</f>
        <v>8.523508927661108E-4</v>
      </c>
    </row>
    <row r="115" spans="1:25" x14ac:dyDescent="0.25">
      <c r="A115" s="162" t="s">
        <v>542</v>
      </c>
      <c r="B115" s="177">
        <f>tab_dinamicas!C636</f>
        <v>26302.631161376121</v>
      </c>
      <c r="C115" s="177">
        <f>tab_dinamicas!D636</f>
        <v>0</v>
      </c>
      <c r="D115" s="177">
        <f>tab_dinamicas!E636</f>
        <v>0</v>
      </c>
      <c r="E115" s="177">
        <f>tab_dinamicas!F636</f>
        <v>0</v>
      </c>
      <c r="F115" s="177">
        <f>tab_dinamicas!G636</f>
        <v>161895.93937429713</v>
      </c>
      <c r="G115" s="177">
        <f>tab_dinamicas!H636</f>
        <v>0</v>
      </c>
      <c r="H115" s="177">
        <f>tab_dinamicas!I636</f>
        <v>0</v>
      </c>
      <c r="I115" s="177">
        <f>tab_dinamicas!J636</f>
        <v>4907.3862203215685</v>
      </c>
      <c r="J115" s="177">
        <f>tab_dinamicas!K636</f>
        <v>0</v>
      </c>
      <c r="K115" s="177">
        <f>tab_dinamicas!L636</f>
        <v>0</v>
      </c>
      <c r="L115" s="177">
        <f t="shared" si="6"/>
        <v>193105.95675599482</v>
      </c>
      <c r="N115" s="162" t="s">
        <v>542</v>
      </c>
      <c r="O115" s="178">
        <f>+B115/'Total x Ano'!$E$30</f>
        <v>1.3103125191456333E-4</v>
      </c>
      <c r="P115" s="178">
        <f>+C115/'Total x Ano'!$E$30</f>
        <v>0</v>
      </c>
      <c r="Q115" s="178">
        <f>+D115/'Total x Ano'!$E$30</f>
        <v>0</v>
      </c>
      <c r="R115" s="178">
        <f>+E115/'Total x Ano'!$E$30</f>
        <v>0</v>
      </c>
      <c r="S115" s="178">
        <f>+F115/'Total x Ano'!$E$30</f>
        <v>8.0651351896874409E-4</v>
      </c>
      <c r="T115" s="178">
        <f>+G115/'Total x Ano'!$E$30</f>
        <v>0</v>
      </c>
      <c r="U115" s="178">
        <f>+H115/'Total x Ano'!$E$30</f>
        <v>0</v>
      </c>
      <c r="V115" s="178">
        <f>+I115/'Total x Ano'!$E$30</f>
        <v>2.4447020381035148E-5</v>
      </c>
      <c r="W115" s="178">
        <f>+J115/'Total x Ano'!$E$30</f>
        <v>0</v>
      </c>
      <c r="X115" s="178">
        <f>+K115/'Total x Ano'!$E$30</f>
        <v>0</v>
      </c>
      <c r="Y115" s="178">
        <f>+L115/'Total x Ano'!$E$30</f>
        <v>9.619917912643425E-4</v>
      </c>
    </row>
    <row r="116" spans="1:25" x14ac:dyDescent="0.25">
      <c r="A116" s="162" t="s">
        <v>543</v>
      </c>
      <c r="B116" s="177">
        <f>tab_dinamicas!C637</f>
        <v>90252.747572322245</v>
      </c>
      <c r="C116" s="177">
        <f>tab_dinamicas!D637</f>
        <v>0</v>
      </c>
      <c r="D116" s="177">
        <f>tab_dinamicas!E637</f>
        <v>0</v>
      </c>
      <c r="E116" s="177">
        <f>tab_dinamicas!F637</f>
        <v>0</v>
      </c>
      <c r="F116" s="177">
        <f>tab_dinamicas!G637</f>
        <v>1219623.5594357629</v>
      </c>
      <c r="G116" s="177">
        <f>tab_dinamicas!H637</f>
        <v>0</v>
      </c>
      <c r="H116" s="177">
        <f>tab_dinamicas!I637</f>
        <v>0</v>
      </c>
      <c r="I116" s="177">
        <f>tab_dinamicas!J637</f>
        <v>146882.45485325227</v>
      </c>
      <c r="J116" s="177">
        <f>tab_dinamicas!K637</f>
        <v>0</v>
      </c>
      <c r="K116" s="177">
        <f>tab_dinamicas!L637</f>
        <v>0</v>
      </c>
      <c r="L116" s="177">
        <f t="shared" si="6"/>
        <v>1456758.7618613373</v>
      </c>
      <c r="N116" s="162" t="s">
        <v>543</v>
      </c>
      <c r="O116" s="178">
        <f>+B116/'Total x Ano'!$E$30</f>
        <v>4.4961017133890918E-4</v>
      </c>
      <c r="P116" s="178">
        <f>+C116/'Total x Ano'!$E$30</f>
        <v>0</v>
      </c>
      <c r="Q116" s="178">
        <f>+D116/'Total x Ano'!$E$30</f>
        <v>0</v>
      </c>
      <c r="R116" s="178">
        <f>+E116/'Total x Ano'!$E$30</f>
        <v>0</v>
      </c>
      <c r="S116" s="178">
        <f>+F116/'Total x Ano'!$E$30</f>
        <v>6.0757724532150134E-3</v>
      </c>
      <c r="T116" s="178">
        <f>+G116/'Total x Ano'!$E$30</f>
        <v>0</v>
      </c>
      <c r="U116" s="178">
        <f>+H116/'Total x Ano'!$E$30</f>
        <v>0</v>
      </c>
      <c r="V116" s="178">
        <f>+I116/'Total x Ano'!$E$30</f>
        <v>7.3172116605459169E-4</v>
      </c>
      <c r="W116" s="178">
        <f>+J116/'Total x Ano'!$E$30</f>
        <v>0</v>
      </c>
      <c r="X116" s="178">
        <f>+K116/'Total x Ano'!$E$30</f>
        <v>0</v>
      </c>
      <c r="Y116" s="178">
        <f>+L116/'Total x Ano'!$E$30</f>
        <v>7.2571037906085135E-3</v>
      </c>
    </row>
    <row r="117" spans="1:25" x14ac:dyDescent="0.25">
      <c r="A117" s="162" t="s">
        <v>544</v>
      </c>
      <c r="B117" s="177">
        <f>tab_dinamicas!C638</f>
        <v>257077.29004596206</v>
      </c>
      <c r="C117" s="177">
        <f>tab_dinamicas!D638</f>
        <v>0</v>
      </c>
      <c r="D117" s="177">
        <f>tab_dinamicas!E638</f>
        <v>0</v>
      </c>
      <c r="E117" s="177">
        <f>tab_dinamicas!F638</f>
        <v>0</v>
      </c>
      <c r="F117" s="177">
        <f>tab_dinamicas!G638</f>
        <v>2503184.2590083359</v>
      </c>
      <c r="G117" s="177">
        <f>tab_dinamicas!H638</f>
        <v>0</v>
      </c>
      <c r="H117" s="177">
        <f>tab_dinamicas!I638</f>
        <v>0</v>
      </c>
      <c r="I117" s="177">
        <f>tab_dinamicas!J638</f>
        <v>363374.45592082455</v>
      </c>
      <c r="J117" s="177">
        <f>tab_dinamicas!K638</f>
        <v>0</v>
      </c>
      <c r="K117" s="177">
        <f>tab_dinamicas!L638</f>
        <v>0</v>
      </c>
      <c r="L117" s="177">
        <f t="shared" si="6"/>
        <v>3123636.0049751224</v>
      </c>
      <c r="N117" s="162" t="s">
        <v>544</v>
      </c>
      <c r="O117" s="178">
        <f>+B117/'Total x Ano'!$E$30</f>
        <v>1.280676406358555E-3</v>
      </c>
      <c r="P117" s="178">
        <f>+C117/'Total x Ano'!$E$30</f>
        <v>0</v>
      </c>
      <c r="Q117" s="178">
        <f>+D117/'Total x Ano'!$E$30</f>
        <v>0</v>
      </c>
      <c r="R117" s="178">
        <f>+E117/'Total x Ano'!$E$30</f>
        <v>0</v>
      </c>
      <c r="S117" s="178">
        <f>+F117/'Total x Ano'!$E$30</f>
        <v>1.2470059182228614E-2</v>
      </c>
      <c r="T117" s="178">
        <f>+G117/'Total x Ano'!$E$30</f>
        <v>0</v>
      </c>
      <c r="U117" s="178">
        <f>+H117/'Total x Ano'!$E$30</f>
        <v>0</v>
      </c>
      <c r="V117" s="178">
        <f>+I117/'Total x Ano'!$E$30</f>
        <v>1.8102147112565856E-3</v>
      </c>
      <c r="W117" s="178">
        <f>+J117/'Total x Ano'!$E$30</f>
        <v>0</v>
      </c>
      <c r="X117" s="178">
        <f>+K117/'Total x Ano'!$E$30</f>
        <v>0</v>
      </c>
      <c r="Y117" s="178">
        <f>+L117/'Total x Ano'!$E$30</f>
        <v>1.5560950299843754E-2</v>
      </c>
    </row>
    <row r="118" spans="1:25" x14ac:dyDescent="0.25">
      <c r="A118" s="162" t="s">
        <v>545</v>
      </c>
      <c r="B118" s="177">
        <f>tab_dinamicas!C639</f>
        <v>72184.694452298907</v>
      </c>
      <c r="C118" s="177">
        <f>tab_dinamicas!D639</f>
        <v>0</v>
      </c>
      <c r="D118" s="177">
        <f>tab_dinamicas!E639</f>
        <v>0</v>
      </c>
      <c r="E118" s="177">
        <f>tab_dinamicas!F639</f>
        <v>0</v>
      </c>
      <c r="F118" s="177">
        <f>tab_dinamicas!G639</f>
        <v>525919.13932037249</v>
      </c>
      <c r="G118" s="177">
        <f>tab_dinamicas!H639</f>
        <v>0</v>
      </c>
      <c r="H118" s="177">
        <f>tab_dinamicas!I639</f>
        <v>0</v>
      </c>
      <c r="I118" s="177">
        <f>tab_dinamicas!J639</f>
        <v>74769.701470329674</v>
      </c>
      <c r="J118" s="177">
        <f>tab_dinamicas!K639</f>
        <v>0</v>
      </c>
      <c r="K118" s="177">
        <f>tab_dinamicas!L639</f>
        <v>0</v>
      </c>
      <c r="L118" s="177">
        <f t="shared" si="6"/>
        <v>672873.53524300107</v>
      </c>
      <c r="N118" s="162" t="s">
        <v>545</v>
      </c>
      <c r="O118" s="178">
        <f>+B118/'Total x Ano'!$E$30</f>
        <v>3.5960093973579885E-4</v>
      </c>
      <c r="P118" s="178">
        <f>+C118/'Total x Ano'!$E$30</f>
        <v>0</v>
      </c>
      <c r="Q118" s="178">
        <f>+D118/'Total x Ano'!$E$30</f>
        <v>0</v>
      </c>
      <c r="R118" s="178">
        <f>+E118/'Total x Ano'!$E$30</f>
        <v>0</v>
      </c>
      <c r="S118" s="178">
        <f>+F118/'Total x Ano'!$E$30</f>
        <v>2.6199600643821166E-3</v>
      </c>
      <c r="T118" s="178">
        <f>+G118/'Total x Ano'!$E$30</f>
        <v>0</v>
      </c>
      <c r="U118" s="178">
        <f>+H118/'Total x Ano'!$E$30</f>
        <v>0</v>
      </c>
      <c r="V118" s="178">
        <f>+I118/'Total x Ano'!$E$30</f>
        <v>3.7247861359672761E-4</v>
      </c>
      <c r="W118" s="178">
        <f>+J118/'Total x Ano'!$E$30</f>
        <v>0</v>
      </c>
      <c r="X118" s="178">
        <f>+K118/'Total x Ano'!$E$30</f>
        <v>0</v>
      </c>
      <c r="Y118" s="178">
        <f>+L118/'Total x Ano'!$E$30</f>
        <v>3.3520396177146431E-3</v>
      </c>
    </row>
    <row r="119" spans="1:25" x14ac:dyDescent="0.25">
      <c r="A119" s="162" t="s">
        <v>546</v>
      </c>
      <c r="B119" s="177">
        <f>tab_dinamicas!C640</f>
        <v>456793.27858171298</v>
      </c>
      <c r="C119" s="177">
        <f>tab_dinamicas!D640</f>
        <v>0</v>
      </c>
      <c r="D119" s="177">
        <f>tab_dinamicas!E640</f>
        <v>0</v>
      </c>
      <c r="E119" s="177">
        <f>tab_dinamicas!F640</f>
        <v>0</v>
      </c>
      <c r="F119" s="177">
        <f>tab_dinamicas!G640</f>
        <v>3972597.4273833372</v>
      </c>
      <c r="G119" s="177">
        <f>tab_dinamicas!H640</f>
        <v>0</v>
      </c>
      <c r="H119" s="177">
        <f>tab_dinamicas!I640</f>
        <v>0</v>
      </c>
      <c r="I119" s="177">
        <f>tab_dinamicas!J640</f>
        <v>310767.02380562585</v>
      </c>
      <c r="J119" s="177">
        <f>tab_dinamicas!K640</f>
        <v>0</v>
      </c>
      <c r="K119" s="177">
        <f>tab_dinamicas!L640</f>
        <v>0</v>
      </c>
      <c r="L119" s="177">
        <f t="shared" si="6"/>
        <v>4740157.7297706762</v>
      </c>
      <c r="N119" s="162" t="s">
        <v>546</v>
      </c>
      <c r="O119" s="178">
        <f>+B119/'Total x Ano'!$E$30</f>
        <v>2.2755972507652439E-3</v>
      </c>
      <c r="P119" s="178">
        <f>+C119/'Total x Ano'!$E$30</f>
        <v>0</v>
      </c>
      <c r="Q119" s="178">
        <f>+D119/'Total x Ano'!$E$30</f>
        <v>0</v>
      </c>
      <c r="R119" s="178">
        <f>+E119/'Total x Ano'!$E$30</f>
        <v>0</v>
      </c>
      <c r="S119" s="178">
        <f>+F119/'Total x Ano'!$E$30</f>
        <v>1.979020315758321E-2</v>
      </c>
      <c r="T119" s="178">
        <f>+G119/'Total x Ano'!$E$30</f>
        <v>0</v>
      </c>
      <c r="U119" s="178">
        <f>+H119/'Total x Ano'!$E$30</f>
        <v>0</v>
      </c>
      <c r="V119" s="178">
        <f>+I119/'Total x Ano'!$E$30</f>
        <v>1.5481413982190986E-3</v>
      </c>
      <c r="W119" s="178">
        <f>+J119/'Total x Ano'!$E$30</f>
        <v>0</v>
      </c>
      <c r="X119" s="178">
        <f>+K119/'Total x Ano'!$E$30</f>
        <v>0</v>
      </c>
      <c r="Y119" s="178">
        <f>+L119/'Total x Ano'!$E$30</f>
        <v>2.3613941806567552E-2</v>
      </c>
    </row>
    <row r="120" spans="1:25" x14ac:dyDescent="0.25">
      <c r="A120" s="162" t="s">
        <v>547</v>
      </c>
      <c r="B120" s="177">
        <f>tab_dinamicas!C641</f>
        <v>1410710.862050249</v>
      </c>
      <c r="C120" s="177">
        <f>tab_dinamicas!D641</f>
        <v>0</v>
      </c>
      <c r="D120" s="177">
        <f>tab_dinamicas!E641</f>
        <v>0</v>
      </c>
      <c r="E120" s="177">
        <f>tab_dinamicas!F641</f>
        <v>0</v>
      </c>
      <c r="F120" s="177">
        <f>tab_dinamicas!G641</f>
        <v>18521248.380811129</v>
      </c>
      <c r="G120" s="177">
        <f>tab_dinamicas!H641</f>
        <v>0</v>
      </c>
      <c r="H120" s="177">
        <f>tab_dinamicas!I641</f>
        <v>0</v>
      </c>
      <c r="I120" s="177">
        <f>tab_dinamicas!J641</f>
        <v>1452259.3595709403</v>
      </c>
      <c r="J120" s="177">
        <f>tab_dinamicas!K641</f>
        <v>0</v>
      </c>
      <c r="K120" s="177">
        <f>tab_dinamicas!L641</f>
        <v>0</v>
      </c>
      <c r="L120" s="177">
        <f t="shared" si="6"/>
        <v>21384218.602432318</v>
      </c>
      <c r="N120" s="162" t="s">
        <v>547</v>
      </c>
      <c r="O120" s="178">
        <f>+B120/'Total x Ano'!$E$30</f>
        <v>7.0277079585617389E-3</v>
      </c>
      <c r="P120" s="178">
        <f>+C120/'Total x Ano'!$E$30</f>
        <v>0</v>
      </c>
      <c r="Q120" s="178">
        <f>+D120/'Total x Ano'!$E$30</f>
        <v>0</v>
      </c>
      <c r="R120" s="178">
        <f>+E120/'Total x Ano'!$E$30</f>
        <v>0</v>
      </c>
      <c r="S120" s="178">
        <f>+F120/'Total x Ano'!$E$30</f>
        <v>9.2266904686021181E-2</v>
      </c>
      <c r="T120" s="178">
        <f>+G120/'Total x Ano'!$E$30</f>
        <v>0</v>
      </c>
      <c r="U120" s="178">
        <f>+H120/'Total x Ano'!$E$30</f>
        <v>0</v>
      </c>
      <c r="V120" s="178">
        <f>+I120/'Total x Ano'!$E$30</f>
        <v>7.234689214995876E-3</v>
      </c>
      <c r="W120" s="178">
        <f>+J120/'Total x Ano'!$E$30</f>
        <v>0</v>
      </c>
      <c r="X120" s="178">
        <f>+K120/'Total x Ano'!$E$30</f>
        <v>0</v>
      </c>
      <c r="Y120" s="178">
        <f>+L120/'Total x Ano'!$E$30</f>
        <v>0.10652930185957879</v>
      </c>
    </row>
    <row r="121" spans="1:25" x14ac:dyDescent="0.25">
      <c r="A121" s="162" t="s">
        <v>548</v>
      </c>
      <c r="B121" s="177">
        <f>tab_dinamicas!C642</f>
        <v>456325.53129106679</v>
      </c>
      <c r="C121" s="177">
        <f>tab_dinamicas!D642</f>
        <v>0</v>
      </c>
      <c r="D121" s="177">
        <f>tab_dinamicas!E642</f>
        <v>0</v>
      </c>
      <c r="E121" s="177">
        <f>tab_dinamicas!F642</f>
        <v>0</v>
      </c>
      <c r="F121" s="177">
        <f>tab_dinamicas!G642</f>
        <v>2377681.1850770297</v>
      </c>
      <c r="G121" s="177">
        <f>tab_dinamicas!H642</f>
        <v>0</v>
      </c>
      <c r="H121" s="177">
        <f>tab_dinamicas!I642</f>
        <v>0</v>
      </c>
      <c r="I121" s="177">
        <f>tab_dinamicas!J642</f>
        <v>302356.40267387562</v>
      </c>
      <c r="J121" s="177">
        <f>tab_dinamicas!K642</f>
        <v>0</v>
      </c>
      <c r="K121" s="177">
        <f>tab_dinamicas!L642</f>
        <v>0</v>
      </c>
      <c r="L121" s="177">
        <f t="shared" si="6"/>
        <v>3136363.1190419719</v>
      </c>
      <c r="N121" s="162" t="s">
        <v>548</v>
      </c>
      <c r="O121" s="178">
        <f>+B121/'Total x Ano'!$E$30</f>
        <v>2.2732670841481865E-3</v>
      </c>
      <c r="P121" s="178">
        <f>+C121/'Total x Ano'!$E$30</f>
        <v>0</v>
      </c>
      <c r="Q121" s="178">
        <f>+D121/'Total x Ano'!$E$30</f>
        <v>0</v>
      </c>
      <c r="R121" s="178">
        <f>+E121/'Total x Ano'!$E$30</f>
        <v>0</v>
      </c>
      <c r="S121" s="178">
        <f>+F121/'Total x Ano'!$E$30</f>
        <v>1.1844843218264777E-2</v>
      </c>
      <c r="T121" s="178">
        <f>+G121/'Total x Ano'!$E$30</f>
        <v>0</v>
      </c>
      <c r="U121" s="178">
        <f>+H121/'Total x Ano'!$E$30</f>
        <v>0</v>
      </c>
      <c r="V121" s="178">
        <f>+I121/'Total x Ano'!$E$30</f>
        <v>1.5062423878307151E-3</v>
      </c>
      <c r="W121" s="178">
        <f>+J121/'Total x Ano'!$E$30</f>
        <v>0</v>
      </c>
      <c r="X121" s="178">
        <f>+K121/'Total x Ano'!$E$30</f>
        <v>0</v>
      </c>
      <c r="Y121" s="178">
        <f>+L121/'Total x Ano'!$E$30</f>
        <v>1.5624352690243678E-2</v>
      </c>
    </row>
    <row r="122" spans="1:25" x14ac:dyDescent="0.25">
      <c r="A122" s="162" t="s">
        <v>549</v>
      </c>
      <c r="B122" s="177">
        <f>tab_dinamicas!C643</f>
        <v>241648.24882648533</v>
      </c>
      <c r="C122" s="177">
        <f>tab_dinamicas!D643</f>
        <v>0</v>
      </c>
      <c r="D122" s="177">
        <f>tab_dinamicas!E643</f>
        <v>0</v>
      </c>
      <c r="E122" s="177">
        <f>tab_dinamicas!F643</f>
        <v>0</v>
      </c>
      <c r="F122" s="177">
        <f>tab_dinamicas!G643</f>
        <v>900108.36947163125</v>
      </c>
      <c r="G122" s="177">
        <f>tab_dinamicas!H643</f>
        <v>0</v>
      </c>
      <c r="H122" s="177">
        <f>tab_dinamicas!I643</f>
        <v>0</v>
      </c>
      <c r="I122" s="177">
        <f>tab_dinamicas!J643</f>
        <v>134200.1685110906</v>
      </c>
      <c r="J122" s="177">
        <f>tab_dinamicas!K643</f>
        <v>0</v>
      </c>
      <c r="K122" s="177">
        <f>tab_dinamicas!L643</f>
        <v>0</v>
      </c>
      <c r="L122" s="177">
        <f t="shared" si="6"/>
        <v>1275956.7868092072</v>
      </c>
      <c r="N122" s="162" t="s">
        <v>549</v>
      </c>
      <c r="O122" s="178">
        <f>+B122/'Total x Ano'!$E$30</f>
        <v>1.2038138835780141E-3</v>
      </c>
      <c r="P122" s="178">
        <f>+C122/'Total x Ano'!$E$30</f>
        <v>0</v>
      </c>
      <c r="Q122" s="178">
        <f>+D122/'Total x Ano'!$E$30</f>
        <v>0</v>
      </c>
      <c r="R122" s="178">
        <f>+E122/'Total x Ano'!$E$30</f>
        <v>0</v>
      </c>
      <c r="S122" s="178">
        <f>+F122/'Total x Ano'!$E$30</f>
        <v>4.484050503807983E-3</v>
      </c>
      <c r="T122" s="178">
        <f>+G122/'Total x Ano'!$E$30</f>
        <v>0</v>
      </c>
      <c r="U122" s="178">
        <f>+H122/'Total x Ano'!$E$30</f>
        <v>0</v>
      </c>
      <c r="V122" s="178">
        <f>+I122/'Total x Ano'!$E$30</f>
        <v>6.685420929665489E-4</v>
      </c>
      <c r="W122" s="178">
        <f>+J122/'Total x Ano'!$E$30</f>
        <v>0</v>
      </c>
      <c r="X122" s="178">
        <f>+K122/'Total x Ano'!$E$30</f>
        <v>0</v>
      </c>
      <c r="Y122" s="178">
        <f>+L122/'Total x Ano'!$E$30</f>
        <v>6.3564064803525461E-3</v>
      </c>
    </row>
    <row r="123" spans="1:25" x14ac:dyDescent="0.25">
      <c r="A123" s="162" t="s">
        <v>550</v>
      </c>
      <c r="B123" s="177">
        <f>tab_dinamicas!C644</f>
        <v>269553.3039420764</v>
      </c>
      <c r="C123" s="177">
        <f>tab_dinamicas!D644</f>
        <v>0</v>
      </c>
      <c r="D123" s="177">
        <f>tab_dinamicas!E644</f>
        <v>0</v>
      </c>
      <c r="E123" s="177">
        <f>tab_dinamicas!F644</f>
        <v>0</v>
      </c>
      <c r="F123" s="177">
        <f>tab_dinamicas!G644</f>
        <v>2045499.1338353483</v>
      </c>
      <c r="G123" s="177">
        <f>tab_dinamicas!H644</f>
        <v>0</v>
      </c>
      <c r="H123" s="177">
        <f>tab_dinamicas!I644</f>
        <v>0</v>
      </c>
      <c r="I123" s="177">
        <f>tab_dinamicas!J644</f>
        <v>245959.25017204494</v>
      </c>
      <c r="J123" s="177">
        <f>tab_dinamicas!K644</f>
        <v>0</v>
      </c>
      <c r="K123" s="177">
        <f>tab_dinamicas!L644</f>
        <v>0</v>
      </c>
      <c r="L123" s="177">
        <f t="shared" si="6"/>
        <v>2561011.6879494698</v>
      </c>
      <c r="N123" s="162" t="s">
        <v>550</v>
      </c>
      <c r="O123" s="178">
        <f>+B123/'Total x Ano'!$E$30</f>
        <v>1.3428278964388281E-3</v>
      </c>
      <c r="P123" s="178">
        <f>+C123/'Total x Ano'!$E$30</f>
        <v>0</v>
      </c>
      <c r="Q123" s="178">
        <f>+D123/'Total x Ano'!$E$30</f>
        <v>0</v>
      </c>
      <c r="R123" s="178">
        <f>+E123/'Total x Ano'!$E$30</f>
        <v>0</v>
      </c>
      <c r="S123" s="178">
        <f>+F123/'Total x Ano'!$E$30</f>
        <v>1.0190019038482304E-2</v>
      </c>
      <c r="T123" s="178">
        <f>+G123/'Total x Ano'!$E$30</f>
        <v>0</v>
      </c>
      <c r="U123" s="178">
        <f>+H123/'Total x Ano'!$E$30</f>
        <v>0</v>
      </c>
      <c r="V123" s="178">
        <f>+I123/'Total x Ano'!$E$30</f>
        <v>1.225289906256062E-3</v>
      </c>
      <c r="W123" s="178">
        <f>+J123/'Total x Ano'!$E$30</f>
        <v>0</v>
      </c>
      <c r="X123" s="178">
        <f>+K123/'Total x Ano'!$E$30</f>
        <v>0</v>
      </c>
      <c r="Y123" s="178">
        <f>+L123/'Total x Ano'!$E$30</f>
        <v>1.2758136841177195E-2</v>
      </c>
    </row>
    <row r="124" spans="1:25" x14ac:dyDescent="0.25">
      <c r="A124" s="162" t="s">
        <v>551</v>
      </c>
      <c r="B124" s="177">
        <f>tab_dinamicas!C645</f>
        <v>33089.322014384627</v>
      </c>
      <c r="C124" s="177">
        <f>tab_dinamicas!D645</f>
        <v>0</v>
      </c>
      <c r="D124" s="177">
        <f>tab_dinamicas!E645</f>
        <v>0</v>
      </c>
      <c r="E124" s="177">
        <f>tab_dinamicas!F645</f>
        <v>0</v>
      </c>
      <c r="F124" s="177">
        <f>tab_dinamicas!G645</f>
        <v>166557.84360894043</v>
      </c>
      <c r="G124" s="177">
        <f>tab_dinamicas!H645</f>
        <v>0</v>
      </c>
      <c r="H124" s="177">
        <f>tab_dinamicas!I645</f>
        <v>0</v>
      </c>
      <c r="I124" s="177">
        <f>tab_dinamicas!J645</f>
        <v>32158.362186843056</v>
      </c>
      <c r="J124" s="177">
        <f>tab_dinamicas!K645</f>
        <v>0</v>
      </c>
      <c r="K124" s="177">
        <f>tab_dinamicas!L645</f>
        <v>0</v>
      </c>
      <c r="L124" s="177">
        <f t="shared" si="6"/>
        <v>231805.5278101681</v>
      </c>
      <c r="N124" s="162" t="s">
        <v>551</v>
      </c>
      <c r="O124" s="178">
        <f>+B124/'Total x Ano'!$E$30</f>
        <v>1.6484036376237949E-4</v>
      </c>
      <c r="P124" s="178">
        <f>+C124/'Total x Ano'!$E$30</f>
        <v>0</v>
      </c>
      <c r="Q124" s="178">
        <f>+D124/'Total x Ano'!$E$30</f>
        <v>0</v>
      </c>
      <c r="R124" s="178">
        <f>+E124/'Total x Ano'!$E$30</f>
        <v>0</v>
      </c>
      <c r="S124" s="178">
        <f>+F124/'Total x Ano'!$E$30</f>
        <v>8.2973762702178637E-4</v>
      </c>
      <c r="T124" s="178">
        <f>+G124/'Total x Ano'!$E$30</f>
        <v>0</v>
      </c>
      <c r="U124" s="178">
        <f>+H124/'Total x Ano'!$E$30</f>
        <v>0</v>
      </c>
      <c r="V124" s="178">
        <f>+I124/'Total x Ano'!$E$30</f>
        <v>1.6020262121348706E-4</v>
      </c>
      <c r="W124" s="178">
        <f>+J124/'Total x Ano'!$E$30</f>
        <v>0</v>
      </c>
      <c r="X124" s="178">
        <f>+K124/'Total x Ano'!$E$30</f>
        <v>0</v>
      </c>
      <c r="Y124" s="178">
        <f>+L124/'Total x Ano'!$E$30</f>
        <v>1.1547806119976529E-3</v>
      </c>
    </row>
    <row r="125" spans="1:25" x14ac:dyDescent="0.25">
      <c r="A125" s="162" t="s">
        <v>552</v>
      </c>
      <c r="B125" s="177">
        <f>tab_dinamicas!C646</f>
        <v>44472.600837631064</v>
      </c>
      <c r="C125" s="177">
        <f>tab_dinamicas!D646</f>
        <v>0</v>
      </c>
      <c r="D125" s="177">
        <f>tab_dinamicas!E646</f>
        <v>0</v>
      </c>
      <c r="E125" s="177">
        <f>tab_dinamicas!F646</f>
        <v>0</v>
      </c>
      <c r="F125" s="177">
        <f>tab_dinamicas!G646</f>
        <v>304921.61832089792</v>
      </c>
      <c r="G125" s="177">
        <f>tab_dinamicas!H646</f>
        <v>0</v>
      </c>
      <c r="H125" s="177">
        <f>tab_dinamicas!I646</f>
        <v>0</v>
      </c>
      <c r="I125" s="177">
        <f>tab_dinamicas!J646</f>
        <v>30215.569737333615</v>
      </c>
      <c r="J125" s="177">
        <f>tab_dinamicas!K646</f>
        <v>0</v>
      </c>
      <c r="K125" s="177">
        <f>tab_dinamicas!L646</f>
        <v>0</v>
      </c>
      <c r="L125" s="177">
        <f t="shared" si="6"/>
        <v>379609.78889586258</v>
      </c>
      <c r="N125" s="162" t="s">
        <v>552</v>
      </c>
      <c r="O125" s="178">
        <f>+B125/'Total x Ano'!$E$30</f>
        <v>2.215481990337342E-4</v>
      </c>
      <c r="P125" s="178">
        <f>+C125/'Total x Ano'!$E$30</f>
        <v>0</v>
      </c>
      <c r="Q125" s="178">
        <f>+D125/'Total x Ano'!$E$30</f>
        <v>0</v>
      </c>
      <c r="R125" s="178">
        <f>+E125/'Total x Ano'!$E$30</f>
        <v>0</v>
      </c>
      <c r="S125" s="178">
        <f>+F125/'Total x Ano'!$E$30</f>
        <v>1.5190214674443826E-3</v>
      </c>
      <c r="T125" s="178">
        <f>+G125/'Total x Ano'!$E$30</f>
        <v>0</v>
      </c>
      <c r="U125" s="178">
        <f>+H125/'Total x Ano'!$E$30</f>
        <v>0</v>
      </c>
      <c r="V125" s="178">
        <f>+I125/'Total x Ano'!$E$30</f>
        <v>1.5052425385519785E-4</v>
      </c>
      <c r="W125" s="178">
        <f>+J125/'Total x Ano'!$E$30</f>
        <v>0</v>
      </c>
      <c r="X125" s="178">
        <f>+K125/'Total x Ano'!$E$30</f>
        <v>0</v>
      </c>
      <c r="Y125" s="178">
        <f>+L125/'Total x Ano'!$E$30</f>
        <v>1.8910939203333147E-3</v>
      </c>
    </row>
    <row r="126" spans="1:25" x14ac:dyDescent="0.25">
      <c r="A126" s="162" t="s">
        <v>553</v>
      </c>
      <c r="B126" s="177">
        <f>tab_dinamicas!C647</f>
        <v>82570.218001221205</v>
      </c>
      <c r="C126" s="177">
        <f>tab_dinamicas!D647</f>
        <v>0</v>
      </c>
      <c r="D126" s="177">
        <f>tab_dinamicas!E647</f>
        <v>0</v>
      </c>
      <c r="E126" s="177">
        <f>tab_dinamicas!F647</f>
        <v>0</v>
      </c>
      <c r="F126" s="177">
        <f>tab_dinamicas!G647</f>
        <v>737819.56421521341</v>
      </c>
      <c r="G126" s="177">
        <f>tab_dinamicas!H647</f>
        <v>0</v>
      </c>
      <c r="H126" s="177">
        <f>tab_dinamicas!I647</f>
        <v>0</v>
      </c>
      <c r="I126" s="177">
        <f>tab_dinamicas!J647</f>
        <v>99567.592783709042</v>
      </c>
      <c r="J126" s="177">
        <f>tab_dinamicas!K647</f>
        <v>0</v>
      </c>
      <c r="K126" s="177">
        <f>tab_dinamicas!L647</f>
        <v>0</v>
      </c>
      <c r="L126" s="177">
        <f t="shared" si="6"/>
        <v>919957.37500014366</v>
      </c>
      <c r="N126" s="162" t="s">
        <v>553</v>
      </c>
      <c r="O126" s="178">
        <f>+B126/'Total x Ano'!$E$30</f>
        <v>4.1133827901772453E-4</v>
      </c>
      <c r="P126" s="178">
        <f>+C126/'Total x Ano'!$E$30</f>
        <v>0</v>
      </c>
      <c r="Q126" s="178">
        <f>+D126/'Total x Ano'!$E$30</f>
        <v>0</v>
      </c>
      <c r="R126" s="178">
        <f>+E126/'Total x Ano'!$E$30</f>
        <v>0</v>
      </c>
      <c r="S126" s="178">
        <f>+F126/'Total x Ano'!$E$30</f>
        <v>3.6755798533244124E-3</v>
      </c>
      <c r="T126" s="178">
        <f>+G126/'Total x Ano'!$E$30</f>
        <v>0</v>
      </c>
      <c r="U126" s="178">
        <f>+H126/'Total x Ano'!$E$30</f>
        <v>0</v>
      </c>
      <c r="V126" s="178">
        <f>+I126/'Total x Ano'!$E$30</f>
        <v>4.960137353759046E-4</v>
      </c>
      <c r="W126" s="178">
        <f>+J126/'Total x Ano'!$E$30</f>
        <v>0</v>
      </c>
      <c r="X126" s="178">
        <f>+K126/'Total x Ano'!$E$30</f>
        <v>0</v>
      </c>
      <c r="Y126" s="178">
        <f>+L126/'Total x Ano'!$E$30</f>
        <v>4.5829318677180417E-3</v>
      </c>
    </row>
    <row r="127" spans="1:25" x14ac:dyDescent="0.25">
      <c r="A127" s="162" t="s">
        <v>554</v>
      </c>
      <c r="B127" s="177">
        <f>tab_dinamicas!C648</f>
        <v>101910.80944132346</v>
      </c>
      <c r="C127" s="177">
        <f>tab_dinamicas!D648</f>
        <v>0</v>
      </c>
      <c r="D127" s="177">
        <f>tab_dinamicas!E648</f>
        <v>0</v>
      </c>
      <c r="E127" s="177">
        <f>tab_dinamicas!F648</f>
        <v>0</v>
      </c>
      <c r="F127" s="177">
        <f>tab_dinamicas!G648</f>
        <v>1138858.2111124571</v>
      </c>
      <c r="G127" s="177">
        <f>tab_dinamicas!H648</f>
        <v>0</v>
      </c>
      <c r="H127" s="177">
        <f>tab_dinamicas!I648</f>
        <v>0</v>
      </c>
      <c r="I127" s="177">
        <f>tab_dinamicas!J648</f>
        <v>95911.774541547275</v>
      </c>
      <c r="J127" s="177">
        <f>tab_dinamicas!K648</f>
        <v>0</v>
      </c>
      <c r="K127" s="177">
        <f>tab_dinamicas!L648</f>
        <v>0</v>
      </c>
      <c r="L127" s="177">
        <f t="shared" si="6"/>
        <v>1336680.7950953278</v>
      </c>
      <c r="N127" s="162" t="s">
        <v>554</v>
      </c>
      <c r="O127" s="178">
        <f>+B127/'Total x Ano'!$E$30</f>
        <v>5.0768688739900479E-4</v>
      </c>
      <c r="P127" s="178">
        <f>+C127/'Total x Ano'!$E$30</f>
        <v>0</v>
      </c>
      <c r="Q127" s="178">
        <f>+D127/'Total x Ano'!$E$30</f>
        <v>0</v>
      </c>
      <c r="R127" s="178">
        <f>+E127/'Total x Ano'!$E$30</f>
        <v>0</v>
      </c>
      <c r="S127" s="178">
        <f>+F127/'Total x Ano'!$E$30</f>
        <v>5.6734254546509022E-3</v>
      </c>
      <c r="T127" s="178">
        <f>+G127/'Total x Ano'!$E$30</f>
        <v>0</v>
      </c>
      <c r="U127" s="178">
        <f>+H127/'Total x Ano'!$E$30</f>
        <v>0</v>
      </c>
      <c r="V127" s="178">
        <f>+I127/'Total x Ano'!$E$30</f>
        <v>4.7780162427175097E-4</v>
      </c>
      <c r="W127" s="178">
        <f>+J127/'Total x Ano'!$E$30</f>
        <v>0</v>
      </c>
      <c r="X127" s="178">
        <f>+K127/'Total x Ano'!$E$30</f>
        <v>0</v>
      </c>
      <c r="Y127" s="178">
        <f>+L127/'Total x Ano'!$E$30</f>
        <v>6.6589139663216579E-3</v>
      </c>
    </row>
    <row r="128" spans="1:25" x14ac:dyDescent="0.25">
      <c r="A128" s="161" t="s">
        <v>94</v>
      </c>
      <c r="B128" s="168">
        <f t="shared" ref="B128:K128" si="7">SUM(B101:B127)</f>
        <v>3879353.8570769392</v>
      </c>
      <c r="C128" s="168">
        <f t="shared" si="7"/>
        <v>0</v>
      </c>
      <c r="D128" s="168">
        <f t="shared" si="7"/>
        <v>0</v>
      </c>
      <c r="E128" s="168">
        <f t="shared" si="7"/>
        <v>0</v>
      </c>
      <c r="F128" s="168">
        <f t="shared" si="7"/>
        <v>39027160.655582182</v>
      </c>
      <c r="G128" s="168">
        <f t="shared" si="7"/>
        <v>0</v>
      </c>
      <c r="H128" s="168">
        <f t="shared" si="7"/>
        <v>0</v>
      </c>
      <c r="I128" s="168">
        <f t="shared" si="7"/>
        <v>3753985.3695057635</v>
      </c>
      <c r="J128" s="168">
        <f t="shared" si="7"/>
        <v>0</v>
      </c>
      <c r="K128" s="168">
        <f t="shared" si="7"/>
        <v>0</v>
      </c>
      <c r="L128" s="177">
        <f t="shared" si="6"/>
        <v>46660499.882164881</v>
      </c>
      <c r="N128" s="162" t="s">
        <v>94</v>
      </c>
      <c r="O128" s="178">
        <f>+B128/'Total x Ano'!$E$30</f>
        <v>1.9325693668959421E-2</v>
      </c>
      <c r="P128" s="178">
        <f>+C128/'Total x Ano'!$E$30</f>
        <v>0</v>
      </c>
      <c r="Q128" s="178">
        <f>+D128/'Total x Ano'!$E$30</f>
        <v>0</v>
      </c>
      <c r="R128" s="178">
        <f>+E128/'Total x Ano'!$E$30</f>
        <v>0</v>
      </c>
      <c r="S128" s="178">
        <f>+F128/'Total x Ano'!$E$30</f>
        <v>0.1944207668045396</v>
      </c>
      <c r="T128" s="178">
        <f>+G128/'Total x Ano'!$E$30</f>
        <v>0</v>
      </c>
      <c r="U128" s="178">
        <f>+H128/'Total x Ano'!$E$30</f>
        <v>0</v>
      </c>
      <c r="V128" s="178">
        <f>+I128/'Total x Ano'!$E$30</f>
        <v>1.8701148170971033E-2</v>
      </c>
      <c r="W128" s="178">
        <f>+J128/'Total x Ano'!$E$30</f>
        <v>0</v>
      </c>
      <c r="X128" s="178">
        <f>+K128/'Total x Ano'!$E$30</f>
        <v>0</v>
      </c>
      <c r="Y128" s="178">
        <f>+L128/'Total x Ano'!$E$30</f>
        <v>0.23244760864447003</v>
      </c>
    </row>
    <row r="129" spans="1:27" x14ac:dyDescent="0.25">
      <c r="A129" s="162"/>
      <c r="B129" s="179"/>
      <c r="C129" s="179"/>
      <c r="D129" s="179"/>
      <c r="E129" s="179"/>
      <c r="F129" s="179"/>
      <c r="G129" s="179"/>
      <c r="H129" s="179"/>
      <c r="I129" s="179"/>
      <c r="J129" s="179"/>
      <c r="K129" s="179"/>
      <c r="L129" s="179"/>
    </row>
    <row r="130" spans="1:27" x14ac:dyDescent="0.25">
      <c r="A130" s="162"/>
      <c r="B130" s="162"/>
      <c r="C130" s="162"/>
      <c r="D130" s="162"/>
      <c r="E130" s="162"/>
      <c r="F130" s="162"/>
      <c r="G130" s="162"/>
      <c r="H130" s="162"/>
      <c r="I130" s="162"/>
      <c r="J130" s="162"/>
      <c r="K130" s="162"/>
      <c r="L130" s="162"/>
    </row>
    <row r="131" spans="1:27" s="132" customFormat="1" x14ac:dyDescent="0.25">
      <c r="A131" s="162"/>
      <c r="B131" s="176">
        <v>2011</v>
      </c>
      <c r="C131" s="162">
        <v>2011</v>
      </c>
      <c r="D131" s="162">
        <v>2011</v>
      </c>
      <c r="E131" s="162">
        <v>2011</v>
      </c>
      <c r="F131" s="162">
        <v>2011</v>
      </c>
      <c r="G131" s="162">
        <v>2011</v>
      </c>
      <c r="H131" s="162">
        <v>2011</v>
      </c>
      <c r="I131" s="162">
        <v>2011</v>
      </c>
      <c r="J131" s="162">
        <v>2011</v>
      </c>
      <c r="K131" s="162">
        <v>2011</v>
      </c>
      <c r="L131" s="162">
        <v>2011</v>
      </c>
      <c r="M131" s="161"/>
      <c r="N131" s="162"/>
      <c r="O131" s="176">
        <v>2011</v>
      </c>
      <c r="P131" s="162">
        <v>2011</v>
      </c>
      <c r="Q131" s="162">
        <v>2011</v>
      </c>
      <c r="R131" s="162">
        <v>2011</v>
      </c>
      <c r="S131" s="162">
        <v>2011</v>
      </c>
      <c r="T131" s="162">
        <v>2011</v>
      </c>
      <c r="U131" s="162">
        <v>2011</v>
      </c>
      <c r="V131" s="162">
        <v>2011</v>
      </c>
      <c r="W131" s="162">
        <v>2011</v>
      </c>
      <c r="X131" s="162">
        <v>2011</v>
      </c>
      <c r="Y131" s="162">
        <v>2011</v>
      </c>
      <c r="Z131" s="161"/>
      <c r="AA131" s="161"/>
    </row>
    <row r="132" spans="1:27" s="132" customFormat="1" x14ac:dyDescent="0.25">
      <c r="A132" s="162"/>
      <c r="B132" s="162" t="s">
        <v>779</v>
      </c>
      <c r="C132" s="162" t="s">
        <v>781</v>
      </c>
      <c r="D132" s="162" t="s">
        <v>23</v>
      </c>
      <c r="E132" s="162" t="s">
        <v>786</v>
      </c>
      <c r="F132" s="162" t="s">
        <v>787</v>
      </c>
      <c r="G132" s="162" t="s">
        <v>790</v>
      </c>
      <c r="H132" s="162" t="s">
        <v>25</v>
      </c>
      <c r="I132" s="162" t="s">
        <v>24</v>
      </c>
      <c r="J132" s="162" t="s">
        <v>35</v>
      </c>
      <c r="K132" s="162" t="s">
        <v>794</v>
      </c>
      <c r="L132" s="162" t="s">
        <v>938</v>
      </c>
      <c r="M132" s="161"/>
      <c r="N132" s="162"/>
      <c r="O132" s="162" t="s">
        <v>779</v>
      </c>
      <c r="P132" s="162" t="s">
        <v>781</v>
      </c>
      <c r="Q132" s="162" t="s">
        <v>23</v>
      </c>
      <c r="R132" s="162" t="s">
        <v>786</v>
      </c>
      <c r="S132" s="162" t="s">
        <v>787</v>
      </c>
      <c r="T132" s="162" t="s">
        <v>790</v>
      </c>
      <c r="U132" s="162" t="s">
        <v>25</v>
      </c>
      <c r="V132" s="162" t="s">
        <v>24</v>
      </c>
      <c r="W132" s="162" t="s">
        <v>35</v>
      </c>
      <c r="X132" s="162" t="s">
        <v>794</v>
      </c>
      <c r="Y132" s="162" t="s">
        <v>938</v>
      </c>
      <c r="Z132" s="161"/>
      <c r="AA132" s="161"/>
    </row>
    <row r="133" spans="1:27" x14ac:dyDescent="0.25">
      <c r="A133" s="162" t="s">
        <v>528</v>
      </c>
      <c r="B133" s="177">
        <f>tab_dinamicas!C654</f>
        <v>48463.260645682429</v>
      </c>
      <c r="C133" s="177">
        <f>tab_dinamicas!D654</f>
        <v>0</v>
      </c>
      <c r="D133" s="177">
        <f>tab_dinamicas!E654</f>
        <v>0</v>
      </c>
      <c r="E133" s="177">
        <f>tab_dinamicas!F654</f>
        <v>0</v>
      </c>
      <c r="F133" s="177">
        <f>tab_dinamicas!G654</f>
        <v>137651.30128085677</v>
      </c>
      <c r="G133" s="177">
        <f>tab_dinamicas!H654</f>
        <v>0</v>
      </c>
      <c r="H133" s="177">
        <f>tab_dinamicas!I654</f>
        <v>0</v>
      </c>
      <c r="I133" s="177">
        <f>tab_dinamicas!J654</f>
        <v>11656.196607129956</v>
      </c>
      <c r="J133" s="177">
        <f>tab_dinamicas!K654</f>
        <v>0</v>
      </c>
      <c r="K133" s="177">
        <f>tab_dinamicas!L654</f>
        <v>0</v>
      </c>
      <c r="L133" s="177">
        <f>SUM(B133:K133)</f>
        <v>197770.75853366917</v>
      </c>
      <c r="N133" s="162" t="s">
        <v>528</v>
      </c>
      <c r="O133" s="178">
        <f>+B133/'Total x Ano'!$F$30</f>
        <v>2.3839315674354592E-4</v>
      </c>
      <c r="P133" s="178">
        <f>+C133/'Total x Ano'!$F$30</f>
        <v>0</v>
      </c>
      <c r="Q133" s="178">
        <f>+D133/'Total x Ano'!$F$30</f>
        <v>0</v>
      </c>
      <c r="R133" s="178">
        <f>+E133/'Total x Ano'!$F$30</f>
        <v>0</v>
      </c>
      <c r="S133" s="178">
        <f>+F133/'Total x Ano'!$F$30</f>
        <v>6.7711350422980333E-4</v>
      </c>
      <c r="T133" s="178">
        <f>+G133/'Total x Ano'!$F$30</f>
        <v>0</v>
      </c>
      <c r="U133" s="178">
        <f>+H133/'Total x Ano'!$F$30</f>
        <v>0</v>
      </c>
      <c r="V133" s="178">
        <f>+I133/'Total x Ano'!$F$30</f>
        <v>5.7337402968256077E-5</v>
      </c>
      <c r="W133" s="178">
        <f>+J133/'Total x Ano'!$F$30</f>
        <v>0</v>
      </c>
      <c r="X133" s="178">
        <f>+K133/'Total x Ano'!$F$30</f>
        <v>0</v>
      </c>
      <c r="Y133" s="178">
        <f>+L133/'Total x Ano'!$F$30</f>
        <v>9.7284406394160543E-4</v>
      </c>
    </row>
    <row r="134" spans="1:27" x14ac:dyDescent="0.25">
      <c r="A134" s="162" t="s">
        <v>529</v>
      </c>
      <c r="B134" s="177">
        <f>tab_dinamicas!C655</f>
        <v>7407.1987588735401</v>
      </c>
      <c r="C134" s="177">
        <f>tab_dinamicas!D655</f>
        <v>0</v>
      </c>
      <c r="D134" s="177">
        <f>tab_dinamicas!E655</f>
        <v>0</v>
      </c>
      <c r="E134" s="177">
        <f>tab_dinamicas!F655</f>
        <v>0</v>
      </c>
      <c r="F134" s="177">
        <f>tab_dinamicas!G655</f>
        <v>38572.579006469379</v>
      </c>
      <c r="G134" s="177">
        <f>tab_dinamicas!H655</f>
        <v>0</v>
      </c>
      <c r="H134" s="177">
        <f>tab_dinamicas!I655</f>
        <v>0</v>
      </c>
      <c r="I134" s="177">
        <f>tab_dinamicas!J655</f>
        <v>7527.6627698732373</v>
      </c>
      <c r="J134" s="177">
        <f>tab_dinamicas!K655</f>
        <v>0</v>
      </c>
      <c r="K134" s="177">
        <f>tab_dinamicas!L655</f>
        <v>0</v>
      </c>
      <c r="L134" s="177">
        <f t="shared" ref="L134:L160" si="8">SUM(B134:K134)</f>
        <v>53507.440535216156</v>
      </c>
      <c r="N134" s="162" t="s">
        <v>529</v>
      </c>
      <c r="O134" s="178">
        <f>+B134/'Total x Ano'!$F$30</f>
        <v>3.6436374095106524E-5</v>
      </c>
      <c r="P134" s="178">
        <f>+C134/'Total x Ano'!$F$30</f>
        <v>0</v>
      </c>
      <c r="Q134" s="178">
        <f>+D134/'Total x Ano'!$F$30</f>
        <v>0</v>
      </c>
      <c r="R134" s="178">
        <f>+E134/'Total x Ano'!$F$30</f>
        <v>0</v>
      </c>
      <c r="S134" s="178">
        <f>+F134/'Total x Ano'!$F$30</f>
        <v>1.8974040851936117E-4</v>
      </c>
      <c r="T134" s="178">
        <f>+G134/'Total x Ano'!$F$30</f>
        <v>0</v>
      </c>
      <c r="U134" s="178">
        <f>+H134/'Total x Ano'!$F$30</f>
        <v>0</v>
      </c>
      <c r="V134" s="178">
        <f>+I134/'Total x Ano'!$F$30</f>
        <v>3.7028942475227796E-5</v>
      </c>
      <c r="W134" s="178">
        <f>+J134/'Total x Ano'!$F$30</f>
        <v>0</v>
      </c>
      <c r="X134" s="178">
        <f>+K134/'Total x Ano'!$F$30</f>
        <v>0</v>
      </c>
      <c r="Y134" s="178">
        <f>+L134/'Total x Ano'!$F$30</f>
        <v>2.6320572508969551E-4</v>
      </c>
    </row>
    <row r="135" spans="1:27" x14ac:dyDescent="0.25">
      <c r="A135" s="162" t="s">
        <v>530</v>
      </c>
      <c r="B135" s="177">
        <f>tab_dinamicas!C656</f>
        <v>63788.251786949921</v>
      </c>
      <c r="C135" s="177">
        <f>tab_dinamicas!D656</f>
        <v>0</v>
      </c>
      <c r="D135" s="177">
        <f>tab_dinamicas!E656</f>
        <v>0</v>
      </c>
      <c r="E135" s="177">
        <f>tab_dinamicas!F656</f>
        <v>0</v>
      </c>
      <c r="F135" s="177">
        <f>tab_dinamicas!G656</f>
        <v>297167.71052409173</v>
      </c>
      <c r="G135" s="177">
        <f>tab_dinamicas!H656</f>
        <v>0</v>
      </c>
      <c r="H135" s="177">
        <f>tab_dinamicas!I656</f>
        <v>0</v>
      </c>
      <c r="I135" s="177">
        <f>tab_dinamicas!J656</f>
        <v>35466.072972148962</v>
      </c>
      <c r="J135" s="177">
        <f>tab_dinamicas!K656</f>
        <v>0</v>
      </c>
      <c r="K135" s="177">
        <f>tab_dinamicas!L656</f>
        <v>0</v>
      </c>
      <c r="L135" s="177">
        <f t="shared" si="8"/>
        <v>396422.03528319061</v>
      </c>
      <c r="N135" s="162" t="s">
        <v>530</v>
      </c>
      <c r="O135" s="178">
        <f>+B135/'Total x Ano'!$F$30</f>
        <v>3.1377754001778835E-4</v>
      </c>
      <c r="P135" s="178">
        <f>+C135/'Total x Ano'!$F$30</f>
        <v>0</v>
      </c>
      <c r="Q135" s="178">
        <f>+D135/'Total x Ano'!$F$30</f>
        <v>0</v>
      </c>
      <c r="R135" s="178">
        <f>+E135/'Total x Ano'!$F$30</f>
        <v>0</v>
      </c>
      <c r="S135" s="178">
        <f>+F135/'Total x Ano'!$F$30</f>
        <v>1.4617825472377048E-3</v>
      </c>
      <c r="T135" s="178">
        <f>+G135/'Total x Ano'!$F$30</f>
        <v>0</v>
      </c>
      <c r="U135" s="178">
        <f>+H135/'Total x Ano'!$F$30</f>
        <v>0</v>
      </c>
      <c r="V135" s="178">
        <f>+I135/'Total x Ano'!$F$30</f>
        <v>1.7445935293007952E-4</v>
      </c>
      <c r="W135" s="178">
        <f>+J135/'Total x Ano'!$F$30</f>
        <v>0</v>
      </c>
      <c r="X135" s="178">
        <f>+K135/'Total x Ano'!$F$30</f>
        <v>0</v>
      </c>
      <c r="Y135" s="178">
        <f>+L135/'Total x Ano'!$F$30</f>
        <v>1.9500194401855728E-3</v>
      </c>
    </row>
    <row r="136" spans="1:27" x14ac:dyDescent="0.25">
      <c r="A136" s="162" t="s">
        <v>531</v>
      </c>
      <c r="B136" s="177">
        <f>tab_dinamicas!C657</f>
        <v>1888.2743632235313</v>
      </c>
      <c r="C136" s="177">
        <f>tab_dinamicas!D657</f>
        <v>0</v>
      </c>
      <c r="D136" s="177">
        <f>tab_dinamicas!E657</f>
        <v>0</v>
      </c>
      <c r="E136" s="177">
        <f>tab_dinamicas!F657</f>
        <v>0</v>
      </c>
      <c r="F136" s="177">
        <f>tab_dinamicas!G657</f>
        <v>27672.605863618952</v>
      </c>
      <c r="G136" s="177">
        <f>tab_dinamicas!H657</f>
        <v>0</v>
      </c>
      <c r="H136" s="177">
        <f>tab_dinamicas!I657</f>
        <v>0</v>
      </c>
      <c r="I136" s="177">
        <f>tab_dinamicas!J657</f>
        <v>6103.2322475771107</v>
      </c>
      <c r="J136" s="177">
        <f>tab_dinamicas!K657</f>
        <v>0</v>
      </c>
      <c r="K136" s="177">
        <f>tab_dinamicas!L657</f>
        <v>0</v>
      </c>
      <c r="L136" s="177">
        <f t="shared" si="8"/>
        <v>35664.112474419599</v>
      </c>
      <c r="N136" s="162" t="s">
        <v>531</v>
      </c>
      <c r="O136" s="178">
        <f>+B136/'Total x Ano'!$F$30</f>
        <v>9.2885142322108799E-6</v>
      </c>
      <c r="P136" s="178">
        <f>+C136/'Total x Ano'!$F$30</f>
        <v>0</v>
      </c>
      <c r="Q136" s="178">
        <f>+D136/'Total x Ano'!$F$30</f>
        <v>0</v>
      </c>
      <c r="R136" s="178">
        <f>+E136/'Total x Ano'!$F$30</f>
        <v>0</v>
      </c>
      <c r="S136" s="178">
        <f>+F136/'Total x Ano'!$F$30</f>
        <v>1.3612290587252925E-4</v>
      </c>
      <c r="T136" s="178">
        <f>+G136/'Total x Ano'!$F$30</f>
        <v>0</v>
      </c>
      <c r="U136" s="178">
        <f>+H136/'Total x Ano'!$F$30</f>
        <v>0</v>
      </c>
      <c r="V136" s="178">
        <f>+I136/'Total x Ano'!$F$30</f>
        <v>3.0022098852907801E-5</v>
      </c>
      <c r="W136" s="178">
        <f>+J136/'Total x Ano'!$F$30</f>
        <v>0</v>
      </c>
      <c r="X136" s="178">
        <f>+K136/'Total x Ano'!$F$30</f>
        <v>0</v>
      </c>
      <c r="Y136" s="178">
        <f>+L136/'Total x Ano'!$F$30</f>
        <v>1.7543351895764794E-4</v>
      </c>
    </row>
    <row r="137" spans="1:27" x14ac:dyDescent="0.25">
      <c r="A137" s="162" t="s">
        <v>532</v>
      </c>
      <c r="B137" s="177">
        <f>tab_dinamicas!C658</f>
        <v>35271.996673879155</v>
      </c>
      <c r="C137" s="177">
        <f>tab_dinamicas!D658</f>
        <v>0</v>
      </c>
      <c r="D137" s="177">
        <f>tab_dinamicas!E658</f>
        <v>0</v>
      </c>
      <c r="E137" s="177">
        <f>tab_dinamicas!F658</f>
        <v>0</v>
      </c>
      <c r="F137" s="177">
        <f>tab_dinamicas!G658</f>
        <v>330579.77390648209</v>
      </c>
      <c r="G137" s="177">
        <f>tab_dinamicas!H658</f>
        <v>0</v>
      </c>
      <c r="H137" s="177">
        <f>tab_dinamicas!I658</f>
        <v>0</v>
      </c>
      <c r="I137" s="177">
        <f>tab_dinamicas!J658</f>
        <v>37253.908578322291</v>
      </c>
      <c r="J137" s="177">
        <f>tab_dinamicas!K658</f>
        <v>0</v>
      </c>
      <c r="K137" s="177">
        <f>tab_dinamicas!L658</f>
        <v>0</v>
      </c>
      <c r="L137" s="177">
        <f t="shared" si="8"/>
        <v>403105.67915868352</v>
      </c>
      <c r="N137" s="162" t="s">
        <v>532</v>
      </c>
      <c r="O137" s="178">
        <f>+B137/'Total x Ano'!$F$30</f>
        <v>1.7350468209742761E-4</v>
      </c>
      <c r="P137" s="178">
        <f>+C137/'Total x Ano'!$F$30</f>
        <v>0</v>
      </c>
      <c r="Q137" s="178">
        <f>+D137/'Total x Ano'!$F$30</f>
        <v>0</v>
      </c>
      <c r="R137" s="178">
        <f>+E137/'Total x Ano'!$F$30</f>
        <v>0</v>
      </c>
      <c r="S137" s="178">
        <f>+F137/'Total x Ano'!$F$30</f>
        <v>1.6261381262252094E-3</v>
      </c>
      <c r="T137" s="178">
        <f>+G137/'Total x Ano'!$F$30</f>
        <v>0</v>
      </c>
      <c r="U137" s="178">
        <f>+H137/'Total x Ano'!$F$30</f>
        <v>0</v>
      </c>
      <c r="V137" s="178">
        <f>+I137/'Total x Ano'!$F$30</f>
        <v>1.8325380398879386E-4</v>
      </c>
      <c r="W137" s="178">
        <f>+J137/'Total x Ano'!$F$30</f>
        <v>0</v>
      </c>
      <c r="X137" s="178">
        <f>+K137/'Total x Ano'!$F$30</f>
        <v>0</v>
      </c>
      <c r="Y137" s="178">
        <f>+L137/'Total x Ano'!$F$30</f>
        <v>1.9828966123114308E-3</v>
      </c>
    </row>
    <row r="138" spans="1:27" x14ac:dyDescent="0.25">
      <c r="A138" s="162" t="s">
        <v>533</v>
      </c>
      <c r="B138" s="177">
        <f>tab_dinamicas!C659</f>
        <v>1907.2485032567215</v>
      </c>
      <c r="C138" s="177">
        <f>tab_dinamicas!D659</f>
        <v>0</v>
      </c>
      <c r="D138" s="177">
        <f>tab_dinamicas!E659</f>
        <v>0</v>
      </c>
      <c r="E138" s="177">
        <f>tab_dinamicas!F659</f>
        <v>0</v>
      </c>
      <c r="F138" s="177">
        <f>tab_dinamicas!G659</f>
        <v>36414.095765303464</v>
      </c>
      <c r="G138" s="177">
        <f>tab_dinamicas!H659</f>
        <v>0</v>
      </c>
      <c r="H138" s="177">
        <f>tab_dinamicas!I659</f>
        <v>0</v>
      </c>
      <c r="I138" s="177">
        <f>tab_dinamicas!J659</f>
        <v>2450.2443508796214</v>
      </c>
      <c r="J138" s="177">
        <f>tab_dinamicas!K659</f>
        <v>0</v>
      </c>
      <c r="K138" s="177">
        <f>tab_dinamicas!L659</f>
        <v>0</v>
      </c>
      <c r="L138" s="177">
        <f t="shared" si="8"/>
        <v>40771.588619439804</v>
      </c>
      <c r="N138" s="162" t="s">
        <v>533</v>
      </c>
      <c r="O138" s="178">
        <f>+B138/'Total x Ano'!$F$30</f>
        <v>9.3818489579132296E-6</v>
      </c>
      <c r="P138" s="178">
        <f>+C138/'Total x Ano'!$F$30</f>
        <v>0</v>
      </c>
      <c r="Q138" s="178">
        <f>+D138/'Total x Ano'!$F$30</f>
        <v>0</v>
      </c>
      <c r="R138" s="178">
        <f>+E138/'Total x Ano'!$F$30</f>
        <v>0</v>
      </c>
      <c r="S138" s="178">
        <f>+F138/'Total x Ano'!$F$30</f>
        <v>1.791227235599934E-4</v>
      </c>
      <c r="T138" s="178">
        <f>+G138/'Total x Ano'!$F$30</f>
        <v>0</v>
      </c>
      <c r="U138" s="178">
        <f>+H138/'Total x Ano'!$F$30</f>
        <v>0</v>
      </c>
      <c r="V138" s="178">
        <f>+I138/'Total x Ano'!$F$30</f>
        <v>1.2052872171969152E-5</v>
      </c>
      <c r="W138" s="178">
        <f>+J138/'Total x Ano'!$F$30</f>
        <v>0</v>
      </c>
      <c r="X138" s="178">
        <f>+K138/'Total x Ano'!$F$30</f>
        <v>0</v>
      </c>
      <c r="Y138" s="178">
        <f>+L138/'Total x Ano'!$F$30</f>
        <v>2.0055744468987577E-4</v>
      </c>
    </row>
    <row r="139" spans="1:27" x14ac:dyDescent="0.25">
      <c r="A139" s="162" t="s">
        <v>534</v>
      </c>
      <c r="B139" s="177">
        <f>tab_dinamicas!C660</f>
        <v>6623.5879729955805</v>
      </c>
      <c r="C139" s="177">
        <f>tab_dinamicas!D660</f>
        <v>0</v>
      </c>
      <c r="D139" s="177">
        <f>tab_dinamicas!E660</f>
        <v>0</v>
      </c>
      <c r="E139" s="177">
        <f>tab_dinamicas!F660</f>
        <v>0</v>
      </c>
      <c r="F139" s="177">
        <f>tab_dinamicas!G660</f>
        <v>73910.870117496903</v>
      </c>
      <c r="G139" s="177">
        <f>tab_dinamicas!H660</f>
        <v>0</v>
      </c>
      <c r="H139" s="177">
        <f>tab_dinamicas!I660</f>
        <v>0</v>
      </c>
      <c r="I139" s="177">
        <f>tab_dinamicas!J660</f>
        <v>7880.0496390629714</v>
      </c>
      <c r="J139" s="177">
        <f>tab_dinamicas!K660</f>
        <v>0</v>
      </c>
      <c r="K139" s="177">
        <f>tab_dinamicas!L660</f>
        <v>0</v>
      </c>
      <c r="L139" s="177">
        <f t="shared" si="8"/>
        <v>88414.507729555451</v>
      </c>
      <c r="N139" s="162" t="s">
        <v>534</v>
      </c>
      <c r="O139" s="178">
        <f>+B139/'Total x Ano'!$F$30</f>
        <v>3.2581754195106451E-5</v>
      </c>
      <c r="P139" s="178">
        <f>+C139/'Total x Ano'!$F$30</f>
        <v>0</v>
      </c>
      <c r="Q139" s="178">
        <f>+D139/'Total x Ano'!$F$30</f>
        <v>0</v>
      </c>
      <c r="R139" s="178">
        <f>+E139/'Total x Ano'!$F$30</f>
        <v>0</v>
      </c>
      <c r="S139" s="178">
        <f>+F139/'Total x Ano'!$F$30</f>
        <v>3.6357119620555384E-4</v>
      </c>
      <c r="T139" s="178">
        <f>+G139/'Total x Ano'!$F$30</f>
        <v>0</v>
      </c>
      <c r="U139" s="178">
        <f>+H139/'Total x Ano'!$F$30</f>
        <v>0</v>
      </c>
      <c r="V139" s="178">
        <f>+I139/'Total x Ano'!$F$30</f>
        <v>3.8762350773016352E-5</v>
      </c>
      <c r="W139" s="178">
        <f>+J139/'Total x Ano'!$F$30</f>
        <v>0</v>
      </c>
      <c r="X139" s="178">
        <f>+K139/'Total x Ano'!$F$30</f>
        <v>0</v>
      </c>
      <c r="Y139" s="178">
        <f>+L139/'Total x Ano'!$F$30</f>
        <v>4.3491530117367667E-4</v>
      </c>
    </row>
    <row r="140" spans="1:27" x14ac:dyDescent="0.25">
      <c r="A140" s="162" t="s">
        <v>535</v>
      </c>
      <c r="B140" s="177">
        <f>tab_dinamicas!C661</f>
        <v>38172.393738299885</v>
      </c>
      <c r="C140" s="177">
        <f>tab_dinamicas!D661</f>
        <v>0</v>
      </c>
      <c r="D140" s="177">
        <f>tab_dinamicas!E661</f>
        <v>0</v>
      </c>
      <c r="E140" s="177">
        <f>tab_dinamicas!F661</f>
        <v>0</v>
      </c>
      <c r="F140" s="177">
        <f>tab_dinamicas!G661</f>
        <v>234972.41912201914</v>
      </c>
      <c r="G140" s="177">
        <f>tab_dinamicas!H661</f>
        <v>0</v>
      </c>
      <c r="H140" s="177">
        <f>tab_dinamicas!I661</f>
        <v>0</v>
      </c>
      <c r="I140" s="177">
        <f>tab_dinamicas!J661</f>
        <v>30719.041850958325</v>
      </c>
      <c r="J140" s="177">
        <f>tab_dinamicas!K661</f>
        <v>0</v>
      </c>
      <c r="K140" s="177">
        <f>tab_dinamicas!L661</f>
        <v>0</v>
      </c>
      <c r="L140" s="177">
        <f t="shared" si="8"/>
        <v>303863.85471127735</v>
      </c>
      <c r="N140" s="162" t="s">
        <v>535</v>
      </c>
      <c r="O140" s="178">
        <f>+B140/'Total x Ano'!$F$30</f>
        <v>1.8777187755198213E-4</v>
      </c>
      <c r="P140" s="178">
        <f>+C140/'Total x Ano'!$F$30</f>
        <v>0</v>
      </c>
      <c r="Q140" s="178">
        <f>+D140/'Total x Ano'!$F$30</f>
        <v>0</v>
      </c>
      <c r="R140" s="178">
        <f>+E140/'Total x Ano'!$F$30</f>
        <v>0</v>
      </c>
      <c r="S140" s="178">
        <f>+F140/'Total x Ano'!$F$30</f>
        <v>1.1558408575044177E-3</v>
      </c>
      <c r="T140" s="178">
        <f>+G140/'Total x Ano'!$F$30</f>
        <v>0</v>
      </c>
      <c r="U140" s="178">
        <f>+H140/'Total x Ano'!$F$30</f>
        <v>0</v>
      </c>
      <c r="V140" s="178">
        <f>+I140/'Total x Ano'!$F$30</f>
        <v>1.5110847395365001E-4</v>
      </c>
      <c r="W140" s="178">
        <f>+J140/'Total x Ano'!$F$30</f>
        <v>0</v>
      </c>
      <c r="X140" s="178">
        <f>+K140/'Total x Ano'!$F$30</f>
        <v>0</v>
      </c>
      <c r="Y140" s="178">
        <f>+L140/'Total x Ano'!$F$30</f>
        <v>1.4947212090100498E-3</v>
      </c>
    </row>
    <row r="141" spans="1:27" x14ac:dyDescent="0.25">
      <c r="A141" s="162" t="s">
        <v>536</v>
      </c>
      <c r="B141" s="177">
        <f>tab_dinamicas!C662</f>
        <v>29474.987677334135</v>
      </c>
      <c r="C141" s="177">
        <f>tab_dinamicas!D662</f>
        <v>0</v>
      </c>
      <c r="D141" s="177">
        <f>tab_dinamicas!E662</f>
        <v>0</v>
      </c>
      <c r="E141" s="177">
        <f>tab_dinamicas!F662</f>
        <v>0</v>
      </c>
      <c r="F141" s="177">
        <f>tab_dinamicas!G662</f>
        <v>191737.48210038571</v>
      </c>
      <c r="G141" s="177">
        <f>tab_dinamicas!H662</f>
        <v>0</v>
      </c>
      <c r="H141" s="177">
        <f>tab_dinamicas!I662</f>
        <v>0</v>
      </c>
      <c r="I141" s="177">
        <f>tab_dinamicas!J662</f>
        <v>21299.267511101429</v>
      </c>
      <c r="J141" s="177">
        <f>tab_dinamicas!K662</f>
        <v>0</v>
      </c>
      <c r="K141" s="177">
        <f>tab_dinamicas!L662</f>
        <v>0</v>
      </c>
      <c r="L141" s="177">
        <f t="shared" si="8"/>
        <v>242511.73728882128</v>
      </c>
      <c r="N141" s="162" t="s">
        <v>536</v>
      </c>
      <c r="O141" s="178">
        <f>+B141/'Total x Ano'!$F$30</f>
        <v>1.4498891043978487E-4</v>
      </c>
      <c r="P141" s="178">
        <f>+C141/'Total x Ano'!$F$30</f>
        <v>0</v>
      </c>
      <c r="Q141" s="178">
        <f>+D141/'Total x Ano'!$F$30</f>
        <v>0</v>
      </c>
      <c r="R141" s="178">
        <f>+E141/'Total x Ano'!$F$30</f>
        <v>0</v>
      </c>
      <c r="S141" s="178">
        <f>+F141/'Total x Ano'!$F$30</f>
        <v>9.4316608117126898E-4</v>
      </c>
      <c r="T141" s="178">
        <f>+G141/'Total x Ano'!$F$30</f>
        <v>0</v>
      </c>
      <c r="U141" s="178">
        <f>+H141/'Total x Ano'!$F$30</f>
        <v>0</v>
      </c>
      <c r="V141" s="178">
        <f>+I141/'Total x Ano'!$F$30</f>
        <v>1.0477214183790333E-4</v>
      </c>
      <c r="W141" s="178">
        <f>+J141/'Total x Ano'!$F$30</f>
        <v>0</v>
      </c>
      <c r="X141" s="178">
        <f>+K141/'Total x Ano'!$F$30</f>
        <v>0</v>
      </c>
      <c r="Y141" s="178">
        <f>+L141/'Total x Ano'!$F$30</f>
        <v>1.1929271334489573E-3</v>
      </c>
    </row>
    <row r="142" spans="1:27" x14ac:dyDescent="0.25">
      <c r="A142" s="162" t="s">
        <v>537</v>
      </c>
      <c r="B142" s="177">
        <f>tab_dinamicas!C663</f>
        <v>56851.767782952433</v>
      </c>
      <c r="C142" s="177">
        <f>tab_dinamicas!D663</f>
        <v>0</v>
      </c>
      <c r="D142" s="177">
        <f>tab_dinamicas!E663</f>
        <v>0</v>
      </c>
      <c r="E142" s="177">
        <f>tab_dinamicas!F663</f>
        <v>0</v>
      </c>
      <c r="F142" s="177">
        <f>tab_dinamicas!G663</f>
        <v>992128.99039187073</v>
      </c>
      <c r="G142" s="177">
        <f>tab_dinamicas!H663</f>
        <v>0</v>
      </c>
      <c r="H142" s="177">
        <f>tab_dinamicas!I663</f>
        <v>0</v>
      </c>
      <c r="I142" s="177">
        <f>tab_dinamicas!J663</f>
        <v>28747.649718296023</v>
      </c>
      <c r="J142" s="177">
        <f>tab_dinamicas!K663</f>
        <v>0</v>
      </c>
      <c r="K142" s="177">
        <f>tab_dinamicas!L663</f>
        <v>0</v>
      </c>
      <c r="L142" s="177">
        <f t="shared" si="8"/>
        <v>1077728.4078931191</v>
      </c>
      <c r="N142" s="162" t="s">
        <v>537</v>
      </c>
      <c r="O142" s="178">
        <f>+B142/'Total x Ano'!$F$30</f>
        <v>2.7965663489537594E-4</v>
      </c>
      <c r="P142" s="178">
        <f>+C142/'Total x Ano'!$F$30</f>
        <v>0</v>
      </c>
      <c r="Q142" s="178">
        <f>+D142/'Total x Ano'!$F$30</f>
        <v>0</v>
      </c>
      <c r="R142" s="178">
        <f>+E142/'Total x Ano'!$F$30</f>
        <v>0</v>
      </c>
      <c r="S142" s="178">
        <f>+F142/'Total x Ano'!$F$30</f>
        <v>4.8803311779925885E-3</v>
      </c>
      <c r="T142" s="178">
        <f>+G142/'Total x Ano'!$F$30</f>
        <v>0</v>
      </c>
      <c r="U142" s="178">
        <f>+H142/'Total x Ano'!$F$30</f>
        <v>0</v>
      </c>
      <c r="V142" s="178">
        <f>+I142/'Total x Ano'!$F$30</f>
        <v>1.4141109933577797E-4</v>
      </c>
      <c r="W142" s="178">
        <f>+J142/'Total x Ano'!$F$30</f>
        <v>0</v>
      </c>
      <c r="X142" s="178">
        <f>+K142/'Total x Ano'!$F$30</f>
        <v>0</v>
      </c>
      <c r="Y142" s="178">
        <f>+L142/'Total x Ano'!$F$30</f>
        <v>5.3013989122237424E-3</v>
      </c>
    </row>
    <row r="143" spans="1:27" x14ac:dyDescent="0.25">
      <c r="A143" s="162" t="s">
        <v>538</v>
      </c>
      <c r="B143" s="177">
        <f>tab_dinamicas!C664</f>
        <v>20170.242787191553</v>
      </c>
      <c r="C143" s="177">
        <f>tab_dinamicas!D664</f>
        <v>0</v>
      </c>
      <c r="D143" s="177">
        <f>tab_dinamicas!E664</f>
        <v>0</v>
      </c>
      <c r="E143" s="177">
        <f>tab_dinamicas!F664</f>
        <v>0</v>
      </c>
      <c r="F143" s="177">
        <f>tab_dinamicas!G664</f>
        <v>200259.18653736089</v>
      </c>
      <c r="G143" s="177">
        <f>tab_dinamicas!H664</f>
        <v>0</v>
      </c>
      <c r="H143" s="177">
        <f>tab_dinamicas!I664</f>
        <v>0</v>
      </c>
      <c r="I143" s="177">
        <f>tab_dinamicas!J664</f>
        <v>25966.946282902827</v>
      </c>
      <c r="J143" s="177">
        <f>tab_dinamicas!K664</f>
        <v>0</v>
      </c>
      <c r="K143" s="177">
        <f>tab_dinamicas!L664</f>
        <v>0</v>
      </c>
      <c r="L143" s="177">
        <f t="shared" si="8"/>
        <v>246396.37560745527</v>
      </c>
      <c r="N143" s="162" t="s">
        <v>538</v>
      </c>
      <c r="O143" s="178">
        <f>+B143/'Total x Ano'!$F$30</f>
        <v>9.9218413830574868E-5</v>
      </c>
      <c r="P143" s="178">
        <f>+C143/'Total x Ano'!$F$30</f>
        <v>0</v>
      </c>
      <c r="Q143" s="178">
        <f>+D143/'Total x Ano'!$F$30</f>
        <v>0</v>
      </c>
      <c r="R143" s="178">
        <f>+E143/'Total x Ano'!$F$30</f>
        <v>0</v>
      </c>
      <c r="S143" s="178">
        <f>+F143/'Total x Ano'!$F$30</f>
        <v>9.8508476337506282E-4</v>
      </c>
      <c r="T143" s="178">
        <f>+G143/'Total x Ano'!$F$30</f>
        <v>0</v>
      </c>
      <c r="U143" s="178">
        <f>+H143/'Total x Ano'!$F$30</f>
        <v>0</v>
      </c>
      <c r="V143" s="178">
        <f>+I143/'Total x Ano'!$F$30</f>
        <v>1.277326827146284E-4</v>
      </c>
      <c r="W143" s="178">
        <f>+J143/'Total x Ano'!$F$30</f>
        <v>0</v>
      </c>
      <c r="X143" s="178">
        <f>+K143/'Total x Ano'!$F$30</f>
        <v>0</v>
      </c>
      <c r="Y143" s="178">
        <f>+L143/'Total x Ano'!$F$30</f>
        <v>1.2120358599202663E-3</v>
      </c>
    </row>
    <row r="144" spans="1:27" x14ac:dyDescent="0.25">
      <c r="A144" s="162" t="s">
        <v>539</v>
      </c>
      <c r="B144" s="177">
        <f>tab_dinamicas!C665</f>
        <v>29468.975381570774</v>
      </c>
      <c r="C144" s="177">
        <f>tab_dinamicas!D665</f>
        <v>0</v>
      </c>
      <c r="D144" s="177">
        <f>tab_dinamicas!E665</f>
        <v>0</v>
      </c>
      <c r="E144" s="177">
        <f>tab_dinamicas!F665</f>
        <v>0</v>
      </c>
      <c r="F144" s="177">
        <f>tab_dinamicas!G665</f>
        <v>183491.461545842</v>
      </c>
      <c r="G144" s="177">
        <f>tab_dinamicas!H665</f>
        <v>0</v>
      </c>
      <c r="H144" s="177">
        <f>tab_dinamicas!I665</f>
        <v>0</v>
      </c>
      <c r="I144" s="177">
        <f>tab_dinamicas!J665</f>
        <v>13393.594774584757</v>
      </c>
      <c r="J144" s="177">
        <f>tab_dinamicas!K665</f>
        <v>0</v>
      </c>
      <c r="K144" s="177">
        <f>tab_dinamicas!L665</f>
        <v>0</v>
      </c>
      <c r="L144" s="177">
        <f t="shared" si="8"/>
        <v>226354.03170199753</v>
      </c>
      <c r="N144" s="162" t="s">
        <v>539</v>
      </c>
      <c r="O144" s="178">
        <f>+B144/'Total x Ano'!$F$30</f>
        <v>1.449593356619592E-4</v>
      </c>
      <c r="P144" s="178">
        <f>+C144/'Total x Ano'!$F$30</f>
        <v>0</v>
      </c>
      <c r="Q144" s="178">
        <f>+D144/'Total x Ano'!$F$30</f>
        <v>0</v>
      </c>
      <c r="R144" s="178">
        <f>+E144/'Total x Ano'!$F$30</f>
        <v>0</v>
      </c>
      <c r="S144" s="178">
        <f>+F144/'Total x Ano'!$F$30</f>
        <v>9.026035015103198E-4</v>
      </c>
      <c r="T144" s="178">
        <f>+G144/'Total x Ano'!$F$30</f>
        <v>0</v>
      </c>
      <c r="U144" s="178">
        <f>+H144/'Total x Ano'!$F$30</f>
        <v>0</v>
      </c>
      <c r="V144" s="178">
        <f>+I144/'Total x Ano'!$F$30</f>
        <v>6.5883749791432561E-5</v>
      </c>
      <c r="W144" s="178">
        <f>+J144/'Total x Ano'!$F$30</f>
        <v>0</v>
      </c>
      <c r="X144" s="178">
        <f>+K144/'Total x Ano'!$F$30</f>
        <v>0</v>
      </c>
      <c r="Y144" s="178">
        <f>+L144/'Total x Ano'!$F$30</f>
        <v>1.1134465869637115E-3</v>
      </c>
    </row>
    <row r="145" spans="1:25" x14ac:dyDescent="0.25">
      <c r="A145" s="162" t="s">
        <v>540</v>
      </c>
      <c r="B145" s="177">
        <f>tab_dinamicas!C666</f>
        <v>74619.836533657392</v>
      </c>
      <c r="C145" s="177">
        <f>tab_dinamicas!D666</f>
        <v>0</v>
      </c>
      <c r="D145" s="177">
        <f>tab_dinamicas!E666</f>
        <v>0</v>
      </c>
      <c r="E145" s="177">
        <f>tab_dinamicas!F666</f>
        <v>0</v>
      </c>
      <c r="F145" s="177">
        <f>tab_dinamicas!G666</f>
        <v>1340126.949026766</v>
      </c>
      <c r="G145" s="177">
        <f>tab_dinamicas!H666</f>
        <v>0</v>
      </c>
      <c r="H145" s="177">
        <f>tab_dinamicas!I666</f>
        <v>0</v>
      </c>
      <c r="I145" s="177">
        <f>tab_dinamicas!J666</f>
        <v>95591.007383263874</v>
      </c>
      <c r="J145" s="177">
        <f>tab_dinamicas!K666</f>
        <v>0</v>
      </c>
      <c r="K145" s="177">
        <f>tab_dinamicas!L666</f>
        <v>0</v>
      </c>
      <c r="L145" s="177">
        <f t="shared" si="8"/>
        <v>1510337.7929436874</v>
      </c>
      <c r="N145" s="162" t="s">
        <v>540</v>
      </c>
      <c r="O145" s="178">
        <f>+B145/'Total x Ano'!$F$30</f>
        <v>3.6705863678883029E-4</v>
      </c>
      <c r="P145" s="178">
        <f>+C145/'Total x Ano'!$F$30</f>
        <v>0</v>
      </c>
      <c r="Q145" s="178">
        <f>+D145/'Total x Ano'!$F$30</f>
        <v>0</v>
      </c>
      <c r="R145" s="178">
        <f>+E145/'Total x Ano'!$F$30</f>
        <v>0</v>
      </c>
      <c r="S145" s="178">
        <f>+F145/'Total x Ano'!$F$30</f>
        <v>6.5921502094401455E-3</v>
      </c>
      <c r="T145" s="178">
        <f>+G145/'Total x Ano'!$F$30</f>
        <v>0</v>
      </c>
      <c r="U145" s="178">
        <f>+H145/'Total x Ano'!$F$30</f>
        <v>0</v>
      </c>
      <c r="V145" s="178">
        <f>+I145/'Total x Ano'!$F$30</f>
        <v>4.7021685505228329E-4</v>
      </c>
      <c r="W145" s="178">
        <f>+J145/'Total x Ano'!$F$30</f>
        <v>0</v>
      </c>
      <c r="X145" s="178">
        <f>+K145/'Total x Ano'!$F$30</f>
        <v>0</v>
      </c>
      <c r="Y145" s="178">
        <f>+L145/'Total x Ano'!$F$30</f>
        <v>7.4294257012812604E-3</v>
      </c>
    </row>
    <row r="146" spans="1:25" x14ac:dyDescent="0.25">
      <c r="A146" s="162" t="s">
        <v>541</v>
      </c>
      <c r="B146" s="177">
        <f>tab_dinamicas!C667</f>
        <v>15001.393699086171</v>
      </c>
      <c r="C146" s="177">
        <f>tab_dinamicas!D667</f>
        <v>0</v>
      </c>
      <c r="D146" s="177">
        <f>tab_dinamicas!E667</f>
        <v>0</v>
      </c>
      <c r="E146" s="177">
        <f>tab_dinamicas!F667</f>
        <v>0</v>
      </c>
      <c r="F146" s="177">
        <f>tab_dinamicas!G667</f>
        <v>147950.86013000575</v>
      </c>
      <c r="G146" s="177">
        <f>tab_dinamicas!H667</f>
        <v>0</v>
      </c>
      <c r="H146" s="177">
        <f>tab_dinamicas!I667</f>
        <v>0</v>
      </c>
      <c r="I146" s="177">
        <f>tab_dinamicas!J667</f>
        <v>9301.7200180482796</v>
      </c>
      <c r="J146" s="177">
        <f>tab_dinamicas!K667</f>
        <v>0</v>
      </c>
      <c r="K146" s="177">
        <f>tab_dinamicas!L667</f>
        <v>0</v>
      </c>
      <c r="L146" s="177">
        <f t="shared" si="8"/>
        <v>172253.97384714021</v>
      </c>
      <c r="N146" s="162" t="s">
        <v>541</v>
      </c>
      <c r="O146" s="178">
        <f>+B146/'Total x Ano'!$F$30</f>
        <v>7.3792591580329348E-5</v>
      </c>
      <c r="P146" s="178">
        <f>+C146/'Total x Ano'!$F$30</f>
        <v>0</v>
      </c>
      <c r="Q146" s="178">
        <f>+D146/'Total x Ano'!$F$30</f>
        <v>0</v>
      </c>
      <c r="R146" s="178">
        <f>+E146/'Total x Ano'!$F$30</f>
        <v>0</v>
      </c>
      <c r="S146" s="178">
        <f>+F146/'Total x Ano'!$F$30</f>
        <v>7.2777753950934647E-4</v>
      </c>
      <c r="T146" s="178">
        <f>+G146/'Total x Ano'!$F$30</f>
        <v>0</v>
      </c>
      <c r="U146" s="178">
        <f>+H146/'Total x Ano'!$F$30</f>
        <v>0</v>
      </c>
      <c r="V146" s="178">
        <f>+I146/'Total x Ano'!$F$30</f>
        <v>4.5755617114976672E-5</v>
      </c>
      <c r="W146" s="178">
        <f>+J146/'Total x Ano'!$F$30</f>
        <v>0</v>
      </c>
      <c r="X146" s="178">
        <f>+K146/'Total x Ano'!$F$30</f>
        <v>0</v>
      </c>
      <c r="Y146" s="178">
        <f>+L146/'Total x Ano'!$F$30</f>
        <v>8.4732574820465254E-4</v>
      </c>
    </row>
    <row r="147" spans="1:25" x14ac:dyDescent="0.25">
      <c r="A147" s="162" t="s">
        <v>542</v>
      </c>
      <c r="B147" s="177">
        <f>tab_dinamicas!C668</f>
        <v>33268.825199877785</v>
      </c>
      <c r="C147" s="177">
        <f>tab_dinamicas!D668</f>
        <v>0</v>
      </c>
      <c r="D147" s="177">
        <f>tab_dinamicas!E668</f>
        <v>0</v>
      </c>
      <c r="E147" s="177">
        <f>tab_dinamicas!F668</f>
        <v>0</v>
      </c>
      <c r="F147" s="177">
        <f>tab_dinamicas!G668</f>
        <v>170135.58456545125</v>
      </c>
      <c r="G147" s="177">
        <f>tab_dinamicas!H668</f>
        <v>0</v>
      </c>
      <c r="H147" s="177">
        <f>tab_dinamicas!I668</f>
        <v>0</v>
      </c>
      <c r="I147" s="177">
        <f>tab_dinamicas!J668</f>
        <v>6350.3485587182222</v>
      </c>
      <c r="J147" s="177">
        <f>tab_dinamicas!K668</f>
        <v>0</v>
      </c>
      <c r="K147" s="177">
        <f>tab_dinamicas!L668</f>
        <v>0</v>
      </c>
      <c r="L147" s="177">
        <f t="shared" si="8"/>
        <v>209754.75832404726</v>
      </c>
      <c r="N147" s="162" t="s">
        <v>542</v>
      </c>
      <c r="O147" s="178">
        <f>+B147/'Total x Ano'!$F$30</f>
        <v>1.6365098334040118E-4</v>
      </c>
      <c r="P147" s="178">
        <f>+C147/'Total x Ano'!$F$30</f>
        <v>0</v>
      </c>
      <c r="Q147" s="178">
        <f>+D147/'Total x Ano'!$F$30</f>
        <v>0</v>
      </c>
      <c r="R147" s="178">
        <f>+E147/'Total x Ano'!$F$30</f>
        <v>0</v>
      </c>
      <c r="S147" s="178">
        <f>+F147/'Total x Ano'!$F$30</f>
        <v>8.3690528739897797E-4</v>
      </c>
      <c r="T147" s="178">
        <f>+G147/'Total x Ano'!$F$30</f>
        <v>0</v>
      </c>
      <c r="U147" s="178">
        <f>+H147/'Total x Ano'!$F$30</f>
        <v>0</v>
      </c>
      <c r="V147" s="178">
        <f>+I147/'Total x Ano'!$F$30</f>
        <v>3.1237676111038452E-5</v>
      </c>
      <c r="W147" s="178">
        <f>+J147/'Total x Ano'!$F$30</f>
        <v>0</v>
      </c>
      <c r="X147" s="178">
        <f>+K147/'Total x Ano'!$F$30</f>
        <v>0</v>
      </c>
      <c r="Y147" s="178">
        <f>+L147/'Total x Ano'!$F$30</f>
        <v>1.0317939468504175E-3</v>
      </c>
    </row>
    <row r="148" spans="1:25" x14ac:dyDescent="0.25">
      <c r="A148" s="162" t="s">
        <v>543</v>
      </c>
      <c r="B148" s="177">
        <f>tab_dinamicas!C669</f>
        <v>111185.46062664852</v>
      </c>
      <c r="C148" s="177">
        <f>tab_dinamicas!D669</f>
        <v>0</v>
      </c>
      <c r="D148" s="177">
        <f>tab_dinamicas!E669</f>
        <v>0</v>
      </c>
      <c r="E148" s="177">
        <f>tab_dinamicas!F669</f>
        <v>0</v>
      </c>
      <c r="F148" s="177">
        <f>tab_dinamicas!G669</f>
        <v>1242088.9535220014</v>
      </c>
      <c r="G148" s="177">
        <f>tab_dinamicas!H669</f>
        <v>0</v>
      </c>
      <c r="H148" s="177">
        <f>tab_dinamicas!I669</f>
        <v>0</v>
      </c>
      <c r="I148" s="177">
        <f>tab_dinamicas!J669</f>
        <v>101380.41815454382</v>
      </c>
      <c r="J148" s="177">
        <f>tab_dinamicas!K669</f>
        <v>0</v>
      </c>
      <c r="K148" s="177">
        <f>tab_dinamicas!L669</f>
        <v>0</v>
      </c>
      <c r="L148" s="177">
        <f t="shared" si="8"/>
        <v>1454654.8323031936</v>
      </c>
      <c r="N148" s="162" t="s">
        <v>543</v>
      </c>
      <c r="O148" s="178">
        <f>+B148/'Total x Ano'!$F$30</f>
        <v>5.4692673562676121E-4</v>
      </c>
      <c r="P148" s="178">
        <f>+C148/'Total x Ano'!$F$30</f>
        <v>0</v>
      </c>
      <c r="Q148" s="178">
        <f>+D148/'Total x Ano'!$F$30</f>
        <v>0</v>
      </c>
      <c r="R148" s="178">
        <f>+E148/'Total x Ano'!$F$30</f>
        <v>0</v>
      </c>
      <c r="S148" s="178">
        <f>+F148/'Total x Ano'!$F$30</f>
        <v>6.1098964997679597E-3</v>
      </c>
      <c r="T148" s="178">
        <f>+G148/'Total x Ano'!$F$30</f>
        <v>0</v>
      </c>
      <c r="U148" s="178">
        <f>+H148/'Total x Ano'!$F$30</f>
        <v>0</v>
      </c>
      <c r="V148" s="178">
        <f>+I148/'Total x Ano'!$F$30</f>
        <v>4.9869525066707505E-4</v>
      </c>
      <c r="W148" s="178">
        <f>+J148/'Total x Ano'!$F$30</f>
        <v>0</v>
      </c>
      <c r="X148" s="178">
        <f>+K148/'Total x Ano'!$F$30</f>
        <v>0</v>
      </c>
      <c r="Y148" s="178">
        <f>+L148/'Total x Ano'!$F$30</f>
        <v>7.1555184860617954E-3</v>
      </c>
    </row>
    <row r="149" spans="1:25" x14ac:dyDescent="0.25">
      <c r="A149" s="162" t="s">
        <v>544</v>
      </c>
      <c r="B149" s="177">
        <f>tab_dinamicas!C670</f>
        <v>314469.76676414191</v>
      </c>
      <c r="C149" s="177">
        <f>tab_dinamicas!D670</f>
        <v>0</v>
      </c>
      <c r="D149" s="177">
        <f>tab_dinamicas!E670</f>
        <v>0</v>
      </c>
      <c r="E149" s="177">
        <f>tab_dinamicas!F670</f>
        <v>0</v>
      </c>
      <c r="F149" s="177">
        <f>tab_dinamicas!G670</f>
        <v>2529750.2263067183</v>
      </c>
      <c r="G149" s="177">
        <f>tab_dinamicas!H670</f>
        <v>0</v>
      </c>
      <c r="H149" s="177">
        <f>tab_dinamicas!I670</f>
        <v>0</v>
      </c>
      <c r="I149" s="177">
        <f>tab_dinamicas!J670</f>
        <v>263209.44133048452</v>
      </c>
      <c r="J149" s="177">
        <f>tab_dinamicas!K670</f>
        <v>0</v>
      </c>
      <c r="K149" s="177">
        <f>tab_dinamicas!L670</f>
        <v>0</v>
      </c>
      <c r="L149" s="177">
        <f t="shared" si="8"/>
        <v>3107429.434401345</v>
      </c>
      <c r="N149" s="162" t="s">
        <v>544</v>
      </c>
      <c r="O149" s="178">
        <f>+B149/'Total x Ano'!$F$30</f>
        <v>1.5468922107284835E-3</v>
      </c>
      <c r="P149" s="178">
        <f>+C149/'Total x Ano'!$F$30</f>
        <v>0</v>
      </c>
      <c r="Q149" s="178">
        <f>+D149/'Total x Ano'!$F$30</f>
        <v>0</v>
      </c>
      <c r="R149" s="178">
        <f>+E149/'Total x Ano'!$F$30</f>
        <v>0</v>
      </c>
      <c r="S149" s="178">
        <f>+F149/'Total x Ano'!$F$30</f>
        <v>1.2443965473785882E-2</v>
      </c>
      <c r="T149" s="178">
        <f>+G149/'Total x Ano'!$F$30</f>
        <v>0</v>
      </c>
      <c r="U149" s="178">
        <f>+H149/'Total x Ano'!$F$30</f>
        <v>0</v>
      </c>
      <c r="V149" s="178">
        <f>+I149/'Total x Ano'!$F$30</f>
        <v>1.2947401550677438E-3</v>
      </c>
      <c r="W149" s="178">
        <f>+J149/'Total x Ano'!$F$30</f>
        <v>0</v>
      </c>
      <c r="X149" s="178">
        <f>+K149/'Total x Ano'!$F$30</f>
        <v>0</v>
      </c>
      <c r="Y149" s="178">
        <f>+L149/'Total x Ano'!$F$30</f>
        <v>1.528559783958211E-2</v>
      </c>
    </row>
    <row r="150" spans="1:25" x14ac:dyDescent="0.25">
      <c r="A150" s="162" t="s">
        <v>545</v>
      </c>
      <c r="B150" s="177">
        <f>tab_dinamicas!C671</f>
        <v>90020.003710125253</v>
      </c>
      <c r="C150" s="177">
        <f>tab_dinamicas!D671</f>
        <v>0</v>
      </c>
      <c r="D150" s="177">
        <f>tab_dinamicas!E671</f>
        <v>0</v>
      </c>
      <c r="E150" s="177">
        <f>tab_dinamicas!F671</f>
        <v>0</v>
      </c>
      <c r="F150" s="177">
        <f>tab_dinamicas!G671</f>
        <v>528017.6197288672</v>
      </c>
      <c r="G150" s="177">
        <f>tab_dinamicas!H671</f>
        <v>0</v>
      </c>
      <c r="H150" s="177">
        <f>tab_dinamicas!I671</f>
        <v>0</v>
      </c>
      <c r="I150" s="177">
        <f>tab_dinamicas!J671</f>
        <v>59398.911090459042</v>
      </c>
      <c r="J150" s="177">
        <f>tab_dinamicas!K671</f>
        <v>0</v>
      </c>
      <c r="K150" s="177">
        <f>tab_dinamicas!L671</f>
        <v>0</v>
      </c>
      <c r="L150" s="177">
        <f t="shared" si="8"/>
        <v>677436.53452945151</v>
      </c>
      <c r="N150" s="162" t="s">
        <v>545</v>
      </c>
      <c r="O150" s="178">
        <f>+B150/'Total x Ano'!$F$30</f>
        <v>4.4281281466839047E-4</v>
      </c>
      <c r="P150" s="178">
        <f>+C150/'Total x Ano'!$F$30</f>
        <v>0</v>
      </c>
      <c r="Q150" s="178">
        <f>+D150/'Total x Ano'!$F$30</f>
        <v>0</v>
      </c>
      <c r="R150" s="178">
        <f>+E150/'Total x Ano'!$F$30</f>
        <v>0</v>
      </c>
      <c r="S150" s="178">
        <f>+F150/'Total x Ano'!$F$30</f>
        <v>2.5973445762071746E-3</v>
      </c>
      <c r="T150" s="178">
        <f>+G150/'Total x Ano'!$F$30</f>
        <v>0</v>
      </c>
      <c r="U150" s="178">
        <f>+H150/'Total x Ano'!$F$30</f>
        <v>0</v>
      </c>
      <c r="V150" s="178">
        <f>+I150/'Total x Ano'!$F$30</f>
        <v>2.9218615778889582E-4</v>
      </c>
      <c r="W150" s="178">
        <f>+J150/'Total x Ano'!$F$30</f>
        <v>0</v>
      </c>
      <c r="X150" s="178">
        <f>+K150/'Total x Ano'!$F$30</f>
        <v>0</v>
      </c>
      <c r="Y150" s="178">
        <f>+L150/'Total x Ano'!$F$30</f>
        <v>3.3323435486644608E-3</v>
      </c>
    </row>
    <row r="151" spans="1:25" x14ac:dyDescent="0.25">
      <c r="A151" s="162" t="s">
        <v>546</v>
      </c>
      <c r="B151" s="177">
        <f>tab_dinamicas!C672</f>
        <v>517127.3521419235</v>
      </c>
      <c r="C151" s="177">
        <f>tab_dinamicas!D672</f>
        <v>0</v>
      </c>
      <c r="D151" s="177">
        <f>tab_dinamicas!E672</f>
        <v>0</v>
      </c>
      <c r="E151" s="177">
        <f>tab_dinamicas!F672</f>
        <v>0</v>
      </c>
      <c r="F151" s="177">
        <f>tab_dinamicas!G672</f>
        <v>4036400.6949548363</v>
      </c>
      <c r="G151" s="177">
        <f>tab_dinamicas!H672</f>
        <v>0</v>
      </c>
      <c r="H151" s="177">
        <f>tab_dinamicas!I672</f>
        <v>0</v>
      </c>
      <c r="I151" s="177">
        <f>tab_dinamicas!J672</f>
        <v>204268.13447318249</v>
      </c>
      <c r="J151" s="177">
        <f>tab_dinamicas!K672</f>
        <v>0</v>
      </c>
      <c r="K151" s="177">
        <f>tab_dinamicas!L672</f>
        <v>0</v>
      </c>
      <c r="L151" s="177">
        <f t="shared" si="8"/>
        <v>4757796.1815699423</v>
      </c>
      <c r="N151" s="162" t="s">
        <v>546</v>
      </c>
      <c r="O151" s="178">
        <f>+B151/'Total x Ano'!$F$30</f>
        <v>2.543774815666006E-3</v>
      </c>
      <c r="P151" s="178">
        <f>+C151/'Total x Ano'!$F$30</f>
        <v>0</v>
      </c>
      <c r="Q151" s="178">
        <f>+D151/'Total x Ano'!$F$30</f>
        <v>0</v>
      </c>
      <c r="R151" s="178">
        <f>+E151/'Total x Ano'!$F$30</f>
        <v>0</v>
      </c>
      <c r="S151" s="178">
        <f>+F151/'Total x Ano'!$F$30</f>
        <v>1.9855253045955593E-2</v>
      </c>
      <c r="T151" s="178">
        <f>+G151/'Total x Ano'!$F$30</f>
        <v>0</v>
      </c>
      <c r="U151" s="178">
        <f>+H151/'Total x Ano'!$F$30</f>
        <v>0</v>
      </c>
      <c r="V151" s="178">
        <f>+I151/'Total x Ano'!$F$30</f>
        <v>1.0048049749519985E-3</v>
      </c>
      <c r="W151" s="178">
        <f>+J151/'Total x Ano'!$F$30</f>
        <v>0</v>
      </c>
      <c r="X151" s="178">
        <f>+K151/'Total x Ano'!$F$30</f>
        <v>0</v>
      </c>
      <c r="Y151" s="178">
        <f>+L151/'Total x Ano'!$F$30</f>
        <v>2.3403832836573598E-2</v>
      </c>
    </row>
    <row r="152" spans="1:25" x14ac:dyDescent="0.25">
      <c r="A152" s="162" t="s">
        <v>547</v>
      </c>
      <c r="B152" s="177">
        <f>tab_dinamicas!C673</f>
        <v>1684136.2179328098</v>
      </c>
      <c r="C152" s="177">
        <f>tab_dinamicas!D673</f>
        <v>0</v>
      </c>
      <c r="D152" s="177">
        <f>tab_dinamicas!E673</f>
        <v>0</v>
      </c>
      <c r="E152" s="177">
        <f>tab_dinamicas!F673</f>
        <v>0</v>
      </c>
      <c r="F152" s="177">
        <f>tab_dinamicas!G673</f>
        <v>19254082.723599538</v>
      </c>
      <c r="G152" s="177">
        <f>tab_dinamicas!H673</f>
        <v>0</v>
      </c>
      <c r="H152" s="177">
        <f>tab_dinamicas!I673</f>
        <v>0</v>
      </c>
      <c r="I152" s="177">
        <f>tab_dinamicas!J673</f>
        <v>1064620.0816694149</v>
      </c>
      <c r="J152" s="177">
        <f>tab_dinamicas!K673</f>
        <v>0</v>
      </c>
      <c r="K152" s="177">
        <f>tab_dinamicas!L673</f>
        <v>0</v>
      </c>
      <c r="L152" s="177">
        <f t="shared" si="8"/>
        <v>22002839.023201764</v>
      </c>
      <c r="N152" s="162" t="s">
        <v>547</v>
      </c>
      <c r="O152" s="178">
        <f>+B152/'Total x Ano'!$F$30</f>
        <v>8.2843486804247291E-3</v>
      </c>
      <c r="P152" s="178">
        <f>+C152/'Total x Ano'!$F$30</f>
        <v>0</v>
      </c>
      <c r="Q152" s="178">
        <f>+D152/'Total x Ano'!$F$30</f>
        <v>0</v>
      </c>
      <c r="R152" s="178">
        <f>+E152/'Total x Ano'!$F$30</f>
        <v>0</v>
      </c>
      <c r="S152" s="178">
        <f>+F152/'Total x Ano'!$F$30</f>
        <v>9.4711777530577468E-2</v>
      </c>
      <c r="T152" s="178">
        <f>+G152/'Total x Ano'!$F$30</f>
        <v>0</v>
      </c>
      <c r="U152" s="178">
        <f>+H152/'Total x Ano'!$F$30</f>
        <v>0</v>
      </c>
      <c r="V152" s="178">
        <f>+I152/'Total x Ano'!$F$30</f>
        <v>5.2369184124294831E-3</v>
      </c>
      <c r="W152" s="178">
        <f>+J152/'Total x Ano'!$F$30</f>
        <v>0</v>
      </c>
      <c r="X152" s="178">
        <f>+K152/'Total x Ano'!$F$30</f>
        <v>0</v>
      </c>
      <c r="Y152" s="178">
        <f>+L152/'Total x Ano'!$F$30</f>
        <v>0.10823304462343168</v>
      </c>
    </row>
    <row r="153" spans="1:25" x14ac:dyDescent="0.25">
      <c r="A153" s="162" t="s">
        <v>548</v>
      </c>
      <c r="B153" s="177">
        <f>tab_dinamicas!C674</f>
        <v>545665.31330617471</v>
      </c>
      <c r="C153" s="177">
        <f>tab_dinamicas!D674</f>
        <v>0</v>
      </c>
      <c r="D153" s="177">
        <f>tab_dinamicas!E674</f>
        <v>0</v>
      </c>
      <c r="E153" s="177">
        <f>tab_dinamicas!F674</f>
        <v>0</v>
      </c>
      <c r="F153" s="177">
        <f>tab_dinamicas!G674</f>
        <v>2472561.4061339572</v>
      </c>
      <c r="G153" s="177">
        <f>tab_dinamicas!H674</f>
        <v>0</v>
      </c>
      <c r="H153" s="177">
        <f>tab_dinamicas!I674</f>
        <v>0</v>
      </c>
      <c r="I153" s="177">
        <f>tab_dinamicas!J674</f>
        <v>220348.35216507883</v>
      </c>
      <c r="J153" s="177">
        <f>tab_dinamicas!K674</f>
        <v>0</v>
      </c>
      <c r="K153" s="177">
        <f>tab_dinamicas!L674</f>
        <v>0</v>
      </c>
      <c r="L153" s="177">
        <f t="shared" si="8"/>
        <v>3238575.0716052107</v>
      </c>
      <c r="N153" s="162" t="s">
        <v>548</v>
      </c>
      <c r="O153" s="178">
        <f>+B153/'Total x Ano'!$F$30</f>
        <v>2.6841544467170312E-3</v>
      </c>
      <c r="P153" s="178">
        <f>+C153/'Total x Ano'!$F$30</f>
        <v>0</v>
      </c>
      <c r="Q153" s="178">
        <f>+D153/'Total x Ano'!$F$30</f>
        <v>0</v>
      </c>
      <c r="R153" s="178">
        <f>+E153/'Total x Ano'!$F$30</f>
        <v>0</v>
      </c>
      <c r="S153" s="178">
        <f>+F153/'Total x Ano'!$F$30</f>
        <v>1.2162650861649109E-2</v>
      </c>
      <c r="T153" s="178">
        <f>+G153/'Total x Ano'!$F$30</f>
        <v>0</v>
      </c>
      <c r="U153" s="178">
        <f>+H153/'Total x Ano'!$F$30</f>
        <v>0</v>
      </c>
      <c r="V153" s="178">
        <f>+I153/'Total x Ano'!$F$30</f>
        <v>1.0839043546805084E-3</v>
      </c>
      <c r="W153" s="178">
        <f>+J153/'Total x Ano'!$F$30</f>
        <v>0</v>
      </c>
      <c r="X153" s="178">
        <f>+K153/'Total x Ano'!$F$30</f>
        <v>0</v>
      </c>
      <c r="Y153" s="178">
        <f>+L153/'Total x Ano'!$F$30</f>
        <v>1.593070966304665E-2</v>
      </c>
    </row>
    <row r="154" spans="1:25" x14ac:dyDescent="0.25">
      <c r="A154" s="162" t="s">
        <v>549</v>
      </c>
      <c r="B154" s="177">
        <f>tab_dinamicas!C675</f>
        <v>280248.94467237103</v>
      </c>
      <c r="C154" s="177">
        <f>tab_dinamicas!D675</f>
        <v>0</v>
      </c>
      <c r="D154" s="177">
        <f>tab_dinamicas!E675</f>
        <v>0</v>
      </c>
      <c r="E154" s="177">
        <f>tab_dinamicas!F675</f>
        <v>0</v>
      </c>
      <c r="F154" s="177">
        <f>tab_dinamicas!G675</f>
        <v>953511.48046386812</v>
      </c>
      <c r="G154" s="177">
        <f>tab_dinamicas!H675</f>
        <v>0</v>
      </c>
      <c r="H154" s="177">
        <f>tab_dinamicas!I675</f>
        <v>0</v>
      </c>
      <c r="I154" s="177">
        <f>tab_dinamicas!J675</f>
        <v>98699.28312822555</v>
      </c>
      <c r="J154" s="177">
        <f>tab_dinamicas!K675</f>
        <v>0</v>
      </c>
      <c r="K154" s="177">
        <f>tab_dinamicas!L675</f>
        <v>0</v>
      </c>
      <c r="L154" s="177">
        <f t="shared" si="8"/>
        <v>1332459.7082644647</v>
      </c>
      <c r="N154" s="162" t="s">
        <v>549</v>
      </c>
      <c r="O154" s="178">
        <f>+B154/'Total x Ano'!$F$30</f>
        <v>1.3785583079715025E-3</v>
      </c>
      <c r="P154" s="178">
        <f>+C154/'Total x Ano'!$F$30</f>
        <v>0</v>
      </c>
      <c r="Q154" s="178">
        <f>+D154/'Total x Ano'!$F$30</f>
        <v>0</v>
      </c>
      <c r="R154" s="178">
        <f>+E154/'Total x Ano'!$F$30</f>
        <v>0</v>
      </c>
      <c r="S154" s="178">
        <f>+F154/'Total x Ano'!$F$30</f>
        <v>4.6903697520658764E-3</v>
      </c>
      <c r="T154" s="178">
        <f>+G154/'Total x Ano'!$F$30</f>
        <v>0</v>
      </c>
      <c r="U154" s="178">
        <f>+H154/'Total x Ano'!$F$30</f>
        <v>0</v>
      </c>
      <c r="V154" s="178">
        <f>+I154/'Total x Ano'!$F$30</f>
        <v>4.8550661593503201E-4</v>
      </c>
      <c r="W154" s="178">
        <f>+J154/'Total x Ano'!$F$30</f>
        <v>0</v>
      </c>
      <c r="X154" s="178">
        <f>+K154/'Total x Ano'!$F$30</f>
        <v>0</v>
      </c>
      <c r="Y154" s="178">
        <f>+L154/'Total x Ano'!$F$30</f>
        <v>6.5544346759724113E-3</v>
      </c>
    </row>
    <row r="155" spans="1:25" x14ac:dyDescent="0.25">
      <c r="A155" s="162" t="s">
        <v>550</v>
      </c>
      <c r="B155" s="177">
        <f>tab_dinamicas!C676</f>
        <v>344799.29986118031</v>
      </c>
      <c r="C155" s="177">
        <f>tab_dinamicas!D676</f>
        <v>0</v>
      </c>
      <c r="D155" s="177">
        <f>tab_dinamicas!E676</f>
        <v>0</v>
      </c>
      <c r="E155" s="177">
        <f>tab_dinamicas!F676</f>
        <v>0</v>
      </c>
      <c r="F155" s="177">
        <f>tab_dinamicas!G676</f>
        <v>1943877.1931296492</v>
      </c>
      <c r="G155" s="177">
        <f>tab_dinamicas!H676</f>
        <v>0</v>
      </c>
      <c r="H155" s="177">
        <f>tab_dinamicas!I676</f>
        <v>0</v>
      </c>
      <c r="I155" s="177">
        <f>tab_dinamicas!J676</f>
        <v>176639.16592734383</v>
      </c>
      <c r="J155" s="177">
        <f>tab_dinamicas!K676</f>
        <v>0</v>
      </c>
      <c r="K155" s="177">
        <f>tab_dinamicas!L676</f>
        <v>0</v>
      </c>
      <c r="L155" s="177">
        <f t="shared" si="8"/>
        <v>2465315.6589181735</v>
      </c>
      <c r="N155" s="162" t="s">
        <v>550</v>
      </c>
      <c r="O155" s="178">
        <f>+B155/'Total x Ano'!$F$30</f>
        <v>1.6960846720121424E-3</v>
      </c>
      <c r="P155" s="178">
        <f>+C155/'Total x Ano'!$F$30</f>
        <v>0</v>
      </c>
      <c r="Q155" s="178">
        <f>+D155/'Total x Ano'!$F$30</f>
        <v>0</v>
      </c>
      <c r="R155" s="178">
        <f>+E155/'Total x Ano'!$F$30</f>
        <v>0</v>
      </c>
      <c r="S155" s="178">
        <f>+F155/'Total x Ano'!$F$30</f>
        <v>9.562027280416701E-3</v>
      </c>
      <c r="T155" s="178">
        <f>+G155/'Total x Ano'!$F$30</f>
        <v>0</v>
      </c>
      <c r="U155" s="178">
        <f>+H155/'Total x Ano'!$F$30</f>
        <v>0</v>
      </c>
      <c r="V155" s="178">
        <f>+I155/'Total x Ano'!$F$30</f>
        <v>8.6889672318649525E-4</v>
      </c>
      <c r="W155" s="178">
        <f>+J155/'Total x Ano'!$F$30</f>
        <v>0</v>
      </c>
      <c r="X155" s="178">
        <f>+K155/'Total x Ano'!$F$30</f>
        <v>0</v>
      </c>
      <c r="Y155" s="178">
        <f>+L155/'Total x Ano'!$F$30</f>
        <v>1.2127008675615341E-2</v>
      </c>
    </row>
    <row r="156" spans="1:25" x14ac:dyDescent="0.25">
      <c r="A156" s="162" t="s">
        <v>551</v>
      </c>
      <c r="B156" s="177">
        <f>tab_dinamicas!C677</f>
        <v>49668.736877472409</v>
      </c>
      <c r="C156" s="177">
        <f>tab_dinamicas!D677</f>
        <v>0</v>
      </c>
      <c r="D156" s="177">
        <f>tab_dinamicas!E677</f>
        <v>0</v>
      </c>
      <c r="E156" s="177">
        <f>tab_dinamicas!F677</f>
        <v>0</v>
      </c>
      <c r="F156" s="177">
        <f>tab_dinamicas!G677</f>
        <v>178452.07813239188</v>
      </c>
      <c r="G156" s="177">
        <f>tab_dinamicas!H677</f>
        <v>0</v>
      </c>
      <c r="H156" s="177">
        <f>tab_dinamicas!I677</f>
        <v>0</v>
      </c>
      <c r="I156" s="177">
        <f>tab_dinamicas!J677</f>
        <v>29894.914235999051</v>
      </c>
      <c r="J156" s="177">
        <f>tab_dinamicas!K677</f>
        <v>0</v>
      </c>
      <c r="K156" s="177">
        <f>tab_dinamicas!L677</f>
        <v>0</v>
      </c>
      <c r="L156" s="177">
        <f t="shared" si="8"/>
        <v>258015.72924586333</v>
      </c>
      <c r="N156" s="162" t="s">
        <v>551</v>
      </c>
      <c r="O156" s="178">
        <f>+B156/'Total x Ano'!$F$30</f>
        <v>2.4432295346887893E-4</v>
      </c>
      <c r="P156" s="178">
        <f>+C156/'Total x Ano'!$F$30</f>
        <v>0</v>
      </c>
      <c r="Q156" s="178">
        <f>+D156/'Total x Ano'!$F$30</f>
        <v>0</v>
      </c>
      <c r="R156" s="178">
        <f>+E156/'Total x Ano'!$F$30</f>
        <v>0</v>
      </c>
      <c r="S156" s="178">
        <f>+F156/'Total x Ano'!$F$30</f>
        <v>8.7781452726534248E-4</v>
      </c>
      <c r="T156" s="178">
        <f>+G156/'Total x Ano'!$F$30</f>
        <v>0</v>
      </c>
      <c r="U156" s="178">
        <f>+H156/'Total x Ano'!$F$30</f>
        <v>0</v>
      </c>
      <c r="V156" s="178">
        <f>+I156/'Total x Ano'!$F$30</f>
        <v>1.4705454978362672E-4</v>
      </c>
      <c r="W156" s="178">
        <f>+J156/'Total x Ano'!$F$30</f>
        <v>0</v>
      </c>
      <c r="X156" s="178">
        <f>+K156/'Total x Ano'!$F$30</f>
        <v>0</v>
      </c>
      <c r="Y156" s="178">
        <f>+L156/'Total x Ano'!$F$30</f>
        <v>1.2691920305178482E-3</v>
      </c>
    </row>
    <row r="157" spans="1:25" x14ac:dyDescent="0.25">
      <c r="A157" s="162" t="s">
        <v>552</v>
      </c>
      <c r="B157" s="177">
        <f>tab_dinamicas!C678</f>
        <v>56353.223465538314</v>
      </c>
      <c r="C157" s="177">
        <f>tab_dinamicas!D678</f>
        <v>0</v>
      </c>
      <c r="D157" s="177">
        <f>tab_dinamicas!E678</f>
        <v>0</v>
      </c>
      <c r="E157" s="177">
        <f>tab_dinamicas!F678</f>
        <v>0</v>
      </c>
      <c r="F157" s="177">
        <f>tab_dinamicas!G678</f>
        <v>309366.31566766143</v>
      </c>
      <c r="G157" s="177">
        <f>tab_dinamicas!H678</f>
        <v>0</v>
      </c>
      <c r="H157" s="177">
        <f>tab_dinamicas!I678</f>
        <v>0</v>
      </c>
      <c r="I157" s="177">
        <f>tab_dinamicas!J678</f>
        <v>23340.031594186163</v>
      </c>
      <c r="J157" s="177">
        <f>tab_dinamicas!K678</f>
        <v>0</v>
      </c>
      <c r="K157" s="177">
        <f>tab_dinamicas!L678</f>
        <v>0</v>
      </c>
      <c r="L157" s="177">
        <f t="shared" si="8"/>
        <v>389059.57072738587</v>
      </c>
      <c r="N157" s="162" t="s">
        <v>552</v>
      </c>
      <c r="O157" s="178">
        <f>+B157/'Total x Ano'!$F$30</f>
        <v>2.7720427093922735E-4</v>
      </c>
      <c r="P157" s="178">
        <f>+C157/'Total x Ano'!$F$30</f>
        <v>0</v>
      </c>
      <c r="Q157" s="178">
        <f>+D157/'Total x Ano'!$F$30</f>
        <v>0</v>
      </c>
      <c r="R157" s="178">
        <f>+E157/'Total x Ano'!$F$30</f>
        <v>0</v>
      </c>
      <c r="S157" s="178">
        <f>+F157/'Total x Ano'!$F$30</f>
        <v>1.5217880844074932E-3</v>
      </c>
      <c r="T157" s="178">
        <f>+G157/'Total x Ano'!$F$30</f>
        <v>0</v>
      </c>
      <c r="U157" s="178">
        <f>+H157/'Total x Ano'!$F$30</f>
        <v>0</v>
      </c>
      <c r="V157" s="178">
        <f>+I157/'Total x Ano'!$F$30</f>
        <v>1.1481076048331963E-4</v>
      </c>
      <c r="W157" s="178">
        <f>+J157/'Total x Ano'!$F$30</f>
        <v>0</v>
      </c>
      <c r="X157" s="178">
        <f>+K157/'Total x Ano'!$F$30</f>
        <v>0</v>
      </c>
      <c r="Y157" s="178">
        <f>+L157/'Total x Ano'!$F$30</f>
        <v>1.9138031158300399E-3</v>
      </c>
    </row>
    <row r="158" spans="1:25" x14ac:dyDescent="0.25">
      <c r="A158" s="162" t="s">
        <v>553</v>
      </c>
      <c r="B158" s="177">
        <f>tab_dinamicas!C679</f>
        <v>113237.88159563174</v>
      </c>
      <c r="C158" s="177">
        <f>tab_dinamicas!D679</f>
        <v>0</v>
      </c>
      <c r="D158" s="177">
        <f>tab_dinamicas!E679</f>
        <v>0</v>
      </c>
      <c r="E158" s="177">
        <f>tab_dinamicas!F679</f>
        <v>0</v>
      </c>
      <c r="F158" s="177">
        <f>tab_dinamicas!G679</f>
        <v>741210.00131835137</v>
      </c>
      <c r="G158" s="177">
        <f>tab_dinamicas!H679</f>
        <v>0</v>
      </c>
      <c r="H158" s="177">
        <f>tab_dinamicas!I679</f>
        <v>0</v>
      </c>
      <c r="I158" s="177">
        <f>tab_dinamicas!J679</f>
        <v>79870.384061179779</v>
      </c>
      <c r="J158" s="177">
        <f>tab_dinamicas!K679</f>
        <v>0</v>
      </c>
      <c r="K158" s="177">
        <f>tab_dinamicas!L679</f>
        <v>0</v>
      </c>
      <c r="L158" s="177">
        <f t="shared" si="8"/>
        <v>934318.2669751629</v>
      </c>
      <c r="N158" s="162" t="s">
        <v>553</v>
      </c>
      <c r="O158" s="178">
        <f>+B158/'Total x Ano'!$F$30</f>
        <v>5.5702269506580375E-4</v>
      </c>
      <c r="P158" s="178">
        <f>+C158/'Total x Ano'!$F$30</f>
        <v>0</v>
      </c>
      <c r="Q158" s="178">
        <f>+D158/'Total x Ano'!$F$30</f>
        <v>0</v>
      </c>
      <c r="R158" s="178">
        <f>+E158/'Total x Ano'!$F$30</f>
        <v>0</v>
      </c>
      <c r="S158" s="178">
        <f>+F158/'Total x Ano'!$F$30</f>
        <v>3.6460483605514826E-3</v>
      </c>
      <c r="T158" s="178">
        <f>+G158/'Total x Ano'!$F$30</f>
        <v>0</v>
      </c>
      <c r="U158" s="178">
        <f>+H158/'Total x Ano'!$F$30</f>
        <v>0</v>
      </c>
      <c r="V158" s="178">
        <f>+I158/'Total x Ano'!$F$30</f>
        <v>3.92886337670727E-4</v>
      </c>
      <c r="W158" s="178">
        <f>+J158/'Total x Ano'!$F$30</f>
        <v>0</v>
      </c>
      <c r="X158" s="178">
        <f>+K158/'Total x Ano'!$F$30</f>
        <v>0</v>
      </c>
      <c r="Y158" s="178">
        <f>+L158/'Total x Ano'!$F$30</f>
        <v>4.5959573932880136E-3</v>
      </c>
    </row>
    <row r="159" spans="1:25" x14ac:dyDescent="0.25">
      <c r="A159" s="162" t="s">
        <v>554</v>
      </c>
      <c r="B159" s="177">
        <f>tab_dinamicas!C680</f>
        <v>116971.6341829763</v>
      </c>
      <c r="C159" s="177">
        <f>tab_dinamicas!D680</f>
        <v>0</v>
      </c>
      <c r="D159" s="177">
        <f>tab_dinamicas!E680</f>
        <v>0</v>
      </c>
      <c r="E159" s="177">
        <f>tab_dinamicas!F680</f>
        <v>0</v>
      </c>
      <c r="F159" s="177">
        <f>tab_dinamicas!G680</f>
        <v>929315.26024504891</v>
      </c>
      <c r="G159" s="177">
        <f>tab_dinamicas!H680</f>
        <v>0</v>
      </c>
      <c r="H159" s="177">
        <f>tab_dinamicas!I680</f>
        <v>0</v>
      </c>
      <c r="I159" s="177">
        <f>tab_dinamicas!J680</f>
        <v>58241.928224087234</v>
      </c>
      <c r="J159" s="177">
        <f>tab_dinamicas!K680</f>
        <v>0</v>
      </c>
      <c r="K159" s="177">
        <f>tab_dinamicas!L680</f>
        <v>0</v>
      </c>
      <c r="L159" s="177">
        <f t="shared" si="8"/>
        <v>1104528.8226521125</v>
      </c>
      <c r="N159" s="162" t="s">
        <v>554</v>
      </c>
      <c r="O159" s="178">
        <f>+B159/'Total x Ano'!$F$30</f>
        <v>5.7538920722238415E-4</v>
      </c>
      <c r="P159" s="178">
        <f>+C159/'Total x Ano'!$F$30</f>
        <v>0</v>
      </c>
      <c r="Q159" s="178">
        <f>+D159/'Total x Ano'!$F$30</f>
        <v>0</v>
      </c>
      <c r="R159" s="178">
        <f>+E159/'Total x Ano'!$F$30</f>
        <v>0</v>
      </c>
      <c r="S159" s="178">
        <f>+F159/'Total x Ano'!$F$30</f>
        <v>4.5713473577330219E-3</v>
      </c>
      <c r="T159" s="178">
        <f>+G159/'Total x Ano'!$F$30</f>
        <v>0</v>
      </c>
      <c r="U159" s="178">
        <f>+H159/'Total x Ano'!$F$30</f>
        <v>0</v>
      </c>
      <c r="V159" s="178">
        <f>+I159/'Total x Ano'!$F$30</f>
        <v>2.8649490230715915E-4</v>
      </c>
      <c r="W159" s="178">
        <f>+J159/'Total x Ano'!$F$30</f>
        <v>0</v>
      </c>
      <c r="X159" s="178">
        <f>+K159/'Total x Ano'!$F$30</f>
        <v>0</v>
      </c>
      <c r="Y159" s="178">
        <f>+L159/'Total x Ano'!$F$30</f>
        <v>5.4332314672625656E-3</v>
      </c>
    </row>
    <row r="160" spans="1:25" x14ac:dyDescent="0.25">
      <c r="A160" s="162" t="s">
        <v>94</v>
      </c>
      <c r="B160" s="168">
        <f t="shared" ref="B160:K160" si="9">SUM(B133:B159)</f>
        <v>4686262.076641825</v>
      </c>
      <c r="C160" s="168">
        <f t="shared" si="9"/>
        <v>0</v>
      </c>
      <c r="D160" s="168">
        <f t="shared" si="9"/>
        <v>0</v>
      </c>
      <c r="E160" s="168">
        <f t="shared" si="9"/>
        <v>0</v>
      </c>
      <c r="F160" s="168">
        <f t="shared" si="9"/>
        <v>39521405.82308691</v>
      </c>
      <c r="G160" s="168">
        <f t="shared" si="9"/>
        <v>0</v>
      </c>
      <c r="H160" s="168">
        <f t="shared" si="9"/>
        <v>0</v>
      </c>
      <c r="I160" s="168">
        <f t="shared" si="9"/>
        <v>2719617.989317053</v>
      </c>
      <c r="J160" s="168">
        <f t="shared" si="9"/>
        <v>0</v>
      </c>
      <c r="K160" s="168">
        <f t="shared" si="9"/>
        <v>0</v>
      </c>
      <c r="L160" s="177">
        <f t="shared" si="8"/>
        <v>46927285.88904579</v>
      </c>
      <c r="N160" s="162" t="s">
        <v>94</v>
      </c>
      <c r="O160" s="178">
        <f>+B160/'Total x Ano'!$F$30</f>
        <v>2.3051953064939679E-2</v>
      </c>
      <c r="P160" s="178">
        <f>+C160/'Total x Ano'!$F$30</f>
        <v>0</v>
      </c>
      <c r="Q160" s="178">
        <f>+D160/'Total x Ano'!$F$30</f>
        <v>0</v>
      </c>
      <c r="R160" s="178">
        <f>+E160/'Total x Ano'!$F$30</f>
        <v>0</v>
      </c>
      <c r="S160" s="178">
        <f>+F160/'Total x Ano'!$F$30</f>
        <v>0.19440773418013538</v>
      </c>
      <c r="T160" s="178">
        <f>+G160/'Total x Ano'!$F$30</f>
        <v>0</v>
      </c>
      <c r="U160" s="178">
        <f>+H160/'Total x Ano'!$F$30</f>
        <v>0</v>
      </c>
      <c r="V160" s="178">
        <f>+I160/'Total x Ano'!$F$30</f>
        <v>1.3377934315024006E-2</v>
      </c>
      <c r="W160" s="178">
        <f>+J160/'Total x Ano'!$F$30</f>
        <v>0</v>
      </c>
      <c r="X160" s="178">
        <f>+K160/'Total x Ano'!$F$30</f>
        <v>0</v>
      </c>
      <c r="Y160" s="178">
        <f>+L160/'Total x Ano'!$F$30</f>
        <v>0.23083762156009907</v>
      </c>
    </row>
    <row r="161" spans="1:27" x14ac:dyDescent="0.25">
      <c r="A161" s="162"/>
      <c r="B161" s="162"/>
      <c r="C161" s="162"/>
      <c r="D161" s="162"/>
      <c r="E161" s="162"/>
      <c r="F161" s="162"/>
      <c r="G161" s="162"/>
      <c r="H161" s="162"/>
      <c r="I161" s="162"/>
      <c r="J161" s="162"/>
      <c r="K161" s="162"/>
      <c r="L161" s="162"/>
    </row>
    <row r="162" spans="1:27" x14ac:dyDescent="0.25">
      <c r="A162" s="162"/>
      <c r="B162" s="162"/>
      <c r="C162" s="162"/>
      <c r="D162" s="162"/>
      <c r="E162" s="162"/>
      <c r="F162" s="162"/>
      <c r="G162" s="162"/>
      <c r="H162" s="162"/>
      <c r="I162" s="162"/>
      <c r="J162" s="162"/>
      <c r="K162" s="162"/>
      <c r="L162" s="162"/>
    </row>
    <row r="163" spans="1:27" s="132" customFormat="1" x14ac:dyDescent="0.25">
      <c r="A163" s="162"/>
      <c r="B163" s="176">
        <v>2012</v>
      </c>
      <c r="C163" s="162">
        <v>2012</v>
      </c>
      <c r="D163" s="162">
        <v>2012</v>
      </c>
      <c r="E163" s="162">
        <v>2012</v>
      </c>
      <c r="F163" s="162">
        <v>2012</v>
      </c>
      <c r="G163" s="162">
        <v>2012</v>
      </c>
      <c r="H163" s="162">
        <v>2012</v>
      </c>
      <c r="I163" s="162">
        <v>2012</v>
      </c>
      <c r="J163" s="162">
        <v>2012</v>
      </c>
      <c r="K163" s="162">
        <v>2012</v>
      </c>
      <c r="L163" s="162">
        <v>2012</v>
      </c>
      <c r="M163" s="161"/>
      <c r="N163" s="162"/>
      <c r="O163" s="176">
        <v>2012</v>
      </c>
      <c r="P163" s="162">
        <v>2012</v>
      </c>
      <c r="Q163" s="162">
        <v>2012</v>
      </c>
      <c r="R163" s="162">
        <v>2012</v>
      </c>
      <c r="S163" s="162">
        <v>2012</v>
      </c>
      <c r="T163" s="162">
        <v>2012</v>
      </c>
      <c r="U163" s="162">
        <v>2012</v>
      </c>
      <c r="V163" s="162">
        <v>2012</v>
      </c>
      <c r="W163" s="162">
        <v>2012</v>
      </c>
      <c r="X163" s="162">
        <v>2012</v>
      </c>
      <c r="Y163" s="162">
        <v>2012</v>
      </c>
      <c r="Z163" s="161"/>
      <c r="AA163" s="161"/>
    </row>
    <row r="164" spans="1:27" s="132" customFormat="1" x14ac:dyDescent="0.25">
      <c r="A164" s="162"/>
      <c r="B164" s="162" t="s">
        <v>779</v>
      </c>
      <c r="C164" s="162" t="s">
        <v>781</v>
      </c>
      <c r="D164" s="162" t="s">
        <v>23</v>
      </c>
      <c r="E164" s="162" t="s">
        <v>786</v>
      </c>
      <c r="F164" s="162" t="s">
        <v>787</v>
      </c>
      <c r="G164" s="162" t="s">
        <v>790</v>
      </c>
      <c r="H164" s="162" t="s">
        <v>25</v>
      </c>
      <c r="I164" s="162" t="s">
        <v>24</v>
      </c>
      <c r="J164" s="162" t="s">
        <v>35</v>
      </c>
      <c r="K164" s="162" t="s">
        <v>794</v>
      </c>
      <c r="L164" s="162" t="s">
        <v>938</v>
      </c>
      <c r="M164" s="161"/>
      <c r="N164" s="162"/>
      <c r="O164" s="162" t="s">
        <v>779</v>
      </c>
      <c r="P164" s="162" t="s">
        <v>781</v>
      </c>
      <c r="Q164" s="162" t="s">
        <v>23</v>
      </c>
      <c r="R164" s="162" t="s">
        <v>786</v>
      </c>
      <c r="S164" s="162" t="s">
        <v>787</v>
      </c>
      <c r="T164" s="162" t="s">
        <v>790</v>
      </c>
      <c r="U164" s="162" t="s">
        <v>25</v>
      </c>
      <c r="V164" s="162" t="s">
        <v>24</v>
      </c>
      <c r="W164" s="162" t="s">
        <v>35</v>
      </c>
      <c r="X164" s="162" t="s">
        <v>794</v>
      </c>
      <c r="Y164" s="162" t="s">
        <v>938</v>
      </c>
      <c r="Z164" s="161"/>
      <c r="AA164" s="161"/>
    </row>
    <row r="165" spans="1:27" x14ac:dyDescent="0.25">
      <c r="A165" s="162" t="s">
        <v>528</v>
      </c>
      <c r="B165" s="177">
        <f>tab_dinamicas!C686</f>
        <v>52457.357468836432</v>
      </c>
      <c r="C165" s="177">
        <f>tab_dinamicas!D686</f>
        <v>0</v>
      </c>
      <c r="D165" s="177">
        <f>tab_dinamicas!E686</f>
        <v>0</v>
      </c>
      <c r="E165" s="177">
        <f>tab_dinamicas!F686</f>
        <v>0</v>
      </c>
      <c r="F165" s="177">
        <f>tab_dinamicas!G686</f>
        <v>173035.05334193603</v>
      </c>
      <c r="G165" s="177">
        <f>tab_dinamicas!H686</f>
        <v>0</v>
      </c>
      <c r="H165" s="177">
        <f>tab_dinamicas!I686</f>
        <v>0</v>
      </c>
      <c r="I165" s="177">
        <f>tab_dinamicas!J686</f>
        <v>17007.266080958514</v>
      </c>
      <c r="J165" s="177">
        <f>tab_dinamicas!K686</f>
        <v>0</v>
      </c>
      <c r="K165" s="177">
        <f>tab_dinamicas!L686</f>
        <v>0</v>
      </c>
      <c r="L165" s="177">
        <f>SUM(B165:K165)</f>
        <v>242499.67689173095</v>
      </c>
      <c r="N165" s="162" t="s">
        <v>528</v>
      </c>
      <c r="O165" s="178">
        <f>+B165/'Total x Ano'!$G$30</f>
        <v>2.4495109357345382E-4</v>
      </c>
      <c r="P165" s="178">
        <f>+C165/'Total x Ano'!$G$30</f>
        <v>0</v>
      </c>
      <c r="Q165" s="178">
        <f>+D165/'Total x Ano'!$G$30</f>
        <v>0</v>
      </c>
      <c r="R165" s="178">
        <f>+E165/'Total x Ano'!$G$30</f>
        <v>0</v>
      </c>
      <c r="S165" s="178">
        <f>+F165/'Total x Ano'!$G$30</f>
        <v>8.0799200699021223E-4</v>
      </c>
      <c r="T165" s="178">
        <f>+G165/'Total x Ano'!$G$30</f>
        <v>0</v>
      </c>
      <c r="U165" s="178">
        <f>+H165/'Total x Ano'!$G$30</f>
        <v>0</v>
      </c>
      <c r="V165" s="178">
        <f>+I165/'Total x Ano'!$G$30</f>
        <v>7.941590324484758E-5</v>
      </c>
      <c r="W165" s="178">
        <f>+J165/'Total x Ano'!$G$30</f>
        <v>0</v>
      </c>
      <c r="X165" s="178">
        <f>+K165/'Total x Ano'!$G$30</f>
        <v>0</v>
      </c>
      <c r="Y165" s="178">
        <f>+L165/'Total x Ano'!$G$30</f>
        <v>1.1323590038085135E-3</v>
      </c>
    </row>
    <row r="166" spans="1:27" x14ac:dyDescent="0.25">
      <c r="A166" s="162" t="s">
        <v>529</v>
      </c>
      <c r="B166" s="177">
        <f>tab_dinamicas!C687</f>
        <v>12258.90697797629</v>
      </c>
      <c r="C166" s="177">
        <f>tab_dinamicas!D687</f>
        <v>0</v>
      </c>
      <c r="D166" s="177">
        <f>tab_dinamicas!E687</f>
        <v>0</v>
      </c>
      <c r="E166" s="177">
        <f>tab_dinamicas!F687</f>
        <v>0</v>
      </c>
      <c r="F166" s="177">
        <f>tab_dinamicas!G687</f>
        <v>46130.478708017312</v>
      </c>
      <c r="G166" s="177">
        <f>tab_dinamicas!H687</f>
        <v>0</v>
      </c>
      <c r="H166" s="177">
        <f>tab_dinamicas!I687</f>
        <v>0</v>
      </c>
      <c r="I166" s="177">
        <f>tab_dinamicas!J687</f>
        <v>8253.6597768392858</v>
      </c>
      <c r="J166" s="177">
        <f>tab_dinamicas!K687</f>
        <v>0</v>
      </c>
      <c r="K166" s="177">
        <f>tab_dinamicas!L687</f>
        <v>0</v>
      </c>
      <c r="L166" s="177">
        <f t="shared" ref="L166:L192" si="10">SUM(B166:K166)</f>
        <v>66643.045462832888</v>
      </c>
      <c r="N166" s="162" t="s">
        <v>529</v>
      </c>
      <c r="O166" s="178">
        <f>+B166/'Total x Ano'!$G$30</f>
        <v>5.7243307996489194E-5</v>
      </c>
      <c r="P166" s="178">
        <f>+C166/'Total x Ano'!$G$30</f>
        <v>0</v>
      </c>
      <c r="Q166" s="178">
        <f>+D166/'Total x Ano'!$G$30</f>
        <v>0</v>
      </c>
      <c r="R166" s="178">
        <f>+E166/'Total x Ano'!$G$30</f>
        <v>0</v>
      </c>
      <c r="S166" s="178">
        <f>+F166/'Total x Ano'!$G$30</f>
        <v>2.1540755676281706E-4</v>
      </c>
      <c r="T166" s="178">
        <f>+G166/'Total x Ano'!$G$30</f>
        <v>0</v>
      </c>
      <c r="U166" s="178">
        <f>+H166/'Total x Ano'!$G$30</f>
        <v>0</v>
      </c>
      <c r="V166" s="178">
        <f>+I166/'Total x Ano'!$G$30</f>
        <v>3.8540694496879256E-5</v>
      </c>
      <c r="W166" s="178">
        <f>+J166/'Total x Ano'!$G$30</f>
        <v>0</v>
      </c>
      <c r="X166" s="178">
        <f>+K166/'Total x Ano'!$G$30</f>
        <v>0</v>
      </c>
      <c r="Y166" s="178">
        <f>+L166/'Total x Ano'!$G$30</f>
        <v>3.1119155925618552E-4</v>
      </c>
    </row>
    <row r="167" spans="1:27" x14ac:dyDescent="0.25">
      <c r="A167" s="162" t="s">
        <v>530</v>
      </c>
      <c r="B167" s="177">
        <f>tab_dinamicas!C688</f>
        <v>77863.866359007152</v>
      </c>
      <c r="C167" s="177">
        <f>tab_dinamicas!D688</f>
        <v>0</v>
      </c>
      <c r="D167" s="177">
        <f>tab_dinamicas!E688</f>
        <v>0</v>
      </c>
      <c r="E167" s="177">
        <f>tab_dinamicas!F688</f>
        <v>0</v>
      </c>
      <c r="F167" s="177">
        <f>tab_dinamicas!G688</f>
        <v>360383.86716751906</v>
      </c>
      <c r="G167" s="177">
        <f>tab_dinamicas!H688</f>
        <v>0</v>
      </c>
      <c r="H167" s="177">
        <f>tab_dinamicas!I688</f>
        <v>0</v>
      </c>
      <c r="I167" s="177">
        <f>tab_dinamicas!J688</f>
        <v>37580.921020510308</v>
      </c>
      <c r="J167" s="177">
        <f>tab_dinamicas!K688</f>
        <v>0</v>
      </c>
      <c r="K167" s="177">
        <f>tab_dinamicas!L688</f>
        <v>0</v>
      </c>
      <c r="L167" s="177">
        <f t="shared" si="10"/>
        <v>475828.65454703651</v>
      </c>
      <c r="N167" s="162" t="s">
        <v>530</v>
      </c>
      <c r="O167" s="178">
        <f>+B167/'Total x Ano'!$G$30</f>
        <v>3.635874953447045E-4</v>
      </c>
      <c r="P167" s="178">
        <f>+C167/'Total x Ano'!$G$30</f>
        <v>0</v>
      </c>
      <c r="Q167" s="178">
        <f>+D167/'Total x Ano'!$G$30</f>
        <v>0</v>
      </c>
      <c r="R167" s="178">
        <f>+E167/'Total x Ano'!$G$30</f>
        <v>0</v>
      </c>
      <c r="S167" s="178">
        <f>+F167/'Total x Ano'!$G$30</f>
        <v>1.6828225177251232E-3</v>
      </c>
      <c r="T167" s="178">
        <f>+G167/'Total x Ano'!$G$30</f>
        <v>0</v>
      </c>
      <c r="U167" s="178">
        <f>+H167/'Total x Ano'!$G$30</f>
        <v>0</v>
      </c>
      <c r="V167" s="178">
        <f>+I167/'Total x Ano'!$G$30</f>
        <v>1.7548515872040148E-4</v>
      </c>
      <c r="W167" s="178">
        <f>+J167/'Total x Ano'!$G$30</f>
        <v>0</v>
      </c>
      <c r="X167" s="178">
        <f>+K167/'Total x Ano'!$G$30</f>
        <v>0</v>
      </c>
      <c r="Y167" s="178">
        <f>+L167/'Total x Ano'!$G$30</f>
        <v>2.221895171790229E-3</v>
      </c>
    </row>
    <row r="168" spans="1:27" x14ac:dyDescent="0.25">
      <c r="A168" s="162" t="s">
        <v>531</v>
      </c>
      <c r="B168" s="177">
        <f>tab_dinamicas!C689</f>
        <v>3677.4029424006758</v>
      </c>
      <c r="C168" s="177">
        <f>tab_dinamicas!D689</f>
        <v>0</v>
      </c>
      <c r="D168" s="177">
        <f>tab_dinamicas!E689</f>
        <v>0</v>
      </c>
      <c r="E168" s="177">
        <f>tab_dinamicas!F689</f>
        <v>0</v>
      </c>
      <c r="F168" s="177">
        <f>tab_dinamicas!G689</f>
        <v>53049.019542081689</v>
      </c>
      <c r="G168" s="177">
        <f>tab_dinamicas!H689</f>
        <v>0</v>
      </c>
      <c r="H168" s="177">
        <f>tab_dinamicas!I689</f>
        <v>0</v>
      </c>
      <c r="I168" s="177">
        <f>tab_dinamicas!J689</f>
        <v>8872.4606436085796</v>
      </c>
      <c r="J168" s="177">
        <f>tab_dinamicas!K689</f>
        <v>0</v>
      </c>
      <c r="K168" s="177">
        <f>tab_dinamicas!L689</f>
        <v>0</v>
      </c>
      <c r="L168" s="177">
        <f t="shared" si="10"/>
        <v>65598.883128090936</v>
      </c>
      <c r="N168" s="162" t="s">
        <v>531</v>
      </c>
      <c r="O168" s="178">
        <f>+B168/'Total x Ano'!$G$30</f>
        <v>1.7171735590882841E-5</v>
      </c>
      <c r="P168" s="178">
        <f>+C168/'Total x Ano'!$G$30</f>
        <v>0</v>
      </c>
      <c r="Q168" s="178">
        <f>+D168/'Total x Ano'!$G$30</f>
        <v>0</v>
      </c>
      <c r="R168" s="178">
        <f>+E168/'Total x Ano'!$G$30</f>
        <v>0</v>
      </c>
      <c r="S168" s="178">
        <f>+F168/'Total x Ano'!$G$30</f>
        <v>2.4771387612408961E-4</v>
      </c>
      <c r="T168" s="178">
        <f>+G168/'Total x Ano'!$G$30</f>
        <v>0</v>
      </c>
      <c r="U168" s="178">
        <f>+H168/'Total x Ano'!$G$30</f>
        <v>0</v>
      </c>
      <c r="V168" s="178">
        <f>+I168/'Total x Ano'!$G$30</f>
        <v>4.1430202400692114E-5</v>
      </c>
      <c r="W168" s="178">
        <f>+J168/'Total x Ano'!$G$30</f>
        <v>0</v>
      </c>
      <c r="X168" s="178">
        <f>+K168/'Total x Ano'!$G$30</f>
        <v>0</v>
      </c>
      <c r="Y168" s="178">
        <f>+L168/'Total x Ano'!$G$30</f>
        <v>3.0631581411566451E-4</v>
      </c>
    </row>
    <row r="169" spans="1:27" x14ac:dyDescent="0.25">
      <c r="A169" s="162" t="s">
        <v>532</v>
      </c>
      <c r="B169" s="177">
        <f>tab_dinamicas!C690</f>
        <v>40091.917127833542</v>
      </c>
      <c r="C169" s="177">
        <f>tab_dinamicas!D690</f>
        <v>0</v>
      </c>
      <c r="D169" s="177">
        <f>tab_dinamicas!E690</f>
        <v>0</v>
      </c>
      <c r="E169" s="177">
        <f>tab_dinamicas!F690</f>
        <v>0</v>
      </c>
      <c r="F169" s="177">
        <f>tab_dinamicas!G690</f>
        <v>423517.19241122401</v>
      </c>
      <c r="G169" s="177">
        <f>tab_dinamicas!H690</f>
        <v>0</v>
      </c>
      <c r="H169" s="177">
        <f>tab_dinamicas!I690</f>
        <v>0</v>
      </c>
      <c r="I169" s="177">
        <f>tab_dinamicas!J690</f>
        <v>43320.145721548506</v>
      </c>
      <c r="J169" s="177">
        <f>tab_dinamicas!K690</f>
        <v>0</v>
      </c>
      <c r="K169" s="177">
        <f>tab_dinamicas!L690</f>
        <v>0</v>
      </c>
      <c r="L169" s="177">
        <f t="shared" si="10"/>
        <v>506929.25526060606</v>
      </c>
      <c r="N169" s="162" t="s">
        <v>532</v>
      </c>
      <c r="O169" s="178">
        <f>+B169/'Total x Ano'!$G$30</f>
        <v>1.8721032506742742E-4</v>
      </c>
      <c r="P169" s="178">
        <f>+C169/'Total x Ano'!$G$30</f>
        <v>0</v>
      </c>
      <c r="Q169" s="178">
        <f>+D169/'Total x Ano'!$G$30</f>
        <v>0</v>
      </c>
      <c r="R169" s="178">
        <f>+E169/'Total x Ano'!$G$30</f>
        <v>0</v>
      </c>
      <c r="S169" s="178">
        <f>+F169/'Total x Ano'!$G$30</f>
        <v>1.9776253405428979E-3</v>
      </c>
      <c r="T169" s="178">
        <f>+G169/'Total x Ano'!$G$30</f>
        <v>0</v>
      </c>
      <c r="U169" s="178">
        <f>+H169/'Total x Ano'!$G$30</f>
        <v>0</v>
      </c>
      <c r="V169" s="178">
        <f>+I169/'Total x Ano'!$G$30</f>
        <v>2.022846285110453E-4</v>
      </c>
      <c r="W169" s="178">
        <f>+J169/'Total x Ano'!$G$30</f>
        <v>0</v>
      </c>
      <c r="X169" s="178">
        <f>+K169/'Total x Ano'!$G$30</f>
        <v>0</v>
      </c>
      <c r="Y169" s="178">
        <f>+L169/'Total x Ano'!$G$30</f>
        <v>2.3671202941213708E-3</v>
      </c>
    </row>
    <row r="170" spans="1:27" x14ac:dyDescent="0.25">
      <c r="A170" s="162" t="s">
        <v>533</v>
      </c>
      <c r="B170" s="177">
        <f>tab_dinamicas!C691</f>
        <v>3643.5241104128399</v>
      </c>
      <c r="C170" s="177">
        <f>tab_dinamicas!D691</f>
        <v>0</v>
      </c>
      <c r="D170" s="177">
        <f>tab_dinamicas!E691</f>
        <v>0</v>
      </c>
      <c r="E170" s="177">
        <f>tab_dinamicas!F691</f>
        <v>0</v>
      </c>
      <c r="F170" s="177">
        <f>tab_dinamicas!G691</f>
        <v>45824.601527628867</v>
      </c>
      <c r="G170" s="177">
        <f>tab_dinamicas!H691</f>
        <v>0</v>
      </c>
      <c r="H170" s="177">
        <f>tab_dinamicas!I691</f>
        <v>0</v>
      </c>
      <c r="I170" s="177">
        <f>tab_dinamicas!J691</f>
        <v>1184.2829382762266</v>
      </c>
      <c r="J170" s="177">
        <f>tab_dinamicas!K691</f>
        <v>0</v>
      </c>
      <c r="K170" s="177">
        <f>tab_dinamicas!L691</f>
        <v>0</v>
      </c>
      <c r="L170" s="177">
        <f t="shared" si="10"/>
        <v>50652.408576317932</v>
      </c>
      <c r="N170" s="162" t="s">
        <v>533</v>
      </c>
      <c r="O170" s="178">
        <f>+B170/'Total x Ano'!$G$30</f>
        <v>1.7013537440140275E-5</v>
      </c>
      <c r="P170" s="178">
        <f>+C170/'Total x Ano'!$G$30</f>
        <v>0</v>
      </c>
      <c r="Q170" s="178">
        <f>+D170/'Total x Ano'!$G$30</f>
        <v>0</v>
      </c>
      <c r="R170" s="178">
        <f>+E170/'Total x Ano'!$G$30</f>
        <v>0</v>
      </c>
      <c r="S170" s="178">
        <f>+F170/'Total x Ano'!$G$30</f>
        <v>2.1397925473902896E-4</v>
      </c>
      <c r="T170" s="178">
        <f>+G170/'Total x Ano'!$G$30</f>
        <v>0</v>
      </c>
      <c r="U170" s="178">
        <f>+H170/'Total x Ano'!$G$30</f>
        <v>0</v>
      </c>
      <c r="V170" s="178">
        <f>+I170/'Total x Ano'!$G$30</f>
        <v>5.5300422062525865E-6</v>
      </c>
      <c r="W170" s="178">
        <f>+J170/'Total x Ano'!$G$30</f>
        <v>0</v>
      </c>
      <c r="X170" s="178">
        <f>+K170/'Total x Ano'!$G$30</f>
        <v>0</v>
      </c>
      <c r="Y170" s="178">
        <f>+L170/'Total x Ano'!$G$30</f>
        <v>2.3652283438542181E-4</v>
      </c>
    </row>
    <row r="171" spans="1:27" x14ac:dyDescent="0.25">
      <c r="A171" s="162" t="s">
        <v>534</v>
      </c>
      <c r="B171" s="177">
        <f>tab_dinamicas!C692</f>
        <v>10252.54583300619</v>
      </c>
      <c r="C171" s="177">
        <f>tab_dinamicas!D692</f>
        <v>0</v>
      </c>
      <c r="D171" s="177">
        <f>tab_dinamicas!E692</f>
        <v>0</v>
      </c>
      <c r="E171" s="177">
        <f>tab_dinamicas!F692</f>
        <v>0</v>
      </c>
      <c r="F171" s="177">
        <f>tab_dinamicas!G692</f>
        <v>74387.371859410734</v>
      </c>
      <c r="G171" s="177">
        <f>tab_dinamicas!H692</f>
        <v>0</v>
      </c>
      <c r="H171" s="177">
        <f>tab_dinamicas!I692</f>
        <v>0</v>
      </c>
      <c r="I171" s="177">
        <f>tab_dinamicas!J692</f>
        <v>8190.4208976824775</v>
      </c>
      <c r="J171" s="177">
        <f>tab_dinamicas!K692</f>
        <v>0</v>
      </c>
      <c r="K171" s="177">
        <f>tab_dinamicas!L692</f>
        <v>0</v>
      </c>
      <c r="L171" s="177">
        <f t="shared" si="10"/>
        <v>92830.338590099404</v>
      </c>
      <c r="N171" s="162" t="s">
        <v>534</v>
      </c>
      <c r="O171" s="178">
        <f>+B171/'Total x Ano'!$G$30</f>
        <v>4.787454867887246E-5</v>
      </c>
      <c r="P171" s="178">
        <f>+C171/'Total x Ano'!$G$30</f>
        <v>0</v>
      </c>
      <c r="Q171" s="178">
        <f>+D171/'Total x Ano'!$G$30</f>
        <v>0</v>
      </c>
      <c r="R171" s="178">
        <f>+E171/'Total x Ano'!$G$30</f>
        <v>0</v>
      </c>
      <c r="S171" s="178">
        <f>+F171/'Total x Ano'!$G$30</f>
        <v>3.4735390733020842E-4</v>
      </c>
      <c r="T171" s="178">
        <f>+G171/'Total x Ano'!$G$30</f>
        <v>0</v>
      </c>
      <c r="U171" s="178">
        <f>+H171/'Total x Ano'!$G$30</f>
        <v>0</v>
      </c>
      <c r="V171" s="178">
        <f>+I171/'Total x Ano'!$G$30</f>
        <v>3.8245398787120673E-5</v>
      </c>
      <c r="W171" s="178">
        <f>+J171/'Total x Ano'!$G$30</f>
        <v>0</v>
      </c>
      <c r="X171" s="178">
        <f>+K171/'Total x Ano'!$G$30</f>
        <v>0</v>
      </c>
      <c r="Y171" s="178">
        <f>+L171/'Total x Ano'!$G$30</f>
        <v>4.3347385479620157E-4</v>
      </c>
    </row>
    <row r="172" spans="1:27" x14ac:dyDescent="0.25">
      <c r="A172" s="162" t="s">
        <v>535</v>
      </c>
      <c r="B172" s="177">
        <f>tab_dinamicas!C693</f>
        <v>59723.971035711467</v>
      </c>
      <c r="C172" s="177">
        <f>tab_dinamicas!D693</f>
        <v>0</v>
      </c>
      <c r="D172" s="177">
        <f>tab_dinamicas!E693</f>
        <v>0</v>
      </c>
      <c r="E172" s="177">
        <f>tab_dinamicas!F693</f>
        <v>0</v>
      </c>
      <c r="F172" s="177">
        <f>tab_dinamicas!G693</f>
        <v>299682.9940246708</v>
      </c>
      <c r="G172" s="177">
        <f>tab_dinamicas!H693</f>
        <v>0</v>
      </c>
      <c r="H172" s="177">
        <f>tab_dinamicas!I693</f>
        <v>0</v>
      </c>
      <c r="I172" s="177">
        <f>tab_dinamicas!J693</f>
        <v>32192.551075856343</v>
      </c>
      <c r="J172" s="177">
        <f>tab_dinamicas!K693</f>
        <v>0</v>
      </c>
      <c r="K172" s="177">
        <f>tab_dinamicas!L693</f>
        <v>0</v>
      </c>
      <c r="L172" s="177">
        <f t="shared" si="10"/>
        <v>391599.51613623858</v>
      </c>
      <c r="N172" s="162" t="s">
        <v>535</v>
      </c>
      <c r="O172" s="178">
        <f>+B172/'Total x Ano'!$G$30</f>
        <v>2.7888274826725284E-4</v>
      </c>
      <c r="P172" s="178">
        <f>+C172/'Total x Ano'!$G$30</f>
        <v>0</v>
      </c>
      <c r="Q172" s="178">
        <f>+D172/'Total x Ano'!$G$30</f>
        <v>0</v>
      </c>
      <c r="R172" s="178">
        <f>+E172/'Total x Ano'!$G$30</f>
        <v>0</v>
      </c>
      <c r="S172" s="178">
        <f>+F172/'Total x Ano'!$G$30</f>
        <v>1.3993780978258305E-3</v>
      </c>
      <c r="T172" s="178">
        <f>+G172/'Total x Ano'!$G$30</f>
        <v>0</v>
      </c>
      <c r="U172" s="178">
        <f>+H172/'Total x Ano'!$G$30</f>
        <v>0</v>
      </c>
      <c r="V172" s="178">
        <f>+I172/'Total x Ano'!$G$30</f>
        <v>1.5032401499894294E-4</v>
      </c>
      <c r="W172" s="178">
        <f>+J172/'Total x Ano'!$G$30</f>
        <v>0</v>
      </c>
      <c r="X172" s="178">
        <f>+K172/'Total x Ano'!$G$30</f>
        <v>0</v>
      </c>
      <c r="Y172" s="178">
        <f>+L172/'Total x Ano'!$G$30</f>
        <v>1.8285848610920261E-3</v>
      </c>
    </row>
    <row r="173" spans="1:27" x14ac:dyDescent="0.25">
      <c r="A173" s="162" t="s">
        <v>536</v>
      </c>
      <c r="B173" s="177">
        <f>tab_dinamicas!C694</f>
        <v>32684.529377919935</v>
      </c>
      <c r="C173" s="177">
        <f>tab_dinamicas!D694</f>
        <v>0</v>
      </c>
      <c r="D173" s="177">
        <f>tab_dinamicas!E694</f>
        <v>0</v>
      </c>
      <c r="E173" s="177">
        <f>tab_dinamicas!F694</f>
        <v>0</v>
      </c>
      <c r="F173" s="177">
        <f>tab_dinamicas!G694</f>
        <v>215572.49367141296</v>
      </c>
      <c r="G173" s="177">
        <f>tab_dinamicas!H694</f>
        <v>0</v>
      </c>
      <c r="H173" s="177">
        <f>tab_dinamicas!I694</f>
        <v>0</v>
      </c>
      <c r="I173" s="177">
        <f>tab_dinamicas!J694</f>
        <v>22120.662746761034</v>
      </c>
      <c r="J173" s="177">
        <f>tab_dinamicas!K694</f>
        <v>0</v>
      </c>
      <c r="K173" s="177">
        <f>tab_dinamicas!L694</f>
        <v>0</v>
      </c>
      <c r="L173" s="177">
        <f t="shared" si="10"/>
        <v>270377.68579609395</v>
      </c>
      <c r="N173" s="162" t="s">
        <v>536</v>
      </c>
      <c r="O173" s="178">
        <f>+B173/'Total x Ano'!$G$30</f>
        <v>1.5262132140017522E-4</v>
      </c>
      <c r="P173" s="178">
        <f>+C173/'Total x Ano'!$G$30</f>
        <v>0</v>
      </c>
      <c r="Q173" s="178">
        <f>+D173/'Total x Ano'!$G$30</f>
        <v>0</v>
      </c>
      <c r="R173" s="178">
        <f>+E173/'Total x Ano'!$G$30</f>
        <v>0</v>
      </c>
      <c r="S173" s="178">
        <f>+F173/'Total x Ano'!$G$30</f>
        <v>1.0066217708457577E-3</v>
      </c>
      <c r="T173" s="178">
        <f>+G173/'Total x Ano'!$G$30</f>
        <v>0</v>
      </c>
      <c r="U173" s="178">
        <f>+H173/'Total x Ano'!$G$30</f>
        <v>0</v>
      </c>
      <c r="V173" s="178">
        <f>+I173/'Total x Ano'!$G$30</f>
        <v>1.0329305157255885E-4</v>
      </c>
      <c r="W173" s="178">
        <f>+J173/'Total x Ano'!$G$30</f>
        <v>0</v>
      </c>
      <c r="X173" s="178">
        <f>+K173/'Total x Ano'!$G$30</f>
        <v>0</v>
      </c>
      <c r="Y173" s="178">
        <f>+L173/'Total x Ano'!$G$30</f>
        <v>1.2625361438184919E-3</v>
      </c>
    </row>
    <row r="174" spans="1:27" x14ac:dyDescent="0.25">
      <c r="A174" s="162" t="s">
        <v>537</v>
      </c>
      <c r="B174" s="177">
        <f>tab_dinamicas!C695</f>
        <v>74936.674530024422</v>
      </c>
      <c r="C174" s="177">
        <f>tab_dinamicas!D695</f>
        <v>0</v>
      </c>
      <c r="D174" s="177">
        <f>tab_dinamicas!E695</f>
        <v>0</v>
      </c>
      <c r="E174" s="177">
        <f>tab_dinamicas!F695</f>
        <v>0</v>
      </c>
      <c r="F174" s="177">
        <f>tab_dinamicas!G695</f>
        <v>1087090.886276538</v>
      </c>
      <c r="G174" s="177">
        <f>tab_dinamicas!H695</f>
        <v>0</v>
      </c>
      <c r="H174" s="177">
        <f>tab_dinamicas!I695</f>
        <v>0</v>
      </c>
      <c r="I174" s="177">
        <f>tab_dinamicas!J695</f>
        <v>33030.08982074145</v>
      </c>
      <c r="J174" s="177">
        <f>tab_dinamicas!K695</f>
        <v>0</v>
      </c>
      <c r="K174" s="177">
        <f>tab_dinamicas!L695</f>
        <v>0</v>
      </c>
      <c r="L174" s="177">
        <f t="shared" si="10"/>
        <v>1195057.6506273039</v>
      </c>
      <c r="N174" s="162" t="s">
        <v>537</v>
      </c>
      <c r="O174" s="178">
        <f>+B174/'Total x Ano'!$G$30</f>
        <v>3.4991889146898393E-4</v>
      </c>
      <c r="P174" s="178">
        <f>+C174/'Total x Ano'!$G$30</f>
        <v>0</v>
      </c>
      <c r="Q174" s="178">
        <f>+D174/'Total x Ano'!$G$30</f>
        <v>0</v>
      </c>
      <c r="R174" s="178">
        <f>+E174/'Total x Ano'!$G$30</f>
        <v>0</v>
      </c>
      <c r="S174" s="178">
        <f>+F174/'Total x Ano'!$G$30</f>
        <v>5.0762012090556728E-3</v>
      </c>
      <c r="T174" s="178">
        <f>+G174/'Total x Ano'!$G$30</f>
        <v>0</v>
      </c>
      <c r="U174" s="178">
        <f>+H174/'Total x Ano'!$G$30</f>
        <v>0</v>
      </c>
      <c r="V174" s="178">
        <f>+I174/'Total x Ano'!$G$30</f>
        <v>1.5423492552453744E-4</v>
      </c>
      <c r="W174" s="178">
        <f>+J174/'Total x Ano'!$G$30</f>
        <v>0</v>
      </c>
      <c r="X174" s="178">
        <f>+K174/'Total x Ano'!$G$30</f>
        <v>0</v>
      </c>
      <c r="Y174" s="178">
        <f>+L174/'Total x Ano'!$G$30</f>
        <v>5.5803550260491944E-3</v>
      </c>
    </row>
    <row r="175" spans="1:27" x14ac:dyDescent="0.25">
      <c r="A175" s="162" t="s">
        <v>538</v>
      </c>
      <c r="B175" s="177">
        <f>tab_dinamicas!C696</f>
        <v>26873.920483210779</v>
      </c>
      <c r="C175" s="177">
        <f>tab_dinamicas!D696</f>
        <v>0</v>
      </c>
      <c r="D175" s="177">
        <f>tab_dinamicas!E696</f>
        <v>0</v>
      </c>
      <c r="E175" s="177">
        <f>tab_dinamicas!F696</f>
        <v>0</v>
      </c>
      <c r="F175" s="177">
        <f>tab_dinamicas!G696</f>
        <v>232540.90591382858</v>
      </c>
      <c r="G175" s="177">
        <f>tab_dinamicas!H696</f>
        <v>0</v>
      </c>
      <c r="H175" s="177">
        <f>tab_dinamicas!I696</f>
        <v>0</v>
      </c>
      <c r="I175" s="177">
        <f>tab_dinamicas!J696</f>
        <v>25367.825490955736</v>
      </c>
      <c r="J175" s="177">
        <f>tab_dinamicas!K696</f>
        <v>0</v>
      </c>
      <c r="K175" s="177">
        <f>tab_dinamicas!L696</f>
        <v>0</v>
      </c>
      <c r="L175" s="177">
        <f t="shared" si="10"/>
        <v>284782.65188799507</v>
      </c>
      <c r="N175" s="162" t="s">
        <v>538</v>
      </c>
      <c r="O175" s="178">
        <f>+B175/'Total x Ano'!$G$30</f>
        <v>1.254885211265015E-4</v>
      </c>
      <c r="P175" s="178">
        <f>+C175/'Total x Ano'!$G$30</f>
        <v>0</v>
      </c>
      <c r="Q175" s="178">
        <f>+D175/'Total x Ano'!$G$30</f>
        <v>0</v>
      </c>
      <c r="R175" s="178">
        <f>+E175/'Total x Ano'!$G$30</f>
        <v>0</v>
      </c>
      <c r="S175" s="178">
        <f>+F175/'Total x Ano'!$G$30</f>
        <v>1.0858562450080163E-3</v>
      </c>
      <c r="T175" s="178">
        <f>+G175/'Total x Ano'!$G$30</f>
        <v>0</v>
      </c>
      <c r="U175" s="178">
        <f>+H175/'Total x Ano'!$G$30</f>
        <v>0</v>
      </c>
      <c r="V175" s="178">
        <f>+I175/'Total x Ano'!$G$30</f>
        <v>1.1845576855985647E-4</v>
      </c>
      <c r="W175" s="178">
        <f>+J175/'Total x Ano'!$G$30</f>
        <v>0</v>
      </c>
      <c r="X175" s="178">
        <f>+K175/'Total x Ano'!$G$30</f>
        <v>0</v>
      </c>
      <c r="Y175" s="178">
        <f>+L175/'Total x Ano'!$G$30</f>
        <v>1.3298005346943742E-3</v>
      </c>
    </row>
    <row r="176" spans="1:27" x14ac:dyDescent="0.25">
      <c r="A176" s="162" t="s">
        <v>539</v>
      </c>
      <c r="B176" s="177">
        <f>tab_dinamicas!C697</f>
        <v>42033.560735193263</v>
      </c>
      <c r="C176" s="177">
        <f>tab_dinamicas!D697</f>
        <v>0</v>
      </c>
      <c r="D176" s="177">
        <f>tab_dinamicas!E697</f>
        <v>0</v>
      </c>
      <c r="E176" s="177">
        <f>tab_dinamicas!F697</f>
        <v>0</v>
      </c>
      <c r="F176" s="177">
        <f>tab_dinamicas!G697</f>
        <v>203239.21927959629</v>
      </c>
      <c r="G176" s="177">
        <f>tab_dinamicas!H697</f>
        <v>0</v>
      </c>
      <c r="H176" s="177">
        <f>tab_dinamicas!I697</f>
        <v>0</v>
      </c>
      <c r="I176" s="177">
        <f>tab_dinamicas!J697</f>
        <v>18089.187228013674</v>
      </c>
      <c r="J176" s="177">
        <f>tab_dinamicas!K697</f>
        <v>0</v>
      </c>
      <c r="K176" s="177">
        <f>tab_dinamicas!L697</f>
        <v>0</v>
      </c>
      <c r="L176" s="177">
        <f t="shared" si="10"/>
        <v>263361.96724280319</v>
      </c>
      <c r="N176" s="162" t="s">
        <v>539</v>
      </c>
      <c r="O176" s="178">
        <f>+B176/'Total x Ano'!$G$30</f>
        <v>1.9627688403840146E-4</v>
      </c>
      <c r="P176" s="178">
        <f>+C176/'Total x Ano'!$G$30</f>
        <v>0</v>
      </c>
      <c r="Q176" s="178">
        <f>+D176/'Total x Ano'!$G$30</f>
        <v>0</v>
      </c>
      <c r="R176" s="178">
        <f>+E176/'Total x Ano'!$G$30</f>
        <v>0</v>
      </c>
      <c r="S176" s="178">
        <f>+F176/'Total x Ano'!$G$30</f>
        <v>9.4903120213646471E-4</v>
      </c>
      <c r="T176" s="178">
        <f>+G176/'Total x Ano'!$G$30</f>
        <v>0</v>
      </c>
      <c r="U176" s="178">
        <f>+H176/'Total x Ano'!$G$30</f>
        <v>0</v>
      </c>
      <c r="V176" s="178">
        <f>+I176/'Total x Ano'!$G$30</f>
        <v>8.4467964212441067E-5</v>
      </c>
      <c r="W176" s="178">
        <f>+J176/'Total x Ano'!$G$30</f>
        <v>0</v>
      </c>
      <c r="X176" s="178">
        <f>+K176/'Total x Ano'!$G$30</f>
        <v>0</v>
      </c>
      <c r="Y176" s="178">
        <f>+L176/'Total x Ano'!$G$30</f>
        <v>1.2297760503873071E-3</v>
      </c>
    </row>
    <row r="177" spans="1:25" x14ac:dyDescent="0.25">
      <c r="A177" s="162" t="s">
        <v>540</v>
      </c>
      <c r="B177" s="177">
        <f>tab_dinamicas!C698</f>
        <v>96101.965500252089</v>
      </c>
      <c r="C177" s="177">
        <f>tab_dinamicas!D698</f>
        <v>0</v>
      </c>
      <c r="D177" s="177">
        <f>tab_dinamicas!E698</f>
        <v>0</v>
      </c>
      <c r="E177" s="177">
        <f>tab_dinamicas!F698</f>
        <v>0</v>
      </c>
      <c r="F177" s="177">
        <f>tab_dinamicas!G698</f>
        <v>1945042.2582723312</v>
      </c>
      <c r="G177" s="177">
        <f>tab_dinamicas!H698</f>
        <v>0</v>
      </c>
      <c r="H177" s="177">
        <f>tab_dinamicas!I698</f>
        <v>0</v>
      </c>
      <c r="I177" s="177">
        <f>tab_dinamicas!J698</f>
        <v>100427.76240709629</v>
      </c>
      <c r="J177" s="177">
        <f>tab_dinamicas!K698</f>
        <v>0</v>
      </c>
      <c r="K177" s="177">
        <f>tab_dinamicas!L698</f>
        <v>0</v>
      </c>
      <c r="L177" s="177">
        <f t="shared" si="10"/>
        <v>2141571.9861796796</v>
      </c>
      <c r="N177" s="162" t="s">
        <v>540</v>
      </c>
      <c r="O177" s="178">
        <f>+B177/'Total x Ano'!$G$30</f>
        <v>4.4875080788866958E-4</v>
      </c>
      <c r="P177" s="178">
        <f>+C177/'Total x Ano'!$G$30</f>
        <v>0</v>
      </c>
      <c r="Q177" s="178">
        <f>+D177/'Total x Ano'!$G$30</f>
        <v>0</v>
      </c>
      <c r="R177" s="178">
        <f>+E177/'Total x Ano'!$G$30</f>
        <v>0</v>
      </c>
      <c r="S177" s="178">
        <f>+F177/'Total x Ano'!$G$30</f>
        <v>9.0824290661882592E-3</v>
      </c>
      <c r="T177" s="178">
        <f>+G177/'Total x Ano'!$G$30</f>
        <v>0</v>
      </c>
      <c r="U177" s="178">
        <f>+H177/'Total x Ano'!$G$30</f>
        <v>0</v>
      </c>
      <c r="V177" s="178">
        <f>+I177/'Total x Ano'!$G$30</f>
        <v>4.6895023717821466E-4</v>
      </c>
      <c r="W177" s="178">
        <f>+J177/'Total x Ano'!$G$30</f>
        <v>0</v>
      </c>
      <c r="X177" s="178">
        <f>+K177/'Total x Ano'!$G$30</f>
        <v>0</v>
      </c>
      <c r="Y177" s="178">
        <f>+L177/'Total x Ano'!$G$30</f>
        <v>1.0000130111255143E-2</v>
      </c>
    </row>
    <row r="178" spans="1:25" x14ac:dyDescent="0.25">
      <c r="A178" s="162" t="s">
        <v>541</v>
      </c>
      <c r="B178" s="177">
        <f>tab_dinamicas!C699</f>
        <v>16801.28938566802</v>
      </c>
      <c r="C178" s="177">
        <f>tab_dinamicas!D699</f>
        <v>0</v>
      </c>
      <c r="D178" s="177">
        <f>tab_dinamicas!E699</f>
        <v>0</v>
      </c>
      <c r="E178" s="177">
        <f>tab_dinamicas!F699</f>
        <v>0</v>
      </c>
      <c r="F178" s="177">
        <f>tab_dinamicas!G699</f>
        <v>163965.52854601853</v>
      </c>
      <c r="G178" s="177">
        <f>tab_dinamicas!H699</f>
        <v>0</v>
      </c>
      <c r="H178" s="177">
        <f>tab_dinamicas!I699</f>
        <v>0</v>
      </c>
      <c r="I178" s="177">
        <f>tab_dinamicas!J699</f>
        <v>9636.8742060336281</v>
      </c>
      <c r="J178" s="177">
        <f>tab_dinamicas!K699</f>
        <v>0</v>
      </c>
      <c r="K178" s="177">
        <f>tab_dinamicas!L699</f>
        <v>0</v>
      </c>
      <c r="L178" s="177">
        <f t="shared" si="10"/>
        <v>190403.69213772018</v>
      </c>
      <c r="N178" s="162" t="s">
        <v>541</v>
      </c>
      <c r="O178" s="178">
        <f>+B178/'Total x Ano'!$G$30</f>
        <v>7.845408932213853E-5</v>
      </c>
      <c r="P178" s="178">
        <f>+C178/'Total x Ano'!$G$30</f>
        <v>0</v>
      </c>
      <c r="Q178" s="178">
        <f>+D178/'Total x Ano'!$G$30</f>
        <v>0</v>
      </c>
      <c r="R178" s="178">
        <f>+E178/'Total x Ano'!$G$30</f>
        <v>0</v>
      </c>
      <c r="S178" s="178">
        <f>+F178/'Total x Ano'!$G$30</f>
        <v>7.656416080348067E-4</v>
      </c>
      <c r="T178" s="178">
        <f>+G178/'Total x Ano'!$G$30</f>
        <v>0</v>
      </c>
      <c r="U178" s="178">
        <f>+H178/'Total x Ano'!$G$30</f>
        <v>0</v>
      </c>
      <c r="V178" s="178">
        <f>+I178/'Total x Ano'!$G$30</f>
        <v>4.4999652847555212E-5</v>
      </c>
      <c r="W178" s="178">
        <f>+J178/'Total x Ano'!$G$30</f>
        <v>0</v>
      </c>
      <c r="X178" s="178">
        <f>+K178/'Total x Ano'!$G$30</f>
        <v>0</v>
      </c>
      <c r="Y178" s="178">
        <f>+L178/'Total x Ano'!$G$30</f>
        <v>8.8909535020450039E-4</v>
      </c>
    </row>
    <row r="179" spans="1:25" x14ac:dyDescent="0.25">
      <c r="A179" s="162" t="s">
        <v>542</v>
      </c>
      <c r="B179" s="177">
        <f>tab_dinamicas!C700</f>
        <v>39323.868314151448</v>
      </c>
      <c r="C179" s="177">
        <f>tab_dinamicas!D700</f>
        <v>0</v>
      </c>
      <c r="D179" s="177">
        <f>tab_dinamicas!E700</f>
        <v>0</v>
      </c>
      <c r="E179" s="177">
        <f>tab_dinamicas!F700</f>
        <v>0</v>
      </c>
      <c r="F179" s="177">
        <f>tab_dinamicas!G700</f>
        <v>198761.63718261887</v>
      </c>
      <c r="G179" s="177">
        <f>tab_dinamicas!H700</f>
        <v>0</v>
      </c>
      <c r="H179" s="177">
        <f>tab_dinamicas!I700</f>
        <v>0</v>
      </c>
      <c r="I179" s="177">
        <f>tab_dinamicas!J700</f>
        <v>6263.5039800024379</v>
      </c>
      <c r="J179" s="177">
        <f>tab_dinamicas!K700</f>
        <v>0</v>
      </c>
      <c r="K179" s="177">
        <f>tab_dinamicas!L700</f>
        <v>0</v>
      </c>
      <c r="L179" s="177">
        <f t="shared" si="10"/>
        <v>244349.00947677274</v>
      </c>
      <c r="N179" s="162" t="s">
        <v>542</v>
      </c>
      <c r="O179" s="178">
        <f>+B179/'Total x Ano'!$G$30</f>
        <v>1.8362389971344369E-4</v>
      </c>
      <c r="P179" s="178">
        <f>+C179/'Total x Ano'!$G$30</f>
        <v>0</v>
      </c>
      <c r="Q179" s="178">
        <f>+D179/'Total x Ano'!$G$30</f>
        <v>0</v>
      </c>
      <c r="R179" s="178">
        <f>+E179/'Total x Ano'!$G$30</f>
        <v>0</v>
      </c>
      <c r="S179" s="178">
        <f>+F179/'Total x Ano'!$G$30</f>
        <v>9.2812300766877522E-4</v>
      </c>
      <c r="T179" s="178">
        <f>+G179/'Total x Ano'!$G$30</f>
        <v>0</v>
      </c>
      <c r="U179" s="178">
        <f>+H179/'Total x Ano'!$G$30</f>
        <v>0</v>
      </c>
      <c r="V179" s="178">
        <f>+I179/'Total x Ano'!$G$30</f>
        <v>2.9247606504287554E-5</v>
      </c>
      <c r="W179" s="178">
        <f>+J179/'Total x Ano'!$G$30</f>
        <v>0</v>
      </c>
      <c r="X179" s="178">
        <f>+K179/'Total x Ano'!$G$30</f>
        <v>0</v>
      </c>
      <c r="Y179" s="178">
        <f>+L179/'Total x Ano'!$G$30</f>
        <v>1.1409945138865065E-3</v>
      </c>
    </row>
    <row r="180" spans="1:25" x14ac:dyDescent="0.25">
      <c r="A180" s="162" t="s">
        <v>543</v>
      </c>
      <c r="B180" s="177">
        <f>tab_dinamicas!C701</f>
        <v>135490.35364351331</v>
      </c>
      <c r="C180" s="177">
        <f>tab_dinamicas!D701</f>
        <v>0</v>
      </c>
      <c r="D180" s="177">
        <f>tab_dinamicas!E701</f>
        <v>0</v>
      </c>
      <c r="E180" s="177">
        <f>tab_dinamicas!F701</f>
        <v>0</v>
      </c>
      <c r="F180" s="177">
        <f>tab_dinamicas!G701</f>
        <v>1379151.698309002</v>
      </c>
      <c r="G180" s="177">
        <f>tab_dinamicas!H701</f>
        <v>0</v>
      </c>
      <c r="H180" s="177">
        <f>tab_dinamicas!I701</f>
        <v>0</v>
      </c>
      <c r="I180" s="177">
        <f>tab_dinamicas!J701</f>
        <v>113272.67296477727</v>
      </c>
      <c r="J180" s="177">
        <f>tab_dinamicas!K701</f>
        <v>0</v>
      </c>
      <c r="K180" s="177">
        <f>tab_dinamicas!L701</f>
        <v>0</v>
      </c>
      <c r="L180" s="177">
        <f t="shared" si="10"/>
        <v>1627914.7249172926</v>
      </c>
      <c r="N180" s="162" t="s">
        <v>543</v>
      </c>
      <c r="O180" s="178">
        <f>+B180/'Total x Ano'!$G$30</f>
        <v>6.3267598474339899E-4</v>
      </c>
      <c r="P180" s="178">
        <f>+C180/'Total x Ano'!$G$30</f>
        <v>0</v>
      </c>
      <c r="Q180" s="178">
        <f>+D180/'Total x Ano'!$G$30</f>
        <v>0</v>
      </c>
      <c r="R180" s="178">
        <f>+E180/'Total x Ano'!$G$30</f>
        <v>0</v>
      </c>
      <c r="S180" s="178">
        <f>+F180/'Total x Ano'!$G$30</f>
        <v>6.4399873155099189E-3</v>
      </c>
      <c r="T180" s="178">
        <f>+G180/'Total x Ano'!$G$30</f>
        <v>0</v>
      </c>
      <c r="U180" s="178">
        <f>+H180/'Total x Ano'!$G$30</f>
        <v>0</v>
      </c>
      <c r="V180" s="178">
        <f>+I180/'Total x Ano'!$G$30</f>
        <v>5.289299052319541E-4</v>
      </c>
      <c r="W180" s="178">
        <f>+J180/'Total x Ano'!$G$30</f>
        <v>0</v>
      </c>
      <c r="X180" s="178">
        <f>+K180/'Total x Ano'!$G$30</f>
        <v>0</v>
      </c>
      <c r="Y180" s="178">
        <f>+L180/'Total x Ano'!$G$30</f>
        <v>7.6015932054852723E-3</v>
      </c>
    </row>
    <row r="181" spans="1:25" x14ac:dyDescent="0.25">
      <c r="A181" s="162" t="s">
        <v>544</v>
      </c>
      <c r="B181" s="177">
        <f>tab_dinamicas!C702</f>
        <v>395381.70097509876</v>
      </c>
      <c r="C181" s="177">
        <f>tab_dinamicas!D702</f>
        <v>0</v>
      </c>
      <c r="D181" s="177">
        <f>tab_dinamicas!E702</f>
        <v>0</v>
      </c>
      <c r="E181" s="177">
        <f>tab_dinamicas!F702</f>
        <v>0</v>
      </c>
      <c r="F181" s="177">
        <f>tab_dinamicas!G702</f>
        <v>2912419.5671620918</v>
      </c>
      <c r="G181" s="177">
        <f>tab_dinamicas!H702</f>
        <v>0</v>
      </c>
      <c r="H181" s="177">
        <f>tab_dinamicas!I702</f>
        <v>0</v>
      </c>
      <c r="I181" s="177">
        <f>tab_dinamicas!J702</f>
        <v>258931.97507080401</v>
      </c>
      <c r="J181" s="177">
        <f>tab_dinamicas!K702</f>
        <v>0</v>
      </c>
      <c r="K181" s="177">
        <f>tab_dinamicas!L702</f>
        <v>0</v>
      </c>
      <c r="L181" s="177">
        <f t="shared" si="10"/>
        <v>3566733.2432079944</v>
      </c>
      <c r="N181" s="162" t="s">
        <v>544</v>
      </c>
      <c r="O181" s="178">
        <f>+B181/'Total x Ano'!$G$30</f>
        <v>1.8462458786704682E-3</v>
      </c>
      <c r="P181" s="178">
        <f>+C181/'Total x Ano'!$G$30</f>
        <v>0</v>
      </c>
      <c r="Q181" s="178">
        <f>+D181/'Total x Ano'!$G$30</f>
        <v>0</v>
      </c>
      <c r="R181" s="178">
        <f>+E181/'Total x Ano'!$G$30</f>
        <v>0</v>
      </c>
      <c r="S181" s="178">
        <f>+F181/'Total x Ano'!$G$30</f>
        <v>1.3599624387196635E-2</v>
      </c>
      <c r="T181" s="178">
        <f>+G181/'Total x Ano'!$G$30</f>
        <v>0</v>
      </c>
      <c r="U181" s="178">
        <f>+H181/'Total x Ano'!$G$30</f>
        <v>0</v>
      </c>
      <c r="V181" s="178">
        <f>+I181/'Total x Ano'!$G$30</f>
        <v>1.2090900784014387E-3</v>
      </c>
      <c r="W181" s="178">
        <f>+J181/'Total x Ano'!$G$30</f>
        <v>0</v>
      </c>
      <c r="X181" s="178">
        <f>+K181/'Total x Ano'!$G$30</f>
        <v>0</v>
      </c>
      <c r="Y181" s="178">
        <f>+L181/'Total x Ano'!$G$30</f>
        <v>1.6654960344268541E-2</v>
      </c>
    </row>
    <row r="182" spans="1:25" x14ac:dyDescent="0.25">
      <c r="A182" s="162" t="s">
        <v>545</v>
      </c>
      <c r="B182" s="177">
        <f>tab_dinamicas!C703</f>
        <v>110318.97364680175</v>
      </c>
      <c r="C182" s="177">
        <f>tab_dinamicas!D703</f>
        <v>0</v>
      </c>
      <c r="D182" s="177">
        <f>tab_dinamicas!E703</f>
        <v>0</v>
      </c>
      <c r="E182" s="177">
        <f>tab_dinamicas!F703</f>
        <v>0</v>
      </c>
      <c r="F182" s="177">
        <f>tab_dinamicas!G703</f>
        <v>590585.54270174156</v>
      </c>
      <c r="G182" s="177">
        <f>tab_dinamicas!H703</f>
        <v>0</v>
      </c>
      <c r="H182" s="177">
        <f>tab_dinamicas!I703</f>
        <v>0</v>
      </c>
      <c r="I182" s="177">
        <f>tab_dinamicas!J703</f>
        <v>80007.969961162642</v>
      </c>
      <c r="J182" s="177">
        <f>tab_dinamicas!K703</f>
        <v>0</v>
      </c>
      <c r="K182" s="177">
        <f>tab_dinamicas!L703</f>
        <v>0</v>
      </c>
      <c r="L182" s="177">
        <f t="shared" si="10"/>
        <v>780912.486309706</v>
      </c>
      <c r="N182" s="162" t="s">
        <v>545</v>
      </c>
      <c r="O182" s="178">
        <f>+B182/'Total x Ano'!$G$30</f>
        <v>5.1513752389717015E-4</v>
      </c>
      <c r="P182" s="178">
        <f>+C182/'Total x Ano'!$G$30</f>
        <v>0</v>
      </c>
      <c r="Q182" s="178">
        <f>+D182/'Total x Ano'!$G$30</f>
        <v>0</v>
      </c>
      <c r="R182" s="178">
        <f>+E182/'Total x Ano'!$G$30</f>
        <v>0</v>
      </c>
      <c r="S182" s="178">
        <f>+F182/'Total x Ano'!$G$30</f>
        <v>2.7577556612417013E-3</v>
      </c>
      <c r="T182" s="178">
        <f>+G182/'Total x Ano'!$G$30</f>
        <v>0</v>
      </c>
      <c r="U182" s="178">
        <f>+H182/'Total x Ano'!$G$30</f>
        <v>0</v>
      </c>
      <c r="V182" s="178">
        <f>+I182/'Total x Ano'!$G$30</f>
        <v>3.735994469073576E-4</v>
      </c>
      <c r="W182" s="178">
        <f>+J182/'Total x Ano'!$G$30</f>
        <v>0</v>
      </c>
      <c r="X182" s="178">
        <f>+K182/'Total x Ano'!$G$30</f>
        <v>0</v>
      </c>
      <c r="Y182" s="178">
        <f>+L182/'Total x Ano'!$G$30</f>
        <v>3.6464926320462295E-3</v>
      </c>
    </row>
    <row r="183" spans="1:25" x14ac:dyDescent="0.25">
      <c r="A183" s="162" t="s">
        <v>546</v>
      </c>
      <c r="B183" s="177">
        <f>tab_dinamicas!C704</f>
        <v>607103.22316792351</v>
      </c>
      <c r="C183" s="177">
        <f>tab_dinamicas!D704</f>
        <v>0</v>
      </c>
      <c r="D183" s="177">
        <f>tab_dinamicas!E704</f>
        <v>0</v>
      </c>
      <c r="E183" s="177">
        <f>tab_dinamicas!F704</f>
        <v>0</v>
      </c>
      <c r="F183" s="177">
        <f>tab_dinamicas!G704</f>
        <v>4594809.3769727414</v>
      </c>
      <c r="G183" s="177">
        <f>tab_dinamicas!H704</f>
        <v>0</v>
      </c>
      <c r="H183" s="177">
        <f>tab_dinamicas!I704</f>
        <v>0</v>
      </c>
      <c r="I183" s="177">
        <f>tab_dinamicas!J704</f>
        <v>217401.99488323936</v>
      </c>
      <c r="J183" s="177">
        <f>tab_dinamicas!K704</f>
        <v>0</v>
      </c>
      <c r="K183" s="177">
        <f>tab_dinamicas!L704</f>
        <v>0</v>
      </c>
      <c r="L183" s="177">
        <f t="shared" si="10"/>
        <v>5419314.595023904</v>
      </c>
      <c r="N183" s="162" t="s">
        <v>546</v>
      </c>
      <c r="O183" s="178">
        <f>+B183/'Total x Ano'!$G$30</f>
        <v>2.8348854308053281E-3</v>
      </c>
      <c r="P183" s="178">
        <f>+C183/'Total x Ano'!$G$30</f>
        <v>0</v>
      </c>
      <c r="Q183" s="178">
        <f>+D183/'Total x Ano'!$G$30</f>
        <v>0</v>
      </c>
      <c r="R183" s="178">
        <f>+E183/'Total x Ano'!$G$30</f>
        <v>0</v>
      </c>
      <c r="S183" s="178">
        <f>+F183/'Total x Ano'!$G$30</f>
        <v>2.1455590520732308E-2</v>
      </c>
      <c r="T183" s="178">
        <f>+G183/'Total x Ano'!$G$30</f>
        <v>0</v>
      </c>
      <c r="U183" s="178">
        <f>+H183/'Total x Ano'!$G$30</f>
        <v>0</v>
      </c>
      <c r="V183" s="178">
        <f>+I183/'Total x Ano'!$G$30</f>
        <v>1.0151646777734858E-3</v>
      </c>
      <c r="W183" s="178">
        <f>+J183/'Total x Ano'!$G$30</f>
        <v>0</v>
      </c>
      <c r="X183" s="178">
        <f>+K183/'Total x Ano'!$G$30</f>
        <v>0</v>
      </c>
      <c r="Y183" s="178">
        <f>+L183/'Total x Ano'!$G$30</f>
        <v>2.5305640629311121E-2</v>
      </c>
    </row>
    <row r="184" spans="1:25" x14ac:dyDescent="0.25">
      <c r="A184" s="162" t="s">
        <v>547</v>
      </c>
      <c r="B184" s="177">
        <f>tab_dinamicas!C705</f>
        <v>1958771.85693817</v>
      </c>
      <c r="C184" s="177">
        <f>tab_dinamicas!D705</f>
        <v>0</v>
      </c>
      <c r="D184" s="177">
        <f>tab_dinamicas!E705</f>
        <v>0</v>
      </c>
      <c r="E184" s="177">
        <f>tab_dinamicas!F705</f>
        <v>0</v>
      </c>
      <c r="F184" s="177">
        <f>tab_dinamicas!G705</f>
        <v>20357127.884869315</v>
      </c>
      <c r="G184" s="177">
        <f>tab_dinamicas!H705</f>
        <v>0</v>
      </c>
      <c r="H184" s="177">
        <f>tab_dinamicas!I705</f>
        <v>0</v>
      </c>
      <c r="I184" s="177">
        <f>tab_dinamicas!J705</f>
        <v>947870.906020839</v>
      </c>
      <c r="J184" s="177">
        <f>tab_dinamicas!K705</f>
        <v>0</v>
      </c>
      <c r="K184" s="177">
        <f>tab_dinamicas!L705</f>
        <v>0</v>
      </c>
      <c r="L184" s="177">
        <f t="shared" si="10"/>
        <v>23263770.647828322</v>
      </c>
      <c r="N184" s="162" t="s">
        <v>547</v>
      </c>
      <c r="O184" s="178">
        <f>+B184/'Total x Ano'!$G$30</f>
        <v>9.1465398100342449E-3</v>
      </c>
      <c r="P184" s="178">
        <f>+C184/'Total x Ano'!$G$30</f>
        <v>0</v>
      </c>
      <c r="Q184" s="178">
        <f>+D184/'Total x Ano'!$G$30</f>
        <v>0</v>
      </c>
      <c r="R184" s="178">
        <f>+E184/'Total x Ano'!$G$30</f>
        <v>0</v>
      </c>
      <c r="S184" s="178">
        <f>+F184/'Total x Ano'!$G$30</f>
        <v>9.5058176355447221E-2</v>
      </c>
      <c r="T184" s="178">
        <f>+G184/'Total x Ano'!$G$30</f>
        <v>0</v>
      </c>
      <c r="U184" s="178">
        <f>+H184/'Total x Ano'!$G$30</f>
        <v>0</v>
      </c>
      <c r="V184" s="178">
        <f>+I184/'Total x Ano'!$G$30</f>
        <v>4.4261096288389741E-3</v>
      </c>
      <c r="W184" s="178">
        <f>+J184/'Total x Ano'!$G$30</f>
        <v>0</v>
      </c>
      <c r="X184" s="178">
        <f>+K184/'Total x Ano'!$G$30</f>
        <v>0</v>
      </c>
      <c r="Y184" s="178">
        <f>+L184/'Total x Ano'!$G$30</f>
        <v>0.10863082579432043</v>
      </c>
    </row>
    <row r="185" spans="1:25" x14ac:dyDescent="0.25">
      <c r="A185" s="162" t="s">
        <v>548</v>
      </c>
      <c r="B185" s="177">
        <f>tab_dinamicas!C706</f>
        <v>600358.14456800197</v>
      </c>
      <c r="C185" s="177">
        <f>tab_dinamicas!D706</f>
        <v>0</v>
      </c>
      <c r="D185" s="177">
        <f>tab_dinamicas!E706</f>
        <v>0</v>
      </c>
      <c r="E185" s="177">
        <f>tab_dinamicas!F706</f>
        <v>0</v>
      </c>
      <c r="F185" s="177">
        <f>tab_dinamicas!G706</f>
        <v>2707117.9257979402</v>
      </c>
      <c r="G185" s="177">
        <f>tab_dinamicas!H706</f>
        <v>0</v>
      </c>
      <c r="H185" s="177">
        <f>tab_dinamicas!I706</f>
        <v>0</v>
      </c>
      <c r="I185" s="177">
        <f>tab_dinamicas!J706</f>
        <v>207530.25245372776</v>
      </c>
      <c r="J185" s="177">
        <f>tab_dinamicas!K706</f>
        <v>0</v>
      </c>
      <c r="K185" s="177">
        <f>tab_dinamicas!L706</f>
        <v>0</v>
      </c>
      <c r="L185" s="177">
        <f t="shared" si="10"/>
        <v>3515006.3228196697</v>
      </c>
      <c r="N185" s="162" t="s">
        <v>548</v>
      </c>
      <c r="O185" s="178">
        <f>+B185/'Total x Ano'!$G$30</f>
        <v>2.8033890981837084E-3</v>
      </c>
      <c r="P185" s="178">
        <f>+C185/'Total x Ano'!$G$30</f>
        <v>0</v>
      </c>
      <c r="Q185" s="178">
        <f>+D185/'Total x Ano'!$G$30</f>
        <v>0</v>
      </c>
      <c r="R185" s="178">
        <f>+E185/'Total x Ano'!$G$30</f>
        <v>0</v>
      </c>
      <c r="S185" s="178">
        <f>+F185/'Total x Ano'!$G$30</f>
        <v>1.2640962647621795E-2</v>
      </c>
      <c r="T185" s="178">
        <f>+G185/'Total x Ano'!$G$30</f>
        <v>0</v>
      </c>
      <c r="U185" s="178">
        <f>+H185/'Total x Ano'!$G$30</f>
        <v>0</v>
      </c>
      <c r="V185" s="178">
        <f>+I185/'Total x Ano'!$G$30</f>
        <v>9.6906830120665523E-4</v>
      </c>
      <c r="W185" s="178">
        <f>+J185/'Total x Ano'!$G$30</f>
        <v>0</v>
      </c>
      <c r="X185" s="178">
        <f>+K185/'Total x Ano'!$G$30</f>
        <v>0</v>
      </c>
      <c r="Y185" s="178">
        <f>+L185/'Total x Ano'!$G$30</f>
        <v>1.6413420047012156E-2</v>
      </c>
    </row>
    <row r="186" spans="1:25" x14ac:dyDescent="0.25">
      <c r="A186" s="162" t="s">
        <v>549</v>
      </c>
      <c r="B186" s="177">
        <f>tab_dinamicas!C707</f>
        <v>320042.01724661852</v>
      </c>
      <c r="C186" s="177">
        <f>tab_dinamicas!D707</f>
        <v>0</v>
      </c>
      <c r="D186" s="177">
        <f>tab_dinamicas!E707</f>
        <v>0</v>
      </c>
      <c r="E186" s="177">
        <f>tab_dinamicas!F707</f>
        <v>0</v>
      </c>
      <c r="F186" s="177">
        <f>tab_dinamicas!G707</f>
        <v>1143438.1907993252</v>
      </c>
      <c r="G186" s="177">
        <f>tab_dinamicas!H707</f>
        <v>0</v>
      </c>
      <c r="H186" s="177">
        <f>tab_dinamicas!I707</f>
        <v>0</v>
      </c>
      <c r="I186" s="177">
        <f>tab_dinamicas!J707</f>
        <v>107624.82938279236</v>
      </c>
      <c r="J186" s="177">
        <f>tab_dinamicas!K707</f>
        <v>0</v>
      </c>
      <c r="K186" s="177">
        <f>tab_dinamicas!L707</f>
        <v>0</v>
      </c>
      <c r="L186" s="177">
        <f t="shared" si="10"/>
        <v>1571105.037428736</v>
      </c>
      <c r="N186" s="162" t="s">
        <v>549</v>
      </c>
      <c r="O186" s="178">
        <f>+B186/'Total x Ano'!$G$30</f>
        <v>1.4944451245106204E-3</v>
      </c>
      <c r="P186" s="178">
        <f>+C186/'Total x Ano'!$G$30</f>
        <v>0</v>
      </c>
      <c r="Q186" s="178">
        <f>+D186/'Total x Ano'!$G$30</f>
        <v>0</v>
      </c>
      <c r="R186" s="178">
        <f>+E186/'Total x Ano'!$G$30</f>
        <v>0</v>
      </c>
      <c r="S186" s="178">
        <f>+F186/'Total x Ano'!$G$30</f>
        <v>5.3393165188760881E-3</v>
      </c>
      <c r="T186" s="178">
        <f>+G186/'Total x Ano'!$G$30</f>
        <v>0</v>
      </c>
      <c r="U186" s="178">
        <f>+H186/'Total x Ano'!$G$30</f>
        <v>0</v>
      </c>
      <c r="V186" s="178">
        <f>+I186/'Total x Ano'!$G$30</f>
        <v>5.0255714212506513E-4</v>
      </c>
      <c r="W186" s="178">
        <f>+J186/'Total x Ano'!$G$30</f>
        <v>0</v>
      </c>
      <c r="X186" s="178">
        <f>+K186/'Total x Ano'!$G$30</f>
        <v>0</v>
      </c>
      <c r="Y186" s="178">
        <f>+L186/'Total x Ano'!$G$30</f>
        <v>7.3363187855117725E-3</v>
      </c>
    </row>
    <row r="187" spans="1:25" x14ac:dyDescent="0.25">
      <c r="A187" s="162" t="s">
        <v>550</v>
      </c>
      <c r="B187" s="177">
        <f>tab_dinamicas!C708</f>
        <v>393022.36234366341</v>
      </c>
      <c r="C187" s="177">
        <f>tab_dinamicas!D708</f>
        <v>0</v>
      </c>
      <c r="D187" s="177">
        <f>tab_dinamicas!E708</f>
        <v>0</v>
      </c>
      <c r="E187" s="177">
        <f>tab_dinamicas!F708</f>
        <v>0</v>
      </c>
      <c r="F187" s="177">
        <f>tab_dinamicas!G708</f>
        <v>2137624.3869338497</v>
      </c>
      <c r="G187" s="177">
        <f>tab_dinamicas!H708</f>
        <v>0</v>
      </c>
      <c r="H187" s="177">
        <f>tab_dinamicas!I708</f>
        <v>0</v>
      </c>
      <c r="I187" s="177">
        <f>tab_dinamicas!J708</f>
        <v>173211.72153625503</v>
      </c>
      <c r="J187" s="177">
        <f>tab_dinamicas!K708</f>
        <v>0</v>
      </c>
      <c r="K187" s="177">
        <f>tab_dinamicas!L708</f>
        <v>0</v>
      </c>
      <c r="L187" s="177">
        <f t="shared" si="10"/>
        <v>2703858.470813768</v>
      </c>
      <c r="N187" s="162" t="s">
        <v>550</v>
      </c>
      <c r="O187" s="178">
        <f>+B187/'Total x Ano'!$G$30</f>
        <v>1.8352288811363565E-3</v>
      </c>
      <c r="P187" s="178">
        <f>+C187/'Total x Ano'!$G$30</f>
        <v>0</v>
      </c>
      <c r="Q187" s="178">
        <f>+D187/'Total x Ano'!$G$30</f>
        <v>0</v>
      </c>
      <c r="R187" s="178">
        <f>+E187/'Total x Ano'!$G$30</f>
        <v>0</v>
      </c>
      <c r="S187" s="178">
        <f>+F187/'Total x Ano'!$G$30</f>
        <v>9.9816966864904617E-3</v>
      </c>
      <c r="T187" s="178">
        <f>+G187/'Total x Ano'!$G$30</f>
        <v>0</v>
      </c>
      <c r="U187" s="178">
        <f>+H187/'Total x Ano'!$G$30</f>
        <v>0</v>
      </c>
      <c r="V187" s="178">
        <f>+I187/'Total x Ano'!$G$30</f>
        <v>8.0881696405031187E-4</v>
      </c>
      <c r="W187" s="178">
        <f>+J187/'Total x Ano'!$G$30</f>
        <v>0</v>
      </c>
      <c r="X187" s="178">
        <f>+K187/'Total x Ano'!$G$30</f>
        <v>0</v>
      </c>
      <c r="Y187" s="178">
        <f>+L187/'Total x Ano'!$G$30</f>
        <v>1.262574253167713E-2</v>
      </c>
    </row>
    <row r="188" spans="1:25" x14ac:dyDescent="0.25">
      <c r="A188" s="162" t="s">
        <v>551</v>
      </c>
      <c r="B188" s="177">
        <f>tab_dinamicas!C709</f>
        <v>55140.119508820382</v>
      </c>
      <c r="C188" s="177">
        <f>tab_dinamicas!D709</f>
        <v>0</v>
      </c>
      <c r="D188" s="177">
        <f>tab_dinamicas!E709</f>
        <v>0</v>
      </c>
      <c r="E188" s="177">
        <f>tab_dinamicas!F709</f>
        <v>0</v>
      </c>
      <c r="F188" s="177">
        <f>tab_dinamicas!G709</f>
        <v>204088.49181106602</v>
      </c>
      <c r="G188" s="177">
        <f>tab_dinamicas!H709</f>
        <v>0</v>
      </c>
      <c r="H188" s="177">
        <f>tab_dinamicas!I709</f>
        <v>0</v>
      </c>
      <c r="I188" s="177">
        <f>tab_dinamicas!J709</f>
        <v>25798.749380206267</v>
      </c>
      <c r="J188" s="177">
        <f>tab_dinamicas!K709</f>
        <v>0</v>
      </c>
      <c r="K188" s="177">
        <f>tab_dinamicas!L709</f>
        <v>0</v>
      </c>
      <c r="L188" s="177">
        <f t="shared" si="10"/>
        <v>285027.36070009269</v>
      </c>
      <c r="N188" s="162" t="s">
        <v>551</v>
      </c>
      <c r="O188" s="178">
        <f>+B188/'Total x Ano'!$G$30</f>
        <v>2.5747832573305723E-4</v>
      </c>
      <c r="P188" s="178">
        <f>+C188/'Total x Ano'!$G$30</f>
        <v>0</v>
      </c>
      <c r="Q188" s="178">
        <f>+D188/'Total x Ano'!$G$30</f>
        <v>0</v>
      </c>
      <c r="R188" s="178">
        <f>+E188/'Total x Ano'!$G$30</f>
        <v>0</v>
      </c>
      <c r="S188" s="178">
        <f>+F188/'Total x Ano'!$G$30</f>
        <v>9.5299690390573499E-4</v>
      </c>
      <c r="T188" s="178">
        <f>+G188/'Total x Ano'!$G$30</f>
        <v>0</v>
      </c>
      <c r="U188" s="178">
        <f>+H188/'Total x Ano'!$G$30</f>
        <v>0</v>
      </c>
      <c r="V188" s="178">
        <f>+I188/'Total x Ano'!$G$30</f>
        <v>1.2046797967784027E-4</v>
      </c>
      <c r="W188" s="178">
        <f>+J188/'Total x Ano'!$G$30</f>
        <v>0</v>
      </c>
      <c r="X188" s="178">
        <f>+K188/'Total x Ano'!$G$30</f>
        <v>0</v>
      </c>
      <c r="Y188" s="178">
        <f>+L188/'Total x Ano'!$G$30</f>
        <v>1.3309432093166326E-3</v>
      </c>
    </row>
    <row r="189" spans="1:25" x14ac:dyDescent="0.25">
      <c r="A189" s="162" t="s">
        <v>552</v>
      </c>
      <c r="B189" s="177">
        <f>tab_dinamicas!C710</f>
        <v>50653.566352237161</v>
      </c>
      <c r="C189" s="177">
        <f>tab_dinamicas!D710</f>
        <v>0</v>
      </c>
      <c r="D189" s="177">
        <f>tab_dinamicas!E710</f>
        <v>0</v>
      </c>
      <c r="E189" s="177">
        <f>tab_dinamicas!F710</f>
        <v>0</v>
      </c>
      <c r="F189" s="177">
        <f>tab_dinamicas!G710</f>
        <v>368098.97327748011</v>
      </c>
      <c r="G189" s="177">
        <f>tab_dinamicas!H710</f>
        <v>0</v>
      </c>
      <c r="H189" s="177">
        <f>tab_dinamicas!I710</f>
        <v>0</v>
      </c>
      <c r="I189" s="177">
        <f>tab_dinamicas!J710</f>
        <v>25822.919984085602</v>
      </c>
      <c r="J189" s="177">
        <f>tab_dinamicas!K710</f>
        <v>0</v>
      </c>
      <c r="K189" s="177">
        <f>tab_dinamicas!L710</f>
        <v>0</v>
      </c>
      <c r="L189" s="177">
        <f t="shared" si="10"/>
        <v>444575.45961380284</v>
      </c>
      <c r="N189" s="162" t="s">
        <v>552</v>
      </c>
      <c r="O189" s="178">
        <f>+B189/'Total x Ano'!$G$30</f>
        <v>2.3652824065236344E-4</v>
      </c>
      <c r="P189" s="178">
        <f>+C189/'Total x Ano'!$G$30</f>
        <v>0</v>
      </c>
      <c r="Q189" s="178">
        <f>+D189/'Total x Ano'!$G$30</f>
        <v>0</v>
      </c>
      <c r="R189" s="178">
        <f>+E189/'Total x Ano'!$G$30</f>
        <v>0</v>
      </c>
      <c r="S189" s="178">
        <f>+F189/'Total x Ano'!$G$30</f>
        <v>1.7188484208559261E-3</v>
      </c>
      <c r="T189" s="178">
        <f>+G189/'Total x Ano'!$G$30</f>
        <v>0</v>
      </c>
      <c r="U189" s="178">
        <f>+H189/'Total x Ano'!$G$30</f>
        <v>0</v>
      </c>
      <c r="V189" s="178">
        <f>+I189/'Total x Ano'!$G$30</f>
        <v>1.2058084498669787E-4</v>
      </c>
      <c r="W189" s="178">
        <f>+J189/'Total x Ano'!$G$30</f>
        <v>0</v>
      </c>
      <c r="X189" s="178">
        <f>+K189/'Total x Ano'!$G$30</f>
        <v>0</v>
      </c>
      <c r="Y189" s="178">
        <f>+L189/'Total x Ano'!$G$30</f>
        <v>2.0759575064949872E-3</v>
      </c>
    </row>
    <row r="190" spans="1:25" x14ac:dyDescent="0.25">
      <c r="A190" s="162" t="s">
        <v>553</v>
      </c>
      <c r="B190" s="177">
        <f>tab_dinamicas!C711</f>
        <v>140173.29915415522</v>
      </c>
      <c r="C190" s="177">
        <f>tab_dinamicas!D711</f>
        <v>0</v>
      </c>
      <c r="D190" s="177">
        <f>tab_dinamicas!E711</f>
        <v>0</v>
      </c>
      <c r="E190" s="177">
        <f>tab_dinamicas!F711</f>
        <v>0</v>
      </c>
      <c r="F190" s="177">
        <f>tab_dinamicas!G711</f>
        <v>832430.74366503535</v>
      </c>
      <c r="G190" s="177">
        <f>tab_dinamicas!H711</f>
        <v>0</v>
      </c>
      <c r="H190" s="177">
        <f>tab_dinamicas!I711</f>
        <v>0</v>
      </c>
      <c r="I190" s="177">
        <f>tab_dinamicas!J711</f>
        <v>72230.98243004593</v>
      </c>
      <c r="J190" s="177">
        <f>tab_dinamicas!K711</f>
        <v>0</v>
      </c>
      <c r="K190" s="177">
        <f>tab_dinamicas!L711</f>
        <v>0</v>
      </c>
      <c r="L190" s="177">
        <f t="shared" si="10"/>
        <v>1044835.0252492365</v>
      </c>
      <c r="N190" s="162" t="s">
        <v>553</v>
      </c>
      <c r="O190" s="178">
        <f>+B190/'Total x Ano'!$G$30</f>
        <v>6.5454312939814232E-4</v>
      </c>
      <c r="P190" s="178">
        <f>+C190/'Total x Ano'!$G$30</f>
        <v>0</v>
      </c>
      <c r="Q190" s="178">
        <f>+D190/'Total x Ano'!$G$30</f>
        <v>0</v>
      </c>
      <c r="R190" s="178">
        <f>+E190/'Total x Ano'!$G$30</f>
        <v>0</v>
      </c>
      <c r="S190" s="178">
        <f>+F190/'Total x Ano'!$G$30</f>
        <v>3.8870585714510775E-3</v>
      </c>
      <c r="T190" s="178">
        <f>+G190/'Total x Ano'!$G$30</f>
        <v>0</v>
      </c>
      <c r="U190" s="178">
        <f>+H190/'Total x Ano'!$G$30</f>
        <v>0</v>
      </c>
      <c r="V190" s="178">
        <f>+I190/'Total x Ano'!$G$30</f>
        <v>3.3728458675478786E-4</v>
      </c>
      <c r="W190" s="178">
        <f>+J190/'Total x Ano'!$G$30</f>
        <v>0</v>
      </c>
      <c r="X190" s="178">
        <f>+K190/'Total x Ano'!$G$30</f>
        <v>0</v>
      </c>
      <c r="Y190" s="178">
        <f>+L190/'Total x Ano'!$G$30</f>
        <v>4.8788862876040073E-3</v>
      </c>
    </row>
    <row r="191" spans="1:25" x14ac:dyDescent="0.25">
      <c r="A191" s="162" t="s">
        <v>554</v>
      </c>
      <c r="B191" s="177">
        <f>tab_dinamicas!C712</f>
        <v>146976.43337483364</v>
      </c>
      <c r="C191" s="177">
        <f>tab_dinamicas!D712</f>
        <v>0</v>
      </c>
      <c r="D191" s="177">
        <f>tab_dinamicas!E712</f>
        <v>0</v>
      </c>
      <c r="E191" s="177">
        <f>tab_dinamicas!F712</f>
        <v>0</v>
      </c>
      <c r="F191" s="177">
        <f>tab_dinamicas!G712</f>
        <v>954444.52195002418</v>
      </c>
      <c r="G191" s="177">
        <f>tab_dinamicas!H712</f>
        <v>0</v>
      </c>
      <c r="H191" s="177">
        <f>tab_dinamicas!I712</f>
        <v>0</v>
      </c>
      <c r="I191" s="177">
        <f>tab_dinamicas!J712</f>
        <v>63544.176832020101</v>
      </c>
      <c r="J191" s="177">
        <f>tab_dinamicas!K712</f>
        <v>0</v>
      </c>
      <c r="K191" s="177">
        <f>tab_dinamicas!L712</f>
        <v>0</v>
      </c>
      <c r="L191" s="177">
        <f t="shared" si="10"/>
        <v>1164965.1321568778</v>
      </c>
      <c r="N191" s="162" t="s">
        <v>554</v>
      </c>
      <c r="O191" s="178">
        <f>+B191/'Total x Ano'!$G$30</f>
        <v>6.8631055435987721E-4</v>
      </c>
      <c r="P191" s="178">
        <f>+C191/'Total x Ano'!$G$30</f>
        <v>0</v>
      </c>
      <c r="Q191" s="178">
        <f>+D191/'Total x Ano'!$G$30</f>
        <v>0</v>
      </c>
      <c r="R191" s="178">
        <f>+E191/'Total x Ano'!$G$30</f>
        <v>0</v>
      </c>
      <c r="S191" s="178">
        <f>+F191/'Total x Ano'!$G$30</f>
        <v>4.4568053117380289E-3</v>
      </c>
      <c r="T191" s="178">
        <f>+G191/'Total x Ano'!$G$30</f>
        <v>0</v>
      </c>
      <c r="U191" s="178">
        <f>+H191/'Total x Ano'!$G$30</f>
        <v>0</v>
      </c>
      <c r="V191" s="178">
        <f>+I191/'Total x Ano'!$G$30</f>
        <v>2.9672130576678684E-4</v>
      </c>
      <c r="W191" s="178">
        <f>+J191/'Total x Ano'!$G$30</f>
        <v>0</v>
      </c>
      <c r="X191" s="178">
        <f>+K191/'Total x Ano'!$G$30</f>
        <v>0</v>
      </c>
      <c r="Y191" s="178">
        <f>+L191/'Total x Ano'!$G$30</f>
        <v>5.4398371718646929E-3</v>
      </c>
    </row>
    <row r="192" spans="1:25" x14ac:dyDescent="0.25">
      <c r="A192" s="162" t="s">
        <v>94</v>
      </c>
      <c r="B192" s="168">
        <f t="shared" ref="B192:K192" si="11">SUM(B165:B191)</f>
        <v>5502157.3511014413</v>
      </c>
      <c r="C192" s="168">
        <f t="shared" si="11"/>
        <v>0</v>
      </c>
      <c r="D192" s="168">
        <f t="shared" si="11"/>
        <v>0</v>
      </c>
      <c r="E192" s="168">
        <f t="shared" si="11"/>
        <v>0</v>
      </c>
      <c r="F192" s="168">
        <f t="shared" si="11"/>
        <v>43703560.811974436</v>
      </c>
      <c r="G192" s="168">
        <f t="shared" si="11"/>
        <v>0</v>
      </c>
      <c r="H192" s="168">
        <f t="shared" si="11"/>
        <v>0</v>
      </c>
      <c r="I192" s="168">
        <f t="shared" si="11"/>
        <v>2664786.7649348401</v>
      </c>
      <c r="J192" s="168">
        <f t="shared" si="11"/>
        <v>0</v>
      </c>
      <c r="K192" s="168">
        <f t="shared" si="11"/>
        <v>0</v>
      </c>
      <c r="L192" s="177">
        <f t="shared" si="10"/>
        <v>51870504.928010717</v>
      </c>
      <c r="N192" s="162" t="s">
        <v>94</v>
      </c>
      <c r="O192" s="178">
        <f>+B192/'Total x Ano'!$G$30</f>
        <v>2.569247718904227E-2</v>
      </c>
      <c r="P192" s="178">
        <f>+C192/'Total x Ano'!$G$30</f>
        <v>0</v>
      </c>
      <c r="Q192" s="178">
        <f>+D192/'Total x Ano'!$G$30</f>
        <v>0</v>
      </c>
      <c r="R192" s="178">
        <f>+E192/'Total x Ano'!$G$30</f>
        <v>0</v>
      </c>
      <c r="S192" s="178">
        <f>+F192/'Total x Ano'!$G$30</f>
        <v>0.20407499596804482</v>
      </c>
      <c r="T192" s="178">
        <f>+G192/'Total x Ano'!$G$30</f>
        <v>0</v>
      </c>
      <c r="U192" s="178">
        <f>+H192/'Total x Ano'!$G$30</f>
        <v>0</v>
      </c>
      <c r="V192" s="178">
        <f>+I192/'Total x Ano'!$G$30</f>
        <v>1.2443296111486989E-2</v>
      </c>
      <c r="W192" s="178">
        <f>+J192/'Total x Ano'!$G$30</f>
        <v>0</v>
      </c>
      <c r="X192" s="178">
        <f>+K192/'Total x Ano'!$G$30</f>
        <v>0</v>
      </c>
      <c r="Y192" s="178">
        <f>+L192/'Total x Ano'!$G$30</f>
        <v>0.24221076926857407</v>
      </c>
    </row>
    <row r="193" spans="1:27" x14ac:dyDescent="0.25">
      <c r="B193" s="180"/>
      <c r="C193" s="180"/>
      <c r="D193" s="180"/>
      <c r="E193" s="180"/>
      <c r="F193" s="180"/>
      <c r="G193" s="180"/>
      <c r="H193" s="180"/>
      <c r="I193" s="180"/>
      <c r="J193" s="180"/>
      <c r="K193" s="180"/>
      <c r="L193" s="180"/>
    </row>
    <row r="194" spans="1:27" x14ac:dyDescent="0.25">
      <c r="A194" s="162"/>
      <c r="B194" s="162"/>
      <c r="C194" s="162"/>
      <c r="D194" s="162"/>
      <c r="E194" s="162"/>
      <c r="F194" s="162"/>
      <c r="G194" s="162"/>
      <c r="H194" s="162"/>
      <c r="I194" s="162"/>
      <c r="J194" s="162"/>
      <c r="K194" s="162"/>
      <c r="L194" s="162"/>
    </row>
    <row r="195" spans="1:27" s="132" customFormat="1" x14ac:dyDescent="0.25">
      <c r="A195" s="162"/>
      <c r="B195" s="176">
        <v>2013</v>
      </c>
      <c r="C195" s="162">
        <v>2013</v>
      </c>
      <c r="D195" s="162">
        <v>2013</v>
      </c>
      <c r="E195" s="162">
        <v>2013</v>
      </c>
      <c r="F195" s="162">
        <v>2013</v>
      </c>
      <c r="G195" s="162">
        <v>2013</v>
      </c>
      <c r="H195" s="162">
        <v>2013</v>
      </c>
      <c r="I195" s="162">
        <v>2013</v>
      </c>
      <c r="J195" s="162">
        <v>2013</v>
      </c>
      <c r="K195" s="162">
        <v>2013</v>
      </c>
      <c r="L195" s="162">
        <v>2013</v>
      </c>
      <c r="M195" s="161"/>
      <c r="N195" s="162"/>
      <c r="O195" s="176">
        <v>2013</v>
      </c>
      <c r="P195" s="162">
        <v>2013</v>
      </c>
      <c r="Q195" s="162">
        <v>2013</v>
      </c>
      <c r="R195" s="162">
        <v>2013</v>
      </c>
      <c r="S195" s="162">
        <v>2013</v>
      </c>
      <c r="T195" s="162">
        <v>2013</v>
      </c>
      <c r="U195" s="162">
        <v>2013</v>
      </c>
      <c r="V195" s="162">
        <v>2013</v>
      </c>
      <c r="W195" s="162">
        <v>2013</v>
      </c>
      <c r="X195" s="162">
        <v>2013</v>
      </c>
      <c r="Y195" s="162">
        <v>2013</v>
      </c>
      <c r="Z195" s="161"/>
      <c r="AA195" s="161"/>
    </row>
    <row r="196" spans="1:27" s="132" customFormat="1" x14ac:dyDescent="0.25">
      <c r="A196" s="162"/>
      <c r="B196" s="162" t="s">
        <v>779</v>
      </c>
      <c r="C196" s="162" t="s">
        <v>781</v>
      </c>
      <c r="D196" s="162" t="s">
        <v>23</v>
      </c>
      <c r="E196" s="162" t="s">
        <v>786</v>
      </c>
      <c r="F196" s="162" t="s">
        <v>787</v>
      </c>
      <c r="G196" s="162" t="s">
        <v>790</v>
      </c>
      <c r="H196" s="162" t="s">
        <v>25</v>
      </c>
      <c r="I196" s="162" t="s">
        <v>24</v>
      </c>
      <c r="J196" s="162" t="s">
        <v>35</v>
      </c>
      <c r="K196" s="162" t="s">
        <v>794</v>
      </c>
      <c r="L196" s="162" t="s">
        <v>938</v>
      </c>
      <c r="M196" s="161"/>
      <c r="N196" s="162"/>
      <c r="O196" s="162" t="s">
        <v>779</v>
      </c>
      <c r="P196" s="162" t="s">
        <v>781</v>
      </c>
      <c r="Q196" s="162" t="s">
        <v>23</v>
      </c>
      <c r="R196" s="162" t="s">
        <v>786</v>
      </c>
      <c r="S196" s="162" t="s">
        <v>787</v>
      </c>
      <c r="T196" s="162" t="s">
        <v>790</v>
      </c>
      <c r="U196" s="162" t="s">
        <v>25</v>
      </c>
      <c r="V196" s="162" t="s">
        <v>24</v>
      </c>
      <c r="W196" s="162" t="s">
        <v>35</v>
      </c>
      <c r="X196" s="162" t="s">
        <v>794</v>
      </c>
      <c r="Y196" s="162" t="s">
        <v>938</v>
      </c>
      <c r="Z196" s="161"/>
      <c r="AA196" s="161"/>
    </row>
    <row r="197" spans="1:27" x14ac:dyDescent="0.25">
      <c r="A197" s="162" t="s">
        <v>528</v>
      </c>
      <c r="B197" s="177">
        <f>tab_dinamicas!C718</f>
        <v>63408.842085567121</v>
      </c>
      <c r="C197" s="177">
        <f>tab_dinamicas!D718</f>
        <v>0</v>
      </c>
      <c r="D197" s="177">
        <f>tab_dinamicas!E718</f>
        <v>0</v>
      </c>
      <c r="E197" s="177">
        <f>tab_dinamicas!F718</f>
        <v>0</v>
      </c>
      <c r="F197" s="177">
        <f>tab_dinamicas!G718</f>
        <v>162327.76302773959</v>
      </c>
      <c r="G197" s="177">
        <f>tab_dinamicas!H718</f>
        <v>0</v>
      </c>
      <c r="H197" s="177">
        <f>tab_dinamicas!I718</f>
        <v>0</v>
      </c>
      <c r="I197" s="177">
        <f>tab_dinamicas!J718</f>
        <v>14985.455618432039</v>
      </c>
      <c r="J197" s="177">
        <f>tab_dinamicas!K718</f>
        <v>0</v>
      </c>
      <c r="K197" s="177">
        <f>tab_dinamicas!L718</f>
        <v>0</v>
      </c>
      <c r="L197" s="177">
        <f>SUM(B197:K197)</f>
        <v>240722.06073173875</v>
      </c>
      <c r="N197" s="162" t="s">
        <v>528</v>
      </c>
      <c r="O197" s="178">
        <f>+B197/'Total x Ano'!$H$30</f>
        <v>2.9173751193499898E-4</v>
      </c>
      <c r="P197" s="178">
        <f>+C197/'Total x Ano'!$H$30</f>
        <v>0</v>
      </c>
      <c r="Q197" s="178">
        <f>+D197/'Total x Ano'!$H$30</f>
        <v>0</v>
      </c>
      <c r="R197" s="178">
        <f>+E197/'Total x Ano'!$H$30</f>
        <v>0</v>
      </c>
      <c r="S197" s="178">
        <f>+F197/'Total x Ano'!$H$30</f>
        <v>7.468532170920387E-4</v>
      </c>
      <c r="T197" s="178">
        <f>+G197/'Total x Ano'!$H$30</f>
        <v>0</v>
      </c>
      <c r="U197" s="178">
        <f>+H197/'Total x Ano'!$H$30</f>
        <v>0</v>
      </c>
      <c r="V197" s="178">
        <f>+I197/'Total x Ano'!$H$30</f>
        <v>6.8946528489420426E-5</v>
      </c>
      <c r="W197" s="178">
        <f>+J197/'Total x Ano'!$H$30</f>
        <v>0</v>
      </c>
      <c r="X197" s="178">
        <f>+K197/'Total x Ano'!$H$30</f>
        <v>0</v>
      </c>
      <c r="Y197" s="178">
        <f>+L197/'Total x Ano'!$H$30</f>
        <v>1.107537257516458E-3</v>
      </c>
    </row>
    <row r="198" spans="1:27" x14ac:dyDescent="0.25">
      <c r="A198" s="162" t="s">
        <v>529</v>
      </c>
      <c r="B198" s="177">
        <f>tab_dinamicas!C719</f>
        <v>11854.295028483115</v>
      </c>
      <c r="C198" s="177">
        <f>tab_dinamicas!D719</f>
        <v>0</v>
      </c>
      <c r="D198" s="177">
        <f>tab_dinamicas!E719</f>
        <v>0</v>
      </c>
      <c r="E198" s="177">
        <f>tab_dinamicas!F719</f>
        <v>0</v>
      </c>
      <c r="F198" s="177">
        <f>tab_dinamicas!G719</f>
        <v>45553.879736039686</v>
      </c>
      <c r="G198" s="177">
        <f>tab_dinamicas!H719</f>
        <v>0</v>
      </c>
      <c r="H198" s="177">
        <f>tab_dinamicas!I719</f>
        <v>0</v>
      </c>
      <c r="I198" s="177">
        <f>tab_dinamicas!J719</f>
        <v>5599.764923108145</v>
      </c>
      <c r="J198" s="177">
        <f>tab_dinamicas!K719</f>
        <v>0</v>
      </c>
      <c r="K198" s="177">
        <f>tab_dinamicas!L719</f>
        <v>0</v>
      </c>
      <c r="L198" s="177">
        <f t="shared" ref="L198:L224" si="12">SUM(B198:K198)</f>
        <v>63007.939687630947</v>
      </c>
      <c r="N198" s="162" t="s">
        <v>529</v>
      </c>
      <c r="O198" s="178">
        <f>+B198/'Total x Ano'!$H$30</f>
        <v>5.4540383069702298E-5</v>
      </c>
      <c r="P198" s="178">
        <f>+C198/'Total x Ano'!$H$30</f>
        <v>0</v>
      </c>
      <c r="Q198" s="178">
        <f>+D198/'Total x Ano'!$H$30</f>
        <v>0</v>
      </c>
      <c r="R198" s="178">
        <f>+E198/'Total x Ano'!$H$30</f>
        <v>0</v>
      </c>
      <c r="S198" s="178">
        <f>+F198/'Total x Ano'!$H$30</f>
        <v>2.0958868031755706E-4</v>
      </c>
      <c r="T198" s="178">
        <f>+G198/'Total x Ano'!$H$30</f>
        <v>0</v>
      </c>
      <c r="U198" s="178">
        <f>+H198/'Total x Ano'!$H$30</f>
        <v>0</v>
      </c>
      <c r="V198" s="178">
        <f>+I198/'Total x Ano'!$H$30</f>
        <v>2.5763938156825273E-5</v>
      </c>
      <c r="W198" s="178">
        <f>+J198/'Total x Ano'!$H$30</f>
        <v>0</v>
      </c>
      <c r="X198" s="178">
        <f>+K198/'Total x Ano'!$H$30</f>
        <v>0</v>
      </c>
      <c r="Y198" s="178">
        <f>+L198/'Total x Ano'!$H$30</f>
        <v>2.8989300154408463E-4</v>
      </c>
    </row>
    <row r="199" spans="1:27" x14ac:dyDescent="0.25">
      <c r="A199" s="162" t="s">
        <v>530</v>
      </c>
      <c r="B199" s="177">
        <f>tab_dinamicas!C720</f>
        <v>83313.839349060247</v>
      </c>
      <c r="C199" s="177">
        <f>tab_dinamicas!D720</f>
        <v>0</v>
      </c>
      <c r="D199" s="177">
        <f>tab_dinamicas!E720</f>
        <v>0</v>
      </c>
      <c r="E199" s="177">
        <f>tab_dinamicas!F720</f>
        <v>0</v>
      </c>
      <c r="F199" s="177">
        <f>tab_dinamicas!G720</f>
        <v>335327.09302309353</v>
      </c>
      <c r="G199" s="177">
        <f>tab_dinamicas!H720</f>
        <v>0</v>
      </c>
      <c r="H199" s="177">
        <f>tab_dinamicas!I720</f>
        <v>0</v>
      </c>
      <c r="I199" s="177">
        <f>tab_dinamicas!J720</f>
        <v>35651.114334759535</v>
      </c>
      <c r="J199" s="177">
        <f>tab_dinamicas!K720</f>
        <v>0</v>
      </c>
      <c r="K199" s="177">
        <f>tab_dinamicas!L720</f>
        <v>0</v>
      </c>
      <c r="L199" s="177">
        <f t="shared" si="12"/>
        <v>454292.04670691333</v>
      </c>
      <c r="N199" s="162" t="s">
        <v>530</v>
      </c>
      <c r="O199" s="178">
        <f>+B199/'Total x Ano'!$H$30</f>
        <v>3.8331834176450662E-4</v>
      </c>
      <c r="P199" s="178">
        <f>+C199/'Total x Ano'!$H$30</f>
        <v>0</v>
      </c>
      <c r="Q199" s="178">
        <f>+D199/'Total x Ano'!$H$30</f>
        <v>0</v>
      </c>
      <c r="R199" s="178">
        <f>+E199/'Total x Ano'!$H$30</f>
        <v>0</v>
      </c>
      <c r="S199" s="178">
        <f>+F199/'Total x Ano'!$H$30</f>
        <v>1.5428052080014307E-3</v>
      </c>
      <c r="T199" s="178">
        <f>+G199/'Total x Ano'!$H$30</f>
        <v>0</v>
      </c>
      <c r="U199" s="178">
        <f>+H199/'Total x Ano'!$H$30</f>
        <v>0</v>
      </c>
      <c r="V199" s="178">
        <f>+I199/'Total x Ano'!$H$30</f>
        <v>1.6402708284276186E-4</v>
      </c>
      <c r="W199" s="178">
        <f>+J199/'Total x Ano'!$H$30</f>
        <v>0</v>
      </c>
      <c r="X199" s="178">
        <f>+K199/'Total x Ano'!$H$30</f>
        <v>0</v>
      </c>
      <c r="Y199" s="178">
        <f>+L199/'Total x Ano'!$H$30</f>
        <v>2.0901506326086992E-3</v>
      </c>
    </row>
    <row r="200" spans="1:27" x14ac:dyDescent="0.25">
      <c r="A200" s="162" t="s">
        <v>531</v>
      </c>
      <c r="B200" s="177">
        <f>tab_dinamicas!C721</f>
        <v>3248.4779492235184</v>
      </c>
      <c r="C200" s="177">
        <f>tab_dinamicas!D721</f>
        <v>0</v>
      </c>
      <c r="D200" s="177">
        <f>tab_dinamicas!E721</f>
        <v>0</v>
      </c>
      <c r="E200" s="177">
        <f>tab_dinamicas!F721</f>
        <v>0</v>
      </c>
      <c r="F200" s="177">
        <f>tab_dinamicas!G721</f>
        <v>39451.825523060994</v>
      </c>
      <c r="G200" s="177">
        <f>tab_dinamicas!H721</f>
        <v>0</v>
      </c>
      <c r="H200" s="177">
        <f>tab_dinamicas!I721</f>
        <v>0</v>
      </c>
      <c r="I200" s="177">
        <f>tab_dinamicas!J721</f>
        <v>6560.1479217811902</v>
      </c>
      <c r="J200" s="177">
        <f>tab_dinamicas!K721</f>
        <v>0</v>
      </c>
      <c r="K200" s="177">
        <f>tab_dinamicas!L721</f>
        <v>0</v>
      </c>
      <c r="L200" s="177">
        <f t="shared" si="12"/>
        <v>49260.451394065705</v>
      </c>
      <c r="N200" s="162" t="s">
        <v>531</v>
      </c>
      <c r="O200" s="178">
        <f>+B200/'Total x Ano'!$H$30</f>
        <v>1.4945910433174266E-5</v>
      </c>
      <c r="P200" s="178">
        <f>+C200/'Total x Ano'!$H$30</f>
        <v>0</v>
      </c>
      <c r="Q200" s="178">
        <f>+D200/'Total x Ano'!$H$30</f>
        <v>0</v>
      </c>
      <c r="R200" s="178">
        <f>+E200/'Total x Ano'!$H$30</f>
        <v>0</v>
      </c>
      <c r="S200" s="178">
        <f>+F200/'Total x Ano'!$H$30</f>
        <v>1.8151376118585944E-4</v>
      </c>
      <c r="T200" s="178">
        <f>+G200/'Total x Ano'!$H$30</f>
        <v>0</v>
      </c>
      <c r="U200" s="178">
        <f>+H200/'Total x Ano'!$H$30</f>
        <v>0</v>
      </c>
      <c r="V200" s="178">
        <f>+I200/'Total x Ano'!$H$30</f>
        <v>3.0182560817675299E-5</v>
      </c>
      <c r="W200" s="178">
        <f>+J200/'Total x Ano'!$H$30</f>
        <v>0</v>
      </c>
      <c r="X200" s="178">
        <f>+K200/'Total x Ano'!$H$30</f>
        <v>0</v>
      </c>
      <c r="Y200" s="178">
        <f>+L200/'Total x Ano'!$H$30</f>
        <v>2.26642232436709E-4</v>
      </c>
    </row>
    <row r="201" spans="1:27" x14ac:dyDescent="0.25">
      <c r="A201" s="162" t="s">
        <v>532</v>
      </c>
      <c r="B201" s="177">
        <f>tab_dinamicas!C722</f>
        <v>58599.749573724228</v>
      </c>
      <c r="C201" s="177">
        <f>tab_dinamicas!D722</f>
        <v>0</v>
      </c>
      <c r="D201" s="177">
        <f>tab_dinamicas!E722</f>
        <v>0</v>
      </c>
      <c r="E201" s="177">
        <f>tab_dinamicas!F722</f>
        <v>0</v>
      </c>
      <c r="F201" s="177">
        <f>tab_dinamicas!G722</f>
        <v>437604.36611987662</v>
      </c>
      <c r="G201" s="177">
        <f>tab_dinamicas!H722</f>
        <v>0</v>
      </c>
      <c r="H201" s="177">
        <f>tab_dinamicas!I722</f>
        <v>0</v>
      </c>
      <c r="I201" s="177">
        <f>tab_dinamicas!J722</f>
        <v>44577.579561063176</v>
      </c>
      <c r="J201" s="177">
        <f>tab_dinamicas!K722</f>
        <v>0</v>
      </c>
      <c r="K201" s="177">
        <f>tab_dinamicas!L722</f>
        <v>0</v>
      </c>
      <c r="L201" s="177">
        <f t="shared" si="12"/>
        <v>540781.69525466405</v>
      </c>
      <c r="N201" s="162" t="s">
        <v>532</v>
      </c>
      <c r="O201" s="178">
        <f>+B201/'Total x Ano'!$H$30</f>
        <v>2.6961137561197621E-4</v>
      </c>
      <c r="P201" s="178">
        <f>+C201/'Total x Ano'!$H$30</f>
        <v>0</v>
      </c>
      <c r="Q201" s="178">
        <f>+D201/'Total x Ano'!$H$30</f>
        <v>0</v>
      </c>
      <c r="R201" s="178">
        <f>+E201/'Total x Ano'!$H$30</f>
        <v>0</v>
      </c>
      <c r="S201" s="178">
        <f>+F201/'Total x Ano'!$H$30</f>
        <v>2.0133723434253331E-3</v>
      </c>
      <c r="T201" s="178">
        <f>+G201/'Total x Ano'!$H$30</f>
        <v>0</v>
      </c>
      <c r="U201" s="178">
        <f>+H201/'Total x Ano'!$H$30</f>
        <v>0</v>
      </c>
      <c r="V201" s="178">
        <f>+I201/'Total x Ano'!$H$30</f>
        <v>2.0509682437789179E-4</v>
      </c>
      <c r="W201" s="178">
        <f>+J201/'Total x Ano'!$H$30</f>
        <v>0</v>
      </c>
      <c r="X201" s="178">
        <f>+K201/'Total x Ano'!$H$30</f>
        <v>0</v>
      </c>
      <c r="Y201" s="178">
        <f>+L201/'Total x Ano'!$H$30</f>
        <v>2.488080543415201E-3</v>
      </c>
    </row>
    <row r="202" spans="1:27" x14ac:dyDescent="0.25">
      <c r="A202" s="162" t="s">
        <v>533</v>
      </c>
      <c r="B202" s="177">
        <f>tab_dinamicas!C723</f>
        <v>4876.6997542298095</v>
      </c>
      <c r="C202" s="177">
        <f>tab_dinamicas!D723</f>
        <v>0</v>
      </c>
      <c r="D202" s="177">
        <f>tab_dinamicas!E723</f>
        <v>0</v>
      </c>
      <c r="E202" s="177">
        <f>tab_dinamicas!F723</f>
        <v>0</v>
      </c>
      <c r="F202" s="177">
        <f>tab_dinamicas!G723</f>
        <v>52365.691804744951</v>
      </c>
      <c r="G202" s="177">
        <f>tab_dinamicas!H723</f>
        <v>0</v>
      </c>
      <c r="H202" s="177">
        <f>tab_dinamicas!I723</f>
        <v>0</v>
      </c>
      <c r="I202" s="177">
        <f>tab_dinamicas!J723</f>
        <v>1053.0949160582531</v>
      </c>
      <c r="J202" s="177">
        <f>tab_dinamicas!K723</f>
        <v>0</v>
      </c>
      <c r="K202" s="177">
        <f>tab_dinamicas!L723</f>
        <v>0</v>
      </c>
      <c r="L202" s="177">
        <f t="shared" si="12"/>
        <v>58295.486475033016</v>
      </c>
      <c r="N202" s="162" t="s">
        <v>533</v>
      </c>
      <c r="O202" s="178">
        <f>+B202/'Total x Ano'!$H$30</f>
        <v>2.2437190239700951E-5</v>
      </c>
      <c r="P202" s="178">
        <f>+C202/'Total x Ano'!$H$30</f>
        <v>0</v>
      </c>
      <c r="Q202" s="178">
        <f>+D202/'Total x Ano'!$H$30</f>
        <v>0</v>
      </c>
      <c r="R202" s="178">
        <f>+E202/'Total x Ano'!$H$30</f>
        <v>0</v>
      </c>
      <c r="S202" s="178">
        <f>+F202/'Total x Ano'!$H$30</f>
        <v>2.4092912179748757E-4</v>
      </c>
      <c r="T202" s="178">
        <f>+G202/'Total x Ano'!$H$30</f>
        <v>0</v>
      </c>
      <c r="U202" s="178">
        <f>+H202/'Total x Ano'!$H$30</f>
        <v>0</v>
      </c>
      <c r="V202" s="178">
        <f>+I202/'Total x Ano'!$H$30</f>
        <v>4.8451805858186658E-6</v>
      </c>
      <c r="W202" s="178">
        <f>+J202/'Total x Ano'!$H$30</f>
        <v>0</v>
      </c>
      <c r="X202" s="178">
        <f>+K202/'Total x Ano'!$H$30</f>
        <v>0</v>
      </c>
      <c r="Y202" s="178">
        <f>+L202/'Total x Ano'!$H$30</f>
        <v>2.6821149262300719E-4</v>
      </c>
    </row>
    <row r="203" spans="1:27" x14ac:dyDescent="0.25">
      <c r="A203" s="162" t="s">
        <v>534</v>
      </c>
      <c r="B203" s="177">
        <f>tab_dinamicas!C724</f>
        <v>11096.079712559207</v>
      </c>
      <c r="C203" s="177">
        <f>tab_dinamicas!D724</f>
        <v>0</v>
      </c>
      <c r="D203" s="177">
        <f>tab_dinamicas!E724</f>
        <v>0</v>
      </c>
      <c r="E203" s="177">
        <f>tab_dinamicas!F724</f>
        <v>0</v>
      </c>
      <c r="F203" s="177">
        <f>tab_dinamicas!G724</f>
        <v>100557.84502866637</v>
      </c>
      <c r="G203" s="177">
        <f>tab_dinamicas!H724</f>
        <v>0</v>
      </c>
      <c r="H203" s="177">
        <f>tab_dinamicas!I724</f>
        <v>0</v>
      </c>
      <c r="I203" s="177">
        <f>tab_dinamicas!J724</f>
        <v>8911.2315186744909</v>
      </c>
      <c r="J203" s="177">
        <f>tab_dinamicas!K724</f>
        <v>0</v>
      </c>
      <c r="K203" s="177">
        <f>tab_dinamicas!L724</f>
        <v>0</v>
      </c>
      <c r="L203" s="177">
        <f t="shared" si="12"/>
        <v>120565.15625990008</v>
      </c>
      <c r="N203" s="162" t="s">
        <v>534</v>
      </c>
      <c r="O203" s="178">
        <f>+B203/'Total x Ano'!$H$30</f>
        <v>5.105191296832193E-5</v>
      </c>
      <c r="P203" s="178">
        <f>+C203/'Total x Ano'!$H$30</f>
        <v>0</v>
      </c>
      <c r="Q203" s="178">
        <f>+D203/'Total x Ano'!$H$30</f>
        <v>0</v>
      </c>
      <c r="R203" s="178">
        <f>+E203/'Total x Ano'!$H$30</f>
        <v>0</v>
      </c>
      <c r="S203" s="178">
        <f>+F203/'Total x Ano'!$H$30</f>
        <v>4.6265622505170761E-4</v>
      </c>
      <c r="T203" s="178">
        <f>+G203/'Total x Ano'!$H$30</f>
        <v>0</v>
      </c>
      <c r="U203" s="178">
        <f>+H203/'Total x Ano'!$H$30</f>
        <v>0</v>
      </c>
      <c r="V203" s="178">
        <f>+I203/'Total x Ano'!$H$30</f>
        <v>4.099965282486338E-5</v>
      </c>
      <c r="W203" s="178">
        <f>+J203/'Total x Ano'!$H$30</f>
        <v>0</v>
      </c>
      <c r="X203" s="178">
        <f>+K203/'Total x Ano'!$H$30</f>
        <v>0</v>
      </c>
      <c r="Y203" s="178">
        <f>+L203/'Total x Ano'!$H$30</f>
        <v>5.5470779084489292E-4</v>
      </c>
    </row>
    <row r="204" spans="1:27" x14ac:dyDescent="0.25">
      <c r="A204" s="162" t="s">
        <v>535</v>
      </c>
      <c r="B204" s="177">
        <f>tab_dinamicas!C725</f>
        <v>71044.480081098678</v>
      </c>
      <c r="C204" s="177">
        <f>tab_dinamicas!D725</f>
        <v>0</v>
      </c>
      <c r="D204" s="177">
        <f>tab_dinamicas!E725</f>
        <v>0</v>
      </c>
      <c r="E204" s="177">
        <f>tab_dinamicas!F725</f>
        <v>0</v>
      </c>
      <c r="F204" s="177">
        <f>tab_dinamicas!G725</f>
        <v>306335.91596012865</v>
      </c>
      <c r="G204" s="177">
        <f>tab_dinamicas!H725</f>
        <v>0</v>
      </c>
      <c r="H204" s="177">
        <f>tab_dinamicas!I725</f>
        <v>0</v>
      </c>
      <c r="I204" s="177">
        <f>tab_dinamicas!J725</f>
        <v>38528.974959083003</v>
      </c>
      <c r="J204" s="177">
        <f>tab_dinamicas!K725</f>
        <v>0</v>
      </c>
      <c r="K204" s="177">
        <f>tab_dinamicas!L725</f>
        <v>0</v>
      </c>
      <c r="L204" s="177">
        <f t="shared" si="12"/>
        <v>415909.37100031035</v>
      </c>
      <c r="N204" s="162" t="s">
        <v>535</v>
      </c>
      <c r="O204" s="178">
        <f>+B204/'Total x Ano'!$H$30</f>
        <v>3.2686829113842106E-4</v>
      </c>
      <c r="P204" s="178">
        <f>+C204/'Total x Ano'!$H$30</f>
        <v>0</v>
      </c>
      <c r="Q204" s="178">
        <f>+D204/'Total x Ano'!$H$30</f>
        <v>0</v>
      </c>
      <c r="R204" s="178">
        <f>+E204/'Total x Ano'!$H$30</f>
        <v>0</v>
      </c>
      <c r="S204" s="178">
        <f>+F204/'Total x Ano'!$H$30</f>
        <v>1.4094198064354632E-3</v>
      </c>
      <c r="T204" s="178">
        <f>+G204/'Total x Ano'!$H$30</f>
        <v>0</v>
      </c>
      <c r="U204" s="178">
        <f>+H204/'Total x Ano'!$H$30</f>
        <v>0</v>
      </c>
      <c r="V204" s="178">
        <f>+I204/'Total x Ano'!$H$30</f>
        <v>1.7726782136788519E-4</v>
      </c>
      <c r="W204" s="178">
        <f>+J204/'Total x Ano'!$H$30</f>
        <v>0</v>
      </c>
      <c r="X204" s="178">
        <f>+K204/'Total x Ano'!$H$30</f>
        <v>0</v>
      </c>
      <c r="Y204" s="178">
        <f>+L204/'Total x Ano'!$H$30</f>
        <v>1.9135559189417696E-3</v>
      </c>
    </row>
    <row r="205" spans="1:27" x14ac:dyDescent="0.25">
      <c r="A205" s="162" t="s">
        <v>536</v>
      </c>
      <c r="B205" s="177">
        <f>tab_dinamicas!C726</f>
        <v>37911.982135881182</v>
      </c>
      <c r="C205" s="177">
        <f>tab_dinamicas!D726</f>
        <v>0</v>
      </c>
      <c r="D205" s="177">
        <f>tab_dinamicas!E726</f>
        <v>0</v>
      </c>
      <c r="E205" s="177">
        <f>tab_dinamicas!F726</f>
        <v>0</v>
      </c>
      <c r="F205" s="177">
        <f>tab_dinamicas!G726</f>
        <v>229957.56287531607</v>
      </c>
      <c r="G205" s="177">
        <f>tab_dinamicas!H726</f>
        <v>0</v>
      </c>
      <c r="H205" s="177">
        <f>tab_dinamicas!I726</f>
        <v>0</v>
      </c>
      <c r="I205" s="177">
        <f>tab_dinamicas!J726</f>
        <v>21056.294085563473</v>
      </c>
      <c r="J205" s="177">
        <f>tab_dinamicas!K726</f>
        <v>0</v>
      </c>
      <c r="K205" s="177">
        <f>tab_dinamicas!L726</f>
        <v>0</v>
      </c>
      <c r="L205" s="177">
        <f t="shared" si="12"/>
        <v>288925.83909676073</v>
      </c>
      <c r="N205" s="162" t="s">
        <v>536</v>
      </c>
      <c r="O205" s="178">
        <f>+B205/'Total x Ano'!$H$30</f>
        <v>1.7442910132187413E-4</v>
      </c>
      <c r="P205" s="178">
        <f>+C205/'Total x Ano'!$H$30</f>
        <v>0</v>
      </c>
      <c r="Q205" s="178">
        <f>+D205/'Total x Ano'!$H$30</f>
        <v>0</v>
      </c>
      <c r="R205" s="178">
        <f>+E205/'Total x Ano'!$H$30</f>
        <v>0</v>
      </c>
      <c r="S205" s="178">
        <f>+F205/'Total x Ano'!$H$30</f>
        <v>1.0580109183093084E-3</v>
      </c>
      <c r="T205" s="178">
        <f>+G205/'Total x Ano'!$H$30</f>
        <v>0</v>
      </c>
      <c r="U205" s="178">
        <f>+H205/'Total x Ano'!$H$30</f>
        <v>0</v>
      </c>
      <c r="V205" s="178">
        <f>+I205/'Total x Ano'!$H$30</f>
        <v>9.6877827209088053E-5</v>
      </c>
      <c r="W205" s="178">
        <f>+J205/'Total x Ano'!$H$30</f>
        <v>0</v>
      </c>
      <c r="X205" s="178">
        <f>+K205/'Total x Ano'!$H$30</f>
        <v>0</v>
      </c>
      <c r="Y205" s="178">
        <f>+L205/'Total x Ano'!$H$30</f>
        <v>1.3293178468402706E-3</v>
      </c>
    </row>
    <row r="206" spans="1:27" x14ac:dyDescent="0.25">
      <c r="A206" s="162" t="s">
        <v>537</v>
      </c>
      <c r="B206" s="177">
        <f>tab_dinamicas!C727</f>
        <v>100049.90708716102</v>
      </c>
      <c r="C206" s="177">
        <f>tab_dinamicas!D727</f>
        <v>0</v>
      </c>
      <c r="D206" s="177">
        <f>tab_dinamicas!E727</f>
        <v>0</v>
      </c>
      <c r="E206" s="177">
        <f>tab_dinamicas!F727</f>
        <v>0</v>
      </c>
      <c r="F206" s="177">
        <f>tab_dinamicas!G727</f>
        <v>1099133.8881472824</v>
      </c>
      <c r="G206" s="177">
        <f>tab_dinamicas!H727</f>
        <v>0</v>
      </c>
      <c r="H206" s="177">
        <f>tab_dinamicas!I727</f>
        <v>0</v>
      </c>
      <c r="I206" s="177">
        <f>tab_dinamicas!J727</f>
        <v>34541.456518761159</v>
      </c>
      <c r="J206" s="177">
        <f>tab_dinamicas!K727</f>
        <v>0</v>
      </c>
      <c r="K206" s="177">
        <f>tab_dinamicas!L727</f>
        <v>0</v>
      </c>
      <c r="L206" s="177">
        <f t="shared" si="12"/>
        <v>1233725.2517532045</v>
      </c>
      <c r="N206" s="162" t="s">
        <v>537</v>
      </c>
      <c r="O206" s="178">
        <f>+B206/'Total x Ano'!$H$30</f>
        <v>4.603192552159836E-4</v>
      </c>
      <c r="P206" s="178">
        <f>+C206/'Total x Ano'!$H$30</f>
        <v>0</v>
      </c>
      <c r="Q206" s="178">
        <f>+D206/'Total x Ano'!$H$30</f>
        <v>0</v>
      </c>
      <c r="R206" s="178">
        <f>+E206/'Total x Ano'!$H$30</f>
        <v>0</v>
      </c>
      <c r="S206" s="178">
        <f>+F206/'Total x Ano'!$H$30</f>
        <v>5.0570011257864726E-3</v>
      </c>
      <c r="T206" s="178">
        <f>+G206/'Total x Ano'!$H$30</f>
        <v>0</v>
      </c>
      <c r="U206" s="178">
        <f>+H206/'Total x Ano'!$H$30</f>
        <v>0</v>
      </c>
      <c r="V206" s="178">
        <f>+I206/'Total x Ano'!$H$30</f>
        <v>1.5892166221543458E-4</v>
      </c>
      <c r="W206" s="178">
        <f>+J206/'Total x Ano'!$H$30</f>
        <v>0</v>
      </c>
      <c r="X206" s="178">
        <f>+K206/'Total x Ano'!$H$30</f>
        <v>0</v>
      </c>
      <c r="Y206" s="178">
        <f>+L206/'Total x Ano'!$H$30</f>
        <v>5.6762420432178908E-3</v>
      </c>
    </row>
    <row r="207" spans="1:27" x14ac:dyDescent="0.25">
      <c r="A207" s="162" t="s">
        <v>538</v>
      </c>
      <c r="B207" s="177">
        <f>tab_dinamicas!C728</f>
        <v>31887.98551938896</v>
      </c>
      <c r="C207" s="177">
        <f>tab_dinamicas!D728</f>
        <v>0</v>
      </c>
      <c r="D207" s="177">
        <f>tab_dinamicas!E728</f>
        <v>0</v>
      </c>
      <c r="E207" s="177">
        <f>tab_dinamicas!F728</f>
        <v>0</v>
      </c>
      <c r="F207" s="177">
        <f>tab_dinamicas!G728</f>
        <v>268478.60000366555</v>
      </c>
      <c r="G207" s="177">
        <f>tab_dinamicas!H728</f>
        <v>0</v>
      </c>
      <c r="H207" s="177">
        <f>tab_dinamicas!I728</f>
        <v>0</v>
      </c>
      <c r="I207" s="177">
        <f>tab_dinamicas!J728</f>
        <v>29045.488771030341</v>
      </c>
      <c r="J207" s="177">
        <f>tab_dinamicas!K728</f>
        <v>0</v>
      </c>
      <c r="K207" s="177">
        <f>tab_dinamicas!L728</f>
        <v>0</v>
      </c>
      <c r="L207" s="177">
        <f t="shared" si="12"/>
        <v>329412.07429408486</v>
      </c>
      <c r="N207" s="162" t="s">
        <v>538</v>
      </c>
      <c r="O207" s="178">
        <f>+B207/'Total x Ano'!$H$30</f>
        <v>1.4671331710318846E-4</v>
      </c>
      <c r="P207" s="178">
        <f>+C207/'Total x Ano'!$H$30</f>
        <v>0</v>
      </c>
      <c r="Q207" s="178">
        <f>+D207/'Total x Ano'!$H$30</f>
        <v>0</v>
      </c>
      <c r="R207" s="178">
        <f>+E207/'Total x Ano'!$H$30</f>
        <v>0</v>
      </c>
      <c r="S207" s="178">
        <f>+F207/'Total x Ano'!$H$30</f>
        <v>1.2352422185405163E-3</v>
      </c>
      <c r="T207" s="178">
        <f>+G207/'Total x Ano'!$H$30</f>
        <v>0</v>
      </c>
      <c r="U207" s="178">
        <f>+H207/'Total x Ano'!$H$30</f>
        <v>0</v>
      </c>
      <c r="V207" s="178">
        <f>+I207/'Total x Ano'!$H$30</f>
        <v>1.3363528410693189E-4</v>
      </c>
      <c r="W207" s="178">
        <f>+J207/'Total x Ano'!$H$30</f>
        <v>0</v>
      </c>
      <c r="X207" s="178">
        <f>+K207/'Total x Ano'!$H$30</f>
        <v>0</v>
      </c>
      <c r="Y207" s="178">
        <f>+L207/'Total x Ano'!$H$30</f>
        <v>1.5155908197506368E-3</v>
      </c>
    </row>
    <row r="208" spans="1:27" x14ac:dyDescent="0.25">
      <c r="A208" s="162" t="s">
        <v>539</v>
      </c>
      <c r="B208" s="177">
        <f>tab_dinamicas!C729</f>
        <v>50446.386510623706</v>
      </c>
      <c r="C208" s="177">
        <f>tab_dinamicas!D729</f>
        <v>0</v>
      </c>
      <c r="D208" s="177">
        <f>tab_dinamicas!E729</f>
        <v>0</v>
      </c>
      <c r="E208" s="177">
        <f>tab_dinamicas!F729</f>
        <v>0</v>
      </c>
      <c r="F208" s="177">
        <f>tab_dinamicas!G729</f>
        <v>240535.54770955147</v>
      </c>
      <c r="G208" s="177">
        <f>tab_dinamicas!H729</f>
        <v>0</v>
      </c>
      <c r="H208" s="177">
        <f>tab_dinamicas!I729</f>
        <v>0</v>
      </c>
      <c r="I208" s="177">
        <f>tab_dinamicas!J729</f>
        <v>18383.147905998194</v>
      </c>
      <c r="J208" s="177">
        <f>tab_dinamicas!K729</f>
        <v>0</v>
      </c>
      <c r="K208" s="177">
        <f>tab_dinamicas!L729</f>
        <v>0</v>
      </c>
      <c r="L208" s="177">
        <f t="shared" si="12"/>
        <v>309365.08212617331</v>
      </c>
      <c r="N208" s="162" t="s">
        <v>539</v>
      </c>
      <c r="O208" s="178">
        <f>+B208/'Total x Ano'!$H$30</f>
        <v>2.320985970199652E-4</v>
      </c>
      <c r="P208" s="178">
        <f>+C208/'Total x Ano'!$H$30</f>
        <v>0</v>
      </c>
      <c r="Q208" s="178">
        <f>+D208/'Total x Ano'!$H$30</f>
        <v>0</v>
      </c>
      <c r="R208" s="178">
        <f>+E208/'Total x Ano'!$H$30</f>
        <v>0</v>
      </c>
      <c r="S208" s="178">
        <f>+F208/'Total x Ano'!$H$30</f>
        <v>1.1066791304280787E-3</v>
      </c>
      <c r="T208" s="178">
        <f>+G208/'Total x Ano'!$H$30</f>
        <v>0</v>
      </c>
      <c r="U208" s="178">
        <f>+H208/'Total x Ano'!$H$30</f>
        <v>0</v>
      </c>
      <c r="V208" s="178">
        <f>+I208/'Total x Ano'!$H$30</f>
        <v>8.4578958631539454E-5</v>
      </c>
      <c r="W208" s="178">
        <f>+J208/'Total x Ano'!$H$30</f>
        <v>0</v>
      </c>
      <c r="X208" s="178">
        <f>+K208/'Total x Ano'!$H$30</f>
        <v>0</v>
      </c>
      <c r="Y208" s="178">
        <f>+L208/'Total x Ano'!$H$30</f>
        <v>1.4233566860795831E-3</v>
      </c>
    </row>
    <row r="209" spans="1:25" x14ac:dyDescent="0.25">
      <c r="A209" s="162" t="s">
        <v>540</v>
      </c>
      <c r="B209" s="177">
        <f>tab_dinamicas!C730</f>
        <v>134218.84636743262</v>
      </c>
      <c r="C209" s="177">
        <f>tab_dinamicas!D730</f>
        <v>0</v>
      </c>
      <c r="D209" s="177">
        <f>tab_dinamicas!E730</f>
        <v>0</v>
      </c>
      <c r="E209" s="177">
        <f>tab_dinamicas!F730</f>
        <v>0</v>
      </c>
      <c r="F209" s="177">
        <f>tab_dinamicas!G730</f>
        <v>2071933.0351046189</v>
      </c>
      <c r="G209" s="177">
        <f>tab_dinamicas!H730</f>
        <v>0</v>
      </c>
      <c r="H209" s="177">
        <f>tab_dinamicas!I730</f>
        <v>0</v>
      </c>
      <c r="I209" s="177">
        <f>tab_dinamicas!J730</f>
        <v>85385.543017831325</v>
      </c>
      <c r="J209" s="177">
        <f>tab_dinamicas!K730</f>
        <v>0</v>
      </c>
      <c r="K209" s="177">
        <f>tab_dinamicas!L730</f>
        <v>0</v>
      </c>
      <c r="L209" s="177">
        <f t="shared" si="12"/>
        <v>2291537.4244898828</v>
      </c>
      <c r="N209" s="162" t="s">
        <v>540</v>
      </c>
      <c r="O209" s="178">
        <f>+B209/'Total x Ano'!$H$30</f>
        <v>6.1752700421781326E-4</v>
      </c>
      <c r="P209" s="178">
        <f>+C209/'Total x Ano'!$H$30</f>
        <v>0</v>
      </c>
      <c r="Q209" s="178">
        <f>+D209/'Total x Ano'!$H$30</f>
        <v>0</v>
      </c>
      <c r="R209" s="178">
        <f>+E209/'Total x Ano'!$H$30</f>
        <v>0</v>
      </c>
      <c r="S209" s="178">
        <f>+F209/'Total x Ano'!$H$30</f>
        <v>9.5327491983162611E-3</v>
      </c>
      <c r="T209" s="178">
        <f>+G209/'Total x Ano'!$H$30</f>
        <v>0</v>
      </c>
      <c r="U209" s="178">
        <f>+H209/'Total x Ano'!$H$30</f>
        <v>0</v>
      </c>
      <c r="V209" s="178">
        <f>+I209/'Total x Ano'!$H$30</f>
        <v>3.928500356720895E-4</v>
      </c>
      <c r="W209" s="178">
        <f>+J209/'Total x Ano'!$H$30</f>
        <v>0</v>
      </c>
      <c r="X209" s="178">
        <f>+K209/'Total x Ano'!$H$30</f>
        <v>0</v>
      </c>
      <c r="Y209" s="178">
        <f>+L209/'Total x Ano'!$H$30</f>
        <v>1.0543126238206163E-2</v>
      </c>
    </row>
    <row r="210" spans="1:25" x14ac:dyDescent="0.25">
      <c r="A210" s="162" t="s">
        <v>541</v>
      </c>
      <c r="B210" s="177">
        <f>tab_dinamicas!C731</f>
        <v>19354.107445491762</v>
      </c>
      <c r="C210" s="177">
        <f>tab_dinamicas!D731</f>
        <v>0</v>
      </c>
      <c r="D210" s="177">
        <f>tab_dinamicas!E731</f>
        <v>0</v>
      </c>
      <c r="E210" s="177">
        <f>tab_dinamicas!F731</f>
        <v>0</v>
      </c>
      <c r="F210" s="177">
        <f>tab_dinamicas!G731</f>
        <v>179101.2900244316</v>
      </c>
      <c r="G210" s="177">
        <f>tab_dinamicas!H731</f>
        <v>0</v>
      </c>
      <c r="H210" s="177">
        <f>tab_dinamicas!I731</f>
        <v>0</v>
      </c>
      <c r="I210" s="177">
        <f>tab_dinamicas!J731</f>
        <v>10835.921725069837</v>
      </c>
      <c r="J210" s="177">
        <f>tab_dinamicas!K731</f>
        <v>0</v>
      </c>
      <c r="K210" s="177">
        <f>tab_dinamicas!L731</f>
        <v>0</v>
      </c>
      <c r="L210" s="177">
        <f t="shared" si="12"/>
        <v>209291.31919499321</v>
      </c>
      <c r="N210" s="162" t="s">
        <v>541</v>
      </c>
      <c r="O210" s="178">
        <f>+B210/'Total x Ano'!$H$30</f>
        <v>8.9046242860750784E-5</v>
      </c>
      <c r="P210" s="178">
        <f>+C210/'Total x Ano'!$H$30</f>
        <v>0</v>
      </c>
      <c r="Q210" s="178">
        <f>+D210/'Total x Ano'!$H$30</f>
        <v>0</v>
      </c>
      <c r="R210" s="178">
        <f>+E210/'Total x Ano'!$H$30</f>
        <v>0</v>
      </c>
      <c r="S210" s="178">
        <f>+F210/'Total x Ano'!$H$30</f>
        <v>8.2402647671072043E-4</v>
      </c>
      <c r="T210" s="178">
        <f>+G210/'Total x Ano'!$H$30</f>
        <v>0</v>
      </c>
      <c r="U210" s="178">
        <f>+H210/'Total x Ano'!$H$30</f>
        <v>0</v>
      </c>
      <c r="V210" s="178">
        <f>+I210/'Total x Ano'!$H$30</f>
        <v>4.985495302576778E-5</v>
      </c>
      <c r="W210" s="178">
        <f>+J210/'Total x Ano'!$H$30</f>
        <v>0</v>
      </c>
      <c r="X210" s="178">
        <f>+K210/'Total x Ano'!$H$30</f>
        <v>0</v>
      </c>
      <c r="Y210" s="178">
        <f>+L210/'Total x Ano'!$H$30</f>
        <v>9.62927672597239E-4</v>
      </c>
    </row>
    <row r="211" spans="1:25" x14ac:dyDescent="0.25">
      <c r="A211" s="162" t="s">
        <v>542</v>
      </c>
      <c r="B211" s="177">
        <f>tab_dinamicas!C732</f>
        <v>47461.956620475263</v>
      </c>
      <c r="C211" s="177">
        <f>tab_dinamicas!D732</f>
        <v>0</v>
      </c>
      <c r="D211" s="177">
        <f>tab_dinamicas!E732</f>
        <v>0</v>
      </c>
      <c r="E211" s="177">
        <f>tab_dinamicas!F732</f>
        <v>0</v>
      </c>
      <c r="F211" s="177">
        <f>tab_dinamicas!G732</f>
        <v>209726.94443792014</v>
      </c>
      <c r="G211" s="177">
        <f>tab_dinamicas!H732</f>
        <v>0</v>
      </c>
      <c r="H211" s="177">
        <f>tab_dinamicas!I732</f>
        <v>0</v>
      </c>
      <c r="I211" s="177">
        <f>tab_dinamicas!J732</f>
        <v>5213.5980453437141</v>
      </c>
      <c r="J211" s="177">
        <f>tab_dinamicas!K732</f>
        <v>0</v>
      </c>
      <c r="K211" s="177">
        <f>tab_dinamicas!L732</f>
        <v>0</v>
      </c>
      <c r="L211" s="177">
        <f t="shared" si="12"/>
        <v>262402.4991037391</v>
      </c>
      <c r="N211" s="162" t="s">
        <v>542</v>
      </c>
      <c r="O211" s="178">
        <f>+B211/'Total x Ano'!$H$30</f>
        <v>2.1836754434561702E-4</v>
      </c>
      <c r="P211" s="178">
        <f>+C211/'Total x Ano'!$H$30</f>
        <v>0</v>
      </c>
      <c r="Q211" s="178">
        <f>+D211/'Total x Ano'!$H$30</f>
        <v>0</v>
      </c>
      <c r="R211" s="178">
        <f>+E211/'Total x Ano'!$H$30</f>
        <v>0</v>
      </c>
      <c r="S211" s="178">
        <f>+F211/'Total x Ano'!$H$30</f>
        <v>9.6493193919993281E-4</v>
      </c>
      <c r="T211" s="178">
        <f>+G211/'Total x Ano'!$H$30</f>
        <v>0</v>
      </c>
      <c r="U211" s="178">
        <f>+H211/'Total x Ano'!$H$30</f>
        <v>0</v>
      </c>
      <c r="V211" s="178">
        <f>+I211/'Total x Ano'!$H$30</f>
        <v>2.3987224367308762E-5</v>
      </c>
      <c r="W211" s="178">
        <f>+J211/'Total x Ano'!$H$30</f>
        <v>0</v>
      </c>
      <c r="X211" s="178">
        <f>+K211/'Total x Ano'!$H$30</f>
        <v>0</v>
      </c>
      <c r="Y211" s="178">
        <f>+L211/'Total x Ano'!$H$30</f>
        <v>1.2072867079128584E-3</v>
      </c>
    </row>
    <row r="212" spans="1:25" x14ac:dyDescent="0.25">
      <c r="A212" s="162" t="s">
        <v>543</v>
      </c>
      <c r="B212" s="177">
        <f>tab_dinamicas!C733</f>
        <v>161505.69545928956</v>
      </c>
      <c r="C212" s="177">
        <f>tab_dinamicas!D733</f>
        <v>0</v>
      </c>
      <c r="D212" s="177">
        <f>tab_dinamicas!E733</f>
        <v>0</v>
      </c>
      <c r="E212" s="177">
        <f>tab_dinamicas!F733</f>
        <v>0</v>
      </c>
      <c r="F212" s="177">
        <f>tab_dinamicas!G733</f>
        <v>1347413.4535902017</v>
      </c>
      <c r="G212" s="177">
        <f>tab_dinamicas!H733</f>
        <v>0</v>
      </c>
      <c r="H212" s="177">
        <f>tab_dinamicas!I733</f>
        <v>0</v>
      </c>
      <c r="I212" s="177">
        <f>tab_dinamicas!J733</f>
        <v>102688.7138504691</v>
      </c>
      <c r="J212" s="177">
        <f>tab_dinamicas!K733</f>
        <v>0</v>
      </c>
      <c r="K212" s="177">
        <f>tab_dinamicas!L733</f>
        <v>0</v>
      </c>
      <c r="L212" s="177">
        <f t="shared" si="12"/>
        <v>1611607.8628999603</v>
      </c>
      <c r="N212" s="162" t="s">
        <v>543</v>
      </c>
      <c r="O212" s="178">
        <f>+B212/'Total x Ano'!$H$30</f>
        <v>7.4307096939323308E-4</v>
      </c>
      <c r="P212" s="178">
        <f>+C212/'Total x Ano'!$H$30</f>
        <v>0</v>
      </c>
      <c r="Q212" s="178">
        <f>+D212/'Total x Ano'!$H$30</f>
        <v>0</v>
      </c>
      <c r="R212" s="178">
        <f>+E212/'Total x Ano'!$H$30</f>
        <v>0</v>
      </c>
      <c r="S212" s="178">
        <f>+F212/'Total x Ano'!$H$30</f>
        <v>6.199309679361319E-3</v>
      </c>
      <c r="T212" s="178">
        <f>+G212/'Total x Ano'!$H$30</f>
        <v>0</v>
      </c>
      <c r="U212" s="178">
        <f>+H212/'Total x Ano'!$H$30</f>
        <v>0</v>
      </c>
      <c r="V212" s="178">
        <f>+I212/'Total x Ano'!$H$30</f>
        <v>4.7246013169762455E-4</v>
      </c>
      <c r="W212" s="178">
        <f>+J212/'Total x Ano'!$H$30</f>
        <v>0</v>
      </c>
      <c r="X212" s="178">
        <f>+K212/'Total x Ano'!$H$30</f>
        <v>0</v>
      </c>
      <c r="Y212" s="178">
        <f>+L212/'Total x Ano'!$H$30</f>
        <v>7.4148407804521766E-3</v>
      </c>
    </row>
    <row r="213" spans="1:25" x14ac:dyDescent="0.25">
      <c r="A213" s="162" t="s">
        <v>544</v>
      </c>
      <c r="B213" s="177">
        <f>tab_dinamicas!C734</f>
        <v>469620.53853945539</v>
      </c>
      <c r="C213" s="177">
        <f>tab_dinamicas!D734</f>
        <v>0</v>
      </c>
      <c r="D213" s="177">
        <f>tab_dinamicas!E734</f>
        <v>0</v>
      </c>
      <c r="E213" s="177">
        <f>tab_dinamicas!F734</f>
        <v>0</v>
      </c>
      <c r="F213" s="177">
        <f>tab_dinamicas!G734</f>
        <v>3000117.543886364</v>
      </c>
      <c r="G213" s="177">
        <f>tab_dinamicas!H734</f>
        <v>0</v>
      </c>
      <c r="H213" s="177">
        <f>tab_dinamicas!I734</f>
        <v>0</v>
      </c>
      <c r="I213" s="177">
        <f>tab_dinamicas!J734</f>
        <v>242063.8103375092</v>
      </c>
      <c r="J213" s="177">
        <f>tab_dinamicas!K734</f>
        <v>0</v>
      </c>
      <c r="K213" s="177">
        <f>tab_dinamicas!L734</f>
        <v>0</v>
      </c>
      <c r="L213" s="177">
        <f t="shared" si="12"/>
        <v>3711801.8927633283</v>
      </c>
      <c r="N213" s="162" t="s">
        <v>544</v>
      </c>
      <c r="O213" s="178">
        <f>+B213/'Total x Ano'!$H$30</f>
        <v>2.1606754351734137E-3</v>
      </c>
      <c r="P213" s="178">
        <f>+C213/'Total x Ano'!$H$30</f>
        <v>0</v>
      </c>
      <c r="Q213" s="178">
        <f>+D213/'Total x Ano'!$H$30</f>
        <v>0</v>
      </c>
      <c r="R213" s="178">
        <f>+E213/'Total x Ano'!$H$30</f>
        <v>0</v>
      </c>
      <c r="S213" s="178">
        <f>+F213/'Total x Ano'!$H$30</f>
        <v>1.3803229943622772E-2</v>
      </c>
      <c r="T213" s="178">
        <f>+G213/'Total x Ano'!$H$30</f>
        <v>0</v>
      </c>
      <c r="U213" s="178">
        <f>+H213/'Total x Ano'!$H$30</f>
        <v>0</v>
      </c>
      <c r="V213" s="178">
        <f>+I213/'Total x Ano'!$H$30</f>
        <v>1.1137105084188955E-3</v>
      </c>
      <c r="W213" s="178">
        <f>+J213/'Total x Ano'!$H$30</f>
        <v>0</v>
      </c>
      <c r="X213" s="178">
        <f>+K213/'Total x Ano'!$H$30</f>
        <v>0</v>
      </c>
      <c r="Y213" s="178">
        <f>+L213/'Total x Ano'!$H$30</f>
        <v>1.707761588721508E-2</v>
      </c>
    </row>
    <row r="214" spans="1:25" x14ac:dyDescent="0.25">
      <c r="A214" s="162" t="s">
        <v>545</v>
      </c>
      <c r="B214" s="177">
        <f>tab_dinamicas!C735</f>
        <v>135473.51347574301</v>
      </c>
      <c r="C214" s="177">
        <f>tab_dinamicas!D735</f>
        <v>0</v>
      </c>
      <c r="D214" s="177">
        <f>tab_dinamicas!E735</f>
        <v>0</v>
      </c>
      <c r="E214" s="177">
        <f>tab_dinamicas!F735</f>
        <v>0</v>
      </c>
      <c r="F214" s="177">
        <f>tab_dinamicas!G735</f>
        <v>650179.21185705741</v>
      </c>
      <c r="G214" s="177">
        <f>tab_dinamicas!H735</f>
        <v>0</v>
      </c>
      <c r="H214" s="177">
        <f>tab_dinamicas!I735</f>
        <v>0</v>
      </c>
      <c r="I214" s="177">
        <f>tab_dinamicas!J735</f>
        <v>76119.980184449625</v>
      </c>
      <c r="J214" s="177">
        <f>tab_dinamicas!K735</f>
        <v>0</v>
      </c>
      <c r="K214" s="177">
        <f>tab_dinamicas!L735</f>
        <v>0</v>
      </c>
      <c r="L214" s="177">
        <f t="shared" si="12"/>
        <v>861772.70551725</v>
      </c>
      <c r="N214" s="162" t="s">
        <v>545</v>
      </c>
      <c r="O214" s="178">
        <f>+B214/'Total x Ano'!$H$30</f>
        <v>6.2329959757303035E-4</v>
      </c>
      <c r="P214" s="178">
        <f>+C214/'Total x Ano'!$H$30</f>
        <v>0</v>
      </c>
      <c r="Q214" s="178">
        <f>+D214/'Total x Ano'!$H$30</f>
        <v>0</v>
      </c>
      <c r="R214" s="178">
        <f>+E214/'Total x Ano'!$H$30</f>
        <v>0</v>
      </c>
      <c r="S214" s="178">
        <f>+F214/'Total x Ano'!$H$30</f>
        <v>2.9914071814001967E-3</v>
      </c>
      <c r="T214" s="178">
        <f>+G214/'Total x Ano'!$H$30</f>
        <v>0</v>
      </c>
      <c r="U214" s="178">
        <f>+H214/'Total x Ano'!$H$30</f>
        <v>0</v>
      </c>
      <c r="V214" s="178">
        <f>+I214/'Total x Ano'!$H$30</f>
        <v>3.5022014118449643E-4</v>
      </c>
      <c r="W214" s="178">
        <f>+J214/'Total x Ano'!$H$30</f>
        <v>0</v>
      </c>
      <c r="X214" s="178">
        <f>+K214/'Total x Ano'!$H$30</f>
        <v>0</v>
      </c>
      <c r="Y214" s="178">
        <f>+L214/'Total x Ano'!$H$30</f>
        <v>3.9649269201577231E-3</v>
      </c>
    </row>
    <row r="215" spans="1:25" x14ac:dyDescent="0.25">
      <c r="A215" s="162" t="s">
        <v>546</v>
      </c>
      <c r="B215" s="177">
        <f>tab_dinamicas!C736</f>
        <v>766210.83064083359</v>
      </c>
      <c r="C215" s="177">
        <f>tab_dinamicas!D736</f>
        <v>0</v>
      </c>
      <c r="D215" s="177">
        <f>tab_dinamicas!E736</f>
        <v>0</v>
      </c>
      <c r="E215" s="177">
        <f>tab_dinamicas!F736</f>
        <v>0</v>
      </c>
      <c r="F215" s="177">
        <f>tab_dinamicas!G736</f>
        <v>4708587.5869130762</v>
      </c>
      <c r="G215" s="177">
        <f>tab_dinamicas!H736</f>
        <v>0</v>
      </c>
      <c r="H215" s="177">
        <f>tab_dinamicas!I736</f>
        <v>0</v>
      </c>
      <c r="I215" s="177">
        <f>tab_dinamicas!J736</f>
        <v>202928.20405002331</v>
      </c>
      <c r="J215" s="177">
        <f>tab_dinamicas!K736</f>
        <v>0</v>
      </c>
      <c r="K215" s="177">
        <f>tab_dinamicas!L736</f>
        <v>0</v>
      </c>
      <c r="L215" s="177">
        <f t="shared" si="12"/>
        <v>5677726.6216039332</v>
      </c>
      <c r="N215" s="162" t="s">
        <v>546</v>
      </c>
      <c r="O215" s="178">
        <f>+B215/'Total x Ano'!$H$30</f>
        <v>3.5252566360880646E-3</v>
      </c>
      <c r="P215" s="178">
        <f>+C215/'Total x Ano'!$H$30</f>
        <v>0</v>
      </c>
      <c r="Q215" s="178">
        <f>+D215/'Total x Ano'!$H$30</f>
        <v>0</v>
      </c>
      <c r="R215" s="178">
        <f>+E215/'Total x Ano'!$H$30</f>
        <v>0</v>
      </c>
      <c r="S215" s="178">
        <f>+F215/'Total x Ano'!$H$30</f>
        <v>2.1663723577862202E-2</v>
      </c>
      <c r="T215" s="178">
        <f>+G215/'Total x Ano'!$H$30</f>
        <v>0</v>
      </c>
      <c r="U215" s="178">
        <f>+H215/'Total x Ano'!$H$30</f>
        <v>0</v>
      </c>
      <c r="V215" s="178">
        <f>+I215/'Total x Ano'!$H$30</f>
        <v>9.3365163916889855E-4</v>
      </c>
      <c r="W215" s="178">
        <f>+J215/'Total x Ano'!$H$30</f>
        <v>0</v>
      </c>
      <c r="X215" s="178">
        <f>+K215/'Total x Ano'!$H$30</f>
        <v>0</v>
      </c>
      <c r="Y215" s="178">
        <f>+L215/'Total x Ano'!$H$30</f>
        <v>2.6122631853119166E-2</v>
      </c>
    </row>
    <row r="216" spans="1:25" x14ac:dyDescent="0.25">
      <c r="A216" s="162" t="s">
        <v>547</v>
      </c>
      <c r="B216" s="177">
        <f>tab_dinamicas!C737</f>
        <v>2642443.4161116718</v>
      </c>
      <c r="C216" s="177">
        <f>tab_dinamicas!D737</f>
        <v>0</v>
      </c>
      <c r="D216" s="177">
        <f>tab_dinamicas!E737</f>
        <v>0</v>
      </c>
      <c r="E216" s="177">
        <f>tab_dinamicas!F737</f>
        <v>0</v>
      </c>
      <c r="F216" s="177">
        <f>tab_dinamicas!G737</f>
        <v>21081060.097540796</v>
      </c>
      <c r="G216" s="177">
        <f>tab_dinamicas!H737</f>
        <v>0</v>
      </c>
      <c r="H216" s="177">
        <f>tab_dinamicas!I737</f>
        <v>0</v>
      </c>
      <c r="I216" s="177">
        <f>tab_dinamicas!J737</f>
        <v>1042632.1018471702</v>
      </c>
      <c r="J216" s="177">
        <f>tab_dinamicas!K737</f>
        <v>0</v>
      </c>
      <c r="K216" s="177">
        <f>tab_dinamicas!L737</f>
        <v>0</v>
      </c>
      <c r="L216" s="177">
        <f t="shared" si="12"/>
        <v>24766135.615499638</v>
      </c>
      <c r="N216" s="162" t="s">
        <v>547</v>
      </c>
      <c r="O216" s="178">
        <f>+B216/'Total x Ano'!$H$30</f>
        <v>1.2157608344355929E-2</v>
      </c>
      <c r="P216" s="178">
        <f>+C216/'Total x Ano'!$H$30</f>
        <v>0</v>
      </c>
      <c r="Q216" s="178">
        <f>+D216/'Total x Ano'!$H$30</f>
        <v>0</v>
      </c>
      <c r="R216" s="178">
        <f>+E216/'Total x Ano'!$H$30</f>
        <v>0</v>
      </c>
      <c r="S216" s="178">
        <f>+F216/'Total x Ano'!$H$30</f>
        <v>9.6991773063911671E-2</v>
      </c>
      <c r="T216" s="178">
        <f>+G216/'Total x Ano'!$H$30</f>
        <v>0</v>
      </c>
      <c r="U216" s="178">
        <f>+H216/'Total x Ano'!$H$30</f>
        <v>0</v>
      </c>
      <c r="V216" s="178">
        <f>+I216/'Total x Ano'!$H$30</f>
        <v>4.7970422618029002E-3</v>
      </c>
      <c r="W216" s="178">
        <f>+J216/'Total x Ano'!$H$30</f>
        <v>0</v>
      </c>
      <c r="X216" s="178">
        <f>+K216/'Total x Ano'!$H$30</f>
        <v>0</v>
      </c>
      <c r="Y216" s="178">
        <f>+L216/'Total x Ano'!$H$30</f>
        <v>0.1139464236700705</v>
      </c>
    </row>
    <row r="217" spans="1:25" x14ac:dyDescent="0.25">
      <c r="A217" s="162" t="s">
        <v>548</v>
      </c>
      <c r="B217" s="177">
        <f>tab_dinamicas!C738</f>
        <v>700679.20184388466</v>
      </c>
      <c r="C217" s="177">
        <f>tab_dinamicas!D738</f>
        <v>0</v>
      </c>
      <c r="D217" s="177">
        <f>tab_dinamicas!E738</f>
        <v>0</v>
      </c>
      <c r="E217" s="177">
        <f>tab_dinamicas!F738</f>
        <v>0</v>
      </c>
      <c r="F217" s="177">
        <f>tab_dinamicas!G738</f>
        <v>2675755.5039554378</v>
      </c>
      <c r="G217" s="177">
        <f>tab_dinamicas!H738</f>
        <v>0</v>
      </c>
      <c r="H217" s="177">
        <f>tab_dinamicas!I738</f>
        <v>0</v>
      </c>
      <c r="I217" s="177">
        <f>tab_dinamicas!J738</f>
        <v>207852.41612513101</v>
      </c>
      <c r="J217" s="177">
        <f>tab_dinamicas!K738</f>
        <v>0</v>
      </c>
      <c r="K217" s="177">
        <f>tab_dinamicas!L738</f>
        <v>0</v>
      </c>
      <c r="L217" s="177">
        <f t="shared" si="12"/>
        <v>3584287.1219244534</v>
      </c>
      <c r="N217" s="162" t="s">
        <v>548</v>
      </c>
      <c r="O217" s="178">
        <f>+B217/'Total x Ano'!$H$30</f>
        <v>3.2237524024597173E-3</v>
      </c>
      <c r="P217" s="178">
        <f>+C217/'Total x Ano'!$H$30</f>
        <v>0</v>
      </c>
      <c r="Q217" s="178">
        <f>+D217/'Total x Ano'!$H$30</f>
        <v>0</v>
      </c>
      <c r="R217" s="178">
        <f>+E217/'Total x Ano'!$H$30</f>
        <v>0</v>
      </c>
      <c r="S217" s="178">
        <f>+F217/'Total x Ano'!$H$30</f>
        <v>1.2310873808686376E-2</v>
      </c>
      <c r="T217" s="178">
        <f>+G217/'Total x Ano'!$H$30</f>
        <v>0</v>
      </c>
      <c r="U217" s="178">
        <f>+H217/'Total x Ano'!$H$30</f>
        <v>0</v>
      </c>
      <c r="V217" s="178">
        <f>+I217/'Total x Ano'!$H$30</f>
        <v>9.5630742867367467E-4</v>
      </c>
      <c r="W217" s="178">
        <f>+J217/'Total x Ano'!$H$30</f>
        <v>0</v>
      </c>
      <c r="X217" s="178">
        <f>+K217/'Total x Ano'!$H$30</f>
        <v>0</v>
      </c>
      <c r="Y217" s="178">
        <f>+L217/'Total x Ano'!$H$30</f>
        <v>1.6490933639819769E-2</v>
      </c>
    </row>
    <row r="218" spans="1:25" x14ac:dyDescent="0.25">
      <c r="A218" s="162" t="s">
        <v>549</v>
      </c>
      <c r="B218" s="177">
        <f>tab_dinamicas!C739</f>
        <v>389311.32928678906</v>
      </c>
      <c r="C218" s="177">
        <f>tab_dinamicas!D739</f>
        <v>0</v>
      </c>
      <c r="D218" s="177">
        <f>tab_dinamicas!E739</f>
        <v>0</v>
      </c>
      <c r="E218" s="177">
        <f>tab_dinamicas!F739</f>
        <v>0</v>
      </c>
      <c r="F218" s="177">
        <f>tab_dinamicas!G739</f>
        <v>1187206.6713072208</v>
      </c>
      <c r="G218" s="177">
        <f>tab_dinamicas!H739</f>
        <v>0</v>
      </c>
      <c r="H218" s="177">
        <f>tab_dinamicas!I739</f>
        <v>0</v>
      </c>
      <c r="I218" s="177">
        <f>tab_dinamicas!J739</f>
        <v>93206.559295587853</v>
      </c>
      <c r="J218" s="177">
        <f>tab_dinamicas!K739</f>
        <v>0</v>
      </c>
      <c r="K218" s="177">
        <f>tab_dinamicas!L739</f>
        <v>0</v>
      </c>
      <c r="L218" s="177">
        <f t="shared" si="12"/>
        <v>1669724.5598895978</v>
      </c>
      <c r="N218" s="162" t="s">
        <v>549</v>
      </c>
      <c r="O218" s="178">
        <f>+B218/'Total x Ano'!$H$30</f>
        <v>1.7911810851390208E-3</v>
      </c>
      <c r="P218" s="178">
        <f>+C218/'Total x Ano'!$H$30</f>
        <v>0</v>
      </c>
      <c r="Q218" s="178">
        <f>+D218/'Total x Ano'!$H$30</f>
        <v>0</v>
      </c>
      <c r="R218" s="178">
        <f>+E218/'Total x Ano'!$H$30</f>
        <v>0</v>
      </c>
      <c r="S218" s="178">
        <f>+F218/'Total x Ano'!$H$30</f>
        <v>5.4622148748973325E-3</v>
      </c>
      <c r="T218" s="178">
        <f>+G218/'Total x Ano'!$H$30</f>
        <v>0</v>
      </c>
      <c r="U218" s="178">
        <f>+H218/'Total x Ano'!$H$30</f>
        <v>0</v>
      </c>
      <c r="V218" s="178">
        <f>+I218/'Total x Ano'!$H$30</f>
        <v>4.2883372114290753E-4</v>
      </c>
      <c r="W218" s="178">
        <f>+J218/'Total x Ano'!$H$30</f>
        <v>0</v>
      </c>
      <c r="X218" s="178">
        <f>+K218/'Total x Ano'!$H$30</f>
        <v>0</v>
      </c>
      <c r="Y218" s="178">
        <f>+L218/'Total x Ano'!$H$30</f>
        <v>7.6822296811792611E-3</v>
      </c>
    </row>
    <row r="219" spans="1:25" x14ac:dyDescent="0.25">
      <c r="A219" s="162" t="s">
        <v>550</v>
      </c>
      <c r="B219" s="177">
        <f>tab_dinamicas!C740</f>
        <v>499947.00406384323</v>
      </c>
      <c r="C219" s="177">
        <f>tab_dinamicas!D740</f>
        <v>0</v>
      </c>
      <c r="D219" s="177">
        <f>tab_dinamicas!E740</f>
        <v>0</v>
      </c>
      <c r="E219" s="177">
        <f>tab_dinamicas!F740</f>
        <v>0</v>
      </c>
      <c r="F219" s="177">
        <f>tab_dinamicas!G740</f>
        <v>2218679.2115606037</v>
      </c>
      <c r="G219" s="177">
        <f>tab_dinamicas!H740</f>
        <v>0</v>
      </c>
      <c r="H219" s="177">
        <f>tab_dinamicas!I740</f>
        <v>0</v>
      </c>
      <c r="I219" s="177">
        <f>tab_dinamicas!J740</f>
        <v>164585.41635592611</v>
      </c>
      <c r="J219" s="177">
        <f>tab_dinamicas!K740</f>
        <v>0</v>
      </c>
      <c r="K219" s="177">
        <f>tab_dinamicas!L740</f>
        <v>0</v>
      </c>
      <c r="L219" s="177">
        <f t="shared" si="12"/>
        <v>2883211.6319803731</v>
      </c>
      <c r="N219" s="162" t="s">
        <v>550</v>
      </c>
      <c r="O219" s="178">
        <f>+B219/'Total x Ano'!$H$30</f>
        <v>2.3002043605861873E-3</v>
      </c>
      <c r="P219" s="178">
        <f>+C219/'Total x Ano'!$H$30</f>
        <v>0</v>
      </c>
      <c r="Q219" s="178">
        <f>+D219/'Total x Ano'!$H$30</f>
        <v>0</v>
      </c>
      <c r="R219" s="178">
        <f>+E219/'Total x Ano'!$H$30</f>
        <v>0</v>
      </c>
      <c r="S219" s="178">
        <f>+F219/'Total x Ano'!$H$30</f>
        <v>1.020791315017445E-2</v>
      </c>
      <c r="T219" s="178">
        <f>+G219/'Total x Ano'!$H$30</f>
        <v>0</v>
      </c>
      <c r="U219" s="178">
        <f>+H219/'Total x Ano'!$H$30</f>
        <v>0</v>
      </c>
      <c r="V219" s="178">
        <f>+I219/'Total x Ano'!$H$30</f>
        <v>7.5724044611426397E-4</v>
      </c>
      <c r="W219" s="178">
        <f>+J219/'Total x Ano'!$H$30</f>
        <v>0</v>
      </c>
      <c r="X219" s="178">
        <f>+K219/'Total x Ano'!$H$30</f>
        <v>0</v>
      </c>
      <c r="Y219" s="178">
        <f>+L219/'Total x Ano'!$H$30</f>
        <v>1.3265357956874901E-2</v>
      </c>
    </row>
    <row r="220" spans="1:25" x14ac:dyDescent="0.25">
      <c r="A220" s="162" t="s">
        <v>551</v>
      </c>
      <c r="B220" s="177">
        <f>tab_dinamicas!C741</f>
        <v>66895.297683923724</v>
      </c>
      <c r="C220" s="177">
        <f>tab_dinamicas!D741</f>
        <v>0</v>
      </c>
      <c r="D220" s="177">
        <f>tab_dinamicas!E741</f>
        <v>0</v>
      </c>
      <c r="E220" s="177">
        <f>tab_dinamicas!F741</f>
        <v>0</v>
      </c>
      <c r="F220" s="177">
        <f>tab_dinamicas!G741</f>
        <v>211082.51197538761</v>
      </c>
      <c r="G220" s="177">
        <f>tab_dinamicas!H741</f>
        <v>0</v>
      </c>
      <c r="H220" s="177">
        <f>tab_dinamicas!I741</f>
        <v>0</v>
      </c>
      <c r="I220" s="177">
        <f>tab_dinamicas!J741</f>
        <v>24470.448779954539</v>
      </c>
      <c r="J220" s="177">
        <f>tab_dinamicas!K741</f>
        <v>0</v>
      </c>
      <c r="K220" s="177">
        <f>tab_dinamicas!L741</f>
        <v>0</v>
      </c>
      <c r="L220" s="177">
        <f t="shared" si="12"/>
        <v>302448.25843926583</v>
      </c>
      <c r="N220" s="162" t="s">
        <v>551</v>
      </c>
      <c r="O220" s="178">
        <f>+B220/'Total x Ano'!$H$30</f>
        <v>3.0777833287230349E-4</v>
      </c>
      <c r="P220" s="178">
        <f>+C220/'Total x Ano'!$H$30</f>
        <v>0</v>
      </c>
      <c r="Q220" s="178">
        <f>+D220/'Total x Ano'!$H$30</f>
        <v>0</v>
      </c>
      <c r="R220" s="178">
        <f>+E220/'Total x Ano'!$H$30</f>
        <v>0</v>
      </c>
      <c r="S220" s="178">
        <f>+F220/'Total x Ano'!$H$30</f>
        <v>9.711687649742774E-4</v>
      </c>
      <c r="T220" s="178">
        <f>+G220/'Total x Ano'!$H$30</f>
        <v>0</v>
      </c>
      <c r="U220" s="178">
        <f>+H220/'Total x Ano'!$H$30</f>
        <v>0</v>
      </c>
      <c r="V220" s="178">
        <f>+I220/'Total x Ano'!$H$30</f>
        <v>1.1258599917915404E-4</v>
      </c>
      <c r="W220" s="178">
        <f>+J220/'Total x Ano'!$H$30</f>
        <v>0</v>
      </c>
      <c r="X220" s="178">
        <f>+K220/'Total x Ano'!$H$30</f>
        <v>0</v>
      </c>
      <c r="Y220" s="178">
        <f>+L220/'Total x Ano'!$H$30</f>
        <v>1.3915330970257348E-3</v>
      </c>
    </row>
    <row r="221" spans="1:25" x14ac:dyDescent="0.25">
      <c r="A221" s="162" t="s">
        <v>552</v>
      </c>
      <c r="B221" s="177">
        <f>tab_dinamicas!C742</f>
        <v>59152.663700723366</v>
      </c>
      <c r="C221" s="177">
        <f>tab_dinamicas!D742</f>
        <v>0</v>
      </c>
      <c r="D221" s="177">
        <f>tab_dinamicas!E742</f>
        <v>0</v>
      </c>
      <c r="E221" s="177">
        <f>tab_dinamicas!F742</f>
        <v>0</v>
      </c>
      <c r="F221" s="177">
        <f>tab_dinamicas!G742</f>
        <v>334710.86341681064</v>
      </c>
      <c r="G221" s="177">
        <f>tab_dinamicas!H742</f>
        <v>0</v>
      </c>
      <c r="H221" s="177">
        <f>tab_dinamicas!I742</f>
        <v>0</v>
      </c>
      <c r="I221" s="177">
        <f>tab_dinamicas!J742</f>
        <v>28624.397481344124</v>
      </c>
      <c r="J221" s="177">
        <f>tab_dinamicas!K742</f>
        <v>0</v>
      </c>
      <c r="K221" s="177">
        <f>tab_dinamicas!L742</f>
        <v>0</v>
      </c>
      <c r="L221" s="177">
        <f t="shared" si="12"/>
        <v>422487.92459887813</v>
      </c>
      <c r="N221" s="162" t="s">
        <v>552</v>
      </c>
      <c r="O221" s="178">
        <f>+B221/'Total x Ano'!$H$30</f>
        <v>2.7215527621667052E-4</v>
      </c>
      <c r="P221" s="178">
        <f>+C221/'Total x Ano'!$H$30</f>
        <v>0</v>
      </c>
      <c r="Q221" s="178">
        <f>+D221/'Total x Ano'!$H$30</f>
        <v>0</v>
      </c>
      <c r="R221" s="178">
        <f>+E221/'Total x Ano'!$H$30</f>
        <v>0</v>
      </c>
      <c r="S221" s="178">
        <f>+F221/'Total x Ano'!$H$30</f>
        <v>1.5399699994373781E-3</v>
      </c>
      <c r="T221" s="178">
        <f>+G221/'Total x Ano'!$H$30</f>
        <v>0</v>
      </c>
      <c r="U221" s="178">
        <f>+H221/'Total x Ano'!$H$30</f>
        <v>0</v>
      </c>
      <c r="V221" s="178">
        <f>+I221/'Total x Ano'!$H$30</f>
        <v>1.3169788671707293E-4</v>
      </c>
      <c r="W221" s="178">
        <f>+J221/'Total x Ano'!$H$30</f>
        <v>0</v>
      </c>
      <c r="X221" s="178">
        <f>+K221/'Total x Ano'!$H$30</f>
        <v>0</v>
      </c>
      <c r="Y221" s="178">
        <f>+L221/'Total x Ano'!$H$30</f>
        <v>1.9438231623711217E-3</v>
      </c>
    </row>
    <row r="222" spans="1:25" x14ac:dyDescent="0.25">
      <c r="A222" s="162" t="s">
        <v>553</v>
      </c>
      <c r="B222" s="177">
        <f>tab_dinamicas!C743</f>
        <v>161417.99911863226</v>
      </c>
      <c r="C222" s="177">
        <f>tab_dinamicas!D743</f>
        <v>0</v>
      </c>
      <c r="D222" s="177">
        <f>tab_dinamicas!E743</f>
        <v>0</v>
      </c>
      <c r="E222" s="177">
        <f>tab_dinamicas!F743</f>
        <v>0</v>
      </c>
      <c r="F222" s="177">
        <f>tab_dinamicas!G743</f>
        <v>841765.79652274866</v>
      </c>
      <c r="G222" s="177">
        <f>tab_dinamicas!H743</f>
        <v>0</v>
      </c>
      <c r="H222" s="177">
        <f>tab_dinamicas!I743</f>
        <v>0</v>
      </c>
      <c r="I222" s="177">
        <f>tab_dinamicas!J743</f>
        <v>86626.699763155455</v>
      </c>
      <c r="J222" s="177">
        <f>tab_dinamicas!K743</f>
        <v>0</v>
      </c>
      <c r="K222" s="177">
        <f>tab_dinamicas!L743</f>
        <v>0</v>
      </c>
      <c r="L222" s="177">
        <f t="shared" si="12"/>
        <v>1089810.4954045364</v>
      </c>
      <c r="N222" s="162" t="s">
        <v>553</v>
      </c>
      <c r="O222" s="178">
        <f>+B222/'Total x Ano'!$H$30</f>
        <v>7.4266748761706947E-4</v>
      </c>
      <c r="P222" s="178">
        <f>+C222/'Total x Ano'!$H$30</f>
        <v>0</v>
      </c>
      <c r="Q222" s="178">
        <f>+D222/'Total x Ano'!$H$30</f>
        <v>0</v>
      </c>
      <c r="R222" s="178">
        <f>+E222/'Total x Ano'!$H$30</f>
        <v>0</v>
      </c>
      <c r="S222" s="178">
        <f>+F222/'Total x Ano'!$H$30</f>
        <v>3.8728772050140633E-3</v>
      </c>
      <c r="T222" s="178">
        <f>+G222/'Total x Ano'!$H$30</f>
        <v>0</v>
      </c>
      <c r="U222" s="178">
        <f>+H222/'Total x Ano'!$H$30</f>
        <v>0</v>
      </c>
      <c r="V222" s="178">
        <f>+I222/'Total x Ano'!$H$30</f>
        <v>3.985604692471669E-4</v>
      </c>
      <c r="W222" s="178">
        <f>+J222/'Total x Ano'!$H$30</f>
        <v>0</v>
      </c>
      <c r="X222" s="178">
        <f>+K222/'Total x Ano'!$H$30</f>
        <v>0</v>
      </c>
      <c r="Y222" s="178">
        <f>+L222/'Total x Ano'!$H$30</f>
        <v>5.0141051618782994E-3</v>
      </c>
    </row>
    <row r="223" spans="1:25" x14ac:dyDescent="0.25">
      <c r="A223" s="162" t="s">
        <v>554</v>
      </c>
      <c r="B223" s="177">
        <f>tab_dinamicas!C744</f>
        <v>187143.68200659697</v>
      </c>
      <c r="C223" s="177">
        <f>tab_dinamicas!D744</f>
        <v>0</v>
      </c>
      <c r="D223" s="177">
        <f>tab_dinamicas!E744</f>
        <v>0</v>
      </c>
      <c r="E223" s="177">
        <f>tab_dinamicas!F744</f>
        <v>0</v>
      </c>
      <c r="F223" s="177">
        <f>tab_dinamicas!G744</f>
        <v>1018310.9662208675</v>
      </c>
      <c r="G223" s="177">
        <f>tab_dinamicas!H744</f>
        <v>0</v>
      </c>
      <c r="H223" s="177">
        <f>tab_dinamicas!I744</f>
        <v>0</v>
      </c>
      <c r="I223" s="177">
        <f>tab_dinamicas!J744</f>
        <v>76344.082576817411</v>
      </c>
      <c r="J223" s="177">
        <f>tab_dinamicas!K744</f>
        <v>0</v>
      </c>
      <c r="K223" s="177">
        <f>tab_dinamicas!L744</f>
        <v>0</v>
      </c>
      <c r="L223" s="177">
        <f t="shared" si="12"/>
        <v>1281798.7308042818</v>
      </c>
      <c r="N223" s="162" t="s">
        <v>554</v>
      </c>
      <c r="O223" s="178">
        <f>+B223/'Total x Ano'!$H$30</f>
        <v>8.6102868885830602E-4</v>
      </c>
      <c r="P223" s="178">
        <f>+C223/'Total x Ano'!$H$30</f>
        <v>0</v>
      </c>
      <c r="Q223" s="178">
        <f>+D223/'Total x Ano'!$H$30</f>
        <v>0</v>
      </c>
      <c r="R223" s="178">
        <f>+E223/'Total x Ano'!$H$30</f>
        <v>0</v>
      </c>
      <c r="S223" s="178">
        <f>+F223/'Total x Ano'!$H$30</f>
        <v>4.6851432369716898E-3</v>
      </c>
      <c r="T223" s="178">
        <f>+G223/'Total x Ano'!$H$30</f>
        <v>0</v>
      </c>
      <c r="U223" s="178">
        <f>+H223/'Total x Ano'!$H$30</f>
        <v>0</v>
      </c>
      <c r="V223" s="178">
        <f>+I223/'Total x Ano'!$H$30</f>
        <v>3.5125121307002041E-4</v>
      </c>
      <c r="W223" s="178">
        <f>+J223/'Total x Ano'!$H$30</f>
        <v>0</v>
      </c>
      <c r="X223" s="178">
        <f>+K223/'Total x Ano'!$H$30</f>
        <v>0</v>
      </c>
      <c r="Y223" s="178">
        <f>+L223/'Total x Ano'!$H$30</f>
        <v>5.8974231389000153E-3</v>
      </c>
    </row>
    <row r="224" spans="1:25" x14ac:dyDescent="0.25">
      <c r="A224" s="162" t="s">
        <v>94</v>
      </c>
      <c r="B224" s="168">
        <f t="shared" ref="B224:K224" si="13">SUM(B197:B223)</f>
        <v>6968574.8071517851</v>
      </c>
      <c r="C224" s="168">
        <f t="shared" si="13"/>
        <v>0</v>
      </c>
      <c r="D224" s="168">
        <f t="shared" si="13"/>
        <v>0</v>
      </c>
      <c r="E224" s="168">
        <f t="shared" si="13"/>
        <v>0</v>
      </c>
      <c r="F224" s="168">
        <f t="shared" si="13"/>
        <v>45053260.667272717</v>
      </c>
      <c r="G224" s="168">
        <f t="shared" si="13"/>
        <v>0</v>
      </c>
      <c r="H224" s="168">
        <f t="shared" si="13"/>
        <v>0</v>
      </c>
      <c r="I224" s="168">
        <f t="shared" si="13"/>
        <v>2708471.6444700956</v>
      </c>
      <c r="J224" s="168">
        <f t="shared" si="13"/>
        <v>0</v>
      </c>
      <c r="K224" s="168">
        <f t="shared" si="13"/>
        <v>0</v>
      </c>
      <c r="L224" s="177">
        <f t="shared" si="12"/>
        <v>54730307.118894599</v>
      </c>
      <c r="N224" s="162" t="s">
        <v>94</v>
      </c>
      <c r="O224" s="178">
        <f>+B224/'Total x Ano'!$H$30</f>
        <v>3.206169059557893E-2</v>
      </c>
      <c r="P224" s="178">
        <f>+C224/'Total x Ano'!$H$30</f>
        <v>0</v>
      </c>
      <c r="Q224" s="178">
        <f>+D224/'Total x Ano'!$H$30</f>
        <v>0</v>
      </c>
      <c r="R224" s="178">
        <f>+E224/'Total x Ano'!$H$30</f>
        <v>0</v>
      </c>
      <c r="S224" s="178">
        <f>+F224/'Total x Ano'!$H$30</f>
        <v>0.20728538385691195</v>
      </c>
      <c r="T224" s="178">
        <f>+G224/'Total x Ano'!$H$30</f>
        <v>0</v>
      </c>
      <c r="U224" s="178">
        <f>+H224/'Total x Ano'!$H$30</f>
        <v>0</v>
      </c>
      <c r="V224" s="178">
        <f>+I224/'Total x Ano'!$H$30</f>
        <v>1.2461397381108377E-2</v>
      </c>
      <c r="W224" s="178">
        <f>+J224/'Total x Ano'!$H$30</f>
        <v>0</v>
      </c>
      <c r="X224" s="178">
        <f>+K224/'Total x Ano'!$H$30</f>
        <v>0</v>
      </c>
      <c r="Y224" s="178">
        <f>+L224/'Total x Ano'!$H$30</f>
        <v>0.25180847183359928</v>
      </c>
    </row>
    <row r="225" spans="1:27" x14ac:dyDescent="0.25">
      <c r="B225" s="179"/>
      <c r="C225" s="179"/>
      <c r="D225" s="179"/>
      <c r="E225" s="179"/>
      <c r="F225" s="179"/>
      <c r="G225" s="179"/>
      <c r="H225" s="179"/>
      <c r="I225" s="179"/>
      <c r="J225" s="179"/>
      <c r="K225" s="179"/>
      <c r="L225" s="179"/>
    </row>
    <row r="226" spans="1:27" x14ac:dyDescent="0.25">
      <c r="A226" s="162"/>
      <c r="B226" s="162"/>
      <c r="C226" s="162"/>
      <c r="D226" s="162"/>
      <c r="E226" s="162"/>
      <c r="F226" s="162"/>
      <c r="G226" s="162"/>
      <c r="H226" s="162"/>
      <c r="I226" s="162"/>
      <c r="J226" s="162"/>
      <c r="K226" s="162"/>
      <c r="L226" s="162"/>
    </row>
    <row r="227" spans="1:27" s="132" customFormat="1" x14ac:dyDescent="0.25">
      <c r="A227" s="162"/>
      <c r="B227" s="176">
        <v>2014</v>
      </c>
      <c r="C227" s="162">
        <v>2014</v>
      </c>
      <c r="D227" s="162">
        <v>2014</v>
      </c>
      <c r="E227" s="162">
        <v>2014</v>
      </c>
      <c r="F227" s="162">
        <v>2014</v>
      </c>
      <c r="G227" s="162">
        <v>2014</v>
      </c>
      <c r="H227" s="162">
        <v>2014</v>
      </c>
      <c r="I227" s="162">
        <v>2014</v>
      </c>
      <c r="J227" s="162">
        <v>2014</v>
      </c>
      <c r="K227" s="162">
        <v>2014</v>
      </c>
      <c r="L227" s="162">
        <v>2014</v>
      </c>
      <c r="M227" s="161"/>
      <c r="N227" s="162"/>
      <c r="O227" s="176">
        <v>2014</v>
      </c>
      <c r="P227" s="162">
        <v>2014</v>
      </c>
      <c r="Q227" s="162">
        <v>2014</v>
      </c>
      <c r="R227" s="162">
        <v>2014</v>
      </c>
      <c r="S227" s="162">
        <v>2014</v>
      </c>
      <c r="T227" s="162">
        <v>2014</v>
      </c>
      <c r="U227" s="162">
        <v>2014</v>
      </c>
      <c r="V227" s="162">
        <v>2014</v>
      </c>
      <c r="W227" s="162">
        <v>2014</v>
      </c>
      <c r="X227" s="162">
        <v>2014</v>
      </c>
      <c r="Y227" s="162">
        <v>2014</v>
      </c>
      <c r="Z227" s="161"/>
      <c r="AA227" s="161"/>
    </row>
    <row r="228" spans="1:27" s="132" customFormat="1" x14ac:dyDescent="0.25">
      <c r="A228" s="162"/>
      <c r="B228" s="162" t="s">
        <v>779</v>
      </c>
      <c r="C228" s="162" t="s">
        <v>781</v>
      </c>
      <c r="D228" s="162" t="s">
        <v>23</v>
      </c>
      <c r="E228" s="162" t="s">
        <v>786</v>
      </c>
      <c r="F228" s="162" t="s">
        <v>787</v>
      </c>
      <c r="G228" s="162" t="s">
        <v>790</v>
      </c>
      <c r="H228" s="162" t="s">
        <v>25</v>
      </c>
      <c r="I228" s="162" t="s">
        <v>24</v>
      </c>
      <c r="J228" s="162" t="s">
        <v>35</v>
      </c>
      <c r="K228" s="162" t="s">
        <v>794</v>
      </c>
      <c r="L228" s="162" t="s">
        <v>938</v>
      </c>
      <c r="M228" s="161"/>
      <c r="N228" s="162"/>
      <c r="O228" s="162" t="s">
        <v>779</v>
      </c>
      <c r="P228" s="162" t="s">
        <v>781</v>
      </c>
      <c r="Q228" s="162" t="s">
        <v>23</v>
      </c>
      <c r="R228" s="162" t="s">
        <v>786</v>
      </c>
      <c r="S228" s="162" t="s">
        <v>787</v>
      </c>
      <c r="T228" s="162" t="s">
        <v>790</v>
      </c>
      <c r="U228" s="162" t="s">
        <v>25</v>
      </c>
      <c r="V228" s="162" t="s">
        <v>24</v>
      </c>
      <c r="W228" s="162" t="s">
        <v>35</v>
      </c>
      <c r="X228" s="162" t="s">
        <v>794</v>
      </c>
      <c r="Y228" s="162" t="s">
        <v>938</v>
      </c>
      <c r="Z228" s="161"/>
      <c r="AA228" s="161"/>
    </row>
    <row r="229" spans="1:27" x14ac:dyDescent="0.25">
      <c r="A229" s="162" t="s">
        <v>528</v>
      </c>
      <c r="B229" s="177">
        <f>tab_dinamicas!C750</f>
        <v>57634.05368286158</v>
      </c>
      <c r="C229" s="177">
        <f>tab_dinamicas!D750</f>
        <v>0</v>
      </c>
      <c r="D229" s="177">
        <f>tab_dinamicas!E750</f>
        <v>0</v>
      </c>
      <c r="E229" s="177">
        <f>tab_dinamicas!F750</f>
        <v>0</v>
      </c>
      <c r="F229" s="177">
        <f>tab_dinamicas!G750</f>
        <v>174347.49784050114</v>
      </c>
      <c r="G229" s="177">
        <f>tab_dinamicas!H750</f>
        <v>0</v>
      </c>
      <c r="H229" s="177">
        <f>tab_dinamicas!I750</f>
        <v>0</v>
      </c>
      <c r="I229" s="177">
        <f>tab_dinamicas!J750</f>
        <v>15224.781464117732</v>
      </c>
      <c r="J229" s="177">
        <f>tab_dinamicas!K750</f>
        <v>0</v>
      </c>
      <c r="K229" s="177">
        <f>tab_dinamicas!L750</f>
        <v>0</v>
      </c>
      <c r="L229" s="177">
        <f>SUM(B229:K229)</f>
        <v>247206.33298748045</v>
      </c>
      <c r="N229" s="162" t="s">
        <v>528</v>
      </c>
      <c r="O229" s="178">
        <f>+B229/'Total x Ano'!$I$30</f>
        <v>2.5916328145176004E-4</v>
      </c>
      <c r="P229" s="178">
        <f>+C229/'Total x Ano'!$I$30</f>
        <v>0</v>
      </c>
      <c r="Q229" s="178">
        <f>+D229/'Total x Ano'!$I$30</f>
        <v>0</v>
      </c>
      <c r="R229" s="178">
        <f>+E229/'Total x Ano'!$I$30</f>
        <v>0</v>
      </c>
      <c r="S229" s="178">
        <f>+F229/'Total x Ano'!$I$30</f>
        <v>7.839890961319671E-4</v>
      </c>
      <c r="T229" s="178">
        <f>+G229/'Total x Ano'!$I$30</f>
        <v>0</v>
      </c>
      <c r="U229" s="178">
        <f>+H229/'Total x Ano'!$I$30</f>
        <v>0</v>
      </c>
      <c r="V229" s="178">
        <f>+I229/'Total x Ano'!$I$30</f>
        <v>6.846133616313721E-5</v>
      </c>
      <c r="W229" s="178">
        <f>+J229/'Total x Ano'!$I$30</f>
        <v>0</v>
      </c>
      <c r="X229" s="178">
        <f>+K229/'Total x Ano'!$I$30</f>
        <v>0</v>
      </c>
      <c r="Y229" s="178">
        <f>+L229/'Total x Ano'!$I$30</f>
        <v>1.1116137137468644E-3</v>
      </c>
    </row>
    <row r="230" spans="1:27" x14ac:dyDescent="0.25">
      <c r="A230" s="162" t="s">
        <v>529</v>
      </c>
      <c r="B230" s="177">
        <f>tab_dinamicas!C751</f>
        <v>14653.234058582399</v>
      </c>
      <c r="C230" s="177">
        <f>tab_dinamicas!D751</f>
        <v>0</v>
      </c>
      <c r="D230" s="177">
        <f>tab_dinamicas!E751</f>
        <v>0</v>
      </c>
      <c r="E230" s="177">
        <f>tab_dinamicas!F751</f>
        <v>0</v>
      </c>
      <c r="F230" s="177">
        <f>tab_dinamicas!G751</f>
        <v>51167.769687398264</v>
      </c>
      <c r="G230" s="177">
        <f>tab_dinamicas!H751</f>
        <v>0</v>
      </c>
      <c r="H230" s="177">
        <f>tab_dinamicas!I751</f>
        <v>0</v>
      </c>
      <c r="I230" s="177">
        <f>tab_dinamicas!J751</f>
        <v>6654.0636802403496</v>
      </c>
      <c r="J230" s="177">
        <f>tab_dinamicas!K751</f>
        <v>0</v>
      </c>
      <c r="K230" s="177">
        <f>tab_dinamicas!L751</f>
        <v>0</v>
      </c>
      <c r="L230" s="177">
        <f t="shared" ref="L230:L256" si="14">SUM(B230:K230)</f>
        <v>72475.067426221009</v>
      </c>
      <c r="N230" s="162" t="s">
        <v>529</v>
      </c>
      <c r="O230" s="178">
        <f>+B230/'Total x Ano'!$I$30</f>
        <v>6.5891256641421666E-5</v>
      </c>
      <c r="P230" s="178">
        <f>+C230/'Total x Ano'!$I$30</f>
        <v>0</v>
      </c>
      <c r="Q230" s="178">
        <f>+D230/'Total x Ano'!$I$30</f>
        <v>0</v>
      </c>
      <c r="R230" s="178">
        <f>+E230/'Total x Ano'!$I$30</f>
        <v>0</v>
      </c>
      <c r="S230" s="178">
        <f>+F230/'Total x Ano'!$I$30</f>
        <v>2.3008631615126782E-4</v>
      </c>
      <c r="T230" s="178">
        <f>+G230/'Total x Ano'!$I$30</f>
        <v>0</v>
      </c>
      <c r="U230" s="178">
        <f>+H230/'Total x Ano'!$I$30</f>
        <v>0</v>
      </c>
      <c r="V230" s="178">
        <f>+I230/'Total x Ano'!$I$30</f>
        <v>2.9921354965751241E-5</v>
      </c>
      <c r="W230" s="178">
        <f>+J230/'Total x Ano'!$I$30</f>
        <v>0</v>
      </c>
      <c r="X230" s="178">
        <f>+K230/'Total x Ano'!$I$30</f>
        <v>0</v>
      </c>
      <c r="Y230" s="178">
        <f>+L230/'Total x Ano'!$I$30</f>
        <v>3.2589892775844074E-4</v>
      </c>
    </row>
    <row r="231" spans="1:27" x14ac:dyDescent="0.25">
      <c r="A231" s="162" t="s">
        <v>530</v>
      </c>
      <c r="B231" s="177">
        <f>tab_dinamicas!C752</f>
        <v>90799.608789762235</v>
      </c>
      <c r="C231" s="177">
        <f>tab_dinamicas!D752</f>
        <v>0</v>
      </c>
      <c r="D231" s="177">
        <f>tab_dinamicas!E752</f>
        <v>0</v>
      </c>
      <c r="E231" s="177">
        <f>tab_dinamicas!F752</f>
        <v>0</v>
      </c>
      <c r="F231" s="177">
        <f>tab_dinamicas!G752</f>
        <v>389308.21131027484</v>
      </c>
      <c r="G231" s="177">
        <f>tab_dinamicas!H752</f>
        <v>0</v>
      </c>
      <c r="H231" s="177">
        <f>tab_dinamicas!I752</f>
        <v>0</v>
      </c>
      <c r="I231" s="177">
        <f>tab_dinamicas!J752</f>
        <v>36716.219659937473</v>
      </c>
      <c r="J231" s="177">
        <f>tab_dinamicas!K752</f>
        <v>0</v>
      </c>
      <c r="K231" s="177">
        <f>tab_dinamicas!L752</f>
        <v>0</v>
      </c>
      <c r="L231" s="177">
        <f t="shared" si="14"/>
        <v>516824.03975997458</v>
      </c>
      <c r="N231" s="162" t="s">
        <v>530</v>
      </c>
      <c r="O231" s="178">
        <f>+B231/'Total x Ano'!$I$30</f>
        <v>4.0829896675285314E-4</v>
      </c>
      <c r="P231" s="178">
        <f>+C231/'Total x Ano'!$I$30</f>
        <v>0</v>
      </c>
      <c r="Q231" s="178">
        <f>+D231/'Total x Ano'!$I$30</f>
        <v>0</v>
      </c>
      <c r="R231" s="178">
        <f>+E231/'Total x Ano'!$I$30</f>
        <v>0</v>
      </c>
      <c r="S231" s="178">
        <f>+F231/'Total x Ano'!$I$30</f>
        <v>1.7506038026488602E-3</v>
      </c>
      <c r="T231" s="178">
        <f>+G231/'Total x Ano'!$I$30</f>
        <v>0</v>
      </c>
      <c r="U231" s="178">
        <f>+H231/'Total x Ano'!$I$30</f>
        <v>0</v>
      </c>
      <c r="V231" s="178">
        <f>+I231/'Total x Ano'!$I$30</f>
        <v>1.6510197290534514E-4</v>
      </c>
      <c r="W231" s="178">
        <f>+J231/'Total x Ano'!$I$30</f>
        <v>0</v>
      </c>
      <c r="X231" s="178">
        <f>+K231/'Total x Ano'!$I$30</f>
        <v>0</v>
      </c>
      <c r="Y231" s="178">
        <f>+L231/'Total x Ano'!$I$30</f>
        <v>2.3240047423070584E-3</v>
      </c>
    </row>
    <row r="232" spans="1:27" x14ac:dyDescent="0.25">
      <c r="A232" s="162" t="s">
        <v>531</v>
      </c>
      <c r="B232" s="177">
        <f>tab_dinamicas!C753</f>
        <v>4868.1345106380031</v>
      </c>
      <c r="C232" s="177">
        <f>tab_dinamicas!D753</f>
        <v>0</v>
      </c>
      <c r="D232" s="177">
        <f>tab_dinamicas!E753</f>
        <v>0</v>
      </c>
      <c r="E232" s="177">
        <f>tab_dinamicas!F753</f>
        <v>0</v>
      </c>
      <c r="F232" s="177">
        <f>tab_dinamicas!G753</f>
        <v>42072.373545139038</v>
      </c>
      <c r="G232" s="177">
        <f>tab_dinamicas!H753</f>
        <v>0</v>
      </c>
      <c r="H232" s="177">
        <f>tab_dinamicas!I753</f>
        <v>0</v>
      </c>
      <c r="I232" s="177">
        <f>tab_dinamicas!J753</f>
        <v>5574.3180736717695</v>
      </c>
      <c r="J232" s="177">
        <f>tab_dinamicas!K753</f>
        <v>0</v>
      </c>
      <c r="K232" s="177">
        <f>tab_dinamicas!L753</f>
        <v>0</v>
      </c>
      <c r="L232" s="177">
        <f t="shared" si="14"/>
        <v>52514.826129448811</v>
      </c>
      <c r="N232" s="162" t="s">
        <v>531</v>
      </c>
      <c r="O232" s="178">
        <f>+B232/'Total x Ano'!$I$30</f>
        <v>2.1890560071790898E-5</v>
      </c>
      <c r="P232" s="178">
        <f>+C232/'Total x Ano'!$I$30</f>
        <v>0</v>
      </c>
      <c r="Q232" s="178">
        <f>+D232/'Total x Ano'!$I$30</f>
        <v>0</v>
      </c>
      <c r="R232" s="178">
        <f>+E232/'Total x Ano'!$I$30</f>
        <v>0</v>
      </c>
      <c r="S232" s="178">
        <f>+F232/'Total x Ano'!$I$30</f>
        <v>1.8918701166537619E-4</v>
      </c>
      <c r="T232" s="178">
        <f>+G232/'Total x Ano'!$I$30</f>
        <v>0</v>
      </c>
      <c r="U232" s="178">
        <f>+H232/'Total x Ano'!$I$30</f>
        <v>0</v>
      </c>
      <c r="V232" s="178">
        <f>+I232/'Total x Ano'!$I$30</f>
        <v>2.506605854549187E-5</v>
      </c>
      <c r="W232" s="178">
        <f>+J232/'Total x Ano'!$I$30</f>
        <v>0</v>
      </c>
      <c r="X232" s="178">
        <f>+K232/'Total x Ano'!$I$30</f>
        <v>0</v>
      </c>
      <c r="Y232" s="178">
        <f>+L232/'Total x Ano'!$I$30</f>
        <v>2.3614363028265896E-4</v>
      </c>
    </row>
    <row r="233" spans="1:27" x14ac:dyDescent="0.25">
      <c r="A233" s="162" t="s">
        <v>532</v>
      </c>
      <c r="B233" s="177">
        <f>tab_dinamicas!C754</f>
        <v>74012.237081055602</v>
      </c>
      <c r="C233" s="177">
        <f>tab_dinamicas!D754</f>
        <v>0</v>
      </c>
      <c r="D233" s="177">
        <f>tab_dinamicas!E754</f>
        <v>0</v>
      </c>
      <c r="E233" s="177">
        <f>tab_dinamicas!F754</f>
        <v>0</v>
      </c>
      <c r="F233" s="177">
        <f>tab_dinamicas!G754</f>
        <v>475292.5733324216</v>
      </c>
      <c r="G233" s="177">
        <f>tab_dinamicas!H754</f>
        <v>0</v>
      </c>
      <c r="H233" s="177">
        <f>tab_dinamicas!I754</f>
        <v>0</v>
      </c>
      <c r="I233" s="177">
        <f>tab_dinamicas!J754</f>
        <v>48089.346699323796</v>
      </c>
      <c r="J233" s="177">
        <f>tab_dinamicas!K754</f>
        <v>0</v>
      </c>
      <c r="K233" s="177">
        <f>tab_dinamicas!L754</f>
        <v>0</v>
      </c>
      <c r="L233" s="177">
        <f t="shared" si="14"/>
        <v>597394.15711280098</v>
      </c>
      <c r="N233" s="162" t="s">
        <v>532</v>
      </c>
      <c r="O233" s="178">
        <f>+B233/'Total x Ano'!$I$30</f>
        <v>3.3281112473988376E-4</v>
      </c>
      <c r="P233" s="178">
        <f>+C233/'Total x Ano'!$I$30</f>
        <v>0</v>
      </c>
      <c r="Q233" s="178">
        <f>+D233/'Total x Ano'!$I$30</f>
        <v>0</v>
      </c>
      <c r="R233" s="178">
        <f>+E233/'Total x Ano'!$I$30</f>
        <v>0</v>
      </c>
      <c r="S233" s="178">
        <f>+F233/'Total x Ano'!$I$30</f>
        <v>2.137250029857101E-3</v>
      </c>
      <c r="T233" s="178">
        <f>+G233/'Total x Ano'!$I$30</f>
        <v>0</v>
      </c>
      <c r="U233" s="178">
        <f>+H233/'Total x Ano'!$I$30</f>
        <v>0</v>
      </c>
      <c r="V233" s="178">
        <f>+I233/'Total x Ano'!$I$30</f>
        <v>2.1624355909524013E-4</v>
      </c>
      <c r="W233" s="178">
        <f>+J233/'Total x Ano'!$I$30</f>
        <v>0</v>
      </c>
      <c r="X233" s="178">
        <f>+K233/'Total x Ano'!$I$30</f>
        <v>0</v>
      </c>
      <c r="Y233" s="178">
        <f>+L233/'Total x Ano'!$I$30</f>
        <v>2.6863047136922247E-3</v>
      </c>
    </row>
    <row r="234" spans="1:27" x14ac:dyDescent="0.25">
      <c r="A234" s="162" t="s">
        <v>533</v>
      </c>
      <c r="B234" s="177">
        <f>tab_dinamicas!C755</f>
        <v>6887.8156782639107</v>
      </c>
      <c r="C234" s="177">
        <f>tab_dinamicas!D755</f>
        <v>0</v>
      </c>
      <c r="D234" s="177">
        <f>tab_dinamicas!E755</f>
        <v>0</v>
      </c>
      <c r="E234" s="177">
        <f>tab_dinamicas!F755</f>
        <v>0</v>
      </c>
      <c r="F234" s="177">
        <f>tab_dinamicas!G755</f>
        <v>52550.117172948318</v>
      </c>
      <c r="G234" s="177">
        <f>tab_dinamicas!H755</f>
        <v>0</v>
      </c>
      <c r="H234" s="177">
        <f>tab_dinamicas!I755</f>
        <v>0</v>
      </c>
      <c r="I234" s="177">
        <f>tab_dinamicas!J755</f>
        <v>703.61359461506368</v>
      </c>
      <c r="J234" s="177">
        <f>tab_dinamicas!K755</f>
        <v>0</v>
      </c>
      <c r="K234" s="177">
        <f>tab_dinamicas!L755</f>
        <v>0</v>
      </c>
      <c r="L234" s="177">
        <f t="shared" si="14"/>
        <v>60141.546445827291</v>
      </c>
      <c r="N234" s="162" t="s">
        <v>533</v>
      </c>
      <c r="O234" s="178">
        <f>+B234/'Total x Ano'!$I$30</f>
        <v>3.0972468517247027E-5</v>
      </c>
      <c r="P234" s="178">
        <f>+C234/'Total x Ano'!$I$30</f>
        <v>0</v>
      </c>
      <c r="Q234" s="178">
        <f>+D234/'Total x Ano'!$I$30</f>
        <v>0</v>
      </c>
      <c r="R234" s="178">
        <f>+E234/'Total x Ano'!$I$30</f>
        <v>0</v>
      </c>
      <c r="S234" s="178">
        <f>+F234/'Total x Ano'!$I$30</f>
        <v>2.3630232366018047E-4</v>
      </c>
      <c r="T234" s="178">
        <f>+G234/'Total x Ano'!$I$30</f>
        <v>0</v>
      </c>
      <c r="U234" s="178">
        <f>+H234/'Total x Ano'!$I$30</f>
        <v>0</v>
      </c>
      <c r="V234" s="178">
        <f>+I234/'Total x Ano'!$I$30</f>
        <v>3.1639420863560269E-6</v>
      </c>
      <c r="W234" s="178">
        <f>+J234/'Total x Ano'!$I$30</f>
        <v>0</v>
      </c>
      <c r="X234" s="178">
        <f>+K234/'Total x Ano'!$I$30</f>
        <v>0</v>
      </c>
      <c r="Y234" s="178">
        <f>+L234/'Total x Ano'!$I$30</f>
        <v>2.7043873426378353E-4</v>
      </c>
    </row>
    <row r="235" spans="1:27" x14ac:dyDescent="0.25">
      <c r="A235" s="162" t="s">
        <v>534</v>
      </c>
      <c r="B235" s="177">
        <f>tab_dinamicas!C756</f>
        <v>11542.948495090521</v>
      </c>
      <c r="C235" s="177">
        <f>tab_dinamicas!D756</f>
        <v>0</v>
      </c>
      <c r="D235" s="177">
        <f>tab_dinamicas!E756</f>
        <v>0</v>
      </c>
      <c r="E235" s="177">
        <f>tab_dinamicas!F756</f>
        <v>0</v>
      </c>
      <c r="F235" s="177">
        <f>tab_dinamicas!G756</f>
        <v>92313.863508367212</v>
      </c>
      <c r="G235" s="177">
        <f>tab_dinamicas!H756</f>
        <v>0</v>
      </c>
      <c r="H235" s="177">
        <f>tab_dinamicas!I756</f>
        <v>0</v>
      </c>
      <c r="I235" s="177">
        <f>tab_dinamicas!J756</f>
        <v>9148.9734640411443</v>
      </c>
      <c r="J235" s="177">
        <f>tab_dinamicas!K756</f>
        <v>0</v>
      </c>
      <c r="K235" s="177">
        <f>tab_dinamicas!L756</f>
        <v>0</v>
      </c>
      <c r="L235" s="177">
        <f t="shared" si="14"/>
        <v>113005.78546749888</v>
      </c>
      <c r="N235" s="162" t="s">
        <v>534</v>
      </c>
      <c r="O235" s="178">
        <f>+B235/'Total x Ano'!$I$30</f>
        <v>5.1905223014113407E-5</v>
      </c>
      <c r="P235" s="178">
        <f>+C235/'Total x Ano'!$I$30</f>
        <v>0</v>
      </c>
      <c r="Q235" s="178">
        <f>+D235/'Total x Ano'!$I$30</f>
        <v>0</v>
      </c>
      <c r="R235" s="178">
        <f>+E235/'Total x Ano'!$I$30</f>
        <v>0</v>
      </c>
      <c r="S235" s="178">
        <f>+F235/'Total x Ano'!$I$30</f>
        <v>4.1510812204820897E-4</v>
      </c>
      <c r="T235" s="178">
        <f>+G235/'Total x Ano'!$I$30</f>
        <v>0</v>
      </c>
      <c r="U235" s="178">
        <f>+H235/'Total x Ano'!$I$30</f>
        <v>0</v>
      </c>
      <c r="V235" s="178">
        <f>+I235/'Total x Ano'!$I$30</f>
        <v>4.1140225844656449E-5</v>
      </c>
      <c r="W235" s="178">
        <f>+J235/'Total x Ano'!$I$30</f>
        <v>0</v>
      </c>
      <c r="X235" s="178">
        <f>+K235/'Total x Ano'!$I$30</f>
        <v>0</v>
      </c>
      <c r="Y235" s="178">
        <f>+L235/'Total x Ano'!$I$30</f>
        <v>5.0815357090697882E-4</v>
      </c>
    </row>
    <row r="236" spans="1:27" x14ac:dyDescent="0.25">
      <c r="A236" s="162" t="s">
        <v>535</v>
      </c>
      <c r="B236" s="177">
        <f>tab_dinamicas!C757</f>
        <v>77167.523606172064</v>
      </c>
      <c r="C236" s="177">
        <f>tab_dinamicas!D757</f>
        <v>0</v>
      </c>
      <c r="D236" s="177">
        <f>tab_dinamicas!E757</f>
        <v>0</v>
      </c>
      <c r="E236" s="177">
        <f>tab_dinamicas!F757</f>
        <v>0</v>
      </c>
      <c r="F236" s="177">
        <f>tab_dinamicas!G757</f>
        <v>322079.00268483959</v>
      </c>
      <c r="G236" s="177">
        <f>tab_dinamicas!H757</f>
        <v>0</v>
      </c>
      <c r="H236" s="177">
        <f>tab_dinamicas!I757</f>
        <v>0</v>
      </c>
      <c r="I236" s="177">
        <f>tab_dinamicas!J757</f>
        <v>25055.659638551879</v>
      </c>
      <c r="J236" s="177">
        <f>tab_dinamicas!K757</f>
        <v>0</v>
      </c>
      <c r="K236" s="177">
        <f>tab_dinamicas!L757</f>
        <v>0</v>
      </c>
      <c r="L236" s="177">
        <f t="shared" si="14"/>
        <v>424302.18592956354</v>
      </c>
      <c r="N236" s="162" t="s">
        <v>535</v>
      </c>
      <c r="O236" s="178">
        <f>+B236/'Total x Ano'!$I$30</f>
        <v>3.4699951437267598E-4</v>
      </c>
      <c r="P236" s="178">
        <f>+C236/'Total x Ano'!$I$30</f>
        <v>0</v>
      </c>
      <c r="Q236" s="178">
        <f>+D236/'Total x Ano'!$I$30</f>
        <v>0</v>
      </c>
      <c r="R236" s="178">
        <f>+E236/'Total x Ano'!$I$30</f>
        <v>0</v>
      </c>
      <c r="S236" s="178">
        <f>+F236/'Total x Ano'!$I$30</f>
        <v>1.4482939492998863E-3</v>
      </c>
      <c r="T236" s="178">
        <f>+G236/'Total x Ano'!$I$30</f>
        <v>0</v>
      </c>
      <c r="U236" s="178">
        <f>+H236/'Total x Ano'!$I$30</f>
        <v>0</v>
      </c>
      <c r="V236" s="178">
        <f>+I236/'Total x Ano'!$I$30</f>
        <v>1.1266788566698501E-4</v>
      </c>
      <c r="W236" s="178">
        <f>+J236/'Total x Ano'!$I$30</f>
        <v>0</v>
      </c>
      <c r="X236" s="178">
        <f>+K236/'Total x Ano'!$I$30</f>
        <v>0</v>
      </c>
      <c r="Y236" s="178">
        <f>+L236/'Total x Ano'!$I$30</f>
        <v>1.9079613493395474E-3</v>
      </c>
    </row>
    <row r="237" spans="1:27" x14ac:dyDescent="0.25">
      <c r="A237" s="162" t="s">
        <v>536</v>
      </c>
      <c r="B237" s="177">
        <f>tab_dinamicas!C758</f>
        <v>48215.202732896163</v>
      </c>
      <c r="C237" s="177">
        <f>tab_dinamicas!D758</f>
        <v>0</v>
      </c>
      <c r="D237" s="177">
        <f>tab_dinamicas!E758</f>
        <v>0</v>
      </c>
      <c r="E237" s="177">
        <f>tab_dinamicas!F758</f>
        <v>0</v>
      </c>
      <c r="F237" s="177">
        <f>tab_dinamicas!G758</f>
        <v>231235.58894938329</v>
      </c>
      <c r="G237" s="177">
        <f>tab_dinamicas!H758</f>
        <v>0</v>
      </c>
      <c r="H237" s="177">
        <f>tab_dinamicas!I758</f>
        <v>0</v>
      </c>
      <c r="I237" s="177">
        <f>tab_dinamicas!J758</f>
        <v>22043.427944580417</v>
      </c>
      <c r="J237" s="177">
        <f>tab_dinamicas!K758</f>
        <v>0</v>
      </c>
      <c r="K237" s="177">
        <f>tab_dinamicas!L758</f>
        <v>0</v>
      </c>
      <c r="L237" s="177">
        <f t="shared" si="14"/>
        <v>301494.21962685988</v>
      </c>
      <c r="N237" s="162" t="s">
        <v>536</v>
      </c>
      <c r="O237" s="178">
        <f>+B237/'Total x Ano'!$I$30</f>
        <v>2.1680949642858473E-4</v>
      </c>
      <c r="P237" s="178">
        <f>+C237/'Total x Ano'!$I$30</f>
        <v>0</v>
      </c>
      <c r="Q237" s="178">
        <f>+D237/'Total x Ano'!$I$30</f>
        <v>0</v>
      </c>
      <c r="R237" s="178">
        <f>+E237/'Total x Ano'!$I$30</f>
        <v>0</v>
      </c>
      <c r="S237" s="178">
        <f>+F237/'Total x Ano'!$I$30</f>
        <v>1.0397980046712037E-3</v>
      </c>
      <c r="T237" s="178">
        <f>+G237/'Total x Ano'!$I$30</f>
        <v>0</v>
      </c>
      <c r="U237" s="178">
        <f>+H237/'Total x Ano'!$I$30</f>
        <v>0</v>
      </c>
      <c r="V237" s="178">
        <f>+I237/'Total x Ano'!$I$30</f>
        <v>9.9122771269890636E-5</v>
      </c>
      <c r="W237" s="178">
        <f>+J237/'Total x Ano'!$I$30</f>
        <v>0</v>
      </c>
      <c r="X237" s="178">
        <f>+K237/'Total x Ano'!$I$30</f>
        <v>0</v>
      </c>
      <c r="Y237" s="178">
        <f>+L237/'Total x Ano'!$I$30</f>
        <v>1.3557302723696792E-3</v>
      </c>
    </row>
    <row r="238" spans="1:27" x14ac:dyDescent="0.25">
      <c r="A238" s="162" t="s">
        <v>537</v>
      </c>
      <c r="B238" s="177">
        <f>tab_dinamicas!C759</f>
        <v>108386.63351147274</v>
      </c>
      <c r="C238" s="177">
        <f>tab_dinamicas!D759</f>
        <v>0</v>
      </c>
      <c r="D238" s="177">
        <f>tab_dinamicas!E759</f>
        <v>0</v>
      </c>
      <c r="E238" s="177">
        <f>tab_dinamicas!F759</f>
        <v>0</v>
      </c>
      <c r="F238" s="177">
        <f>tab_dinamicas!G759</f>
        <v>1208117.1931611504</v>
      </c>
      <c r="G238" s="177">
        <f>tab_dinamicas!H759</f>
        <v>0</v>
      </c>
      <c r="H238" s="177">
        <f>tab_dinamicas!I759</f>
        <v>0</v>
      </c>
      <c r="I238" s="177">
        <f>tab_dinamicas!J759</f>
        <v>39371.82766255903</v>
      </c>
      <c r="J238" s="177">
        <f>tab_dinamicas!K759</f>
        <v>0</v>
      </c>
      <c r="K238" s="177">
        <f>tab_dinamicas!L759</f>
        <v>0</v>
      </c>
      <c r="L238" s="177">
        <f t="shared" si="14"/>
        <v>1355875.6543351822</v>
      </c>
      <c r="N238" s="162" t="s">
        <v>537</v>
      </c>
      <c r="O238" s="178">
        <f>+B238/'Total x Ano'!$I$30</f>
        <v>4.8738261169187105E-4</v>
      </c>
      <c r="P238" s="178">
        <f>+C238/'Total x Ano'!$I$30</f>
        <v>0</v>
      </c>
      <c r="Q238" s="178">
        <f>+D238/'Total x Ano'!$I$30</f>
        <v>0</v>
      </c>
      <c r="R238" s="178">
        <f>+E238/'Total x Ano'!$I$30</f>
        <v>0</v>
      </c>
      <c r="S238" s="178">
        <f>+F238/'Total x Ano'!$I$30</f>
        <v>5.4325454510071852E-3</v>
      </c>
      <c r="T238" s="178">
        <f>+G238/'Total x Ano'!$I$30</f>
        <v>0</v>
      </c>
      <c r="U238" s="178">
        <f>+H238/'Total x Ano'!$I$30</f>
        <v>0</v>
      </c>
      <c r="V238" s="178">
        <f>+I238/'Total x Ano'!$I$30</f>
        <v>1.7704345611240985E-4</v>
      </c>
      <c r="W238" s="178">
        <f>+J238/'Total x Ano'!$I$30</f>
        <v>0</v>
      </c>
      <c r="X238" s="178">
        <f>+K238/'Total x Ano'!$I$30</f>
        <v>0</v>
      </c>
      <c r="Y238" s="178">
        <f>+L238/'Total x Ano'!$I$30</f>
        <v>6.0969715188114657E-3</v>
      </c>
    </row>
    <row r="239" spans="1:27" x14ac:dyDescent="0.25">
      <c r="A239" s="162" t="s">
        <v>538</v>
      </c>
      <c r="B239" s="177">
        <f>tab_dinamicas!C760</f>
        <v>36019.821565320912</v>
      </c>
      <c r="C239" s="177">
        <f>tab_dinamicas!D760</f>
        <v>0</v>
      </c>
      <c r="D239" s="177">
        <f>tab_dinamicas!E760</f>
        <v>0</v>
      </c>
      <c r="E239" s="177">
        <f>tab_dinamicas!F760</f>
        <v>0</v>
      </c>
      <c r="F239" s="177">
        <f>tab_dinamicas!G760</f>
        <v>280674.04775143339</v>
      </c>
      <c r="G239" s="177">
        <f>tab_dinamicas!H760</f>
        <v>0</v>
      </c>
      <c r="H239" s="177">
        <f>tab_dinamicas!I760</f>
        <v>0</v>
      </c>
      <c r="I239" s="177">
        <f>tab_dinamicas!J760</f>
        <v>27087.654999555867</v>
      </c>
      <c r="J239" s="177">
        <f>tab_dinamicas!K760</f>
        <v>0</v>
      </c>
      <c r="K239" s="177">
        <f>tab_dinamicas!L760</f>
        <v>0</v>
      </c>
      <c r="L239" s="177">
        <f t="shared" si="14"/>
        <v>343781.52431631013</v>
      </c>
      <c r="N239" s="162" t="s">
        <v>538</v>
      </c>
      <c r="O239" s="178">
        <f>+B239/'Total x Ano'!$I$30</f>
        <v>1.619704767869097E-4</v>
      </c>
      <c r="P239" s="178">
        <f>+C239/'Total x Ano'!$I$30</f>
        <v>0</v>
      </c>
      <c r="Q239" s="178">
        <f>+D239/'Total x Ano'!$I$30</f>
        <v>0</v>
      </c>
      <c r="R239" s="178">
        <f>+E239/'Total x Ano'!$I$30</f>
        <v>0</v>
      </c>
      <c r="S239" s="178">
        <f>+F239/'Total x Ano'!$I$30</f>
        <v>1.2621081215954796E-3</v>
      </c>
      <c r="T239" s="178">
        <f>+G239/'Total x Ano'!$I$30</f>
        <v>0</v>
      </c>
      <c r="U239" s="178">
        <f>+H239/'Total x Ano'!$I$30</f>
        <v>0</v>
      </c>
      <c r="V239" s="178">
        <f>+I239/'Total x Ano'!$I$30</f>
        <v>1.2180516739542858E-4</v>
      </c>
      <c r="W239" s="178">
        <f>+J239/'Total x Ano'!$I$30</f>
        <v>0</v>
      </c>
      <c r="X239" s="178">
        <f>+K239/'Total x Ano'!$I$30</f>
        <v>0</v>
      </c>
      <c r="Y239" s="178">
        <f>+L239/'Total x Ano'!$I$30</f>
        <v>1.5458837657778177E-3</v>
      </c>
    </row>
    <row r="240" spans="1:27" x14ac:dyDescent="0.25">
      <c r="A240" s="162" t="s">
        <v>539</v>
      </c>
      <c r="B240" s="177">
        <f>tab_dinamicas!C761</f>
        <v>56918.978864437617</v>
      </c>
      <c r="C240" s="177">
        <f>tab_dinamicas!D761</f>
        <v>0</v>
      </c>
      <c r="D240" s="177">
        <f>tab_dinamicas!E761</f>
        <v>0</v>
      </c>
      <c r="E240" s="177">
        <f>tab_dinamicas!F761</f>
        <v>0</v>
      </c>
      <c r="F240" s="177">
        <f>tab_dinamicas!G761</f>
        <v>290241.03738862876</v>
      </c>
      <c r="G240" s="177">
        <f>tab_dinamicas!H761</f>
        <v>0</v>
      </c>
      <c r="H240" s="177">
        <f>tab_dinamicas!I761</f>
        <v>0</v>
      </c>
      <c r="I240" s="177">
        <f>tab_dinamicas!J761</f>
        <v>17588.27551698669</v>
      </c>
      <c r="J240" s="177">
        <f>tab_dinamicas!K761</f>
        <v>0</v>
      </c>
      <c r="K240" s="177">
        <f>tab_dinamicas!L761</f>
        <v>0</v>
      </c>
      <c r="L240" s="177">
        <f t="shared" si="14"/>
        <v>364748.29177005304</v>
      </c>
      <c r="N240" s="162" t="s">
        <v>539</v>
      </c>
      <c r="O240" s="178">
        <f>+B240/'Total x Ano'!$I$30</f>
        <v>2.5594780163411561E-4</v>
      </c>
      <c r="P240" s="178">
        <f>+C240/'Total x Ano'!$I$30</f>
        <v>0</v>
      </c>
      <c r="Q240" s="178">
        <f>+D240/'Total x Ano'!$I$30</f>
        <v>0</v>
      </c>
      <c r="R240" s="178">
        <f>+E240/'Total x Ano'!$I$30</f>
        <v>0</v>
      </c>
      <c r="S240" s="178">
        <f>+F240/'Total x Ano'!$I$30</f>
        <v>1.3051280424504971E-3</v>
      </c>
      <c r="T240" s="178">
        <f>+G240/'Total x Ano'!$I$30</f>
        <v>0</v>
      </c>
      <c r="U240" s="178">
        <f>+H240/'Total x Ano'!$I$30</f>
        <v>0</v>
      </c>
      <c r="V240" s="178">
        <f>+I240/'Total x Ano'!$I$30</f>
        <v>7.9089269395176808E-5</v>
      </c>
      <c r="W240" s="178">
        <f>+J240/'Total x Ano'!$I$30</f>
        <v>0</v>
      </c>
      <c r="X240" s="178">
        <f>+K240/'Total x Ano'!$I$30</f>
        <v>0</v>
      </c>
      <c r="Y240" s="178">
        <f>+L240/'Total x Ano'!$I$30</f>
        <v>1.6401651134797894E-3</v>
      </c>
    </row>
    <row r="241" spans="1:25" x14ac:dyDescent="0.25">
      <c r="A241" s="162" t="s">
        <v>540</v>
      </c>
      <c r="B241" s="177">
        <f>tab_dinamicas!C762</f>
        <v>139576.45099516344</v>
      </c>
      <c r="C241" s="177">
        <f>tab_dinamicas!D762</f>
        <v>0</v>
      </c>
      <c r="D241" s="177">
        <f>tab_dinamicas!E762</f>
        <v>0</v>
      </c>
      <c r="E241" s="177">
        <f>tab_dinamicas!F762</f>
        <v>0</v>
      </c>
      <c r="F241" s="177">
        <f>tab_dinamicas!G762</f>
        <v>1963373.1198623497</v>
      </c>
      <c r="G241" s="177">
        <f>tab_dinamicas!H762</f>
        <v>0</v>
      </c>
      <c r="H241" s="177">
        <f>tab_dinamicas!I762</f>
        <v>0</v>
      </c>
      <c r="I241" s="177">
        <f>tab_dinamicas!J762</f>
        <v>82979.294275980428</v>
      </c>
      <c r="J241" s="177">
        <f>tab_dinamicas!K762</f>
        <v>0</v>
      </c>
      <c r="K241" s="177">
        <f>tab_dinamicas!L762</f>
        <v>0</v>
      </c>
      <c r="L241" s="177">
        <f t="shared" si="14"/>
        <v>2185928.8651334937</v>
      </c>
      <c r="N241" s="162" t="s">
        <v>540</v>
      </c>
      <c r="O241" s="178">
        <f>+B241/'Total x Ano'!$I$30</f>
        <v>6.2763398966076875E-4</v>
      </c>
      <c r="P241" s="178">
        <f>+C241/'Total x Ano'!$I$30</f>
        <v>0</v>
      </c>
      <c r="Q241" s="178">
        <f>+D241/'Total x Ano'!$I$30</f>
        <v>0</v>
      </c>
      <c r="R241" s="178">
        <f>+E241/'Total x Ano'!$I$30</f>
        <v>0</v>
      </c>
      <c r="S241" s="178">
        <f>+F241/'Total x Ano'!$I$30</f>
        <v>8.8287078201652932E-3</v>
      </c>
      <c r="T241" s="178">
        <f>+G241/'Total x Ano'!$I$30</f>
        <v>0</v>
      </c>
      <c r="U241" s="178">
        <f>+H241/'Total x Ano'!$I$30</f>
        <v>0</v>
      </c>
      <c r="V241" s="178">
        <f>+I241/'Total x Ano'!$I$30</f>
        <v>3.7313332696411132E-4</v>
      </c>
      <c r="W241" s="178">
        <f>+J241/'Total x Ano'!$I$30</f>
        <v>0</v>
      </c>
      <c r="X241" s="178">
        <f>+K241/'Total x Ano'!$I$30</f>
        <v>0</v>
      </c>
      <c r="Y241" s="178">
        <f>+L241/'Total x Ano'!$I$30</f>
        <v>9.8294751367901737E-3</v>
      </c>
    </row>
    <row r="242" spans="1:25" x14ac:dyDescent="0.25">
      <c r="A242" s="162" t="s">
        <v>541</v>
      </c>
      <c r="B242" s="177">
        <f>tab_dinamicas!C763</f>
        <v>24091.678485111461</v>
      </c>
      <c r="C242" s="177">
        <f>tab_dinamicas!D763</f>
        <v>0</v>
      </c>
      <c r="D242" s="177">
        <f>tab_dinamicas!E763</f>
        <v>0</v>
      </c>
      <c r="E242" s="177">
        <f>tab_dinamicas!F763</f>
        <v>0</v>
      </c>
      <c r="F242" s="177">
        <f>tab_dinamicas!G763</f>
        <v>174187.36142362695</v>
      </c>
      <c r="G242" s="177">
        <f>tab_dinamicas!H763</f>
        <v>0</v>
      </c>
      <c r="H242" s="177">
        <f>tab_dinamicas!I763</f>
        <v>0</v>
      </c>
      <c r="I242" s="177">
        <f>tab_dinamicas!J763</f>
        <v>10961.410675612458</v>
      </c>
      <c r="J242" s="177">
        <f>tab_dinamicas!K763</f>
        <v>0</v>
      </c>
      <c r="K242" s="177">
        <f>tab_dinamicas!L763</f>
        <v>0</v>
      </c>
      <c r="L242" s="177">
        <f t="shared" si="14"/>
        <v>209240.45058435085</v>
      </c>
      <c r="N242" s="162" t="s">
        <v>541</v>
      </c>
      <c r="O242" s="178">
        <f>+B242/'Total x Ano'!$I$30</f>
        <v>1.083331477296193E-4</v>
      </c>
      <c r="P242" s="178">
        <f>+C242/'Total x Ano'!$I$30</f>
        <v>0</v>
      </c>
      <c r="Q242" s="178">
        <f>+D242/'Total x Ano'!$I$30</f>
        <v>0</v>
      </c>
      <c r="R242" s="178">
        <f>+E242/'Total x Ano'!$I$30</f>
        <v>0</v>
      </c>
      <c r="S242" s="178">
        <f>+F242/'Total x Ano'!$I$30</f>
        <v>7.832690100608847E-4</v>
      </c>
      <c r="T242" s="178">
        <f>+G242/'Total x Ano'!$I$30</f>
        <v>0</v>
      </c>
      <c r="U242" s="178">
        <f>+H242/'Total x Ano'!$I$30</f>
        <v>0</v>
      </c>
      <c r="V242" s="178">
        <f>+I242/'Total x Ano'!$I$30</f>
        <v>4.9290219557761821E-5</v>
      </c>
      <c r="W242" s="178">
        <f>+J242/'Total x Ano'!$I$30</f>
        <v>0</v>
      </c>
      <c r="X242" s="178">
        <f>+K242/'Total x Ano'!$I$30</f>
        <v>0</v>
      </c>
      <c r="Y242" s="178">
        <f>+L242/'Total x Ano'!$I$30</f>
        <v>9.4089237734826584E-4</v>
      </c>
    </row>
    <row r="243" spans="1:25" x14ac:dyDescent="0.25">
      <c r="A243" s="162" t="s">
        <v>542</v>
      </c>
      <c r="B243" s="177">
        <f>tab_dinamicas!C764</f>
        <v>54828.64186450914</v>
      </c>
      <c r="C243" s="177">
        <f>tab_dinamicas!D764</f>
        <v>0</v>
      </c>
      <c r="D243" s="177">
        <f>tab_dinamicas!E764</f>
        <v>0</v>
      </c>
      <c r="E243" s="177">
        <f>tab_dinamicas!F764</f>
        <v>0</v>
      </c>
      <c r="F243" s="177">
        <f>tab_dinamicas!G764</f>
        <v>209978.7814346138</v>
      </c>
      <c r="G243" s="177">
        <f>tab_dinamicas!H764</f>
        <v>0</v>
      </c>
      <c r="H243" s="177">
        <f>tab_dinamicas!I764</f>
        <v>0</v>
      </c>
      <c r="I243" s="177">
        <f>tab_dinamicas!J764</f>
        <v>6159.3994390308617</v>
      </c>
      <c r="J243" s="177">
        <f>tab_dinamicas!K764</f>
        <v>0</v>
      </c>
      <c r="K243" s="177">
        <f>tab_dinamicas!L764</f>
        <v>0</v>
      </c>
      <c r="L243" s="177">
        <f t="shared" si="14"/>
        <v>270966.8227381538</v>
      </c>
      <c r="N243" s="162" t="s">
        <v>542</v>
      </c>
      <c r="O243" s="178">
        <f>+B243/'Total x Ano'!$I$30</f>
        <v>2.4654817482281283E-4</v>
      </c>
      <c r="P243" s="178">
        <f>+C243/'Total x Ano'!$I$30</f>
        <v>0</v>
      </c>
      <c r="Q243" s="178">
        <f>+D243/'Total x Ano'!$I$30</f>
        <v>0</v>
      </c>
      <c r="R243" s="178">
        <f>+E243/'Total x Ano'!$I$30</f>
        <v>0</v>
      </c>
      <c r="S243" s="178">
        <f>+F243/'Total x Ano'!$I$30</f>
        <v>9.4421243265799867E-4</v>
      </c>
      <c r="T243" s="178">
        <f>+G243/'Total x Ano'!$I$30</f>
        <v>0</v>
      </c>
      <c r="U243" s="178">
        <f>+H243/'Total x Ano'!$I$30</f>
        <v>0</v>
      </c>
      <c r="V243" s="178">
        <f>+I243/'Total x Ano'!$I$30</f>
        <v>2.7696996278886606E-5</v>
      </c>
      <c r="W243" s="178">
        <f>+J243/'Total x Ano'!$I$30</f>
        <v>0</v>
      </c>
      <c r="X243" s="178">
        <f>+K243/'Total x Ano'!$I$30</f>
        <v>0</v>
      </c>
      <c r="Y243" s="178">
        <f>+L243/'Total x Ano'!$I$30</f>
        <v>1.2184576037596981E-3</v>
      </c>
    </row>
    <row r="244" spans="1:25" x14ac:dyDescent="0.25">
      <c r="A244" s="162" t="s">
        <v>543</v>
      </c>
      <c r="B244" s="177">
        <f>tab_dinamicas!C765</f>
        <v>167656.73668235407</v>
      </c>
      <c r="C244" s="177">
        <f>tab_dinamicas!D765</f>
        <v>0</v>
      </c>
      <c r="D244" s="177">
        <f>tab_dinamicas!E765</f>
        <v>0</v>
      </c>
      <c r="E244" s="177">
        <f>tab_dinamicas!F765</f>
        <v>0</v>
      </c>
      <c r="F244" s="177">
        <f>tab_dinamicas!G765</f>
        <v>1449069.5149323591</v>
      </c>
      <c r="G244" s="177">
        <f>tab_dinamicas!H765</f>
        <v>0</v>
      </c>
      <c r="H244" s="177">
        <f>tab_dinamicas!I765</f>
        <v>0</v>
      </c>
      <c r="I244" s="177">
        <f>tab_dinamicas!J765</f>
        <v>101528.82113878311</v>
      </c>
      <c r="J244" s="177">
        <f>tab_dinamicas!K765</f>
        <v>0</v>
      </c>
      <c r="K244" s="177">
        <f>tab_dinamicas!L765</f>
        <v>0</v>
      </c>
      <c r="L244" s="177">
        <f t="shared" si="14"/>
        <v>1718255.0727534962</v>
      </c>
      <c r="N244" s="162" t="s">
        <v>543</v>
      </c>
      <c r="O244" s="178">
        <f>+B244/'Total x Ano'!$I$30</f>
        <v>7.5390272346942768E-4</v>
      </c>
      <c r="P244" s="178">
        <f>+C244/'Total x Ano'!$I$30</f>
        <v>0</v>
      </c>
      <c r="Q244" s="178">
        <f>+D244/'Total x Ano'!$I$30</f>
        <v>0</v>
      </c>
      <c r="R244" s="178">
        <f>+E244/'Total x Ano'!$I$30</f>
        <v>0</v>
      </c>
      <c r="S244" s="178">
        <f>+F244/'Total x Ano'!$I$30</f>
        <v>6.5160367273151727E-3</v>
      </c>
      <c r="T244" s="178">
        <f>+G244/'Total x Ano'!$I$30</f>
        <v>0</v>
      </c>
      <c r="U244" s="178">
        <f>+H244/'Total x Ano'!$I$30</f>
        <v>0</v>
      </c>
      <c r="V244" s="178">
        <f>+I244/'Total x Ano'!$I$30</f>
        <v>4.5654505915970842E-4</v>
      </c>
      <c r="W244" s="178">
        <f>+J244/'Total x Ano'!$I$30</f>
        <v>0</v>
      </c>
      <c r="X244" s="178">
        <f>+K244/'Total x Ano'!$I$30</f>
        <v>0</v>
      </c>
      <c r="Y244" s="178">
        <f>+L244/'Total x Ano'!$I$30</f>
        <v>7.7264845099443086E-3</v>
      </c>
    </row>
    <row r="245" spans="1:25" x14ac:dyDescent="0.25">
      <c r="A245" s="162" t="s">
        <v>544</v>
      </c>
      <c r="B245" s="177">
        <f>tab_dinamicas!C766</f>
        <v>493706.31626644038</v>
      </c>
      <c r="C245" s="177">
        <f>tab_dinamicas!D766</f>
        <v>0</v>
      </c>
      <c r="D245" s="177">
        <f>tab_dinamicas!E766</f>
        <v>0</v>
      </c>
      <c r="E245" s="177">
        <f>tab_dinamicas!F766</f>
        <v>0</v>
      </c>
      <c r="F245" s="177">
        <f>tab_dinamicas!G766</f>
        <v>3081309.7805776699</v>
      </c>
      <c r="G245" s="177">
        <f>tab_dinamicas!H766</f>
        <v>0</v>
      </c>
      <c r="H245" s="177">
        <f>tab_dinamicas!I766</f>
        <v>0</v>
      </c>
      <c r="I245" s="177">
        <f>tab_dinamicas!J766</f>
        <v>252768.93608872546</v>
      </c>
      <c r="J245" s="177">
        <f>tab_dinamicas!K766</f>
        <v>0</v>
      </c>
      <c r="K245" s="177">
        <f>tab_dinamicas!L766</f>
        <v>0</v>
      </c>
      <c r="L245" s="177">
        <f t="shared" si="14"/>
        <v>3827785.0329328356</v>
      </c>
      <c r="N245" s="162" t="s">
        <v>544</v>
      </c>
      <c r="O245" s="178">
        <f>+B245/'Total x Ano'!$I$30</f>
        <v>2.220051181912948E-3</v>
      </c>
      <c r="P245" s="178">
        <f>+C245/'Total x Ano'!$I$30</f>
        <v>0</v>
      </c>
      <c r="Q245" s="178">
        <f>+D245/'Total x Ano'!$I$30</f>
        <v>0</v>
      </c>
      <c r="R245" s="178">
        <f>+E245/'Total x Ano'!$I$30</f>
        <v>0</v>
      </c>
      <c r="S245" s="178">
        <f>+F245/'Total x Ano'!$I$30</f>
        <v>1.3855738107510162E-2</v>
      </c>
      <c r="T245" s="178">
        <f>+G245/'Total x Ano'!$I$30</f>
        <v>0</v>
      </c>
      <c r="U245" s="178">
        <f>+H245/'Total x Ano'!$I$30</f>
        <v>0</v>
      </c>
      <c r="V245" s="178">
        <f>+I245/'Total x Ano'!$I$30</f>
        <v>1.1366270935286354E-3</v>
      </c>
      <c r="W245" s="178">
        <f>+J245/'Total x Ano'!$I$30</f>
        <v>0</v>
      </c>
      <c r="X245" s="178">
        <f>+K245/'Total x Ano'!$I$30</f>
        <v>0</v>
      </c>
      <c r="Y245" s="178">
        <f>+L245/'Total x Ano'!$I$30</f>
        <v>1.7212416382951744E-2</v>
      </c>
    </row>
    <row r="246" spans="1:25" x14ac:dyDescent="0.25">
      <c r="A246" s="162" t="s">
        <v>545</v>
      </c>
      <c r="B246" s="177">
        <f>tab_dinamicas!C767</f>
        <v>135843.70571451233</v>
      </c>
      <c r="C246" s="177">
        <f>tab_dinamicas!D767</f>
        <v>0</v>
      </c>
      <c r="D246" s="177">
        <f>tab_dinamicas!E767</f>
        <v>0</v>
      </c>
      <c r="E246" s="177">
        <f>tab_dinamicas!F767</f>
        <v>0</v>
      </c>
      <c r="F246" s="177">
        <f>tab_dinamicas!G767</f>
        <v>727290.22981553641</v>
      </c>
      <c r="G246" s="177">
        <f>tab_dinamicas!H767</f>
        <v>0</v>
      </c>
      <c r="H246" s="177">
        <f>tab_dinamicas!I767</f>
        <v>0</v>
      </c>
      <c r="I246" s="177">
        <f>tab_dinamicas!J767</f>
        <v>87372.001875171642</v>
      </c>
      <c r="J246" s="177">
        <f>tab_dinamicas!K767</f>
        <v>0</v>
      </c>
      <c r="K246" s="177">
        <f>tab_dinamicas!L767</f>
        <v>0</v>
      </c>
      <c r="L246" s="177">
        <f t="shared" si="14"/>
        <v>950505.93740522047</v>
      </c>
      <c r="N246" s="162" t="s">
        <v>545</v>
      </c>
      <c r="O246" s="178">
        <f>+B246/'Total x Ano'!$I$30</f>
        <v>6.1084893891489721E-4</v>
      </c>
      <c r="P246" s="178">
        <f>+C246/'Total x Ano'!$I$30</f>
        <v>0</v>
      </c>
      <c r="Q246" s="178">
        <f>+D246/'Total x Ano'!$I$30</f>
        <v>0</v>
      </c>
      <c r="R246" s="178">
        <f>+E246/'Total x Ano'!$I$30</f>
        <v>0</v>
      </c>
      <c r="S246" s="178">
        <f>+F246/'Total x Ano'!$I$30</f>
        <v>3.2704089072750531E-3</v>
      </c>
      <c r="T246" s="178">
        <f>+G246/'Total x Ano'!$I$30</f>
        <v>0</v>
      </c>
      <c r="U246" s="178">
        <f>+H246/'Total x Ano'!$I$30</f>
        <v>0</v>
      </c>
      <c r="V246" s="178">
        <f>+I246/'Total x Ano'!$I$30</f>
        <v>3.9288603292730493E-4</v>
      </c>
      <c r="W246" s="178">
        <f>+J246/'Total x Ano'!$I$30</f>
        <v>0</v>
      </c>
      <c r="X246" s="178">
        <f>+K246/'Total x Ano'!$I$30</f>
        <v>0</v>
      </c>
      <c r="Y246" s="178">
        <f>+L246/'Total x Ano'!$I$30</f>
        <v>4.2741438791172558E-3</v>
      </c>
    </row>
    <row r="247" spans="1:25" x14ac:dyDescent="0.25">
      <c r="A247" s="162" t="s">
        <v>546</v>
      </c>
      <c r="B247" s="177">
        <f>tab_dinamicas!C768</f>
        <v>809693.05727635871</v>
      </c>
      <c r="C247" s="177">
        <f>tab_dinamicas!D768</f>
        <v>0</v>
      </c>
      <c r="D247" s="177">
        <f>tab_dinamicas!E768</f>
        <v>0</v>
      </c>
      <c r="E247" s="177">
        <f>tab_dinamicas!F768</f>
        <v>0</v>
      </c>
      <c r="F247" s="177">
        <f>tab_dinamicas!G768</f>
        <v>5012636.499367347</v>
      </c>
      <c r="G247" s="177">
        <f>tab_dinamicas!H768</f>
        <v>0</v>
      </c>
      <c r="H247" s="177">
        <f>tab_dinamicas!I768</f>
        <v>0</v>
      </c>
      <c r="I247" s="177">
        <f>tab_dinamicas!J768</f>
        <v>189368.33273486324</v>
      </c>
      <c r="J247" s="177">
        <f>tab_dinamicas!K768</f>
        <v>0</v>
      </c>
      <c r="K247" s="177">
        <f>tab_dinamicas!L768</f>
        <v>0</v>
      </c>
      <c r="L247" s="177">
        <f t="shared" si="14"/>
        <v>6011697.8893785691</v>
      </c>
      <c r="N247" s="162" t="s">
        <v>546</v>
      </c>
      <c r="O247" s="178">
        <f>+B247/'Total x Ano'!$I$30</f>
        <v>3.6409500335883738E-3</v>
      </c>
      <c r="P247" s="178">
        <f>+C247/'Total x Ano'!$I$30</f>
        <v>0</v>
      </c>
      <c r="Q247" s="178">
        <f>+D247/'Total x Ano'!$I$30</f>
        <v>0</v>
      </c>
      <c r="R247" s="178">
        <f>+E247/'Total x Ano'!$I$30</f>
        <v>0</v>
      </c>
      <c r="S247" s="178">
        <f>+F247/'Total x Ano'!$I$30</f>
        <v>2.2540342746830089E-2</v>
      </c>
      <c r="T247" s="178">
        <f>+G247/'Total x Ano'!$I$30</f>
        <v>0</v>
      </c>
      <c r="U247" s="178">
        <f>+H247/'Total x Ano'!$I$30</f>
        <v>0</v>
      </c>
      <c r="V247" s="178">
        <f>+I247/'Total x Ano'!$I$30</f>
        <v>8.5153334493301208E-4</v>
      </c>
      <c r="W247" s="178">
        <f>+J247/'Total x Ano'!$I$30</f>
        <v>0</v>
      </c>
      <c r="X247" s="178">
        <f>+K247/'Total x Ano'!$I$30</f>
        <v>0</v>
      </c>
      <c r="Y247" s="178">
        <f>+L247/'Total x Ano'!$I$30</f>
        <v>2.7032826125351475E-2</v>
      </c>
    </row>
    <row r="248" spans="1:25" x14ac:dyDescent="0.25">
      <c r="A248" s="162" t="s">
        <v>547</v>
      </c>
      <c r="B248" s="177">
        <f>tab_dinamicas!C769</f>
        <v>2699017.6053626118</v>
      </c>
      <c r="C248" s="177">
        <f>tab_dinamicas!D769</f>
        <v>0</v>
      </c>
      <c r="D248" s="177">
        <f>tab_dinamicas!E769</f>
        <v>0</v>
      </c>
      <c r="E248" s="177">
        <f>tab_dinamicas!F769</f>
        <v>0</v>
      </c>
      <c r="F248" s="177">
        <f>tab_dinamicas!G769</f>
        <v>21227869.888230123</v>
      </c>
      <c r="G248" s="177">
        <f>tab_dinamicas!H769</f>
        <v>0</v>
      </c>
      <c r="H248" s="177">
        <f>tab_dinamicas!I769</f>
        <v>0</v>
      </c>
      <c r="I248" s="177">
        <f>tab_dinamicas!J769</f>
        <v>973464.78508851503</v>
      </c>
      <c r="J248" s="177">
        <f>tab_dinamicas!K769</f>
        <v>0</v>
      </c>
      <c r="K248" s="177">
        <f>tab_dinamicas!L769</f>
        <v>0</v>
      </c>
      <c r="L248" s="177">
        <f t="shared" si="14"/>
        <v>24900352.278681252</v>
      </c>
      <c r="N248" s="162" t="s">
        <v>547</v>
      </c>
      <c r="O248" s="178">
        <f>+B248/'Total x Ano'!$I$30</f>
        <v>1.2136683342644169E-2</v>
      </c>
      <c r="P248" s="178">
        <f>+C248/'Total x Ano'!$I$30</f>
        <v>0</v>
      </c>
      <c r="Q248" s="178">
        <f>+D248/'Total x Ano'!$I$30</f>
        <v>0</v>
      </c>
      <c r="R248" s="178">
        <f>+E248/'Total x Ano'!$I$30</f>
        <v>0</v>
      </c>
      <c r="S248" s="178">
        <f>+F248/'Total x Ano'!$I$30</f>
        <v>9.5455448071331495E-2</v>
      </c>
      <c r="T248" s="178">
        <f>+G248/'Total x Ano'!$I$30</f>
        <v>0</v>
      </c>
      <c r="U248" s="178">
        <f>+H248/'Total x Ano'!$I$30</f>
        <v>0</v>
      </c>
      <c r="V248" s="178">
        <f>+I248/'Total x Ano'!$I$30</f>
        <v>4.3773830220152181E-3</v>
      </c>
      <c r="W248" s="178">
        <f>+J248/'Total x Ano'!$I$30</f>
        <v>0</v>
      </c>
      <c r="X248" s="178">
        <f>+K248/'Total x Ano'!$I$30</f>
        <v>0</v>
      </c>
      <c r="Y248" s="178">
        <f>+L248/'Total x Ano'!$I$30</f>
        <v>0.11196951443599089</v>
      </c>
    </row>
    <row r="249" spans="1:25" x14ac:dyDescent="0.25">
      <c r="A249" s="162" t="s">
        <v>548</v>
      </c>
      <c r="B249" s="177">
        <f>tab_dinamicas!C770</f>
        <v>693417.92702218506</v>
      </c>
      <c r="C249" s="177">
        <f>tab_dinamicas!D770</f>
        <v>0</v>
      </c>
      <c r="D249" s="177">
        <f>tab_dinamicas!E770</f>
        <v>0</v>
      </c>
      <c r="E249" s="177">
        <f>tab_dinamicas!F770</f>
        <v>0</v>
      </c>
      <c r="F249" s="177">
        <f>tab_dinamicas!G770</f>
        <v>2994240.4978087191</v>
      </c>
      <c r="G249" s="177">
        <f>tab_dinamicas!H770</f>
        <v>0</v>
      </c>
      <c r="H249" s="177">
        <f>tab_dinamicas!I770</f>
        <v>0</v>
      </c>
      <c r="I249" s="177">
        <f>tab_dinamicas!J770</f>
        <v>193032.03495779372</v>
      </c>
      <c r="J249" s="177">
        <f>tab_dinamicas!K770</f>
        <v>0</v>
      </c>
      <c r="K249" s="177">
        <f>tab_dinamicas!L770</f>
        <v>0</v>
      </c>
      <c r="L249" s="177">
        <f t="shared" si="14"/>
        <v>3880690.4597886978</v>
      </c>
      <c r="N249" s="162" t="s">
        <v>548</v>
      </c>
      <c r="O249" s="178">
        <f>+B249/'Total x Ano'!$I$30</f>
        <v>3.118095186804217E-3</v>
      </c>
      <c r="P249" s="178">
        <f>+C249/'Total x Ano'!$I$30</f>
        <v>0</v>
      </c>
      <c r="Q249" s="178">
        <f>+D249/'Total x Ano'!$I$30</f>
        <v>0</v>
      </c>
      <c r="R249" s="178">
        <f>+E249/'Total x Ano'!$I$30</f>
        <v>0</v>
      </c>
      <c r="S249" s="178">
        <f>+F249/'Total x Ano'!$I$30</f>
        <v>1.3464213312807709E-2</v>
      </c>
      <c r="T249" s="178">
        <f>+G249/'Total x Ano'!$I$30</f>
        <v>0</v>
      </c>
      <c r="U249" s="178">
        <f>+H249/'Total x Ano'!$I$30</f>
        <v>0</v>
      </c>
      <c r="V249" s="178">
        <f>+I249/'Total x Ano'!$I$30</f>
        <v>8.6800792948299866E-4</v>
      </c>
      <c r="W249" s="178">
        <f>+J249/'Total x Ano'!$I$30</f>
        <v>0</v>
      </c>
      <c r="X249" s="178">
        <f>+K249/'Total x Ano'!$I$30</f>
        <v>0</v>
      </c>
      <c r="Y249" s="178">
        <f>+L249/'Total x Ano'!$I$30</f>
        <v>1.7450316429094927E-2</v>
      </c>
    </row>
    <row r="250" spans="1:25" x14ac:dyDescent="0.25">
      <c r="A250" s="162" t="s">
        <v>549</v>
      </c>
      <c r="B250" s="177">
        <f>tab_dinamicas!C771</f>
        <v>410110.41583047662</v>
      </c>
      <c r="C250" s="177">
        <f>tab_dinamicas!D771</f>
        <v>0</v>
      </c>
      <c r="D250" s="177">
        <f>tab_dinamicas!E771</f>
        <v>0</v>
      </c>
      <c r="E250" s="177">
        <f>tab_dinamicas!F771</f>
        <v>0</v>
      </c>
      <c r="F250" s="177">
        <f>tab_dinamicas!G771</f>
        <v>1210017.8248122407</v>
      </c>
      <c r="G250" s="177">
        <f>tab_dinamicas!H771</f>
        <v>0</v>
      </c>
      <c r="H250" s="177">
        <f>tab_dinamicas!I771</f>
        <v>0</v>
      </c>
      <c r="I250" s="177">
        <f>tab_dinamicas!J771</f>
        <v>87716.172201170004</v>
      </c>
      <c r="J250" s="177">
        <f>tab_dinamicas!K771</f>
        <v>0</v>
      </c>
      <c r="K250" s="177">
        <f>tab_dinamicas!L771</f>
        <v>0</v>
      </c>
      <c r="L250" s="177">
        <f t="shared" si="14"/>
        <v>1707844.4128438872</v>
      </c>
      <c r="N250" s="162" t="s">
        <v>549</v>
      </c>
      <c r="O250" s="178">
        <f>+B250/'Total x Ano'!$I$30</f>
        <v>1.8441451595444152E-3</v>
      </c>
      <c r="P250" s="178">
        <f>+C250/'Total x Ano'!$I$30</f>
        <v>0</v>
      </c>
      <c r="Q250" s="178">
        <f>+D250/'Total x Ano'!$I$30</f>
        <v>0</v>
      </c>
      <c r="R250" s="178">
        <f>+E250/'Total x Ano'!$I$30</f>
        <v>0</v>
      </c>
      <c r="S250" s="178">
        <f>+F250/'Total x Ano'!$I$30</f>
        <v>5.4410920290118847E-3</v>
      </c>
      <c r="T250" s="178">
        <f>+G250/'Total x Ano'!$I$30</f>
        <v>0</v>
      </c>
      <c r="U250" s="178">
        <f>+H250/'Total x Ano'!$I$30</f>
        <v>0</v>
      </c>
      <c r="V250" s="178">
        <f>+I250/'Total x Ano'!$I$30</f>
        <v>3.9443366501917322E-4</v>
      </c>
      <c r="W250" s="178">
        <f>+J250/'Total x Ano'!$I$30</f>
        <v>0</v>
      </c>
      <c r="X250" s="178">
        <f>+K250/'Total x Ano'!$I$30</f>
        <v>0</v>
      </c>
      <c r="Y250" s="178">
        <f>+L250/'Total x Ano'!$I$30</f>
        <v>7.6796708535754729E-3</v>
      </c>
    </row>
    <row r="251" spans="1:25" x14ac:dyDescent="0.25">
      <c r="A251" s="162" t="s">
        <v>550</v>
      </c>
      <c r="B251" s="177">
        <f>tab_dinamicas!C772</f>
        <v>523578.32397516788</v>
      </c>
      <c r="C251" s="177">
        <f>tab_dinamicas!D772</f>
        <v>0</v>
      </c>
      <c r="D251" s="177">
        <f>tab_dinamicas!E772</f>
        <v>0</v>
      </c>
      <c r="E251" s="177">
        <f>tab_dinamicas!F772</f>
        <v>0</v>
      </c>
      <c r="F251" s="177">
        <f>tab_dinamicas!G772</f>
        <v>2300827.3548453213</v>
      </c>
      <c r="G251" s="177">
        <f>tab_dinamicas!H772</f>
        <v>0</v>
      </c>
      <c r="H251" s="177">
        <f>tab_dinamicas!I772</f>
        <v>0</v>
      </c>
      <c r="I251" s="177">
        <f>tab_dinamicas!J772</f>
        <v>167370.31032323782</v>
      </c>
      <c r="J251" s="177">
        <f>tab_dinamicas!K772</f>
        <v>0</v>
      </c>
      <c r="K251" s="177">
        <f>tab_dinamicas!L772</f>
        <v>0</v>
      </c>
      <c r="L251" s="177">
        <f t="shared" si="14"/>
        <v>2991775.9891437269</v>
      </c>
      <c r="N251" s="162" t="s">
        <v>550</v>
      </c>
      <c r="O251" s="178">
        <f>+B251/'Total x Ano'!$I$30</f>
        <v>2.3543767593562056E-3</v>
      </c>
      <c r="P251" s="178">
        <f>+C251/'Total x Ano'!$I$30</f>
        <v>0</v>
      </c>
      <c r="Q251" s="178">
        <f>+D251/'Total x Ano'!$I$30</f>
        <v>0</v>
      </c>
      <c r="R251" s="178">
        <f>+E251/'Total x Ano'!$I$30</f>
        <v>0</v>
      </c>
      <c r="S251" s="178">
        <f>+F251/'Total x Ano'!$I$30</f>
        <v>1.034613963849992E-2</v>
      </c>
      <c r="T251" s="178">
        <f>+G251/'Total x Ano'!$I$30</f>
        <v>0</v>
      </c>
      <c r="U251" s="178">
        <f>+H251/'Total x Ano'!$I$30</f>
        <v>0</v>
      </c>
      <c r="V251" s="178">
        <f>+I251/'Total x Ano'!$I$30</f>
        <v>7.5261474890613717E-4</v>
      </c>
      <c r="W251" s="178">
        <f>+J251/'Total x Ano'!$I$30</f>
        <v>0</v>
      </c>
      <c r="X251" s="178">
        <f>+K251/'Total x Ano'!$I$30</f>
        <v>0</v>
      </c>
      <c r="Y251" s="178">
        <f>+L251/'Total x Ano'!$I$30</f>
        <v>1.3453131146762264E-2</v>
      </c>
    </row>
    <row r="252" spans="1:25" x14ac:dyDescent="0.25">
      <c r="A252" s="162" t="s">
        <v>551</v>
      </c>
      <c r="B252" s="177">
        <f>tab_dinamicas!C773</f>
        <v>72153.646817080997</v>
      </c>
      <c r="C252" s="177">
        <f>tab_dinamicas!D773</f>
        <v>0</v>
      </c>
      <c r="D252" s="177">
        <f>tab_dinamicas!E773</f>
        <v>0</v>
      </c>
      <c r="E252" s="177">
        <f>tab_dinamicas!F773</f>
        <v>0</v>
      </c>
      <c r="F252" s="177">
        <f>tab_dinamicas!G773</f>
        <v>287150.07457164041</v>
      </c>
      <c r="G252" s="177">
        <f>tab_dinamicas!H773</f>
        <v>0</v>
      </c>
      <c r="H252" s="177">
        <f>tab_dinamicas!I773</f>
        <v>0</v>
      </c>
      <c r="I252" s="177">
        <f>tab_dinamicas!J773</f>
        <v>27369.813288276517</v>
      </c>
      <c r="J252" s="177">
        <f>tab_dinamicas!K773</f>
        <v>0</v>
      </c>
      <c r="K252" s="177">
        <f>tab_dinamicas!L773</f>
        <v>0</v>
      </c>
      <c r="L252" s="177">
        <f t="shared" si="14"/>
        <v>386673.53467699786</v>
      </c>
      <c r="N252" s="162" t="s">
        <v>551</v>
      </c>
      <c r="O252" s="178">
        <f>+B252/'Total x Ano'!$I$30</f>
        <v>3.2445359441004711E-4</v>
      </c>
      <c r="P252" s="178">
        <f>+C252/'Total x Ano'!$I$30</f>
        <v>0</v>
      </c>
      <c r="Q252" s="178">
        <f>+D252/'Total x Ano'!$I$30</f>
        <v>0</v>
      </c>
      <c r="R252" s="178">
        <f>+E252/'Total x Ano'!$I$30</f>
        <v>0</v>
      </c>
      <c r="S252" s="178">
        <f>+F252/'Total x Ano'!$I$30</f>
        <v>1.2912288974952588E-3</v>
      </c>
      <c r="T252" s="178">
        <f>+G252/'Total x Ano'!$I$30</f>
        <v>0</v>
      </c>
      <c r="U252" s="178">
        <f>+H252/'Total x Ano'!$I$30</f>
        <v>0</v>
      </c>
      <c r="V252" s="178">
        <f>+I252/'Total x Ano'!$I$30</f>
        <v>1.230739497093716E-4</v>
      </c>
      <c r="W252" s="178">
        <f>+J252/'Total x Ano'!$I$30</f>
        <v>0</v>
      </c>
      <c r="X252" s="178">
        <f>+K252/'Total x Ano'!$I$30</f>
        <v>0</v>
      </c>
      <c r="Y252" s="178">
        <f>+L252/'Total x Ano'!$I$30</f>
        <v>1.7387564416146773E-3</v>
      </c>
    </row>
    <row r="253" spans="1:25" x14ac:dyDescent="0.25">
      <c r="A253" s="162" t="s">
        <v>552</v>
      </c>
      <c r="B253" s="177">
        <f>tab_dinamicas!C774</f>
        <v>62363.419152884293</v>
      </c>
      <c r="C253" s="177">
        <f>tab_dinamicas!D774</f>
        <v>0</v>
      </c>
      <c r="D253" s="177">
        <f>tab_dinamicas!E774</f>
        <v>0</v>
      </c>
      <c r="E253" s="177">
        <f>tab_dinamicas!F774</f>
        <v>0</v>
      </c>
      <c r="F253" s="177">
        <f>tab_dinamicas!G774</f>
        <v>342972.06335127278</v>
      </c>
      <c r="G253" s="177">
        <f>tab_dinamicas!H774</f>
        <v>0</v>
      </c>
      <c r="H253" s="177">
        <f>tab_dinamicas!I774</f>
        <v>0</v>
      </c>
      <c r="I253" s="177">
        <f>tab_dinamicas!J774</f>
        <v>25831.660151646385</v>
      </c>
      <c r="J253" s="177">
        <f>tab_dinamicas!K774</f>
        <v>0</v>
      </c>
      <c r="K253" s="177">
        <f>tab_dinamicas!L774</f>
        <v>0</v>
      </c>
      <c r="L253" s="177">
        <f t="shared" si="14"/>
        <v>431167.14265580347</v>
      </c>
      <c r="N253" s="162" t="s">
        <v>552</v>
      </c>
      <c r="O253" s="178">
        <f>+B253/'Total x Ano'!$I$30</f>
        <v>2.8042983821939906E-4</v>
      </c>
      <c r="P253" s="178">
        <f>+C253/'Total x Ano'!$I$30</f>
        <v>0</v>
      </c>
      <c r="Q253" s="178">
        <f>+D253/'Total x Ano'!$I$30</f>
        <v>0</v>
      </c>
      <c r="R253" s="178">
        <f>+E253/'Total x Ano'!$I$30</f>
        <v>0</v>
      </c>
      <c r="S253" s="178">
        <f>+F253/'Total x Ano'!$I$30</f>
        <v>1.5422438593943359E-3</v>
      </c>
      <c r="T253" s="178">
        <f>+G253/'Total x Ano'!$I$30</f>
        <v>0</v>
      </c>
      <c r="U253" s="178">
        <f>+H253/'Total x Ano'!$I$30</f>
        <v>0</v>
      </c>
      <c r="V253" s="178">
        <f>+I253/'Total x Ano'!$I$30</f>
        <v>1.1615733030137527E-4</v>
      </c>
      <c r="W253" s="178">
        <f>+J253/'Total x Ano'!$I$30</f>
        <v>0</v>
      </c>
      <c r="X253" s="178">
        <f>+K253/'Total x Ano'!$I$30</f>
        <v>0</v>
      </c>
      <c r="Y253" s="178">
        <f>+L253/'Total x Ano'!$I$30</f>
        <v>1.9388310279151103E-3</v>
      </c>
    </row>
    <row r="254" spans="1:25" x14ac:dyDescent="0.25">
      <c r="A254" s="162" t="s">
        <v>553</v>
      </c>
      <c r="B254" s="177">
        <f>tab_dinamicas!C775</f>
        <v>172548.88992487136</v>
      </c>
      <c r="C254" s="177">
        <f>tab_dinamicas!D775</f>
        <v>0</v>
      </c>
      <c r="D254" s="177">
        <f>tab_dinamicas!E775</f>
        <v>0</v>
      </c>
      <c r="E254" s="177">
        <f>tab_dinamicas!F775</f>
        <v>0</v>
      </c>
      <c r="F254" s="177">
        <f>tab_dinamicas!G775</f>
        <v>925848.73425459093</v>
      </c>
      <c r="G254" s="177">
        <f>tab_dinamicas!H775</f>
        <v>0</v>
      </c>
      <c r="H254" s="177">
        <f>tab_dinamicas!I775</f>
        <v>0</v>
      </c>
      <c r="I254" s="177">
        <f>tab_dinamicas!J775</f>
        <v>99928.661998665746</v>
      </c>
      <c r="J254" s="177">
        <f>tab_dinamicas!K775</f>
        <v>0</v>
      </c>
      <c r="K254" s="177">
        <f>tab_dinamicas!L775</f>
        <v>0</v>
      </c>
      <c r="L254" s="177">
        <f t="shared" si="14"/>
        <v>1198326.2861781279</v>
      </c>
      <c r="N254" s="162" t="s">
        <v>553</v>
      </c>
      <c r="O254" s="178">
        <f>+B254/'Total x Ano'!$I$30</f>
        <v>7.7590128866965183E-4</v>
      </c>
      <c r="P254" s="178">
        <f>+C254/'Total x Ano'!$I$30</f>
        <v>0</v>
      </c>
      <c r="Q254" s="178">
        <f>+D254/'Total x Ano'!$I$30</f>
        <v>0</v>
      </c>
      <c r="R254" s="178">
        <f>+E254/'Total x Ano'!$I$30</f>
        <v>0</v>
      </c>
      <c r="S254" s="178">
        <f>+F254/'Total x Ano'!$I$30</f>
        <v>4.163267734345227E-3</v>
      </c>
      <c r="T254" s="178">
        <f>+G254/'Total x Ano'!$I$30</f>
        <v>0</v>
      </c>
      <c r="U254" s="178">
        <f>+H254/'Total x Ano'!$I$30</f>
        <v>0</v>
      </c>
      <c r="V254" s="178">
        <f>+I254/'Total x Ano'!$I$30</f>
        <v>4.4934961710595676E-4</v>
      </c>
      <c r="W254" s="178">
        <f>+J254/'Total x Ano'!$I$30</f>
        <v>0</v>
      </c>
      <c r="X254" s="178">
        <f>+K254/'Total x Ano'!$I$30</f>
        <v>0</v>
      </c>
      <c r="Y254" s="178">
        <f>+L254/'Total x Ano'!$I$30</f>
        <v>5.3885186401208349E-3</v>
      </c>
    </row>
    <row r="255" spans="1:25" x14ac:dyDescent="0.25">
      <c r="A255" s="162" t="s">
        <v>554</v>
      </c>
      <c r="B255" s="177">
        <f>tab_dinamicas!C776</f>
        <v>182821.51328675801</v>
      </c>
      <c r="C255" s="177">
        <f>tab_dinamicas!D776</f>
        <v>0</v>
      </c>
      <c r="D255" s="177">
        <f>tab_dinamicas!E776</f>
        <v>0</v>
      </c>
      <c r="E255" s="177">
        <f>tab_dinamicas!F776</f>
        <v>0</v>
      </c>
      <c r="F255" s="177">
        <f>tab_dinamicas!G776</f>
        <v>1074423.3265641956</v>
      </c>
      <c r="G255" s="177">
        <f>tab_dinamicas!H776</f>
        <v>0</v>
      </c>
      <c r="H255" s="177">
        <f>tab_dinamicas!I776</f>
        <v>0</v>
      </c>
      <c r="I255" s="177">
        <f>tab_dinamicas!J776</f>
        <v>61508.339140659977</v>
      </c>
      <c r="J255" s="177">
        <f>tab_dinamicas!K776</f>
        <v>0</v>
      </c>
      <c r="K255" s="177">
        <f>tab_dinamicas!L776</f>
        <v>0</v>
      </c>
      <c r="L255" s="177">
        <f t="shared" si="14"/>
        <v>1318753.1789916134</v>
      </c>
      <c r="N255" s="162" t="s">
        <v>554</v>
      </c>
      <c r="O255" s="178">
        <f>+B255/'Total x Ano'!$I$30</f>
        <v>8.2209423553807992E-4</v>
      </c>
      <c r="P255" s="178">
        <f>+C255/'Total x Ano'!$I$30</f>
        <v>0</v>
      </c>
      <c r="Q255" s="178">
        <f>+D255/'Total x Ano'!$I$30</f>
        <v>0</v>
      </c>
      <c r="R255" s="178">
        <f>+E255/'Total x Ano'!$I$30</f>
        <v>0</v>
      </c>
      <c r="S255" s="178">
        <f>+F255/'Total x Ano'!$I$30</f>
        <v>4.8313637023157168E-3</v>
      </c>
      <c r="T255" s="178">
        <f>+G255/'Total x Ano'!$I$30</f>
        <v>0</v>
      </c>
      <c r="U255" s="178">
        <f>+H255/'Total x Ano'!$I$30</f>
        <v>0</v>
      </c>
      <c r="V255" s="178">
        <f>+I255/'Total x Ano'!$I$30</f>
        <v>2.7658479648259404E-4</v>
      </c>
      <c r="W255" s="178">
        <f>+J255/'Total x Ano'!$I$30</f>
        <v>0</v>
      </c>
      <c r="X255" s="178">
        <f>+K255/'Total x Ano'!$I$30</f>
        <v>0</v>
      </c>
      <c r="Y255" s="178">
        <f>+L255/'Total x Ano'!$I$30</f>
        <v>5.9300427343363903E-3</v>
      </c>
    </row>
    <row r="256" spans="1:25" x14ac:dyDescent="0.25">
      <c r="A256" s="161" t="s">
        <v>94</v>
      </c>
      <c r="B256" s="168">
        <f t="shared" ref="B256:K256" si="15">SUM(B229:B255)</f>
        <v>7228514.5212330399</v>
      </c>
      <c r="C256" s="168">
        <f t="shared" si="15"/>
        <v>0</v>
      </c>
      <c r="D256" s="168">
        <f t="shared" si="15"/>
        <v>0</v>
      </c>
      <c r="E256" s="168">
        <f t="shared" si="15"/>
        <v>0</v>
      </c>
      <c r="F256" s="168">
        <f t="shared" si="15"/>
        <v>46590594.328184091</v>
      </c>
      <c r="G256" s="168">
        <f t="shared" si="15"/>
        <v>0</v>
      </c>
      <c r="H256" s="168">
        <f t="shared" si="15"/>
        <v>0</v>
      </c>
      <c r="I256" s="168">
        <f t="shared" si="15"/>
        <v>2620618.135776314</v>
      </c>
      <c r="J256" s="168">
        <f t="shared" si="15"/>
        <v>0</v>
      </c>
      <c r="K256" s="168">
        <f t="shared" si="15"/>
        <v>0</v>
      </c>
      <c r="L256" s="177">
        <f t="shared" si="14"/>
        <v>56439726.985193439</v>
      </c>
      <c r="N256" s="162" t="s">
        <v>94</v>
      </c>
      <c r="O256" s="178">
        <f>+B256/'Total x Ano'!$I$30</f>
        <v>3.2504490377388263E-2</v>
      </c>
      <c r="P256" s="178">
        <f>+C256/'Total x Ano'!$I$30</f>
        <v>0</v>
      </c>
      <c r="Q256" s="178">
        <f>+D256/'Total x Ano'!$I$30</f>
        <v>0</v>
      </c>
      <c r="R256" s="178">
        <f>+E256/'Total x Ano'!$I$30</f>
        <v>0</v>
      </c>
      <c r="S256" s="178">
        <f>+F256/'Total x Ano'!$I$30</f>
        <v>0.2095041132682034</v>
      </c>
      <c r="T256" s="178">
        <f>+G256/'Total x Ano'!$I$30</f>
        <v>0</v>
      </c>
      <c r="U256" s="178">
        <f>+H256/'Total x Ano'!$I$30</f>
        <v>0</v>
      </c>
      <c r="V256" s="178">
        <f>+I256/'Total x Ano'!$I$30</f>
        <v>1.1784144131818115E-2</v>
      </c>
      <c r="W256" s="178">
        <f>+J256/'Total x Ano'!$I$30</f>
        <v>0</v>
      </c>
      <c r="X256" s="178">
        <f>+K256/'Total x Ano'!$I$30</f>
        <v>0</v>
      </c>
      <c r="Y256" s="178">
        <f>+L256/'Total x Ano'!$I$30</f>
        <v>0.25379274777740973</v>
      </c>
    </row>
    <row r="259" spans="1:27" s="132" customFormat="1" x14ac:dyDescent="0.25">
      <c r="A259" s="162"/>
      <c r="B259" s="176">
        <v>2015</v>
      </c>
      <c r="C259" s="162">
        <v>2015</v>
      </c>
      <c r="D259" s="162">
        <v>2015</v>
      </c>
      <c r="E259" s="162">
        <v>2015</v>
      </c>
      <c r="F259" s="162">
        <v>2015</v>
      </c>
      <c r="G259" s="162">
        <v>2015</v>
      </c>
      <c r="H259" s="162">
        <v>2015</v>
      </c>
      <c r="I259" s="162">
        <v>2015</v>
      </c>
      <c r="J259" s="162">
        <v>2015</v>
      </c>
      <c r="K259" s="162">
        <v>2015</v>
      </c>
      <c r="L259" s="162">
        <v>2015</v>
      </c>
      <c r="M259" s="161"/>
      <c r="N259" s="162"/>
      <c r="O259" s="176">
        <v>2015</v>
      </c>
      <c r="P259" s="162">
        <v>2015</v>
      </c>
      <c r="Q259" s="162">
        <v>2015</v>
      </c>
      <c r="R259" s="162">
        <v>2015</v>
      </c>
      <c r="S259" s="162">
        <v>2015</v>
      </c>
      <c r="T259" s="162">
        <v>2015</v>
      </c>
      <c r="U259" s="162">
        <v>2015</v>
      </c>
      <c r="V259" s="162">
        <v>2015</v>
      </c>
      <c r="W259" s="162">
        <v>2015</v>
      </c>
      <c r="X259" s="162">
        <v>2015</v>
      </c>
      <c r="Y259" s="162">
        <v>2015</v>
      </c>
      <c r="Z259" s="161"/>
      <c r="AA259" s="161"/>
    </row>
    <row r="260" spans="1:27" s="132" customFormat="1" x14ac:dyDescent="0.25">
      <c r="A260" s="162"/>
      <c r="B260" s="162" t="s">
        <v>779</v>
      </c>
      <c r="C260" s="162" t="s">
        <v>781</v>
      </c>
      <c r="D260" s="162" t="s">
        <v>23</v>
      </c>
      <c r="E260" s="162" t="s">
        <v>786</v>
      </c>
      <c r="F260" s="162" t="s">
        <v>787</v>
      </c>
      <c r="G260" s="162" t="s">
        <v>790</v>
      </c>
      <c r="H260" s="162" t="s">
        <v>25</v>
      </c>
      <c r="I260" s="162" t="s">
        <v>24</v>
      </c>
      <c r="J260" s="162" t="s">
        <v>35</v>
      </c>
      <c r="K260" s="162" t="s">
        <v>794</v>
      </c>
      <c r="L260" s="162" t="s">
        <v>938</v>
      </c>
      <c r="M260" s="161"/>
      <c r="N260" s="162"/>
      <c r="O260" s="162" t="s">
        <v>779</v>
      </c>
      <c r="P260" s="162" t="s">
        <v>781</v>
      </c>
      <c r="Q260" s="162" t="s">
        <v>23</v>
      </c>
      <c r="R260" s="162" t="s">
        <v>786</v>
      </c>
      <c r="S260" s="162" t="s">
        <v>787</v>
      </c>
      <c r="T260" s="162" t="s">
        <v>790</v>
      </c>
      <c r="U260" s="162" t="s">
        <v>25</v>
      </c>
      <c r="V260" s="162" t="s">
        <v>24</v>
      </c>
      <c r="W260" s="162" t="s">
        <v>35</v>
      </c>
      <c r="X260" s="162" t="s">
        <v>794</v>
      </c>
      <c r="Y260" s="162" t="s">
        <v>938</v>
      </c>
      <c r="Z260" s="161"/>
      <c r="AA260" s="161"/>
    </row>
    <row r="261" spans="1:27" s="132" customFormat="1" x14ac:dyDescent="0.25">
      <c r="A261" s="162" t="s">
        <v>528</v>
      </c>
      <c r="B261" s="177">
        <f>'[1]SCC x Atuacao = Comércio'!B37</f>
        <v>62487.70217129236</v>
      </c>
      <c r="C261" s="177">
        <f>'[1]SCC x Atuacao = Comércio'!C37</f>
        <v>0</v>
      </c>
      <c r="D261" s="177">
        <f>'[1]SCC x Atuacao = Comércio'!D37</f>
        <v>0</v>
      </c>
      <c r="E261" s="177">
        <f>'[1]SCC x Atuacao = Comércio'!E37</f>
        <v>0</v>
      </c>
      <c r="F261" s="177">
        <f>'[1]SCC x Atuacao = Comércio'!F37</f>
        <v>140938.53932604511</v>
      </c>
      <c r="G261" s="177">
        <f>'[1]SCC x Atuacao = Comércio'!G37</f>
        <v>0</v>
      </c>
      <c r="H261" s="177">
        <f>'[1]SCC x Atuacao = Comércio'!H37</f>
        <v>0</v>
      </c>
      <c r="I261" s="177">
        <f>'[1]SCC x Atuacao = Comércio'!I37</f>
        <v>14111.851927086609</v>
      </c>
      <c r="J261" s="177">
        <f>'[1]SCC x Atuacao = Comércio'!J37</f>
        <v>0</v>
      </c>
      <c r="K261" s="177">
        <f>'[1]SCC x Atuacao = Comércio'!K37</f>
        <v>0</v>
      </c>
      <c r="L261" s="177">
        <f>SUM(B261:K261)</f>
        <v>217538.09342442406</v>
      </c>
      <c r="M261" s="161"/>
      <c r="N261" s="162" t="s">
        <v>528</v>
      </c>
      <c r="O261" s="178">
        <f>B261/'Total x Ano'!$J$30</f>
        <v>3.2752187462507364E-4</v>
      </c>
      <c r="P261" s="178">
        <f>C261/'Total x Ano'!$J$30</f>
        <v>0</v>
      </c>
      <c r="Q261" s="178">
        <f>D261/'Total x Ano'!$J$30</f>
        <v>0</v>
      </c>
      <c r="R261" s="178">
        <f>E261/'Total x Ano'!$J$30</f>
        <v>0</v>
      </c>
      <c r="S261" s="178">
        <f>F261/'Total x Ano'!$J$30</f>
        <v>7.3871262669333122E-4</v>
      </c>
      <c r="T261" s="178">
        <f>G261/'Total x Ano'!$J$30</f>
        <v>0</v>
      </c>
      <c r="U261" s="178">
        <f>H261/'Total x Ano'!$J$30</f>
        <v>0</v>
      </c>
      <c r="V261" s="178">
        <f>I261/'Total x Ano'!$J$30</f>
        <v>7.3965597021332654E-5</v>
      </c>
      <c r="W261" s="178">
        <f>J261/'Total x Ano'!$J$30</f>
        <v>0</v>
      </c>
      <c r="X261" s="178">
        <f>K261/'Total x Ano'!$J$30</f>
        <v>0</v>
      </c>
      <c r="Y261" s="178">
        <f>L261/'Total x Ano'!$J$30</f>
        <v>1.1402000983397375E-3</v>
      </c>
      <c r="Z261" s="161"/>
      <c r="AA261" s="161"/>
    </row>
    <row r="262" spans="1:27" s="132" customFormat="1" x14ac:dyDescent="0.25">
      <c r="A262" s="162" t="s">
        <v>529</v>
      </c>
      <c r="B262" s="177">
        <f>'[1]SCC x Atuacao = Comércio'!B38</f>
        <v>13053.49948322739</v>
      </c>
      <c r="C262" s="177">
        <f>'[1]SCC x Atuacao = Comércio'!C38</f>
        <v>0</v>
      </c>
      <c r="D262" s="177">
        <f>'[1]SCC x Atuacao = Comércio'!D38</f>
        <v>0</v>
      </c>
      <c r="E262" s="177">
        <f>'[1]SCC x Atuacao = Comércio'!E38</f>
        <v>0</v>
      </c>
      <c r="F262" s="177">
        <f>'[1]SCC x Atuacao = Comércio'!F38</f>
        <v>36740.564783068708</v>
      </c>
      <c r="G262" s="177">
        <f>'[1]SCC x Atuacao = Comércio'!G38</f>
        <v>0</v>
      </c>
      <c r="H262" s="177">
        <f>'[1]SCC x Atuacao = Comércio'!H38</f>
        <v>0</v>
      </c>
      <c r="I262" s="177">
        <f>'[1]SCC x Atuacao = Comércio'!I38</f>
        <v>4666.2586127610166</v>
      </c>
      <c r="J262" s="177">
        <f>'[1]SCC x Atuacao = Comércio'!J38</f>
        <v>0</v>
      </c>
      <c r="K262" s="177">
        <f>'[1]SCC x Atuacao = Comércio'!K38</f>
        <v>0</v>
      </c>
      <c r="L262" s="177">
        <f t="shared" ref="L262:L288" si="16">SUM(B262:K262)</f>
        <v>54460.322879057116</v>
      </c>
      <c r="M262" s="161"/>
      <c r="N262" s="162" t="s">
        <v>529</v>
      </c>
      <c r="O262" s="178">
        <f>B262/'Total x Ano'!$J$30</f>
        <v>6.8418368296605312E-5</v>
      </c>
      <c r="P262" s="178">
        <f>C262/'Total x Ano'!$J$30</f>
        <v>0</v>
      </c>
      <c r="Q262" s="178">
        <f>D262/'Total x Ano'!$J$30</f>
        <v>0</v>
      </c>
      <c r="R262" s="178">
        <f>E262/'Total x Ano'!$J$30</f>
        <v>0</v>
      </c>
      <c r="S262" s="178">
        <f>F262/'Total x Ano'!$J$30</f>
        <v>1.9257130978426172E-4</v>
      </c>
      <c r="T262" s="178">
        <f>G262/'Total x Ano'!$J$30</f>
        <v>0</v>
      </c>
      <c r="U262" s="178">
        <f>H262/'Total x Ano'!$J$30</f>
        <v>0</v>
      </c>
      <c r="V262" s="178">
        <f>I262/'Total x Ano'!$J$30</f>
        <v>2.4457640707406343E-5</v>
      </c>
      <c r="W262" s="178">
        <f>J262/'Total x Ano'!$J$30</f>
        <v>0</v>
      </c>
      <c r="X262" s="178">
        <f>K262/'Total x Ano'!$J$30</f>
        <v>0</v>
      </c>
      <c r="Y262" s="178">
        <f>L262/'Total x Ano'!$J$30</f>
        <v>2.8544731878827337E-4</v>
      </c>
      <c r="Z262" s="161"/>
      <c r="AA262" s="161"/>
    </row>
    <row r="263" spans="1:27" s="132" customFormat="1" x14ac:dyDescent="0.25">
      <c r="A263" s="162" t="s">
        <v>530</v>
      </c>
      <c r="B263" s="177">
        <f>'[1]SCC x Atuacao = Comércio'!B39</f>
        <v>93755.430498990274</v>
      </c>
      <c r="C263" s="177">
        <f>'[1]SCC x Atuacao = Comércio'!C39</f>
        <v>0</v>
      </c>
      <c r="D263" s="177">
        <f>'[1]SCC x Atuacao = Comércio'!D39</f>
        <v>0</v>
      </c>
      <c r="E263" s="177">
        <f>'[1]SCC x Atuacao = Comércio'!E39</f>
        <v>0</v>
      </c>
      <c r="F263" s="177">
        <f>'[1]SCC x Atuacao = Comércio'!F39</f>
        <v>458536.74350735208</v>
      </c>
      <c r="G263" s="177">
        <f>'[1]SCC x Atuacao = Comércio'!G39</f>
        <v>0</v>
      </c>
      <c r="H263" s="177">
        <f>'[1]SCC x Atuacao = Comércio'!H39</f>
        <v>0</v>
      </c>
      <c r="I263" s="177">
        <f>'[1]SCC x Atuacao = Comércio'!I39</f>
        <v>28593.945430819273</v>
      </c>
      <c r="J263" s="177">
        <f>'[1]SCC x Atuacao = Comércio'!J39</f>
        <v>0</v>
      </c>
      <c r="K263" s="177">
        <f>'[1]SCC x Atuacao = Comércio'!K39</f>
        <v>0</v>
      </c>
      <c r="L263" s="177">
        <f t="shared" si="16"/>
        <v>580886.1194371616</v>
      </c>
      <c r="M263" s="161"/>
      <c r="N263" s="162" t="s">
        <v>530</v>
      </c>
      <c r="O263" s="178">
        <f>B263/'Total x Ano'!$J$30</f>
        <v>4.9140796166797216E-4</v>
      </c>
      <c r="P263" s="178">
        <f>C263/'Total x Ano'!$J$30</f>
        <v>0</v>
      </c>
      <c r="Q263" s="178">
        <f>D263/'Total x Ano'!$J$30</f>
        <v>0</v>
      </c>
      <c r="R263" s="178">
        <f>E263/'Total x Ano'!$J$30</f>
        <v>0</v>
      </c>
      <c r="S263" s="178">
        <f>F263/'Total x Ano'!$J$30</f>
        <v>2.4033659200065685E-3</v>
      </c>
      <c r="T263" s="178">
        <f>G263/'Total x Ano'!$J$30</f>
        <v>0</v>
      </c>
      <c r="U263" s="178">
        <f>H263/'Total x Ano'!$J$30</f>
        <v>0</v>
      </c>
      <c r="V263" s="178">
        <f>I263/'Total x Ano'!$J$30</f>
        <v>1.4987177132481361E-4</v>
      </c>
      <c r="W263" s="178">
        <f>J263/'Total x Ano'!$J$30</f>
        <v>0</v>
      </c>
      <c r="X263" s="178">
        <f>K263/'Total x Ano'!$J$30</f>
        <v>0</v>
      </c>
      <c r="Y263" s="178">
        <f>L263/'Total x Ano'!$J$30</f>
        <v>3.0446456529993541E-3</v>
      </c>
      <c r="Z263" s="161"/>
      <c r="AA263" s="161"/>
    </row>
    <row r="264" spans="1:27" s="132" customFormat="1" x14ac:dyDescent="0.25">
      <c r="A264" s="162" t="s">
        <v>531</v>
      </c>
      <c r="B264" s="177">
        <f>'[1]SCC x Atuacao = Comércio'!B40</f>
        <v>6123.2780856762183</v>
      </c>
      <c r="C264" s="177">
        <f>'[1]SCC x Atuacao = Comércio'!C40</f>
        <v>0</v>
      </c>
      <c r="D264" s="177">
        <f>'[1]SCC x Atuacao = Comércio'!D40</f>
        <v>0</v>
      </c>
      <c r="E264" s="177">
        <f>'[1]SCC x Atuacao = Comércio'!E40</f>
        <v>0</v>
      </c>
      <c r="F264" s="177">
        <f>'[1]SCC x Atuacao = Comércio'!F40</f>
        <v>33818.808865120365</v>
      </c>
      <c r="G264" s="177">
        <f>'[1]SCC x Atuacao = Comércio'!G40</f>
        <v>0</v>
      </c>
      <c r="H264" s="177">
        <f>'[1]SCC x Atuacao = Comércio'!H40</f>
        <v>0</v>
      </c>
      <c r="I264" s="177">
        <f>'[1]SCC x Atuacao = Comércio'!I40</f>
        <v>5654.8929213011852</v>
      </c>
      <c r="J264" s="177">
        <f>'[1]SCC x Atuacao = Comércio'!J40</f>
        <v>0</v>
      </c>
      <c r="K264" s="177">
        <f>'[1]SCC x Atuacao = Comércio'!K40</f>
        <v>0</v>
      </c>
      <c r="L264" s="177">
        <f t="shared" si="16"/>
        <v>45596.979872097771</v>
      </c>
      <c r="M264" s="161"/>
      <c r="N264" s="162" t="s">
        <v>531</v>
      </c>
      <c r="O264" s="178">
        <f>B264/'Total x Ano'!$J$30</f>
        <v>3.2094435349435248E-5</v>
      </c>
      <c r="P264" s="178">
        <f>C264/'Total x Ano'!$J$30</f>
        <v>0</v>
      </c>
      <c r="Q264" s="178">
        <f>D264/'Total x Ano'!$J$30</f>
        <v>0</v>
      </c>
      <c r="R264" s="178">
        <f>E264/'Total x Ano'!$J$30</f>
        <v>0</v>
      </c>
      <c r="S264" s="178">
        <f>F264/'Total x Ano'!$J$30</f>
        <v>1.7725727290673074E-4</v>
      </c>
      <c r="T264" s="178">
        <f>G264/'Total x Ano'!$J$30</f>
        <v>0</v>
      </c>
      <c r="U264" s="178">
        <f>H264/'Total x Ano'!$J$30</f>
        <v>0</v>
      </c>
      <c r="V264" s="178">
        <f>I264/'Total x Ano'!$J$30</f>
        <v>2.9639450100303124E-5</v>
      </c>
      <c r="W264" s="178">
        <f>J264/'Total x Ano'!$J$30</f>
        <v>0</v>
      </c>
      <c r="X264" s="178">
        <f>K264/'Total x Ano'!$J$30</f>
        <v>0</v>
      </c>
      <c r="Y264" s="178">
        <f>L264/'Total x Ano'!$J$30</f>
        <v>2.3899115835646911E-4</v>
      </c>
      <c r="Z264" s="161"/>
      <c r="AA264" s="161"/>
    </row>
    <row r="265" spans="1:27" s="132" customFormat="1" x14ac:dyDescent="0.25">
      <c r="A265" s="162" t="s">
        <v>532</v>
      </c>
      <c r="B265" s="177">
        <f>'[1]SCC x Atuacao = Comércio'!B41</f>
        <v>79665.624344658339</v>
      </c>
      <c r="C265" s="177">
        <f>'[1]SCC x Atuacao = Comércio'!C41</f>
        <v>0</v>
      </c>
      <c r="D265" s="177">
        <f>'[1]SCC x Atuacao = Comércio'!D41</f>
        <v>0</v>
      </c>
      <c r="E265" s="177">
        <f>'[1]SCC x Atuacao = Comércio'!E41</f>
        <v>0</v>
      </c>
      <c r="F265" s="177">
        <f>'[1]SCC x Atuacao = Comércio'!F41</f>
        <v>383896.80272648006</v>
      </c>
      <c r="G265" s="177">
        <f>'[1]SCC x Atuacao = Comércio'!G41</f>
        <v>0</v>
      </c>
      <c r="H265" s="177">
        <f>'[1]SCC x Atuacao = Comércio'!H41</f>
        <v>0</v>
      </c>
      <c r="I265" s="177">
        <f>'[1]SCC x Atuacao = Comércio'!I41</f>
        <v>35954.592723095026</v>
      </c>
      <c r="J265" s="177">
        <f>'[1]SCC x Atuacao = Comércio'!J41</f>
        <v>0</v>
      </c>
      <c r="K265" s="177">
        <f>'[1]SCC x Atuacao = Comércio'!K41</f>
        <v>0</v>
      </c>
      <c r="L265" s="177">
        <f t="shared" si="16"/>
        <v>499517.01979423343</v>
      </c>
      <c r="M265" s="161"/>
      <c r="N265" s="162" t="s">
        <v>532</v>
      </c>
      <c r="O265" s="178">
        <f>B265/'Total x Ano'!$J$30</f>
        <v>4.1755791494804722E-4</v>
      </c>
      <c r="P265" s="178">
        <f>C265/'Total x Ano'!$J$30</f>
        <v>0</v>
      </c>
      <c r="Q265" s="178">
        <f>D265/'Total x Ano'!$J$30</f>
        <v>0</v>
      </c>
      <c r="R265" s="178">
        <f>E265/'Total x Ano'!$J$30</f>
        <v>0</v>
      </c>
      <c r="S265" s="178">
        <f>F265/'Total x Ano'!$J$30</f>
        <v>2.0121495289886476E-3</v>
      </c>
      <c r="T265" s="178">
        <f>G265/'Total x Ano'!$J$30</f>
        <v>0</v>
      </c>
      <c r="U265" s="178">
        <f>H265/'Total x Ano'!$J$30</f>
        <v>0</v>
      </c>
      <c r="V265" s="178">
        <f>I265/'Total x Ano'!$J$30</f>
        <v>1.8845173051441021E-4</v>
      </c>
      <c r="W265" s="178">
        <f>J265/'Total x Ano'!$J$30</f>
        <v>0</v>
      </c>
      <c r="X265" s="178">
        <f>K265/'Total x Ano'!$J$30</f>
        <v>0</v>
      </c>
      <c r="Y265" s="178">
        <f>L265/'Total x Ano'!$J$30</f>
        <v>2.6181591744511051E-3</v>
      </c>
      <c r="Z265" s="161"/>
      <c r="AA265" s="161"/>
    </row>
    <row r="266" spans="1:27" s="132" customFormat="1" x14ac:dyDescent="0.25">
      <c r="A266" s="162" t="s">
        <v>533</v>
      </c>
      <c r="B266" s="177">
        <f>'[1]SCC x Atuacao = Comércio'!B42</f>
        <v>5179.0962687294468</v>
      </c>
      <c r="C266" s="177">
        <f>'[1]SCC x Atuacao = Comércio'!C42</f>
        <v>0</v>
      </c>
      <c r="D266" s="177">
        <f>'[1]SCC x Atuacao = Comércio'!D42</f>
        <v>0</v>
      </c>
      <c r="E266" s="177">
        <f>'[1]SCC x Atuacao = Comércio'!E42</f>
        <v>0</v>
      </c>
      <c r="F266" s="177">
        <f>'[1]SCC x Atuacao = Comércio'!F42</f>
        <v>48535.304822187063</v>
      </c>
      <c r="G266" s="177">
        <f>'[1]SCC x Atuacao = Comércio'!G42</f>
        <v>0</v>
      </c>
      <c r="H266" s="177">
        <f>'[1]SCC x Atuacao = Comércio'!H42</f>
        <v>0</v>
      </c>
      <c r="I266" s="177">
        <f>'[1]SCC x Atuacao = Comércio'!I42</f>
        <v>408.35252230685705</v>
      </c>
      <c r="J266" s="177">
        <f>'[1]SCC x Atuacao = Comércio'!J42</f>
        <v>0</v>
      </c>
      <c r="K266" s="177">
        <f>'[1]SCC x Atuacao = Comércio'!K42</f>
        <v>0</v>
      </c>
      <c r="L266" s="177">
        <f t="shared" si="16"/>
        <v>54122.753613223365</v>
      </c>
      <c r="M266" s="161"/>
      <c r="N266" s="162" t="s">
        <v>533</v>
      </c>
      <c r="O266" s="178">
        <f>B266/'Total x Ano'!$J$30</f>
        <v>2.714561841541485E-5</v>
      </c>
      <c r="P266" s="178">
        <f>C266/'Total x Ano'!$J$30</f>
        <v>0</v>
      </c>
      <c r="Q266" s="178">
        <f>D266/'Total x Ano'!$J$30</f>
        <v>0</v>
      </c>
      <c r="R266" s="178">
        <f>E266/'Total x Ano'!$J$30</f>
        <v>0</v>
      </c>
      <c r="S266" s="178">
        <f>F266/'Total x Ano'!$J$30</f>
        <v>2.5439203984948383E-4</v>
      </c>
      <c r="T266" s="178">
        <f>G266/'Total x Ano'!$J$30</f>
        <v>0</v>
      </c>
      <c r="U266" s="178">
        <f>H266/'Total x Ano'!$J$30</f>
        <v>0</v>
      </c>
      <c r="V266" s="178">
        <f>I266/'Total x Ano'!$J$30</f>
        <v>2.140331280660579E-6</v>
      </c>
      <c r="W266" s="178">
        <f>J266/'Total x Ano'!$J$30</f>
        <v>0</v>
      </c>
      <c r="X266" s="178">
        <f>K266/'Total x Ano'!$J$30</f>
        <v>0</v>
      </c>
      <c r="Y266" s="178">
        <f>L266/'Total x Ano'!$J$30</f>
        <v>2.8367798954555924E-4</v>
      </c>
      <c r="Z266" s="161"/>
      <c r="AA266" s="161"/>
    </row>
    <row r="267" spans="1:27" s="132" customFormat="1" x14ac:dyDescent="0.25">
      <c r="A267" s="162" t="s">
        <v>534</v>
      </c>
      <c r="B267" s="177">
        <f>'[1]SCC x Atuacao = Comércio'!B43</f>
        <v>10005.141995056612</v>
      </c>
      <c r="C267" s="177">
        <f>'[1]SCC x Atuacao = Comércio'!C43</f>
        <v>0</v>
      </c>
      <c r="D267" s="177">
        <f>'[1]SCC x Atuacao = Comércio'!D43</f>
        <v>0</v>
      </c>
      <c r="E267" s="177">
        <f>'[1]SCC x Atuacao = Comércio'!E43</f>
        <v>0</v>
      </c>
      <c r="F267" s="177">
        <f>'[1]SCC x Atuacao = Comércio'!F43</f>
        <v>77313.082880575646</v>
      </c>
      <c r="G267" s="177">
        <f>'[1]SCC x Atuacao = Comércio'!G43</f>
        <v>0</v>
      </c>
      <c r="H267" s="177">
        <f>'[1]SCC x Atuacao = Comércio'!H43</f>
        <v>0</v>
      </c>
      <c r="I267" s="177">
        <f>'[1]SCC x Atuacao = Comércio'!I43</f>
        <v>9639.4337205989541</v>
      </c>
      <c r="J267" s="177">
        <f>'[1]SCC x Atuacao = Comércio'!J43</f>
        <v>0</v>
      </c>
      <c r="K267" s="177">
        <f>'[1]SCC x Atuacao = Comércio'!K43</f>
        <v>0</v>
      </c>
      <c r="L267" s="177">
        <f t="shared" si="16"/>
        <v>96957.658596231224</v>
      </c>
      <c r="M267" s="161"/>
      <c r="N267" s="162" t="s">
        <v>534</v>
      </c>
      <c r="O267" s="178">
        <f>B267/'Total x Ano'!$J$30</f>
        <v>5.2440764314365222E-5</v>
      </c>
      <c r="P267" s="178">
        <f>C267/'Total x Ano'!$J$30</f>
        <v>0</v>
      </c>
      <c r="Q267" s="178">
        <f>D267/'Total x Ano'!$J$30</f>
        <v>0</v>
      </c>
      <c r="R267" s="178">
        <f>E267/'Total x Ano'!$J$30</f>
        <v>0</v>
      </c>
      <c r="S267" s="178">
        <f>F267/'Total x Ano'!$J$30</f>
        <v>4.0522734807366535E-4</v>
      </c>
      <c r="T267" s="178">
        <f>G267/'Total x Ano'!$J$30</f>
        <v>0</v>
      </c>
      <c r="U267" s="178">
        <f>H267/'Total x Ano'!$J$30</f>
        <v>0</v>
      </c>
      <c r="V267" s="178">
        <f>I267/'Total x Ano'!$J$30</f>
        <v>5.0523947797605859E-5</v>
      </c>
      <c r="W267" s="178">
        <f>J267/'Total x Ano'!$J$30</f>
        <v>0</v>
      </c>
      <c r="X267" s="178">
        <f>K267/'Total x Ano'!$J$30</f>
        <v>0</v>
      </c>
      <c r="Y267" s="178">
        <f>L267/'Total x Ano'!$J$30</f>
        <v>5.0819206018563651E-4</v>
      </c>
      <c r="Z267" s="161"/>
      <c r="AA267" s="161"/>
    </row>
    <row r="268" spans="1:27" s="132" customFormat="1" x14ac:dyDescent="0.25">
      <c r="A268" s="162" t="s">
        <v>535</v>
      </c>
      <c r="B268" s="177">
        <f>'[1]SCC x Atuacao = Comércio'!B44</f>
        <v>71884.328863963776</v>
      </c>
      <c r="C268" s="177">
        <f>'[1]SCC x Atuacao = Comércio'!C44</f>
        <v>0</v>
      </c>
      <c r="D268" s="177">
        <f>'[1]SCC x Atuacao = Comércio'!D44</f>
        <v>0</v>
      </c>
      <c r="E268" s="177">
        <f>'[1]SCC x Atuacao = Comércio'!E44</f>
        <v>0</v>
      </c>
      <c r="F268" s="177">
        <f>'[1]SCC x Atuacao = Comércio'!F44</f>
        <v>286160.65206359804</v>
      </c>
      <c r="G268" s="177">
        <f>'[1]SCC x Atuacao = Comércio'!G44</f>
        <v>0</v>
      </c>
      <c r="H268" s="177">
        <f>'[1]SCC x Atuacao = Comércio'!H44</f>
        <v>0</v>
      </c>
      <c r="I268" s="177">
        <f>'[1]SCC x Atuacao = Comércio'!I44</f>
        <v>18471.770223530679</v>
      </c>
      <c r="J268" s="177">
        <f>'[1]SCC x Atuacao = Comércio'!J44</f>
        <v>0</v>
      </c>
      <c r="K268" s="177">
        <f>'[1]SCC x Atuacao = Comércio'!K44</f>
        <v>0</v>
      </c>
      <c r="L268" s="177">
        <f t="shared" si="16"/>
        <v>376516.75115109247</v>
      </c>
      <c r="M268" s="161"/>
      <c r="N268" s="162" t="s">
        <v>535</v>
      </c>
      <c r="O268" s="178">
        <f>B268/'Total x Ano'!$J$30</f>
        <v>3.767731782031661E-4</v>
      </c>
      <c r="P268" s="178">
        <f>C268/'Total x Ano'!$J$30</f>
        <v>0</v>
      </c>
      <c r="Q268" s="178">
        <f>D268/'Total x Ano'!$J$30</f>
        <v>0</v>
      </c>
      <c r="R268" s="178">
        <f>E268/'Total x Ano'!$J$30</f>
        <v>0</v>
      </c>
      <c r="S268" s="178">
        <f>F268/'Total x Ano'!$J$30</f>
        <v>1.4998770950304043E-3</v>
      </c>
      <c r="T268" s="178">
        <f>G268/'Total x Ano'!$J$30</f>
        <v>0</v>
      </c>
      <c r="U268" s="178">
        <f>H268/'Total x Ano'!$J$30</f>
        <v>0</v>
      </c>
      <c r="V268" s="178">
        <f>I268/'Total x Ano'!$J$30</f>
        <v>9.6817591318532881E-5</v>
      </c>
      <c r="W268" s="178">
        <f>J268/'Total x Ano'!$J$30</f>
        <v>0</v>
      </c>
      <c r="X268" s="178">
        <f>K268/'Total x Ano'!$J$30</f>
        <v>0</v>
      </c>
      <c r="Y268" s="178">
        <f>L268/'Total x Ano'!$J$30</f>
        <v>1.9734678645521031E-3</v>
      </c>
      <c r="Z268" s="161"/>
      <c r="AA268" s="161"/>
    </row>
    <row r="269" spans="1:27" s="132" customFormat="1" x14ac:dyDescent="0.25">
      <c r="A269" s="162" t="s">
        <v>536</v>
      </c>
      <c r="B269" s="177">
        <f>'[1]SCC x Atuacao = Comércio'!B45</f>
        <v>56819.093364985136</v>
      </c>
      <c r="C269" s="177">
        <f>'[1]SCC x Atuacao = Comércio'!C45</f>
        <v>0</v>
      </c>
      <c r="D269" s="177">
        <f>'[1]SCC x Atuacao = Comércio'!D45</f>
        <v>0</v>
      </c>
      <c r="E269" s="177">
        <f>'[1]SCC x Atuacao = Comércio'!E45</f>
        <v>0</v>
      </c>
      <c r="F269" s="177">
        <f>'[1]SCC x Atuacao = Comércio'!F45</f>
        <v>255398.50878384491</v>
      </c>
      <c r="G269" s="177">
        <f>'[1]SCC x Atuacao = Comércio'!G45</f>
        <v>0</v>
      </c>
      <c r="H269" s="177">
        <f>'[1]SCC x Atuacao = Comércio'!H45</f>
        <v>0</v>
      </c>
      <c r="I269" s="177">
        <f>'[1]SCC x Atuacao = Comércio'!I45</f>
        <v>23423.254375250232</v>
      </c>
      <c r="J269" s="177">
        <f>'[1]SCC x Atuacao = Comércio'!J45</f>
        <v>0</v>
      </c>
      <c r="K269" s="177">
        <f>'[1]SCC x Atuacao = Comércio'!K45</f>
        <v>0</v>
      </c>
      <c r="L269" s="177">
        <f t="shared" si="16"/>
        <v>335640.85652408033</v>
      </c>
      <c r="M269" s="161"/>
      <c r="N269" s="162" t="s">
        <v>536</v>
      </c>
      <c r="O269" s="178">
        <f>B269/'Total x Ano'!$J$30</f>
        <v>2.9781053434137082E-4</v>
      </c>
      <c r="P269" s="178">
        <f>C269/'Total x Ano'!$J$30</f>
        <v>0</v>
      </c>
      <c r="Q269" s="178">
        <f>D269/'Total x Ano'!$J$30</f>
        <v>0</v>
      </c>
      <c r="R269" s="178">
        <f>E269/'Total x Ano'!$J$30</f>
        <v>0</v>
      </c>
      <c r="S269" s="178">
        <f>F269/'Total x Ano'!$J$30</f>
        <v>1.3386409720113287E-3</v>
      </c>
      <c r="T269" s="178">
        <f>G269/'Total x Ano'!$J$30</f>
        <v>0</v>
      </c>
      <c r="U269" s="178">
        <f>H269/'Total x Ano'!$J$30</f>
        <v>0</v>
      </c>
      <c r="V269" s="178">
        <f>I269/'Total x Ano'!$J$30</f>
        <v>1.2277020783661263E-4</v>
      </c>
      <c r="W269" s="178">
        <f>J269/'Total x Ano'!$J$30</f>
        <v>0</v>
      </c>
      <c r="X269" s="178">
        <f>K269/'Total x Ano'!$J$30</f>
        <v>0</v>
      </c>
      <c r="Y269" s="178">
        <f>L269/'Total x Ano'!$J$30</f>
        <v>1.7592217141893123E-3</v>
      </c>
      <c r="Z269" s="161"/>
      <c r="AA269" s="161"/>
    </row>
    <row r="270" spans="1:27" s="132" customFormat="1" x14ac:dyDescent="0.25">
      <c r="A270" s="162" t="s">
        <v>537</v>
      </c>
      <c r="B270" s="177">
        <f>'[1]SCC x Atuacao = Comércio'!B46</f>
        <v>121454.64289352647</v>
      </c>
      <c r="C270" s="177">
        <f>'[1]SCC x Atuacao = Comércio'!C46</f>
        <v>0</v>
      </c>
      <c r="D270" s="177">
        <f>'[1]SCC x Atuacao = Comércio'!D46</f>
        <v>0</v>
      </c>
      <c r="E270" s="177">
        <f>'[1]SCC x Atuacao = Comércio'!E46</f>
        <v>0</v>
      </c>
      <c r="F270" s="177">
        <f>'[1]SCC x Atuacao = Comércio'!F46</f>
        <v>1141431.827328739</v>
      </c>
      <c r="G270" s="177">
        <f>'[1]SCC x Atuacao = Comércio'!G46</f>
        <v>0</v>
      </c>
      <c r="H270" s="177">
        <f>'[1]SCC x Atuacao = Comércio'!H46</f>
        <v>0</v>
      </c>
      <c r="I270" s="177">
        <f>'[1]SCC x Atuacao = Comércio'!I46</f>
        <v>30951.878620207815</v>
      </c>
      <c r="J270" s="177">
        <f>'[1]SCC x Atuacao = Comércio'!J46</f>
        <v>0</v>
      </c>
      <c r="K270" s="177">
        <f>'[1]SCC x Atuacao = Comércio'!K46</f>
        <v>0</v>
      </c>
      <c r="L270" s="177">
        <f t="shared" si="16"/>
        <v>1293838.3488424732</v>
      </c>
      <c r="M270" s="161"/>
      <c r="N270" s="162" t="s">
        <v>537</v>
      </c>
      <c r="O270" s="178">
        <f>B270/'Total x Ano'!$J$30</f>
        <v>6.3659009597382289E-4</v>
      </c>
      <c r="P270" s="178">
        <f>C270/'Total x Ano'!$J$30</f>
        <v>0</v>
      </c>
      <c r="Q270" s="178">
        <f>D270/'Total x Ano'!$J$30</f>
        <v>0</v>
      </c>
      <c r="R270" s="178">
        <f>E270/'Total x Ano'!$J$30</f>
        <v>0</v>
      </c>
      <c r="S270" s="178">
        <f>F270/'Total x Ano'!$J$30</f>
        <v>5.9826794529689161E-3</v>
      </c>
      <c r="T270" s="178">
        <f>G270/'Total x Ano'!$J$30</f>
        <v>0</v>
      </c>
      <c r="U270" s="178">
        <f>H270/'Total x Ano'!$J$30</f>
        <v>0</v>
      </c>
      <c r="V270" s="178">
        <f>I270/'Total x Ano'!$J$30</f>
        <v>1.6223059828747324E-4</v>
      </c>
      <c r="W270" s="178">
        <f>J270/'Total x Ano'!$J$30</f>
        <v>0</v>
      </c>
      <c r="X270" s="178">
        <f>K270/'Total x Ano'!$J$30</f>
        <v>0</v>
      </c>
      <c r="Y270" s="178">
        <f>L270/'Total x Ano'!$J$30</f>
        <v>6.7815001472302117E-3</v>
      </c>
      <c r="Z270" s="161"/>
      <c r="AA270" s="161"/>
    </row>
    <row r="271" spans="1:27" s="132" customFormat="1" x14ac:dyDescent="0.25">
      <c r="A271" s="162" t="s">
        <v>538</v>
      </c>
      <c r="B271" s="177">
        <f>'[1]SCC x Atuacao = Comércio'!B47</f>
        <v>47774.651511112708</v>
      </c>
      <c r="C271" s="177">
        <f>'[1]SCC x Atuacao = Comércio'!C47</f>
        <v>0</v>
      </c>
      <c r="D271" s="177">
        <f>'[1]SCC x Atuacao = Comércio'!D47</f>
        <v>0</v>
      </c>
      <c r="E271" s="177">
        <f>'[1]SCC x Atuacao = Comércio'!E47</f>
        <v>0</v>
      </c>
      <c r="F271" s="177">
        <f>'[1]SCC x Atuacao = Comércio'!F47</f>
        <v>252203.21931992311</v>
      </c>
      <c r="G271" s="177">
        <f>'[1]SCC x Atuacao = Comércio'!G47</f>
        <v>0</v>
      </c>
      <c r="H271" s="177">
        <f>'[1]SCC x Atuacao = Comércio'!H47</f>
        <v>0</v>
      </c>
      <c r="I271" s="177">
        <f>'[1]SCC x Atuacao = Comércio'!I47</f>
        <v>15042.099958263889</v>
      </c>
      <c r="J271" s="177">
        <f>'[1]SCC x Atuacao = Comércio'!J47</f>
        <v>0</v>
      </c>
      <c r="K271" s="177">
        <f>'[1]SCC x Atuacao = Comércio'!K47</f>
        <v>0</v>
      </c>
      <c r="L271" s="177">
        <f t="shared" si="16"/>
        <v>315019.9707892997</v>
      </c>
      <c r="M271" s="161"/>
      <c r="N271" s="162" t="s">
        <v>538</v>
      </c>
      <c r="O271" s="178">
        <f>B271/'Total x Ano'!$J$30</f>
        <v>2.5040516579705153E-4</v>
      </c>
      <c r="P271" s="178">
        <f>C271/'Total x Ano'!$J$30</f>
        <v>0</v>
      </c>
      <c r="Q271" s="178">
        <f>D271/'Total x Ano'!$J$30</f>
        <v>0</v>
      </c>
      <c r="R271" s="178">
        <f>E271/'Total x Ano'!$J$30</f>
        <v>0</v>
      </c>
      <c r="S271" s="178">
        <f>F271/'Total x Ano'!$J$30</f>
        <v>1.3218932415167003E-3</v>
      </c>
      <c r="T271" s="178">
        <f>G271/'Total x Ano'!$J$30</f>
        <v>0</v>
      </c>
      <c r="U271" s="178">
        <f>H271/'Total x Ano'!$J$30</f>
        <v>0</v>
      </c>
      <c r="V271" s="178">
        <f>I271/'Total x Ano'!$J$30</f>
        <v>7.8841381670963104E-5</v>
      </c>
      <c r="W271" s="178">
        <f>J271/'Total x Ano'!$J$30</f>
        <v>0</v>
      </c>
      <c r="X271" s="178">
        <f>K271/'Total x Ano'!$J$30</f>
        <v>0</v>
      </c>
      <c r="Y271" s="178">
        <f>L271/'Total x Ano'!$J$30</f>
        <v>1.6511397889847148E-3</v>
      </c>
      <c r="Z271" s="161"/>
      <c r="AA271" s="161"/>
    </row>
    <row r="272" spans="1:27" s="132" customFormat="1" x14ac:dyDescent="0.25">
      <c r="A272" s="162" t="s">
        <v>539</v>
      </c>
      <c r="B272" s="177">
        <f>'[1]SCC x Atuacao = Comércio'!B48</f>
        <v>60298.156757329067</v>
      </c>
      <c r="C272" s="177">
        <f>'[1]SCC x Atuacao = Comércio'!C48</f>
        <v>0</v>
      </c>
      <c r="D272" s="177">
        <f>'[1]SCC x Atuacao = Comércio'!D48</f>
        <v>0</v>
      </c>
      <c r="E272" s="177">
        <f>'[1]SCC x Atuacao = Comércio'!E48</f>
        <v>0</v>
      </c>
      <c r="F272" s="177">
        <f>'[1]SCC x Atuacao = Comércio'!F48</f>
        <v>239680.26564631233</v>
      </c>
      <c r="G272" s="177">
        <f>'[1]SCC x Atuacao = Comércio'!G48</f>
        <v>0</v>
      </c>
      <c r="H272" s="177">
        <f>'[1]SCC x Atuacao = Comércio'!H48</f>
        <v>0</v>
      </c>
      <c r="I272" s="177">
        <f>'[1]SCC x Atuacao = Comércio'!I48</f>
        <v>14242.624817786493</v>
      </c>
      <c r="J272" s="177">
        <f>'[1]SCC x Atuacao = Comércio'!J48</f>
        <v>0</v>
      </c>
      <c r="K272" s="177">
        <f>'[1]SCC x Atuacao = Comércio'!K48</f>
        <v>0</v>
      </c>
      <c r="L272" s="177">
        <f t="shared" si="16"/>
        <v>314221.0472214279</v>
      </c>
      <c r="M272" s="161"/>
      <c r="N272" s="162" t="s">
        <v>539</v>
      </c>
      <c r="O272" s="178">
        <f>B272/'Total x Ano'!$J$30</f>
        <v>3.1604563220232943E-4</v>
      </c>
      <c r="P272" s="178">
        <f>C272/'Total x Ano'!$J$30</f>
        <v>0</v>
      </c>
      <c r="Q272" s="178">
        <f>D272/'Total x Ano'!$J$30</f>
        <v>0</v>
      </c>
      <c r="R272" s="178">
        <f>E272/'Total x Ano'!$J$30</f>
        <v>0</v>
      </c>
      <c r="S272" s="178">
        <f>F272/'Total x Ano'!$J$30</f>
        <v>1.2562556661137715E-3</v>
      </c>
      <c r="T272" s="178">
        <f>G272/'Total x Ano'!$J$30</f>
        <v>0</v>
      </c>
      <c r="U272" s="178">
        <f>H272/'Total x Ano'!$J$30</f>
        <v>0</v>
      </c>
      <c r="V272" s="178">
        <f>I272/'Total x Ano'!$J$30</f>
        <v>7.4651027607254293E-5</v>
      </c>
      <c r="W272" s="178">
        <f>J272/'Total x Ano'!$J$30</f>
        <v>0</v>
      </c>
      <c r="X272" s="178">
        <f>K272/'Total x Ano'!$J$30</f>
        <v>0</v>
      </c>
      <c r="Y272" s="178">
        <f>L272/'Total x Ano'!$J$30</f>
        <v>1.6469523259233553E-3</v>
      </c>
      <c r="Z272" s="161"/>
      <c r="AA272" s="161"/>
    </row>
    <row r="273" spans="1:27" s="132" customFormat="1" x14ac:dyDescent="0.25">
      <c r="A273" s="162" t="s">
        <v>540</v>
      </c>
      <c r="B273" s="177">
        <f>'[1]SCC x Atuacao = Comércio'!B49</f>
        <v>164331.27548016436</v>
      </c>
      <c r="C273" s="177">
        <f>'[1]SCC x Atuacao = Comércio'!C49</f>
        <v>0</v>
      </c>
      <c r="D273" s="177">
        <f>'[1]SCC x Atuacao = Comércio'!D49</f>
        <v>0</v>
      </c>
      <c r="E273" s="177">
        <f>'[1]SCC x Atuacao = Comércio'!E49</f>
        <v>0</v>
      </c>
      <c r="F273" s="177">
        <f>'[1]SCC x Atuacao = Comércio'!F49</f>
        <v>1621950.282308711</v>
      </c>
      <c r="G273" s="177">
        <f>'[1]SCC x Atuacao = Comércio'!G49</f>
        <v>0</v>
      </c>
      <c r="H273" s="177">
        <f>'[1]SCC x Atuacao = Comércio'!H49</f>
        <v>0</v>
      </c>
      <c r="I273" s="177">
        <f>'[1]SCC x Atuacao = Comércio'!I49</f>
        <v>43706.905646114945</v>
      </c>
      <c r="J273" s="177">
        <f>'[1]SCC x Atuacao = Comércio'!J49</f>
        <v>0</v>
      </c>
      <c r="K273" s="177">
        <f>'[1]SCC x Atuacao = Comércio'!K49</f>
        <v>0</v>
      </c>
      <c r="L273" s="177">
        <f t="shared" si="16"/>
        <v>1829988.4634349903</v>
      </c>
      <c r="M273" s="161"/>
      <c r="N273" s="162" t="s">
        <v>540</v>
      </c>
      <c r="O273" s="178">
        <f>B273/'Total x Ano'!$J$30</f>
        <v>8.6132287689591784E-4</v>
      </c>
      <c r="P273" s="178">
        <f>C273/'Total x Ano'!$J$30</f>
        <v>0</v>
      </c>
      <c r="Q273" s="178">
        <f>D273/'Total x Ano'!$J$30</f>
        <v>0</v>
      </c>
      <c r="R273" s="178">
        <f>E273/'Total x Ano'!$J$30</f>
        <v>0</v>
      </c>
      <c r="S273" s="178">
        <f>F273/'Total x Ano'!$J$30</f>
        <v>8.5012599047763916E-3</v>
      </c>
      <c r="T273" s="178">
        <f>G273/'Total x Ano'!$J$30</f>
        <v>0</v>
      </c>
      <c r="U273" s="178">
        <f>H273/'Total x Ano'!$J$30</f>
        <v>0</v>
      </c>
      <c r="V273" s="178">
        <f>I273/'Total x Ano'!$J$30</f>
        <v>2.2908455862301268E-4</v>
      </c>
      <c r="W273" s="178">
        <f>J273/'Total x Ano'!$J$30</f>
        <v>0</v>
      </c>
      <c r="X273" s="178">
        <f>K273/'Total x Ano'!$J$30</f>
        <v>0</v>
      </c>
      <c r="Y273" s="178">
        <f>L273/'Total x Ano'!$J$30</f>
        <v>9.5916673402953213E-3</v>
      </c>
      <c r="Z273" s="161"/>
      <c r="AA273" s="161"/>
    </row>
    <row r="274" spans="1:27" s="132" customFormat="1" x14ac:dyDescent="0.25">
      <c r="A274" s="162" t="s">
        <v>541</v>
      </c>
      <c r="B274" s="177">
        <f>'[1]SCC x Atuacao = Comércio'!B50</f>
        <v>27126.735720883469</v>
      </c>
      <c r="C274" s="177">
        <f>'[1]SCC x Atuacao = Comércio'!C50</f>
        <v>0</v>
      </c>
      <c r="D274" s="177">
        <f>'[1]SCC x Atuacao = Comércio'!D50</f>
        <v>0</v>
      </c>
      <c r="E274" s="177">
        <f>'[1]SCC x Atuacao = Comércio'!E50</f>
        <v>0</v>
      </c>
      <c r="F274" s="177">
        <f>'[1]SCC x Atuacao = Comércio'!F50</f>
        <v>148573.23755491589</v>
      </c>
      <c r="G274" s="177">
        <f>'[1]SCC x Atuacao = Comércio'!G50</f>
        <v>0</v>
      </c>
      <c r="H274" s="177">
        <f>'[1]SCC x Atuacao = Comércio'!H50</f>
        <v>0</v>
      </c>
      <c r="I274" s="177">
        <f>'[1]SCC x Atuacao = Comércio'!I50</f>
        <v>9901.3330150560578</v>
      </c>
      <c r="J274" s="177">
        <f>'[1]SCC x Atuacao = Comércio'!J50</f>
        <v>0</v>
      </c>
      <c r="K274" s="177">
        <f>'[1]SCC x Atuacao = Comércio'!K50</f>
        <v>0</v>
      </c>
      <c r="L274" s="177">
        <f t="shared" si="16"/>
        <v>185601.30629085543</v>
      </c>
      <c r="M274" s="161"/>
      <c r="N274" s="162" t="s">
        <v>541</v>
      </c>
      <c r="O274" s="178">
        <f>B274/'Total x Ano'!$J$30</f>
        <v>1.4218156576486178E-4</v>
      </c>
      <c r="P274" s="178">
        <f>C274/'Total x Ano'!$J$30</f>
        <v>0</v>
      </c>
      <c r="Q274" s="178">
        <f>D274/'Total x Ano'!$J$30</f>
        <v>0</v>
      </c>
      <c r="R274" s="178">
        <f>E274/'Total x Ano'!$J$30</f>
        <v>0</v>
      </c>
      <c r="S274" s="178">
        <f>F274/'Total x Ano'!$J$30</f>
        <v>7.7872899134156213E-4</v>
      </c>
      <c r="T274" s="178">
        <f>G274/'Total x Ano'!$J$30</f>
        <v>0</v>
      </c>
      <c r="U274" s="178">
        <f>H274/'Total x Ano'!$J$30</f>
        <v>0</v>
      </c>
      <c r="V274" s="178">
        <f>I274/'Total x Ano'!$J$30</f>
        <v>5.1896661866182737E-5</v>
      </c>
      <c r="W274" s="178">
        <f>J274/'Total x Ano'!$J$30</f>
        <v>0</v>
      </c>
      <c r="X274" s="178">
        <f>K274/'Total x Ano'!$J$30</f>
        <v>0</v>
      </c>
      <c r="Y274" s="178">
        <f>L274/'Total x Ano'!$J$30</f>
        <v>9.7280721897260677E-4</v>
      </c>
      <c r="Z274" s="161"/>
      <c r="AA274" s="161"/>
    </row>
    <row r="275" spans="1:27" s="132" customFormat="1" x14ac:dyDescent="0.25">
      <c r="A275" s="162" t="s">
        <v>542</v>
      </c>
      <c r="B275" s="177">
        <f>'[1]SCC x Atuacao = Comércio'!B51</f>
        <v>46734.385339096894</v>
      </c>
      <c r="C275" s="177">
        <f>'[1]SCC x Atuacao = Comércio'!C51</f>
        <v>0</v>
      </c>
      <c r="D275" s="177">
        <f>'[1]SCC x Atuacao = Comércio'!D51</f>
        <v>0</v>
      </c>
      <c r="E275" s="177">
        <f>'[1]SCC x Atuacao = Comércio'!E51</f>
        <v>0</v>
      </c>
      <c r="F275" s="177">
        <f>'[1]SCC x Atuacao = Comércio'!F51</f>
        <v>177872.3739762312</v>
      </c>
      <c r="G275" s="177">
        <f>'[1]SCC x Atuacao = Comércio'!G51</f>
        <v>0</v>
      </c>
      <c r="H275" s="177">
        <f>'[1]SCC x Atuacao = Comércio'!H51</f>
        <v>0</v>
      </c>
      <c r="I275" s="177">
        <f>'[1]SCC x Atuacao = Comércio'!I51</f>
        <v>3491.9469422613074</v>
      </c>
      <c r="J275" s="177">
        <f>'[1]SCC x Atuacao = Comércio'!J51</f>
        <v>0</v>
      </c>
      <c r="K275" s="177">
        <f>'[1]SCC x Atuacao = Comércio'!K51</f>
        <v>0</v>
      </c>
      <c r="L275" s="177">
        <f t="shared" si="16"/>
        <v>228098.70625758939</v>
      </c>
      <c r="M275" s="161"/>
      <c r="N275" s="162" t="s">
        <v>542</v>
      </c>
      <c r="O275" s="178">
        <f>B275/'Total x Ano'!$J$30</f>
        <v>2.449527341196359E-4</v>
      </c>
      <c r="P275" s="178">
        <f>C275/'Total x Ano'!$J$30</f>
        <v>0</v>
      </c>
      <c r="Q275" s="178">
        <f>D275/'Total x Ano'!$J$30</f>
        <v>0</v>
      </c>
      <c r="R275" s="178">
        <f>E275/'Total x Ano'!$J$30</f>
        <v>0</v>
      </c>
      <c r="S275" s="178">
        <f>F275/'Total x Ano'!$J$30</f>
        <v>9.3229693754800038E-4</v>
      </c>
      <c r="T275" s="178">
        <f>G275/'Total x Ano'!$J$30</f>
        <v>0</v>
      </c>
      <c r="U275" s="178">
        <f>H275/'Total x Ano'!$J$30</f>
        <v>0</v>
      </c>
      <c r="V275" s="178">
        <f>I275/'Total x Ano'!$J$30</f>
        <v>1.8302625458776146E-5</v>
      </c>
      <c r="W275" s="178">
        <f>J275/'Total x Ano'!$J$30</f>
        <v>0</v>
      </c>
      <c r="X275" s="178">
        <f>K275/'Total x Ano'!$J$30</f>
        <v>0</v>
      </c>
      <c r="Y275" s="178">
        <f>L275/'Total x Ano'!$J$30</f>
        <v>1.1955522971264123E-3</v>
      </c>
      <c r="Z275" s="161"/>
      <c r="AA275" s="161"/>
    </row>
    <row r="276" spans="1:27" s="132" customFormat="1" x14ac:dyDescent="0.25">
      <c r="A276" s="162" t="s">
        <v>543</v>
      </c>
      <c r="B276" s="177">
        <f>'[1]SCC x Atuacao = Comércio'!B52</f>
        <v>157885.81661821555</v>
      </c>
      <c r="C276" s="177">
        <f>'[1]SCC x Atuacao = Comércio'!C52</f>
        <v>0</v>
      </c>
      <c r="D276" s="177">
        <f>'[1]SCC x Atuacao = Comércio'!D52</f>
        <v>0</v>
      </c>
      <c r="E276" s="177">
        <f>'[1]SCC x Atuacao = Comércio'!E52</f>
        <v>0</v>
      </c>
      <c r="F276" s="177">
        <f>'[1]SCC x Atuacao = Comércio'!F52</f>
        <v>1285814.0208318308</v>
      </c>
      <c r="G276" s="177">
        <f>'[1]SCC x Atuacao = Comércio'!G52</f>
        <v>0</v>
      </c>
      <c r="H276" s="177">
        <f>'[1]SCC x Atuacao = Comércio'!H52</f>
        <v>0</v>
      </c>
      <c r="I276" s="177">
        <f>'[1]SCC x Atuacao = Comércio'!I52</f>
        <v>91243.095465680104</v>
      </c>
      <c r="J276" s="177">
        <f>'[1]SCC x Atuacao = Comércio'!J52</f>
        <v>0</v>
      </c>
      <c r="K276" s="177">
        <f>'[1]SCC x Atuacao = Comércio'!K52</f>
        <v>0</v>
      </c>
      <c r="L276" s="177">
        <f t="shared" si="16"/>
        <v>1534942.9329157264</v>
      </c>
      <c r="M276" s="161"/>
      <c r="N276" s="162" t="s">
        <v>543</v>
      </c>
      <c r="O276" s="178">
        <f>B276/'Total x Ano'!$J$30</f>
        <v>8.2753976924543197E-4</v>
      </c>
      <c r="P276" s="178">
        <f>C276/'Total x Ano'!$J$30</f>
        <v>0</v>
      </c>
      <c r="Q276" s="178">
        <f>D276/'Total x Ano'!$J$30</f>
        <v>0</v>
      </c>
      <c r="R276" s="178">
        <f>E276/'Total x Ano'!$J$30</f>
        <v>0</v>
      </c>
      <c r="S276" s="178">
        <f>F276/'Total x Ano'!$J$30</f>
        <v>6.7394415843237418E-3</v>
      </c>
      <c r="T276" s="178">
        <f>G276/'Total x Ano'!$J$30</f>
        <v>0</v>
      </c>
      <c r="U276" s="178">
        <f>H276/'Total x Ano'!$J$30</f>
        <v>0</v>
      </c>
      <c r="V276" s="178">
        <f>I276/'Total x Ano'!$J$30</f>
        <v>4.7823985576546358E-4</v>
      </c>
      <c r="W276" s="178">
        <f>J276/'Total x Ano'!$J$30</f>
        <v>0</v>
      </c>
      <c r="X276" s="178">
        <f>K276/'Total x Ano'!$J$30</f>
        <v>0</v>
      </c>
      <c r="Y276" s="178">
        <f>L276/'Total x Ano'!$J$30</f>
        <v>8.0452212093346364E-3</v>
      </c>
      <c r="Z276" s="161"/>
      <c r="AA276" s="161"/>
    </row>
    <row r="277" spans="1:27" s="132" customFormat="1" x14ac:dyDescent="0.25">
      <c r="A277" s="162" t="s">
        <v>544</v>
      </c>
      <c r="B277" s="177">
        <f>'[1]SCC x Atuacao = Comércio'!B53</f>
        <v>480004.4878362579</v>
      </c>
      <c r="C277" s="177">
        <f>'[1]SCC x Atuacao = Comércio'!C53</f>
        <v>0</v>
      </c>
      <c r="D277" s="177">
        <f>'[1]SCC x Atuacao = Comércio'!D53</f>
        <v>0</v>
      </c>
      <c r="E277" s="177">
        <f>'[1]SCC x Atuacao = Comércio'!E53</f>
        <v>0</v>
      </c>
      <c r="F277" s="177">
        <f>'[1]SCC x Atuacao = Comércio'!F53</f>
        <v>2854623.420176412</v>
      </c>
      <c r="G277" s="177">
        <f>'[1]SCC x Atuacao = Comércio'!G53</f>
        <v>0</v>
      </c>
      <c r="H277" s="177">
        <f>'[1]SCC x Atuacao = Comércio'!H53</f>
        <v>0</v>
      </c>
      <c r="I277" s="177">
        <f>'[1]SCC x Atuacao = Comércio'!I53</f>
        <v>236569.37761223677</v>
      </c>
      <c r="J277" s="177">
        <f>'[1]SCC x Atuacao = Comércio'!J53</f>
        <v>0</v>
      </c>
      <c r="K277" s="177">
        <f>'[1]SCC x Atuacao = Comércio'!K53</f>
        <v>0</v>
      </c>
      <c r="L277" s="177">
        <f t="shared" si="16"/>
        <v>3571197.2856249069</v>
      </c>
      <c r="M277" s="161"/>
      <c r="N277" s="162" t="s">
        <v>544</v>
      </c>
      <c r="O277" s="178">
        <f>B277/'Total x Ano'!$J$30</f>
        <v>2.5158865540235004E-3</v>
      </c>
      <c r="P277" s="178">
        <f>C277/'Total x Ano'!$J$30</f>
        <v>0</v>
      </c>
      <c r="Q277" s="178">
        <f>D277/'Total x Ano'!$J$30</f>
        <v>0</v>
      </c>
      <c r="R277" s="178">
        <f>E277/'Total x Ano'!$J$30</f>
        <v>0</v>
      </c>
      <c r="S277" s="178">
        <f>F277/'Total x Ano'!$J$30</f>
        <v>1.4962169858029221E-2</v>
      </c>
      <c r="T277" s="178">
        <f>G277/'Total x Ano'!$J$30</f>
        <v>0</v>
      </c>
      <c r="U277" s="178">
        <f>H277/'Total x Ano'!$J$30</f>
        <v>0</v>
      </c>
      <c r="V277" s="178">
        <f>I277/'Total x Ano'!$J$30</f>
        <v>1.2399503156965621E-3</v>
      </c>
      <c r="W277" s="178">
        <f>J277/'Total x Ano'!$J$30</f>
        <v>0</v>
      </c>
      <c r="X277" s="178">
        <f>K277/'Total x Ano'!$J$30</f>
        <v>0</v>
      </c>
      <c r="Y277" s="178">
        <f>L277/'Total x Ano'!$J$30</f>
        <v>1.8718006727749283E-2</v>
      </c>
      <c r="Z277" s="161"/>
      <c r="AA277" s="161"/>
    </row>
    <row r="278" spans="1:27" s="132" customFormat="1" x14ac:dyDescent="0.25">
      <c r="A278" s="162" t="s">
        <v>545</v>
      </c>
      <c r="B278" s="177">
        <f>'[1]SCC x Atuacao = Comércio'!B54</f>
        <v>125641.395368392</v>
      </c>
      <c r="C278" s="177">
        <f>'[1]SCC x Atuacao = Comércio'!C54</f>
        <v>0</v>
      </c>
      <c r="D278" s="177">
        <f>'[1]SCC x Atuacao = Comércio'!D54</f>
        <v>0</v>
      </c>
      <c r="E278" s="177">
        <f>'[1]SCC x Atuacao = Comércio'!E54</f>
        <v>0</v>
      </c>
      <c r="F278" s="177">
        <f>'[1]SCC x Atuacao = Comércio'!F54</f>
        <v>607360.28903720563</v>
      </c>
      <c r="G278" s="177">
        <f>'[1]SCC x Atuacao = Comércio'!G54</f>
        <v>0</v>
      </c>
      <c r="H278" s="177">
        <f>'[1]SCC x Atuacao = Comércio'!H54</f>
        <v>0</v>
      </c>
      <c r="I278" s="177">
        <f>'[1]SCC x Atuacao = Comércio'!I54</f>
        <v>56305.605022970289</v>
      </c>
      <c r="J278" s="177">
        <f>'[1]SCC x Atuacao = Comércio'!J54</f>
        <v>0</v>
      </c>
      <c r="K278" s="177">
        <f>'[1]SCC x Atuacao = Comércio'!K54</f>
        <v>0</v>
      </c>
      <c r="L278" s="177">
        <f t="shared" si="16"/>
        <v>789307.28942856786</v>
      </c>
      <c r="M278" s="161"/>
      <c r="N278" s="162" t="s">
        <v>545</v>
      </c>
      <c r="O278" s="178">
        <f>B278/'Total x Ano'!$J$30</f>
        <v>6.58534462169274E-4</v>
      </c>
      <c r="P278" s="178">
        <f>C278/'Total x Ano'!$J$30</f>
        <v>0</v>
      </c>
      <c r="Q278" s="178">
        <f>D278/'Total x Ano'!$J$30</f>
        <v>0</v>
      </c>
      <c r="R278" s="178">
        <f>E278/'Total x Ano'!$J$30</f>
        <v>0</v>
      </c>
      <c r="S278" s="178">
        <f>F278/'Total x Ano'!$J$30</f>
        <v>3.1834068708911532E-3</v>
      </c>
      <c r="T278" s="178">
        <f>G278/'Total x Ano'!$J$30</f>
        <v>0</v>
      </c>
      <c r="U278" s="178">
        <f>H278/'Total x Ano'!$J$30</f>
        <v>0</v>
      </c>
      <c r="V278" s="178">
        <f>I278/'Total x Ano'!$J$30</f>
        <v>2.951191461396762E-4</v>
      </c>
      <c r="W278" s="178">
        <f>J278/'Total x Ano'!$J$30</f>
        <v>0</v>
      </c>
      <c r="X278" s="178">
        <f>K278/'Total x Ano'!$J$30</f>
        <v>0</v>
      </c>
      <c r="Y278" s="178">
        <f>L278/'Total x Ano'!$J$30</f>
        <v>4.1370604792001029E-3</v>
      </c>
      <c r="Z278" s="161"/>
      <c r="AA278" s="161"/>
    </row>
    <row r="279" spans="1:27" s="132" customFormat="1" x14ac:dyDescent="0.25">
      <c r="A279" s="162" t="s">
        <v>546</v>
      </c>
      <c r="B279" s="177">
        <f>'[1]SCC x Atuacao = Comércio'!B55</f>
        <v>762331.7506868752</v>
      </c>
      <c r="C279" s="177">
        <f>'[1]SCC x Atuacao = Comércio'!C55</f>
        <v>0</v>
      </c>
      <c r="D279" s="177">
        <f>'[1]SCC x Atuacao = Comércio'!D55</f>
        <v>0</v>
      </c>
      <c r="E279" s="177">
        <f>'[1]SCC x Atuacao = Comércio'!E55</f>
        <v>0</v>
      </c>
      <c r="F279" s="177">
        <f>'[1]SCC x Atuacao = Comércio'!F55</f>
        <v>4284212.9447035547</v>
      </c>
      <c r="G279" s="177">
        <f>'[1]SCC x Atuacao = Comércio'!G55</f>
        <v>0</v>
      </c>
      <c r="H279" s="177">
        <f>'[1]SCC x Atuacao = Comércio'!H55</f>
        <v>0</v>
      </c>
      <c r="I279" s="177">
        <f>'[1]SCC x Atuacao = Comércio'!I55</f>
        <v>148817.10775514669</v>
      </c>
      <c r="J279" s="177">
        <f>'[1]SCC x Atuacao = Comércio'!J55</f>
        <v>0</v>
      </c>
      <c r="K279" s="177">
        <f>'[1]SCC x Atuacao = Comércio'!K55</f>
        <v>0</v>
      </c>
      <c r="L279" s="177">
        <f t="shared" si="16"/>
        <v>5195361.8031455772</v>
      </c>
      <c r="M279" s="161"/>
      <c r="N279" s="162" t="s">
        <v>546</v>
      </c>
      <c r="O279" s="178">
        <f>B279/'Total x Ano'!$J$30</f>
        <v>3.9956713944569707E-3</v>
      </c>
      <c r="P279" s="178">
        <f>C279/'Total x Ano'!$J$30</f>
        <v>0</v>
      </c>
      <c r="Q279" s="178">
        <f>D279/'Total x Ano'!$J$30</f>
        <v>0</v>
      </c>
      <c r="R279" s="178">
        <f>E279/'Total x Ano'!$J$30</f>
        <v>0</v>
      </c>
      <c r="S279" s="178">
        <f>F279/'Total x Ano'!$J$30</f>
        <v>2.2455193681084833E-2</v>
      </c>
      <c r="T279" s="178">
        <f>G279/'Total x Ano'!$J$30</f>
        <v>0</v>
      </c>
      <c r="U279" s="178">
        <f>H279/'Total x Ano'!$J$30</f>
        <v>0</v>
      </c>
      <c r="V279" s="178">
        <f>I279/'Total x Ano'!$J$30</f>
        <v>7.8000720805252127E-4</v>
      </c>
      <c r="W279" s="178">
        <f>J279/'Total x Ano'!$J$30</f>
        <v>0</v>
      </c>
      <c r="X279" s="178">
        <f>K279/'Total x Ano'!$J$30</f>
        <v>0</v>
      </c>
      <c r="Y279" s="178">
        <f>L279/'Total x Ano'!$J$30</f>
        <v>2.7230872283594328E-2</v>
      </c>
      <c r="Z279" s="161"/>
      <c r="AA279" s="161"/>
    </row>
    <row r="280" spans="1:27" s="132" customFormat="1" x14ac:dyDescent="0.25">
      <c r="A280" s="162" t="s">
        <v>547</v>
      </c>
      <c r="B280" s="177">
        <f>'[1]SCC x Atuacao = Comércio'!B56</f>
        <v>2895241.6808960084</v>
      </c>
      <c r="C280" s="177">
        <f>'[1]SCC x Atuacao = Comércio'!C56</f>
        <v>0</v>
      </c>
      <c r="D280" s="177">
        <f>'[1]SCC x Atuacao = Comércio'!D56</f>
        <v>0</v>
      </c>
      <c r="E280" s="177">
        <f>'[1]SCC x Atuacao = Comércio'!E56</f>
        <v>0</v>
      </c>
      <c r="F280" s="177">
        <f>'[1]SCC x Atuacao = Comércio'!F56</f>
        <v>17314278.069056146</v>
      </c>
      <c r="G280" s="177">
        <f>'[1]SCC x Atuacao = Comércio'!G56</f>
        <v>0</v>
      </c>
      <c r="H280" s="177">
        <f>'[1]SCC x Atuacao = Comércio'!H56</f>
        <v>0</v>
      </c>
      <c r="I280" s="177">
        <f>'[1]SCC x Atuacao = Comércio'!I56</f>
        <v>695641.15369295306</v>
      </c>
      <c r="J280" s="177">
        <f>'[1]SCC x Atuacao = Comércio'!J56</f>
        <v>0</v>
      </c>
      <c r="K280" s="177">
        <f>'[1]SCC x Atuacao = Comércio'!K56</f>
        <v>0</v>
      </c>
      <c r="L280" s="177">
        <f t="shared" si="16"/>
        <v>20905160.903645106</v>
      </c>
      <c r="M280" s="161"/>
      <c r="N280" s="162" t="s">
        <v>547</v>
      </c>
      <c r="O280" s="178">
        <f>B280/'Total x Ano'!$J$30</f>
        <v>1.5175065650843379E-2</v>
      </c>
      <c r="P280" s="178">
        <f>C280/'Total x Ano'!$J$30</f>
        <v>0</v>
      </c>
      <c r="Q280" s="178">
        <f>D280/'Total x Ano'!$J$30</f>
        <v>0</v>
      </c>
      <c r="R280" s="178">
        <f>E280/'Total x Ano'!$J$30</f>
        <v>0</v>
      </c>
      <c r="S280" s="178">
        <f>F280/'Total x Ano'!$J$30</f>
        <v>9.0750733566937081E-2</v>
      </c>
      <c r="T280" s="178">
        <f>G280/'Total x Ano'!$J$30</f>
        <v>0</v>
      </c>
      <c r="U280" s="178">
        <f>H280/'Total x Ano'!$J$30</f>
        <v>0</v>
      </c>
      <c r="V280" s="178">
        <f>I280/'Total x Ano'!$J$30</f>
        <v>3.6461205454364821E-3</v>
      </c>
      <c r="W280" s="178">
        <f>J280/'Total x Ano'!$J$30</f>
        <v>0</v>
      </c>
      <c r="X280" s="178">
        <f>K280/'Total x Ano'!$J$30</f>
        <v>0</v>
      </c>
      <c r="Y280" s="178">
        <f>L280/'Total x Ano'!$J$30</f>
        <v>0.10957191976321694</v>
      </c>
      <c r="Z280" s="161"/>
      <c r="AA280" s="161"/>
    </row>
    <row r="281" spans="1:27" s="132" customFormat="1" x14ac:dyDescent="0.25">
      <c r="A281" s="162" t="s">
        <v>548</v>
      </c>
      <c r="B281" s="177">
        <f>'[1]SCC x Atuacao = Comércio'!B57</f>
        <v>704764.24956452742</v>
      </c>
      <c r="C281" s="177">
        <f>'[1]SCC x Atuacao = Comércio'!C57</f>
        <v>0</v>
      </c>
      <c r="D281" s="177">
        <f>'[1]SCC x Atuacao = Comércio'!D57</f>
        <v>0</v>
      </c>
      <c r="E281" s="177">
        <f>'[1]SCC x Atuacao = Comércio'!E57</f>
        <v>0</v>
      </c>
      <c r="F281" s="177">
        <f>'[1]SCC x Atuacao = Comércio'!F57</f>
        <v>2533659.8431974282</v>
      </c>
      <c r="G281" s="177">
        <f>'[1]SCC x Atuacao = Comércio'!G57</f>
        <v>0</v>
      </c>
      <c r="H281" s="177">
        <f>'[1]SCC x Atuacao = Comércio'!H57</f>
        <v>0</v>
      </c>
      <c r="I281" s="177">
        <f>'[1]SCC x Atuacao = Comércio'!I57</f>
        <v>171381.35628033668</v>
      </c>
      <c r="J281" s="177">
        <f>'[1]SCC x Atuacao = Comércio'!J57</f>
        <v>0</v>
      </c>
      <c r="K281" s="177">
        <f>'[1]SCC x Atuacao = Comércio'!K57</f>
        <v>0</v>
      </c>
      <c r="L281" s="177">
        <f t="shared" si="16"/>
        <v>3409805.4490422923</v>
      </c>
      <c r="M281" s="161"/>
      <c r="N281" s="162" t="s">
        <v>548</v>
      </c>
      <c r="O281" s="178">
        <f>B281/'Total x Ano'!$J$30</f>
        <v>3.6939381696795932E-3</v>
      </c>
      <c r="P281" s="178">
        <f>C281/'Total x Ano'!$J$30</f>
        <v>0</v>
      </c>
      <c r="Q281" s="178">
        <f>D281/'Total x Ano'!$J$30</f>
        <v>0</v>
      </c>
      <c r="R281" s="178">
        <f>E281/'Total x Ano'!$J$30</f>
        <v>0</v>
      </c>
      <c r="S281" s="178">
        <f>F281/'Total x Ano'!$J$30</f>
        <v>1.327987736261369E-2</v>
      </c>
      <c r="T281" s="178">
        <f>G281/'Total x Ano'!$J$30</f>
        <v>0</v>
      </c>
      <c r="U281" s="178">
        <f>H281/'Total x Ano'!$J$30</f>
        <v>0</v>
      </c>
      <c r="V281" s="178">
        <f>I281/'Total x Ano'!$J$30</f>
        <v>8.9827503867650398E-4</v>
      </c>
      <c r="W281" s="178">
        <f>J281/'Total x Ano'!$J$30</f>
        <v>0</v>
      </c>
      <c r="X281" s="178">
        <f>K281/'Total x Ano'!$J$30</f>
        <v>0</v>
      </c>
      <c r="Y281" s="178">
        <f>L281/'Total x Ano'!$J$30</f>
        <v>1.7872090570969789E-2</v>
      </c>
      <c r="Z281" s="161"/>
      <c r="AA281" s="161"/>
    </row>
    <row r="282" spans="1:27" s="132" customFormat="1" x14ac:dyDescent="0.25">
      <c r="A282" s="162" t="s">
        <v>549</v>
      </c>
      <c r="B282" s="177">
        <f>'[1]SCC x Atuacao = Comércio'!B58</f>
        <v>449161.6538307853</v>
      </c>
      <c r="C282" s="177">
        <f>'[1]SCC x Atuacao = Comércio'!C58</f>
        <v>0</v>
      </c>
      <c r="D282" s="177">
        <f>'[1]SCC x Atuacao = Comércio'!D58</f>
        <v>0</v>
      </c>
      <c r="E282" s="177">
        <f>'[1]SCC x Atuacao = Comércio'!E58</f>
        <v>0</v>
      </c>
      <c r="F282" s="177">
        <f>'[1]SCC x Atuacao = Comércio'!F58</f>
        <v>1066904.6854109031</v>
      </c>
      <c r="G282" s="177">
        <f>'[1]SCC x Atuacao = Comércio'!G58</f>
        <v>0</v>
      </c>
      <c r="H282" s="177">
        <f>'[1]SCC x Atuacao = Comércio'!H58</f>
        <v>0</v>
      </c>
      <c r="I282" s="177">
        <f>'[1]SCC x Atuacao = Comércio'!I58</f>
        <v>59480.296507581064</v>
      </c>
      <c r="J282" s="177">
        <f>'[1]SCC x Atuacao = Comércio'!J58</f>
        <v>0</v>
      </c>
      <c r="K282" s="177">
        <f>'[1]SCC x Atuacao = Comércio'!K58</f>
        <v>0</v>
      </c>
      <c r="L282" s="177">
        <f t="shared" si="16"/>
        <v>1575546.6357492695</v>
      </c>
      <c r="M282" s="161"/>
      <c r="N282" s="162" t="s">
        <v>549</v>
      </c>
      <c r="O282" s="178">
        <f>B282/'Total x Ano'!$J$30</f>
        <v>2.3542275001422839E-3</v>
      </c>
      <c r="P282" s="178">
        <f>C282/'Total x Ano'!$J$30</f>
        <v>0</v>
      </c>
      <c r="Q282" s="178">
        <f>D282/'Total x Ano'!$J$30</f>
        <v>0</v>
      </c>
      <c r="R282" s="178">
        <f>E282/'Total x Ano'!$J$30</f>
        <v>0</v>
      </c>
      <c r="S282" s="178">
        <f>F282/'Total x Ano'!$J$30</f>
        <v>5.5920542838041511E-3</v>
      </c>
      <c r="T282" s="178">
        <f>G282/'Total x Ano'!$J$30</f>
        <v>0</v>
      </c>
      <c r="U282" s="178">
        <f>H282/'Total x Ano'!$J$30</f>
        <v>0</v>
      </c>
      <c r="V282" s="178">
        <f>I282/'Total x Ano'!$J$30</f>
        <v>3.1175891477040155E-4</v>
      </c>
      <c r="W282" s="178">
        <f>J282/'Total x Ano'!$J$30</f>
        <v>0</v>
      </c>
      <c r="X282" s="178">
        <f>K282/'Total x Ano'!$J$30</f>
        <v>0</v>
      </c>
      <c r="Y282" s="178">
        <f>L282/'Total x Ano'!$J$30</f>
        <v>8.2580406987168373E-3</v>
      </c>
      <c r="Z282" s="161"/>
      <c r="AA282" s="161"/>
    </row>
    <row r="283" spans="1:27" s="132" customFormat="1" x14ac:dyDescent="0.25">
      <c r="A283" s="162" t="s">
        <v>550</v>
      </c>
      <c r="B283" s="177">
        <f>'[1]SCC x Atuacao = Comércio'!B59</f>
        <v>562346.2617181323</v>
      </c>
      <c r="C283" s="177">
        <f>'[1]SCC x Atuacao = Comércio'!C59</f>
        <v>0</v>
      </c>
      <c r="D283" s="177">
        <f>'[1]SCC x Atuacao = Comércio'!D59</f>
        <v>0</v>
      </c>
      <c r="E283" s="177">
        <f>'[1]SCC x Atuacao = Comércio'!E59</f>
        <v>0</v>
      </c>
      <c r="F283" s="177">
        <f>'[1]SCC x Atuacao = Comércio'!F59</f>
        <v>2098950.5686587156</v>
      </c>
      <c r="G283" s="177">
        <f>'[1]SCC x Atuacao = Comércio'!G59</f>
        <v>0</v>
      </c>
      <c r="H283" s="177">
        <f>'[1]SCC x Atuacao = Comércio'!H59</f>
        <v>0</v>
      </c>
      <c r="I283" s="177">
        <f>'[1]SCC x Atuacao = Comércio'!I59</f>
        <v>119861.99841807515</v>
      </c>
      <c r="J283" s="177">
        <f>'[1]SCC x Atuacao = Comércio'!J59</f>
        <v>0</v>
      </c>
      <c r="K283" s="177">
        <f>'[1]SCC x Atuacao = Comércio'!K59</f>
        <v>0</v>
      </c>
      <c r="L283" s="177">
        <f t="shared" si="16"/>
        <v>2781158.8287949227</v>
      </c>
      <c r="M283" s="161"/>
      <c r="N283" s="162" t="s">
        <v>550</v>
      </c>
      <c r="O283" s="178">
        <f>B283/'Total x Ano'!$J$30</f>
        <v>2.9474711891540784E-3</v>
      </c>
      <c r="P283" s="178">
        <f>C283/'Total x Ano'!$J$30</f>
        <v>0</v>
      </c>
      <c r="Q283" s="178">
        <f>D283/'Total x Ano'!$J$30</f>
        <v>0</v>
      </c>
      <c r="R283" s="178">
        <f>E283/'Total x Ano'!$J$30</f>
        <v>0</v>
      </c>
      <c r="S283" s="178">
        <f>F283/'Total x Ano'!$J$30</f>
        <v>1.100140029326108E-2</v>
      </c>
      <c r="T283" s="178">
        <f>G283/'Total x Ano'!$J$30</f>
        <v>0</v>
      </c>
      <c r="U283" s="178">
        <f>H283/'Total x Ano'!$J$30</f>
        <v>0</v>
      </c>
      <c r="V283" s="178">
        <f>I283/'Total x Ano'!$J$30</f>
        <v>6.28242438977552E-4</v>
      </c>
      <c r="W283" s="178">
        <f>J283/'Total x Ano'!$J$30</f>
        <v>0</v>
      </c>
      <c r="X283" s="178">
        <f>K283/'Total x Ano'!$J$30</f>
        <v>0</v>
      </c>
      <c r="Y283" s="178">
        <f>L283/'Total x Ano'!$J$30</f>
        <v>1.457711392139271E-2</v>
      </c>
      <c r="Z283" s="161"/>
      <c r="AA283" s="161"/>
    </row>
    <row r="284" spans="1:27" s="132" customFormat="1" x14ac:dyDescent="0.25">
      <c r="A284" s="162" t="s">
        <v>551</v>
      </c>
      <c r="B284" s="177">
        <f>'[1]SCC x Atuacao = Comércio'!B60</f>
        <v>73577.333801124536</v>
      </c>
      <c r="C284" s="177">
        <f>'[1]SCC x Atuacao = Comércio'!C60</f>
        <v>0</v>
      </c>
      <c r="D284" s="177">
        <f>'[1]SCC x Atuacao = Comércio'!D60</f>
        <v>0</v>
      </c>
      <c r="E284" s="177">
        <f>'[1]SCC x Atuacao = Comércio'!E60</f>
        <v>0</v>
      </c>
      <c r="F284" s="177">
        <f>'[1]SCC x Atuacao = Comércio'!F60</f>
        <v>241047.01278947829</v>
      </c>
      <c r="G284" s="177">
        <f>'[1]SCC x Atuacao = Comércio'!G60</f>
        <v>0</v>
      </c>
      <c r="H284" s="177">
        <f>'[1]SCC x Atuacao = Comércio'!H60</f>
        <v>0</v>
      </c>
      <c r="I284" s="177">
        <f>'[1]SCC x Atuacao = Comércio'!I60</f>
        <v>20849.045110001691</v>
      </c>
      <c r="J284" s="177">
        <f>'[1]SCC x Atuacao = Comércio'!J60</f>
        <v>0</v>
      </c>
      <c r="K284" s="177">
        <f>'[1]SCC x Atuacao = Comércio'!K60</f>
        <v>0</v>
      </c>
      <c r="L284" s="177">
        <f t="shared" si="16"/>
        <v>335473.39170060452</v>
      </c>
      <c r="M284" s="161"/>
      <c r="N284" s="162" t="s">
        <v>551</v>
      </c>
      <c r="O284" s="178">
        <f>B284/'Total x Ano'!$J$30</f>
        <v>3.8564686264828144E-4</v>
      </c>
      <c r="P284" s="178">
        <f>C284/'Total x Ano'!$J$30</f>
        <v>0</v>
      </c>
      <c r="Q284" s="178">
        <f>D284/'Total x Ano'!$J$30</f>
        <v>0</v>
      </c>
      <c r="R284" s="178">
        <f>E284/'Total x Ano'!$J$30</f>
        <v>0</v>
      </c>
      <c r="S284" s="178">
        <f>F284/'Total x Ano'!$J$30</f>
        <v>1.2634193090533231E-3</v>
      </c>
      <c r="T284" s="178">
        <f>G284/'Total x Ano'!$J$30</f>
        <v>0</v>
      </c>
      <c r="U284" s="178">
        <f>H284/'Total x Ano'!$J$30</f>
        <v>0</v>
      </c>
      <c r="V284" s="178">
        <f>I284/'Total x Ano'!$J$30</f>
        <v>1.0927779549089557E-4</v>
      </c>
      <c r="W284" s="178">
        <f>J284/'Total x Ano'!$J$30</f>
        <v>0</v>
      </c>
      <c r="X284" s="178">
        <f>K284/'Total x Ano'!$J$30</f>
        <v>0</v>
      </c>
      <c r="Y284" s="178">
        <f>L284/'Total x Ano'!$J$30</f>
        <v>1.7583439671925E-3</v>
      </c>
      <c r="Z284" s="161"/>
      <c r="AA284" s="161"/>
    </row>
    <row r="285" spans="1:27" s="132" customFormat="1" x14ac:dyDescent="0.25">
      <c r="A285" s="162" t="s">
        <v>552</v>
      </c>
      <c r="B285" s="177">
        <f>'[1]SCC x Atuacao = Comércio'!B61</f>
        <v>57916.06049942282</v>
      </c>
      <c r="C285" s="177">
        <f>'[1]SCC x Atuacao = Comércio'!C61</f>
        <v>0</v>
      </c>
      <c r="D285" s="177">
        <f>'[1]SCC x Atuacao = Comércio'!D61</f>
        <v>0</v>
      </c>
      <c r="E285" s="177">
        <f>'[1]SCC x Atuacao = Comércio'!E61</f>
        <v>0</v>
      </c>
      <c r="F285" s="177">
        <f>'[1]SCC x Atuacao = Comércio'!F61</f>
        <v>296374.13284543832</v>
      </c>
      <c r="G285" s="177">
        <f>'[1]SCC x Atuacao = Comércio'!G61</f>
        <v>0</v>
      </c>
      <c r="H285" s="177">
        <f>'[1]SCC x Atuacao = Comércio'!H61</f>
        <v>0</v>
      </c>
      <c r="I285" s="177">
        <f>'[1]SCC x Atuacao = Comércio'!I61</f>
        <v>21566.166496381655</v>
      </c>
      <c r="J285" s="177">
        <f>'[1]SCC x Atuacao = Comércio'!J61</f>
        <v>0</v>
      </c>
      <c r="K285" s="177">
        <f>'[1]SCC x Atuacao = Comércio'!K61</f>
        <v>0</v>
      </c>
      <c r="L285" s="177">
        <f t="shared" si="16"/>
        <v>375856.35984124278</v>
      </c>
      <c r="M285" s="161"/>
      <c r="N285" s="162" t="s">
        <v>552</v>
      </c>
      <c r="O285" s="178">
        <f>B285/'Total x Ano'!$J$30</f>
        <v>3.0356015738380973E-4</v>
      </c>
      <c r="P285" s="178">
        <f>C285/'Total x Ano'!$J$30</f>
        <v>0</v>
      </c>
      <c r="Q285" s="178">
        <f>D285/'Total x Ano'!$J$30</f>
        <v>0</v>
      </c>
      <c r="R285" s="178">
        <f>E285/'Total x Ano'!$J$30</f>
        <v>0</v>
      </c>
      <c r="S285" s="178">
        <f>F285/'Total x Ano'!$J$30</f>
        <v>1.5534098423691644E-3</v>
      </c>
      <c r="T285" s="178">
        <f>G285/'Total x Ano'!$J$30</f>
        <v>0</v>
      </c>
      <c r="U285" s="178">
        <f>H285/'Total x Ano'!$J$30</f>
        <v>0</v>
      </c>
      <c r="V285" s="178">
        <f>I285/'Total x Ano'!$J$30</f>
        <v>1.1303650212659583E-4</v>
      </c>
      <c r="W285" s="178">
        <f>J285/'Total x Ano'!$J$30</f>
        <v>0</v>
      </c>
      <c r="X285" s="178">
        <f>K285/'Total x Ano'!$J$30</f>
        <v>0</v>
      </c>
      <c r="Y285" s="178">
        <f>L285/'Total x Ano'!$J$30</f>
        <v>1.9700065018795699E-3</v>
      </c>
      <c r="Z285" s="161"/>
      <c r="AA285" s="161"/>
    </row>
    <row r="286" spans="1:27" s="132" customFormat="1" x14ac:dyDescent="0.25">
      <c r="A286" s="162" t="s">
        <v>553</v>
      </c>
      <c r="B286" s="177">
        <f>'[1]SCC x Atuacao = Comércio'!B62</f>
        <v>186552.66789944627</v>
      </c>
      <c r="C286" s="177">
        <f>'[1]SCC x Atuacao = Comércio'!C62</f>
        <v>0</v>
      </c>
      <c r="D286" s="177">
        <f>'[1]SCC x Atuacao = Comércio'!D62</f>
        <v>0</v>
      </c>
      <c r="E286" s="177">
        <f>'[1]SCC x Atuacao = Comércio'!E62</f>
        <v>0</v>
      </c>
      <c r="F286" s="177">
        <f>'[1]SCC x Atuacao = Comércio'!F62</f>
        <v>834152.95369358896</v>
      </c>
      <c r="G286" s="177">
        <f>'[1]SCC x Atuacao = Comércio'!G62</f>
        <v>0</v>
      </c>
      <c r="H286" s="177">
        <f>'[1]SCC x Atuacao = Comércio'!H62</f>
        <v>0</v>
      </c>
      <c r="I286" s="177">
        <f>'[1]SCC x Atuacao = Comércio'!I62</f>
        <v>91531.885764563282</v>
      </c>
      <c r="J286" s="177">
        <f>'[1]SCC x Atuacao = Comércio'!J62</f>
        <v>0</v>
      </c>
      <c r="K286" s="177">
        <f>'[1]SCC x Atuacao = Comércio'!K62</f>
        <v>0</v>
      </c>
      <c r="L286" s="177">
        <f t="shared" si="16"/>
        <v>1112237.5073575985</v>
      </c>
      <c r="M286" s="161"/>
      <c r="N286" s="162" t="s">
        <v>553</v>
      </c>
      <c r="O286" s="178">
        <f>B286/'Total x Ano'!$J$30</f>
        <v>9.7779366793240147E-4</v>
      </c>
      <c r="P286" s="178">
        <f>C286/'Total x Ano'!$J$30</f>
        <v>0</v>
      </c>
      <c r="Q286" s="178">
        <f>D286/'Total x Ano'!$J$30</f>
        <v>0</v>
      </c>
      <c r="R286" s="178">
        <f>E286/'Total x Ano'!$J$30</f>
        <v>0</v>
      </c>
      <c r="S286" s="178">
        <f>F286/'Total x Ano'!$J$30</f>
        <v>4.3721137059714059E-3</v>
      </c>
      <c r="T286" s="178">
        <f>G286/'Total x Ano'!$J$30</f>
        <v>0</v>
      </c>
      <c r="U286" s="178">
        <f>H286/'Total x Ano'!$J$30</f>
        <v>0</v>
      </c>
      <c r="V286" s="178">
        <f>I286/'Total x Ano'!$J$30</f>
        <v>4.7975351584220112E-4</v>
      </c>
      <c r="W286" s="178">
        <f>J286/'Total x Ano'!$J$30</f>
        <v>0</v>
      </c>
      <c r="X286" s="178">
        <f>K286/'Total x Ano'!$J$30</f>
        <v>0</v>
      </c>
      <c r="Y286" s="178">
        <f>L286/'Total x Ano'!$J$30</f>
        <v>5.8296608897460082E-3</v>
      </c>
      <c r="Z286" s="161"/>
      <c r="AA286" s="161"/>
    </row>
    <row r="287" spans="1:27" s="132" customFormat="1" x14ac:dyDescent="0.25">
      <c r="A287" s="162" t="s">
        <v>554</v>
      </c>
      <c r="B287" s="177">
        <f>'[1]SCC x Atuacao = Comércio'!B63</f>
        <v>183867.65932872362</v>
      </c>
      <c r="C287" s="177">
        <f>'[1]SCC x Atuacao = Comércio'!C63</f>
        <v>0</v>
      </c>
      <c r="D287" s="177">
        <f>'[1]SCC x Atuacao = Comércio'!D63</f>
        <v>0</v>
      </c>
      <c r="E287" s="177">
        <f>'[1]SCC x Atuacao = Comércio'!E63</f>
        <v>0</v>
      </c>
      <c r="F287" s="177">
        <f>'[1]SCC x Atuacao = Comércio'!F63</f>
        <v>801034.10731824802</v>
      </c>
      <c r="G287" s="177">
        <f>'[1]SCC x Atuacao = Comércio'!G63</f>
        <v>0</v>
      </c>
      <c r="H287" s="177">
        <f>'[1]SCC x Atuacao = Comércio'!H63</f>
        <v>0</v>
      </c>
      <c r="I287" s="177">
        <f>'[1]SCC x Atuacao = Comércio'!I63</f>
        <v>50917.577196502592</v>
      </c>
      <c r="J287" s="177">
        <f>'[1]SCC x Atuacao = Comércio'!J63</f>
        <v>0</v>
      </c>
      <c r="K287" s="177">
        <f>'[1]SCC x Atuacao = Comércio'!K63</f>
        <v>0</v>
      </c>
      <c r="L287" s="177">
        <f t="shared" si="16"/>
        <v>1035819.3438434743</v>
      </c>
      <c r="M287" s="161"/>
      <c r="N287" s="162" t="s">
        <v>554</v>
      </c>
      <c r="O287" s="178">
        <f>B287/'Total x Ano'!$J$30</f>
        <v>9.6372051417717365E-4</v>
      </c>
      <c r="P287" s="178">
        <f>C287/'Total x Ano'!$J$30</f>
        <v>0</v>
      </c>
      <c r="Q287" s="178">
        <f>D287/'Total x Ano'!$J$30</f>
        <v>0</v>
      </c>
      <c r="R287" s="178">
        <f>E287/'Total x Ano'!$J$30</f>
        <v>0</v>
      </c>
      <c r="S287" s="178">
        <f>F287/'Total x Ano'!$J$30</f>
        <v>4.1985252033803341E-3</v>
      </c>
      <c r="T287" s="178">
        <f>G287/'Total x Ano'!$J$30</f>
        <v>0</v>
      </c>
      <c r="U287" s="178">
        <f>H287/'Total x Ano'!$J$30</f>
        <v>0</v>
      </c>
      <c r="V287" s="178">
        <f>I287/'Total x Ano'!$J$30</f>
        <v>2.6687843776126047E-4</v>
      </c>
      <c r="W287" s="178">
        <f>J287/'Total x Ano'!$J$30</f>
        <v>0</v>
      </c>
      <c r="X287" s="178">
        <f>K287/'Total x Ano'!$J$30</f>
        <v>0</v>
      </c>
      <c r="Y287" s="178">
        <f>L287/'Total x Ano'!$J$30</f>
        <v>5.4291241553187687E-3</v>
      </c>
      <c r="Z287" s="161"/>
      <c r="AA287" s="161"/>
    </row>
    <row r="288" spans="1:27" s="132" customFormat="1" x14ac:dyDescent="0.25">
      <c r="A288" s="162" t="s">
        <v>94</v>
      </c>
      <c r="B288" s="177">
        <f>'[1]SCC x Atuacao = Comércio'!B64</f>
        <v>7505984.0608266043</v>
      </c>
      <c r="C288" s="177">
        <f>'[1]SCC x Atuacao = Comércio'!C64</f>
        <v>0</v>
      </c>
      <c r="D288" s="177">
        <f>'[1]SCC x Atuacao = Comércio'!D64</f>
        <v>0</v>
      </c>
      <c r="E288" s="177">
        <f>'[1]SCC x Atuacao = Comércio'!E64</f>
        <v>0</v>
      </c>
      <c r="F288" s="177">
        <f>'[1]SCC x Atuacao = Comércio'!F64</f>
        <v>39521462.261612058</v>
      </c>
      <c r="G288" s="177">
        <f>'[1]SCC x Atuacao = Comércio'!G64</f>
        <v>0</v>
      </c>
      <c r="H288" s="177">
        <f>'[1]SCC x Atuacao = Comércio'!H64</f>
        <v>0</v>
      </c>
      <c r="I288" s="177">
        <f>'[1]SCC x Atuacao = Comércio'!I64</f>
        <v>2022425.8067788694</v>
      </c>
      <c r="J288" s="177">
        <f>'[1]SCC x Atuacao = Comércio'!J64</f>
        <v>0</v>
      </c>
      <c r="K288" s="177">
        <f>'[1]SCC x Atuacao = Comércio'!K64</f>
        <v>0</v>
      </c>
      <c r="L288" s="177">
        <f t="shared" si="16"/>
        <v>49049872.129217535</v>
      </c>
      <c r="M288" s="161"/>
      <c r="N288" s="162" t="s">
        <v>94</v>
      </c>
      <c r="O288" s="178">
        <f>B288/'Total x Ano'!$J$30</f>
        <v>3.9341724612771252E-2</v>
      </c>
      <c r="P288" s="178">
        <f>C288/'Total x Ano'!$J$30</f>
        <v>0</v>
      </c>
      <c r="Q288" s="178">
        <f>D288/'Total x Ano'!$J$30</f>
        <v>0</v>
      </c>
      <c r="R288" s="178">
        <f>E288/'Total x Ano'!$J$30</f>
        <v>0</v>
      </c>
      <c r="S288" s="178">
        <f>F288/'Total x Ano'!$J$30</f>
        <v>0.20714705386932897</v>
      </c>
      <c r="T288" s="178">
        <f>G288/'Total x Ano'!$J$30</f>
        <v>0</v>
      </c>
      <c r="U288" s="178">
        <f>H288/'Total x Ano'!$J$30</f>
        <v>0</v>
      </c>
      <c r="V288" s="178">
        <f>I288/'Total x Ano'!$J$30</f>
        <v>1.0600304836151455E-2</v>
      </c>
      <c r="W288" s="178">
        <f>J288/'Total x Ano'!$J$30</f>
        <v>0</v>
      </c>
      <c r="X288" s="178">
        <f>K288/'Total x Ano'!$J$30</f>
        <v>0</v>
      </c>
      <c r="Y288" s="178">
        <f>L288/'Total x Ano'!$J$30</f>
        <v>0.2570890833182517</v>
      </c>
      <c r="Z288" s="161"/>
      <c r="AA288" s="161"/>
    </row>
    <row r="291" spans="1:25" x14ac:dyDescent="0.25">
      <c r="A291" s="162"/>
      <c r="B291" s="176">
        <v>2016</v>
      </c>
      <c r="C291" s="176">
        <v>2016</v>
      </c>
      <c r="D291" s="176">
        <v>2016</v>
      </c>
      <c r="E291" s="176">
        <v>2016</v>
      </c>
      <c r="F291" s="176">
        <v>2016</v>
      </c>
      <c r="G291" s="176">
        <v>2016</v>
      </c>
      <c r="H291" s="176">
        <v>2016</v>
      </c>
      <c r="I291" s="176">
        <v>2016</v>
      </c>
      <c r="J291" s="176">
        <v>2016</v>
      </c>
      <c r="K291" s="176">
        <v>2016</v>
      </c>
      <c r="L291" s="176">
        <v>2016</v>
      </c>
      <c r="N291" s="162"/>
      <c r="O291" s="176">
        <v>2016</v>
      </c>
      <c r="P291" s="176">
        <v>2016</v>
      </c>
      <c r="Q291" s="176">
        <v>2016</v>
      </c>
      <c r="R291" s="176">
        <v>2016</v>
      </c>
      <c r="S291" s="176">
        <v>2016</v>
      </c>
      <c r="T291" s="176">
        <v>2016</v>
      </c>
      <c r="U291" s="176">
        <v>2016</v>
      </c>
      <c r="V291" s="176">
        <v>2016</v>
      </c>
      <c r="W291" s="176">
        <v>2016</v>
      </c>
      <c r="X291" s="176">
        <v>2016</v>
      </c>
      <c r="Y291" s="176">
        <v>2016</v>
      </c>
    </row>
    <row r="292" spans="1:25" x14ac:dyDescent="0.25">
      <c r="A292" s="162"/>
      <c r="B292" s="162" t="s">
        <v>779</v>
      </c>
      <c r="C292" s="162" t="s">
        <v>781</v>
      </c>
      <c r="D292" s="162" t="s">
        <v>23</v>
      </c>
      <c r="E292" s="162" t="s">
        <v>786</v>
      </c>
      <c r="F292" s="162" t="s">
        <v>787</v>
      </c>
      <c r="G292" s="162" t="s">
        <v>790</v>
      </c>
      <c r="H292" s="162" t="s">
        <v>25</v>
      </c>
      <c r="I292" s="162" t="s">
        <v>24</v>
      </c>
      <c r="J292" s="162" t="s">
        <v>35</v>
      </c>
      <c r="K292" s="162" t="s">
        <v>794</v>
      </c>
      <c r="L292" s="162" t="s">
        <v>938</v>
      </c>
      <c r="N292" s="162"/>
      <c r="O292" s="162" t="s">
        <v>779</v>
      </c>
      <c r="P292" s="162" t="s">
        <v>781</v>
      </c>
      <c r="Q292" s="162" t="s">
        <v>23</v>
      </c>
      <c r="R292" s="162" t="s">
        <v>786</v>
      </c>
      <c r="S292" s="162" t="s">
        <v>787</v>
      </c>
      <c r="T292" s="162" t="s">
        <v>790</v>
      </c>
      <c r="U292" s="162" t="s">
        <v>25</v>
      </c>
      <c r="V292" s="162" t="s">
        <v>24</v>
      </c>
      <c r="W292" s="162" t="s">
        <v>35</v>
      </c>
      <c r="X292" s="162" t="s">
        <v>794</v>
      </c>
      <c r="Y292" s="162" t="s">
        <v>938</v>
      </c>
    </row>
    <row r="293" spans="1:25" x14ac:dyDescent="0.25">
      <c r="A293" s="162" t="s">
        <v>528</v>
      </c>
      <c r="B293" s="177">
        <f>'[1]SCC x Atuacao = Comércio'!B69</f>
        <v>65647.998743296892</v>
      </c>
      <c r="C293" s="177">
        <f>'[1]SCC x Atuacao = Comércio'!C69</f>
        <v>0</v>
      </c>
      <c r="D293" s="177">
        <f>'[1]SCC x Atuacao = Comércio'!D69</f>
        <v>0</v>
      </c>
      <c r="E293" s="177">
        <f>'[1]SCC x Atuacao = Comércio'!E69</f>
        <v>0</v>
      </c>
      <c r="F293" s="177">
        <f>'[1]SCC x Atuacao = Comércio'!F69</f>
        <v>134619.50370077346</v>
      </c>
      <c r="G293" s="177">
        <f>'[1]SCC x Atuacao = Comércio'!G69</f>
        <v>0</v>
      </c>
      <c r="H293" s="177">
        <f>'[1]SCC x Atuacao = Comércio'!H69</f>
        <v>0</v>
      </c>
      <c r="I293" s="177">
        <f>'[1]SCC x Atuacao = Comércio'!I69</f>
        <v>13334.56172739797</v>
      </c>
      <c r="J293" s="177">
        <f>'[1]SCC x Atuacao = Comércio'!J69</f>
        <v>0</v>
      </c>
      <c r="K293" s="177">
        <f>'[1]SCC x Atuacao = Comércio'!K69</f>
        <v>0</v>
      </c>
      <c r="L293" s="177">
        <f>SUM(B293:K293)</f>
        <v>213602.06417146832</v>
      </c>
      <c r="N293" s="162" t="s">
        <v>528</v>
      </c>
      <c r="O293" s="178">
        <f>B293/'Total x Ano'!$K$30</f>
        <v>3.6273682362735794E-4</v>
      </c>
      <c r="P293" s="178">
        <f>C293/'Total x Ano'!$K$30</f>
        <v>0</v>
      </c>
      <c r="Q293" s="178">
        <f>D293/'Total x Ano'!$K$30</f>
        <v>0</v>
      </c>
      <c r="R293" s="178">
        <f>E293/'Total x Ano'!$K$30</f>
        <v>0</v>
      </c>
      <c r="S293" s="178">
        <f>F293/'Total x Ano'!$K$30</f>
        <v>7.4383762042244954E-4</v>
      </c>
      <c r="T293" s="178">
        <f>G293/'Total x Ano'!$K$30</f>
        <v>0</v>
      </c>
      <c r="U293" s="178">
        <f>H293/'Total x Ano'!$K$30</f>
        <v>0</v>
      </c>
      <c r="V293" s="178">
        <f>I293/'Total x Ano'!$K$30</f>
        <v>7.3679878412944905E-5</v>
      </c>
      <c r="W293" s="178">
        <f>J293/'Total x Ano'!$K$30</f>
        <v>0</v>
      </c>
      <c r="X293" s="178">
        <f>K293/'Total x Ano'!$K$30</f>
        <v>0</v>
      </c>
      <c r="Y293" s="178">
        <f>L293/'Total x Ano'!$K$30</f>
        <v>1.1802543224627524E-3</v>
      </c>
    </row>
    <row r="294" spans="1:25" x14ac:dyDescent="0.25">
      <c r="A294" s="162" t="s">
        <v>529</v>
      </c>
      <c r="B294" s="177">
        <f>'[1]SCC x Atuacao = Comércio'!B70</f>
        <v>15481.745193901545</v>
      </c>
      <c r="C294" s="177">
        <f>'[1]SCC x Atuacao = Comércio'!C70</f>
        <v>0</v>
      </c>
      <c r="D294" s="177">
        <f>'[1]SCC x Atuacao = Comércio'!D70</f>
        <v>0</v>
      </c>
      <c r="E294" s="177">
        <f>'[1]SCC x Atuacao = Comércio'!E70</f>
        <v>0</v>
      </c>
      <c r="F294" s="177">
        <f>'[1]SCC x Atuacao = Comércio'!F70</f>
        <v>34794.28315511861</v>
      </c>
      <c r="G294" s="177">
        <f>'[1]SCC x Atuacao = Comércio'!G70</f>
        <v>0</v>
      </c>
      <c r="H294" s="177">
        <f>'[1]SCC x Atuacao = Comércio'!H70</f>
        <v>0</v>
      </c>
      <c r="I294" s="177">
        <f>'[1]SCC x Atuacao = Comércio'!I70</f>
        <v>5407.0871765169704</v>
      </c>
      <c r="J294" s="177">
        <f>'[1]SCC x Atuacao = Comércio'!J70</f>
        <v>0</v>
      </c>
      <c r="K294" s="177">
        <f>'[1]SCC x Atuacao = Comércio'!K70</f>
        <v>0</v>
      </c>
      <c r="L294" s="177">
        <f t="shared" ref="L294:L320" si="17">SUM(B294:K294)</f>
        <v>55683.115525537127</v>
      </c>
      <c r="N294" s="162" t="s">
        <v>529</v>
      </c>
      <c r="O294" s="178">
        <f>B294/'Total x Ano'!$K$30</f>
        <v>8.5544101623012109E-5</v>
      </c>
      <c r="P294" s="178">
        <f>C294/'Total x Ano'!$K$30</f>
        <v>0</v>
      </c>
      <c r="Q294" s="178">
        <f>D294/'Total x Ano'!$K$30</f>
        <v>0</v>
      </c>
      <c r="R294" s="178">
        <f>E294/'Total x Ano'!$K$30</f>
        <v>0</v>
      </c>
      <c r="S294" s="178">
        <f>F294/'Total x Ano'!$K$30</f>
        <v>1.9225517904104147E-4</v>
      </c>
      <c r="T294" s="178">
        <f>G294/'Total x Ano'!$K$30</f>
        <v>0</v>
      </c>
      <c r="U294" s="178">
        <f>H294/'Total x Ano'!$K$30</f>
        <v>0</v>
      </c>
      <c r="V294" s="178">
        <f>I294/'Total x Ano'!$K$30</f>
        <v>2.9876761897273407E-5</v>
      </c>
      <c r="W294" s="178">
        <f>J294/'Total x Ano'!$K$30</f>
        <v>0</v>
      </c>
      <c r="X294" s="178">
        <f>K294/'Total x Ano'!$K$30</f>
        <v>0</v>
      </c>
      <c r="Y294" s="178">
        <f>L294/'Total x Ano'!$K$30</f>
        <v>3.0767604256132702E-4</v>
      </c>
    </row>
    <row r="295" spans="1:25" x14ac:dyDescent="0.25">
      <c r="A295" s="162" t="s">
        <v>530</v>
      </c>
      <c r="B295" s="177">
        <f>'[1]SCC x Atuacao = Comércio'!B71</f>
        <v>90277.05934433284</v>
      </c>
      <c r="C295" s="177">
        <f>'[1]SCC x Atuacao = Comércio'!C71</f>
        <v>0</v>
      </c>
      <c r="D295" s="177">
        <f>'[1]SCC x Atuacao = Comércio'!D71</f>
        <v>0</v>
      </c>
      <c r="E295" s="177">
        <f>'[1]SCC x Atuacao = Comércio'!E71</f>
        <v>0</v>
      </c>
      <c r="F295" s="177">
        <f>'[1]SCC x Atuacao = Comércio'!F71</f>
        <v>426305.55323458964</v>
      </c>
      <c r="G295" s="177">
        <f>'[1]SCC x Atuacao = Comércio'!G71</f>
        <v>0</v>
      </c>
      <c r="H295" s="177">
        <f>'[1]SCC x Atuacao = Comércio'!H71</f>
        <v>0</v>
      </c>
      <c r="I295" s="177">
        <f>'[1]SCC x Atuacao = Comércio'!I71</f>
        <v>34217.544553369946</v>
      </c>
      <c r="J295" s="177">
        <f>'[1]SCC x Atuacao = Comércio'!J71</f>
        <v>0</v>
      </c>
      <c r="K295" s="177">
        <f>'[1]SCC x Atuacao = Comércio'!K71</f>
        <v>0</v>
      </c>
      <c r="L295" s="177">
        <f t="shared" si="17"/>
        <v>550800.1571322924</v>
      </c>
      <c r="N295" s="162" t="s">
        <v>530</v>
      </c>
      <c r="O295" s="178">
        <f>B295/'Total x Ano'!$K$30</f>
        <v>4.9882425024152708E-4</v>
      </c>
      <c r="P295" s="178">
        <f>C295/'Total x Ano'!$K$30</f>
        <v>0</v>
      </c>
      <c r="Q295" s="178">
        <f>D295/'Total x Ano'!$K$30</f>
        <v>0</v>
      </c>
      <c r="R295" s="178">
        <f>E295/'Total x Ano'!$K$30</f>
        <v>0</v>
      </c>
      <c r="S295" s="178">
        <f>F295/'Total x Ano'!$K$30</f>
        <v>2.3555435844997185E-3</v>
      </c>
      <c r="T295" s="178">
        <f>G295/'Total x Ano'!$K$30</f>
        <v>0</v>
      </c>
      <c r="U295" s="178">
        <f>H295/'Total x Ano'!$K$30</f>
        <v>0</v>
      </c>
      <c r="V295" s="178">
        <f>I295/'Total x Ano'!$K$30</f>
        <v>1.8906842038173116E-4</v>
      </c>
      <c r="W295" s="178">
        <f>J295/'Total x Ano'!$K$30</f>
        <v>0</v>
      </c>
      <c r="X295" s="178">
        <f>K295/'Total x Ano'!$K$30</f>
        <v>0</v>
      </c>
      <c r="Y295" s="178">
        <f>L295/'Total x Ano'!$K$30</f>
        <v>3.0434362551229766E-3</v>
      </c>
    </row>
    <row r="296" spans="1:25" x14ac:dyDescent="0.25">
      <c r="A296" s="162" t="s">
        <v>531</v>
      </c>
      <c r="B296" s="177">
        <f>'[1]SCC x Atuacao = Comércio'!B72</f>
        <v>6850.8545562230984</v>
      </c>
      <c r="C296" s="177">
        <f>'[1]SCC x Atuacao = Comércio'!C72</f>
        <v>0</v>
      </c>
      <c r="D296" s="177">
        <f>'[1]SCC x Atuacao = Comércio'!D72</f>
        <v>0</v>
      </c>
      <c r="E296" s="177">
        <f>'[1]SCC x Atuacao = Comércio'!E72</f>
        <v>0</v>
      </c>
      <c r="F296" s="177">
        <f>'[1]SCC x Atuacao = Comércio'!F72</f>
        <v>33809.301193678111</v>
      </c>
      <c r="G296" s="177">
        <f>'[1]SCC x Atuacao = Comércio'!G72</f>
        <v>0</v>
      </c>
      <c r="H296" s="177">
        <f>'[1]SCC x Atuacao = Comércio'!H72</f>
        <v>0</v>
      </c>
      <c r="I296" s="177">
        <f>'[1]SCC x Atuacao = Comércio'!I72</f>
        <v>4524.2063970015952</v>
      </c>
      <c r="J296" s="177">
        <f>'[1]SCC x Atuacao = Comércio'!J72</f>
        <v>0</v>
      </c>
      <c r="K296" s="177">
        <f>'[1]SCC x Atuacao = Comércio'!K72</f>
        <v>0</v>
      </c>
      <c r="L296" s="177">
        <f t="shared" si="17"/>
        <v>45184.362146902808</v>
      </c>
      <c r="N296" s="162" t="s">
        <v>531</v>
      </c>
      <c r="O296" s="178">
        <f>B296/'Total x Ano'!$K$30</f>
        <v>3.7854272307289802E-5</v>
      </c>
      <c r="P296" s="178">
        <f>C296/'Total x Ano'!$K$30</f>
        <v>0</v>
      </c>
      <c r="Q296" s="178">
        <f>D296/'Total x Ano'!$K$30</f>
        <v>0</v>
      </c>
      <c r="R296" s="178">
        <f>E296/'Total x Ano'!$K$30</f>
        <v>0</v>
      </c>
      <c r="S296" s="178">
        <f>F296/'Total x Ano'!$K$30</f>
        <v>1.8681267911929553E-4</v>
      </c>
      <c r="T296" s="178">
        <f>G296/'Total x Ano'!$K$30</f>
        <v>0</v>
      </c>
      <c r="U296" s="178">
        <f>H296/'Total x Ano'!$K$30</f>
        <v>0</v>
      </c>
      <c r="V296" s="178">
        <f>I296/'Total x Ano'!$K$30</f>
        <v>2.4998420200135944E-5</v>
      </c>
      <c r="W296" s="178">
        <f>J296/'Total x Ano'!$K$30</f>
        <v>0</v>
      </c>
      <c r="X296" s="178">
        <f>K296/'Total x Ano'!$K$30</f>
        <v>0</v>
      </c>
      <c r="Y296" s="178">
        <f>L296/'Total x Ano'!$K$30</f>
        <v>2.496653716267213E-4</v>
      </c>
    </row>
    <row r="297" spans="1:25" x14ac:dyDescent="0.25">
      <c r="A297" s="162" t="s">
        <v>532</v>
      </c>
      <c r="B297" s="177">
        <f>'[1]SCC x Atuacao = Comércio'!B73</f>
        <v>98522.953993453673</v>
      </c>
      <c r="C297" s="177">
        <f>'[1]SCC x Atuacao = Comércio'!C73</f>
        <v>0</v>
      </c>
      <c r="D297" s="177">
        <f>'[1]SCC x Atuacao = Comércio'!D73</f>
        <v>0</v>
      </c>
      <c r="E297" s="177">
        <f>'[1]SCC x Atuacao = Comércio'!E73</f>
        <v>0</v>
      </c>
      <c r="F297" s="177">
        <f>'[1]SCC x Atuacao = Comércio'!F73</f>
        <v>367444.0762934041</v>
      </c>
      <c r="G297" s="177">
        <f>'[1]SCC x Atuacao = Comércio'!G73</f>
        <v>0</v>
      </c>
      <c r="H297" s="177">
        <f>'[1]SCC x Atuacao = Comércio'!H73</f>
        <v>0</v>
      </c>
      <c r="I297" s="177">
        <f>'[1]SCC x Atuacao = Comércio'!I73</f>
        <v>29530.831460256162</v>
      </c>
      <c r="J297" s="177">
        <f>'[1]SCC x Atuacao = Comércio'!J73</f>
        <v>0</v>
      </c>
      <c r="K297" s="177">
        <f>'[1]SCC x Atuacao = Comércio'!K73</f>
        <v>0</v>
      </c>
      <c r="L297" s="177">
        <f t="shared" si="17"/>
        <v>495497.86174711393</v>
      </c>
      <c r="N297" s="162" t="s">
        <v>532</v>
      </c>
      <c r="O297" s="178">
        <f>B297/'Total x Ano'!$K$30</f>
        <v>5.443867912213971E-4</v>
      </c>
      <c r="P297" s="178">
        <f>C297/'Total x Ano'!$K$30</f>
        <v>0</v>
      </c>
      <c r="Q297" s="178">
        <f>D297/'Total x Ano'!$K$30</f>
        <v>0</v>
      </c>
      <c r="R297" s="178">
        <f>E297/'Total x Ano'!$K$30</f>
        <v>0</v>
      </c>
      <c r="S297" s="178">
        <f>F297/'Total x Ano'!$K$30</f>
        <v>2.0303055637163245E-3</v>
      </c>
      <c r="T297" s="178">
        <f>G297/'Total x Ano'!$K$30</f>
        <v>0</v>
      </c>
      <c r="U297" s="178">
        <f>H297/'Total x Ano'!$K$30</f>
        <v>0</v>
      </c>
      <c r="V297" s="178">
        <f>I297/'Total x Ano'!$K$30</f>
        <v>1.631720723864706E-4</v>
      </c>
      <c r="W297" s="178">
        <f>J297/'Total x Ano'!$K$30</f>
        <v>0</v>
      </c>
      <c r="X297" s="178">
        <f>K297/'Total x Ano'!$K$30</f>
        <v>0</v>
      </c>
      <c r="Y297" s="178">
        <f>L297/'Total x Ano'!$K$30</f>
        <v>2.7378644273241925E-3</v>
      </c>
    </row>
    <row r="298" spans="1:25" x14ac:dyDescent="0.25">
      <c r="A298" s="162" t="s">
        <v>533</v>
      </c>
      <c r="B298" s="177">
        <f>'[1]SCC x Atuacao = Comércio'!B74</f>
        <v>4892.1457295304799</v>
      </c>
      <c r="C298" s="177">
        <f>'[1]SCC x Atuacao = Comércio'!C74</f>
        <v>0</v>
      </c>
      <c r="D298" s="177">
        <f>'[1]SCC x Atuacao = Comércio'!D74</f>
        <v>0</v>
      </c>
      <c r="E298" s="177">
        <f>'[1]SCC x Atuacao = Comércio'!E74</f>
        <v>0</v>
      </c>
      <c r="F298" s="177">
        <f>'[1]SCC x Atuacao = Comércio'!F74</f>
        <v>49565.21036937966</v>
      </c>
      <c r="G298" s="177">
        <f>'[1]SCC x Atuacao = Comércio'!G74</f>
        <v>0</v>
      </c>
      <c r="H298" s="177">
        <f>'[1]SCC x Atuacao = Comércio'!H74</f>
        <v>0</v>
      </c>
      <c r="I298" s="177">
        <f>'[1]SCC x Atuacao = Comércio'!I74</f>
        <v>781.63872993787891</v>
      </c>
      <c r="J298" s="177">
        <f>'[1]SCC x Atuacao = Comércio'!J74</f>
        <v>0</v>
      </c>
      <c r="K298" s="177">
        <f>'[1]SCC x Atuacao = Comércio'!K74</f>
        <v>0</v>
      </c>
      <c r="L298" s="177">
        <f t="shared" si="17"/>
        <v>55238.994828848015</v>
      </c>
      <c r="N298" s="162" t="s">
        <v>533</v>
      </c>
      <c r="O298" s="178">
        <f>B298/'Total x Ano'!$K$30</f>
        <v>2.7031462293178049E-5</v>
      </c>
      <c r="P298" s="178">
        <f>C298/'Total x Ano'!$K$30</f>
        <v>0</v>
      </c>
      <c r="Q298" s="178">
        <f>D298/'Total x Ano'!$K$30</f>
        <v>0</v>
      </c>
      <c r="R298" s="178">
        <f>E298/'Total x Ano'!$K$30</f>
        <v>0</v>
      </c>
      <c r="S298" s="178">
        <f>F298/'Total x Ano'!$K$30</f>
        <v>2.7387166883965908E-4</v>
      </c>
      <c r="T298" s="178">
        <f>G298/'Total x Ano'!$K$30</f>
        <v>0</v>
      </c>
      <c r="U298" s="178">
        <f>H298/'Total x Ano'!$K$30</f>
        <v>0</v>
      </c>
      <c r="V298" s="178">
        <f>I298/'Total x Ano'!$K$30</f>
        <v>4.3189305926974455E-6</v>
      </c>
      <c r="W298" s="178">
        <f>J298/'Total x Ano'!$K$30</f>
        <v>0</v>
      </c>
      <c r="X298" s="178">
        <f>K298/'Total x Ano'!$K$30</f>
        <v>0</v>
      </c>
      <c r="Y298" s="178">
        <f>L298/'Total x Ano'!$K$30</f>
        <v>3.0522206172553458E-4</v>
      </c>
    </row>
    <row r="299" spans="1:25" x14ac:dyDescent="0.25">
      <c r="A299" s="162" t="s">
        <v>534</v>
      </c>
      <c r="B299" s="177">
        <f>'[1]SCC x Atuacao = Comércio'!B75</f>
        <v>12175.003131971647</v>
      </c>
      <c r="C299" s="177">
        <f>'[1]SCC x Atuacao = Comércio'!C75</f>
        <v>0</v>
      </c>
      <c r="D299" s="177">
        <f>'[1]SCC x Atuacao = Comércio'!D75</f>
        <v>0</v>
      </c>
      <c r="E299" s="177">
        <f>'[1]SCC x Atuacao = Comércio'!E75</f>
        <v>0</v>
      </c>
      <c r="F299" s="177">
        <f>'[1]SCC x Atuacao = Comércio'!F75</f>
        <v>81259.252319970168</v>
      </c>
      <c r="G299" s="177">
        <f>'[1]SCC x Atuacao = Comércio'!G75</f>
        <v>0</v>
      </c>
      <c r="H299" s="177">
        <f>'[1]SCC x Atuacao = Comércio'!H75</f>
        <v>0</v>
      </c>
      <c r="I299" s="177">
        <f>'[1]SCC x Atuacao = Comércio'!I75</f>
        <v>7783.2893531808841</v>
      </c>
      <c r="J299" s="177">
        <f>'[1]SCC x Atuacao = Comércio'!J75</f>
        <v>0</v>
      </c>
      <c r="K299" s="177">
        <f>'[1]SCC x Atuacao = Comércio'!K75</f>
        <v>0</v>
      </c>
      <c r="L299" s="177">
        <f t="shared" si="17"/>
        <v>101217.5448051227</v>
      </c>
      <c r="N299" s="162" t="s">
        <v>534</v>
      </c>
      <c r="O299" s="178">
        <f>B299/'Total x Ano'!$K$30</f>
        <v>6.7272758473775501E-5</v>
      </c>
      <c r="P299" s="178">
        <f>C299/'Total x Ano'!$K$30</f>
        <v>0</v>
      </c>
      <c r="Q299" s="178">
        <f>D299/'Total x Ano'!$K$30</f>
        <v>0</v>
      </c>
      <c r="R299" s="178">
        <f>E299/'Total x Ano'!$K$30</f>
        <v>0</v>
      </c>
      <c r="S299" s="178">
        <f>F299/'Total x Ano'!$K$30</f>
        <v>4.4899652146501522E-4</v>
      </c>
      <c r="T299" s="178">
        <f>G299/'Total x Ano'!$K$30</f>
        <v>0</v>
      </c>
      <c r="U299" s="178">
        <f>H299/'Total x Ano'!$K$30</f>
        <v>0</v>
      </c>
      <c r="V299" s="178">
        <f>I299/'Total x Ano'!$K$30</f>
        <v>4.3006423826952437E-5</v>
      </c>
      <c r="W299" s="178">
        <f>J299/'Total x Ano'!$K$30</f>
        <v>0</v>
      </c>
      <c r="X299" s="178">
        <f>K299/'Total x Ano'!$K$30</f>
        <v>0</v>
      </c>
      <c r="Y299" s="178">
        <f>L299/'Total x Ano'!$K$30</f>
        <v>5.5927570376574319E-4</v>
      </c>
    </row>
    <row r="300" spans="1:25" x14ac:dyDescent="0.25">
      <c r="A300" s="162" t="s">
        <v>535</v>
      </c>
      <c r="B300" s="177">
        <f>'[1]SCC x Atuacao = Comércio'!B76</f>
        <v>77130.845218550181</v>
      </c>
      <c r="C300" s="177">
        <f>'[1]SCC x Atuacao = Comércio'!C76</f>
        <v>0</v>
      </c>
      <c r="D300" s="177">
        <f>'[1]SCC x Atuacao = Comércio'!D76</f>
        <v>0</v>
      </c>
      <c r="E300" s="177">
        <f>'[1]SCC x Atuacao = Comércio'!E76</f>
        <v>0</v>
      </c>
      <c r="F300" s="177">
        <f>'[1]SCC x Atuacao = Comércio'!F76</f>
        <v>298448.10409733781</v>
      </c>
      <c r="G300" s="177">
        <f>'[1]SCC x Atuacao = Comércio'!G76</f>
        <v>0</v>
      </c>
      <c r="H300" s="177">
        <f>'[1]SCC x Atuacao = Comércio'!H76</f>
        <v>0</v>
      </c>
      <c r="I300" s="177">
        <f>'[1]SCC x Atuacao = Comércio'!I76</f>
        <v>13889.577244814092</v>
      </c>
      <c r="J300" s="177">
        <f>'[1]SCC x Atuacao = Comércio'!J76</f>
        <v>0</v>
      </c>
      <c r="K300" s="177">
        <f>'[1]SCC x Atuacao = Comércio'!K76</f>
        <v>0</v>
      </c>
      <c r="L300" s="177">
        <f t="shared" si="17"/>
        <v>389468.52656070207</v>
      </c>
      <c r="N300" s="162" t="s">
        <v>535</v>
      </c>
      <c r="O300" s="178">
        <f>B300/'Total x Ano'!$K$30</f>
        <v>4.2618508307729709E-4</v>
      </c>
      <c r="P300" s="178">
        <f>C300/'Total x Ano'!$K$30</f>
        <v>0</v>
      </c>
      <c r="Q300" s="178">
        <f>D300/'Total x Ano'!$K$30</f>
        <v>0</v>
      </c>
      <c r="R300" s="178">
        <f>E300/'Total x Ano'!$K$30</f>
        <v>0</v>
      </c>
      <c r="S300" s="178">
        <f>F300/'Total x Ano'!$K$30</f>
        <v>1.6490695736392006E-3</v>
      </c>
      <c r="T300" s="178">
        <f>G300/'Total x Ano'!$K$30</f>
        <v>0</v>
      </c>
      <c r="U300" s="178">
        <f>H300/'Total x Ano'!$K$30</f>
        <v>0</v>
      </c>
      <c r="V300" s="178">
        <f>I300/'Total x Ano'!$K$30</f>
        <v>7.6746606564684263E-5</v>
      </c>
      <c r="W300" s="178">
        <f>J300/'Total x Ano'!$K$30</f>
        <v>0</v>
      </c>
      <c r="X300" s="178">
        <f>K300/'Total x Ano'!$K$30</f>
        <v>0</v>
      </c>
      <c r="Y300" s="178">
        <f>L300/'Total x Ano'!$K$30</f>
        <v>2.1520012632811818E-3</v>
      </c>
    </row>
    <row r="301" spans="1:25" x14ac:dyDescent="0.25">
      <c r="A301" s="162" t="s">
        <v>536</v>
      </c>
      <c r="B301" s="177">
        <f>'[1]SCC x Atuacao = Comércio'!B77</f>
        <v>55718.41695307543</v>
      </c>
      <c r="C301" s="177">
        <f>'[1]SCC x Atuacao = Comércio'!C77</f>
        <v>0</v>
      </c>
      <c r="D301" s="177">
        <f>'[1]SCC x Atuacao = Comércio'!D77</f>
        <v>0</v>
      </c>
      <c r="E301" s="177">
        <f>'[1]SCC x Atuacao = Comércio'!E77</f>
        <v>0</v>
      </c>
      <c r="F301" s="177">
        <f>'[1]SCC x Atuacao = Comércio'!F77</f>
        <v>261593.35041711113</v>
      </c>
      <c r="G301" s="177">
        <f>'[1]SCC x Atuacao = Comércio'!G77</f>
        <v>0</v>
      </c>
      <c r="H301" s="177">
        <f>'[1]SCC x Atuacao = Comércio'!H77</f>
        <v>0</v>
      </c>
      <c r="I301" s="177">
        <f>'[1]SCC x Atuacao = Comércio'!I77</f>
        <v>21979.19481475553</v>
      </c>
      <c r="J301" s="177">
        <f>'[1]SCC x Atuacao = Comércio'!J77</f>
        <v>0</v>
      </c>
      <c r="K301" s="177">
        <f>'[1]SCC x Atuacao = Comércio'!K77</f>
        <v>0</v>
      </c>
      <c r="L301" s="177">
        <f t="shared" si="17"/>
        <v>339290.96218494209</v>
      </c>
      <c r="N301" s="162" t="s">
        <v>536</v>
      </c>
      <c r="O301" s="178">
        <f>B301/'Total x Ano'!$K$30</f>
        <v>3.0787109995743787E-4</v>
      </c>
      <c r="P301" s="178">
        <f>C301/'Total x Ano'!$K$30</f>
        <v>0</v>
      </c>
      <c r="Q301" s="178">
        <f>D301/'Total x Ano'!$K$30</f>
        <v>0</v>
      </c>
      <c r="R301" s="178">
        <f>E301/'Total x Ano'!$K$30</f>
        <v>0</v>
      </c>
      <c r="S301" s="178">
        <f>F301/'Total x Ano'!$K$30</f>
        <v>1.4454293021694E-3</v>
      </c>
      <c r="T301" s="178">
        <f>G301/'Total x Ano'!$K$30</f>
        <v>0</v>
      </c>
      <c r="U301" s="178">
        <f>H301/'Total x Ano'!$K$30</f>
        <v>0</v>
      </c>
      <c r="V301" s="178">
        <f>I301/'Total x Ano'!$K$30</f>
        <v>1.2144564138454228E-4</v>
      </c>
      <c r="W301" s="178">
        <f>J301/'Total x Ano'!$K$30</f>
        <v>0</v>
      </c>
      <c r="X301" s="178">
        <f>K301/'Total x Ano'!$K$30</f>
        <v>0</v>
      </c>
      <c r="Y301" s="178">
        <f>L301/'Total x Ano'!$K$30</f>
        <v>1.8747460435113801E-3</v>
      </c>
    </row>
    <row r="302" spans="1:25" x14ac:dyDescent="0.25">
      <c r="A302" s="162" t="s">
        <v>537</v>
      </c>
      <c r="B302" s="177">
        <f>'[1]SCC x Atuacao = Comércio'!B78</f>
        <v>145356.55836020593</v>
      </c>
      <c r="C302" s="177">
        <f>'[1]SCC x Atuacao = Comércio'!C78</f>
        <v>0</v>
      </c>
      <c r="D302" s="177">
        <f>'[1]SCC x Atuacao = Comércio'!D78</f>
        <v>0</v>
      </c>
      <c r="E302" s="177">
        <f>'[1]SCC x Atuacao = Comércio'!E78</f>
        <v>0</v>
      </c>
      <c r="F302" s="177">
        <f>'[1]SCC x Atuacao = Comércio'!F78</f>
        <v>1211222.4362632777</v>
      </c>
      <c r="G302" s="177">
        <f>'[1]SCC x Atuacao = Comércio'!G78</f>
        <v>0</v>
      </c>
      <c r="H302" s="177">
        <f>'[1]SCC x Atuacao = Comércio'!H78</f>
        <v>0</v>
      </c>
      <c r="I302" s="177">
        <f>'[1]SCC x Atuacao = Comércio'!I78</f>
        <v>31515.69292472778</v>
      </c>
      <c r="J302" s="177">
        <f>'[1]SCC x Atuacao = Comércio'!J78</f>
        <v>0</v>
      </c>
      <c r="K302" s="177">
        <f>'[1]SCC x Atuacao = Comércio'!K78</f>
        <v>0</v>
      </c>
      <c r="L302" s="177">
        <f t="shared" si="17"/>
        <v>1388094.6875482113</v>
      </c>
      <c r="N302" s="162" t="s">
        <v>537</v>
      </c>
      <c r="O302" s="178">
        <f>B302/'Total x Ano'!$K$30</f>
        <v>8.0316502075197652E-4</v>
      </c>
      <c r="P302" s="178">
        <f>C302/'Total x Ano'!$K$30</f>
        <v>0</v>
      </c>
      <c r="Q302" s="178">
        <f>D302/'Total x Ano'!$K$30</f>
        <v>0</v>
      </c>
      <c r="R302" s="178">
        <f>E302/'Total x Ano'!$K$30</f>
        <v>0</v>
      </c>
      <c r="S302" s="178">
        <f>F302/'Total x Ano'!$K$30</f>
        <v>6.6925875525061978E-3</v>
      </c>
      <c r="T302" s="178">
        <f>G302/'Total x Ano'!$K$30</f>
        <v>0</v>
      </c>
      <c r="U302" s="178">
        <f>H302/'Total x Ano'!$K$30</f>
        <v>0</v>
      </c>
      <c r="V302" s="178">
        <f>I302/'Total x Ano'!$K$30</f>
        <v>1.7413938832519594E-4</v>
      </c>
      <c r="W302" s="178">
        <f>J302/'Total x Ano'!$K$30</f>
        <v>0</v>
      </c>
      <c r="X302" s="178">
        <f>K302/'Total x Ano'!$K$30</f>
        <v>0</v>
      </c>
      <c r="Y302" s="178">
        <f>L302/'Total x Ano'!$K$30</f>
        <v>7.6698919615833701E-3</v>
      </c>
    </row>
    <row r="303" spans="1:25" x14ac:dyDescent="0.25">
      <c r="A303" s="162" t="s">
        <v>538</v>
      </c>
      <c r="B303" s="177">
        <f>'[1]SCC x Atuacao = Comércio'!B79</f>
        <v>49767.33903145924</v>
      </c>
      <c r="C303" s="177">
        <f>'[1]SCC x Atuacao = Comércio'!C79</f>
        <v>0</v>
      </c>
      <c r="D303" s="177">
        <f>'[1]SCC x Atuacao = Comércio'!D79</f>
        <v>0</v>
      </c>
      <c r="E303" s="177">
        <f>'[1]SCC x Atuacao = Comércio'!E79</f>
        <v>0</v>
      </c>
      <c r="F303" s="177">
        <f>'[1]SCC x Atuacao = Comércio'!F79</f>
        <v>265617.10898297554</v>
      </c>
      <c r="G303" s="177">
        <f>'[1]SCC x Atuacao = Comércio'!G79</f>
        <v>0</v>
      </c>
      <c r="H303" s="177">
        <f>'[1]SCC x Atuacao = Comércio'!H79</f>
        <v>0</v>
      </c>
      <c r="I303" s="177">
        <f>'[1]SCC x Atuacao = Comércio'!I79</f>
        <v>12974.029733284055</v>
      </c>
      <c r="J303" s="177">
        <f>'[1]SCC x Atuacao = Comércio'!J79</f>
        <v>0</v>
      </c>
      <c r="K303" s="177">
        <f>'[1]SCC x Atuacao = Comércio'!K79</f>
        <v>0</v>
      </c>
      <c r="L303" s="177">
        <f t="shared" si="17"/>
        <v>328358.4777477188</v>
      </c>
      <c r="N303" s="162" t="s">
        <v>538</v>
      </c>
      <c r="O303" s="178">
        <f>B303/'Total x Ano'!$K$30</f>
        <v>2.7498852708744047E-4</v>
      </c>
      <c r="P303" s="178">
        <f>C303/'Total x Ano'!$K$30</f>
        <v>0</v>
      </c>
      <c r="Q303" s="178">
        <f>D303/'Total x Ano'!$K$30</f>
        <v>0</v>
      </c>
      <c r="R303" s="178">
        <f>E303/'Total x Ano'!$K$30</f>
        <v>0</v>
      </c>
      <c r="S303" s="178">
        <f>F303/'Total x Ano'!$K$30</f>
        <v>1.4676625069763335E-3</v>
      </c>
      <c r="T303" s="178">
        <f>G303/'Total x Ano'!$K$30</f>
        <v>0</v>
      </c>
      <c r="U303" s="178">
        <f>H303/'Total x Ano'!$K$30</f>
        <v>0</v>
      </c>
      <c r="V303" s="178">
        <f>I303/'Total x Ano'!$K$30</f>
        <v>7.1687765433655146E-5</v>
      </c>
      <c r="W303" s="178">
        <f>J303/'Total x Ano'!$K$30</f>
        <v>0</v>
      </c>
      <c r="X303" s="178">
        <f>K303/'Total x Ano'!$K$30</f>
        <v>0</v>
      </c>
      <c r="Y303" s="178">
        <f>L303/'Total x Ano'!$K$30</f>
        <v>1.814338799497429E-3</v>
      </c>
    </row>
    <row r="304" spans="1:25" x14ac:dyDescent="0.25">
      <c r="A304" s="162" t="s">
        <v>539</v>
      </c>
      <c r="B304" s="177">
        <f>'[1]SCC x Atuacao = Comércio'!B80</f>
        <v>70329.477030868933</v>
      </c>
      <c r="C304" s="177">
        <f>'[1]SCC x Atuacao = Comércio'!C80</f>
        <v>0</v>
      </c>
      <c r="D304" s="177">
        <f>'[1]SCC x Atuacao = Comércio'!D80</f>
        <v>0</v>
      </c>
      <c r="E304" s="177">
        <f>'[1]SCC x Atuacao = Comércio'!E80</f>
        <v>0</v>
      </c>
      <c r="F304" s="177">
        <f>'[1]SCC x Atuacao = Comércio'!F80</f>
        <v>260459.19328140002</v>
      </c>
      <c r="G304" s="177">
        <f>'[1]SCC x Atuacao = Comércio'!G80</f>
        <v>0</v>
      </c>
      <c r="H304" s="177">
        <f>'[1]SCC x Atuacao = Comércio'!H80</f>
        <v>0</v>
      </c>
      <c r="I304" s="177">
        <f>'[1]SCC x Atuacao = Comércio'!I80</f>
        <v>18211.954116432069</v>
      </c>
      <c r="J304" s="177">
        <f>'[1]SCC x Atuacao = Comércio'!J80</f>
        <v>0</v>
      </c>
      <c r="K304" s="177">
        <f>'[1]SCC x Atuacao = Comércio'!K80</f>
        <v>0</v>
      </c>
      <c r="L304" s="177">
        <f t="shared" si="17"/>
        <v>349000.624428701</v>
      </c>
      <c r="N304" s="162" t="s">
        <v>539</v>
      </c>
      <c r="O304" s="178">
        <f>B304/'Total x Ano'!$K$30</f>
        <v>3.8860424679976218E-4</v>
      </c>
      <c r="P304" s="178">
        <f>C304/'Total x Ano'!$K$30</f>
        <v>0</v>
      </c>
      <c r="Q304" s="178">
        <f>D304/'Total x Ano'!$K$30</f>
        <v>0</v>
      </c>
      <c r="R304" s="178">
        <f>E304/'Total x Ano'!$K$30</f>
        <v>0</v>
      </c>
      <c r="S304" s="178">
        <f>F304/'Total x Ano'!$K$30</f>
        <v>1.4391625375341085E-3</v>
      </c>
      <c r="T304" s="178">
        <f>G304/'Total x Ano'!$K$30</f>
        <v>0</v>
      </c>
      <c r="U304" s="178">
        <f>H304/'Total x Ano'!$K$30</f>
        <v>0</v>
      </c>
      <c r="V304" s="178">
        <f>I304/'Total x Ano'!$K$30</f>
        <v>1.0062982139141426E-4</v>
      </c>
      <c r="W304" s="178">
        <f>J304/'Total x Ano'!$K$30</f>
        <v>0</v>
      </c>
      <c r="X304" s="178">
        <f>K304/'Total x Ano'!$K$30</f>
        <v>0</v>
      </c>
      <c r="Y304" s="178">
        <f>L304/'Total x Ano'!$K$30</f>
        <v>1.928396605725285E-3</v>
      </c>
    </row>
    <row r="305" spans="1:25" x14ac:dyDescent="0.25">
      <c r="A305" s="162" t="s">
        <v>540</v>
      </c>
      <c r="B305" s="177">
        <f>'[1]SCC x Atuacao = Comércio'!B81</f>
        <v>193107.36486407541</v>
      </c>
      <c r="C305" s="177">
        <f>'[1]SCC x Atuacao = Comércio'!C81</f>
        <v>0</v>
      </c>
      <c r="D305" s="177">
        <f>'[1]SCC x Atuacao = Comércio'!D81</f>
        <v>0</v>
      </c>
      <c r="E305" s="177">
        <f>'[1]SCC x Atuacao = Comércio'!E81</f>
        <v>0</v>
      </c>
      <c r="F305" s="177">
        <f>'[1]SCC x Atuacao = Comércio'!F81</f>
        <v>947447.1448101463</v>
      </c>
      <c r="G305" s="177">
        <f>'[1]SCC x Atuacao = Comércio'!G81</f>
        <v>0</v>
      </c>
      <c r="H305" s="177">
        <f>'[1]SCC x Atuacao = Comércio'!H81</f>
        <v>0</v>
      </c>
      <c r="I305" s="177">
        <f>'[1]SCC x Atuacao = Comércio'!I81</f>
        <v>40803.909329109127</v>
      </c>
      <c r="J305" s="177">
        <f>'[1]SCC x Atuacao = Comércio'!J81</f>
        <v>0</v>
      </c>
      <c r="K305" s="177">
        <f>'[1]SCC x Atuacao = Comércio'!K81</f>
        <v>0</v>
      </c>
      <c r="L305" s="177">
        <f t="shared" si="17"/>
        <v>1181358.4190033309</v>
      </c>
      <c r="N305" s="162" t="s">
        <v>540</v>
      </c>
      <c r="O305" s="178">
        <f>B305/'Total x Ano'!$K$30</f>
        <v>1.0670112340171872E-3</v>
      </c>
      <c r="P305" s="178">
        <f>C305/'Total x Ano'!$K$30</f>
        <v>0</v>
      </c>
      <c r="Q305" s="178">
        <f>D305/'Total x Ano'!$K$30</f>
        <v>0</v>
      </c>
      <c r="R305" s="178">
        <f>E305/'Total x Ano'!$K$30</f>
        <v>0</v>
      </c>
      <c r="S305" s="178">
        <f>F305/'Total x Ano'!$K$30</f>
        <v>5.2351019748082322E-3</v>
      </c>
      <c r="T305" s="178">
        <f>G305/'Total x Ano'!$K$30</f>
        <v>0</v>
      </c>
      <c r="U305" s="178">
        <f>H305/'Total x Ano'!$K$30</f>
        <v>0</v>
      </c>
      <c r="V305" s="178">
        <f>I305/'Total x Ano'!$K$30</f>
        <v>2.2546125921517224E-4</v>
      </c>
      <c r="W305" s="178">
        <f>J305/'Total x Ano'!$K$30</f>
        <v>0</v>
      </c>
      <c r="X305" s="178">
        <f>K305/'Total x Ano'!$K$30</f>
        <v>0</v>
      </c>
      <c r="Y305" s="178">
        <f>L305/'Total x Ano'!$K$30</f>
        <v>6.5275744680405911E-3</v>
      </c>
    </row>
    <row r="306" spans="1:25" x14ac:dyDescent="0.25">
      <c r="A306" s="162" t="s">
        <v>541</v>
      </c>
      <c r="B306" s="177">
        <f>'[1]SCC x Atuacao = Comércio'!B82</f>
        <v>31612.421946411683</v>
      </c>
      <c r="C306" s="177">
        <f>'[1]SCC x Atuacao = Comércio'!C82</f>
        <v>0</v>
      </c>
      <c r="D306" s="177">
        <f>'[1]SCC x Atuacao = Comércio'!D82</f>
        <v>0</v>
      </c>
      <c r="E306" s="177">
        <f>'[1]SCC x Atuacao = Comércio'!E82</f>
        <v>0</v>
      </c>
      <c r="F306" s="177">
        <f>'[1]SCC x Atuacao = Comércio'!F82</f>
        <v>171737.08591960996</v>
      </c>
      <c r="G306" s="177">
        <f>'[1]SCC x Atuacao = Comércio'!G82</f>
        <v>0</v>
      </c>
      <c r="H306" s="177">
        <f>'[1]SCC x Atuacao = Comércio'!H82</f>
        <v>0</v>
      </c>
      <c r="I306" s="177">
        <f>'[1]SCC x Atuacao = Comércio'!I82</f>
        <v>8194.6292952246677</v>
      </c>
      <c r="J306" s="177">
        <f>'[1]SCC x Atuacao = Comércio'!J82</f>
        <v>0</v>
      </c>
      <c r="K306" s="177">
        <f>'[1]SCC x Atuacao = Comércio'!K82</f>
        <v>0</v>
      </c>
      <c r="L306" s="177">
        <f t="shared" si="17"/>
        <v>211544.13716124633</v>
      </c>
      <c r="N306" s="162" t="s">
        <v>541</v>
      </c>
      <c r="O306" s="178">
        <f>B306/'Total x Ano'!$K$30</f>
        <v>1.7467386277605318E-4</v>
      </c>
      <c r="P306" s="178">
        <f>C306/'Total x Ano'!$K$30</f>
        <v>0</v>
      </c>
      <c r="Q306" s="178">
        <f>D306/'Total x Ano'!$K$30</f>
        <v>0</v>
      </c>
      <c r="R306" s="178">
        <f>E306/'Total x Ano'!$K$30</f>
        <v>0</v>
      </c>
      <c r="S306" s="178">
        <f>F306/'Total x Ano'!$K$30</f>
        <v>9.4893014620432356E-4</v>
      </c>
      <c r="T306" s="178">
        <f>G306/'Total x Ano'!$K$30</f>
        <v>0</v>
      </c>
      <c r="U306" s="178">
        <f>H306/'Total x Ano'!$K$30</f>
        <v>0</v>
      </c>
      <c r="V306" s="178">
        <f>I306/'Total x Ano'!$K$30</f>
        <v>4.5279275198880338E-5</v>
      </c>
      <c r="W306" s="178">
        <f>J306/'Total x Ano'!$K$30</f>
        <v>0</v>
      </c>
      <c r="X306" s="178">
        <f>K306/'Total x Ano'!$K$30</f>
        <v>0</v>
      </c>
      <c r="Y306" s="178">
        <f>L306/'Total x Ano'!$K$30</f>
        <v>1.1688832841792573E-3</v>
      </c>
    </row>
    <row r="307" spans="1:25" x14ac:dyDescent="0.25">
      <c r="A307" s="162" t="s">
        <v>542</v>
      </c>
      <c r="B307" s="177">
        <f>'[1]SCC x Atuacao = Comércio'!B83</f>
        <v>49771.864276664179</v>
      </c>
      <c r="C307" s="177">
        <f>'[1]SCC x Atuacao = Comércio'!C83</f>
        <v>0</v>
      </c>
      <c r="D307" s="177">
        <f>'[1]SCC x Atuacao = Comércio'!D83</f>
        <v>0</v>
      </c>
      <c r="E307" s="177">
        <f>'[1]SCC x Atuacao = Comércio'!E83</f>
        <v>0</v>
      </c>
      <c r="F307" s="177">
        <f>'[1]SCC x Atuacao = Comércio'!F83</f>
        <v>147862.60085995274</v>
      </c>
      <c r="G307" s="177">
        <f>'[1]SCC x Atuacao = Comércio'!G83</f>
        <v>0</v>
      </c>
      <c r="H307" s="177">
        <f>'[1]SCC x Atuacao = Comércio'!H83</f>
        <v>0</v>
      </c>
      <c r="I307" s="177">
        <f>'[1]SCC x Atuacao = Comércio'!I83</f>
        <v>4164.4244060197061</v>
      </c>
      <c r="J307" s="177">
        <f>'[1]SCC x Atuacao = Comércio'!J83</f>
        <v>0</v>
      </c>
      <c r="K307" s="177">
        <f>'[1]SCC x Atuacao = Comércio'!K83</f>
        <v>0</v>
      </c>
      <c r="L307" s="177">
        <f t="shared" si="17"/>
        <v>201798.88954263664</v>
      </c>
      <c r="N307" s="162" t="s">
        <v>542</v>
      </c>
      <c r="O307" s="178">
        <f>B307/'Total x Ano'!$K$30</f>
        <v>2.7501353124755501E-4</v>
      </c>
      <c r="P307" s="178">
        <f>C307/'Total x Ano'!$K$30</f>
        <v>0</v>
      </c>
      <c r="Q307" s="178">
        <f>D307/'Total x Ano'!$K$30</f>
        <v>0</v>
      </c>
      <c r="R307" s="178">
        <f>E307/'Total x Ano'!$K$30</f>
        <v>0</v>
      </c>
      <c r="S307" s="178">
        <f>F307/'Total x Ano'!$K$30</f>
        <v>8.170121130264557E-4</v>
      </c>
      <c r="T307" s="178">
        <f>G307/'Total x Ano'!$K$30</f>
        <v>0</v>
      </c>
      <c r="U307" s="178">
        <f>H307/'Total x Ano'!$K$30</f>
        <v>0</v>
      </c>
      <c r="V307" s="178">
        <f>I307/'Total x Ano'!$K$30</f>
        <v>2.3010451349517739E-5</v>
      </c>
      <c r="W307" s="178">
        <f>J307/'Total x Ano'!$K$30</f>
        <v>0</v>
      </c>
      <c r="X307" s="178">
        <f>K307/'Total x Ano'!$K$30</f>
        <v>0</v>
      </c>
      <c r="Y307" s="178">
        <f>L307/'Total x Ano'!$K$30</f>
        <v>1.1150360956235284E-3</v>
      </c>
    </row>
    <row r="308" spans="1:25" x14ac:dyDescent="0.25">
      <c r="A308" s="162" t="s">
        <v>543</v>
      </c>
      <c r="B308" s="177">
        <f>'[1]SCC x Atuacao = Comércio'!B84</f>
        <v>171409.59801562765</v>
      </c>
      <c r="C308" s="177">
        <f>'[1]SCC x Atuacao = Comércio'!C84</f>
        <v>0</v>
      </c>
      <c r="D308" s="177">
        <f>'[1]SCC x Atuacao = Comércio'!D84</f>
        <v>0</v>
      </c>
      <c r="E308" s="177">
        <f>'[1]SCC x Atuacao = Comércio'!E84</f>
        <v>0</v>
      </c>
      <c r="F308" s="177">
        <f>'[1]SCC x Atuacao = Comércio'!F84</f>
        <v>1142115.9731419953</v>
      </c>
      <c r="G308" s="177">
        <f>'[1]SCC x Atuacao = Comércio'!G84</f>
        <v>0</v>
      </c>
      <c r="H308" s="177">
        <f>'[1]SCC x Atuacao = Comércio'!H84</f>
        <v>0</v>
      </c>
      <c r="I308" s="177">
        <f>'[1]SCC x Atuacao = Comércio'!I84</f>
        <v>79788.558901903336</v>
      </c>
      <c r="J308" s="177">
        <f>'[1]SCC x Atuacao = Comércio'!J84</f>
        <v>0</v>
      </c>
      <c r="K308" s="177">
        <f>'[1]SCC x Atuacao = Comércio'!K84</f>
        <v>0</v>
      </c>
      <c r="L308" s="177">
        <f t="shared" si="17"/>
        <v>1393314.1300595263</v>
      </c>
      <c r="N308" s="162" t="s">
        <v>543</v>
      </c>
      <c r="O308" s="178">
        <f>B308/'Total x Ano'!$K$30</f>
        <v>9.4712061774434057E-4</v>
      </c>
      <c r="P308" s="178">
        <f>C308/'Total x Ano'!$K$30</f>
        <v>0</v>
      </c>
      <c r="Q308" s="178">
        <f>D308/'Total x Ano'!$K$30</f>
        <v>0</v>
      </c>
      <c r="R308" s="178">
        <f>E308/'Total x Ano'!$K$30</f>
        <v>0</v>
      </c>
      <c r="S308" s="178">
        <f>F308/'Total x Ano'!$K$30</f>
        <v>6.3107410468304301E-3</v>
      </c>
      <c r="T308" s="178">
        <f>G308/'Total x Ano'!$K$30</f>
        <v>0</v>
      </c>
      <c r="U308" s="178">
        <f>H308/'Total x Ano'!$K$30</f>
        <v>0</v>
      </c>
      <c r="V308" s="178">
        <f>I308/'Total x Ano'!$K$30</f>
        <v>4.4087023171953082E-4</v>
      </c>
      <c r="W308" s="178">
        <f>J308/'Total x Ano'!$K$30</f>
        <v>0</v>
      </c>
      <c r="X308" s="178">
        <f>K308/'Total x Ano'!$K$30</f>
        <v>0</v>
      </c>
      <c r="Y308" s="178">
        <f>L308/'Total x Ano'!$K$30</f>
        <v>7.6987318962943021E-3</v>
      </c>
    </row>
    <row r="309" spans="1:25" x14ac:dyDescent="0.25">
      <c r="A309" s="162" t="s">
        <v>544</v>
      </c>
      <c r="B309" s="177">
        <f>'[1]SCC x Atuacao = Comércio'!B85</f>
        <v>544583.60495059169</v>
      </c>
      <c r="C309" s="177">
        <f>'[1]SCC x Atuacao = Comércio'!C85</f>
        <v>0</v>
      </c>
      <c r="D309" s="177">
        <f>'[1]SCC x Atuacao = Comércio'!D85</f>
        <v>0</v>
      </c>
      <c r="E309" s="177">
        <f>'[1]SCC x Atuacao = Comércio'!E85</f>
        <v>0</v>
      </c>
      <c r="F309" s="177">
        <f>'[1]SCC x Atuacao = Comércio'!F85</f>
        <v>2911218.6346658394</v>
      </c>
      <c r="G309" s="177">
        <f>'[1]SCC x Atuacao = Comércio'!G85</f>
        <v>0</v>
      </c>
      <c r="H309" s="177">
        <f>'[1]SCC x Atuacao = Comércio'!H85</f>
        <v>0</v>
      </c>
      <c r="I309" s="177">
        <f>'[1]SCC x Atuacao = Comércio'!I85</f>
        <v>239870.24933137689</v>
      </c>
      <c r="J309" s="177">
        <f>'[1]SCC x Atuacao = Comércio'!J85</f>
        <v>0</v>
      </c>
      <c r="K309" s="177">
        <f>'[1]SCC x Atuacao = Comércio'!K85</f>
        <v>0</v>
      </c>
      <c r="L309" s="177">
        <f t="shared" si="17"/>
        <v>3695672.4889478083</v>
      </c>
      <c r="N309" s="162" t="s">
        <v>544</v>
      </c>
      <c r="O309" s="178">
        <f>B309/'Total x Ano'!$K$30</f>
        <v>3.0090868090549947E-3</v>
      </c>
      <c r="P309" s="178">
        <f>C309/'Total x Ano'!$K$30</f>
        <v>0</v>
      </c>
      <c r="Q309" s="178">
        <f>D309/'Total x Ano'!$K$30</f>
        <v>0</v>
      </c>
      <c r="R309" s="178">
        <f>E309/'Total x Ano'!$K$30</f>
        <v>0</v>
      </c>
      <c r="S309" s="178">
        <f>F309/'Total x Ano'!$K$30</f>
        <v>1.6085885642192342E-2</v>
      </c>
      <c r="T309" s="178">
        <f>G309/'Total x Ano'!$K$30</f>
        <v>0</v>
      </c>
      <c r="U309" s="178">
        <f>H309/'Total x Ano'!$K$30</f>
        <v>0</v>
      </c>
      <c r="V309" s="178">
        <f>I309/'Total x Ano'!$K$30</f>
        <v>1.3253987020289833E-3</v>
      </c>
      <c r="W309" s="178">
        <f>J309/'Total x Ano'!$K$30</f>
        <v>0</v>
      </c>
      <c r="X309" s="178">
        <f>K309/'Total x Ano'!$K$30</f>
        <v>0</v>
      </c>
      <c r="Y309" s="178">
        <f>L309/'Total x Ano'!$K$30</f>
        <v>2.0420371153276322E-2</v>
      </c>
    </row>
    <row r="310" spans="1:25" x14ac:dyDescent="0.25">
      <c r="A310" s="162" t="s">
        <v>545</v>
      </c>
      <c r="B310" s="177">
        <f>'[1]SCC x Atuacao = Comércio'!B86</f>
        <v>132537.98522132332</v>
      </c>
      <c r="C310" s="177">
        <f>'[1]SCC x Atuacao = Comércio'!C86</f>
        <v>0</v>
      </c>
      <c r="D310" s="177">
        <f>'[1]SCC x Atuacao = Comércio'!D86</f>
        <v>0</v>
      </c>
      <c r="E310" s="177">
        <f>'[1]SCC x Atuacao = Comércio'!E86</f>
        <v>0</v>
      </c>
      <c r="F310" s="177">
        <f>'[1]SCC x Atuacao = Comércio'!F86</f>
        <v>597863.91181218147</v>
      </c>
      <c r="G310" s="177">
        <f>'[1]SCC x Atuacao = Comércio'!G86</f>
        <v>0</v>
      </c>
      <c r="H310" s="177">
        <f>'[1]SCC x Atuacao = Comércio'!H86</f>
        <v>0</v>
      </c>
      <c r="I310" s="177">
        <f>'[1]SCC x Atuacao = Comércio'!I86</f>
        <v>57401.110480871284</v>
      </c>
      <c r="J310" s="177">
        <f>'[1]SCC x Atuacao = Comércio'!J86</f>
        <v>0</v>
      </c>
      <c r="K310" s="177">
        <f>'[1]SCC x Atuacao = Comércio'!K86</f>
        <v>0</v>
      </c>
      <c r="L310" s="177">
        <f t="shared" si="17"/>
        <v>787803.00751437608</v>
      </c>
      <c r="N310" s="162" t="s">
        <v>545</v>
      </c>
      <c r="O310" s="178">
        <f>B310/'Total x Ano'!$K$30</f>
        <v>7.3233622790460859E-4</v>
      </c>
      <c r="P310" s="178">
        <f>C310/'Total x Ano'!$K$30</f>
        <v>0</v>
      </c>
      <c r="Q310" s="178">
        <f>D310/'Total x Ano'!$K$30</f>
        <v>0</v>
      </c>
      <c r="R310" s="178">
        <f>E310/'Total x Ano'!$K$30</f>
        <v>0</v>
      </c>
      <c r="S310" s="178">
        <f>F310/'Total x Ano'!$K$30</f>
        <v>3.3034861760248427E-3</v>
      </c>
      <c r="T310" s="178">
        <f>G310/'Total x Ano'!$K$30</f>
        <v>0</v>
      </c>
      <c r="U310" s="178">
        <f>H310/'Total x Ano'!$K$30</f>
        <v>0</v>
      </c>
      <c r="V310" s="178">
        <f>I310/'Total x Ano'!$K$30</f>
        <v>3.1716879245523549E-4</v>
      </c>
      <c r="W310" s="178">
        <f>J310/'Total x Ano'!$K$30</f>
        <v>0</v>
      </c>
      <c r="X310" s="178">
        <f>K310/'Total x Ano'!$K$30</f>
        <v>0</v>
      </c>
      <c r="Y310" s="178">
        <f>L310/'Total x Ano'!$K$30</f>
        <v>4.3529911963846868E-3</v>
      </c>
    </row>
    <row r="311" spans="1:25" x14ac:dyDescent="0.25">
      <c r="A311" s="162" t="s">
        <v>546</v>
      </c>
      <c r="B311" s="177">
        <f>'[1]SCC x Atuacao = Comércio'!B87</f>
        <v>825523.71024030773</v>
      </c>
      <c r="C311" s="177">
        <f>'[1]SCC x Atuacao = Comércio'!C87</f>
        <v>0</v>
      </c>
      <c r="D311" s="177">
        <f>'[1]SCC x Atuacao = Comércio'!D87</f>
        <v>0</v>
      </c>
      <c r="E311" s="177">
        <f>'[1]SCC x Atuacao = Comércio'!E87</f>
        <v>0</v>
      </c>
      <c r="F311" s="177">
        <f>'[1]SCC x Atuacao = Comércio'!F87</f>
        <v>4384552.7010189462</v>
      </c>
      <c r="G311" s="177">
        <f>'[1]SCC x Atuacao = Comércio'!G87</f>
        <v>0</v>
      </c>
      <c r="H311" s="177">
        <f>'[1]SCC x Atuacao = Comércio'!H87</f>
        <v>0</v>
      </c>
      <c r="I311" s="177">
        <f>'[1]SCC x Atuacao = Comércio'!I87</f>
        <v>148035.81812883483</v>
      </c>
      <c r="J311" s="177">
        <f>'[1]SCC x Atuacao = Comércio'!J87</f>
        <v>0</v>
      </c>
      <c r="K311" s="177">
        <f>'[1]SCC x Atuacao = Comércio'!K87</f>
        <v>0</v>
      </c>
      <c r="L311" s="177">
        <f t="shared" si="17"/>
        <v>5358112.2293880889</v>
      </c>
      <c r="N311" s="162" t="s">
        <v>546</v>
      </c>
      <c r="O311" s="178">
        <f>B311/'Total x Ano'!$K$30</f>
        <v>4.5614162535642612E-3</v>
      </c>
      <c r="P311" s="178">
        <f>C311/'Total x Ano'!$K$30</f>
        <v>0</v>
      </c>
      <c r="Q311" s="178">
        <f>D311/'Total x Ano'!$K$30</f>
        <v>0</v>
      </c>
      <c r="R311" s="178">
        <f>E311/'Total x Ano'!$K$30</f>
        <v>0</v>
      </c>
      <c r="S311" s="178">
        <f>F311/'Total x Ano'!$K$30</f>
        <v>2.4226766241777629E-2</v>
      </c>
      <c r="T311" s="178">
        <f>G311/'Total x Ano'!$K$30</f>
        <v>0</v>
      </c>
      <c r="U311" s="178">
        <f>H311/'Total x Ano'!$K$30</f>
        <v>0</v>
      </c>
      <c r="V311" s="178">
        <f>I311/'Total x Ano'!$K$30</f>
        <v>8.1796922189671063E-4</v>
      </c>
      <c r="W311" s="178">
        <f>J311/'Total x Ano'!$K$30</f>
        <v>0</v>
      </c>
      <c r="X311" s="178">
        <f>K311/'Total x Ano'!$K$30</f>
        <v>0</v>
      </c>
      <c r="Y311" s="178">
        <f>L311/'Total x Ano'!$K$30</f>
        <v>2.9606151717238599E-2</v>
      </c>
    </row>
    <row r="312" spans="1:25" x14ac:dyDescent="0.25">
      <c r="A312" s="162" t="s">
        <v>547</v>
      </c>
      <c r="B312" s="177">
        <f>'[1]SCC x Atuacao = Comércio'!B88</f>
        <v>3224461.8139159502</v>
      </c>
      <c r="C312" s="177">
        <f>'[1]SCC x Atuacao = Comércio'!C88</f>
        <v>0</v>
      </c>
      <c r="D312" s="177">
        <f>'[1]SCC x Atuacao = Comércio'!D88</f>
        <v>0</v>
      </c>
      <c r="E312" s="177">
        <f>'[1]SCC x Atuacao = Comércio'!E88</f>
        <v>0</v>
      </c>
      <c r="F312" s="177">
        <f>'[1]SCC x Atuacao = Comércio'!F88</f>
        <v>17548177.191934258</v>
      </c>
      <c r="G312" s="177">
        <f>'[1]SCC x Atuacao = Comércio'!G88</f>
        <v>0</v>
      </c>
      <c r="H312" s="177">
        <f>'[1]SCC x Atuacao = Comércio'!H88</f>
        <v>0</v>
      </c>
      <c r="I312" s="177">
        <f>'[1]SCC x Atuacao = Comércio'!I88</f>
        <v>652280.53981854895</v>
      </c>
      <c r="J312" s="177">
        <f>'[1]SCC x Atuacao = Comércio'!J88</f>
        <v>0</v>
      </c>
      <c r="K312" s="177">
        <f>'[1]SCC x Atuacao = Comércio'!K88</f>
        <v>0</v>
      </c>
      <c r="L312" s="177">
        <f t="shared" si="17"/>
        <v>21424919.545668755</v>
      </c>
      <c r="N312" s="162" t="s">
        <v>547</v>
      </c>
      <c r="O312" s="178">
        <f>B312/'Total x Ano'!$K$30</f>
        <v>1.7816705134625417E-2</v>
      </c>
      <c r="P312" s="178">
        <f>C312/'Total x Ano'!$K$30</f>
        <v>0</v>
      </c>
      <c r="Q312" s="178">
        <f>D312/'Total x Ano'!$K$30</f>
        <v>0</v>
      </c>
      <c r="R312" s="178">
        <f>E312/'Total x Ano'!$K$30</f>
        <v>0</v>
      </c>
      <c r="S312" s="178">
        <f>F312/'Total x Ano'!$K$30</f>
        <v>9.6962134062041447E-2</v>
      </c>
      <c r="T312" s="178">
        <f>G312/'Total x Ano'!$K$30</f>
        <v>0</v>
      </c>
      <c r="U312" s="178">
        <f>H312/'Total x Ano'!$K$30</f>
        <v>0</v>
      </c>
      <c r="V312" s="178">
        <f>I312/'Total x Ano'!$K$30</f>
        <v>3.6041642648227401E-3</v>
      </c>
      <c r="W312" s="178">
        <f>J312/'Total x Ano'!$K$30</f>
        <v>0</v>
      </c>
      <c r="X312" s="178">
        <f>K312/'Total x Ano'!$K$30</f>
        <v>0</v>
      </c>
      <c r="Y312" s="178">
        <f>L312/'Total x Ano'!$K$30</f>
        <v>0.1183830034614896</v>
      </c>
    </row>
    <row r="313" spans="1:25" x14ac:dyDescent="0.25">
      <c r="A313" s="162" t="s">
        <v>548</v>
      </c>
      <c r="B313" s="177">
        <f>'[1]SCC x Atuacao = Comércio'!B89</f>
        <v>764147.82786868606</v>
      </c>
      <c r="C313" s="177">
        <f>'[1]SCC x Atuacao = Comércio'!C89</f>
        <v>0</v>
      </c>
      <c r="D313" s="177">
        <f>'[1]SCC x Atuacao = Comércio'!D89</f>
        <v>0</v>
      </c>
      <c r="E313" s="177">
        <f>'[1]SCC x Atuacao = Comércio'!E89</f>
        <v>0</v>
      </c>
      <c r="F313" s="177">
        <f>'[1]SCC x Atuacao = Comércio'!F89</f>
        <v>2534323.8245247933</v>
      </c>
      <c r="G313" s="177">
        <f>'[1]SCC x Atuacao = Comércio'!G89</f>
        <v>0</v>
      </c>
      <c r="H313" s="177">
        <f>'[1]SCC x Atuacao = Comércio'!H89</f>
        <v>0</v>
      </c>
      <c r="I313" s="177">
        <f>'[1]SCC x Atuacao = Comércio'!I89</f>
        <v>183439.40617548942</v>
      </c>
      <c r="J313" s="177">
        <f>'[1]SCC x Atuacao = Comércio'!J89</f>
        <v>0</v>
      </c>
      <c r="K313" s="177">
        <f>'[1]SCC x Atuacao = Comércio'!K89</f>
        <v>0</v>
      </c>
      <c r="L313" s="177">
        <f t="shared" si="17"/>
        <v>3481911.0585689689</v>
      </c>
      <c r="N313" s="162" t="s">
        <v>548</v>
      </c>
      <c r="O313" s="178">
        <f>B313/'Total x Ano'!$K$30</f>
        <v>4.2222849312848953E-3</v>
      </c>
      <c r="P313" s="178">
        <f>C313/'Total x Ano'!$K$30</f>
        <v>0</v>
      </c>
      <c r="Q313" s="178">
        <f>D313/'Total x Ano'!$K$30</f>
        <v>0</v>
      </c>
      <c r="R313" s="178">
        <f>E313/'Total x Ano'!$K$30</f>
        <v>0</v>
      </c>
      <c r="S313" s="178">
        <f>F313/'Total x Ano'!$K$30</f>
        <v>1.4003360220407742E-2</v>
      </c>
      <c r="T313" s="178">
        <f>G313/'Total x Ano'!$K$30</f>
        <v>0</v>
      </c>
      <c r="U313" s="178">
        <f>H313/'Total x Ano'!$K$30</f>
        <v>0</v>
      </c>
      <c r="V313" s="178">
        <f>I313/'Total x Ano'!$K$30</f>
        <v>1.0135911040392528E-3</v>
      </c>
      <c r="W313" s="178">
        <f>J313/'Total x Ano'!$K$30</f>
        <v>0</v>
      </c>
      <c r="X313" s="178">
        <f>K313/'Total x Ano'!$K$30</f>
        <v>0</v>
      </c>
      <c r="Y313" s="178">
        <f>L313/'Total x Ano'!$K$30</f>
        <v>1.923923625573189E-2</v>
      </c>
    </row>
    <row r="314" spans="1:25" x14ac:dyDescent="0.25">
      <c r="A314" s="162" t="s">
        <v>549</v>
      </c>
      <c r="B314" s="177">
        <f>'[1]SCC x Atuacao = Comércio'!B90</f>
        <v>518357.06018879195</v>
      </c>
      <c r="C314" s="177">
        <f>'[1]SCC x Atuacao = Comércio'!C90</f>
        <v>0</v>
      </c>
      <c r="D314" s="177">
        <f>'[1]SCC x Atuacao = Comércio'!D90</f>
        <v>0</v>
      </c>
      <c r="E314" s="177">
        <f>'[1]SCC x Atuacao = Comércio'!E90</f>
        <v>0</v>
      </c>
      <c r="F314" s="177">
        <f>'[1]SCC x Atuacao = Comércio'!F90</f>
        <v>1104550.1928788205</v>
      </c>
      <c r="G314" s="177">
        <f>'[1]SCC x Atuacao = Comércio'!G90</f>
        <v>0</v>
      </c>
      <c r="H314" s="177">
        <f>'[1]SCC x Atuacao = Comércio'!H90</f>
        <v>0</v>
      </c>
      <c r="I314" s="177">
        <f>'[1]SCC x Atuacao = Comércio'!I90</f>
        <v>62999.04988880975</v>
      </c>
      <c r="J314" s="177">
        <f>'[1]SCC x Atuacao = Comércio'!J90</f>
        <v>0</v>
      </c>
      <c r="K314" s="177">
        <f>'[1]SCC x Atuacao = Comércio'!K90</f>
        <v>0</v>
      </c>
      <c r="L314" s="177">
        <f t="shared" si="17"/>
        <v>1685906.3029564221</v>
      </c>
      <c r="N314" s="162" t="s">
        <v>549</v>
      </c>
      <c r="O314" s="178">
        <f>B314/'Total x Ano'!$K$30</f>
        <v>2.8641725127515243E-3</v>
      </c>
      <c r="P314" s="178">
        <f>C314/'Total x Ano'!$K$30</f>
        <v>0</v>
      </c>
      <c r="Q314" s="178">
        <f>D314/'Total x Ano'!$K$30</f>
        <v>0</v>
      </c>
      <c r="R314" s="178">
        <f>E314/'Total x Ano'!$K$30</f>
        <v>0</v>
      </c>
      <c r="S314" s="178">
        <f>F314/'Total x Ano'!$K$30</f>
        <v>6.1031720109024513E-3</v>
      </c>
      <c r="T314" s="178">
        <f>G314/'Total x Ano'!$K$30</f>
        <v>0</v>
      </c>
      <c r="U314" s="178">
        <f>H314/'Total x Ano'!$K$30</f>
        <v>0</v>
      </c>
      <c r="V314" s="178">
        <f>I314/'Total x Ano'!$K$30</f>
        <v>3.4810010488768567E-4</v>
      </c>
      <c r="W314" s="178">
        <f>J314/'Total x Ano'!$K$30</f>
        <v>0</v>
      </c>
      <c r="X314" s="178">
        <f>K314/'Total x Ano'!$K$30</f>
        <v>0</v>
      </c>
      <c r="Y314" s="178">
        <f>L314/'Total x Ano'!$K$30</f>
        <v>9.3154446285416605E-3</v>
      </c>
    </row>
    <row r="315" spans="1:25" x14ac:dyDescent="0.25">
      <c r="A315" s="162" t="s">
        <v>550</v>
      </c>
      <c r="B315" s="177">
        <f>'[1]SCC x Atuacao = Comércio'!B91</f>
        <v>632487.45440302696</v>
      </c>
      <c r="C315" s="177">
        <f>'[1]SCC x Atuacao = Comércio'!C91</f>
        <v>0</v>
      </c>
      <c r="D315" s="177">
        <f>'[1]SCC x Atuacao = Comércio'!D91</f>
        <v>0</v>
      </c>
      <c r="E315" s="177">
        <f>'[1]SCC x Atuacao = Comércio'!E91</f>
        <v>0</v>
      </c>
      <c r="F315" s="177">
        <f>'[1]SCC x Atuacao = Comércio'!F91</f>
        <v>2389421.2848616783</v>
      </c>
      <c r="G315" s="177">
        <f>'[1]SCC x Atuacao = Comércio'!G91</f>
        <v>0</v>
      </c>
      <c r="H315" s="177">
        <f>'[1]SCC x Atuacao = Comércio'!H91</f>
        <v>0</v>
      </c>
      <c r="I315" s="177">
        <f>'[1]SCC x Atuacao = Comércio'!I91</f>
        <v>103261.42676797899</v>
      </c>
      <c r="J315" s="177">
        <f>'[1]SCC x Atuacao = Comércio'!J91</f>
        <v>0</v>
      </c>
      <c r="K315" s="177">
        <f>'[1]SCC x Atuacao = Comércio'!K91</f>
        <v>0</v>
      </c>
      <c r="L315" s="177">
        <f t="shared" si="17"/>
        <v>3125170.166032684</v>
      </c>
      <c r="N315" s="162" t="s">
        <v>550</v>
      </c>
      <c r="O315" s="178">
        <f>B315/'Total x Ano'!$K$30</f>
        <v>3.4947979311819219E-3</v>
      </c>
      <c r="P315" s="178">
        <f>C315/'Total x Ano'!$K$30</f>
        <v>0</v>
      </c>
      <c r="Q315" s="178">
        <f>D315/'Total x Ano'!$K$30</f>
        <v>0</v>
      </c>
      <c r="R315" s="178">
        <f>E315/'Total x Ano'!$K$30</f>
        <v>0</v>
      </c>
      <c r="S315" s="178">
        <f>F315/'Total x Ano'!$K$30</f>
        <v>1.320270387171284E-2</v>
      </c>
      <c r="T315" s="178">
        <f>G315/'Total x Ano'!$K$30</f>
        <v>0</v>
      </c>
      <c r="U315" s="178">
        <f>H315/'Total x Ano'!$K$30</f>
        <v>0</v>
      </c>
      <c r="V315" s="178">
        <f>I315/'Total x Ano'!$K$30</f>
        <v>5.7056913639534699E-4</v>
      </c>
      <c r="W315" s="178">
        <f>J315/'Total x Ano'!$K$30</f>
        <v>0</v>
      </c>
      <c r="X315" s="178">
        <f>K315/'Total x Ano'!$K$30</f>
        <v>0</v>
      </c>
      <c r="Y315" s="178">
        <f>L315/'Total x Ano'!$K$30</f>
        <v>1.7268070939290107E-2</v>
      </c>
    </row>
    <row r="316" spans="1:25" x14ac:dyDescent="0.25">
      <c r="A316" s="162" t="s">
        <v>551</v>
      </c>
      <c r="B316" s="177">
        <f>'[1]SCC x Atuacao = Comércio'!B92</f>
        <v>76937.180530770565</v>
      </c>
      <c r="C316" s="177">
        <f>'[1]SCC x Atuacao = Comércio'!C92</f>
        <v>0</v>
      </c>
      <c r="D316" s="177">
        <f>'[1]SCC x Atuacao = Comércio'!D92</f>
        <v>0</v>
      </c>
      <c r="E316" s="177">
        <f>'[1]SCC x Atuacao = Comércio'!E92</f>
        <v>0</v>
      </c>
      <c r="F316" s="177">
        <f>'[1]SCC x Atuacao = Comércio'!F92</f>
        <v>214236.62936526272</v>
      </c>
      <c r="G316" s="177">
        <f>'[1]SCC x Atuacao = Comércio'!G92</f>
        <v>0</v>
      </c>
      <c r="H316" s="177">
        <f>'[1]SCC x Atuacao = Comércio'!H92</f>
        <v>0</v>
      </c>
      <c r="I316" s="177">
        <f>'[1]SCC x Atuacao = Comércio'!I92</f>
        <v>20285.93440129414</v>
      </c>
      <c r="J316" s="177">
        <f>'[1]SCC x Atuacao = Comércio'!J92</f>
        <v>0</v>
      </c>
      <c r="K316" s="177">
        <f>'[1]SCC x Atuacao = Comércio'!K92</f>
        <v>0</v>
      </c>
      <c r="L316" s="177">
        <f t="shared" si="17"/>
        <v>311459.74429732742</v>
      </c>
      <c r="N316" s="162" t="s">
        <v>551</v>
      </c>
      <c r="O316" s="178">
        <f>B316/'Total x Ano'!$K$30</f>
        <v>4.2511499236564174E-4</v>
      </c>
      <c r="P316" s="178">
        <f>C316/'Total x Ano'!$K$30</f>
        <v>0</v>
      </c>
      <c r="Q316" s="178">
        <f>D316/'Total x Ano'!$K$30</f>
        <v>0</v>
      </c>
      <c r="R316" s="178">
        <f>E316/'Total x Ano'!$K$30</f>
        <v>0</v>
      </c>
      <c r="S316" s="178">
        <f>F316/'Total x Ano'!$K$30</f>
        <v>1.1837606009051697E-3</v>
      </c>
      <c r="T316" s="178">
        <f>G316/'Total x Ano'!$K$30</f>
        <v>0</v>
      </c>
      <c r="U316" s="178">
        <f>H316/'Total x Ano'!$K$30</f>
        <v>0</v>
      </c>
      <c r="V316" s="178">
        <f>I316/'Total x Ano'!$K$30</f>
        <v>1.1208956175209733E-4</v>
      </c>
      <c r="W316" s="178">
        <f>J316/'Total x Ano'!$K$30</f>
        <v>0</v>
      </c>
      <c r="X316" s="178">
        <f>K316/'Total x Ano'!$K$30</f>
        <v>0</v>
      </c>
      <c r="Y316" s="178">
        <f>L316/'Total x Ano'!$K$30</f>
        <v>1.7209651550229087E-3</v>
      </c>
    </row>
    <row r="317" spans="1:25" x14ac:dyDescent="0.25">
      <c r="A317" s="162" t="s">
        <v>552</v>
      </c>
      <c r="B317" s="177">
        <f>'[1]SCC x Atuacao = Comércio'!B93</f>
        <v>59962.8653653316</v>
      </c>
      <c r="C317" s="177">
        <f>'[1]SCC x Atuacao = Comércio'!C93</f>
        <v>0</v>
      </c>
      <c r="D317" s="177">
        <f>'[1]SCC x Atuacao = Comércio'!D93</f>
        <v>0</v>
      </c>
      <c r="E317" s="177">
        <f>'[1]SCC x Atuacao = Comércio'!E93</f>
        <v>0</v>
      </c>
      <c r="F317" s="177">
        <f>'[1]SCC x Atuacao = Comércio'!F93</f>
        <v>288662.98453450022</v>
      </c>
      <c r="G317" s="177">
        <f>'[1]SCC x Atuacao = Comércio'!G93</f>
        <v>0</v>
      </c>
      <c r="H317" s="177">
        <f>'[1]SCC x Atuacao = Comércio'!H93</f>
        <v>0</v>
      </c>
      <c r="I317" s="177">
        <f>'[1]SCC x Atuacao = Comércio'!I93</f>
        <v>22808.569266392107</v>
      </c>
      <c r="J317" s="177">
        <f>'[1]SCC x Atuacao = Comércio'!J93</f>
        <v>0</v>
      </c>
      <c r="K317" s="177">
        <f>'[1]SCC x Atuacao = Comércio'!K93</f>
        <v>0</v>
      </c>
      <c r="L317" s="177">
        <f t="shared" si="17"/>
        <v>371434.4191662239</v>
      </c>
      <c r="N317" s="162" t="s">
        <v>552</v>
      </c>
      <c r="O317" s="178">
        <f>B317/'Total x Ano'!$K$30</f>
        <v>3.3132372249864198E-4</v>
      </c>
      <c r="P317" s="178">
        <f>C317/'Total x Ano'!$K$30</f>
        <v>0</v>
      </c>
      <c r="Q317" s="178">
        <f>D317/'Total x Ano'!$K$30</f>
        <v>0</v>
      </c>
      <c r="R317" s="178">
        <f>E317/'Total x Ano'!$K$30</f>
        <v>0</v>
      </c>
      <c r="S317" s="178">
        <f>F317/'Total x Ano'!$K$30</f>
        <v>1.595002073380481E-3</v>
      </c>
      <c r="T317" s="178">
        <f>G317/'Total x Ano'!$K$30</f>
        <v>0</v>
      </c>
      <c r="U317" s="178">
        <f>H317/'Total x Ano'!$K$30</f>
        <v>0</v>
      </c>
      <c r="V317" s="178">
        <f>I317/'Total x Ano'!$K$30</f>
        <v>1.2602833483968818E-4</v>
      </c>
      <c r="W317" s="178">
        <f>J317/'Total x Ano'!$K$30</f>
        <v>0</v>
      </c>
      <c r="X317" s="178">
        <f>K317/'Total x Ano'!$K$30</f>
        <v>0</v>
      </c>
      <c r="Y317" s="178">
        <f>L317/'Total x Ano'!$K$30</f>
        <v>2.0523541307188109E-3</v>
      </c>
    </row>
    <row r="318" spans="1:25" x14ac:dyDescent="0.25">
      <c r="A318" s="162" t="s">
        <v>553</v>
      </c>
      <c r="B318" s="177">
        <f>'[1]SCC x Atuacao = Comércio'!B94</f>
        <v>232390.89444463342</v>
      </c>
      <c r="C318" s="177">
        <f>'[1]SCC x Atuacao = Comércio'!C94</f>
        <v>0</v>
      </c>
      <c r="D318" s="177">
        <f>'[1]SCC x Atuacao = Comércio'!D94</f>
        <v>0</v>
      </c>
      <c r="E318" s="177">
        <f>'[1]SCC x Atuacao = Comércio'!E94</f>
        <v>0</v>
      </c>
      <c r="F318" s="177">
        <f>'[1]SCC x Atuacao = Comércio'!F94</f>
        <v>821742.17961694638</v>
      </c>
      <c r="G318" s="177">
        <f>'[1]SCC x Atuacao = Comércio'!G94</f>
        <v>0</v>
      </c>
      <c r="H318" s="177">
        <f>'[1]SCC x Atuacao = Comércio'!H94</f>
        <v>0</v>
      </c>
      <c r="I318" s="177">
        <f>'[1]SCC x Atuacao = Comércio'!I94</f>
        <v>87633.129490277308</v>
      </c>
      <c r="J318" s="177">
        <f>'[1]SCC x Atuacao = Comércio'!J94</f>
        <v>0</v>
      </c>
      <c r="K318" s="177">
        <f>'[1]SCC x Atuacao = Comércio'!K94</f>
        <v>0</v>
      </c>
      <c r="L318" s="177">
        <f t="shared" si="17"/>
        <v>1141766.203551857</v>
      </c>
      <c r="N318" s="162" t="s">
        <v>553</v>
      </c>
      <c r="O318" s="178">
        <f>B318/'Total x Ano'!$K$30</f>
        <v>1.2840716625710424E-3</v>
      </c>
      <c r="P318" s="178">
        <f>C318/'Total x Ano'!$K$30</f>
        <v>0</v>
      </c>
      <c r="Q318" s="178">
        <f>D318/'Total x Ano'!$K$30</f>
        <v>0</v>
      </c>
      <c r="R318" s="178">
        <f>E318/'Total x Ano'!$K$30</f>
        <v>0</v>
      </c>
      <c r="S318" s="178">
        <f>F318/'Total x Ano'!$K$30</f>
        <v>4.5405214748501154E-3</v>
      </c>
      <c r="T318" s="178">
        <f>G318/'Total x Ano'!$K$30</f>
        <v>0</v>
      </c>
      <c r="U318" s="178">
        <f>H318/'Total x Ano'!$K$30</f>
        <v>0</v>
      </c>
      <c r="V318" s="178">
        <f>I318/'Total x Ano'!$K$30</f>
        <v>4.8421526389749823E-4</v>
      </c>
      <c r="W318" s="178">
        <f>J318/'Total x Ano'!$K$30</f>
        <v>0</v>
      </c>
      <c r="X318" s="178">
        <f>K318/'Total x Ano'!$K$30</f>
        <v>0</v>
      </c>
      <c r="Y318" s="178">
        <f>L318/'Total x Ano'!$K$30</f>
        <v>6.3088084013186562E-3</v>
      </c>
    </row>
    <row r="319" spans="1:25" x14ac:dyDescent="0.25">
      <c r="A319" s="162" t="s">
        <v>554</v>
      </c>
      <c r="B319" s="177">
        <f>'[1]SCC x Atuacao = Comércio'!B95</f>
        <v>214481.87536105813</v>
      </c>
      <c r="C319" s="177">
        <f>'[1]SCC x Atuacao = Comércio'!C95</f>
        <v>0</v>
      </c>
      <c r="D319" s="177">
        <f>'[1]SCC x Atuacao = Comércio'!D95</f>
        <v>0</v>
      </c>
      <c r="E319" s="177">
        <f>'[1]SCC x Atuacao = Comércio'!E95</f>
        <v>0</v>
      </c>
      <c r="F319" s="177">
        <f>'[1]SCC x Atuacao = Comércio'!F95</f>
        <v>817196.53241334541</v>
      </c>
      <c r="G319" s="177">
        <f>'[1]SCC x Atuacao = Comércio'!G95</f>
        <v>0</v>
      </c>
      <c r="H319" s="177">
        <f>'[1]SCC x Atuacao = Comércio'!H95</f>
        <v>0</v>
      </c>
      <c r="I319" s="177">
        <f>'[1]SCC x Atuacao = Comércio'!I95</f>
        <v>50924.351972232282</v>
      </c>
      <c r="J319" s="177">
        <f>'[1]SCC x Atuacao = Comércio'!J95</f>
        <v>0</v>
      </c>
      <c r="K319" s="177">
        <f>'[1]SCC x Atuacao = Comércio'!K95</f>
        <v>0</v>
      </c>
      <c r="L319" s="177">
        <f t="shared" si="17"/>
        <v>1082602.7597466358</v>
      </c>
      <c r="N319" s="162" t="s">
        <v>554</v>
      </c>
      <c r="O319" s="178">
        <f>B319/'Total x Ano'!$K$30</f>
        <v>1.185115703196559E-3</v>
      </c>
      <c r="P319" s="178">
        <f>C319/'Total x Ano'!$K$30</f>
        <v>0</v>
      </c>
      <c r="Q319" s="178">
        <f>D319/'Total x Ano'!$K$30</f>
        <v>0</v>
      </c>
      <c r="R319" s="178">
        <f>E319/'Total x Ano'!$K$30</f>
        <v>0</v>
      </c>
      <c r="S319" s="178">
        <f>F319/'Total x Ano'!$K$30</f>
        <v>4.5154045838628918E-3</v>
      </c>
      <c r="T319" s="178">
        <f>G319/'Total x Ano'!$K$30</f>
        <v>0</v>
      </c>
      <c r="U319" s="178">
        <f>H319/'Total x Ano'!$K$30</f>
        <v>0</v>
      </c>
      <c r="V319" s="178">
        <f>I319/'Total x Ano'!$K$30</f>
        <v>2.8138158105810114E-4</v>
      </c>
      <c r="W319" s="178">
        <f>J319/'Total x Ano'!$K$30</f>
        <v>0</v>
      </c>
      <c r="X319" s="178">
        <f>K319/'Total x Ano'!$K$30</f>
        <v>0</v>
      </c>
      <c r="Y319" s="178">
        <f>L319/'Total x Ano'!$K$30</f>
        <v>5.9819018681175522E-3</v>
      </c>
    </row>
    <row r="320" spans="1:25" x14ac:dyDescent="0.25">
      <c r="A320" s="162" t="s">
        <v>94</v>
      </c>
      <c r="B320" s="177">
        <f>'[1]SCC x Atuacao = Comércio'!B96</f>
        <v>8363923.9188801209</v>
      </c>
      <c r="C320" s="177">
        <f>'[1]SCC x Atuacao = Comércio'!C96</f>
        <v>0</v>
      </c>
      <c r="D320" s="177">
        <f>'[1]SCC x Atuacao = Comércio'!D96</f>
        <v>0</v>
      </c>
      <c r="E320" s="177">
        <f>'[1]SCC x Atuacao = Comércio'!E96</f>
        <v>0</v>
      </c>
      <c r="F320" s="177">
        <f>'[1]SCC x Atuacao = Comércio'!F96</f>
        <v>39446246.245667294</v>
      </c>
      <c r="G320" s="177">
        <f>'[1]SCC x Atuacao = Comércio'!G96</f>
        <v>0</v>
      </c>
      <c r="H320" s="177">
        <f>'[1]SCC x Atuacao = Comércio'!H96</f>
        <v>0</v>
      </c>
      <c r="I320" s="177">
        <f>'[1]SCC x Atuacao = Comércio'!I96</f>
        <v>1956040.715886038</v>
      </c>
      <c r="J320" s="177">
        <f>'[1]SCC x Atuacao = Comércio'!J96</f>
        <v>0</v>
      </c>
      <c r="K320" s="177">
        <f>'[1]SCC x Atuacao = Comércio'!K96</f>
        <v>0</v>
      </c>
      <c r="L320" s="177">
        <f t="shared" si="17"/>
        <v>49766210.880433455</v>
      </c>
      <c r="N320" s="162" t="s">
        <v>94</v>
      </c>
      <c r="O320" s="178">
        <f>B320/'Total x Ano'!$K$30</f>
        <v>4.6214709564246101E-2</v>
      </c>
      <c r="P320" s="178">
        <f>C320/'Total x Ano'!$K$30</f>
        <v>0</v>
      </c>
      <c r="Q320" s="178">
        <f>D320/'Total x Ano'!$K$30</f>
        <v>0</v>
      </c>
      <c r="R320" s="178">
        <f>E320/'Total x Ano'!$K$30</f>
        <v>0</v>
      </c>
      <c r="S320" s="178">
        <f>F320/'Total x Ano'!$K$30</f>
        <v>0.21795951652885615</v>
      </c>
      <c r="T320" s="178">
        <f>G320/'Total x Ano'!$K$30</f>
        <v>0</v>
      </c>
      <c r="U320" s="178">
        <f>H320/'Total x Ano'!$K$30</f>
        <v>0</v>
      </c>
      <c r="V320" s="178">
        <f>I320/'Total x Ano'!$K$30</f>
        <v>1.080806741635414E-2</v>
      </c>
      <c r="W320" s="178">
        <f>J320/'Total x Ano'!$K$30</f>
        <v>0</v>
      </c>
      <c r="X320" s="178">
        <f>K320/'Total x Ano'!$K$30</f>
        <v>0</v>
      </c>
      <c r="Y320" s="178">
        <f>L320/'Total x Ano'!$K$30</f>
        <v>0.27498229350945641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288"/>
  <sheetViews>
    <sheetView workbookViewId="0">
      <selection activeCell="Q18" sqref="Q18"/>
    </sheetView>
  </sheetViews>
  <sheetFormatPr defaultRowHeight="15" x14ac:dyDescent="0.25"/>
  <cols>
    <col min="1" max="1" width="26" style="132" customWidth="1"/>
    <col min="2" max="10" width="12.42578125" style="132" customWidth="1"/>
    <col min="11" max="12" width="12.140625" style="132" customWidth="1"/>
    <col min="13" max="16384" width="9.140625" style="132"/>
  </cols>
  <sheetData>
    <row r="1" spans="1:12" s="174" customFormat="1" x14ac:dyDescent="0.25">
      <c r="A1" s="172" t="s">
        <v>939</v>
      </c>
    </row>
    <row r="2" spans="1:12" x14ac:dyDescent="0.25">
      <c r="A2" s="122"/>
      <c r="B2" s="122"/>
      <c r="C2" s="122"/>
      <c r="D2" s="122"/>
      <c r="E2" s="122"/>
      <c r="F2" s="122"/>
      <c r="G2" s="122"/>
      <c r="H2" s="122"/>
      <c r="I2" s="122"/>
      <c r="J2" s="122"/>
      <c r="K2" s="122"/>
    </row>
    <row r="3" spans="1:12" s="122" customFormat="1" x14ac:dyDescent="0.25">
      <c r="B3" s="122">
        <v>2008</v>
      </c>
      <c r="C3" s="122">
        <v>2008</v>
      </c>
      <c r="D3" s="122">
        <v>2008</v>
      </c>
      <c r="E3" s="122">
        <v>2008</v>
      </c>
      <c r="F3" s="122">
        <v>2008</v>
      </c>
      <c r="G3" s="122">
        <v>2008</v>
      </c>
      <c r="H3" s="122">
        <v>2008</v>
      </c>
      <c r="I3" s="122">
        <v>2008</v>
      </c>
      <c r="J3" s="122">
        <v>2008</v>
      </c>
      <c r="K3" s="122">
        <v>2008</v>
      </c>
      <c r="L3" s="122">
        <v>2008</v>
      </c>
    </row>
    <row r="4" spans="1:12" s="122" customFormat="1" x14ac:dyDescent="0.25">
      <c r="B4" s="122" t="s">
        <v>779</v>
      </c>
      <c r="C4" s="122" t="s">
        <v>781</v>
      </c>
      <c r="D4" s="122" t="s">
        <v>23</v>
      </c>
      <c r="E4" s="122" t="s">
        <v>786</v>
      </c>
      <c r="F4" s="122" t="s">
        <v>787</v>
      </c>
      <c r="G4" s="122" t="s">
        <v>790</v>
      </c>
      <c r="H4" s="122" t="s">
        <v>25</v>
      </c>
      <c r="I4" s="122" t="s">
        <v>24</v>
      </c>
      <c r="J4" s="122" t="s">
        <v>35</v>
      </c>
      <c r="K4" s="122" t="s">
        <v>794</v>
      </c>
      <c r="L4" s="122" t="s">
        <v>938</v>
      </c>
    </row>
    <row r="5" spans="1:12" x14ac:dyDescent="0.25">
      <c r="A5" s="122" t="s">
        <v>528</v>
      </c>
      <c r="B5" s="16">
        <f>+'SCC x Atuacao = Comércio'!B37/'SCC x Atuacao = Comércio'!B5-1</f>
        <v>0.5581100474123164</v>
      </c>
      <c r="C5" s="16" t="e">
        <f>+'SCC x Atuacao = Comércio'!C37/'SCC x Atuacao = Comércio'!C5-1</f>
        <v>#DIV/0!</v>
      </c>
      <c r="D5" s="16" t="e">
        <f>+'SCC x Atuacao = Comércio'!D37/'SCC x Atuacao = Comércio'!D5-1</f>
        <v>#DIV/0!</v>
      </c>
      <c r="E5" s="16" t="e">
        <f>+'SCC x Atuacao = Comércio'!E37/'SCC x Atuacao = Comércio'!E5-1</f>
        <v>#DIV/0!</v>
      </c>
      <c r="F5" s="16">
        <f>+'SCC x Atuacao = Comércio'!F37/'SCC x Atuacao = Comércio'!F5-1</f>
        <v>0.31552697996448709</v>
      </c>
      <c r="G5" s="16" t="e">
        <f>+'SCC x Atuacao = Comércio'!G37/'SCC x Atuacao = Comércio'!G5-1</f>
        <v>#DIV/0!</v>
      </c>
      <c r="H5" s="16" t="e">
        <f>+'SCC x Atuacao = Comércio'!H37/'SCC x Atuacao = Comércio'!H5-1</f>
        <v>#DIV/0!</v>
      </c>
      <c r="I5" s="16">
        <f>+'SCC x Atuacao = Comércio'!I37/'SCC x Atuacao = Comércio'!I5-1</f>
        <v>-5.3749919357346854E-2</v>
      </c>
      <c r="J5" s="16" t="e">
        <f>+'SCC x Atuacao = Comércio'!J37/'SCC x Atuacao = Comércio'!J5-1</f>
        <v>#DIV/0!</v>
      </c>
      <c r="K5" s="16" t="e">
        <f>+'SCC x Atuacao = Comércio'!K37/'SCC x Atuacao = Comércio'!K5-1</f>
        <v>#DIV/0!</v>
      </c>
      <c r="L5" s="16">
        <f>+'SCC x Atuacao = Comércio'!L37/'SCC x Atuacao = Comércio'!L5-1</f>
        <v>0.30575291972420704</v>
      </c>
    </row>
    <row r="6" spans="1:12" x14ac:dyDescent="0.25">
      <c r="A6" s="122" t="s">
        <v>529</v>
      </c>
      <c r="B6" s="16">
        <f>+'SCC x Atuacao = Comércio'!B38/'SCC x Atuacao = Comércio'!B6-1</f>
        <v>1.0253610343448543</v>
      </c>
      <c r="C6" s="16" t="e">
        <f>+'SCC x Atuacao = Comércio'!C38/'SCC x Atuacao = Comércio'!C6-1</f>
        <v>#DIV/0!</v>
      </c>
      <c r="D6" s="16" t="e">
        <f>+'SCC x Atuacao = Comércio'!D38/'SCC x Atuacao = Comércio'!D6-1</f>
        <v>#DIV/0!</v>
      </c>
      <c r="E6" s="16" t="e">
        <f>+'SCC x Atuacao = Comércio'!E38/'SCC x Atuacao = Comércio'!E6-1</f>
        <v>#DIV/0!</v>
      </c>
      <c r="F6" s="16">
        <f>+'SCC x Atuacao = Comércio'!F38/'SCC x Atuacao = Comércio'!F6-1</f>
        <v>2.4469444757520664E-2</v>
      </c>
      <c r="G6" s="16" t="e">
        <f>+'SCC x Atuacao = Comércio'!G38/'SCC x Atuacao = Comércio'!G6-1</f>
        <v>#DIV/0!</v>
      </c>
      <c r="H6" s="16" t="e">
        <f>+'SCC x Atuacao = Comércio'!H38/'SCC x Atuacao = Comércio'!H6-1</f>
        <v>#DIV/0!</v>
      </c>
      <c r="I6" s="16">
        <f>+'SCC x Atuacao = Comércio'!I38/'SCC x Atuacao = Comércio'!I6-1</f>
        <v>-3.5500111374379251E-2</v>
      </c>
      <c r="J6" s="16" t="e">
        <f>+'SCC x Atuacao = Comércio'!J38/'SCC x Atuacao = Comércio'!J6-1</f>
        <v>#DIV/0!</v>
      </c>
      <c r="K6" s="16" t="e">
        <f>+'SCC x Atuacao = Comércio'!K38/'SCC x Atuacao = Comércio'!K6-1</f>
        <v>#DIV/0!</v>
      </c>
      <c r="L6" s="16">
        <f>+'SCC x Atuacao = Comércio'!L38/'SCC x Atuacao = Comércio'!L6-1</f>
        <v>5.0160125854413762E-2</v>
      </c>
    </row>
    <row r="7" spans="1:12" x14ac:dyDescent="0.25">
      <c r="A7" s="122" t="s">
        <v>530</v>
      </c>
      <c r="B7" s="16">
        <f>+'SCC x Atuacao = Comércio'!B39/'SCC x Atuacao = Comércio'!B7-1</f>
        <v>0.49995078110246149</v>
      </c>
      <c r="C7" s="16" t="e">
        <f>+'SCC x Atuacao = Comércio'!C39/'SCC x Atuacao = Comércio'!C7-1</f>
        <v>#DIV/0!</v>
      </c>
      <c r="D7" s="16" t="e">
        <f>+'SCC x Atuacao = Comércio'!D39/'SCC x Atuacao = Comércio'!D7-1</f>
        <v>#DIV/0!</v>
      </c>
      <c r="E7" s="16" t="e">
        <f>+'SCC x Atuacao = Comércio'!E39/'SCC x Atuacao = Comércio'!E7-1</f>
        <v>#DIV/0!</v>
      </c>
      <c r="F7" s="16">
        <f>+'SCC x Atuacao = Comércio'!F39/'SCC x Atuacao = Comércio'!F7-1</f>
        <v>0.22993776281832434</v>
      </c>
      <c r="G7" s="16" t="e">
        <f>+'SCC x Atuacao = Comércio'!G39/'SCC x Atuacao = Comércio'!G7-1</f>
        <v>#DIV/0!</v>
      </c>
      <c r="H7" s="16" t="e">
        <f>+'SCC x Atuacao = Comércio'!H39/'SCC x Atuacao = Comércio'!H7-1</f>
        <v>#DIV/0!</v>
      </c>
      <c r="I7" s="16">
        <f>+'SCC x Atuacao = Comércio'!I39/'SCC x Atuacao = Comércio'!I7-1</f>
        <v>0.12464201812080034</v>
      </c>
      <c r="J7" s="16" t="e">
        <f>+'SCC x Atuacao = Comércio'!J39/'SCC x Atuacao = Comércio'!J7-1</f>
        <v>#DIV/0!</v>
      </c>
      <c r="K7" s="16" t="e">
        <f>+'SCC x Atuacao = Comércio'!K39/'SCC x Atuacao = Comércio'!K7-1</f>
        <v>#DIV/0!</v>
      </c>
      <c r="L7" s="16">
        <f>+'SCC x Atuacao = Comércio'!L39/'SCC x Atuacao = Comércio'!L7-1</f>
        <v>0.25137995051800521</v>
      </c>
    </row>
    <row r="8" spans="1:12" x14ac:dyDescent="0.25">
      <c r="A8" s="122" t="s">
        <v>531</v>
      </c>
      <c r="B8" s="16">
        <f>+'SCC x Atuacao = Comércio'!B40/'SCC x Atuacao = Comércio'!B8-1</f>
        <v>0.84199518370719817</v>
      </c>
      <c r="C8" s="16" t="e">
        <f>+'SCC x Atuacao = Comércio'!C40/'SCC x Atuacao = Comércio'!C8-1</f>
        <v>#DIV/0!</v>
      </c>
      <c r="D8" s="16" t="e">
        <f>+'SCC x Atuacao = Comércio'!D40/'SCC x Atuacao = Comércio'!D8-1</f>
        <v>#DIV/0!</v>
      </c>
      <c r="E8" s="16" t="e">
        <f>+'SCC x Atuacao = Comércio'!E40/'SCC x Atuacao = Comércio'!E8-1</f>
        <v>#DIV/0!</v>
      </c>
      <c r="F8" s="16">
        <f>+'SCC x Atuacao = Comércio'!F40/'SCC x Atuacao = Comércio'!F8-1</f>
        <v>4.6663585740250202E-2</v>
      </c>
      <c r="G8" s="16" t="e">
        <f>+'SCC x Atuacao = Comércio'!G40/'SCC x Atuacao = Comércio'!G8-1</f>
        <v>#DIV/0!</v>
      </c>
      <c r="H8" s="16" t="e">
        <f>+'SCC x Atuacao = Comércio'!H40/'SCC x Atuacao = Comércio'!H8-1</f>
        <v>#DIV/0!</v>
      </c>
      <c r="I8" s="16">
        <f>+'SCC x Atuacao = Comércio'!I40/'SCC x Atuacao = Comércio'!I8-1</f>
        <v>0.91678237957684772</v>
      </c>
      <c r="J8" s="16" t="e">
        <f>+'SCC x Atuacao = Comércio'!J40/'SCC x Atuacao = Comércio'!J8-1</f>
        <v>#DIV/0!</v>
      </c>
      <c r="K8" s="16" t="e">
        <f>+'SCC x Atuacao = Comércio'!K40/'SCC x Atuacao = Comércio'!K8-1</f>
        <v>#DIV/0!</v>
      </c>
      <c r="L8" s="16">
        <f>+'SCC x Atuacao = Comércio'!L40/'SCC x Atuacao = Comércio'!L8-1</f>
        <v>0.16023642312742514</v>
      </c>
    </row>
    <row r="9" spans="1:12" x14ac:dyDescent="0.25">
      <c r="A9" s="122" t="s">
        <v>532</v>
      </c>
      <c r="B9" s="16">
        <f>+'SCC x Atuacao = Comércio'!B41/'SCC x Atuacao = Comércio'!B9-1</f>
        <v>8.4135111890509373E-2</v>
      </c>
      <c r="C9" s="16" t="e">
        <f>+'SCC x Atuacao = Comércio'!C41/'SCC x Atuacao = Comércio'!C9-1</f>
        <v>#DIV/0!</v>
      </c>
      <c r="D9" s="16" t="e">
        <f>+'SCC x Atuacao = Comércio'!D41/'SCC x Atuacao = Comércio'!D9-1</f>
        <v>#DIV/0!</v>
      </c>
      <c r="E9" s="16" t="e">
        <f>+'SCC x Atuacao = Comércio'!E41/'SCC x Atuacao = Comércio'!E9-1</f>
        <v>#DIV/0!</v>
      </c>
      <c r="F9" s="16">
        <f>+'SCC x Atuacao = Comércio'!F41/'SCC x Atuacao = Comércio'!F9-1</f>
        <v>0.28369660335032298</v>
      </c>
      <c r="G9" s="16" t="e">
        <f>+'SCC x Atuacao = Comércio'!G41/'SCC x Atuacao = Comércio'!G9-1</f>
        <v>#DIV/0!</v>
      </c>
      <c r="H9" s="16" t="e">
        <f>+'SCC x Atuacao = Comércio'!H41/'SCC x Atuacao = Comércio'!H9-1</f>
        <v>#DIV/0!</v>
      </c>
      <c r="I9" s="16">
        <f>+'SCC x Atuacao = Comércio'!I41/'SCC x Atuacao = Comércio'!I9-1</f>
        <v>2.4045797205979103E-2</v>
      </c>
      <c r="J9" s="16" t="e">
        <f>+'SCC x Atuacao = Comércio'!J41/'SCC x Atuacao = Comércio'!J9-1</f>
        <v>#DIV/0!</v>
      </c>
      <c r="K9" s="16" t="e">
        <f>+'SCC x Atuacao = Comércio'!K41/'SCC x Atuacao = Comércio'!K9-1</f>
        <v>#DIV/0!</v>
      </c>
      <c r="L9" s="16">
        <f>+'SCC x Atuacao = Comércio'!L41/'SCC x Atuacao = Comércio'!L9-1</f>
        <v>0.23099543688807533</v>
      </c>
    </row>
    <row r="10" spans="1:12" x14ac:dyDescent="0.25">
      <c r="A10" s="122" t="s">
        <v>533</v>
      </c>
      <c r="B10" s="16">
        <f>+'SCC x Atuacao = Comércio'!B42/'SCC x Atuacao = Comércio'!B10-1</f>
        <v>0.19297198291673134</v>
      </c>
      <c r="C10" s="16" t="e">
        <f>+'SCC x Atuacao = Comércio'!C42/'SCC x Atuacao = Comércio'!C10-1</f>
        <v>#DIV/0!</v>
      </c>
      <c r="D10" s="16" t="e">
        <f>+'SCC x Atuacao = Comércio'!D42/'SCC x Atuacao = Comércio'!D10-1</f>
        <v>#DIV/0!</v>
      </c>
      <c r="E10" s="16" t="e">
        <f>+'SCC x Atuacao = Comércio'!E42/'SCC x Atuacao = Comércio'!E10-1</f>
        <v>#DIV/0!</v>
      </c>
      <c r="F10" s="16">
        <f>+'SCC x Atuacao = Comércio'!F42/'SCC x Atuacao = Comércio'!F10-1</f>
        <v>-9.1392344439853668E-2</v>
      </c>
      <c r="G10" s="16" t="e">
        <f>+'SCC x Atuacao = Comércio'!G42/'SCC x Atuacao = Comércio'!G10-1</f>
        <v>#DIV/0!</v>
      </c>
      <c r="H10" s="16" t="e">
        <f>+'SCC x Atuacao = Comércio'!H42/'SCC x Atuacao = Comércio'!H10-1</f>
        <v>#DIV/0!</v>
      </c>
      <c r="I10" s="16">
        <f>+'SCC x Atuacao = Comércio'!I42/'SCC x Atuacao = Comércio'!I10-1</f>
        <v>0.47618420506942627</v>
      </c>
      <c r="J10" s="16" t="e">
        <f>+'SCC x Atuacao = Comércio'!J42/'SCC x Atuacao = Comércio'!J10-1</f>
        <v>#DIV/0!</v>
      </c>
      <c r="K10" s="16" t="e">
        <f>+'SCC x Atuacao = Comércio'!K42/'SCC x Atuacao = Comércio'!K10-1</f>
        <v>#DIV/0!</v>
      </c>
      <c r="L10" s="16">
        <f>+'SCC x Atuacao = Comércio'!L42/'SCC x Atuacao = Comércio'!L10-1</f>
        <v>-5.3508973875938115E-2</v>
      </c>
    </row>
    <row r="11" spans="1:12" x14ac:dyDescent="0.25">
      <c r="A11" s="122" t="s">
        <v>534</v>
      </c>
      <c r="B11" s="16">
        <f>+'SCC x Atuacao = Comércio'!B43/'SCC x Atuacao = Comércio'!B11-1</f>
        <v>0.38735226453840355</v>
      </c>
      <c r="C11" s="16" t="e">
        <f>+'SCC x Atuacao = Comércio'!C43/'SCC x Atuacao = Comércio'!C11-1</f>
        <v>#DIV/0!</v>
      </c>
      <c r="D11" s="16" t="e">
        <f>+'SCC x Atuacao = Comércio'!D43/'SCC x Atuacao = Comércio'!D11-1</f>
        <v>#DIV/0!</v>
      </c>
      <c r="E11" s="16" t="e">
        <f>+'SCC x Atuacao = Comércio'!E43/'SCC x Atuacao = Comércio'!E11-1</f>
        <v>#DIV/0!</v>
      </c>
      <c r="F11" s="16">
        <f>+'SCC x Atuacao = Comércio'!F43/'SCC x Atuacao = Comércio'!F11-1</f>
        <v>0.50653581257634905</v>
      </c>
      <c r="G11" s="16" t="e">
        <f>+'SCC x Atuacao = Comércio'!G43/'SCC x Atuacao = Comércio'!G11-1</f>
        <v>#DIV/0!</v>
      </c>
      <c r="H11" s="16" t="e">
        <f>+'SCC x Atuacao = Comércio'!H43/'SCC x Atuacao = Comércio'!H11-1</f>
        <v>#DIV/0!</v>
      </c>
      <c r="I11" s="16">
        <f>+'SCC x Atuacao = Comércio'!I43/'SCC x Atuacao = Comércio'!I11-1</f>
        <v>1.2258560850875178E-4</v>
      </c>
      <c r="J11" s="16" t="e">
        <f>+'SCC x Atuacao = Comércio'!J43/'SCC x Atuacao = Comércio'!J11-1</f>
        <v>#DIV/0!</v>
      </c>
      <c r="K11" s="16" t="e">
        <f>+'SCC x Atuacao = Comércio'!K43/'SCC x Atuacao = Comércio'!K11-1</f>
        <v>#DIV/0!</v>
      </c>
      <c r="L11" s="16">
        <f>+'SCC x Atuacao = Comércio'!L43/'SCC x Atuacao = Comércio'!L11-1</f>
        <v>0.44488536579281179</v>
      </c>
    </row>
    <row r="12" spans="1:12" x14ac:dyDescent="0.25">
      <c r="A12" s="122" t="s">
        <v>535</v>
      </c>
      <c r="B12" s="16">
        <f>+'SCC x Atuacao = Comércio'!B44/'SCC x Atuacao = Comércio'!B12-1</f>
        <v>0.41758404617591327</v>
      </c>
      <c r="C12" s="16" t="e">
        <f>+'SCC x Atuacao = Comércio'!C44/'SCC x Atuacao = Comércio'!C12-1</f>
        <v>#DIV/0!</v>
      </c>
      <c r="D12" s="16" t="e">
        <f>+'SCC x Atuacao = Comércio'!D44/'SCC x Atuacao = Comércio'!D12-1</f>
        <v>#DIV/0!</v>
      </c>
      <c r="E12" s="16" t="e">
        <f>+'SCC x Atuacao = Comércio'!E44/'SCC x Atuacao = Comércio'!E12-1</f>
        <v>#DIV/0!</v>
      </c>
      <c r="F12" s="16">
        <f>+'SCC x Atuacao = Comércio'!F44/'SCC x Atuacao = Comércio'!F12-1</f>
        <v>6.4156774320557997E-2</v>
      </c>
      <c r="G12" s="16" t="e">
        <f>+'SCC x Atuacao = Comércio'!G44/'SCC x Atuacao = Comércio'!G12-1</f>
        <v>#DIV/0!</v>
      </c>
      <c r="H12" s="16" t="e">
        <f>+'SCC x Atuacao = Comércio'!H44/'SCC x Atuacao = Comércio'!H12-1</f>
        <v>#DIV/0!</v>
      </c>
      <c r="I12" s="16">
        <f>+'SCC x Atuacao = Comércio'!I44/'SCC x Atuacao = Comércio'!I12-1</f>
        <v>8.5244272213656602E-2</v>
      </c>
      <c r="J12" s="16" t="e">
        <f>+'SCC x Atuacao = Comércio'!J44/'SCC x Atuacao = Comércio'!J12-1</f>
        <v>#DIV/0!</v>
      </c>
      <c r="K12" s="16" t="e">
        <f>+'SCC x Atuacao = Comércio'!K44/'SCC x Atuacao = Comércio'!K12-1</f>
        <v>#DIV/0!</v>
      </c>
      <c r="L12" s="16">
        <f>+'SCC x Atuacao = Comércio'!L44/'SCC x Atuacao = Comércio'!L12-1</f>
        <v>0.10143557878284271</v>
      </c>
    </row>
    <row r="13" spans="1:12" x14ac:dyDescent="0.25">
      <c r="A13" s="122" t="s">
        <v>536</v>
      </c>
      <c r="B13" s="16">
        <f>+'SCC x Atuacao = Comércio'!B45/'SCC x Atuacao = Comércio'!B13-1</f>
        <v>0.65698844778360255</v>
      </c>
      <c r="C13" s="16" t="e">
        <f>+'SCC x Atuacao = Comércio'!C45/'SCC x Atuacao = Comércio'!C13-1</f>
        <v>#DIV/0!</v>
      </c>
      <c r="D13" s="16" t="e">
        <f>+'SCC x Atuacao = Comércio'!D45/'SCC x Atuacao = Comércio'!D13-1</f>
        <v>#DIV/0!</v>
      </c>
      <c r="E13" s="16" t="e">
        <f>+'SCC x Atuacao = Comércio'!E45/'SCC x Atuacao = Comércio'!E13-1</f>
        <v>#DIV/0!</v>
      </c>
      <c r="F13" s="16">
        <f>+'SCC x Atuacao = Comércio'!F45/'SCC x Atuacao = Comércio'!F13-1</f>
        <v>0.21579043093561046</v>
      </c>
      <c r="G13" s="16" t="e">
        <f>+'SCC x Atuacao = Comércio'!G45/'SCC x Atuacao = Comércio'!G13-1</f>
        <v>#DIV/0!</v>
      </c>
      <c r="H13" s="16" t="e">
        <f>+'SCC x Atuacao = Comércio'!H45/'SCC x Atuacao = Comércio'!H13-1</f>
        <v>#DIV/0!</v>
      </c>
      <c r="I13" s="16">
        <f>+'SCC x Atuacao = Comércio'!I45/'SCC x Atuacao = Comércio'!I13-1</f>
        <v>-6.7348217385892251E-2</v>
      </c>
      <c r="J13" s="16" t="e">
        <f>+'SCC x Atuacao = Comércio'!J45/'SCC x Atuacao = Comércio'!J13-1</f>
        <v>#DIV/0!</v>
      </c>
      <c r="K13" s="16" t="e">
        <f>+'SCC x Atuacao = Comércio'!K45/'SCC x Atuacao = Comércio'!K13-1</f>
        <v>#DIV/0!</v>
      </c>
      <c r="L13" s="16">
        <f>+'SCC x Atuacao = Comércio'!L45/'SCC x Atuacao = Comércio'!L13-1</f>
        <v>0.19536504901562934</v>
      </c>
    </row>
    <row r="14" spans="1:12" x14ac:dyDescent="0.25">
      <c r="A14" s="122" t="s">
        <v>537</v>
      </c>
      <c r="B14" s="16">
        <f>+'SCC x Atuacao = Comércio'!B46/'SCC x Atuacao = Comércio'!B14-1</f>
        <v>0.37737646473532505</v>
      </c>
      <c r="C14" s="16" t="e">
        <f>+'SCC x Atuacao = Comércio'!C46/'SCC x Atuacao = Comércio'!C14-1</f>
        <v>#DIV/0!</v>
      </c>
      <c r="D14" s="16" t="e">
        <f>+'SCC x Atuacao = Comércio'!D46/'SCC x Atuacao = Comércio'!D14-1</f>
        <v>#DIV/0!</v>
      </c>
      <c r="E14" s="16" t="e">
        <f>+'SCC x Atuacao = Comércio'!E46/'SCC x Atuacao = Comércio'!E14-1</f>
        <v>#DIV/0!</v>
      </c>
      <c r="F14" s="16">
        <f>+'SCC x Atuacao = Comércio'!F46/'SCC x Atuacao = Comércio'!F14-1</f>
        <v>0.32648701294983784</v>
      </c>
      <c r="G14" s="16" t="e">
        <f>+'SCC x Atuacao = Comércio'!G46/'SCC x Atuacao = Comércio'!G14-1</f>
        <v>#DIV/0!</v>
      </c>
      <c r="H14" s="16" t="e">
        <f>+'SCC x Atuacao = Comércio'!H46/'SCC x Atuacao = Comércio'!H14-1</f>
        <v>#DIV/0!</v>
      </c>
      <c r="I14" s="16">
        <f>+'SCC x Atuacao = Comércio'!I46/'SCC x Atuacao = Comércio'!I14-1</f>
        <v>-9.4013506180406381E-2</v>
      </c>
      <c r="J14" s="16" t="e">
        <f>+'SCC x Atuacao = Comércio'!J46/'SCC x Atuacao = Comércio'!J14-1</f>
        <v>#DIV/0!</v>
      </c>
      <c r="K14" s="16" t="e">
        <f>+'SCC x Atuacao = Comércio'!K46/'SCC x Atuacao = Comércio'!K14-1</f>
        <v>#DIV/0!</v>
      </c>
      <c r="L14" s="16">
        <f>+'SCC x Atuacao = Comércio'!L46/'SCC x Atuacao = Comércio'!L14-1</f>
        <v>0.29704133775678065</v>
      </c>
    </row>
    <row r="15" spans="1:12" x14ac:dyDescent="0.25">
      <c r="A15" s="122" t="s">
        <v>538</v>
      </c>
      <c r="B15" s="16">
        <f>+'SCC x Atuacao = Comércio'!B47/'SCC x Atuacao = Comércio'!B15-1</f>
        <v>0.28989905708341968</v>
      </c>
      <c r="C15" s="16" t="e">
        <f>+'SCC x Atuacao = Comércio'!C47/'SCC x Atuacao = Comércio'!C15-1</f>
        <v>#DIV/0!</v>
      </c>
      <c r="D15" s="16" t="e">
        <f>+'SCC x Atuacao = Comércio'!D47/'SCC x Atuacao = Comércio'!D15-1</f>
        <v>#DIV/0!</v>
      </c>
      <c r="E15" s="16" t="e">
        <f>+'SCC x Atuacao = Comércio'!E47/'SCC x Atuacao = Comércio'!E15-1</f>
        <v>#DIV/0!</v>
      </c>
      <c r="F15" s="16">
        <f>+'SCC x Atuacao = Comércio'!F47/'SCC x Atuacao = Comércio'!F15-1</f>
        <v>0.16811865509975177</v>
      </c>
      <c r="G15" s="16" t="e">
        <f>+'SCC x Atuacao = Comércio'!G47/'SCC x Atuacao = Comércio'!G15-1</f>
        <v>#DIV/0!</v>
      </c>
      <c r="H15" s="16" t="e">
        <f>+'SCC x Atuacao = Comércio'!H47/'SCC x Atuacao = Comércio'!H15-1</f>
        <v>#DIV/0!</v>
      </c>
      <c r="I15" s="16">
        <f>+'SCC x Atuacao = Comércio'!I47/'SCC x Atuacao = Comércio'!I15-1</f>
        <v>-0.24618253430308368</v>
      </c>
      <c r="J15" s="16" t="e">
        <f>+'SCC x Atuacao = Comércio'!J47/'SCC x Atuacao = Comércio'!J15-1</f>
        <v>#DIV/0!</v>
      </c>
      <c r="K15" s="16" t="e">
        <f>+'SCC x Atuacao = Comércio'!K47/'SCC x Atuacao = Comércio'!K15-1</f>
        <v>#DIV/0!</v>
      </c>
      <c r="L15" s="16">
        <f>+'SCC x Atuacao = Comércio'!L47/'SCC x Atuacao = Comércio'!L15-1</f>
        <v>0.10993442509843665</v>
      </c>
    </row>
    <row r="16" spans="1:12" x14ac:dyDescent="0.25">
      <c r="A16" s="122" t="s">
        <v>539</v>
      </c>
      <c r="B16" s="16">
        <f>+'SCC x Atuacao = Comércio'!B48/'SCC x Atuacao = Comércio'!B16-1</f>
        <v>0.42691680941121124</v>
      </c>
      <c r="C16" s="16" t="e">
        <f>+'SCC x Atuacao = Comércio'!C48/'SCC x Atuacao = Comércio'!C16-1</f>
        <v>#DIV/0!</v>
      </c>
      <c r="D16" s="16" t="e">
        <f>+'SCC x Atuacao = Comércio'!D48/'SCC x Atuacao = Comércio'!D16-1</f>
        <v>#DIV/0!</v>
      </c>
      <c r="E16" s="16" t="e">
        <f>+'SCC x Atuacao = Comércio'!E48/'SCC x Atuacao = Comércio'!E16-1</f>
        <v>#DIV/0!</v>
      </c>
      <c r="F16" s="16">
        <f>+'SCC x Atuacao = Comércio'!F48/'SCC x Atuacao = Comércio'!F16-1</f>
        <v>0.18135491875476784</v>
      </c>
      <c r="G16" s="16" t="e">
        <f>+'SCC x Atuacao = Comércio'!G48/'SCC x Atuacao = Comércio'!G16-1</f>
        <v>#DIV/0!</v>
      </c>
      <c r="H16" s="16" t="e">
        <f>+'SCC x Atuacao = Comércio'!H48/'SCC x Atuacao = Comércio'!H16-1</f>
        <v>#DIV/0!</v>
      </c>
      <c r="I16" s="16">
        <f>+'SCC x Atuacao = Comércio'!I48/'SCC x Atuacao = Comércio'!I16-1</f>
        <v>-0.19474062001877823</v>
      </c>
      <c r="J16" s="16" t="e">
        <f>+'SCC x Atuacao = Comércio'!J48/'SCC x Atuacao = Comércio'!J16-1</f>
        <v>#DIV/0!</v>
      </c>
      <c r="K16" s="16" t="e">
        <f>+'SCC x Atuacao = Comércio'!K48/'SCC x Atuacao = Comércio'!K16-1</f>
        <v>#DIV/0!</v>
      </c>
      <c r="L16" s="16">
        <f>+'SCC x Atuacao = Comércio'!L48/'SCC x Atuacao = Comércio'!L16-1</f>
        <v>0.18503030130566755</v>
      </c>
    </row>
    <row r="17" spans="1:12" x14ac:dyDescent="0.25">
      <c r="A17" s="122" t="s">
        <v>540</v>
      </c>
      <c r="B17" s="16">
        <f>+'SCC x Atuacao = Comércio'!B49/'SCC x Atuacao = Comércio'!B17-1</f>
        <v>0.35383734090067653</v>
      </c>
      <c r="C17" s="16" t="e">
        <f>+'SCC x Atuacao = Comércio'!C49/'SCC x Atuacao = Comércio'!C17-1</f>
        <v>#DIV/0!</v>
      </c>
      <c r="D17" s="16" t="e">
        <f>+'SCC x Atuacao = Comércio'!D49/'SCC x Atuacao = Comércio'!D17-1</f>
        <v>#DIV/0!</v>
      </c>
      <c r="E17" s="16" t="e">
        <f>+'SCC x Atuacao = Comércio'!E49/'SCC x Atuacao = Comércio'!E17-1</f>
        <v>#DIV/0!</v>
      </c>
      <c r="F17" s="16">
        <f>+'SCC x Atuacao = Comércio'!F49/'SCC x Atuacao = Comércio'!F17-1</f>
        <v>0.13422782473846717</v>
      </c>
      <c r="G17" s="16" t="e">
        <f>+'SCC x Atuacao = Comércio'!G49/'SCC x Atuacao = Comércio'!G17-1</f>
        <v>#DIV/0!</v>
      </c>
      <c r="H17" s="16" t="e">
        <f>+'SCC x Atuacao = Comércio'!H49/'SCC x Atuacao = Comércio'!H17-1</f>
        <v>#DIV/0!</v>
      </c>
      <c r="I17" s="16">
        <f>+'SCC x Atuacao = Comércio'!I49/'SCC x Atuacao = Comércio'!I17-1</f>
        <v>0.29536205233204371</v>
      </c>
      <c r="J17" s="16" t="e">
        <f>+'SCC x Atuacao = Comércio'!J49/'SCC x Atuacao = Comércio'!J17-1</f>
        <v>#DIV/0!</v>
      </c>
      <c r="K17" s="16" t="e">
        <f>+'SCC x Atuacao = Comércio'!K49/'SCC x Atuacao = Comércio'!K17-1</f>
        <v>#DIV/0!</v>
      </c>
      <c r="L17" s="16">
        <f>+'SCC x Atuacao = Comércio'!L49/'SCC x Atuacao = Comércio'!L17-1</f>
        <v>0.15278130710378712</v>
      </c>
    </row>
    <row r="18" spans="1:12" x14ac:dyDescent="0.25">
      <c r="A18" s="122" t="s">
        <v>541</v>
      </c>
      <c r="B18" s="16">
        <f>+'SCC x Atuacao = Comércio'!B50/'SCC x Atuacao = Comércio'!B18-1</f>
        <v>0.27339200368797778</v>
      </c>
      <c r="C18" s="16" t="e">
        <f>+'SCC x Atuacao = Comércio'!C50/'SCC x Atuacao = Comércio'!C18-1</f>
        <v>#DIV/0!</v>
      </c>
      <c r="D18" s="16" t="e">
        <f>+'SCC x Atuacao = Comércio'!D50/'SCC x Atuacao = Comércio'!D18-1</f>
        <v>#DIV/0!</v>
      </c>
      <c r="E18" s="16" t="e">
        <f>+'SCC x Atuacao = Comércio'!E50/'SCC x Atuacao = Comércio'!E18-1</f>
        <v>#DIV/0!</v>
      </c>
      <c r="F18" s="16">
        <f>+'SCC x Atuacao = Comércio'!F50/'SCC x Atuacao = Comércio'!F18-1</f>
        <v>-2.9473752856747915E-3</v>
      </c>
      <c r="G18" s="16" t="e">
        <f>+'SCC x Atuacao = Comércio'!G50/'SCC x Atuacao = Comércio'!G18-1</f>
        <v>#DIV/0!</v>
      </c>
      <c r="H18" s="16" t="e">
        <f>+'SCC x Atuacao = Comércio'!H50/'SCC x Atuacao = Comércio'!H18-1</f>
        <v>#DIV/0!</v>
      </c>
      <c r="I18" s="16">
        <f>+'SCC x Atuacao = Comércio'!I50/'SCC x Atuacao = Comércio'!I18-1</f>
        <v>-0.13056165741285275</v>
      </c>
      <c r="J18" s="16" t="e">
        <f>+'SCC x Atuacao = Comércio'!J50/'SCC x Atuacao = Comércio'!J18-1</f>
        <v>#DIV/0!</v>
      </c>
      <c r="K18" s="16" t="e">
        <f>+'SCC x Atuacao = Comércio'!K50/'SCC x Atuacao = Comércio'!K18-1</f>
        <v>#DIV/0!</v>
      </c>
      <c r="L18" s="16">
        <f>+'SCC x Atuacao = Comércio'!L50/'SCC x Atuacao = Comércio'!L18-1</f>
        <v>-5.3091949653572001E-4</v>
      </c>
    </row>
    <row r="19" spans="1:12" x14ac:dyDescent="0.25">
      <c r="A19" s="122" t="s">
        <v>542</v>
      </c>
      <c r="B19" s="16">
        <f>+'SCC x Atuacao = Comércio'!B51/'SCC x Atuacao = Comércio'!B19-1</f>
        <v>0.37312491608512555</v>
      </c>
      <c r="C19" s="16" t="e">
        <f>+'SCC x Atuacao = Comércio'!C51/'SCC x Atuacao = Comércio'!C19-1</f>
        <v>#DIV/0!</v>
      </c>
      <c r="D19" s="16" t="e">
        <f>+'SCC x Atuacao = Comércio'!D51/'SCC x Atuacao = Comércio'!D19-1</f>
        <v>#DIV/0!</v>
      </c>
      <c r="E19" s="16" t="e">
        <f>+'SCC x Atuacao = Comércio'!E51/'SCC x Atuacao = Comércio'!E19-1</f>
        <v>#DIV/0!</v>
      </c>
      <c r="F19" s="16">
        <f>+'SCC x Atuacao = Comércio'!F51/'SCC x Atuacao = Comércio'!F19-1</f>
        <v>5.6793469891500692E-2</v>
      </c>
      <c r="G19" s="16" t="e">
        <f>+'SCC x Atuacao = Comércio'!G51/'SCC x Atuacao = Comércio'!G19-1</f>
        <v>#DIV/0!</v>
      </c>
      <c r="H19" s="16" t="e">
        <f>+'SCC x Atuacao = Comércio'!H51/'SCC x Atuacao = Comércio'!H19-1</f>
        <v>#DIV/0!</v>
      </c>
      <c r="I19" s="16">
        <f>+'SCC x Atuacao = Comércio'!I51/'SCC x Atuacao = Comércio'!I19-1</f>
        <v>-0.21035843675729249</v>
      </c>
      <c r="J19" s="16" t="e">
        <f>+'SCC x Atuacao = Comércio'!J51/'SCC x Atuacao = Comércio'!J19-1</f>
        <v>#DIV/0!</v>
      </c>
      <c r="K19" s="16" t="e">
        <f>+'SCC x Atuacao = Comércio'!K51/'SCC x Atuacao = Comércio'!K19-1</f>
        <v>#DIV/0!</v>
      </c>
      <c r="L19" s="16">
        <f>+'SCC x Atuacao = Comércio'!L51/'SCC x Atuacao = Comércio'!L19-1</f>
        <v>6.8201522359728983E-2</v>
      </c>
    </row>
    <row r="20" spans="1:12" x14ac:dyDescent="0.25">
      <c r="A20" s="122" t="s">
        <v>543</v>
      </c>
      <c r="B20" s="16">
        <f>+'SCC x Atuacao = Comércio'!B52/'SCC x Atuacao = Comércio'!B20-1</f>
        <v>0.23081610577154832</v>
      </c>
      <c r="C20" s="16" t="e">
        <f>+'SCC x Atuacao = Comércio'!C52/'SCC x Atuacao = Comércio'!C20-1</f>
        <v>#DIV/0!</v>
      </c>
      <c r="D20" s="16" t="e">
        <f>+'SCC x Atuacao = Comércio'!D52/'SCC x Atuacao = Comércio'!D20-1</f>
        <v>#DIV/0!</v>
      </c>
      <c r="E20" s="16" t="e">
        <f>+'SCC x Atuacao = Comércio'!E52/'SCC x Atuacao = Comércio'!E20-1</f>
        <v>#DIV/0!</v>
      </c>
      <c r="F20" s="16">
        <f>+'SCC x Atuacao = Comércio'!F52/'SCC x Atuacao = Comércio'!F20-1</f>
        <v>0.38361427068533693</v>
      </c>
      <c r="G20" s="16" t="e">
        <f>+'SCC x Atuacao = Comércio'!G52/'SCC x Atuacao = Comércio'!G20-1</f>
        <v>#DIV/0!</v>
      </c>
      <c r="H20" s="16" t="e">
        <f>+'SCC x Atuacao = Comércio'!H52/'SCC x Atuacao = Comércio'!H20-1</f>
        <v>#DIV/0!</v>
      </c>
      <c r="I20" s="16">
        <f>+'SCC x Atuacao = Comércio'!I52/'SCC x Atuacao = Comércio'!I20-1</f>
        <v>-0.10365475634615062</v>
      </c>
      <c r="J20" s="16" t="e">
        <f>+'SCC x Atuacao = Comércio'!J52/'SCC x Atuacao = Comércio'!J20-1</f>
        <v>#DIV/0!</v>
      </c>
      <c r="K20" s="16" t="e">
        <f>+'SCC x Atuacao = Comércio'!K52/'SCC x Atuacao = Comércio'!K20-1</f>
        <v>#DIV/0!</v>
      </c>
      <c r="L20" s="16">
        <f>+'SCC x Atuacao = Comércio'!L52/'SCC x Atuacao = Comércio'!L20-1</f>
        <v>0.30183231017070367</v>
      </c>
    </row>
    <row r="21" spans="1:12" x14ac:dyDescent="0.25">
      <c r="A21" s="122" t="s">
        <v>544</v>
      </c>
      <c r="B21" s="16">
        <f>+'SCC x Atuacao = Comércio'!B53/'SCC x Atuacao = Comércio'!B21-1</f>
        <v>0.33324019942223715</v>
      </c>
      <c r="C21" s="16" t="e">
        <f>+'SCC x Atuacao = Comércio'!C53/'SCC x Atuacao = Comércio'!C21-1</f>
        <v>#DIV/0!</v>
      </c>
      <c r="D21" s="16" t="e">
        <f>+'SCC x Atuacao = Comércio'!D53/'SCC x Atuacao = Comércio'!D21-1</f>
        <v>#DIV/0!</v>
      </c>
      <c r="E21" s="16" t="e">
        <f>+'SCC x Atuacao = Comércio'!E53/'SCC x Atuacao = Comércio'!E21-1</f>
        <v>#DIV/0!</v>
      </c>
      <c r="F21" s="16">
        <f>+'SCC x Atuacao = Comércio'!F53/'SCC x Atuacao = Comércio'!F21-1</f>
        <v>0.16683565255817867</v>
      </c>
      <c r="G21" s="16" t="e">
        <f>+'SCC x Atuacao = Comércio'!G53/'SCC x Atuacao = Comércio'!G21-1</f>
        <v>#DIV/0!</v>
      </c>
      <c r="H21" s="16" t="e">
        <f>+'SCC x Atuacao = Comércio'!H53/'SCC x Atuacao = Comércio'!H21-1</f>
        <v>#DIV/0!</v>
      </c>
      <c r="I21" s="16">
        <f>+'SCC x Atuacao = Comércio'!I53/'SCC x Atuacao = Comércio'!I21-1</f>
        <v>3.901829202363305E-2</v>
      </c>
      <c r="J21" s="16" t="e">
        <f>+'SCC x Atuacao = Comércio'!J53/'SCC x Atuacao = Comércio'!J21-1</f>
        <v>#DIV/0!</v>
      </c>
      <c r="K21" s="16" t="e">
        <f>+'SCC x Atuacao = Comércio'!K53/'SCC x Atuacao = Comércio'!K21-1</f>
        <v>#DIV/0!</v>
      </c>
      <c r="L21" s="16">
        <f>+'SCC x Atuacao = Comércio'!L53/'SCC x Atuacao = Comércio'!L21-1</f>
        <v>0.15986258373712281</v>
      </c>
    </row>
    <row r="22" spans="1:12" x14ac:dyDescent="0.25">
      <c r="A22" s="122" t="s">
        <v>545</v>
      </c>
      <c r="B22" s="16">
        <f>+'SCC x Atuacao = Comércio'!B54/'SCC x Atuacao = Comércio'!B22-1</f>
        <v>0.4592104701586246</v>
      </c>
      <c r="C22" s="16" t="e">
        <f>+'SCC x Atuacao = Comércio'!C54/'SCC x Atuacao = Comércio'!C22-1</f>
        <v>#DIV/0!</v>
      </c>
      <c r="D22" s="16" t="e">
        <f>+'SCC x Atuacao = Comércio'!D54/'SCC x Atuacao = Comércio'!D22-1</f>
        <v>#DIV/0!</v>
      </c>
      <c r="E22" s="16" t="e">
        <f>+'SCC x Atuacao = Comércio'!E54/'SCC x Atuacao = Comércio'!E22-1</f>
        <v>#DIV/0!</v>
      </c>
      <c r="F22" s="16">
        <f>+'SCC x Atuacao = Comércio'!F54/'SCC x Atuacao = Comércio'!F22-1</f>
        <v>0.20119675114311275</v>
      </c>
      <c r="G22" s="16" t="e">
        <f>+'SCC x Atuacao = Comércio'!G54/'SCC x Atuacao = Comércio'!G22-1</f>
        <v>#DIV/0!</v>
      </c>
      <c r="H22" s="16" t="e">
        <f>+'SCC x Atuacao = Comércio'!H54/'SCC x Atuacao = Comércio'!H22-1</f>
        <v>#DIV/0!</v>
      </c>
      <c r="I22" s="16">
        <f>+'SCC x Atuacao = Comércio'!I54/'SCC x Atuacao = Comércio'!I22-1</f>
        <v>-0.15230402964513423</v>
      </c>
      <c r="J22" s="16" t="e">
        <f>+'SCC x Atuacao = Comércio'!J54/'SCC x Atuacao = Comércio'!J22-1</f>
        <v>#DIV/0!</v>
      </c>
      <c r="K22" s="16" t="e">
        <f>+'SCC x Atuacao = Comércio'!K54/'SCC x Atuacao = Comércio'!K22-1</f>
        <v>#DIV/0!</v>
      </c>
      <c r="L22" s="16">
        <f>+'SCC x Atuacao = Comércio'!L54/'SCC x Atuacao = Comércio'!L22-1</f>
        <v>0.17927741427409849</v>
      </c>
    </row>
    <row r="23" spans="1:12" x14ac:dyDescent="0.25">
      <c r="A23" s="122" t="s">
        <v>546</v>
      </c>
      <c r="B23" s="16">
        <f>+'SCC x Atuacao = Comércio'!B55/'SCC x Atuacao = Comércio'!B23-1</f>
        <v>0.47052998024500958</v>
      </c>
      <c r="C23" s="16" t="e">
        <f>+'SCC x Atuacao = Comércio'!C55/'SCC x Atuacao = Comércio'!C23-1</f>
        <v>#DIV/0!</v>
      </c>
      <c r="D23" s="16" t="e">
        <f>+'SCC x Atuacao = Comércio'!D55/'SCC x Atuacao = Comércio'!D23-1</f>
        <v>#DIV/0!</v>
      </c>
      <c r="E23" s="16" t="e">
        <f>+'SCC x Atuacao = Comércio'!E55/'SCC x Atuacao = Comércio'!E23-1</f>
        <v>#DIV/0!</v>
      </c>
      <c r="F23" s="16">
        <f>+'SCC x Atuacao = Comércio'!F55/'SCC x Atuacao = Comércio'!F23-1</f>
        <v>0.17632126884347943</v>
      </c>
      <c r="G23" s="16" t="e">
        <f>+'SCC x Atuacao = Comércio'!G55/'SCC x Atuacao = Comércio'!G23-1</f>
        <v>#DIV/0!</v>
      </c>
      <c r="H23" s="16" t="e">
        <f>+'SCC x Atuacao = Comércio'!H55/'SCC x Atuacao = Comércio'!H23-1</f>
        <v>#DIV/0!</v>
      </c>
      <c r="I23" s="16">
        <f>+'SCC x Atuacao = Comércio'!I55/'SCC x Atuacao = Comércio'!I23-1</f>
        <v>0.14261007219616917</v>
      </c>
      <c r="J23" s="16" t="e">
        <f>+'SCC x Atuacao = Comércio'!J55/'SCC x Atuacao = Comércio'!J23-1</f>
        <v>#DIV/0!</v>
      </c>
      <c r="K23" s="16" t="e">
        <f>+'SCC x Atuacao = Comércio'!K55/'SCC x Atuacao = Comércio'!K23-1</f>
        <v>#DIV/0!</v>
      </c>
      <c r="L23" s="16">
        <f>+'SCC x Atuacao = Comércio'!L55/'SCC x Atuacao = Comércio'!L23-1</f>
        <v>0.19868296232676275</v>
      </c>
    </row>
    <row r="24" spans="1:12" x14ac:dyDescent="0.25">
      <c r="A24" s="122" t="s">
        <v>547</v>
      </c>
      <c r="B24" s="16">
        <f>+'SCC x Atuacao = Comércio'!B56/'SCC x Atuacao = Comércio'!B24-1</f>
        <v>0.34208160151169942</v>
      </c>
      <c r="C24" s="16" t="e">
        <f>+'SCC x Atuacao = Comércio'!C56/'SCC x Atuacao = Comércio'!C24-1</f>
        <v>#DIV/0!</v>
      </c>
      <c r="D24" s="16" t="e">
        <f>+'SCC x Atuacao = Comércio'!D56/'SCC x Atuacao = Comércio'!D24-1</f>
        <v>#DIV/0!</v>
      </c>
      <c r="E24" s="16" t="e">
        <f>+'SCC x Atuacao = Comércio'!E56/'SCC x Atuacao = Comércio'!E24-1</f>
        <v>#DIV/0!</v>
      </c>
      <c r="F24" s="16">
        <f>+'SCC x Atuacao = Comércio'!F56/'SCC x Atuacao = Comércio'!F24-1</f>
        <v>0.22042047838325285</v>
      </c>
      <c r="G24" s="16" t="e">
        <f>+'SCC x Atuacao = Comércio'!G56/'SCC x Atuacao = Comércio'!G24-1</f>
        <v>#DIV/0!</v>
      </c>
      <c r="H24" s="16" t="e">
        <f>+'SCC x Atuacao = Comércio'!H56/'SCC x Atuacao = Comércio'!H24-1</f>
        <v>#DIV/0!</v>
      </c>
      <c r="I24" s="16">
        <f>+'SCC x Atuacao = Comércio'!I56/'SCC x Atuacao = Comércio'!I24-1</f>
        <v>7.7166302491258998E-2</v>
      </c>
      <c r="J24" s="16" t="e">
        <f>+'SCC x Atuacao = Comércio'!J56/'SCC x Atuacao = Comércio'!J24-1</f>
        <v>#DIV/0!</v>
      </c>
      <c r="K24" s="16" t="e">
        <f>+'SCC x Atuacao = Comércio'!K56/'SCC x Atuacao = Comércio'!K24-1</f>
        <v>#DIV/0!</v>
      </c>
      <c r="L24" s="16">
        <f>+'SCC x Atuacao = Comércio'!L56/'SCC x Atuacao = Comércio'!L24-1</f>
        <v>0.21683373662462246</v>
      </c>
    </row>
    <row r="25" spans="1:12" x14ac:dyDescent="0.25">
      <c r="A25" s="122" t="s">
        <v>548</v>
      </c>
      <c r="B25" s="16">
        <f>+'SCC x Atuacao = Comércio'!B57/'SCC x Atuacao = Comércio'!B25-1</f>
        <v>0.38283802798765998</v>
      </c>
      <c r="C25" s="16" t="e">
        <f>+'SCC x Atuacao = Comércio'!C57/'SCC x Atuacao = Comércio'!C25-1</f>
        <v>#DIV/0!</v>
      </c>
      <c r="D25" s="16" t="e">
        <f>+'SCC x Atuacao = Comércio'!D57/'SCC x Atuacao = Comércio'!D25-1</f>
        <v>#DIV/0!</v>
      </c>
      <c r="E25" s="16" t="e">
        <f>+'SCC x Atuacao = Comércio'!E57/'SCC x Atuacao = Comércio'!E25-1</f>
        <v>#DIV/0!</v>
      </c>
      <c r="F25" s="16">
        <f>+'SCC x Atuacao = Comércio'!F57/'SCC x Atuacao = Comércio'!F25-1</f>
        <v>0.30523601832964053</v>
      </c>
      <c r="G25" s="16" t="e">
        <f>+'SCC x Atuacao = Comércio'!G57/'SCC x Atuacao = Comércio'!G25-1</f>
        <v>#DIV/0!</v>
      </c>
      <c r="H25" s="16" t="e">
        <f>+'SCC x Atuacao = Comércio'!H57/'SCC x Atuacao = Comércio'!H25-1</f>
        <v>#DIV/0!</v>
      </c>
      <c r="I25" s="16">
        <f>+'SCC x Atuacao = Comércio'!I57/'SCC x Atuacao = Comércio'!I25-1</f>
        <v>3.5419917806738033E-2</v>
      </c>
      <c r="J25" s="16" t="e">
        <f>+'SCC x Atuacao = Comércio'!J57/'SCC x Atuacao = Comércio'!J25-1</f>
        <v>#DIV/0!</v>
      </c>
      <c r="K25" s="16" t="e">
        <f>+'SCC x Atuacao = Comércio'!K57/'SCC x Atuacao = Comércio'!K25-1</f>
        <v>#DIV/0!</v>
      </c>
      <c r="L25" s="16">
        <f>+'SCC x Atuacao = Comércio'!L57/'SCC x Atuacao = Comércio'!L25-1</f>
        <v>0.29195915003182282</v>
      </c>
    </row>
    <row r="26" spans="1:12" x14ac:dyDescent="0.25">
      <c r="A26" s="122" t="s">
        <v>549</v>
      </c>
      <c r="B26" s="16">
        <f>+'SCC x Atuacao = Comércio'!B58/'SCC x Atuacao = Comércio'!B26-1</f>
        <v>0.42489316265966259</v>
      </c>
      <c r="C26" s="16" t="e">
        <f>+'SCC x Atuacao = Comércio'!C58/'SCC x Atuacao = Comércio'!C26-1</f>
        <v>#DIV/0!</v>
      </c>
      <c r="D26" s="16" t="e">
        <f>+'SCC x Atuacao = Comércio'!D58/'SCC x Atuacao = Comércio'!D26-1</f>
        <v>#DIV/0!</v>
      </c>
      <c r="E26" s="16" t="e">
        <f>+'SCC x Atuacao = Comércio'!E58/'SCC x Atuacao = Comércio'!E26-1</f>
        <v>#DIV/0!</v>
      </c>
      <c r="F26" s="16">
        <f>+'SCC x Atuacao = Comércio'!F58/'SCC x Atuacao = Comércio'!F26-1</f>
        <v>0.28081757487047576</v>
      </c>
      <c r="G26" s="16" t="e">
        <f>+'SCC x Atuacao = Comércio'!G58/'SCC x Atuacao = Comércio'!G26-1</f>
        <v>#DIV/0!</v>
      </c>
      <c r="H26" s="16" t="e">
        <f>+'SCC x Atuacao = Comércio'!H58/'SCC x Atuacao = Comércio'!H26-1</f>
        <v>#DIV/0!</v>
      </c>
      <c r="I26" s="16">
        <f>+'SCC x Atuacao = Comércio'!I58/'SCC x Atuacao = Comércio'!I26-1</f>
        <v>0.11584080866496249</v>
      </c>
      <c r="J26" s="16" t="e">
        <f>+'SCC x Atuacao = Comércio'!J58/'SCC x Atuacao = Comércio'!J26-1</f>
        <v>#DIV/0!</v>
      </c>
      <c r="K26" s="16" t="e">
        <f>+'SCC x Atuacao = Comércio'!K58/'SCC x Atuacao = Comércio'!K26-1</f>
        <v>#DIV/0!</v>
      </c>
      <c r="L26" s="16">
        <f>+'SCC x Atuacao = Comércio'!L58/'SCC x Atuacao = Comércio'!L26-1</f>
        <v>0.28956158505046914</v>
      </c>
    </row>
    <row r="27" spans="1:12" x14ac:dyDescent="0.25">
      <c r="A27" s="122" t="s">
        <v>550</v>
      </c>
      <c r="B27" s="16">
        <f>+'SCC x Atuacao = Comércio'!B59/'SCC x Atuacao = Comércio'!B27-1</f>
        <v>0.31818647029034453</v>
      </c>
      <c r="C27" s="16" t="e">
        <f>+'SCC x Atuacao = Comércio'!C59/'SCC x Atuacao = Comércio'!C27-1</f>
        <v>#DIV/0!</v>
      </c>
      <c r="D27" s="16" t="e">
        <f>+'SCC x Atuacao = Comércio'!D59/'SCC x Atuacao = Comércio'!D27-1</f>
        <v>#DIV/0!</v>
      </c>
      <c r="E27" s="16" t="e">
        <f>+'SCC x Atuacao = Comércio'!E59/'SCC x Atuacao = Comércio'!E27-1</f>
        <v>#DIV/0!</v>
      </c>
      <c r="F27" s="16">
        <f>+'SCC x Atuacao = Comércio'!F59/'SCC x Atuacao = Comércio'!F27-1</f>
        <v>0.18418098239435921</v>
      </c>
      <c r="G27" s="16" t="e">
        <f>+'SCC x Atuacao = Comércio'!G59/'SCC x Atuacao = Comércio'!G27-1</f>
        <v>#DIV/0!</v>
      </c>
      <c r="H27" s="16" t="e">
        <f>+'SCC x Atuacao = Comércio'!H59/'SCC x Atuacao = Comércio'!H27-1</f>
        <v>#DIV/0!</v>
      </c>
      <c r="I27" s="16">
        <f>+'SCC x Atuacao = Comércio'!I59/'SCC x Atuacao = Comércio'!I27-1</f>
        <v>7.1925833658040395E-2</v>
      </c>
      <c r="J27" s="16" t="e">
        <f>+'SCC x Atuacao = Comércio'!J59/'SCC x Atuacao = Comércio'!J27-1</f>
        <v>#DIV/0!</v>
      </c>
      <c r="K27" s="16" t="e">
        <f>+'SCC x Atuacao = Comércio'!K59/'SCC x Atuacao = Comércio'!K27-1</f>
        <v>#DIV/0!</v>
      </c>
      <c r="L27" s="16">
        <f>+'SCC x Atuacao = Comércio'!L59/'SCC x Atuacao = Comércio'!L27-1</f>
        <v>0.18509664032179485</v>
      </c>
    </row>
    <row r="28" spans="1:12" x14ac:dyDescent="0.25">
      <c r="A28" s="122" t="s">
        <v>551</v>
      </c>
      <c r="B28" s="16">
        <f>+'SCC x Atuacao = Comércio'!B60/'SCC x Atuacao = Comércio'!B28-1</f>
        <v>0.44021167296523478</v>
      </c>
      <c r="C28" s="16" t="e">
        <f>+'SCC x Atuacao = Comércio'!C60/'SCC x Atuacao = Comércio'!C28-1</f>
        <v>#DIV/0!</v>
      </c>
      <c r="D28" s="16" t="e">
        <f>+'SCC x Atuacao = Comércio'!D60/'SCC x Atuacao = Comércio'!D28-1</f>
        <v>#DIV/0!</v>
      </c>
      <c r="E28" s="16" t="e">
        <f>+'SCC x Atuacao = Comércio'!E60/'SCC x Atuacao = Comércio'!E28-1</f>
        <v>#DIV/0!</v>
      </c>
      <c r="F28" s="16">
        <f>+'SCC x Atuacao = Comércio'!F60/'SCC x Atuacao = Comércio'!F28-1</f>
        <v>0.17202671327224661</v>
      </c>
      <c r="G28" s="16" t="e">
        <f>+'SCC x Atuacao = Comércio'!G60/'SCC x Atuacao = Comércio'!G28-1</f>
        <v>#DIV/0!</v>
      </c>
      <c r="H28" s="16" t="e">
        <f>+'SCC x Atuacao = Comércio'!H60/'SCC x Atuacao = Comércio'!H28-1</f>
        <v>#DIV/0!</v>
      </c>
      <c r="I28" s="16">
        <f>+'SCC x Atuacao = Comércio'!I60/'SCC x Atuacao = Comércio'!I28-1</f>
        <v>-6.5282445152210156E-2</v>
      </c>
      <c r="J28" s="16" t="e">
        <f>+'SCC x Atuacao = Comércio'!J60/'SCC x Atuacao = Comércio'!J28-1</f>
        <v>#DIV/0!</v>
      </c>
      <c r="K28" s="16" t="e">
        <f>+'SCC x Atuacao = Comércio'!K60/'SCC x Atuacao = Comércio'!K28-1</f>
        <v>#DIV/0!</v>
      </c>
      <c r="L28" s="16">
        <f>+'SCC x Atuacao = Comércio'!L60/'SCC x Atuacao = Comércio'!L28-1</f>
        <v>0.17525169406400987</v>
      </c>
    </row>
    <row r="29" spans="1:12" x14ac:dyDescent="0.25">
      <c r="A29" s="122" t="s">
        <v>552</v>
      </c>
      <c r="B29" s="16">
        <f>+'SCC x Atuacao = Comércio'!B61/'SCC x Atuacao = Comércio'!B29-1</f>
        <v>0.16277683371911911</v>
      </c>
      <c r="C29" s="16" t="e">
        <f>+'SCC x Atuacao = Comércio'!C61/'SCC x Atuacao = Comércio'!C29-1</f>
        <v>#DIV/0!</v>
      </c>
      <c r="D29" s="16" t="e">
        <f>+'SCC x Atuacao = Comércio'!D61/'SCC x Atuacao = Comércio'!D29-1</f>
        <v>#DIV/0!</v>
      </c>
      <c r="E29" s="16" t="e">
        <f>+'SCC x Atuacao = Comércio'!E61/'SCC x Atuacao = Comércio'!E29-1</f>
        <v>#DIV/0!</v>
      </c>
      <c r="F29" s="16">
        <f>+'SCC x Atuacao = Comércio'!F61/'SCC x Atuacao = Comércio'!F29-1</f>
        <v>0.26353875668381765</v>
      </c>
      <c r="G29" s="16" t="e">
        <f>+'SCC x Atuacao = Comércio'!G61/'SCC x Atuacao = Comércio'!G29-1</f>
        <v>#DIV/0!</v>
      </c>
      <c r="H29" s="16" t="e">
        <f>+'SCC x Atuacao = Comércio'!H61/'SCC x Atuacao = Comércio'!H29-1</f>
        <v>#DIV/0!</v>
      </c>
      <c r="I29" s="16">
        <f>+'SCC x Atuacao = Comércio'!I61/'SCC x Atuacao = Comércio'!I29-1</f>
        <v>-7.4337587591057575E-2</v>
      </c>
      <c r="J29" s="16" t="e">
        <f>+'SCC x Atuacao = Comércio'!J61/'SCC x Atuacao = Comércio'!J29-1</f>
        <v>#DIV/0!</v>
      </c>
      <c r="K29" s="16" t="e">
        <f>+'SCC x Atuacao = Comércio'!K61/'SCC x Atuacao = Comércio'!K29-1</f>
        <v>#DIV/0!</v>
      </c>
      <c r="L29" s="16">
        <f>+'SCC x Atuacao = Comércio'!L61/'SCC x Atuacao = Comércio'!L29-1</f>
        <v>0.21512562560872883</v>
      </c>
    </row>
    <row r="30" spans="1:12" x14ac:dyDescent="0.25">
      <c r="A30" s="122" t="s">
        <v>553</v>
      </c>
      <c r="B30" s="16">
        <f>+'SCC x Atuacao = Comércio'!B62/'SCC x Atuacao = Comércio'!B30-1</f>
        <v>0.37714766261101085</v>
      </c>
      <c r="C30" s="16" t="e">
        <f>+'SCC x Atuacao = Comércio'!C62/'SCC x Atuacao = Comércio'!C30-1</f>
        <v>#DIV/0!</v>
      </c>
      <c r="D30" s="16" t="e">
        <f>+'SCC x Atuacao = Comércio'!D62/'SCC x Atuacao = Comércio'!D30-1</f>
        <v>#DIV/0!</v>
      </c>
      <c r="E30" s="16" t="e">
        <f>+'SCC x Atuacao = Comércio'!E62/'SCC x Atuacao = Comércio'!E30-1</f>
        <v>#DIV/0!</v>
      </c>
      <c r="F30" s="16">
        <f>+'SCC x Atuacao = Comércio'!F62/'SCC x Atuacao = Comércio'!F30-1</f>
        <v>0.29363134412930503</v>
      </c>
      <c r="G30" s="16" t="e">
        <f>+'SCC x Atuacao = Comércio'!G62/'SCC x Atuacao = Comércio'!G30-1</f>
        <v>#DIV/0!</v>
      </c>
      <c r="H30" s="16" t="e">
        <f>+'SCC x Atuacao = Comércio'!H62/'SCC x Atuacao = Comércio'!H30-1</f>
        <v>#DIV/0!</v>
      </c>
      <c r="I30" s="16">
        <f>+'SCC x Atuacao = Comércio'!I62/'SCC x Atuacao = Comércio'!I30-1</f>
        <v>4.5914396387161105E-2</v>
      </c>
      <c r="J30" s="16" t="e">
        <f>+'SCC x Atuacao = Comércio'!J62/'SCC x Atuacao = Comércio'!J30-1</f>
        <v>#DIV/0!</v>
      </c>
      <c r="K30" s="16" t="e">
        <f>+'SCC x Atuacao = Comércio'!K62/'SCC x Atuacao = Comércio'!K30-1</f>
        <v>#DIV/0!</v>
      </c>
      <c r="L30" s="16">
        <f>+'SCC x Atuacao = Comércio'!L62/'SCC x Atuacao = Comércio'!L30-1</f>
        <v>0.26739518845361765</v>
      </c>
    </row>
    <row r="31" spans="1:12" x14ac:dyDescent="0.25">
      <c r="A31" s="122" t="s">
        <v>554</v>
      </c>
      <c r="B31" s="16">
        <f>+'SCC x Atuacao = Comércio'!B63/'SCC x Atuacao = Comércio'!B31-1</f>
        <v>0.30959452882259608</v>
      </c>
      <c r="C31" s="16" t="e">
        <f>+'SCC x Atuacao = Comércio'!C63/'SCC x Atuacao = Comércio'!C31-1</f>
        <v>#DIV/0!</v>
      </c>
      <c r="D31" s="16" t="e">
        <f>+'SCC x Atuacao = Comércio'!D63/'SCC x Atuacao = Comércio'!D31-1</f>
        <v>#DIV/0!</v>
      </c>
      <c r="E31" s="16" t="e">
        <f>+'SCC x Atuacao = Comércio'!E63/'SCC x Atuacao = Comércio'!E31-1</f>
        <v>#DIV/0!</v>
      </c>
      <c r="F31" s="16">
        <f>+'SCC x Atuacao = Comércio'!F63/'SCC x Atuacao = Comércio'!F31-1</f>
        <v>0.26404997153176968</v>
      </c>
      <c r="G31" s="16" t="e">
        <f>+'SCC x Atuacao = Comércio'!G63/'SCC x Atuacao = Comércio'!G31-1</f>
        <v>#DIV/0!</v>
      </c>
      <c r="H31" s="16" t="e">
        <f>+'SCC x Atuacao = Comércio'!H63/'SCC x Atuacao = Comércio'!H31-1</f>
        <v>#DIV/0!</v>
      </c>
      <c r="I31" s="16">
        <f>+'SCC x Atuacao = Comércio'!I63/'SCC x Atuacao = Comércio'!I31-1</f>
        <v>4.4510876964775958E-2</v>
      </c>
      <c r="J31" s="16" t="e">
        <f>+'SCC x Atuacao = Comércio'!J63/'SCC x Atuacao = Comércio'!J31-1</f>
        <v>#DIV/0!</v>
      </c>
      <c r="K31" s="16" t="e">
        <f>+'SCC x Atuacao = Comércio'!K63/'SCC x Atuacao = Comércio'!K31-1</f>
        <v>#DIV/0!</v>
      </c>
      <c r="L31" s="16">
        <f>+'SCC x Atuacao = Comércio'!L63/'SCC x Atuacao = Comércio'!L31-1</f>
        <v>0.2484742476270585</v>
      </c>
    </row>
    <row r="32" spans="1:12" x14ac:dyDescent="0.25">
      <c r="A32" s="122" t="s">
        <v>94</v>
      </c>
      <c r="B32" s="16">
        <f>+'SCC x Atuacao = Comércio'!B64/'SCC x Atuacao = Comércio'!B32-1</f>
        <v>0.36600640156874853</v>
      </c>
      <c r="C32" s="16" t="e">
        <f>+'SCC x Atuacao = Comércio'!C64/'SCC x Atuacao = Comércio'!C32-1</f>
        <v>#DIV/0!</v>
      </c>
      <c r="D32" s="16" t="e">
        <f>+'SCC x Atuacao = Comércio'!D64/'SCC x Atuacao = Comércio'!D32-1</f>
        <v>#DIV/0!</v>
      </c>
      <c r="E32" s="16" t="e">
        <f>+'SCC x Atuacao = Comércio'!E64/'SCC x Atuacao = Comércio'!E32-1</f>
        <v>#DIV/0!</v>
      </c>
      <c r="F32" s="16">
        <f>+'SCC x Atuacao = Comércio'!F64/'SCC x Atuacao = Comércio'!F32-1</f>
        <v>0.2194992674192402</v>
      </c>
      <c r="G32" s="16" t="e">
        <f>+'SCC x Atuacao = Comércio'!G64/'SCC x Atuacao = Comércio'!G32-1</f>
        <v>#DIV/0!</v>
      </c>
      <c r="H32" s="16" t="e">
        <f>+'SCC x Atuacao = Comércio'!H64/'SCC x Atuacao = Comércio'!H32-1</f>
        <v>#DIV/0!</v>
      </c>
      <c r="I32" s="16">
        <f>+'SCC x Atuacao = Comércio'!I64/'SCC x Atuacao = Comércio'!I32-1</f>
        <v>5.4269160196877442E-2</v>
      </c>
      <c r="J32" s="16" t="e">
        <f>+'SCC x Atuacao = Comércio'!J64/'SCC x Atuacao = Comércio'!J32-1</f>
        <v>#DIV/0!</v>
      </c>
      <c r="K32" s="16" t="e">
        <f>+'SCC x Atuacao = Comércio'!K64/'SCC x Atuacao = Comércio'!K32-1</f>
        <v>#DIV/0!</v>
      </c>
      <c r="L32" s="16">
        <f>+'SCC x Atuacao = Comércio'!L64/'SCC x Atuacao = Comércio'!L32-1</f>
        <v>0.2157485903215477</v>
      </c>
    </row>
    <row r="33" spans="1:12" x14ac:dyDescent="0.25">
      <c r="A33" s="122"/>
      <c r="B33" s="17"/>
      <c r="C33" s="17"/>
      <c r="D33" s="17"/>
      <c r="E33" s="17"/>
      <c r="F33" s="17"/>
      <c r="G33" s="17"/>
      <c r="H33" s="17"/>
      <c r="I33" s="17"/>
      <c r="J33" s="17"/>
      <c r="K33" s="17"/>
    </row>
    <row r="34" spans="1:12" x14ac:dyDescent="0.25">
      <c r="A34" s="122"/>
      <c r="B34" s="122"/>
      <c r="C34" s="122"/>
      <c r="D34" s="122"/>
      <c r="E34" s="122"/>
      <c r="F34" s="122"/>
      <c r="G34" s="122"/>
      <c r="H34" s="122"/>
      <c r="I34" s="122"/>
      <c r="J34" s="122"/>
      <c r="K34" s="122"/>
    </row>
    <row r="35" spans="1:12" s="122" customFormat="1" x14ac:dyDescent="0.25">
      <c r="B35" s="122">
        <v>2009</v>
      </c>
      <c r="C35" s="122">
        <v>2009</v>
      </c>
      <c r="D35" s="122">
        <v>2009</v>
      </c>
      <c r="E35" s="122">
        <v>2009</v>
      </c>
      <c r="F35" s="122">
        <v>2009</v>
      </c>
      <c r="G35" s="122">
        <v>2009</v>
      </c>
      <c r="H35" s="122">
        <v>2009</v>
      </c>
      <c r="I35" s="122">
        <v>2009</v>
      </c>
      <c r="J35" s="122">
        <v>2009</v>
      </c>
      <c r="K35" s="122">
        <v>2009</v>
      </c>
      <c r="L35" s="122">
        <v>2009</v>
      </c>
    </row>
    <row r="36" spans="1:12" s="122" customFormat="1" x14ac:dyDescent="0.25">
      <c r="B36" s="122" t="s">
        <v>779</v>
      </c>
      <c r="C36" s="122" t="s">
        <v>781</v>
      </c>
      <c r="D36" s="122" t="s">
        <v>23</v>
      </c>
      <c r="E36" s="122" t="s">
        <v>786</v>
      </c>
      <c r="F36" s="122" t="s">
        <v>787</v>
      </c>
      <c r="G36" s="122" t="s">
        <v>790</v>
      </c>
      <c r="H36" s="122" t="s">
        <v>25</v>
      </c>
      <c r="I36" s="122" t="s">
        <v>24</v>
      </c>
      <c r="J36" s="122" t="s">
        <v>35</v>
      </c>
      <c r="K36" s="122" t="s">
        <v>794</v>
      </c>
      <c r="L36" s="122" t="s">
        <v>938</v>
      </c>
    </row>
    <row r="37" spans="1:12" x14ac:dyDescent="0.25">
      <c r="A37" s="122" t="s">
        <v>528</v>
      </c>
      <c r="B37" s="16">
        <f>+'SCC x Atuacao = Comércio'!B69/'SCC x Atuacao = Comércio'!B37-1</f>
        <v>-5.2054489948137883E-2</v>
      </c>
      <c r="C37" s="16" t="e">
        <f>+'SCC x Atuacao = Comércio'!C69/'SCC x Atuacao = Comércio'!C37-1</f>
        <v>#DIV/0!</v>
      </c>
      <c r="D37" s="16" t="e">
        <f>+'SCC x Atuacao = Comércio'!D69/'SCC x Atuacao = Comércio'!D37-1</f>
        <v>#DIV/0!</v>
      </c>
      <c r="E37" s="16" t="e">
        <f>+'SCC x Atuacao = Comércio'!E69/'SCC x Atuacao = Comércio'!E37-1</f>
        <v>#DIV/0!</v>
      </c>
      <c r="F37" s="16">
        <f>+'SCC x Atuacao = Comércio'!F69/'SCC x Atuacao = Comércio'!F37-1</f>
        <v>4.9307876030251219E-3</v>
      </c>
      <c r="G37" s="16" t="e">
        <f>+'SCC x Atuacao = Comércio'!G69/'SCC x Atuacao = Comércio'!G37-1</f>
        <v>#DIV/0!</v>
      </c>
      <c r="H37" s="16" t="e">
        <f>+'SCC x Atuacao = Comércio'!H69/'SCC x Atuacao = Comércio'!H37-1</f>
        <v>#DIV/0!</v>
      </c>
      <c r="I37" s="16">
        <f>+'SCC x Atuacao = Comércio'!I69/'SCC x Atuacao = Comércio'!I37-1</f>
        <v>-7.3170119895797914E-3</v>
      </c>
      <c r="J37" s="16" t="e">
        <f>+'SCC x Atuacao = Comércio'!J69/'SCC x Atuacao = Comércio'!J37-1</f>
        <v>#DIV/0!</v>
      </c>
      <c r="K37" s="16" t="e">
        <f>+'SCC x Atuacao = Comércio'!K69/'SCC x Atuacao = Comércio'!K37-1</f>
        <v>#DIV/0!</v>
      </c>
      <c r="L37" s="16">
        <f>+'SCC x Atuacao = Comércio'!L69/'SCC x Atuacao = Comércio'!L37-1</f>
        <v>-4.6571988215670101E-3</v>
      </c>
    </row>
    <row r="38" spans="1:12" x14ac:dyDescent="0.25">
      <c r="A38" s="122" t="s">
        <v>529</v>
      </c>
      <c r="B38" s="16">
        <f>+'SCC x Atuacao = Comércio'!B70/'SCC x Atuacao = Comércio'!B38-1</f>
        <v>0.19096082070438714</v>
      </c>
      <c r="C38" s="16" t="e">
        <f>+'SCC x Atuacao = Comércio'!C70/'SCC x Atuacao = Comércio'!C38-1</f>
        <v>#DIV/0!</v>
      </c>
      <c r="D38" s="16" t="e">
        <f>+'SCC x Atuacao = Comércio'!D70/'SCC x Atuacao = Comércio'!D38-1</f>
        <v>#DIV/0!</v>
      </c>
      <c r="E38" s="16" t="e">
        <f>+'SCC x Atuacao = Comércio'!E70/'SCC x Atuacao = Comércio'!E38-1</f>
        <v>#DIV/0!</v>
      </c>
      <c r="F38" s="16">
        <f>+'SCC x Atuacao = Comércio'!F70/'SCC x Atuacao = Comércio'!F38-1</f>
        <v>1.413376964708668E-3</v>
      </c>
      <c r="G38" s="16" t="e">
        <f>+'SCC x Atuacao = Comércio'!G70/'SCC x Atuacao = Comércio'!G38-1</f>
        <v>#DIV/0!</v>
      </c>
      <c r="H38" s="16" t="e">
        <f>+'SCC x Atuacao = Comércio'!H70/'SCC x Atuacao = Comércio'!H38-1</f>
        <v>#DIV/0!</v>
      </c>
      <c r="I38" s="16">
        <f>+'SCC x Atuacao = Comércio'!I70/'SCC x Atuacao = Comércio'!I38-1</f>
        <v>6.5509539998631405E-2</v>
      </c>
      <c r="J38" s="16" t="e">
        <f>+'SCC x Atuacao = Comércio'!J70/'SCC x Atuacao = Comércio'!J38-1</f>
        <v>#DIV/0!</v>
      </c>
      <c r="K38" s="16" t="e">
        <f>+'SCC x Atuacao = Comércio'!K70/'SCC x Atuacao = Comércio'!K38-1</f>
        <v>#DIV/0!</v>
      </c>
      <c r="L38" s="16">
        <f>+'SCC x Atuacao = Comércio'!L70/'SCC x Atuacao = Comércio'!L38-1</f>
        <v>1.9494203442177227E-2</v>
      </c>
    </row>
    <row r="39" spans="1:12" x14ac:dyDescent="0.25">
      <c r="A39" s="122" t="s">
        <v>530</v>
      </c>
      <c r="B39" s="16">
        <f>+'SCC x Atuacao = Comércio'!B71/'SCC x Atuacao = Comércio'!B39-1</f>
        <v>1.4697979961568075E-2</v>
      </c>
      <c r="C39" s="16" t="e">
        <f>+'SCC x Atuacao = Comércio'!C71/'SCC x Atuacao = Comércio'!C39-1</f>
        <v>#DIV/0!</v>
      </c>
      <c r="D39" s="16" t="e">
        <f>+'SCC x Atuacao = Comércio'!D71/'SCC x Atuacao = Comércio'!D39-1</f>
        <v>#DIV/0!</v>
      </c>
      <c r="E39" s="16" t="e">
        <f>+'SCC x Atuacao = Comércio'!E71/'SCC x Atuacao = Comércio'!E39-1</f>
        <v>#DIV/0!</v>
      </c>
      <c r="F39" s="16">
        <f>+'SCC x Atuacao = Comércio'!F71/'SCC x Atuacao = Comércio'!F39-1</f>
        <v>8.681651475397123E-2</v>
      </c>
      <c r="G39" s="16" t="e">
        <f>+'SCC x Atuacao = Comércio'!G71/'SCC x Atuacao = Comércio'!G39-1</f>
        <v>#DIV/0!</v>
      </c>
      <c r="H39" s="16" t="e">
        <f>+'SCC x Atuacao = Comércio'!H71/'SCC x Atuacao = Comércio'!H39-1</f>
        <v>#DIV/0!</v>
      </c>
      <c r="I39" s="16">
        <f>+'SCC x Atuacao = Comércio'!I71/'SCC x Atuacao = Comércio'!I39-1</f>
        <v>0.15071736422032522</v>
      </c>
      <c r="J39" s="16" t="e">
        <f>+'SCC x Atuacao = Comércio'!J71/'SCC x Atuacao = Comércio'!J39-1</f>
        <v>#DIV/0!</v>
      </c>
      <c r="K39" s="16" t="e">
        <f>+'SCC x Atuacao = Comércio'!K71/'SCC x Atuacao = Comércio'!K39-1</f>
        <v>#DIV/0!</v>
      </c>
      <c r="L39" s="16">
        <f>+'SCC x Atuacao = Comércio'!L71/'SCC x Atuacao = Comércio'!L39-1</f>
        <v>8.236408445153609E-2</v>
      </c>
    </row>
    <row r="40" spans="1:12" x14ac:dyDescent="0.25">
      <c r="A40" s="122" t="s">
        <v>531</v>
      </c>
      <c r="B40" s="16">
        <f>+'SCC x Atuacao = Comércio'!B72/'SCC x Atuacao = Comércio'!B40-1</f>
        <v>-0.57150636019502465</v>
      </c>
      <c r="C40" s="16" t="e">
        <f>+'SCC x Atuacao = Comércio'!C72/'SCC x Atuacao = Comércio'!C40-1</f>
        <v>#DIV/0!</v>
      </c>
      <c r="D40" s="16" t="e">
        <f>+'SCC x Atuacao = Comércio'!D72/'SCC x Atuacao = Comércio'!D40-1</f>
        <v>#DIV/0!</v>
      </c>
      <c r="E40" s="16" t="e">
        <f>+'SCC x Atuacao = Comércio'!E72/'SCC x Atuacao = Comércio'!E40-1</f>
        <v>#DIV/0!</v>
      </c>
      <c r="F40" s="16">
        <f>+'SCC x Atuacao = Comércio'!F72/'SCC x Atuacao = Comércio'!F40-1</f>
        <v>-2.6492378828507079E-2</v>
      </c>
      <c r="G40" s="16" t="e">
        <f>+'SCC x Atuacao = Comércio'!G72/'SCC x Atuacao = Comércio'!G40-1</f>
        <v>#DIV/0!</v>
      </c>
      <c r="H40" s="16" t="e">
        <f>+'SCC x Atuacao = Comércio'!H72/'SCC x Atuacao = Comércio'!H40-1</f>
        <v>#DIV/0!</v>
      </c>
      <c r="I40" s="16">
        <f>+'SCC x Atuacao = Comércio'!I72/'SCC x Atuacao = Comércio'!I40-1</f>
        <v>0.16379828448653289</v>
      </c>
      <c r="J40" s="16" t="e">
        <f>+'SCC x Atuacao = Comércio'!J72/'SCC x Atuacao = Comércio'!J40-1</f>
        <v>#DIV/0!</v>
      </c>
      <c r="K40" s="16" t="e">
        <f>+'SCC x Atuacao = Comércio'!K72/'SCC x Atuacao = Comércio'!K40-1</f>
        <v>#DIV/0!</v>
      </c>
      <c r="L40" s="16">
        <f>+'SCC x Atuacao = Comércio'!L72/'SCC x Atuacao = Comércio'!L40-1</f>
        <v>-1.8358849580188741E-2</v>
      </c>
    </row>
    <row r="41" spans="1:12" x14ac:dyDescent="0.25">
      <c r="A41" s="122" t="s">
        <v>532</v>
      </c>
      <c r="B41" s="16">
        <f>+'SCC x Atuacao = Comércio'!B73/'SCC x Atuacao = Comércio'!B41-1</f>
        <v>-9.2641099349556444E-2</v>
      </c>
      <c r="C41" s="16" t="e">
        <f>+'SCC x Atuacao = Comércio'!C73/'SCC x Atuacao = Comércio'!C41-1</f>
        <v>#DIV/0!</v>
      </c>
      <c r="D41" s="16" t="e">
        <f>+'SCC x Atuacao = Comércio'!D73/'SCC x Atuacao = Comércio'!D41-1</f>
        <v>#DIV/0!</v>
      </c>
      <c r="E41" s="16" t="e">
        <f>+'SCC x Atuacao = Comércio'!E73/'SCC x Atuacao = Comércio'!E41-1</f>
        <v>#DIV/0!</v>
      </c>
      <c r="F41" s="16">
        <f>+'SCC x Atuacao = Comércio'!F73/'SCC x Atuacao = Comércio'!F41-1</f>
        <v>4.330673355409953E-2</v>
      </c>
      <c r="G41" s="16" t="e">
        <f>+'SCC x Atuacao = Comércio'!G73/'SCC x Atuacao = Comércio'!G41-1</f>
        <v>#DIV/0!</v>
      </c>
      <c r="H41" s="16" t="e">
        <f>+'SCC x Atuacao = Comércio'!H73/'SCC x Atuacao = Comércio'!H41-1</f>
        <v>#DIV/0!</v>
      </c>
      <c r="I41" s="16">
        <f>+'SCC x Atuacao = Comércio'!I73/'SCC x Atuacao = Comércio'!I41-1</f>
        <v>8.3543655382662729E-2</v>
      </c>
      <c r="J41" s="16" t="e">
        <f>+'SCC x Atuacao = Comércio'!J73/'SCC x Atuacao = Comércio'!J41-1</f>
        <v>#DIV/0!</v>
      </c>
      <c r="K41" s="16" t="e">
        <f>+'SCC x Atuacao = Comércio'!K73/'SCC x Atuacao = Comércio'!K41-1</f>
        <v>#DIV/0!</v>
      </c>
      <c r="L41" s="16">
        <f>+'SCC x Atuacao = Comércio'!L73/'SCC x Atuacao = Comércio'!L41-1</f>
        <v>3.6546205597049575E-2</v>
      </c>
    </row>
    <row r="42" spans="1:12" x14ac:dyDescent="0.25">
      <c r="A42" s="122" t="s">
        <v>533</v>
      </c>
      <c r="B42" s="16">
        <f>+'SCC x Atuacao = Comércio'!B74/'SCC x Atuacao = Comércio'!B42-1</f>
        <v>0.88567066844492337</v>
      </c>
      <c r="C42" s="16" t="e">
        <f>+'SCC x Atuacao = Comércio'!C74/'SCC x Atuacao = Comércio'!C42-1</f>
        <v>#DIV/0!</v>
      </c>
      <c r="D42" s="16" t="e">
        <f>+'SCC x Atuacao = Comércio'!D74/'SCC x Atuacao = Comércio'!D42-1</f>
        <v>#DIV/0!</v>
      </c>
      <c r="E42" s="16" t="e">
        <f>+'SCC x Atuacao = Comércio'!E74/'SCC x Atuacao = Comércio'!E42-1</f>
        <v>#DIV/0!</v>
      </c>
      <c r="F42" s="16">
        <f>+'SCC x Atuacao = Comércio'!F74/'SCC x Atuacao = Comércio'!F42-1</f>
        <v>-0.27405449519262359</v>
      </c>
      <c r="G42" s="16" t="e">
        <f>+'SCC x Atuacao = Comércio'!G74/'SCC x Atuacao = Comércio'!G42-1</f>
        <v>#DIV/0!</v>
      </c>
      <c r="H42" s="16" t="e">
        <f>+'SCC x Atuacao = Comércio'!H74/'SCC x Atuacao = Comércio'!H42-1</f>
        <v>#DIV/0!</v>
      </c>
      <c r="I42" s="16">
        <f>+'SCC x Atuacao = Comércio'!I74/'SCC x Atuacao = Comércio'!I42-1</f>
        <v>-0.55791320267173439</v>
      </c>
      <c r="J42" s="16" t="e">
        <f>+'SCC x Atuacao = Comércio'!J74/'SCC x Atuacao = Comércio'!J42-1</f>
        <v>#DIV/0!</v>
      </c>
      <c r="K42" s="16" t="e">
        <f>+'SCC x Atuacao = Comércio'!K74/'SCC x Atuacao = Comércio'!K42-1</f>
        <v>#DIV/0!</v>
      </c>
      <c r="L42" s="16">
        <f>+'SCC x Atuacao = Comércio'!L74/'SCC x Atuacao = Comércio'!L42-1</f>
        <v>-0.28954023957174202</v>
      </c>
    </row>
    <row r="43" spans="1:12" x14ac:dyDescent="0.25">
      <c r="A43" s="122" t="s">
        <v>534</v>
      </c>
      <c r="B43" s="16">
        <f>+'SCC x Atuacao = Comércio'!B75/'SCC x Atuacao = Comércio'!B43-1</f>
        <v>4.0975493467000801E-2</v>
      </c>
      <c r="C43" s="16" t="e">
        <f>+'SCC x Atuacao = Comércio'!C75/'SCC x Atuacao = Comércio'!C43-1</f>
        <v>#DIV/0!</v>
      </c>
      <c r="D43" s="16" t="e">
        <f>+'SCC x Atuacao = Comércio'!D75/'SCC x Atuacao = Comércio'!D43-1</f>
        <v>#DIV/0!</v>
      </c>
      <c r="E43" s="16" t="e">
        <f>+'SCC x Atuacao = Comércio'!E75/'SCC x Atuacao = Comércio'!E43-1</f>
        <v>#DIV/0!</v>
      </c>
      <c r="F43" s="16">
        <f>+'SCC x Atuacao = Comércio'!F75/'SCC x Atuacao = Comércio'!F43-1</f>
        <v>-0.33247696833327545</v>
      </c>
      <c r="G43" s="16" t="e">
        <f>+'SCC x Atuacao = Comércio'!G75/'SCC x Atuacao = Comércio'!G43-1</f>
        <v>#DIV/0!</v>
      </c>
      <c r="H43" s="16" t="e">
        <f>+'SCC x Atuacao = Comércio'!H75/'SCC x Atuacao = Comércio'!H43-1</f>
        <v>#DIV/0!</v>
      </c>
      <c r="I43" s="16">
        <f>+'SCC x Atuacao = Comércio'!I75/'SCC x Atuacao = Comércio'!I43-1</f>
        <v>-9.1932705477193455E-2</v>
      </c>
      <c r="J43" s="16" t="e">
        <f>+'SCC x Atuacao = Comércio'!J75/'SCC x Atuacao = Comércio'!J43-1</f>
        <v>#DIV/0!</v>
      </c>
      <c r="K43" s="16" t="e">
        <f>+'SCC x Atuacao = Comércio'!K75/'SCC x Atuacao = Comércio'!K43-1</f>
        <v>#DIV/0!</v>
      </c>
      <c r="L43" s="16">
        <f>+'SCC x Atuacao = Comércio'!L75/'SCC x Atuacao = Comércio'!L43-1</f>
        <v>-0.30441182840171421</v>
      </c>
    </row>
    <row r="44" spans="1:12" x14ac:dyDescent="0.25">
      <c r="A44" s="122" t="s">
        <v>535</v>
      </c>
      <c r="B44" s="16">
        <f>+'SCC x Atuacao = Comércio'!B76/'SCC x Atuacao = Comércio'!B44-1</f>
        <v>-3.087786538029802E-2</v>
      </c>
      <c r="C44" s="16" t="e">
        <f>+'SCC x Atuacao = Comércio'!C76/'SCC x Atuacao = Comércio'!C44-1</f>
        <v>#DIV/0!</v>
      </c>
      <c r="D44" s="16" t="e">
        <f>+'SCC x Atuacao = Comércio'!D76/'SCC x Atuacao = Comércio'!D44-1</f>
        <v>#DIV/0!</v>
      </c>
      <c r="E44" s="16" t="e">
        <f>+'SCC x Atuacao = Comércio'!E76/'SCC x Atuacao = Comércio'!E44-1</f>
        <v>#DIV/0!</v>
      </c>
      <c r="F44" s="16">
        <f>+'SCC x Atuacao = Comércio'!F76/'SCC x Atuacao = Comércio'!F44-1</f>
        <v>0.14896457218219261</v>
      </c>
      <c r="G44" s="16" t="e">
        <f>+'SCC x Atuacao = Comércio'!G76/'SCC x Atuacao = Comércio'!G44-1</f>
        <v>#DIV/0!</v>
      </c>
      <c r="H44" s="16" t="e">
        <f>+'SCC x Atuacao = Comércio'!H76/'SCC x Atuacao = Comércio'!H44-1</f>
        <v>#DIV/0!</v>
      </c>
      <c r="I44" s="16">
        <f>+'SCC x Atuacao = Comércio'!I76/'SCC x Atuacao = Comércio'!I44-1</f>
        <v>-0.17438195928612421</v>
      </c>
      <c r="J44" s="16" t="e">
        <f>+'SCC x Atuacao = Comércio'!J76/'SCC x Atuacao = Comércio'!J44-1</f>
        <v>#DIV/0!</v>
      </c>
      <c r="K44" s="16" t="e">
        <f>+'SCC x Atuacao = Comércio'!K76/'SCC x Atuacao = Comércio'!K44-1</f>
        <v>#DIV/0!</v>
      </c>
      <c r="L44" s="16">
        <f>+'SCC x Atuacao = Comércio'!L76/'SCC x Atuacao = Comércio'!L44-1</f>
        <v>7.4029929089556301E-2</v>
      </c>
    </row>
    <row r="45" spans="1:12" x14ac:dyDescent="0.25">
      <c r="A45" s="122" t="s">
        <v>536</v>
      </c>
      <c r="B45" s="16">
        <f>+'SCC x Atuacao = Comércio'!B77/'SCC x Atuacao = Comércio'!B45-1</f>
        <v>0.11811589246776144</v>
      </c>
      <c r="C45" s="16" t="e">
        <f>+'SCC x Atuacao = Comércio'!C77/'SCC x Atuacao = Comércio'!C45-1</f>
        <v>#DIV/0!</v>
      </c>
      <c r="D45" s="16" t="e">
        <f>+'SCC x Atuacao = Comércio'!D77/'SCC x Atuacao = Comércio'!D45-1</f>
        <v>#DIV/0!</v>
      </c>
      <c r="E45" s="16" t="e">
        <f>+'SCC x Atuacao = Comércio'!E77/'SCC x Atuacao = Comércio'!E45-1</f>
        <v>#DIV/0!</v>
      </c>
      <c r="F45" s="16">
        <f>+'SCC x Atuacao = Comércio'!F77/'SCC x Atuacao = Comércio'!F45-1</f>
        <v>8.9692988689384912E-2</v>
      </c>
      <c r="G45" s="16" t="e">
        <f>+'SCC x Atuacao = Comércio'!G77/'SCC x Atuacao = Comércio'!G45-1</f>
        <v>#DIV/0!</v>
      </c>
      <c r="H45" s="16" t="e">
        <f>+'SCC x Atuacao = Comércio'!H77/'SCC x Atuacao = Comércio'!H45-1</f>
        <v>#DIV/0!</v>
      </c>
      <c r="I45" s="16">
        <f>+'SCC x Atuacao = Comércio'!I77/'SCC x Atuacao = Comércio'!I45-1</f>
        <v>0.18524047793789133</v>
      </c>
      <c r="J45" s="16" t="e">
        <f>+'SCC x Atuacao = Comércio'!J77/'SCC x Atuacao = Comércio'!J45-1</f>
        <v>#DIV/0!</v>
      </c>
      <c r="K45" s="16" t="e">
        <f>+'SCC x Atuacao = Comércio'!K77/'SCC x Atuacao = Comércio'!K45-1</f>
        <v>#DIV/0!</v>
      </c>
      <c r="L45" s="16">
        <f>+'SCC x Atuacao = Comércio'!L77/'SCC x Atuacao = Comércio'!L45-1</f>
        <v>0.1056662289484025</v>
      </c>
    </row>
    <row r="46" spans="1:12" x14ac:dyDescent="0.25">
      <c r="A46" s="122" t="s">
        <v>537</v>
      </c>
      <c r="B46" s="16">
        <f>+'SCC x Atuacao = Comércio'!B78/'SCC x Atuacao = Comércio'!B46-1</f>
        <v>-2.8927815754469899E-2</v>
      </c>
      <c r="C46" s="16" t="e">
        <f>+'SCC x Atuacao = Comércio'!C78/'SCC x Atuacao = Comércio'!C46-1</f>
        <v>#DIV/0!</v>
      </c>
      <c r="D46" s="16" t="e">
        <f>+'SCC x Atuacao = Comércio'!D78/'SCC x Atuacao = Comércio'!D46-1</f>
        <v>#DIV/0!</v>
      </c>
      <c r="E46" s="16" t="e">
        <f>+'SCC x Atuacao = Comércio'!E78/'SCC x Atuacao = Comércio'!E46-1</f>
        <v>#DIV/0!</v>
      </c>
      <c r="F46" s="16">
        <f>+'SCC x Atuacao = Comércio'!F78/'SCC x Atuacao = Comércio'!F46-1</f>
        <v>0.11559478825412972</v>
      </c>
      <c r="G46" s="16" t="e">
        <f>+'SCC x Atuacao = Comércio'!G78/'SCC x Atuacao = Comércio'!G46-1</f>
        <v>#DIV/0!</v>
      </c>
      <c r="H46" s="16" t="e">
        <f>+'SCC x Atuacao = Comércio'!H78/'SCC x Atuacao = Comércio'!H46-1</f>
        <v>#DIV/0!</v>
      </c>
      <c r="I46" s="16">
        <f>+'SCC x Atuacao = Comércio'!I78/'SCC x Atuacao = Comércio'!I46-1</f>
        <v>-0.19763374435989434</v>
      </c>
      <c r="J46" s="16" t="e">
        <f>+'SCC x Atuacao = Comércio'!J78/'SCC x Atuacao = Comércio'!J46-1</f>
        <v>#DIV/0!</v>
      </c>
      <c r="K46" s="16" t="e">
        <f>+'SCC x Atuacao = Comércio'!K78/'SCC x Atuacao = Comércio'!K46-1</f>
        <v>#DIV/0!</v>
      </c>
      <c r="L46" s="16">
        <f>+'SCC x Atuacao = Comércio'!L78/'SCC x Atuacao = Comércio'!L46-1</f>
        <v>9.1140149343296839E-2</v>
      </c>
    </row>
    <row r="47" spans="1:12" x14ac:dyDescent="0.25">
      <c r="A47" s="122" t="s">
        <v>538</v>
      </c>
      <c r="B47" s="16">
        <f>+'SCC x Atuacao = Comércio'!B79/'SCC x Atuacao = Comércio'!B47-1</f>
        <v>-0.15860370655980582</v>
      </c>
      <c r="C47" s="16" t="e">
        <f>+'SCC x Atuacao = Comércio'!C79/'SCC x Atuacao = Comércio'!C47-1</f>
        <v>#DIV/0!</v>
      </c>
      <c r="D47" s="16" t="e">
        <f>+'SCC x Atuacao = Comércio'!D79/'SCC x Atuacao = Comércio'!D47-1</f>
        <v>#DIV/0!</v>
      </c>
      <c r="E47" s="16" t="e">
        <f>+'SCC x Atuacao = Comércio'!E79/'SCC x Atuacao = Comércio'!E47-1</f>
        <v>#DIV/0!</v>
      </c>
      <c r="F47" s="16">
        <f>+'SCC x Atuacao = Comércio'!F79/'SCC x Atuacao = Comércio'!F47-1</f>
        <v>6.3743909666996945E-2</v>
      </c>
      <c r="G47" s="16" t="e">
        <f>+'SCC x Atuacao = Comércio'!G79/'SCC x Atuacao = Comércio'!G47-1</f>
        <v>#DIV/0!</v>
      </c>
      <c r="H47" s="16" t="e">
        <f>+'SCC x Atuacao = Comércio'!H79/'SCC x Atuacao = Comércio'!H47-1</f>
        <v>#DIV/0!</v>
      </c>
      <c r="I47" s="16">
        <f>+'SCC x Atuacao = Comércio'!I79/'SCC x Atuacao = Comércio'!I47-1</f>
        <v>-0.13290250548537108</v>
      </c>
      <c r="J47" s="16" t="e">
        <f>+'SCC x Atuacao = Comércio'!J79/'SCC x Atuacao = Comércio'!J47-1</f>
        <v>#DIV/0!</v>
      </c>
      <c r="K47" s="16" t="e">
        <f>+'SCC x Atuacao = Comércio'!K79/'SCC x Atuacao = Comércio'!K47-1</f>
        <v>#DIV/0!</v>
      </c>
      <c r="L47" s="16">
        <f>+'SCC x Atuacao = Comércio'!L79/'SCC x Atuacao = Comércio'!L47-1</f>
        <v>1.9165129127473479E-2</v>
      </c>
    </row>
    <row r="48" spans="1:12" x14ac:dyDescent="0.25">
      <c r="A48" s="122" t="s">
        <v>539</v>
      </c>
      <c r="B48" s="16">
        <f>+'SCC x Atuacao = Comércio'!B80/'SCC x Atuacao = Comércio'!B48-1</f>
        <v>-0.12671880073750963</v>
      </c>
      <c r="C48" s="16" t="e">
        <f>+'SCC x Atuacao = Comércio'!C80/'SCC x Atuacao = Comércio'!C48-1</f>
        <v>#DIV/0!</v>
      </c>
      <c r="D48" s="16" t="e">
        <f>+'SCC x Atuacao = Comércio'!D80/'SCC x Atuacao = Comércio'!D48-1</f>
        <v>#DIV/0!</v>
      </c>
      <c r="E48" s="16" t="e">
        <f>+'SCC x Atuacao = Comércio'!E80/'SCC x Atuacao = Comércio'!E48-1</f>
        <v>#DIV/0!</v>
      </c>
      <c r="F48" s="16">
        <f>+'SCC x Atuacao = Comércio'!F80/'SCC x Atuacao = Comércio'!F48-1</f>
        <v>0.12917292097655664</v>
      </c>
      <c r="G48" s="16" t="e">
        <f>+'SCC x Atuacao = Comércio'!G80/'SCC x Atuacao = Comércio'!G48-1</f>
        <v>#DIV/0!</v>
      </c>
      <c r="H48" s="16" t="e">
        <f>+'SCC x Atuacao = Comércio'!H80/'SCC x Atuacao = Comércio'!H48-1</f>
        <v>#DIV/0!</v>
      </c>
      <c r="I48" s="16">
        <f>+'SCC x Atuacao = Comércio'!I80/'SCC x Atuacao = Comércio'!I48-1</f>
        <v>0.66247468120718844</v>
      </c>
      <c r="J48" s="16" t="e">
        <f>+'SCC x Atuacao = Comércio'!J80/'SCC x Atuacao = Comércio'!J48-1</f>
        <v>#DIV/0!</v>
      </c>
      <c r="K48" s="16" t="e">
        <f>+'SCC x Atuacao = Comércio'!K80/'SCC x Atuacao = Comércio'!K48-1</f>
        <v>#DIV/0!</v>
      </c>
      <c r="L48" s="16">
        <f>+'SCC x Atuacao = Comércio'!L80/'SCC x Atuacao = Comércio'!L48-1</f>
        <v>0.1155717222662771</v>
      </c>
    </row>
    <row r="49" spans="1:12" x14ac:dyDescent="0.25">
      <c r="A49" s="122" t="s">
        <v>540</v>
      </c>
      <c r="B49" s="16">
        <f>+'SCC x Atuacao = Comércio'!B81/'SCC x Atuacao = Comércio'!B49-1</f>
        <v>5.5033817269710683E-2</v>
      </c>
      <c r="C49" s="16" t="e">
        <f>+'SCC x Atuacao = Comércio'!C81/'SCC x Atuacao = Comércio'!C49-1</f>
        <v>#DIV/0!</v>
      </c>
      <c r="D49" s="16" t="e">
        <f>+'SCC x Atuacao = Comércio'!D81/'SCC x Atuacao = Comércio'!D49-1</f>
        <v>#DIV/0!</v>
      </c>
      <c r="E49" s="16" t="e">
        <f>+'SCC x Atuacao = Comércio'!E81/'SCC x Atuacao = Comércio'!E49-1</f>
        <v>#DIV/0!</v>
      </c>
      <c r="F49" s="16">
        <f>+'SCC x Atuacao = Comércio'!F81/'SCC x Atuacao = Comércio'!F49-1</f>
        <v>0.1113960721765781</v>
      </c>
      <c r="G49" s="16" t="e">
        <f>+'SCC x Atuacao = Comércio'!G81/'SCC x Atuacao = Comércio'!G49-1</f>
        <v>#DIV/0!</v>
      </c>
      <c r="H49" s="16" t="e">
        <f>+'SCC x Atuacao = Comércio'!H81/'SCC x Atuacao = Comércio'!H49-1</f>
        <v>#DIV/0!</v>
      </c>
      <c r="I49" s="16">
        <f>+'SCC x Atuacao = Comércio'!I81/'SCC x Atuacao = Comércio'!I49-1</f>
        <v>0.22389043488485361</v>
      </c>
      <c r="J49" s="16" t="e">
        <f>+'SCC x Atuacao = Comércio'!J81/'SCC x Atuacao = Comércio'!J49-1</f>
        <v>#DIV/0!</v>
      </c>
      <c r="K49" s="16" t="e">
        <f>+'SCC x Atuacao = Comércio'!K81/'SCC x Atuacao = Comércio'!K49-1</f>
        <v>#DIV/0!</v>
      </c>
      <c r="L49" s="16">
        <f>+'SCC x Atuacao = Comércio'!L81/'SCC x Atuacao = Comércio'!L49-1</f>
        <v>0.11653873691781458</v>
      </c>
    </row>
    <row r="50" spans="1:12" x14ac:dyDescent="0.25">
      <c r="A50" s="122" t="s">
        <v>541</v>
      </c>
      <c r="B50" s="16">
        <f>+'SCC x Atuacao = Comércio'!B82/'SCC x Atuacao = Comércio'!B50-1</f>
        <v>9.1117744304358927E-2</v>
      </c>
      <c r="C50" s="16" t="e">
        <f>+'SCC x Atuacao = Comércio'!C82/'SCC x Atuacao = Comércio'!C50-1</f>
        <v>#DIV/0!</v>
      </c>
      <c r="D50" s="16" t="e">
        <f>+'SCC x Atuacao = Comércio'!D82/'SCC x Atuacao = Comércio'!D50-1</f>
        <v>#DIV/0!</v>
      </c>
      <c r="E50" s="16" t="e">
        <f>+'SCC x Atuacao = Comércio'!E82/'SCC x Atuacao = Comércio'!E50-1</f>
        <v>#DIV/0!</v>
      </c>
      <c r="F50" s="16">
        <f>+'SCC x Atuacao = Comércio'!F82/'SCC x Atuacao = Comércio'!F50-1</f>
        <v>-1.1032739908410805E-2</v>
      </c>
      <c r="G50" s="16" t="e">
        <f>+'SCC x Atuacao = Comércio'!G82/'SCC x Atuacao = Comércio'!G50-1</f>
        <v>#DIV/0!</v>
      </c>
      <c r="H50" s="16" t="e">
        <f>+'SCC x Atuacao = Comércio'!H82/'SCC x Atuacao = Comércio'!H50-1</f>
        <v>#DIV/0!</v>
      </c>
      <c r="I50" s="16">
        <f>+'SCC x Atuacao = Comércio'!I82/'SCC x Atuacao = Comércio'!I50-1</f>
        <v>0.17615783290667353</v>
      </c>
      <c r="J50" s="16" t="e">
        <f>+'SCC x Atuacao = Comércio'!J82/'SCC x Atuacao = Comércio'!J50-1</f>
        <v>#DIV/0!</v>
      </c>
      <c r="K50" s="16" t="e">
        <f>+'SCC x Atuacao = Comércio'!K82/'SCC x Atuacao = Comércio'!K50-1</f>
        <v>#DIV/0!</v>
      </c>
      <c r="L50" s="16">
        <f>+'SCC x Atuacao = Comércio'!L82/'SCC x Atuacao = Comércio'!L50-1</f>
        <v>1.1934991758965285E-2</v>
      </c>
    </row>
    <row r="51" spans="1:12" x14ac:dyDescent="0.25">
      <c r="A51" s="122" t="s">
        <v>542</v>
      </c>
      <c r="B51" s="16">
        <f>+'SCC x Atuacao = Comércio'!B83/'SCC x Atuacao = Comércio'!B51-1</f>
        <v>8.5015231795686708E-2</v>
      </c>
      <c r="C51" s="16" t="e">
        <f>+'SCC x Atuacao = Comércio'!C83/'SCC x Atuacao = Comércio'!C51-1</f>
        <v>#DIV/0!</v>
      </c>
      <c r="D51" s="16" t="e">
        <f>+'SCC x Atuacao = Comércio'!D83/'SCC x Atuacao = Comércio'!D51-1</f>
        <v>#DIV/0!</v>
      </c>
      <c r="E51" s="16" t="e">
        <f>+'SCC x Atuacao = Comércio'!E83/'SCC x Atuacao = Comércio'!E51-1</f>
        <v>#DIV/0!</v>
      </c>
      <c r="F51" s="16">
        <f>+'SCC x Atuacao = Comércio'!F83/'SCC x Atuacao = Comércio'!F51-1</f>
        <v>5.2774994353479654E-2</v>
      </c>
      <c r="G51" s="16" t="e">
        <f>+'SCC x Atuacao = Comércio'!G83/'SCC x Atuacao = Comércio'!G51-1</f>
        <v>#DIV/0!</v>
      </c>
      <c r="H51" s="16" t="e">
        <f>+'SCC x Atuacao = Comércio'!H83/'SCC x Atuacao = Comércio'!H51-1</f>
        <v>#DIV/0!</v>
      </c>
      <c r="I51" s="16">
        <f>+'SCC x Atuacao = Comércio'!I83/'SCC x Atuacao = Comércio'!I51-1</f>
        <v>-2.952969437677877E-2</v>
      </c>
      <c r="J51" s="16" t="e">
        <f>+'SCC x Atuacao = Comércio'!J83/'SCC x Atuacao = Comércio'!J51-1</f>
        <v>#DIV/0!</v>
      </c>
      <c r="K51" s="16" t="e">
        <f>+'SCC x Atuacao = Comércio'!K83/'SCC x Atuacao = Comércio'!K51-1</f>
        <v>#DIV/0!</v>
      </c>
      <c r="L51" s="16">
        <f>+'SCC x Atuacao = Comércio'!L83/'SCC x Atuacao = Comércio'!L51-1</f>
        <v>5.2372716566624344E-2</v>
      </c>
    </row>
    <row r="52" spans="1:12" x14ac:dyDescent="0.25">
      <c r="A52" s="122" t="s">
        <v>543</v>
      </c>
      <c r="B52" s="16">
        <f>+'SCC x Atuacao = Comércio'!B84/'SCC x Atuacao = Comércio'!B52-1</f>
        <v>-4.3218498958606966E-2</v>
      </c>
      <c r="C52" s="16" t="e">
        <f>+'SCC x Atuacao = Comércio'!C84/'SCC x Atuacao = Comércio'!C52-1</f>
        <v>#DIV/0!</v>
      </c>
      <c r="D52" s="16" t="e">
        <f>+'SCC x Atuacao = Comércio'!D84/'SCC x Atuacao = Comércio'!D52-1</f>
        <v>#DIV/0!</v>
      </c>
      <c r="E52" s="16" t="e">
        <f>+'SCC x Atuacao = Comércio'!E84/'SCC x Atuacao = Comércio'!E52-1</f>
        <v>#DIV/0!</v>
      </c>
      <c r="F52" s="16">
        <f>+'SCC x Atuacao = Comércio'!F84/'SCC x Atuacao = Comércio'!F52-1</f>
        <v>-1.371925131887286E-2</v>
      </c>
      <c r="G52" s="16" t="e">
        <f>+'SCC x Atuacao = Comércio'!G84/'SCC x Atuacao = Comércio'!G52-1</f>
        <v>#DIV/0!</v>
      </c>
      <c r="H52" s="16" t="e">
        <f>+'SCC x Atuacao = Comércio'!H84/'SCC x Atuacao = Comércio'!H52-1</f>
        <v>#DIV/0!</v>
      </c>
      <c r="I52" s="16">
        <f>+'SCC x Atuacao = Comércio'!I84/'SCC x Atuacao = Comércio'!I52-1</f>
        <v>1.3166650320546092E-2</v>
      </c>
      <c r="J52" s="16" t="e">
        <f>+'SCC x Atuacao = Comércio'!J84/'SCC x Atuacao = Comércio'!J52-1</f>
        <v>#DIV/0!</v>
      </c>
      <c r="K52" s="16" t="e">
        <f>+'SCC x Atuacao = Comércio'!K84/'SCC x Atuacao = Comércio'!K52-1</f>
        <v>#DIV/0!</v>
      </c>
      <c r="L52" s="16">
        <f>+'SCC x Atuacao = Comércio'!L84/'SCC x Atuacao = Comércio'!L52-1</f>
        <v>-1.2909206045106592E-2</v>
      </c>
    </row>
    <row r="53" spans="1:12" x14ac:dyDescent="0.25">
      <c r="A53" s="122" t="s">
        <v>544</v>
      </c>
      <c r="B53" s="16">
        <f>+'SCC x Atuacao = Comércio'!B85/'SCC x Atuacao = Comércio'!B53-1</f>
        <v>-1.7960515804299471E-2</v>
      </c>
      <c r="C53" s="16" t="e">
        <f>+'SCC x Atuacao = Comércio'!C85/'SCC x Atuacao = Comércio'!C53-1</f>
        <v>#DIV/0!</v>
      </c>
      <c r="D53" s="16" t="e">
        <f>+'SCC x Atuacao = Comércio'!D85/'SCC x Atuacao = Comércio'!D53-1</f>
        <v>#DIV/0!</v>
      </c>
      <c r="E53" s="16" t="e">
        <f>+'SCC x Atuacao = Comércio'!E85/'SCC x Atuacao = Comércio'!E53-1</f>
        <v>#DIV/0!</v>
      </c>
      <c r="F53" s="16">
        <f>+'SCC x Atuacao = Comércio'!F85/'SCC x Atuacao = Comércio'!F53-1</f>
        <v>3.6455311007948632E-2</v>
      </c>
      <c r="G53" s="16" t="e">
        <f>+'SCC x Atuacao = Comércio'!G85/'SCC x Atuacao = Comércio'!G53-1</f>
        <v>#DIV/0!</v>
      </c>
      <c r="H53" s="16" t="e">
        <f>+'SCC x Atuacao = Comércio'!H85/'SCC x Atuacao = Comércio'!H53-1</f>
        <v>#DIV/0!</v>
      </c>
      <c r="I53" s="16">
        <f>+'SCC x Atuacao = Comércio'!I85/'SCC x Atuacao = Comércio'!I53-1</f>
        <v>-0.15038518029585946</v>
      </c>
      <c r="J53" s="16" t="e">
        <f>+'SCC x Atuacao = Comércio'!J85/'SCC x Atuacao = Comércio'!J53-1</f>
        <v>#DIV/0!</v>
      </c>
      <c r="K53" s="16" t="e">
        <f>+'SCC x Atuacao = Comércio'!K85/'SCC x Atuacao = Comércio'!K53-1</f>
        <v>#DIV/0!</v>
      </c>
      <c r="L53" s="16">
        <f>+'SCC x Atuacao = Comércio'!L85/'SCC x Atuacao = Comércio'!L53-1</f>
        <v>7.474405155723618E-3</v>
      </c>
    </row>
    <row r="54" spans="1:12" x14ac:dyDescent="0.25">
      <c r="A54" s="122" t="s">
        <v>545</v>
      </c>
      <c r="B54" s="16">
        <f>+'SCC x Atuacao = Comércio'!B86/'SCC x Atuacao = Comércio'!B54-1</f>
        <v>0.14461211800532836</v>
      </c>
      <c r="C54" s="16" t="e">
        <f>+'SCC x Atuacao = Comércio'!C86/'SCC x Atuacao = Comércio'!C54-1</f>
        <v>#DIV/0!</v>
      </c>
      <c r="D54" s="16" t="e">
        <f>+'SCC x Atuacao = Comércio'!D86/'SCC x Atuacao = Comércio'!D54-1</f>
        <v>#DIV/0!</v>
      </c>
      <c r="E54" s="16" t="e">
        <f>+'SCC x Atuacao = Comércio'!E86/'SCC x Atuacao = Comércio'!E54-1</f>
        <v>#DIV/0!</v>
      </c>
      <c r="F54" s="16">
        <f>+'SCC x Atuacao = Comércio'!F86/'SCC x Atuacao = Comércio'!F54-1</f>
        <v>-9.8815419969975338E-3</v>
      </c>
      <c r="G54" s="16" t="e">
        <f>+'SCC x Atuacao = Comércio'!G86/'SCC x Atuacao = Comércio'!G54-1</f>
        <v>#DIV/0!</v>
      </c>
      <c r="H54" s="16" t="e">
        <f>+'SCC x Atuacao = Comércio'!H86/'SCC x Atuacao = Comércio'!H54-1</f>
        <v>#DIV/0!</v>
      </c>
      <c r="I54" s="16">
        <f>+'SCC x Atuacao = Comércio'!I86/'SCC x Atuacao = Comércio'!I54-1</f>
        <v>0.1292923931302894</v>
      </c>
      <c r="J54" s="16" t="e">
        <f>+'SCC x Atuacao = Comércio'!J86/'SCC x Atuacao = Comércio'!J54-1</f>
        <v>#DIV/0!</v>
      </c>
      <c r="K54" s="16" t="e">
        <f>+'SCC x Atuacao = Comércio'!K86/'SCC x Atuacao = Comércio'!K54-1</f>
        <v>#DIV/0!</v>
      </c>
      <c r="L54" s="16">
        <f>+'SCC x Atuacao = Comércio'!L86/'SCC x Atuacao = Comércio'!L54-1</f>
        <v>1.7768433056247313E-2</v>
      </c>
    </row>
    <row r="55" spans="1:12" x14ac:dyDescent="0.25">
      <c r="A55" s="122" t="s">
        <v>546</v>
      </c>
      <c r="B55" s="16">
        <f>+'SCC x Atuacao = Comércio'!B87/'SCC x Atuacao = Comércio'!B55-1</f>
        <v>-7.5968093299449202E-2</v>
      </c>
      <c r="C55" s="16" t="e">
        <f>+'SCC x Atuacao = Comércio'!C87/'SCC x Atuacao = Comércio'!C55-1</f>
        <v>#DIV/0!</v>
      </c>
      <c r="D55" s="16" t="e">
        <f>+'SCC x Atuacao = Comércio'!D87/'SCC x Atuacao = Comércio'!D55-1</f>
        <v>#DIV/0!</v>
      </c>
      <c r="E55" s="16" t="e">
        <f>+'SCC x Atuacao = Comércio'!E87/'SCC x Atuacao = Comércio'!E55-1</f>
        <v>#DIV/0!</v>
      </c>
      <c r="F55" s="16">
        <f>+'SCC x Atuacao = Comércio'!F87/'SCC x Atuacao = Comércio'!F55-1</f>
        <v>-1.9465517578786007E-2</v>
      </c>
      <c r="G55" s="16" t="e">
        <f>+'SCC x Atuacao = Comércio'!G87/'SCC x Atuacao = Comércio'!G55-1</f>
        <v>#DIV/0!</v>
      </c>
      <c r="H55" s="16" t="e">
        <f>+'SCC x Atuacao = Comércio'!H87/'SCC x Atuacao = Comércio'!H55-1</f>
        <v>#DIV/0!</v>
      </c>
      <c r="I55" s="16">
        <f>+'SCC x Atuacao = Comércio'!I87/'SCC x Atuacao = Comércio'!I55-1</f>
        <v>-5.5130626696265783E-2</v>
      </c>
      <c r="J55" s="16" t="e">
        <f>+'SCC x Atuacao = Comércio'!J87/'SCC x Atuacao = Comércio'!J55-1</f>
        <v>#DIV/0!</v>
      </c>
      <c r="K55" s="16" t="e">
        <f>+'SCC x Atuacao = Comércio'!K87/'SCC x Atuacao = Comércio'!K55-1</f>
        <v>#DIV/0!</v>
      </c>
      <c r="L55" s="16">
        <f>+'SCC x Atuacao = Comércio'!L87/'SCC x Atuacao = Comércio'!L55-1</f>
        <v>-2.7621492533870473E-2</v>
      </c>
    </row>
    <row r="56" spans="1:12" x14ac:dyDescent="0.25">
      <c r="A56" s="122" t="s">
        <v>547</v>
      </c>
      <c r="B56" s="16">
        <f>+'SCC x Atuacao = Comércio'!B88/'SCC x Atuacao = Comércio'!B56-1</f>
        <v>-7.1848189578700539E-2</v>
      </c>
      <c r="C56" s="16" t="e">
        <f>+'SCC x Atuacao = Comércio'!C88/'SCC x Atuacao = Comércio'!C56-1</f>
        <v>#DIV/0!</v>
      </c>
      <c r="D56" s="16" t="e">
        <f>+'SCC x Atuacao = Comércio'!D88/'SCC x Atuacao = Comércio'!D56-1</f>
        <v>#DIV/0!</v>
      </c>
      <c r="E56" s="16" t="e">
        <f>+'SCC x Atuacao = Comércio'!E88/'SCC x Atuacao = Comércio'!E56-1</f>
        <v>#DIV/0!</v>
      </c>
      <c r="F56" s="16">
        <f>+'SCC x Atuacao = Comércio'!F88/'SCC x Atuacao = Comércio'!F56-1</f>
        <v>-2.3160746218097716E-2</v>
      </c>
      <c r="G56" s="16" t="e">
        <f>+'SCC x Atuacao = Comércio'!G88/'SCC x Atuacao = Comércio'!G56-1</f>
        <v>#DIV/0!</v>
      </c>
      <c r="H56" s="16" t="e">
        <f>+'SCC x Atuacao = Comércio'!H88/'SCC x Atuacao = Comércio'!H56-1</f>
        <v>#DIV/0!</v>
      </c>
      <c r="I56" s="16">
        <f>+'SCC x Atuacao = Comércio'!I88/'SCC x Atuacao = Comércio'!I56-1</f>
        <v>-3.5130834699326763E-2</v>
      </c>
      <c r="J56" s="16" t="e">
        <f>+'SCC x Atuacao = Comércio'!J88/'SCC x Atuacao = Comércio'!J56-1</f>
        <v>#DIV/0!</v>
      </c>
      <c r="K56" s="16" t="e">
        <f>+'SCC x Atuacao = Comércio'!K88/'SCC x Atuacao = Comércio'!K56-1</f>
        <v>#DIV/0!</v>
      </c>
      <c r="L56" s="16">
        <f>+'SCC x Atuacao = Comércio'!L88/'SCC x Atuacao = Comércio'!L56-1</f>
        <v>-2.737407540535719E-2</v>
      </c>
    </row>
    <row r="57" spans="1:12" x14ac:dyDescent="0.25">
      <c r="A57" s="122" t="s">
        <v>548</v>
      </c>
      <c r="B57" s="16">
        <f>+'SCC x Atuacao = Comércio'!B89/'SCC x Atuacao = Comércio'!B57-1</f>
        <v>-2.6627273494981618E-2</v>
      </c>
      <c r="C57" s="16" t="e">
        <f>+'SCC x Atuacao = Comércio'!C89/'SCC x Atuacao = Comércio'!C57-1</f>
        <v>#DIV/0!</v>
      </c>
      <c r="D57" s="16" t="e">
        <f>+'SCC x Atuacao = Comércio'!D89/'SCC x Atuacao = Comércio'!D57-1</f>
        <v>#DIV/0!</v>
      </c>
      <c r="E57" s="16" t="e">
        <f>+'SCC x Atuacao = Comércio'!E89/'SCC x Atuacao = Comércio'!E57-1</f>
        <v>#DIV/0!</v>
      </c>
      <c r="F57" s="16">
        <f>+'SCC x Atuacao = Comércio'!F89/'SCC x Atuacao = Comércio'!F57-1</f>
        <v>0.11181549520709932</v>
      </c>
      <c r="G57" s="16" t="e">
        <f>+'SCC x Atuacao = Comércio'!G89/'SCC x Atuacao = Comércio'!G57-1</f>
        <v>#DIV/0!</v>
      </c>
      <c r="H57" s="16" t="e">
        <f>+'SCC x Atuacao = Comércio'!H89/'SCC x Atuacao = Comércio'!H57-1</f>
        <v>#DIV/0!</v>
      </c>
      <c r="I57" s="16">
        <f>+'SCC x Atuacao = Comércio'!I89/'SCC x Atuacao = Comércio'!I57-1</f>
        <v>0.17297088457517629</v>
      </c>
      <c r="J57" s="16" t="e">
        <f>+'SCC x Atuacao = Comércio'!J89/'SCC x Atuacao = Comércio'!J57-1</f>
        <v>#DIV/0!</v>
      </c>
      <c r="K57" s="16" t="e">
        <f>+'SCC x Atuacao = Comércio'!K89/'SCC x Atuacao = Comércio'!K57-1</f>
        <v>#DIV/0!</v>
      </c>
      <c r="L57" s="16">
        <f>+'SCC x Atuacao = Comércio'!L89/'SCC x Atuacao = Comércio'!L57-1</f>
        <v>9.4802196380634918E-2</v>
      </c>
    </row>
    <row r="58" spans="1:12" x14ac:dyDescent="0.25">
      <c r="A58" s="122" t="s">
        <v>549</v>
      </c>
      <c r="B58" s="16">
        <f>+'SCC x Atuacao = Comércio'!B90/'SCC x Atuacao = Comércio'!B58-1</f>
        <v>-7.5506995982165481E-2</v>
      </c>
      <c r="C58" s="16" t="e">
        <f>+'SCC x Atuacao = Comércio'!C90/'SCC x Atuacao = Comércio'!C58-1</f>
        <v>#DIV/0!</v>
      </c>
      <c r="D58" s="16" t="e">
        <f>+'SCC x Atuacao = Comércio'!D90/'SCC x Atuacao = Comércio'!D58-1</f>
        <v>#DIV/0!</v>
      </c>
      <c r="E58" s="16" t="e">
        <f>+'SCC x Atuacao = Comércio'!E90/'SCC x Atuacao = Comércio'!E58-1</f>
        <v>#DIV/0!</v>
      </c>
      <c r="F58" s="16">
        <f>+'SCC x Atuacao = Comércio'!F90/'SCC x Atuacao = Comércio'!F58-1</f>
        <v>-1.0193368762876354E-3</v>
      </c>
      <c r="G58" s="16" t="e">
        <f>+'SCC x Atuacao = Comércio'!G90/'SCC x Atuacao = Comércio'!G58-1</f>
        <v>#DIV/0!</v>
      </c>
      <c r="H58" s="16" t="e">
        <f>+'SCC x Atuacao = Comércio'!H90/'SCC x Atuacao = Comércio'!H58-1</f>
        <v>#DIV/0!</v>
      </c>
      <c r="I58" s="16">
        <f>+'SCC x Atuacao = Comércio'!I90/'SCC x Atuacao = Comércio'!I58-1</f>
        <v>-8.0631443069036357E-2</v>
      </c>
      <c r="J58" s="16" t="e">
        <f>+'SCC x Atuacao = Comércio'!J90/'SCC x Atuacao = Comércio'!J58-1</f>
        <v>#DIV/0!</v>
      </c>
      <c r="K58" s="16" t="e">
        <f>+'SCC x Atuacao = Comércio'!K90/'SCC x Atuacao = Comércio'!K58-1</f>
        <v>#DIV/0!</v>
      </c>
      <c r="L58" s="16">
        <f>+'SCC x Atuacao = Comércio'!L90/'SCC x Atuacao = Comércio'!L58-1</f>
        <v>-2.469927081278267E-2</v>
      </c>
    </row>
    <row r="59" spans="1:12" x14ac:dyDescent="0.25">
      <c r="A59" s="122" t="s">
        <v>550</v>
      </c>
      <c r="B59" s="16">
        <f>+'SCC x Atuacao = Comércio'!B91/'SCC x Atuacao = Comércio'!B59-1</f>
        <v>-3.789461804128047E-2</v>
      </c>
      <c r="C59" s="16" t="e">
        <f>+'SCC x Atuacao = Comércio'!C91/'SCC x Atuacao = Comércio'!C59-1</f>
        <v>#DIV/0!</v>
      </c>
      <c r="D59" s="16" t="e">
        <f>+'SCC x Atuacao = Comércio'!D91/'SCC x Atuacao = Comércio'!D59-1</f>
        <v>#DIV/0!</v>
      </c>
      <c r="E59" s="16" t="e">
        <f>+'SCC x Atuacao = Comércio'!E91/'SCC x Atuacao = Comércio'!E59-1</f>
        <v>#DIV/0!</v>
      </c>
      <c r="F59" s="16">
        <f>+'SCC x Atuacao = Comércio'!F91/'SCC x Atuacao = Comércio'!F59-1</f>
        <v>-1.0386483834103011E-2</v>
      </c>
      <c r="G59" s="16" t="e">
        <f>+'SCC x Atuacao = Comércio'!G91/'SCC x Atuacao = Comércio'!G59-1</f>
        <v>#DIV/0!</v>
      </c>
      <c r="H59" s="16" t="e">
        <f>+'SCC x Atuacao = Comércio'!H91/'SCC x Atuacao = Comércio'!H59-1</f>
        <v>#DIV/0!</v>
      </c>
      <c r="I59" s="16">
        <f>+'SCC x Atuacao = Comércio'!I91/'SCC x Atuacao = Comércio'!I59-1</f>
        <v>-2.4969088400767947E-2</v>
      </c>
      <c r="J59" s="16" t="e">
        <f>+'SCC x Atuacao = Comércio'!J91/'SCC x Atuacao = Comércio'!J59-1</f>
        <v>#DIV/0!</v>
      </c>
      <c r="K59" s="16" t="e">
        <f>+'SCC x Atuacao = Comércio'!K91/'SCC x Atuacao = Comércio'!K59-1</f>
        <v>#DIV/0!</v>
      </c>
      <c r="L59" s="16">
        <f>+'SCC x Atuacao = Comércio'!L91/'SCC x Atuacao = Comércio'!L59-1</f>
        <v>-1.4796553957046932E-2</v>
      </c>
    </row>
    <row r="60" spans="1:12" x14ac:dyDescent="0.25">
      <c r="A60" s="122" t="s">
        <v>551</v>
      </c>
      <c r="B60" s="16">
        <f>+'SCC x Atuacao = Comércio'!B92/'SCC x Atuacao = Comércio'!B60-1</f>
        <v>0.60307150979047464</v>
      </c>
      <c r="C60" s="16" t="e">
        <f>+'SCC x Atuacao = Comércio'!C92/'SCC x Atuacao = Comércio'!C60-1</f>
        <v>#DIV/0!</v>
      </c>
      <c r="D60" s="16" t="e">
        <f>+'SCC x Atuacao = Comércio'!D92/'SCC x Atuacao = Comércio'!D60-1</f>
        <v>#DIV/0!</v>
      </c>
      <c r="E60" s="16" t="e">
        <f>+'SCC x Atuacao = Comércio'!E92/'SCC x Atuacao = Comércio'!E60-1</f>
        <v>#DIV/0!</v>
      </c>
      <c r="F60" s="16">
        <f>+'SCC x Atuacao = Comércio'!F92/'SCC x Atuacao = Comércio'!F60-1</f>
        <v>5.5497621302683209E-2</v>
      </c>
      <c r="G60" s="16" t="e">
        <f>+'SCC x Atuacao = Comércio'!G92/'SCC x Atuacao = Comércio'!G60-1</f>
        <v>#DIV/0!</v>
      </c>
      <c r="H60" s="16" t="e">
        <f>+'SCC x Atuacao = Comércio'!H92/'SCC x Atuacao = Comércio'!H60-1</f>
        <v>#DIV/0!</v>
      </c>
      <c r="I60" s="16">
        <f>+'SCC x Atuacao = Comércio'!I92/'SCC x Atuacao = Comércio'!I60-1</f>
        <v>0.21573736640643815</v>
      </c>
      <c r="J60" s="16" t="e">
        <f>+'SCC x Atuacao = Comércio'!J92/'SCC x Atuacao = Comércio'!J60-1</f>
        <v>#DIV/0!</v>
      </c>
      <c r="K60" s="16" t="e">
        <f>+'SCC x Atuacao = Comércio'!K92/'SCC x Atuacao = Comércio'!K60-1</f>
        <v>#DIV/0!</v>
      </c>
      <c r="L60" s="16">
        <f>+'SCC x Atuacao = Comércio'!L92/'SCC x Atuacao = Comércio'!L60-1</f>
        <v>0.15546437738657093</v>
      </c>
    </row>
    <row r="61" spans="1:12" x14ac:dyDescent="0.25">
      <c r="A61" s="122" t="s">
        <v>552</v>
      </c>
      <c r="B61" s="16">
        <f>+'SCC x Atuacao = Comércio'!B93/'SCC x Atuacao = Comércio'!B61-1</f>
        <v>-2.7946716936637195E-2</v>
      </c>
      <c r="C61" s="16" t="e">
        <f>+'SCC x Atuacao = Comércio'!C93/'SCC x Atuacao = Comércio'!C61-1</f>
        <v>#DIV/0!</v>
      </c>
      <c r="D61" s="16" t="e">
        <f>+'SCC x Atuacao = Comércio'!D93/'SCC x Atuacao = Comércio'!D61-1</f>
        <v>#DIV/0!</v>
      </c>
      <c r="E61" s="16" t="e">
        <f>+'SCC x Atuacao = Comércio'!E93/'SCC x Atuacao = Comércio'!E61-1</f>
        <v>#DIV/0!</v>
      </c>
      <c r="F61" s="16">
        <f>+'SCC x Atuacao = Comércio'!F93/'SCC x Atuacao = Comércio'!F61-1</f>
        <v>6.5990785175322753E-2</v>
      </c>
      <c r="G61" s="16" t="e">
        <f>+'SCC x Atuacao = Comércio'!G93/'SCC x Atuacao = Comércio'!G61-1</f>
        <v>#DIV/0!</v>
      </c>
      <c r="H61" s="16" t="e">
        <f>+'SCC x Atuacao = Comércio'!H93/'SCC x Atuacao = Comércio'!H61-1</f>
        <v>#DIV/0!</v>
      </c>
      <c r="I61" s="16">
        <f>+'SCC x Atuacao = Comércio'!I93/'SCC x Atuacao = Comércio'!I61-1</f>
        <v>0.1570793410669542</v>
      </c>
      <c r="J61" s="16" t="e">
        <f>+'SCC x Atuacao = Comércio'!J93/'SCC x Atuacao = Comércio'!J61-1</f>
        <v>#DIV/0!</v>
      </c>
      <c r="K61" s="16" t="e">
        <f>+'SCC x Atuacao = Comércio'!K93/'SCC x Atuacao = Comércio'!K61-1</f>
        <v>#DIV/0!</v>
      </c>
      <c r="L61" s="16">
        <f>+'SCC x Atuacao = Comércio'!L93/'SCC x Atuacao = Comércio'!L61-1</f>
        <v>6.092033383348805E-2</v>
      </c>
    </row>
    <row r="62" spans="1:12" x14ac:dyDescent="0.25">
      <c r="A62" s="122" t="s">
        <v>553</v>
      </c>
      <c r="B62" s="16">
        <f>+'SCC x Atuacao = Comércio'!B94/'SCC x Atuacao = Comércio'!B62-1</f>
        <v>0.19218941706681125</v>
      </c>
      <c r="C62" s="16" t="e">
        <f>+'SCC x Atuacao = Comércio'!C94/'SCC x Atuacao = Comércio'!C62-1</f>
        <v>#DIV/0!</v>
      </c>
      <c r="D62" s="16" t="e">
        <f>+'SCC x Atuacao = Comércio'!D94/'SCC x Atuacao = Comércio'!D62-1</f>
        <v>#DIV/0!</v>
      </c>
      <c r="E62" s="16" t="e">
        <f>+'SCC x Atuacao = Comércio'!E94/'SCC x Atuacao = Comércio'!E62-1</f>
        <v>#DIV/0!</v>
      </c>
      <c r="F62" s="16">
        <f>+'SCC x Atuacao = Comércio'!F94/'SCC x Atuacao = Comércio'!F62-1</f>
        <v>2.6209877772209733E-3</v>
      </c>
      <c r="G62" s="16" t="e">
        <f>+'SCC x Atuacao = Comércio'!G94/'SCC x Atuacao = Comércio'!G62-1</f>
        <v>#DIV/0!</v>
      </c>
      <c r="H62" s="16" t="e">
        <f>+'SCC x Atuacao = Comércio'!H94/'SCC x Atuacao = Comércio'!H62-1</f>
        <v>#DIV/0!</v>
      </c>
      <c r="I62" s="16">
        <f>+'SCC x Atuacao = Comércio'!I94/'SCC x Atuacao = Comércio'!I62-1</f>
        <v>-5.7748723633398225E-2</v>
      </c>
      <c r="J62" s="16" t="e">
        <f>+'SCC x Atuacao = Comércio'!J94/'SCC x Atuacao = Comércio'!J62-1</f>
        <v>#DIV/0!</v>
      </c>
      <c r="K62" s="16" t="e">
        <f>+'SCC x Atuacao = Comércio'!K94/'SCC x Atuacao = Comércio'!K62-1</f>
        <v>#DIV/0!</v>
      </c>
      <c r="L62" s="16">
        <f>+'SCC x Atuacao = Comércio'!L94/'SCC x Atuacao = Comércio'!L62-1</f>
        <v>1.1030588614731718E-2</v>
      </c>
    </row>
    <row r="63" spans="1:12" x14ac:dyDescent="0.25">
      <c r="A63" s="122" t="s">
        <v>554</v>
      </c>
      <c r="B63" s="16">
        <f>+'SCC x Atuacao = Comércio'!B95/'SCC x Atuacao = Comércio'!B63-1</f>
        <v>9.3109606977305415E-2</v>
      </c>
      <c r="C63" s="16" t="e">
        <f>+'SCC x Atuacao = Comércio'!C95/'SCC x Atuacao = Comércio'!C63-1</f>
        <v>#DIV/0!</v>
      </c>
      <c r="D63" s="16" t="e">
        <f>+'SCC x Atuacao = Comércio'!D95/'SCC x Atuacao = Comércio'!D63-1</f>
        <v>#DIV/0!</v>
      </c>
      <c r="E63" s="16" t="e">
        <f>+'SCC x Atuacao = Comércio'!E95/'SCC x Atuacao = Comércio'!E63-1</f>
        <v>#DIV/0!</v>
      </c>
      <c r="F63" s="16">
        <f>+'SCC x Atuacao = Comércio'!F95/'SCC x Atuacao = Comércio'!F63-1</f>
        <v>6.5642156772489857E-2</v>
      </c>
      <c r="G63" s="16" t="e">
        <f>+'SCC x Atuacao = Comércio'!G95/'SCC x Atuacao = Comércio'!G63-1</f>
        <v>#DIV/0!</v>
      </c>
      <c r="H63" s="16" t="e">
        <f>+'SCC x Atuacao = Comércio'!H95/'SCC x Atuacao = Comércio'!H63-1</f>
        <v>#DIV/0!</v>
      </c>
      <c r="I63" s="16">
        <f>+'SCC x Atuacao = Comércio'!I95/'SCC x Atuacao = Comércio'!I63-1</f>
        <v>-3.3733319511957904E-2</v>
      </c>
      <c r="J63" s="16" t="e">
        <f>+'SCC x Atuacao = Comércio'!J95/'SCC x Atuacao = Comércio'!J63-1</f>
        <v>#DIV/0!</v>
      </c>
      <c r="K63" s="16" t="e">
        <f>+'SCC x Atuacao = Comércio'!K95/'SCC x Atuacao = Comércio'!K63-1</f>
        <v>#DIV/0!</v>
      </c>
      <c r="L63" s="16">
        <f>+'SCC x Atuacao = Comércio'!L95/'SCC x Atuacao = Comércio'!L63-1</f>
        <v>6.0511877016081739E-2</v>
      </c>
    </row>
    <row r="64" spans="1:12" x14ac:dyDescent="0.25">
      <c r="A64" s="122" t="s">
        <v>94</v>
      </c>
      <c r="B64" s="16">
        <f>+'SCC x Atuacao = Comércio'!B96/'SCC x Atuacao = Comércio'!B64-1</f>
        <v>-3.7641973725953681E-2</v>
      </c>
      <c r="C64" s="16" t="e">
        <f>+'SCC x Atuacao = Comércio'!C96/'SCC x Atuacao = Comércio'!C64-1</f>
        <v>#DIV/0!</v>
      </c>
      <c r="D64" s="16" t="e">
        <f>+'SCC x Atuacao = Comércio'!D96/'SCC x Atuacao = Comércio'!D64-1</f>
        <v>#DIV/0!</v>
      </c>
      <c r="E64" s="16" t="e">
        <f>+'SCC x Atuacao = Comércio'!E96/'SCC x Atuacao = Comércio'!E64-1</f>
        <v>#DIV/0!</v>
      </c>
      <c r="F64" s="16">
        <f>+'SCC x Atuacao = Comércio'!F96/'SCC x Atuacao = Comércio'!F64-1</f>
        <v>3.2044644074580297E-3</v>
      </c>
      <c r="G64" s="16" t="e">
        <f>+'SCC x Atuacao = Comércio'!G96/'SCC x Atuacao = Comércio'!G64-1</f>
        <v>#DIV/0!</v>
      </c>
      <c r="H64" s="16" t="e">
        <f>+'SCC x Atuacao = Comércio'!H96/'SCC x Atuacao = Comércio'!H64-1</f>
        <v>#DIV/0!</v>
      </c>
      <c r="I64" s="16">
        <f>+'SCC x Atuacao = Comércio'!I96/'SCC x Atuacao = Comércio'!I64-1</f>
        <v>-2.2921060649950253E-2</v>
      </c>
      <c r="J64" s="16" t="e">
        <f>+'SCC x Atuacao = Comércio'!J96/'SCC x Atuacao = Comércio'!J64-1</f>
        <v>#DIV/0!</v>
      </c>
      <c r="K64" s="16" t="e">
        <f>+'SCC x Atuacao = Comércio'!K96/'SCC x Atuacao = Comércio'!K64-1</f>
        <v>#DIV/0!</v>
      </c>
      <c r="L64" s="16">
        <f>+'SCC x Atuacao = Comércio'!L96/'SCC x Atuacao = Comércio'!L64-1</f>
        <v>-2.4699786610699048E-3</v>
      </c>
    </row>
    <row r="65" spans="1:12" x14ac:dyDescent="0.25">
      <c r="A65" s="122"/>
      <c r="B65" s="17"/>
      <c r="C65" s="17"/>
      <c r="D65" s="17"/>
      <c r="E65" s="17"/>
      <c r="F65" s="17"/>
      <c r="G65" s="17"/>
      <c r="H65" s="17"/>
      <c r="I65" s="17"/>
      <c r="J65" s="17"/>
      <c r="K65" s="17"/>
    </row>
    <row r="66" spans="1:12" x14ac:dyDescent="0.25">
      <c r="A66" s="122"/>
      <c r="B66" s="122"/>
      <c r="C66" s="122"/>
      <c r="D66" s="122"/>
      <c r="E66" s="122"/>
      <c r="F66" s="122"/>
      <c r="G66" s="122"/>
      <c r="H66" s="122"/>
      <c r="I66" s="122"/>
      <c r="J66" s="122"/>
      <c r="K66" s="122"/>
    </row>
    <row r="67" spans="1:12" s="122" customFormat="1" x14ac:dyDescent="0.25">
      <c r="B67" s="122">
        <v>2010</v>
      </c>
      <c r="C67" s="122">
        <v>2010</v>
      </c>
      <c r="D67" s="122">
        <v>2010</v>
      </c>
      <c r="E67" s="122">
        <v>2010</v>
      </c>
      <c r="F67" s="122">
        <v>2010</v>
      </c>
      <c r="G67" s="122">
        <v>2010</v>
      </c>
      <c r="H67" s="122">
        <v>2010</v>
      </c>
      <c r="I67" s="122">
        <v>2010</v>
      </c>
      <c r="J67" s="122">
        <v>2010</v>
      </c>
      <c r="K67" s="122">
        <v>2010</v>
      </c>
      <c r="L67" s="122">
        <v>2010</v>
      </c>
    </row>
    <row r="68" spans="1:12" s="122" customFormat="1" x14ac:dyDescent="0.25">
      <c r="B68" s="122" t="s">
        <v>779</v>
      </c>
      <c r="C68" s="122" t="s">
        <v>781</v>
      </c>
      <c r="D68" s="122" t="s">
        <v>23</v>
      </c>
      <c r="E68" s="122" t="s">
        <v>786</v>
      </c>
      <c r="F68" s="122" t="s">
        <v>787</v>
      </c>
      <c r="G68" s="122" t="s">
        <v>790</v>
      </c>
      <c r="H68" s="122" t="s">
        <v>25</v>
      </c>
      <c r="I68" s="122" t="s">
        <v>24</v>
      </c>
      <c r="J68" s="122" t="s">
        <v>35</v>
      </c>
      <c r="K68" s="122" t="s">
        <v>794</v>
      </c>
      <c r="L68" s="122" t="s">
        <v>938</v>
      </c>
    </row>
    <row r="69" spans="1:12" x14ac:dyDescent="0.25">
      <c r="A69" s="122" t="s">
        <v>528</v>
      </c>
      <c r="B69" s="16">
        <f>+'SCC x Atuacao = Comércio'!B101/'SCC x Atuacao = Comércio'!B69-1</f>
        <v>0.19466149990610138</v>
      </c>
      <c r="C69" s="16" t="e">
        <f>+'SCC x Atuacao = Comércio'!C101/'SCC x Atuacao = Comércio'!C69-1</f>
        <v>#DIV/0!</v>
      </c>
      <c r="D69" s="16" t="e">
        <f>+'SCC x Atuacao = Comércio'!D101/'SCC x Atuacao = Comércio'!D69-1</f>
        <v>#DIV/0!</v>
      </c>
      <c r="E69" s="16" t="e">
        <f>+'SCC x Atuacao = Comércio'!E101/'SCC x Atuacao = Comércio'!E69-1</f>
        <v>#DIV/0!</v>
      </c>
      <c r="F69" s="16">
        <f>+'SCC x Atuacao = Comércio'!F101/'SCC x Atuacao = Comércio'!F69-1</f>
        <v>5.3360736198187597E-2</v>
      </c>
      <c r="G69" s="16" t="e">
        <f>+'SCC x Atuacao = Comércio'!G101/'SCC x Atuacao = Comércio'!G69-1</f>
        <v>#DIV/0!</v>
      </c>
      <c r="H69" s="16" t="e">
        <f>+'SCC x Atuacao = Comércio'!H101/'SCC x Atuacao = Comércio'!H69-1</f>
        <v>#DIV/0!</v>
      </c>
      <c r="I69" s="16">
        <f>+'SCC x Atuacao = Comércio'!I101/'SCC x Atuacao = Comércio'!I69-1</f>
        <v>-0.22535932415870974</v>
      </c>
      <c r="J69" s="16" t="e">
        <f>+'SCC x Atuacao = Comércio'!J101/'SCC x Atuacao = Comércio'!J69-1</f>
        <v>#DIV/0!</v>
      </c>
      <c r="K69" s="16" t="e">
        <f>+'SCC x Atuacao = Comércio'!K101/'SCC x Atuacao = Comércio'!K69-1</f>
        <v>#DIV/0!</v>
      </c>
      <c r="L69" s="16">
        <f>+'SCC x Atuacao = Comércio'!L101/'SCC x Atuacao = Comércio'!L69-1</f>
        <v>5.1607792536684682E-2</v>
      </c>
    </row>
    <row r="70" spans="1:12" x14ac:dyDescent="0.25">
      <c r="A70" s="122" t="s">
        <v>529</v>
      </c>
      <c r="B70" s="16">
        <f>+'SCC x Atuacao = Comércio'!B102/'SCC x Atuacao = Comércio'!B70-1</f>
        <v>0.23610616061264289</v>
      </c>
      <c r="C70" s="16" t="e">
        <f>+'SCC x Atuacao = Comércio'!C102/'SCC x Atuacao = Comércio'!C70-1</f>
        <v>#DIV/0!</v>
      </c>
      <c r="D70" s="16" t="e">
        <f>+'SCC x Atuacao = Comércio'!D102/'SCC x Atuacao = Comércio'!D70-1</f>
        <v>#DIV/0!</v>
      </c>
      <c r="E70" s="16" t="e">
        <f>+'SCC x Atuacao = Comércio'!E102/'SCC x Atuacao = Comércio'!E70-1</f>
        <v>#DIV/0!</v>
      </c>
      <c r="F70" s="16">
        <f>+'SCC x Atuacao = Comércio'!F102/'SCC x Atuacao = Comércio'!F70-1</f>
        <v>-0.14616550721030719</v>
      </c>
      <c r="G70" s="16" t="e">
        <f>+'SCC x Atuacao = Comércio'!G102/'SCC x Atuacao = Comércio'!G70-1</f>
        <v>#DIV/0!</v>
      </c>
      <c r="H70" s="16" t="e">
        <f>+'SCC x Atuacao = Comércio'!H102/'SCC x Atuacao = Comércio'!H70-1</f>
        <v>#DIV/0!</v>
      </c>
      <c r="I70" s="16">
        <f>+'SCC x Atuacao = Comércio'!I102/'SCC x Atuacao = Comércio'!I70-1</f>
        <v>0.73357906523547833</v>
      </c>
      <c r="J70" s="16" t="e">
        <f>+'SCC x Atuacao = Comércio'!J102/'SCC x Atuacao = Comércio'!J70-1</f>
        <v>#DIV/0!</v>
      </c>
      <c r="K70" s="16" t="e">
        <f>+'SCC x Atuacao = Comércio'!K102/'SCC x Atuacao = Comércio'!K70-1</f>
        <v>#DIV/0!</v>
      </c>
      <c r="L70" s="16">
        <f>+'SCC x Atuacao = Comércio'!L102/'SCC x Atuacao = Comércio'!L70-1</f>
        <v>-2.7570120739279003E-2</v>
      </c>
    </row>
    <row r="71" spans="1:12" x14ac:dyDescent="0.25">
      <c r="A71" s="122" t="s">
        <v>530</v>
      </c>
      <c r="B71" s="16">
        <f>+'SCC x Atuacao = Comércio'!B103/'SCC x Atuacao = Comércio'!B71-1</f>
        <v>5.5401012126476967E-2</v>
      </c>
      <c r="C71" s="16" t="e">
        <f>+'SCC x Atuacao = Comércio'!C103/'SCC x Atuacao = Comércio'!C71-1</f>
        <v>#DIV/0!</v>
      </c>
      <c r="D71" s="16" t="e">
        <f>+'SCC x Atuacao = Comércio'!D103/'SCC x Atuacao = Comércio'!D71-1</f>
        <v>#DIV/0!</v>
      </c>
      <c r="E71" s="16" t="e">
        <f>+'SCC x Atuacao = Comércio'!E103/'SCC x Atuacao = Comércio'!E71-1</f>
        <v>#DIV/0!</v>
      </c>
      <c r="F71" s="16">
        <f>+'SCC x Atuacao = Comércio'!F103/'SCC x Atuacao = Comércio'!F71-1</f>
        <v>6.8084053913897602E-2</v>
      </c>
      <c r="G71" s="16" t="e">
        <f>+'SCC x Atuacao = Comércio'!G103/'SCC x Atuacao = Comércio'!G71-1</f>
        <v>#DIV/0!</v>
      </c>
      <c r="H71" s="16" t="e">
        <f>+'SCC x Atuacao = Comércio'!H103/'SCC x Atuacao = Comércio'!H71-1</f>
        <v>#DIV/0!</v>
      </c>
      <c r="I71" s="16">
        <f>+'SCC x Atuacao = Comércio'!I103/'SCC x Atuacao = Comércio'!I71-1</f>
        <v>0.40012665578067907</v>
      </c>
      <c r="J71" s="16" t="e">
        <f>+'SCC x Atuacao = Comércio'!J103/'SCC x Atuacao = Comércio'!J71-1</f>
        <v>#DIV/0!</v>
      </c>
      <c r="K71" s="16" t="e">
        <f>+'SCC x Atuacao = Comércio'!K103/'SCC x Atuacao = Comércio'!K71-1</f>
        <v>#DIV/0!</v>
      </c>
      <c r="L71" s="16">
        <f>+'SCC x Atuacao = Comércio'!L103/'SCC x Atuacao = Comércio'!L71-1</f>
        <v>9.8652556171441974E-2</v>
      </c>
    </row>
    <row r="72" spans="1:12" x14ac:dyDescent="0.25">
      <c r="A72" s="122" t="s">
        <v>531</v>
      </c>
      <c r="B72" s="16">
        <f>+'SCC x Atuacao = Comércio'!B104/'SCC x Atuacao = Comércio'!B72-1</f>
        <v>0.83475427261847401</v>
      </c>
      <c r="C72" s="16" t="e">
        <f>+'SCC x Atuacao = Comércio'!C104/'SCC x Atuacao = Comércio'!C72-1</f>
        <v>#DIV/0!</v>
      </c>
      <c r="D72" s="16" t="e">
        <f>+'SCC x Atuacao = Comércio'!D104/'SCC x Atuacao = Comércio'!D72-1</f>
        <v>#DIV/0!</v>
      </c>
      <c r="E72" s="16" t="e">
        <f>+'SCC x Atuacao = Comércio'!E104/'SCC x Atuacao = Comércio'!E72-1</f>
        <v>#DIV/0!</v>
      </c>
      <c r="F72" s="16">
        <f>+'SCC x Atuacao = Comércio'!F104/'SCC x Atuacao = Comércio'!F72-1</f>
        <v>-0.10886327348507741</v>
      </c>
      <c r="G72" s="16" t="e">
        <f>+'SCC x Atuacao = Comércio'!G104/'SCC x Atuacao = Comércio'!G72-1</f>
        <v>#DIV/0!</v>
      </c>
      <c r="H72" s="16" t="e">
        <f>+'SCC x Atuacao = Comércio'!H104/'SCC x Atuacao = Comércio'!H72-1</f>
        <v>#DIV/0!</v>
      </c>
      <c r="I72" s="16">
        <f>+'SCC x Atuacao = Comércio'!I104/'SCC x Atuacao = Comércio'!I72-1</f>
        <v>-0.17941118584661131</v>
      </c>
      <c r="J72" s="16" t="e">
        <f>+'SCC x Atuacao = Comércio'!J104/'SCC x Atuacao = Comércio'!J72-1</f>
        <v>#DIV/0!</v>
      </c>
      <c r="K72" s="16" t="e">
        <f>+'SCC x Atuacao = Comércio'!K104/'SCC x Atuacao = Comércio'!K72-1</f>
        <v>#DIV/0!</v>
      </c>
      <c r="L72" s="16">
        <f>+'SCC x Atuacao = Comércio'!L104/'SCC x Atuacao = Comércio'!L72-1</f>
        <v>-0.10462823422018874</v>
      </c>
    </row>
    <row r="73" spans="1:12" x14ac:dyDescent="0.25">
      <c r="A73" s="122" t="s">
        <v>532</v>
      </c>
      <c r="B73" s="16">
        <f>+'SCC x Atuacao = Comércio'!B105/'SCC x Atuacao = Comércio'!B73-1</f>
        <v>2.4342053346416481E-2</v>
      </c>
      <c r="C73" s="16" t="e">
        <f>+'SCC x Atuacao = Comércio'!C105/'SCC x Atuacao = Comércio'!C73-1</f>
        <v>#DIV/0!</v>
      </c>
      <c r="D73" s="16" t="e">
        <f>+'SCC x Atuacao = Comércio'!D105/'SCC x Atuacao = Comércio'!D73-1</f>
        <v>#DIV/0!</v>
      </c>
      <c r="E73" s="16" t="e">
        <f>+'SCC x Atuacao = Comércio'!E105/'SCC x Atuacao = Comércio'!E73-1</f>
        <v>#DIV/0!</v>
      </c>
      <c r="F73" s="16">
        <f>+'SCC x Atuacao = Comércio'!F105/'SCC x Atuacao = Comércio'!F73-1</f>
        <v>2.8187541967930496E-2</v>
      </c>
      <c r="G73" s="16" t="e">
        <f>+'SCC x Atuacao = Comércio'!G105/'SCC x Atuacao = Comércio'!G73-1</f>
        <v>#DIV/0!</v>
      </c>
      <c r="H73" s="16" t="e">
        <f>+'SCC x Atuacao = Comércio'!H105/'SCC x Atuacao = Comércio'!H73-1</f>
        <v>#DIV/0!</v>
      </c>
      <c r="I73" s="16">
        <f>+'SCC x Atuacao = Comércio'!I105/'SCC x Atuacao = Comércio'!I73-1</f>
        <v>0.22194617721148679</v>
      </c>
      <c r="J73" s="16" t="e">
        <f>+'SCC x Atuacao = Comércio'!J105/'SCC x Atuacao = Comércio'!J73-1</f>
        <v>#DIV/0!</v>
      </c>
      <c r="K73" s="16" t="e">
        <f>+'SCC x Atuacao = Comércio'!K105/'SCC x Atuacao = Comércio'!K73-1</f>
        <v>#DIV/0!</v>
      </c>
      <c r="L73" s="16">
        <f>+'SCC x Atuacao = Comércio'!L105/'SCC x Atuacao = Comércio'!L73-1</f>
        <v>5.0042603513941186E-2</v>
      </c>
    </row>
    <row r="74" spans="1:12" x14ac:dyDescent="0.25">
      <c r="A74" s="122" t="s">
        <v>533</v>
      </c>
      <c r="B74" s="16">
        <f>+'SCC x Atuacao = Comércio'!B106/'SCC x Atuacao = Comércio'!B74-1</f>
        <v>1.74819566675923</v>
      </c>
      <c r="C74" s="16" t="e">
        <f>+'SCC x Atuacao = Comércio'!C106/'SCC x Atuacao = Comércio'!C74-1</f>
        <v>#DIV/0!</v>
      </c>
      <c r="D74" s="16" t="e">
        <f>+'SCC x Atuacao = Comércio'!D106/'SCC x Atuacao = Comércio'!D74-1</f>
        <v>#DIV/0!</v>
      </c>
      <c r="E74" s="16" t="e">
        <f>+'SCC x Atuacao = Comércio'!E106/'SCC x Atuacao = Comércio'!E74-1</f>
        <v>#DIV/0!</v>
      </c>
      <c r="F74" s="16">
        <f>+'SCC x Atuacao = Comércio'!F106/'SCC x Atuacao = Comércio'!F74-1</f>
        <v>0.14621884115914541</v>
      </c>
      <c r="G74" s="16" t="e">
        <f>+'SCC x Atuacao = Comércio'!G106/'SCC x Atuacao = Comércio'!G74-1</f>
        <v>#DIV/0!</v>
      </c>
      <c r="H74" s="16" t="e">
        <f>+'SCC x Atuacao = Comércio'!H106/'SCC x Atuacao = Comércio'!H74-1</f>
        <v>#DIV/0!</v>
      </c>
      <c r="I74" s="16">
        <f>+'SCC x Atuacao = Comércio'!I106/'SCC x Atuacao = Comércio'!I74-1</f>
        <v>0.3449406026553048</v>
      </c>
      <c r="J74" s="16" t="e">
        <f>+'SCC x Atuacao = Comércio'!J106/'SCC x Atuacao = Comércio'!J74-1</f>
        <v>#DIV/0!</v>
      </c>
      <c r="K74" s="16" t="e">
        <f>+'SCC x Atuacao = Comércio'!K106/'SCC x Atuacao = Comércio'!K74-1</f>
        <v>#DIV/0!</v>
      </c>
      <c r="L74" s="16">
        <f>+'SCC x Atuacao = Comércio'!L106/'SCC x Atuacao = Comércio'!L74-1</f>
        <v>0.20305277984695058</v>
      </c>
    </row>
    <row r="75" spans="1:12" x14ac:dyDescent="0.25">
      <c r="A75" s="122" t="s">
        <v>534</v>
      </c>
      <c r="B75" s="16">
        <f>+'SCC x Atuacao = Comércio'!B107/'SCC x Atuacao = Comércio'!B75-1</f>
        <v>4.0660378267791453E-2</v>
      </c>
      <c r="C75" s="16" t="e">
        <f>+'SCC x Atuacao = Comércio'!C107/'SCC x Atuacao = Comércio'!C75-1</f>
        <v>#DIV/0!</v>
      </c>
      <c r="D75" s="16" t="e">
        <f>+'SCC x Atuacao = Comércio'!D107/'SCC x Atuacao = Comércio'!D75-1</f>
        <v>#DIV/0!</v>
      </c>
      <c r="E75" s="16" t="e">
        <f>+'SCC x Atuacao = Comércio'!E107/'SCC x Atuacao = Comércio'!E75-1</f>
        <v>#DIV/0!</v>
      </c>
      <c r="F75" s="16">
        <f>+'SCC x Atuacao = Comércio'!F107/'SCC x Atuacao = Comércio'!F75-1</f>
        <v>-0.13937198520558969</v>
      </c>
      <c r="G75" s="16" t="e">
        <f>+'SCC x Atuacao = Comércio'!G107/'SCC x Atuacao = Comércio'!G75-1</f>
        <v>#DIV/0!</v>
      </c>
      <c r="H75" s="16" t="e">
        <f>+'SCC x Atuacao = Comércio'!H107/'SCC x Atuacao = Comércio'!H75-1</f>
        <v>#DIV/0!</v>
      </c>
      <c r="I75" s="16">
        <f>+'SCC x Atuacao = Comércio'!I107/'SCC x Atuacao = Comércio'!I75-1</f>
        <v>-0.17120404957382618</v>
      </c>
      <c r="J75" s="16" t="e">
        <f>+'SCC x Atuacao = Comércio'!J107/'SCC x Atuacao = Comércio'!J75-1</f>
        <v>#DIV/0!</v>
      </c>
      <c r="K75" s="16" t="e">
        <f>+'SCC x Atuacao = Comércio'!K107/'SCC x Atuacao = Comércio'!K75-1</f>
        <v>#DIV/0!</v>
      </c>
      <c r="L75" s="16">
        <f>+'SCC x Atuacao = Comércio'!L107/'SCC x Atuacao = Comércio'!L75-1</f>
        <v>-0.13639446253197274</v>
      </c>
    </row>
    <row r="76" spans="1:12" x14ac:dyDescent="0.25">
      <c r="A76" s="122" t="s">
        <v>535</v>
      </c>
      <c r="B76" s="16">
        <f>+'SCC x Atuacao = Comércio'!B108/'SCC x Atuacao = Comércio'!B76-1</f>
        <v>9.668207110149396E-2</v>
      </c>
      <c r="C76" s="16" t="e">
        <f>+'SCC x Atuacao = Comércio'!C108/'SCC x Atuacao = Comércio'!C76-1</f>
        <v>#DIV/0!</v>
      </c>
      <c r="D76" s="16" t="e">
        <f>+'SCC x Atuacao = Comércio'!D108/'SCC x Atuacao = Comércio'!D76-1</f>
        <v>#DIV/0!</v>
      </c>
      <c r="E76" s="16" t="e">
        <f>+'SCC x Atuacao = Comércio'!E108/'SCC x Atuacao = Comércio'!E76-1</f>
        <v>#DIV/0!</v>
      </c>
      <c r="F76" s="16">
        <f>+'SCC x Atuacao = Comércio'!F108/'SCC x Atuacao = Comércio'!F76-1</f>
        <v>0.17800667438850004</v>
      </c>
      <c r="G76" s="16" t="e">
        <f>+'SCC x Atuacao = Comércio'!G108/'SCC x Atuacao = Comércio'!G76-1</f>
        <v>#DIV/0!</v>
      </c>
      <c r="H76" s="16" t="e">
        <f>+'SCC x Atuacao = Comércio'!H108/'SCC x Atuacao = Comércio'!H76-1</f>
        <v>#DIV/0!</v>
      </c>
      <c r="I76" s="16">
        <f>+'SCC x Atuacao = Comércio'!I108/'SCC x Atuacao = Comércio'!I76-1</f>
        <v>0.22444479655996874</v>
      </c>
      <c r="J76" s="16" t="e">
        <f>+'SCC x Atuacao = Comércio'!J108/'SCC x Atuacao = Comércio'!J76-1</f>
        <v>#DIV/0!</v>
      </c>
      <c r="K76" s="16" t="e">
        <f>+'SCC x Atuacao = Comércio'!K108/'SCC x Atuacao = Comércio'!K76-1</f>
        <v>#DIV/0!</v>
      </c>
      <c r="L76" s="16">
        <f>+'SCC x Atuacao = Comércio'!L108/'SCC x Atuacao = Comércio'!L76-1</f>
        <v>0.17480916067544827</v>
      </c>
    </row>
    <row r="77" spans="1:12" x14ac:dyDescent="0.25">
      <c r="A77" s="122" t="s">
        <v>536</v>
      </c>
      <c r="B77" s="16">
        <f>+'SCC x Atuacao = Comércio'!B109/'SCC x Atuacao = Comércio'!B77-1</f>
        <v>0.10007802348420403</v>
      </c>
      <c r="C77" s="16" t="e">
        <f>+'SCC x Atuacao = Comércio'!C109/'SCC x Atuacao = Comércio'!C77-1</f>
        <v>#DIV/0!</v>
      </c>
      <c r="D77" s="16" t="e">
        <f>+'SCC x Atuacao = Comércio'!D109/'SCC x Atuacao = Comércio'!D77-1</f>
        <v>#DIV/0!</v>
      </c>
      <c r="E77" s="16" t="e">
        <f>+'SCC x Atuacao = Comércio'!E109/'SCC x Atuacao = Comércio'!E77-1</f>
        <v>#DIV/0!</v>
      </c>
      <c r="F77" s="16">
        <f>+'SCC x Atuacao = Comércio'!F109/'SCC x Atuacao = Comércio'!F77-1</f>
        <v>0.18346431877898284</v>
      </c>
      <c r="G77" s="16" t="e">
        <f>+'SCC x Atuacao = Comércio'!G109/'SCC x Atuacao = Comércio'!G77-1</f>
        <v>#DIV/0!</v>
      </c>
      <c r="H77" s="16" t="e">
        <f>+'SCC x Atuacao = Comércio'!H109/'SCC x Atuacao = Comércio'!H77-1</f>
        <v>#DIV/0!</v>
      </c>
      <c r="I77" s="16">
        <f>+'SCC x Atuacao = Comércio'!I109/'SCC x Atuacao = Comércio'!I77-1</f>
        <v>-2.967056665063994E-2</v>
      </c>
      <c r="J77" s="16" t="e">
        <f>+'SCC x Atuacao = Comércio'!J109/'SCC x Atuacao = Comércio'!J77-1</f>
        <v>#DIV/0!</v>
      </c>
      <c r="K77" s="16" t="e">
        <f>+'SCC x Atuacao = Comércio'!K109/'SCC x Atuacao = Comércio'!K77-1</f>
        <v>#DIV/0!</v>
      </c>
      <c r="L77" s="16">
        <f>+'SCC x Atuacao = Comércio'!L109/'SCC x Atuacao = Comércio'!L77-1</f>
        <v>0.14372435830023211</v>
      </c>
    </row>
    <row r="78" spans="1:12" x14ac:dyDescent="0.25">
      <c r="A78" s="122" t="s">
        <v>537</v>
      </c>
      <c r="B78" s="16">
        <f>+'SCC x Atuacao = Comércio'!B110/'SCC x Atuacao = Comércio'!B78-1</f>
        <v>0.14721715252426493</v>
      </c>
      <c r="C78" s="16" t="e">
        <f>+'SCC x Atuacao = Comércio'!C110/'SCC x Atuacao = Comércio'!C78-1</f>
        <v>#DIV/0!</v>
      </c>
      <c r="D78" s="16" t="e">
        <f>+'SCC x Atuacao = Comércio'!D110/'SCC x Atuacao = Comércio'!D78-1</f>
        <v>#DIV/0!</v>
      </c>
      <c r="E78" s="16" t="e">
        <f>+'SCC x Atuacao = Comércio'!E110/'SCC x Atuacao = Comércio'!E78-1</f>
        <v>#DIV/0!</v>
      </c>
      <c r="F78" s="16">
        <f>+'SCC x Atuacao = Comércio'!F110/'SCC x Atuacao = Comércio'!F78-1</f>
        <v>0.26046103000005516</v>
      </c>
      <c r="G78" s="16" t="e">
        <f>+'SCC x Atuacao = Comércio'!G110/'SCC x Atuacao = Comércio'!G78-1</f>
        <v>#DIV/0!</v>
      </c>
      <c r="H78" s="16" t="e">
        <f>+'SCC x Atuacao = Comércio'!H110/'SCC x Atuacao = Comércio'!H78-1</f>
        <v>#DIV/0!</v>
      </c>
      <c r="I78" s="16">
        <f>+'SCC x Atuacao = Comércio'!I110/'SCC x Atuacao = Comércio'!I78-1</f>
        <v>0.35550874217538508</v>
      </c>
      <c r="J78" s="16" t="e">
        <f>+'SCC x Atuacao = Comércio'!J110/'SCC x Atuacao = Comércio'!J78-1</f>
        <v>#DIV/0!</v>
      </c>
      <c r="K78" s="16" t="e">
        <f>+'SCC x Atuacao = Comércio'!K110/'SCC x Atuacao = Comércio'!K78-1</f>
        <v>#DIV/0!</v>
      </c>
      <c r="L78" s="16">
        <f>+'SCC x Atuacao = Comércio'!L110/'SCC x Atuacao = Comércio'!L78-1</f>
        <v>0.25874737788691227</v>
      </c>
    </row>
    <row r="79" spans="1:12" x14ac:dyDescent="0.25">
      <c r="A79" s="122" t="s">
        <v>538</v>
      </c>
      <c r="B79" s="16">
        <f>+'SCC x Atuacao = Comércio'!B111/'SCC x Atuacao = Comércio'!B79-1</f>
        <v>-3.1931791595626646E-2</v>
      </c>
      <c r="C79" s="16" t="e">
        <f>+'SCC x Atuacao = Comércio'!C111/'SCC x Atuacao = Comércio'!C79-1</f>
        <v>#DIV/0!</v>
      </c>
      <c r="D79" s="16" t="e">
        <f>+'SCC x Atuacao = Comércio'!D111/'SCC x Atuacao = Comércio'!D79-1</f>
        <v>#DIV/0!</v>
      </c>
      <c r="E79" s="16" t="e">
        <f>+'SCC x Atuacao = Comércio'!E111/'SCC x Atuacao = Comércio'!E79-1</f>
        <v>#DIV/0!</v>
      </c>
      <c r="F79" s="16">
        <f>+'SCC x Atuacao = Comércio'!F111/'SCC x Atuacao = Comércio'!F79-1</f>
        <v>7.1343020515107991E-2</v>
      </c>
      <c r="G79" s="16" t="e">
        <f>+'SCC x Atuacao = Comércio'!G111/'SCC x Atuacao = Comércio'!G79-1</f>
        <v>#DIV/0!</v>
      </c>
      <c r="H79" s="16" t="e">
        <f>+'SCC x Atuacao = Comércio'!H111/'SCC x Atuacao = Comércio'!H79-1</f>
        <v>#DIV/0!</v>
      </c>
      <c r="I79" s="16">
        <f>+'SCC x Atuacao = Comércio'!I111/'SCC x Atuacao = Comércio'!I79-1</f>
        <v>0.56291614854084848</v>
      </c>
      <c r="J79" s="16" t="e">
        <f>+'SCC x Atuacao = Comércio'!J111/'SCC x Atuacao = Comércio'!J79-1</f>
        <v>#DIV/0!</v>
      </c>
      <c r="K79" s="16" t="e">
        <f>+'SCC x Atuacao = Comércio'!K111/'SCC x Atuacao = Comércio'!K79-1</f>
        <v>#DIV/0!</v>
      </c>
      <c r="L79" s="16">
        <f>+'SCC x Atuacao = Comércio'!L111/'SCC x Atuacao = Comércio'!L79-1</f>
        <v>0.10988070569632713</v>
      </c>
    </row>
    <row r="80" spans="1:12" x14ac:dyDescent="0.25">
      <c r="A80" s="122" t="s">
        <v>539</v>
      </c>
      <c r="B80" s="16">
        <f>+'SCC x Atuacao = Comércio'!B112/'SCC x Atuacao = Comércio'!B80-1</f>
        <v>1.4776541627556039E-2</v>
      </c>
      <c r="C80" s="16" t="e">
        <f>+'SCC x Atuacao = Comércio'!C112/'SCC x Atuacao = Comércio'!C80-1</f>
        <v>#DIV/0!</v>
      </c>
      <c r="D80" s="16" t="e">
        <f>+'SCC x Atuacao = Comércio'!D112/'SCC x Atuacao = Comércio'!D80-1</f>
        <v>#DIV/0!</v>
      </c>
      <c r="E80" s="16" t="e">
        <f>+'SCC x Atuacao = Comércio'!E112/'SCC x Atuacao = Comércio'!E80-1</f>
        <v>#DIV/0!</v>
      </c>
      <c r="F80" s="16">
        <f>+'SCC x Atuacao = Comércio'!F112/'SCC x Atuacao = Comércio'!F80-1</f>
        <v>0.2083441789020497</v>
      </c>
      <c r="G80" s="16" t="e">
        <f>+'SCC x Atuacao = Comércio'!G112/'SCC x Atuacao = Comércio'!G80-1</f>
        <v>#DIV/0!</v>
      </c>
      <c r="H80" s="16" t="e">
        <f>+'SCC x Atuacao = Comércio'!H112/'SCC x Atuacao = Comércio'!H80-1</f>
        <v>#DIV/0!</v>
      </c>
      <c r="I80" s="16">
        <f>+'SCC x Atuacao = Comércio'!I112/'SCC x Atuacao = Comércio'!I80-1</f>
        <v>0.1083065312717244</v>
      </c>
      <c r="J80" s="16" t="e">
        <f>+'SCC x Atuacao = Comércio'!J112/'SCC x Atuacao = Comércio'!J80-1</f>
        <v>#DIV/0!</v>
      </c>
      <c r="K80" s="16" t="e">
        <f>+'SCC x Atuacao = Comércio'!K112/'SCC x Atuacao = Comércio'!K80-1</f>
        <v>#DIV/0!</v>
      </c>
      <c r="L80" s="16">
        <f>+'SCC x Atuacao = Comércio'!L112/'SCC x Atuacao = Comércio'!L80-1</f>
        <v>0.17436166033837819</v>
      </c>
    </row>
    <row r="81" spans="1:12" x14ac:dyDescent="0.25">
      <c r="A81" s="122" t="s">
        <v>540</v>
      </c>
      <c r="B81" s="16">
        <f>+'SCC x Atuacao = Comércio'!B113/'SCC x Atuacao = Comércio'!B81-1</f>
        <v>-8.8517388834747912E-3</v>
      </c>
      <c r="C81" s="16" t="e">
        <f>+'SCC x Atuacao = Comércio'!C113/'SCC x Atuacao = Comércio'!C81-1</f>
        <v>#DIV/0!</v>
      </c>
      <c r="D81" s="16" t="e">
        <f>+'SCC x Atuacao = Comércio'!D113/'SCC x Atuacao = Comércio'!D81-1</f>
        <v>#DIV/0!</v>
      </c>
      <c r="E81" s="16" t="e">
        <f>+'SCC x Atuacao = Comércio'!E113/'SCC x Atuacao = Comércio'!E81-1</f>
        <v>#DIV/0!</v>
      </c>
      <c r="F81" s="16">
        <f>+'SCC x Atuacao = Comércio'!F113/'SCC x Atuacao = Comércio'!F81-1</f>
        <v>0.33470123867986956</v>
      </c>
      <c r="G81" s="16" t="e">
        <f>+'SCC x Atuacao = Comércio'!G113/'SCC x Atuacao = Comércio'!G81-1</f>
        <v>#DIV/0!</v>
      </c>
      <c r="H81" s="16" t="e">
        <f>+'SCC x Atuacao = Comércio'!H113/'SCC x Atuacao = Comércio'!H81-1</f>
        <v>#DIV/0!</v>
      </c>
      <c r="I81" s="16">
        <f>+'SCC x Atuacao = Comércio'!I113/'SCC x Atuacao = Comércio'!I81-1</f>
        <v>0.29116210680602839</v>
      </c>
      <c r="J81" s="16" t="e">
        <f>+'SCC x Atuacao = Comércio'!J113/'SCC x Atuacao = Comércio'!J81-1</f>
        <v>#DIV/0!</v>
      </c>
      <c r="K81" s="16" t="e">
        <f>+'SCC x Atuacao = Comércio'!K113/'SCC x Atuacao = Comércio'!K81-1</f>
        <v>#DIV/0!</v>
      </c>
      <c r="L81" s="16">
        <f>+'SCC x Atuacao = Comércio'!L113/'SCC x Atuacao = Comércio'!L81-1</f>
        <v>0.31636365346165851</v>
      </c>
    </row>
    <row r="82" spans="1:12" x14ac:dyDescent="0.25">
      <c r="A82" s="122" t="s">
        <v>541</v>
      </c>
      <c r="B82" s="16">
        <f>+'SCC x Atuacao = Comércio'!B114/'SCC x Atuacao = Comércio'!B82-1</f>
        <v>-7.1555204550015628E-3</v>
      </c>
      <c r="C82" s="16" t="e">
        <f>+'SCC x Atuacao = Comércio'!C114/'SCC x Atuacao = Comércio'!C82-1</f>
        <v>#DIV/0!</v>
      </c>
      <c r="D82" s="16" t="e">
        <f>+'SCC x Atuacao = Comércio'!D114/'SCC x Atuacao = Comércio'!D82-1</f>
        <v>#DIV/0!</v>
      </c>
      <c r="E82" s="16" t="e">
        <f>+'SCC x Atuacao = Comércio'!E114/'SCC x Atuacao = Comércio'!E82-1</f>
        <v>#DIV/0!</v>
      </c>
      <c r="F82" s="16">
        <f>+'SCC x Atuacao = Comércio'!F114/'SCC x Atuacao = Comércio'!F82-1</f>
        <v>0.12002120282897444</v>
      </c>
      <c r="G82" s="16" t="e">
        <f>+'SCC x Atuacao = Comércio'!G114/'SCC x Atuacao = Comércio'!G82-1</f>
        <v>#DIV/0!</v>
      </c>
      <c r="H82" s="16" t="e">
        <f>+'SCC x Atuacao = Comércio'!H114/'SCC x Atuacao = Comércio'!H82-1</f>
        <v>#DIV/0!</v>
      </c>
      <c r="I82" s="16">
        <f>+'SCC x Atuacao = Comércio'!I114/'SCC x Atuacao = Comércio'!I82-1</f>
        <v>0.12206713319237283</v>
      </c>
      <c r="J82" s="16" t="e">
        <f>+'SCC x Atuacao = Comércio'!J114/'SCC x Atuacao = Comércio'!J82-1</f>
        <v>#DIV/0!</v>
      </c>
      <c r="K82" s="16" t="e">
        <f>+'SCC x Atuacao = Comércio'!K114/'SCC x Atuacao = Comércio'!K82-1</f>
        <v>#DIV/0!</v>
      </c>
      <c r="L82" s="16">
        <f>+'SCC x Atuacao = Comércio'!L114/'SCC x Atuacao = Comércio'!L82-1</f>
        <v>0.1107958229165833</v>
      </c>
    </row>
    <row r="83" spans="1:12" x14ac:dyDescent="0.25">
      <c r="A83" s="122" t="s">
        <v>542</v>
      </c>
      <c r="B83" s="16">
        <f>+'SCC x Atuacao = Comércio'!B115/'SCC x Atuacao = Comércio'!B83-1</f>
        <v>8.9469188404415423E-2</v>
      </c>
      <c r="C83" s="16" t="e">
        <f>+'SCC x Atuacao = Comércio'!C115/'SCC x Atuacao = Comércio'!C83-1</f>
        <v>#DIV/0!</v>
      </c>
      <c r="D83" s="16" t="e">
        <f>+'SCC x Atuacao = Comércio'!D115/'SCC x Atuacao = Comércio'!D83-1</f>
        <v>#DIV/0!</v>
      </c>
      <c r="E83" s="16" t="e">
        <f>+'SCC x Atuacao = Comércio'!E115/'SCC x Atuacao = Comércio'!E83-1</f>
        <v>#DIV/0!</v>
      </c>
      <c r="F83" s="16">
        <f>+'SCC x Atuacao = Comércio'!F115/'SCC x Atuacao = Comércio'!F83-1</f>
        <v>6.2752462030979395E-2</v>
      </c>
      <c r="G83" s="16" t="e">
        <f>+'SCC x Atuacao = Comércio'!G115/'SCC x Atuacao = Comércio'!G83-1</f>
        <v>#DIV/0!</v>
      </c>
      <c r="H83" s="16" t="e">
        <f>+'SCC x Atuacao = Comércio'!H115/'SCC x Atuacao = Comércio'!H83-1</f>
        <v>#DIV/0!</v>
      </c>
      <c r="I83" s="16">
        <f>+'SCC x Atuacao = Comércio'!I115/'SCC x Atuacao = Comércio'!I83-1</f>
        <v>-0.47210002729468126</v>
      </c>
      <c r="J83" s="16" t="e">
        <f>+'SCC x Atuacao = Comércio'!J115/'SCC x Atuacao = Comércio'!J83-1</f>
        <v>#DIV/0!</v>
      </c>
      <c r="K83" s="16" t="e">
        <f>+'SCC x Atuacao = Comércio'!K115/'SCC x Atuacao = Comércio'!K83-1</f>
        <v>#DIV/0!</v>
      </c>
      <c r="L83" s="16">
        <f>+'SCC x Atuacao = Comércio'!L115/'SCC x Atuacao = Comércio'!L83-1</f>
        <v>3.9460830048893669E-2</v>
      </c>
    </row>
    <row r="84" spans="1:12" x14ac:dyDescent="0.25">
      <c r="A84" s="122" t="s">
        <v>543</v>
      </c>
      <c r="B84" s="16">
        <f>+'SCC x Atuacao = Comércio'!B116/'SCC x Atuacao = Comércio'!B84-1</f>
        <v>1.6577751994712342E-2</v>
      </c>
      <c r="C84" s="16" t="e">
        <f>+'SCC x Atuacao = Comércio'!C116/'SCC x Atuacao = Comércio'!C84-1</f>
        <v>#DIV/0!</v>
      </c>
      <c r="D84" s="16" t="e">
        <f>+'SCC x Atuacao = Comércio'!D116/'SCC x Atuacao = Comércio'!D84-1</f>
        <v>#DIV/0!</v>
      </c>
      <c r="E84" s="16" t="e">
        <f>+'SCC x Atuacao = Comércio'!E116/'SCC x Atuacao = Comércio'!E84-1</f>
        <v>#DIV/0!</v>
      </c>
      <c r="F84" s="16">
        <f>+'SCC x Atuacao = Comércio'!F116/'SCC x Atuacao = Comércio'!F84-1</f>
        <v>2.896105474138988E-2</v>
      </c>
      <c r="G84" s="16" t="e">
        <f>+'SCC x Atuacao = Comércio'!G116/'SCC x Atuacao = Comércio'!G84-1</f>
        <v>#DIV/0!</v>
      </c>
      <c r="H84" s="16" t="e">
        <f>+'SCC x Atuacao = Comércio'!H116/'SCC x Atuacao = Comércio'!H84-1</f>
        <v>#DIV/0!</v>
      </c>
      <c r="I84" s="16">
        <f>+'SCC x Atuacao = Comércio'!I116/'SCC x Atuacao = Comércio'!I84-1</f>
        <v>-1.485727193636821E-3</v>
      </c>
      <c r="J84" s="16" t="e">
        <f>+'SCC x Atuacao = Comércio'!J116/'SCC x Atuacao = Comércio'!J84-1</f>
        <v>#DIV/0!</v>
      </c>
      <c r="K84" s="16" t="e">
        <f>+'SCC x Atuacao = Comércio'!K116/'SCC x Atuacao = Comércio'!K84-1</f>
        <v>#DIV/0!</v>
      </c>
      <c r="L84" s="16">
        <f>+'SCC x Atuacao = Comércio'!L116/'SCC x Atuacao = Comércio'!L84-1</f>
        <v>2.5036033821799419E-2</v>
      </c>
    </row>
    <row r="85" spans="1:12" x14ac:dyDescent="0.25">
      <c r="A85" s="122" t="s">
        <v>544</v>
      </c>
      <c r="B85" s="16">
        <f>+'SCC x Atuacao = Comércio'!B117/'SCC x Atuacao = Comércio'!B85-1</f>
        <v>6.7066478540427799E-2</v>
      </c>
      <c r="C85" s="16" t="e">
        <f>+'SCC x Atuacao = Comércio'!C117/'SCC x Atuacao = Comércio'!C85-1</f>
        <v>#DIV/0!</v>
      </c>
      <c r="D85" s="16" t="e">
        <f>+'SCC x Atuacao = Comércio'!D117/'SCC x Atuacao = Comércio'!D85-1</f>
        <v>#DIV/0!</v>
      </c>
      <c r="E85" s="16" t="e">
        <f>+'SCC x Atuacao = Comércio'!E117/'SCC x Atuacao = Comércio'!E85-1</f>
        <v>#DIV/0!</v>
      </c>
      <c r="F85" s="16">
        <f>+'SCC x Atuacao = Comércio'!F117/'SCC x Atuacao = Comércio'!F85-1</f>
        <v>1.7414738201626312E-2</v>
      </c>
      <c r="G85" s="16" t="e">
        <f>+'SCC x Atuacao = Comércio'!G117/'SCC x Atuacao = Comércio'!G85-1</f>
        <v>#DIV/0!</v>
      </c>
      <c r="H85" s="16" t="e">
        <f>+'SCC x Atuacao = Comércio'!H117/'SCC x Atuacao = Comércio'!H85-1</f>
        <v>#DIV/0!</v>
      </c>
      <c r="I85" s="16">
        <f>+'SCC x Atuacao = Comércio'!I117/'SCC x Atuacao = Comércio'!I85-1</f>
        <v>7.9296907305835163E-2</v>
      </c>
      <c r="J85" s="16" t="e">
        <f>+'SCC x Atuacao = Comércio'!J117/'SCC x Atuacao = Comércio'!J85-1</f>
        <v>#DIV/0!</v>
      </c>
      <c r="K85" s="16" t="e">
        <f>+'SCC x Atuacao = Comércio'!K117/'SCC x Atuacao = Comércio'!K85-1</f>
        <v>#DIV/0!</v>
      </c>
      <c r="L85" s="16">
        <f>+'SCC x Atuacao = Comércio'!L117/'SCC x Atuacao = Comércio'!L85-1</f>
        <v>2.8210356372302403E-2</v>
      </c>
    </row>
    <row r="86" spans="1:12" x14ac:dyDescent="0.25">
      <c r="A86" s="122" t="s">
        <v>545</v>
      </c>
      <c r="B86" s="16">
        <f>+'SCC x Atuacao = Comércio'!B118/'SCC x Atuacao = Comércio'!B86-1</f>
        <v>-6.0634456823998595E-2</v>
      </c>
      <c r="C86" s="16" t="e">
        <f>+'SCC x Atuacao = Comércio'!C118/'SCC x Atuacao = Comércio'!C86-1</f>
        <v>#DIV/0!</v>
      </c>
      <c r="D86" s="16" t="e">
        <f>+'SCC x Atuacao = Comércio'!D118/'SCC x Atuacao = Comércio'!D86-1</f>
        <v>#DIV/0!</v>
      </c>
      <c r="E86" s="16" t="e">
        <f>+'SCC x Atuacao = Comércio'!E118/'SCC x Atuacao = Comércio'!E86-1</f>
        <v>#DIV/0!</v>
      </c>
      <c r="F86" s="16">
        <f>+'SCC x Atuacao = Comércio'!F118/'SCC x Atuacao = Comércio'!F86-1</f>
        <v>-2.1701265582821372E-2</v>
      </c>
      <c r="G86" s="16" t="e">
        <f>+'SCC x Atuacao = Comércio'!G118/'SCC x Atuacao = Comércio'!G86-1</f>
        <v>#DIV/0!</v>
      </c>
      <c r="H86" s="16" t="e">
        <f>+'SCC x Atuacao = Comércio'!H118/'SCC x Atuacao = Comércio'!H86-1</f>
        <v>#DIV/0!</v>
      </c>
      <c r="I86" s="16">
        <f>+'SCC x Atuacao = Comércio'!I118/'SCC x Atuacao = Comércio'!I86-1</f>
        <v>0.13653822570728047</v>
      </c>
      <c r="J86" s="16" t="e">
        <f>+'SCC x Atuacao = Comércio'!J118/'SCC x Atuacao = Comércio'!J86-1</f>
        <v>#DIV/0!</v>
      </c>
      <c r="K86" s="16" t="e">
        <f>+'SCC x Atuacao = Comércio'!K118/'SCC x Atuacao = Comércio'!K86-1</f>
        <v>#DIV/0!</v>
      </c>
      <c r="L86" s="16">
        <f>+'SCC x Atuacao = Comércio'!L118/'SCC x Atuacao = Comércio'!L86-1</f>
        <v>-1.0795400670220112E-2</v>
      </c>
    </row>
    <row r="87" spans="1:12" x14ac:dyDescent="0.25">
      <c r="A87" s="122" t="s">
        <v>546</v>
      </c>
      <c r="B87" s="16">
        <f>+'SCC x Atuacao = Comércio'!B119/'SCC x Atuacao = Comércio'!B87-1</f>
        <v>-1.5191786398380813E-2</v>
      </c>
      <c r="C87" s="16" t="e">
        <f>+'SCC x Atuacao = Comércio'!C119/'SCC x Atuacao = Comércio'!C87-1</f>
        <v>#DIV/0!</v>
      </c>
      <c r="D87" s="16" t="e">
        <f>+'SCC x Atuacao = Comércio'!D119/'SCC x Atuacao = Comércio'!D87-1</f>
        <v>#DIV/0!</v>
      </c>
      <c r="E87" s="16" t="e">
        <f>+'SCC x Atuacao = Comércio'!E119/'SCC x Atuacao = Comércio'!E87-1</f>
        <v>#DIV/0!</v>
      </c>
      <c r="F87" s="16">
        <f>+'SCC x Atuacao = Comércio'!F119/'SCC x Atuacao = Comércio'!F87-1</f>
        <v>-9.1898915877874909E-4</v>
      </c>
      <c r="G87" s="16" t="e">
        <f>+'SCC x Atuacao = Comércio'!G119/'SCC x Atuacao = Comércio'!G87-1</f>
        <v>#DIV/0!</v>
      </c>
      <c r="H87" s="16" t="e">
        <f>+'SCC x Atuacao = Comércio'!H119/'SCC x Atuacao = Comércio'!H87-1</f>
        <v>#DIV/0!</v>
      </c>
      <c r="I87" s="16">
        <f>+'SCC x Atuacao = Comércio'!I119/'SCC x Atuacao = Comércio'!I87-1</f>
        <v>2.7535370337926857E-2</v>
      </c>
      <c r="J87" s="16" t="e">
        <f>+'SCC x Atuacao = Comércio'!J119/'SCC x Atuacao = Comércio'!J87-1</f>
        <v>#DIV/0!</v>
      </c>
      <c r="K87" s="16" t="e">
        <f>+'SCC x Atuacao = Comércio'!K119/'SCC x Atuacao = Comércio'!K87-1</f>
        <v>#DIV/0!</v>
      </c>
      <c r="L87" s="16">
        <f>+'SCC x Atuacao = Comércio'!L119/'SCC x Atuacao = Comércio'!L87-1</f>
        <v>-5.0034702275636445E-4</v>
      </c>
    </row>
    <row r="88" spans="1:12" x14ac:dyDescent="0.25">
      <c r="A88" s="122" t="s">
        <v>547</v>
      </c>
      <c r="B88" s="16">
        <f>+'SCC x Atuacao = Comércio'!B120/'SCC x Atuacao = Comércio'!B88-1</f>
        <v>7.0267173590746301E-2</v>
      </c>
      <c r="C88" s="16" t="e">
        <f>+'SCC x Atuacao = Comércio'!C120/'SCC x Atuacao = Comércio'!C88-1</f>
        <v>#DIV/0!</v>
      </c>
      <c r="D88" s="16" t="e">
        <f>+'SCC x Atuacao = Comércio'!D120/'SCC x Atuacao = Comércio'!D88-1</f>
        <v>#DIV/0!</v>
      </c>
      <c r="E88" s="16" t="e">
        <f>+'SCC x Atuacao = Comércio'!E120/'SCC x Atuacao = Comércio'!E88-1</f>
        <v>#DIV/0!</v>
      </c>
      <c r="F88" s="16">
        <f>+'SCC x Atuacao = Comércio'!F120/'SCC x Atuacao = Comércio'!F88-1</f>
        <v>7.6885249917685528E-2</v>
      </c>
      <c r="G88" s="16" t="e">
        <f>+'SCC x Atuacao = Comércio'!G120/'SCC x Atuacao = Comércio'!G88-1</f>
        <v>#DIV/0!</v>
      </c>
      <c r="H88" s="16" t="e">
        <f>+'SCC x Atuacao = Comércio'!H120/'SCC x Atuacao = Comércio'!H88-1</f>
        <v>#DIV/0!</v>
      </c>
      <c r="I88" s="16">
        <f>+'SCC x Atuacao = Comércio'!I120/'SCC x Atuacao = Comércio'!I88-1</f>
        <v>5.9055862473733178E-2</v>
      </c>
      <c r="J88" s="16" t="e">
        <f>+'SCC x Atuacao = Comércio'!J120/'SCC x Atuacao = Comércio'!J88-1</f>
        <v>#DIV/0!</v>
      </c>
      <c r="K88" s="16" t="e">
        <f>+'SCC x Atuacao = Comércio'!K120/'SCC x Atuacao = Comércio'!K88-1</f>
        <v>#DIV/0!</v>
      </c>
      <c r="L88" s="16">
        <f>+'SCC x Atuacao = Comércio'!L120/'SCC x Atuacao = Comércio'!L88-1</f>
        <v>7.5217318957679025E-2</v>
      </c>
    </row>
    <row r="89" spans="1:12" x14ac:dyDescent="0.25">
      <c r="A89" s="122" t="s">
        <v>548</v>
      </c>
      <c r="B89" s="16">
        <f>+'SCC x Atuacao = Comércio'!B121/'SCC x Atuacao = Comércio'!B89-1</f>
        <v>0.11122954972096188</v>
      </c>
      <c r="C89" s="16" t="e">
        <f>+'SCC x Atuacao = Comércio'!C121/'SCC x Atuacao = Comércio'!C89-1</f>
        <v>#DIV/0!</v>
      </c>
      <c r="D89" s="16" t="e">
        <f>+'SCC x Atuacao = Comércio'!D121/'SCC x Atuacao = Comércio'!D89-1</f>
        <v>#DIV/0!</v>
      </c>
      <c r="E89" s="16" t="e">
        <f>+'SCC x Atuacao = Comércio'!E121/'SCC x Atuacao = Comércio'!E89-1</f>
        <v>#DIV/0!</v>
      </c>
      <c r="F89" s="16">
        <f>+'SCC x Atuacao = Comércio'!F121/'SCC x Atuacao = Comércio'!F89-1</f>
        <v>1.8018489942559501E-2</v>
      </c>
      <c r="G89" s="16" t="e">
        <f>+'SCC x Atuacao = Comércio'!G121/'SCC x Atuacao = Comércio'!G89-1</f>
        <v>#DIV/0!</v>
      </c>
      <c r="H89" s="16" t="e">
        <f>+'SCC x Atuacao = Comércio'!H121/'SCC x Atuacao = Comércio'!H89-1</f>
        <v>#DIV/0!</v>
      </c>
      <c r="I89" s="16">
        <f>+'SCC x Atuacao = Comércio'!I121/'SCC x Atuacao = Comércio'!I89-1</f>
        <v>0.30088665251500712</v>
      </c>
      <c r="J89" s="16" t="e">
        <f>+'SCC x Atuacao = Comércio'!J121/'SCC x Atuacao = Comércio'!J89-1</f>
        <v>#DIV/0!</v>
      </c>
      <c r="K89" s="16" t="e">
        <f>+'SCC x Atuacao = Comércio'!K121/'SCC x Atuacao = Comércio'!K89-1</f>
        <v>#DIV/0!</v>
      </c>
      <c r="L89" s="16">
        <f>+'SCC x Atuacao = Comércio'!L121/'SCC x Atuacao = Comércio'!L89-1</f>
        <v>5.2940859476280577E-2</v>
      </c>
    </row>
    <row r="90" spans="1:12" x14ac:dyDescent="0.25">
      <c r="A90" s="122" t="s">
        <v>549</v>
      </c>
      <c r="B90" s="16">
        <f>+'SCC x Atuacao = Comércio'!B122/'SCC x Atuacao = Comércio'!B90-1</f>
        <v>1.7174800160171255E-3</v>
      </c>
      <c r="C90" s="16" t="e">
        <f>+'SCC x Atuacao = Comércio'!C122/'SCC x Atuacao = Comércio'!C90-1</f>
        <v>#DIV/0!</v>
      </c>
      <c r="D90" s="16" t="e">
        <f>+'SCC x Atuacao = Comércio'!D122/'SCC x Atuacao = Comércio'!D90-1</f>
        <v>#DIV/0!</v>
      </c>
      <c r="E90" s="16" t="e">
        <f>+'SCC x Atuacao = Comércio'!E122/'SCC x Atuacao = Comércio'!E90-1</f>
        <v>#DIV/0!</v>
      </c>
      <c r="F90" s="16">
        <f>+'SCC x Atuacao = Comércio'!F122/'SCC x Atuacao = Comércio'!F90-1</f>
        <v>6.2497158471697789E-2</v>
      </c>
      <c r="G90" s="16" t="e">
        <f>+'SCC x Atuacao = Comércio'!G122/'SCC x Atuacao = Comércio'!G90-1</f>
        <v>#DIV/0!</v>
      </c>
      <c r="H90" s="16" t="e">
        <f>+'SCC x Atuacao = Comércio'!H122/'SCC x Atuacao = Comércio'!H90-1</f>
        <v>#DIV/0!</v>
      </c>
      <c r="I90" s="16">
        <f>+'SCC x Atuacao = Comércio'!I122/'SCC x Atuacao = Comércio'!I90-1</f>
        <v>0.19648850114419969</v>
      </c>
      <c r="J90" s="16" t="e">
        <f>+'SCC x Atuacao = Comércio'!J122/'SCC x Atuacao = Comércio'!J90-1</f>
        <v>#DIV/0!</v>
      </c>
      <c r="K90" s="16" t="e">
        <f>+'SCC x Atuacao = Comércio'!K122/'SCC x Atuacao = Comércio'!K90-1</f>
        <v>#DIV/0!</v>
      </c>
      <c r="L90" s="16">
        <f>+'SCC x Atuacao = Comércio'!L122/'SCC x Atuacao = Comércio'!L90-1</f>
        <v>6.2802494682500543E-2</v>
      </c>
    </row>
    <row r="91" spans="1:12" x14ac:dyDescent="0.25">
      <c r="A91" s="122" t="s">
        <v>550</v>
      </c>
      <c r="B91" s="16">
        <f>+'SCC x Atuacao = Comércio'!B123/'SCC x Atuacao = Comércio'!B91-1</f>
        <v>3.6414122336597909E-2</v>
      </c>
      <c r="C91" s="16" t="e">
        <f>+'SCC x Atuacao = Comércio'!C123/'SCC x Atuacao = Comércio'!C91-1</f>
        <v>#DIV/0!</v>
      </c>
      <c r="D91" s="16" t="e">
        <f>+'SCC x Atuacao = Comércio'!D123/'SCC x Atuacao = Comércio'!D91-1</f>
        <v>#DIV/0!</v>
      </c>
      <c r="E91" s="16" t="e">
        <f>+'SCC x Atuacao = Comércio'!E123/'SCC x Atuacao = Comércio'!E91-1</f>
        <v>#DIV/0!</v>
      </c>
      <c r="F91" s="16">
        <f>+'SCC x Atuacao = Comércio'!F123/'SCC x Atuacao = Comércio'!F91-1</f>
        <v>4.459063676070496E-2</v>
      </c>
      <c r="G91" s="16" t="e">
        <f>+'SCC x Atuacao = Comércio'!G123/'SCC x Atuacao = Comércio'!G91-1</f>
        <v>#DIV/0!</v>
      </c>
      <c r="H91" s="16" t="e">
        <f>+'SCC x Atuacao = Comércio'!H123/'SCC x Atuacao = Comércio'!H91-1</f>
        <v>#DIV/0!</v>
      </c>
      <c r="I91" s="16">
        <f>+'SCC x Atuacao = Comércio'!I123/'SCC x Atuacao = Comércio'!I91-1</f>
        <v>3.3743819241902173E-2</v>
      </c>
      <c r="J91" s="16" t="e">
        <f>+'SCC x Atuacao = Comércio'!J123/'SCC x Atuacao = Comércio'!J91-1</f>
        <v>#DIV/0!</v>
      </c>
      <c r="K91" s="16" t="e">
        <f>+'SCC x Atuacao = Comércio'!K123/'SCC x Atuacao = Comércio'!K91-1</f>
        <v>#DIV/0!</v>
      </c>
      <c r="L91" s="16">
        <f>+'SCC x Atuacao = Comércio'!L123/'SCC x Atuacao = Comércio'!L91-1</f>
        <v>4.2674112477063098E-2</v>
      </c>
    </row>
    <row r="92" spans="1:12" x14ac:dyDescent="0.25">
      <c r="A92" s="122" t="s">
        <v>551</v>
      </c>
      <c r="B92" s="16">
        <f>+'SCC x Atuacao = Comércio'!B124/'SCC x Atuacao = Comércio'!B92-1</f>
        <v>-0.36744187385969318</v>
      </c>
      <c r="C92" s="16" t="e">
        <f>+'SCC x Atuacao = Comércio'!C124/'SCC x Atuacao = Comércio'!C92-1</f>
        <v>#DIV/0!</v>
      </c>
      <c r="D92" s="16" t="e">
        <f>+'SCC x Atuacao = Comércio'!D124/'SCC x Atuacao = Comércio'!D92-1</f>
        <v>#DIV/0!</v>
      </c>
      <c r="E92" s="16" t="e">
        <f>+'SCC x Atuacao = Comércio'!E124/'SCC x Atuacao = Comércio'!E92-1</f>
        <v>#DIV/0!</v>
      </c>
      <c r="F92" s="16">
        <f>+'SCC x Atuacao = Comércio'!F124/'SCC x Atuacao = Comércio'!F92-1</f>
        <v>-8.4697590304857462E-3</v>
      </c>
      <c r="G92" s="16" t="e">
        <f>+'SCC x Atuacao = Comércio'!G124/'SCC x Atuacao = Comércio'!G92-1</f>
        <v>#DIV/0!</v>
      </c>
      <c r="H92" s="16" t="e">
        <f>+'SCC x Atuacao = Comércio'!H124/'SCC x Atuacao = Comércio'!H92-1</f>
        <v>#DIV/0!</v>
      </c>
      <c r="I92" s="16">
        <f>+'SCC x Atuacao = Comércio'!I124/'SCC x Atuacao = Comércio'!I92-1</f>
        <v>0.22308624575200509</v>
      </c>
      <c r="J92" s="16" t="e">
        <f>+'SCC x Atuacao = Comércio'!J124/'SCC x Atuacao = Comércio'!J92-1</f>
        <v>#DIV/0!</v>
      </c>
      <c r="K92" s="16" t="e">
        <f>+'SCC x Atuacao = Comércio'!K124/'SCC x Atuacao = Comércio'!K92-1</f>
        <v>#DIV/0!</v>
      </c>
      <c r="L92" s="16">
        <f>+'SCC x Atuacao = Comércio'!L124/'SCC x Atuacao = Comércio'!L92-1</f>
        <v>-5.9931763320242637E-2</v>
      </c>
    </row>
    <row r="93" spans="1:12" x14ac:dyDescent="0.25">
      <c r="A93" s="122" t="s">
        <v>552</v>
      </c>
      <c r="B93" s="16">
        <f>+'SCC x Atuacao = Comércio'!B125/'SCC x Atuacao = Comércio'!B93-1</f>
        <v>-1.2312953978296348E-2</v>
      </c>
      <c r="C93" s="16" t="e">
        <f>+'SCC x Atuacao = Comércio'!C125/'SCC x Atuacao = Comércio'!C93-1</f>
        <v>#DIV/0!</v>
      </c>
      <c r="D93" s="16" t="e">
        <f>+'SCC x Atuacao = Comércio'!D125/'SCC x Atuacao = Comércio'!D93-1</f>
        <v>#DIV/0!</v>
      </c>
      <c r="E93" s="16" t="e">
        <f>+'SCC x Atuacao = Comércio'!E125/'SCC x Atuacao = Comércio'!E93-1</f>
        <v>#DIV/0!</v>
      </c>
      <c r="F93" s="16">
        <f>+'SCC x Atuacao = Comércio'!F125/'SCC x Atuacao = Comércio'!F93-1</f>
        <v>1.3214079586582272E-2</v>
      </c>
      <c r="G93" s="16" t="e">
        <f>+'SCC x Atuacao = Comércio'!G125/'SCC x Atuacao = Comércio'!G93-1</f>
        <v>#DIV/0!</v>
      </c>
      <c r="H93" s="16" t="e">
        <f>+'SCC x Atuacao = Comércio'!H125/'SCC x Atuacao = Comércio'!H93-1</f>
        <v>#DIV/0!</v>
      </c>
      <c r="I93" s="16">
        <f>+'SCC x Atuacao = Comércio'!I125/'SCC x Atuacao = Comércio'!I93-1</f>
        <v>-6.477978211473423E-2</v>
      </c>
      <c r="J93" s="16" t="e">
        <f>+'SCC x Atuacao = Comércio'!J125/'SCC x Atuacao = Comércio'!J93-1</f>
        <v>#DIV/0!</v>
      </c>
      <c r="K93" s="16" t="e">
        <f>+'SCC x Atuacao = Comércio'!K125/'SCC x Atuacao = Comércio'!K93-1</f>
        <v>#DIV/0!</v>
      </c>
      <c r="L93" s="16">
        <f>+'SCC x Atuacao = Comércio'!L125/'SCC x Atuacao = Comércio'!L93-1</f>
        <v>3.5142084458392731E-3</v>
      </c>
    </row>
    <row r="94" spans="1:12" x14ac:dyDescent="0.25">
      <c r="A94" s="122" t="s">
        <v>553</v>
      </c>
      <c r="B94" s="16">
        <f>+'SCC x Atuacao = Comércio'!B126/'SCC x Atuacao = Comércio'!B94-1</f>
        <v>-2.7690428548096002E-2</v>
      </c>
      <c r="C94" s="16" t="e">
        <f>+'SCC x Atuacao = Comércio'!C126/'SCC x Atuacao = Comércio'!C94-1</f>
        <v>#DIV/0!</v>
      </c>
      <c r="D94" s="16" t="e">
        <f>+'SCC x Atuacao = Comércio'!D126/'SCC x Atuacao = Comércio'!D94-1</f>
        <v>#DIV/0!</v>
      </c>
      <c r="E94" s="16" t="e">
        <f>+'SCC x Atuacao = Comércio'!E126/'SCC x Atuacao = Comércio'!E94-1</f>
        <v>#DIV/0!</v>
      </c>
      <c r="F94" s="16">
        <f>+'SCC x Atuacao = Comércio'!F126/'SCC x Atuacao = Comércio'!F94-1</f>
        <v>-2.1996010935398935E-3</v>
      </c>
      <c r="G94" s="16" t="e">
        <f>+'SCC x Atuacao = Comércio'!G126/'SCC x Atuacao = Comércio'!G94-1</f>
        <v>#DIV/0!</v>
      </c>
      <c r="H94" s="16" t="e">
        <f>+'SCC x Atuacao = Comércio'!H126/'SCC x Atuacao = Comércio'!H94-1</f>
        <v>#DIV/0!</v>
      </c>
      <c r="I94" s="16">
        <f>+'SCC x Atuacao = Comércio'!I126/'SCC x Atuacao = Comércio'!I94-1</f>
        <v>8.442656188915576E-2</v>
      </c>
      <c r="J94" s="16" t="e">
        <f>+'SCC x Atuacao = Comércio'!J126/'SCC x Atuacao = Comércio'!J94-1</f>
        <v>#DIV/0!</v>
      </c>
      <c r="K94" s="16" t="e">
        <f>+'SCC x Atuacao = Comércio'!K126/'SCC x Atuacao = Comércio'!K94-1</f>
        <v>#DIV/0!</v>
      </c>
      <c r="L94" s="16">
        <f>+'SCC x Atuacao = Comércio'!L126/'SCC x Atuacao = Comércio'!L94-1</f>
        <v>4.1189278771311955E-3</v>
      </c>
    </row>
    <row r="95" spans="1:12" x14ac:dyDescent="0.25">
      <c r="A95" s="122" t="s">
        <v>554</v>
      </c>
      <c r="B95" s="16">
        <f>+'SCC x Atuacao = Comércio'!B127/'SCC x Atuacao = Comércio'!B95-1</f>
        <v>0.23627958373901881</v>
      </c>
      <c r="C95" s="16" t="e">
        <f>+'SCC x Atuacao = Comércio'!C127/'SCC x Atuacao = Comércio'!C95-1</f>
        <v>#DIV/0!</v>
      </c>
      <c r="D95" s="16" t="e">
        <f>+'SCC x Atuacao = Comércio'!D127/'SCC x Atuacao = Comércio'!D95-1</f>
        <v>#DIV/0!</v>
      </c>
      <c r="E95" s="16" t="e">
        <f>+'SCC x Atuacao = Comércio'!E127/'SCC x Atuacao = Comércio'!E95-1</f>
        <v>#DIV/0!</v>
      </c>
      <c r="F95" s="16">
        <f>+'SCC x Atuacao = Comércio'!F127/'SCC x Atuacao = Comércio'!F95-1</f>
        <v>0.14920372292475648</v>
      </c>
      <c r="G95" s="16" t="e">
        <f>+'SCC x Atuacao = Comércio'!G127/'SCC x Atuacao = Comércio'!G95-1</f>
        <v>#DIV/0!</v>
      </c>
      <c r="H95" s="16" t="e">
        <f>+'SCC x Atuacao = Comércio'!H127/'SCC x Atuacao = Comércio'!H95-1</f>
        <v>#DIV/0!</v>
      </c>
      <c r="I95" s="16">
        <f>+'SCC x Atuacao = Comércio'!I127/'SCC x Atuacao = Comércio'!I95-1</f>
        <v>0.29403259358651201</v>
      </c>
      <c r="J95" s="16" t="e">
        <f>+'SCC x Atuacao = Comércio'!J127/'SCC x Atuacao = Comércio'!J95-1</f>
        <v>#DIV/0!</v>
      </c>
      <c r="K95" s="16" t="e">
        <f>+'SCC x Atuacao = Comércio'!K127/'SCC x Atuacao = Comércio'!K95-1</f>
        <v>#DIV/0!</v>
      </c>
      <c r="L95" s="16">
        <f>+'SCC x Atuacao = Comércio'!L127/'SCC x Atuacao = Comércio'!L95-1</f>
        <v>0.16481303949776493</v>
      </c>
    </row>
    <row r="96" spans="1:12" x14ac:dyDescent="0.25">
      <c r="A96" s="132" t="s">
        <v>94</v>
      </c>
      <c r="B96" s="16">
        <f>+'SCC x Atuacao = Comércio'!B128/'SCC x Atuacao = Comércio'!B96-1</f>
        <v>4.7490330774134781E-2</v>
      </c>
      <c r="C96" s="16" t="e">
        <f>+'SCC x Atuacao = Comércio'!C128/'SCC x Atuacao = Comércio'!C96-1</f>
        <v>#DIV/0!</v>
      </c>
      <c r="D96" s="16" t="e">
        <f>+'SCC x Atuacao = Comércio'!D128/'SCC x Atuacao = Comércio'!D96-1</f>
        <v>#DIV/0!</v>
      </c>
      <c r="E96" s="16" t="e">
        <f>+'SCC x Atuacao = Comércio'!E128/'SCC x Atuacao = Comércio'!E96-1</f>
        <v>#DIV/0!</v>
      </c>
      <c r="F96" s="16">
        <f>+'SCC x Atuacao = Comércio'!F128/'SCC x Atuacao = Comércio'!F96-1</f>
        <v>6.7232433653664048E-2</v>
      </c>
      <c r="G96" s="16" t="e">
        <f>+'SCC x Atuacao = Comércio'!G128/'SCC x Atuacao = Comércio'!G96-1</f>
        <v>#DIV/0!</v>
      </c>
      <c r="H96" s="16" t="e">
        <f>+'SCC x Atuacao = Comércio'!H128/'SCC x Atuacao = Comércio'!H96-1</f>
        <v>#DIV/0!</v>
      </c>
      <c r="I96" s="16">
        <f>+'SCC x Atuacao = Comércio'!I128/'SCC x Atuacao = Comércio'!I96-1</f>
        <v>9.9093789934664889E-2</v>
      </c>
      <c r="J96" s="16" t="e">
        <f>+'SCC x Atuacao = Comércio'!J128/'SCC x Atuacao = Comércio'!J96-1</f>
        <v>#DIV/0!</v>
      </c>
      <c r="K96" s="16" t="e">
        <f>+'SCC x Atuacao = Comércio'!K128/'SCC x Atuacao = Comércio'!K96-1</f>
        <v>#DIV/0!</v>
      </c>
      <c r="L96" s="16">
        <f>+'SCC x Atuacao = Comércio'!L128/'SCC x Atuacao = Comércio'!L96-1</f>
        <v>6.8049805069977154E-2</v>
      </c>
    </row>
    <row r="97" spans="1:12" x14ac:dyDescent="0.25">
      <c r="A97" s="122"/>
      <c r="B97" s="17"/>
      <c r="C97" s="17"/>
      <c r="D97" s="17"/>
      <c r="E97" s="17"/>
      <c r="F97" s="17"/>
      <c r="G97" s="17"/>
      <c r="H97" s="17"/>
      <c r="I97" s="17"/>
      <c r="J97" s="17"/>
      <c r="K97" s="17"/>
    </row>
    <row r="98" spans="1:12" x14ac:dyDescent="0.25">
      <c r="A98" s="122"/>
      <c r="B98" s="122"/>
      <c r="C98" s="122"/>
      <c r="D98" s="122"/>
      <c r="E98" s="122"/>
      <c r="F98" s="122"/>
      <c r="G98" s="122"/>
      <c r="H98" s="122"/>
      <c r="I98" s="122"/>
      <c r="J98" s="122"/>
      <c r="K98" s="122"/>
    </row>
    <row r="99" spans="1:12" s="122" customFormat="1" x14ac:dyDescent="0.25">
      <c r="B99" s="122">
        <v>2011</v>
      </c>
      <c r="C99" s="122">
        <v>2011</v>
      </c>
      <c r="D99" s="122">
        <v>2011</v>
      </c>
      <c r="E99" s="122">
        <v>2011</v>
      </c>
      <c r="F99" s="122">
        <v>2011</v>
      </c>
      <c r="G99" s="122">
        <v>2011</v>
      </c>
      <c r="H99" s="122">
        <v>2011</v>
      </c>
      <c r="I99" s="122">
        <v>2011</v>
      </c>
      <c r="J99" s="122">
        <v>2011</v>
      </c>
      <c r="K99" s="122">
        <v>2011</v>
      </c>
      <c r="L99" s="122">
        <v>2011</v>
      </c>
    </row>
    <row r="100" spans="1:12" s="122" customFormat="1" x14ac:dyDescent="0.25">
      <c r="B100" s="122" t="s">
        <v>779</v>
      </c>
      <c r="C100" s="122" t="s">
        <v>781</v>
      </c>
      <c r="D100" s="122" t="s">
        <v>23</v>
      </c>
      <c r="E100" s="122" t="s">
        <v>786</v>
      </c>
      <c r="F100" s="122" t="s">
        <v>787</v>
      </c>
      <c r="G100" s="122" t="s">
        <v>790</v>
      </c>
      <c r="H100" s="122" t="s">
        <v>25</v>
      </c>
      <c r="I100" s="122" t="s">
        <v>24</v>
      </c>
      <c r="J100" s="122" t="s">
        <v>35</v>
      </c>
      <c r="K100" s="122" t="s">
        <v>794</v>
      </c>
      <c r="L100" s="122" t="s">
        <v>938</v>
      </c>
    </row>
    <row r="101" spans="1:12" x14ac:dyDescent="0.25">
      <c r="A101" s="122" t="s">
        <v>528</v>
      </c>
      <c r="B101" s="16">
        <f>+'SCC x Atuacao = Comércio'!B133/'SCC x Atuacao = Comércio'!B101-1</f>
        <v>0.40683798709801833</v>
      </c>
      <c r="C101" s="16" t="e">
        <f>+'SCC x Atuacao = Comércio'!C133/'SCC x Atuacao = Comércio'!C101-1</f>
        <v>#DIV/0!</v>
      </c>
      <c r="D101" s="16" t="e">
        <f>+'SCC x Atuacao = Comércio'!D133/'SCC x Atuacao = Comércio'!D101-1</f>
        <v>#DIV/0!</v>
      </c>
      <c r="E101" s="16" t="e">
        <f>+'SCC x Atuacao = Comércio'!E133/'SCC x Atuacao = Comércio'!E101-1</f>
        <v>#DIV/0!</v>
      </c>
      <c r="F101" s="16">
        <f>+'SCC x Atuacao = Comércio'!F133/'SCC x Atuacao = Comércio'!F101-1</f>
        <v>-0.16001644347281385</v>
      </c>
      <c r="G101" s="16" t="e">
        <f>+'SCC x Atuacao = Comércio'!G133/'SCC x Atuacao = Comércio'!G101-1</f>
        <v>#DIV/0!</v>
      </c>
      <c r="H101" s="16" t="e">
        <f>+'SCC x Atuacao = Comércio'!H133/'SCC x Atuacao = Comércio'!H101-1</f>
        <v>#DIV/0!</v>
      </c>
      <c r="I101" s="16">
        <f>+'SCC x Atuacao = Comércio'!I133/'SCC x Atuacao = Comércio'!I101-1</f>
        <v>-5.2325227088804827E-2</v>
      </c>
      <c r="J101" s="16" t="e">
        <f>+'SCC x Atuacao = Comércio'!J133/'SCC x Atuacao = Comércio'!J101-1</f>
        <v>#DIV/0!</v>
      </c>
      <c r="K101" s="16" t="e">
        <f>+'SCC x Atuacao = Comércio'!K133/'SCC x Atuacao = Comércio'!K101-1</f>
        <v>#DIV/0!</v>
      </c>
      <c r="L101" s="16">
        <f>+'SCC x Atuacao = Comércio'!L133/'SCC x Atuacao = Comércio'!L101-1</f>
        <v>-6.1015441571506401E-2</v>
      </c>
    </row>
    <row r="102" spans="1:12" x14ac:dyDescent="0.25">
      <c r="A102" s="122" t="s">
        <v>529</v>
      </c>
      <c r="B102" s="16">
        <f>+'SCC x Atuacao = Comércio'!B134/'SCC x Atuacao = Comércio'!B102-1</f>
        <v>0.36124517390310795</v>
      </c>
      <c r="C102" s="16" t="e">
        <f>+'SCC x Atuacao = Comércio'!C134/'SCC x Atuacao = Comércio'!C102-1</f>
        <v>#DIV/0!</v>
      </c>
      <c r="D102" s="16" t="e">
        <f>+'SCC x Atuacao = Comércio'!D134/'SCC x Atuacao = Comércio'!D102-1</f>
        <v>#DIV/0!</v>
      </c>
      <c r="E102" s="16" t="e">
        <f>+'SCC x Atuacao = Comércio'!E134/'SCC x Atuacao = Comércio'!E102-1</f>
        <v>#DIV/0!</v>
      </c>
      <c r="F102" s="16">
        <f>+'SCC x Atuacao = Comércio'!F134/'SCC x Atuacao = Comércio'!F102-1</f>
        <v>-9.9045506134151862E-2</v>
      </c>
      <c r="G102" s="16" t="e">
        <f>+'SCC x Atuacao = Comércio'!G134/'SCC x Atuacao = Comércio'!G102-1</f>
        <v>#DIV/0!</v>
      </c>
      <c r="H102" s="16" t="e">
        <f>+'SCC x Atuacao = Comércio'!H134/'SCC x Atuacao = Comércio'!H102-1</f>
        <v>#DIV/0!</v>
      </c>
      <c r="I102" s="16">
        <f>+'SCC x Atuacao = Comércio'!I134/'SCC x Atuacao = Comércio'!I102-1</f>
        <v>-0.30940357387736916</v>
      </c>
      <c r="J102" s="16" t="e">
        <f>+'SCC x Atuacao = Comércio'!J134/'SCC x Atuacao = Comércio'!J102-1</f>
        <v>#DIV/0!</v>
      </c>
      <c r="K102" s="16" t="e">
        <f>+'SCC x Atuacao = Comércio'!K134/'SCC x Atuacao = Comércio'!K102-1</f>
        <v>#DIV/0!</v>
      </c>
      <c r="L102" s="16">
        <f>+'SCC x Atuacao = Comércio'!L134/'SCC x Atuacao = Comércio'!L102-1</f>
        <v>-9.5466522536905019E-2</v>
      </c>
    </row>
    <row r="103" spans="1:12" x14ac:dyDescent="0.25">
      <c r="A103" s="122" t="s">
        <v>530</v>
      </c>
      <c r="B103" s="16">
        <f>+'SCC x Atuacao = Comércio'!B135/'SCC x Atuacao = Comércio'!B103-1</f>
        <v>0.31015392236422246</v>
      </c>
      <c r="C103" s="16" t="e">
        <f>+'SCC x Atuacao = Comércio'!C135/'SCC x Atuacao = Comércio'!C103-1</f>
        <v>#DIV/0!</v>
      </c>
      <c r="D103" s="16" t="e">
        <f>+'SCC x Atuacao = Comércio'!D135/'SCC x Atuacao = Comércio'!D103-1</f>
        <v>#DIV/0!</v>
      </c>
      <c r="E103" s="16" t="e">
        <f>+'SCC x Atuacao = Comércio'!E135/'SCC x Atuacao = Comércio'!E103-1</f>
        <v>#DIV/0!</v>
      </c>
      <c r="F103" s="16">
        <f>+'SCC x Atuacao = Comércio'!F135/'SCC x Atuacao = Comércio'!F103-1</f>
        <v>4.9332294124519782E-2</v>
      </c>
      <c r="G103" s="16" t="e">
        <f>+'SCC x Atuacao = Comércio'!G135/'SCC x Atuacao = Comércio'!G103-1</f>
        <v>#DIV/0!</v>
      </c>
      <c r="H103" s="16" t="e">
        <f>+'SCC x Atuacao = Comércio'!H135/'SCC x Atuacao = Comércio'!H103-1</f>
        <v>#DIV/0!</v>
      </c>
      <c r="I103" s="16">
        <f>+'SCC x Atuacao = Comércio'!I135/'SCC x Atuacao = Comércio'!I103-1</f>
        <v>-0.24393488590241696</v>
      </c>
      <c r="J103" s="16" t="e">
        <f>+'SCC x Atuacao = Comércio'!J135/'SCC x Atuacao = Comércio'!J103-1</f>
        <v>#DIV/0!</v>
      </c>
      <c r="K103" s="16" t="e">
        <f>+'SCC x Atuacao = Comércio'!K135/'SCC x Atuacao = Comércio'!K103-1</f>
        <v>#DIV/0!</v>
      </c>
      <c r="L103" s="16">
        <f>+'SCC x Atuacao = Comércio'!L135/'SCC x Atuacao = Comércio'!L103-1</f>
        <v>4.653916463422858E-2</v>
      </c>
    </row>
    <row r="104" spans="1:12" x14ac:dyDescent="0.25">
      <c r="A104" s="122" t="s">
        <v>531</v>
      </c>
      <c r="B104" s="16">
        <f>+'SCC x Atuacao = Comércio'!B136/'SCC x Atuacao = Comércio'!B104-1</f>
        <v>0.31058147628466859</v>
      </c>
      <c r="C104" s="16" t="e">
        <f>+'SCC x Atuacao = Comércio'!C136/'SCC x Atuacao = Comércio'!C104-1</f>
        <v>#DIV/0!</v>
      </c>
      <c r="D104" s="16" t="e">
        <f>+'SCC x Atuacao = Comércio'!D136/'SCC x Atuacao = Comércio'!D104-1</f>
        <v>#DIV/0!</v>
      </c>
      <c r="E104" s="16" t="e">
        <f>+'SCC x Atuacao = Comércio'!E136/'SCC x Atuacao = Comércio'!E104-1</f>
        <v>#DIV/0!</v>
      </c>
      <c r="F104" s="16">
        <f>+'SCC x Atuacao = Comércio'!F136/'SCC x Atuacao = Comércio'!F104-1</f>
        <v>8.4423825397559327E-3</v>
      </c>
      <c r="G104" s="16" t="e">
        <f>+'SCC x Atuacao = Comércio'!G136/'SCC x Atuacao = Comércio'!G104-1</f>
        <v>#DIV/0!</v>
      </c>
      <c r="H104" s="16" t="e">
        <f>+'SCC x Atuacao = Comércio'!H136/'SCC x Atuacao = Comércio'!H104-1</f>
        <v>#DIV/0!</v>
      </c>
      <c r="I104" s="16">
        <f>+'SCC x Atuacao = Comércio'!I136/'SCC x Atuacao = Comércio'!I104-1</f>
        <v>-8.4078574578169252E-2</v>
      </c>
      <c r="J104" s="16" t="e">
        <f>+'SCC x Atuacao = Comércio'!J136/'SCC x Atuacao = Comércio'!J104-1</f>
        <v>#DIV/0!</v>
      </c>
      <c r="K104" s="16" t="e">
        <f>+'SCC x Atuacao = Comércio'!K136/'SCC x Atuacao = Comércio'!K104-1</f>
        <v>#DIV/0!</v>
      </c>
      <c r="L104" s="16">
        <f>+'SCC x Atuacao = Comércio'!L136/'SCC x Atuacao = Comércio'!L104-1</f>
        <v>3.3448475391644195E-3</v>
      </c>
    </row>
    <row r="105" spans="1:12" x14ac:dyDescent="0.25">
      <c r="A105" s="122" t="s">
        <v>532</v>
      </c>
      <c r="B105" s="16">
        <f>+'SCC x Atuacao = Comércio'!B137/'SCC x Atuacao = Comércio'!B105-1</f>
        <v>0.20878128247061767</v>
      </c>
      <c r="C105" s="16" t="e">
        <f>+'SCC x Atuacao = Comércio'!C137/'SCC x Atuacao = Comércio'!C105-1</f>
        <v>#DIV/0!</v>
      </c>
      <c r="D105" s="16" t="e">
        <f>+'SCC x Atuacao = Comércio'!D137/'SCC x Atuacao = Comércio'!D105-1</f>
        <v>#DIV/0!</v>
      </c>
      <c r="E105" s="16" t="e">
        <f>+'SCC x Atuacao = Comércio'!E137/'SCC x Atuacao = Comércio'!E105-1</f>
        <v>#DIV/0!</v>
      </c>
      <c r="F105" s="16">
        <f>+'SCC x Atuacao = Comércio'!F137/'SCC x Atuacao = Comércio'!F105-1</f>
        <v>-3.8053782923470614E-3</v>
      </c>
      <c r="G105" s="16" t="e">
        <f>+'SCC x Atuacao = Comércio'!G137/'SCC x Atuacao = Comércio'!G105-1</f>
        <v>#DIV/0!</v>
      </c>
      <c r="H105" s="16" t="e">
        <f>+'SCC x Atuacao = Comércio'!H137/'SCC x Atuacao = Comércio'!H105-1</f>
        <v>#DIV/0!</v>
      </c>
      <c r="I105" s="16">
        <f>+'SCC x Atuacao = Comércio'!I137/'SCC x Atuacao = Comércio'!I105-1</f>
        <v>-0.32686020584256448</v>
      </c>
      <c r="J105" s="16" t="e">
        <f>+'SCC x Atuacao = Comércio'!J137/'SCC x Atuacao = Comércio'!J105-1</f>
        <v>#DIV/0!</v>
      </c>
      <c r="K105" s="16" t="e">
        <f>+'SCC x Atuacao = Comércio'!K137/'SCC x Atuacao = Comércio'!K105-1</f>
        <v>#DIV/0!</v>
      </c>
      <c r="L105" s="16">
        <f>+'SCC x Atuacao = Comércio'!L137/'SCC x Atuacao = Comércio'!L105-1</f>
        <v>-3.1847415376658472E-2</v>
      </c>
    </row>
    <row r="106" spans="1:12" x14ac:dyDescent="0.25">
      <c r="A106" s="122" t="s">
        <v>533</v>
      </c>
      <c r="B106" s="16">
        <f>+'SCC x Atuacao = Comércio'!B138/'SCC x Atuacao = Comércio'!B106-1</f>
        <v>-0.34449543534956395</v>
      </c>
      <c r="C106" s="16" t="e">
        <f>+'SCC x Atuacao = Comércio'!C138/'SCC x Atuacao = Comércio'!C106-1</f>
        <v>#DIV/0!</v>
      </c>
      <c r="D106" s="16" t="e">
        <f>+'SCC x Atuacao = Comércio'!D138/'SCC x Atuacao = Comércio'!D106-1</f>
        <v>#DIV/0!</v>
      </c>
      <c r="E106" s="16" t="e">
        <f>+'SCC x Atuacao = Comércio'!E138/'SCC x Atuacao = Comércio'!E106-1</f>
        <v>#DIV/0!</v>
      </c>
      <c r="F106" s="16">
        <f>+'SCC x Atuacao = Comércio'!F138/'SCC x Atuacao = Comércio'!F106-1</f>
        <v>-7.9856528557364581E-2</v>
      </c>
      <c r="G106" s="16" t="e">
        <f>+'SCC x Atuacao = Comércio'!G138/'SCC x Atuacao = Comércio'!G106-1</f>
        <v>#DIV/0!</v>
      </c>
      <c r="H106" s="16" t="e">
        <f>+'SCC x Atuacao = Comércio'!H138/'SCC x Atuacao = Comércio'!H106-1</f>
        <v>#DIV/0!</v>
      </c>
      <c r="I106" s="16">
        <f>+'SCC x Atuacao = Comércio'!I138/'SCC x Atuacao = Comércio'!I106-1</f>
        <v>-0.20795901846319187</v>
      </c>
      <c r="J106" s="16" t="e">
        <f>+'SCC x Atuacao = Comércio'!J138/'SCC x Atuacao = Comércio'!J106-1</f>
        <v>#DIV/0!</v>
      </c>
      <c r="K106" s="16" t="e">
        <f>+'SCC x Atuacao = Comércio'!K138/'SCC x Atuacao = Comércio'!K106-1</f>
        <v>#DIV/0!</v>
      </c>
      <c r="L106" s="16">
        <f>+'SCC x Atuacao = Comércio'!L138/'SCC x Atuacao = Comércio'!L106-1</f>
        <v>-0.10544557961514067</v>
      </c>
    </row>
    <row r="107" spans="1:12" x14ac:dyDescent="0.25">
      <c r="A107" s="122" t="s">
        <v>534</v>
      </c>
      <c r="B107" s="16">
        <f>+'SCC x Atuacao = Comércio'!B139/'SCC x Atuacao = Comércio'!B107-1</f>
        <v>0.39125113197293171</v>
      </c>
      <c r="C107" s="16" t="e">
        <f>+'SCC x Atuacao = Comércio'!C139/'SCC x Atuacao = Comércio'!C107-1</f>
        <v>#DIV/0!</v>
      </c>
      <c r="D107" s="16" t="e">
        <f>+'SCC x Atuacao = Comércio'!D139/'SCC x Atuacao = Comércio'!D107-1</f>
        <v>#DIV/0!</v>
      </c>
      <c r="E107" s="16" t="e">
        <f>+'SCC x Atuacao = Comércio'!E139/'SCC x Atuacao = Comércio'!E107-1</f>
        <v>#DIV/0!</v>
      </c>
      <c r="F107" s="16">
        <f>+'SCC x Atuacao = Comércio'!F139/'SCC x Atuacao = Comércio'!F107-1</f>
        <v>-0.23455493434078112</v>
      </c>
      <c r="G107" s="16" t="e">
        <f>+'SCC x Atuacao = Comércio'!G139/'SCC x Atuacao = Comércio'!G107-1</f>
        <v>#DIV/0!</v>
      </c>
      <c r="H107" s="16" t="e">
        <f>+'SCC x Atuacao = Comércio'!H139/'SCC x Atuacao = Comércio'!H107-1</f>
        <v>#DIV/0!</v>
      </c>
      <c r="I107" s="16">
        <f>+'SCC x Atuacao = Comércio'!I139/'SCC x Atuacao = Comércio'!I107-1</f>
        <v>-0.30460434497641475</v>
      </c>
      <c r="J107" s="16" t="e">
        <f>+'SCC x Atuacao = Comércio'!J139/'SCC x Atuacao = Comércio'!J107-1</f>
        <v>#DIV/0!</v>
      </c>
      <c r="K107" s="16" t="e">
        <f>+'SCC x Atuacao = Comércio'!K139/'SCC x Atuacao = Comércio'!K107-1</f>
        <v>#DIV/0!</v>
      </c>
      <c r="L107" s="16">
        <f>+'SCC x Atuacao = Comércio'!L139/'SCC x Atuacao = Comércio'!L107-1</f>
        <v>-0.2151535088521731</v>
      </c>
    </row>
    <row r="108" spans="1:12" x14ac:dyDescent="0.25">
      <c r="A108" s="122" t="s">
        <v>535</v>
      </c>
      <c r="B108" s="16">
        <f>+'SCC x Atuacao = Comércio'!B140/'SCC x Atuacao = Comércio'!B108-1</f>
        <v>0.14412079503883679</v>
      </c>
      <c r="C108" s="16" t="e">
        <f>+'SCC x Atuacao = Comércio'!C140/'SCC x Atuacao = Comércio'!C108-1</f>
        <v>#DIV/0!</v>
      </c>
      <c r="D108" s="16" t="e">
        <f>+'SCC x Atuacao = Comércio'!D140/'SCC x Atuacao = Comércio'!D108-1</f>
        <v>#DIV/0!</v>
      </c>
      <c r="E108" s="16" t="e">
        <f>+'SCC x Atuacao = Comércio'!E140/'SCC x Atuacao = Comércio'!E108-1</f>
        <v>#DIV/0!</v>
      </c>
      <c r="F108" s="16">
        <f>+'SCC x Atuacao = Comércio'!F140/'SCC x Atuacao = Comércio'!F108-1</f>
        <v>-4.6656108397042706E-2</v>
      </c>
      <c r="G108" s="16" t="e">
        <f>+'SCC x Atuacao = Comércio'!G140/'SCC x Atuacao = Comércio'!G108-1</f>
        <v>#DIV/0!</v>
      </c>
      <c r="H108" s="16" t="e">
        <f>+'SCC x Atuacao = Comércio'!H140/'SCC x Atuacao = Comércio'!H108-1</f>
        <v>#DIV/0!</v>
      </c>
      <c r="I108" s="16">
        <f>+'SCC x Atuacao = Comércio'!I140/'SCC x Atuacao = Comércio'!I108-1</f>
        <v>-0.27084596487157209</v>
      </c>
      <c r="J108" s="16" t="e">
        <f>+'SCC x Atuacao = Comércio'!J140/'SCC x Atuacao = Comércio'!J108-1</f>
        <v>#DIV/0!</v>
      </c>
      <c r="K108" s="16" t="e">
        <f>+'SCC x Atuacao = Comércio'!K140/'SCC x Atuacao = Comércio'!K108-1</f>
        <v>#DIV/0!</v>
      </c>
      <c r="L108" s="16">
        <f>+'SCC x Atuacao = Comércio'!L140/'SCC x Atuacao = Comércio'!L108-1</f>
        <v>-5.6222288493523398E-2</v>
      </c>
    </row>
    <row r="109" spans="1:12" x14ac:dyDescent="0.25">
      <c r="A109" s="122" t="s">
        <v>536</v>
      </c>
      <c r="B109" s="16">
        <f>+'SCC x Atuacao = Comércio'!B141/'SCC x Atuacao = Comércio'!B109-1</f>
        <v>0.34540667077634923</v>
      </c>
      <c r="C109" s="16" t="e">
        <f>+'SCC x Atuacao = Comércio'!C141/'SCC x Atuacao = Comércio'!C109-1</f>
        <v>#DIV/0!</v>
      </c>
      <c r="D109" s="16" t="e">
        <f>+'SCC x Atuacao = Comércio'!D141/'SCC x Atuacao = Comércio'!D109-1</f>
        <v>#DIV/0!</v>
      </c>
      <c r="E109" s="16" t="e">
        <f>+'SCC x Atuacao = Comércio'!E141/'SCC x Atuacao = Comércio'!E109-1</f>
        <v>#DIV/0!</v>
      </c>
      <c r="F109" s="16">
        <f>+'SCC x Atuacao = Comércio'!F141/'SCC x Atuacao = Comércio'!F109-1</f>
        <v>2.8194667169728183E-2</v>
      </c>
      <c r="G109" s="16" t="e">
        <f>+'SCC x Atuacao = Comércio'!G141/'SCC x Atuacao = Comércio'!G109-1</f>
        <v>#DIV/0!</v>
      </c>
      <c r="H109" s="16" t="e">
        <f>+'SCC x Atuacao = Comércio'!H141/'SCC x Atuacao = Comércio'!H109-1</f>
        <v>#DIV/0!</v>
      </c>
      <c r="I109" s="16">
        <f>+'SCC x Atuacao = Comércio'!I141/'SCC x Atuacao = Comércio'!I109-1</f>
        <v>-0.29420451409138582</v>
      </c>
      <c r="J109" s="16" t="e">
        <f>+'SCC x Atuacao = Comércio'!J141/'SCC x Atuacao = Comércio'!J109-1</f>
        <v>#DIV/0!</v>
      </c>
      <c r="K109" s="16" t="e">
        <f>+'SCC x Atuacao = Comércio'!K141/'SCC x Atuacao = Comércio'!K109-1</f>
        <v>#DIV/0!</v>
      </c>
      <c r="L109" s="16">
        <f>+'SCC x Atuacao = Comércio'!L141/'SCC x Atuacao = Comércio'!L109-1</f>
        <v>1.6542425914435555E-2</v>
      </c>
    </row>
    <row r="110" spans="1:12" x14ac:dyDescent="0.25">
      <c r="A110" s="122" t="s">
        <v>537</v>
      </c>
      <c r="B110" s="16">
        <f>+'SCC x Atuacao = Comércio'!B142/'SCC x Atuacao = Comércio'!B110-1</f>
        <v>0.3010461309801804</v>
      </c>
      <c r="C110" s="16" t="e">
        <f>+'SCC x Atuacao = Comércio'!C142/'SCC x Atuacao = Comércio'!C110-1</f>
        <v>#DIV/0!</v>
      </c>
      <c r="D110" s="16" t="e">
        <f>+'SCC x Atuacao = Comércio'!D142/'SCC x Atuacao = Comércio'!D110-1</f>
        <v>#DIV/0!</v>
      </c>
      <c r="E110" s="16" t="e">
        <f>+'SCC x Atuacao = Comércio'!E142/'SCC x Atuacao = Comércio'!E110-1</f>
        <v>#DIV/0!</v>
      </c>
      <c r="F110" s="16">
        <f>+'SCC x Atuacao = Comércio'!F142/'SCC x Atuacao = Comércio'!F110-1</f>
        <v>8.5843741206656388E-2</v>
      </c>
      <c r="G110" s="16" t="e">
        <f>+'SCC x Atuacao = Comércio'!G142/'SCC x Atuacao = Comércio'!G110-1</f>
        <v>#DIV/0!</v>
      </c>
      <c r="H110" s="16" t="e">
        <f>+'SCC x Atuacao = Comércio'!H142/'SCC x Atuacao = Comércio'!H110-1</f>
        <v>#DIV/0!</v>
      </c>
      <c r="I110" s="16">
        <f>+'SCC x Atuacao = Comércio'!I142/'SCC x Atuacao = Comércio'!I110-1</f>
        <v>-0.31730994044780647</v>
      </c>
      <c r="J110" s="16" t="e">
        <f>+'SCC x Atuacao = Comércio'!J142/'SCC x Atuacao = Comércio'!J110-1</f>
        <v>#DIV/0!</v>
      </c>
      <c r="K110" s="16" t="e">
        <f>+'SCC x Atuacao = Comércio'!K142/'SCC x Atuacao = Comércio'!K110-1</f>
        <v>#DIV/0!</v>
      </c>
      <c r="L110" s="16">
        <f>+'SCC x Atuacao = Comércio'!L142/'SCC x Atuacao = Comércio'!L110-1</f>
        <v>7.8267098999135643E-2</v>
      </c>
    </row>
    <row r="111" spans="1:12" x14ac:dyDescent="0.25">
      <c r="A111" s="122" t="s">
        <v>538</v>
      </c>
      <c r="B111" s="16">
        <f>+'SCC x Atuacao = Comércio'!B143/'SCC x Atuacao = Comércio'!B111-1</f>
        <v>0.17781566490577227</v>
      </c>
      <c r="C111" s="16" t="e">
        <f>+'SCC x Atuacao = Comércio'!C143/'SCC x Atuacao = Comércio'!C111-1</f>
        <v>#DIV/0!</v>
      </c>
      <c r="D111" s="16" t="e">
        <f>+'SCC x Atuacao = Comércio'!D143/'SCC x Atuacao = Comércio'!D111-1</f>
        <v>#DIV/0!</v>
      </c>
      <c r="E111" s="16" t="e">
        <f>+'SCC x Atuacao = Comércio'!E143/'SCC x Atuacao = Comércio'!E111-1</f>
        <v>#DIV/0!</v>
      </c>
      <c r="F111" s="16">
        <f>+'SCC x Atuacao = Comércio'!F143/'SCC x Atuacao = Comércio'!F111-1</f>
        <v>7.1408333812639224E-2</v>
      </c>
      <c r="G111" s="16" t="e">
        <f>+'SCC x Atuacao = Comércio'!G143/'SCC x Atuacao = Comércio'!G111-1</f>
        <v>#DIV/0!</v>
      </c>
      <c r="H111" s="16" t="e">
        <f>+'SCC x Atuacao = Comércio'!H143/'SCC x Atuacao = Comércio'!H111-1</f>
        <v>#DIV/0!</v>
      </c>
      <c r="I111" s="16">
        <f>+'SCC x Atuacao = Comércio'!I143/'SCC x Atuacao = Comércio'!I111-1</f>
        <v>-0.18470539573893763</v>
      </c>
      <c r="J111" s="16" t="e">
        <f>+'SCC x Atuacao = Comércio'!J143/'SCC x Atuacao = Comércio'!J111-1</f>
        <v>#DIV/0!</v>
      </c>
      <c r="K111" s="16" t="e">
        <f>+'SCC x Atuacao = Comércio'!K143/'SCC x Atuacao = Comércio'!K111-1</f>
        <v>#DIV/0!</v>
      </c>
      <c r="L111" s="16">
        <f>+'SCC x Atuacao = Comércio'!L143/'SCC x Atuacao = Comércio'!L111-1</f>
        <v>4.4552574616340213E-2</v>
      </c>
    </row>
    <row r="112" spans="1:12" x14ac:dyDescent="0.25">
      <c r="A112" s="122" t="s">
        <v>539</v>
      </c>
      <c r="B112" s="16">
        <f>+'SCC x Atuacao = Comércio'!B144/'SCC x Atuacao = Comércio'!B112-1</f>
        <v>0.35760820596960108</v>
      </c>
      <c r="C112" s="16" t="e">
        <f>+'SCC x Atuacao = Comércio'!C144/'SCC x Atuacao = Comércio'!C112-1</f>
        <v>#DIV/0!</v>
      </c>
      <c r="D112" s="16" t="e">
        <f>+'SCC x Atuacao = Comércio'!D144/'SCC x Atuacao = Comércio'!D112-1</f>
        <v>#DIV/0!</v>
      </c>
      <c r="E112" s="16" t="e">
        <f>+'SCC x Atuacao = Comércio'!E144/'SCC x Atuacao = Comércio'!E112-1</f>
        <v>#DIV/0!</v>
      </c>
      <c r="F112" s="16">
        <f>+'SCC x Atuacao = Comércio'!F144/'SCC x Atuacao = Comércio'!F112-1</f>
        <v>0.20028874204243929</v>
      </c>
      <c r="G112" s="16" t="e">
        <f>+'SCC x Atuacao = Comércio'!G144/'SCC x Atuacao = Comércio'!G112-1</f>
        <v>#DIV/0!</v>
      </c>
      <c r="H112" s="16" t="e">
        <f>+'SCC x Atuacao = Comércio'!H144/'SCC x Atuacao = Comércio'!H112-1</f>
        <v>#DIV/0!</v>
      </c>
      <c r="I112" s="16">
        <f>+'SCC x Atuacao = Comércio'!I144/'SCC x Atuacao = Comércio'!I112-1</f>
        <v>-9.8698596059114463E-2</v>
      </c>
      <c r="J112" s="16" t="e">
        <f>+'SCC x Atuacao = Comércio'!J144/'SCC x Atuacao = Comércio'!J112-1</f>
        <v>#DIV/0!</v>
      </c>
      <c r="K112" s="16" t="e">
        <f>+'SCC x Atuacao = Comércio'!K144/'SCC x Atuacao = Comércio'!K112-1</f>
        <v>#DIV/0!</v>
      </c>
      <c r="L112" s="16">
        <f>+'SCC x Atuacao = Comércio'!L144/'SCC x Atuacao = Comércio'!L112-1</f>
        <v>0.1948612827261873</v>
      </c>
    </row>
    <row r="113" spans="1:12" x14ac:dyDescent="0.25">
      <c r="A113" s="122" t="s">
        <v>540</v>
      </c>
      <c r="B113" s="16">
        <f>+'SCC x Atuacao = Comércio'!B145/'SCC x Atuacao = Comércio'!B113-1</f>
        <v>0.23427632906952889</v>
      </c>
      <c r="C113" s="16" t="e">
        <f>+'SCC x Atuacao = Comércio'!C145/'SCC x Atuacao = Comércio'!C113-1</f>
        <v>#DIV/0!</v>
      </c>
      <c r="D113" s="16" t="e">
        <f>+'SCC x Atuacao = Comércio'!D145/'SCC x Atuacao = Comércio'!D113-1</f>
        <v>#DIV/0!</v>
      </c>
      <c r="E113" s="16" t="e">
        <f>+'SCC x Atuacao = Comércio'!E145/'SCC x Atuacao = Comércio'!E113-1</f>
        <v>#DIV/0!</v>
      </c>
      <c r="F113" s="16">
        <f>+'SCC x Atuacao = Comércio'!F145/'SCC x Atuacao = Comércio'!F113-1</f>
        <v>-0.18128447166024286</v>
      </c>
      <c r="G113" s="16" t="e">
        <f>+'SCC x Atuacao = Comércio'!G145/'SCC x Atuacao = Comércio'!G113-1</f>
        <v>#DIV/0!</v>
      </c>
      <c r="H113" s="16" t="e">
        <f>+'SCC x Atuacao = Comércio'!H145/'SCC x Atuacao = Comércio'!H113-1</f>
        <v>#DIV/0!</v>
      </c>
      <c r="I113" s="16">
        <f>+'SCC x Atuacao = Comércio'!I145/'SCC x Atuacao = Comércio'!I113-1</f>
        <v>-0.29648958405922277</v>
      </c>
      <c r="J113" s="16" t="e">
        <f>+'SCC x Atuacao = Comércio'!J145/'SCC x Atuacao = Comércio'!J113-1</f>
        <v>#DIV/0!</v>
      </c>
      <c r="K113" s="16" t="e">
        <f>+'SCC x Atuacao = Comércio'!K145/'SCC x Atuacao = Comércio'!K113-1</f>
        <v>#DIV/0!</v>
      </c>
      <c r="L113" s="16">
        <f>+'SCC x Atuacao = Comércio'!L145/'SCC x Atuacao = Comércio'!L113-1</f>
        <v>-0.1761188874420816</v>
      </c>
    </row>
    <row r="114" spans="1:12" x14ac:dyDescent="0.25">
      <c r="A114" s="122" t="s">
        <v>541</v>
      </c>
      <c r="B114" s="16">
        <f>+'SCC x Atuacao = Comércio'!B146/'SCC x Atuacao = Comércio'!B114-1</f>
        <v>0.32322333064197739</v>
      </c>
      <c r="C114" s="16" t="e">
        <f>+'SCC x Atuacao = Comércio'!C146/'SCC x Atuacao = Comércio'!C114-1</f>
        <v>#DIV/0!</v>
      </c>
      <c r="D114" s="16" t="e">
        <f>+'SCC x Atuacao = Comércio'!D146/'SCC x Atuacao = Comércio'!D114-1</f>
        <v>#DIV/0!</v>
      </c>
      <c r="E114" s="16" t="e">
        <f>+'SCC x Atuacao = Comércio'!E146/'SCC x Atuacao = Comércio'!E114-1</f>
        <v>#DIV/0!</v>
      </c>
      <c r="F114" s="16">
        <f>+'SCC x Atuacao = Comércio'!F146/'SCC x Atuacao = Comércio'!F114-1</f>
        <v>3.7164816236368026E-2</v>
      </c>
      <c r="G114" s="16" t="e">
        <f>+'SCC x Atuacao = Comércio'!G146/'SCC x Atuacao = Comércio'!G114-1</f>
        <v>#DIV/0!</v>
      </c>
      <c r="H114" s="16" t="e">
        <f>+'SCC x Atuacao = Comércio'!H146/'SCC x Atuacao = Comércio'!H114-1</f>
        <v>#DIV/0!</v>
      </c>
      <c r="I114" s="16">
        <f>+'SCC x Atuacao = Comércio'!I146/'SCC x Atuacao = Comércio'!I114-1</f>
        <v>-0.45638302901336369</v>
      </c>
      <c r="J114" s="16" t="e">
        <f>+'SCC x Atuacao = Comércio'!J146/'SCC x Atuacao = Comércio'!J114-1</f>
        <v>#DIV/0!</v>
      </c>
      <c r="K114" s="16" t="e">
        <f>+'SCC x Atuacao = Comércio'!K146/'SCC x Atuacao = Comércio'!K114-1</f>
        <v>#DIV/0!</v>
      </c>
      <c r="L114" s="16">
        <f>+'SCC x Atuacao = Comércio'!L146/'SCC x Atuacao = Comércio'!L114-1</f>
        <v>6.7613277517828418E-3</v>
      </c>
    </row>
    <row r="115" spans="1:12" x14ac:dyDescent="0.25">
      <c r="A115" s="122" t="s">
        <v>542</v>
      </c>
      <c r="B115" s="16">
        <f>+'SCC x Atuacao = Comércio'!B147/'SCC x Atuacao = Comércio'!B115-1</f>
        <v>0.26484780156637378</v>
      </c>
      <c r="C115" s="16" t="e">
        <f>+'SCC x Atuacao = Comércio'!C147/'SCC x Atuacao = Comércio'!C115-1</f>
        <v>#DIV/0!</v>
      </c>
      <c r="D115" s="16" t="e">
        <f>+'SCC x Atuacao = Comércio'!D147/'SCC x Atuacao = Comércio'!D115-1</f>
        <v>#DIV/0!</v>
      </c>
      <c r="E115" s="16" t="e">
        <f>+'SCC x Atuacao = Comércio'!E147/'SCC x Atuacao = Comércio'!E115-1</f>
        <v>#DIV/0!</v>
      </c>
      <c r="F115" s="16">
        <f>+'SCC x Atuacao = Comércio'!F147/'SCC x Atuacao = Comércio'!F115-1</f>
        <v>5.0894699539711041E-2</v>
      </c>
      <c r="G115" s="16" t="e">
        <f>+'SCC x Atuacao = Comércio'!G147/'SCC x Atuacao = Comércio'!G115-1</f>
        <v>#DIV/0!</v>
      </c>
      <c r="H115" s="16" t="e">
        <f>+'SCC x Atuacao = Comércio'!H147/'SCC x Atuacao = Comércio'!H115-1</f>
        <v>#DIV/0!</v>
      </c>
      <c r="I115" s="16">
        <f>+'SCC x Atuacao = Comércio'!I147/'SCC x Atuacao = Comércio'!I115-1</f>
        <v>0.29403887805311157</v>
      </c>
      <c r="J115" s="16" t="e">
        <f>+'SCC x Atuacao = Comércio'!J147/'SCC x Atuacao = Comércio'!J115-1</f>
        <v>#DIV/0!</v>
      </c>
      <c r="K115" s="16" t="e">
        <f>+'SCC x Atuacao = Comércio'!K147/'SCC x Atuacao = Comércio'!K115-1</f>
        <v>#DIV/0!</v>
      </c>
      <c r="L115" s="16">
        <f>+'SCC x Atuacao = Comércio'!L147/'SCC x Atuacao = Comércio'!L115-1</f>
        <v>8.6215888146265574E-2</v>
      </c>
    </row>
    <row r="116" spans="1:12" x14ac:dyDescent="0.25">
      <c r="A116" s="122" t="s">
        <v>543</v>
      </c>
      <c r="B116" s="16">
        <f>+'SCC x Atuacao = Comércio'!B148/'SCC x Atuacao = Comércio'!B116-1</f>
        <v>0.23193435787151251</v>
      </c>
      <c r="C116" s="16" t="e">
        <f>+'SCC x Atuacao = Comércio'!C148/'SCC x Atuacao = Comércio'!C116-1</f>
        <v>#DIV/0!</v>
      </c>
      <c r="D116" s="16" t="e">
        <f>+'SCC x Atuacao = Comércio'!D148/'SCC x Atuacao = Comércio'!D116-1</f>
        <v>#DIV/0!</v>
      </c>
      <c r="E116" s="16" t="e">
        <f>+'SCC x Atuacao = Comércio'!E148/'SCC x Atuacao = Comércio'!E116-1</f>
        <v>#DIV/0!</v>
      </c>
      <c r="F116" s="16">
        <f>+'SCC x Atuacao = Comércio'!F148/'SCC x Atuacao = Comércio'!F116-1</f>
        <v>1.8419941064955925E-2</v>
      </c>
      <c r="G116" s="16" t="e">
        <f>+'SCC x Atuacao = Comércio'!G148/'SCC x Atuacao = Comércio'!G116-1</f>
        <v>#DIV/0!</v>
      </c>
      <c r="H116" s="16" t="e">
        <f>+'SCC x Atuacao = Comércio'!H148/'SCC x Atuacao = Comércio'!H116-1</f>
        <v>#DIV/0!</v>
      </c>
      <c r="I116" s="16">
        <f>+'SCC x Atuacao = Comércio'!I148/'SCC x Atuacao = Comércio'!I116-1</f>
        <v>-0.30978537732208222</v>
      </c>
      <c r="J116" s="16" t="e">
        <f>+'SCC x Atuacao = Comércio'!J148/'SCC x Atuacao = Comércio'!J116-1</f>
        <v>#DIV/0!</v>
      </c>
      <c r="K116" s="16" t="e">
        <f>+'SCC x Atuacao = Comércio'!K148/'SCC x Atuacao = Comércio'!K116-1</f>
        <v>#DIV/0!</v>
      </c>
      <c r="L116" s="16">
        <f>+'SCC x Atuacao = Comércio'!L148/'SCC x Atuacao = Comércio'!L116-1</f>
        <v>-1.4442539240028252E-3</v>
      </c>
    </row>
    <row r="117" spans="1:12" x14ac:dyDescent="0.25">
      <c r="A117" s="122" t="s">
        <v>544</v>
      </c>
      <c r="B117" s="16">
        <f>+'SCC x Atuacao = Comércio'!B149/'SCC x Atuacao = Comércio'!B117-1</f>
        <v>0.22324988997635242</v>
      </c>
      <c r="C117" s="16" t="e">
        <f>+'SCC x Atuacao = Comércio'!C149/'SCC x Atuacao = Comércio'!C117-1</f>
        <v>#DIV/0!</v>
      </c>
      <c r="D117" s="16" t="e">
        <f>+'SCC x Atuacao = Comércio'!D149/'SCC x Atuacao = Comércio'!D117-1</f>
        <v>#DIV/0!</v>
      </c>
      <c r="E117" s="16" t="e">
        <f>+'SCC x Atuacao = Comércio'!E149/'SCC x Atuacao = Comércio'!E117-1</f>
        <v>#DIV/0!</v>
      </c>
      <c r="F117" s="16">
        <f>+'SCC x Atuacao = Comércio'!F149/'SCC x Atuacao = Comércio'!F117-1</f>
        <v>1.0612869269522651E-2</v>
      </c>
      <c r="G117" s="16" t="e">
        <f>+'SCC x Atuacao = Comércio'!G149/'SCC x Atuacao = Comércio'!G117-1</f>
        <v>#DIV/0!</v>
      </c>
      <c r="H117" s="16" t="e">
        <f>+'SCC x Atuacao = Comércio'!H149/'SCC x Atuacao = Comércio'!H117-1</f>
        <v>#DIV/0!</v>
      </c>
      <c r="I117" s="16">
        <f>+'SCC x Atuacao = Comércio'!I149/'SCC x Atuacao = Comércio'!I117-1</f>
        <v>-0.27565232766984848</v>
      </c>
      <c r="J117" s="16" t="e">
        <f>+'SCC x Atuacao = Comércio'!J149/'SCC x Atuacao = Comércio'!J117-1</f>
        <v>#DIV/0!</v>
      </c>
      <c r="K117" s="16" t="e">
        <f>+'SCC x Atuacao = Comércio'!K149/'SCC x Atuacao = Comércio'!K117-1</f>
        <v>#DIV/0!</v>
      </c>
      <c r="L117" s="16">
        <f>+'SCC x Atuacao = Comércio'!L149/'SCC x Atuacao = Comércio'!L117-1</f>
        <v>-5.1883671938615095E-3</v>
      </c>
    </row>
    <row r="118" spans="1:12" x14ac:dyDescent="0.25">
      <c r="A118" s="122" t="s">
        <v>545</v>
      </c>
      <c r="B118" s="16">
        <f>+'SCC x Atuacao = Comércio'!B150/'SCC x Atuacao = Comércio'!B118-1</f>
        <v>0.24707882180774865</v>
      </c>
      <c r="C118" s="16" t="e">
        <f>+'SCC x Atuacao = Comércio'!C150/'SCC x Atuacao = Comércio'!C118-1</f>
        <v>#DIV/0!</v>
      </c>
      <c r="D118" s="16" t="e">
        <f>+'SCC x Atuacao = Comércio'!D150/'SCC x Atuacao = Comércio'!D118-1</f>
        <v>#DIV/0!</v>
      </c>
      <c r="E118" s="16" t="e">
        <f>+'SCC x Atuacao = Comércio'!E150/'SCC x Atuacao = Comércio'!E118-1</f>
        <v>#DIV/0!</v>
      </c>
      <c r="F118" s="16">
        <f>+'SCC x Atuacao = Comércio'!F150/'SCC x Atuacao = Comércio'!F118-1</f>
        <v>3.9901198712914976E-3</v>
      </c>
      <c r="G118" s="16" t="e">
        <f>+'SCC x Atuacao = Comércio'!G150/'SCC x Atuacao = Comércio'!G118-1</f>
        <v>#DIV/0!</v>
      </c>
      <c r="H118" s="16" t="e">
        <f>+'SCC x Atuacao = Comércio'!H150/'SCC x Atuacao = Comércio'!H118-1</f>
        <v>#DIV/0!</v>
      </c>
      <c r="I118" s="16">
        <f>+'SCC x Atuacao = Comércio'!I150/'SCC x Atuacao = Comércio'!I118-1</f>
        <v>-0.20557512037105186</v>
      </c>
      <c r="J118" s="16" t="e">
        <f>+'SCC x Atuacao = Comércio'!J150/'SCC x Atuacao = Comércio'!J118-1</f>
        <v>#DIV/0!</v>
      </c>
      <c r="K118" s="16" t="e">
        <f>+'SCC x Atuacao = Comércio'!K150/'SCC x Atuacao = Comércio'!K118-1</f>
        <v>#DIV/0!</v>
      </c>
      <c r="L118" s="16">
        <f>+'SCC x Atuacao = Comércio'!L150/'SCC x Atuacao = Comércio'!L118-1</f>
        <v>6.7813623919723565E-3</v>
      </c>
    </row>
    <row r="119" spans="1:12" x14ac:dyDescent="0.25">
      <c r="A119" s="122" t="s">
        <v>546</v>
      </c>
      <c r="B119" s="16">
        <f>+'SCC x Atuacao = Comércio'!B151/'SCC x Atuacao = Comércio'!B119-1</f>
        <v>0.13208178926699721</v>
      </c>
      <c r="C119" s="16" t="e">
        <f>+'SCC x Atuacao = Comércio'!C151/'SCC x Atuacao = Comércio'!C119-1</f>
        <v>#DIV/0!</v>
      </c>
      <c r="D119" s="16" t="e">
        <f>+'SCC x Atuacao = Comércio'!D151/'SCC x Atuacao = Comércio'!D119-1</f>
        <v>#DIV/0!</v>
      </c>
      <c r="E119" s="16" t="e">
        <f>+'SCC x Atuacao = Comércio'!E151/'SCC x Atuacao = Comércio'!E119-1</f>
        <v>#DIV/0!</v>
      </c>
      <c r="F119" s="16">
        <f>+'SCC x Atuacao = Comércio'!F151/'SCC x Atuacao = Comércio'!F119-1</f>
        <v>1.6060844003900288E-2</v>
      </c>
      <c r="G119" s="16" t="e">
        <f>+'SCC x Atuacao = Comércio'!G151/'SCC x Atuacao = Comércio'!G119-1</f>
        <v>#DIV/0!</v>
      </c>
      <c r="H119" s="16" t="e">
        <f>+'SCC x Atuacao = Comércio'!H151/'SCC x Atuacao = Comércio'!H119-1</f>
        <v>#DIV/0!</v>
      </c>
      <c r="I119" s="16">
        <f>+'SCC x Atuacao = Comércio'!I151/'SCC x Atuacao = Comércio'!I119-1</f>
        <v>-0.34269687957321615</v>
      </c>
      <c r="J119" s="16" t="e">
        <f>+'SCC x Atuacao = Comércio'!J151/'SCC x Atuacao = Comércio'!J119-1</f>
        <v>#DIV/0!</v>
      </c>
      <c r="K119" s="16" t="e">
        <f>+'SCC x Atuacao = Comércio'!K151/'SCC x Atuacao = Comércio'!K119-1</f>
        <v>#DIV/0!</v>
      </c>
      <c r="L119" s="16">
        <f>+'SCC x Atuacao = Comércio'!L151/'SCC x Atuacao = Comércio'!L119-1</f>
        <v>3.7210685392359277E-3</v>
      </c>
    </row>
    <row r="120" spans="1:12" x14ac:dyDescent="0.25">
      <c r="A120" s="122" t="s">
        <v>547</v>
      </c>
      <c r="B120" s="16">
        <f>+'SCC x Atuacao = Comércio'!B152/'SCC x Atuacao = Comércio'!B120-1</f>
        <v>0.19382097582007662</v>
      </c>
      <c r="C120" s="16" t="e">
        <f>+'SCC x Atuacao = Comércio'!C152/'SCC x Atuacao = Comércio'!C120-1</f>
        <v>#DIV/0!</v>
      </c>
      <c r="D120" s="16" t="e">
        <f>+'SCC x Atuacao = Comércio'!D152/'SCC x Atuacao = Comércio'!D120-1</f>
        <v>#DIV/0!</v>
      </c>
      <c r="E120" s="16" t="e">
        <f>+'SCC x Atuacao = Comércio'!E152/'SCC x Atuacao = Comércio'!E120-1</f>
        <v>#DIV/0!</v>
      </c>
      <c r="F120" s="16">
        <f>+'SCC x Atuacao = Comércio'!F152/'SCC x Atuacao = Comércio'!F120-1</f>
        <v>3.9567221804965413E-2</v>
      </c>
      <c r="G120" s="16" t="e">
        <f>+'SCC x Atuacao = Comércio'!G152/'SCC x Atuacao = Comércio'!G120-1</f>
        <v>#DIV/0!</v>
      </c>
      <c r="H120" s="16" t="e">
        <f>+'SCC x Atuacao = Comércio'!H152/'SCC x Atuacao = Comércio'!H120-1</f>
        <v>#DIV/0!</v>
      </c>
      <c r="I120" s="16">
        <f>+'SCC x Atuacao = Comércio'!I152/'SCC x Atuacao = Comércio'!I120-1</f>
        <v>-0.26692152152219606</v>
      </c>
      <c r="J120" s="16" t="e">
        <f>+'SCC x Atuacao = Comércio'!J152/'SCC x Atuacao = Comércio'!J120-1</f>
        <v>#DIV/0!</v>
      </c>
      <c r="K120" s="16" t="e">
        <f>+'SCC x Atuacao = Comércio'!K152/'SCC x Atuacao = Comércio'!K120-1</f>
        <v>#DIV/0!</v>
      </c>
      <c r="L120" s="16">
        <f>+'SCC x Atuacao = Comércio'!L152/'SCC x Atuacao = Comércio'!L120-1</f>
        <v>2.8928829819345525E-2</v>
      </c>
    </row>
    <row r="121" spans="1:12" x14ac:dyDescent="0.25">
      <c r="A121" s="122" t="s">
        <v>548</v>
      </c>
      <c r="B121" s="16">
        <f>+'SCC x Atuacao = Comércio'!B153/'SCC x Atuacao = Comércio'!B121-1</f>
        <v>0.19578080972664802</v>
      </c>
      <c r="C121" s="16" t="e">
        <f>+'SCC x Atuacao = Comércio'!C153/'SCC x Atuacao = Comércio'!C121-1</f>
        <v>#DIV/0!</v>
      </c>
      <c r="D121" s="16" t="e">
        <f>+'SCC x Atuacao = Comércio'!D153/'SCC x Atuacao = Comércio'!D121-1</f>
        <v>#DIV/0!</v>
      </c>
      <c r="E121" s="16" t="e">
        <f>+'SCC x Atuacao = Comércio'!E153/'SCC x Atuacao = Comércio'!E121-1</f>
        <v>#DIV/0!</v>
      </c>
      <c r="F121" s="16">
        <f>+'SCC x Atuacao = Comércio'!F153/'SCC x Atuacao = Comércio'!F121-1</f>
        <v>3.990451775133752E-2</v>
      </c>
      <c r="G121" s="16" t="e">
        <f>+'SCC x Atuacao = Comércio'!G153/'SCC x Atuacao = Comércio'!G121-1</f>
        <v>#DIV/0!</v>
      </c>
      <c r="H121" s="16" t="e">
        <f>+'SCC x Atuacao = Comércio'!H153/'SCC x Atuacao = Comércio'!H121-1</f>
        <v>#DIV/0!</v>
      </c>
      <c r="I121" s="16">
        <f>+'SCC x Atuacao = Comércio'!I153/'SCC x Atuacao = Comércio'!I121-1</f>
        <v>-0.27122974669483491</v>
      </c>
      <c r="J121" s="16" t="e">
        <f>+'SCC x Atuacao = Comércio'!J153/'SCC x Atuacao = Comércio'!J121-1</f>
        <v>#DIV/0!</v>
      </c>
      <c r="K121" s="16" t="e">
        <f>+'SCC x Atuacao = Comércio'!K153/'SCC x Atuacao = Comércio'!K121-1</f>
        <v>#DIV/0!</v>
      </c>
      <c r="L121" s="16">
        <f>+'SCC x Atuacao = Comércio'!L153/'SCC x Atuacao = Comércio'!L121-1</f>
        <v>3.2589323583954277E-2</v>
      </c>
    </row>
    <row r="122" spans="1:12" x14ac:dyDescent="0.25">
      <c r="A122" s="122" t="s">
        <v>549</v>
      </c>
      <c r="B122" s="16">
        <f>+'SCC x Atuacao = Comércio'!B154/'SCC x Atuacao = Comércio'!B122-1</f>
        <v>0.15973919129702763</v>
      </c>
      <c r="C122" s="16" t="e">
        <f>+'SCC x Atuacao = Comércio'!C154/'SCC x Atuacao = Comércio'!C122-1</f>
        <v>#DIV/0!</v>
      </c>
      <c r="D122" s="16" t="e">
        <f>+'SCC x Atuacao = Comércio'!D154/'SCC x Atuacao = Comércio'!D122-1</f>
        <v>#DIV/0!</v>
      </c>
      <c r="E122" s="16" t="e">
        <f>+'SCC x Atuacao = Comércio'!E154/'SCC x Atuacao = Comércio'!E122-1</f>
        <v>#DIV/0!</v>
      </c>
      <c r="F122" s="16">
        <f>+'SCC x Atuacao = Comércio'!F154/'SCC x Atuacao = Comércio'!F122-1</f>
        <v>5.9329646077599385E-2</v>
      </c>
      <c r="G122" s="16" t="e">
        <f>+'SCC x Atuacao = Comércio'!G154/'SCC x Atuacao = Comércio'!G122-1</f>
        <v>#DIV/0!</v>
      </c>
      <c r="H122" s="16" t="e">
        <f>+'SCC x Atuacao = Comércio'!H154/'SCC x Atuacao = Comércio'!H122-1</f>
        <v>#DIV/0!</v>
      </c>
      <c r="I122" s="16">
        <f>+'SCC x Atuacao = Comércio'!I154/'SCC x Atuacao = Comércio'!I122-1</f>
        <v>-0.26453681673232154</v>
      </c>
      <c r="J122" s="16" t="e">
        <f>+'SCC x Atuacao = Comércio'!J154/'SCC x Atuacao = Comércio'!J122-1</f>
        <v>#DIV/0!</v>
      </c>
      <c r="K122" s="16" t="e">
        <f>+'SCC x Atuacao = Comércio'!K154/'SCC x Atuacao = Comércio'!K122-1</f>
        <v>#DIV/0!</v>
      </c>
      <c r="L122" s="16">
        <f>+'SCC x Atuacao = Comércio'!L154/'SCC x Atuacao = Comércio'!L122-1</f>
        <v>4.4282786093841509E-2</v>
      </c>
    </row>
    <row r="123" spans="1:12" x14ac:dyDescent="0.25">
      <c r="A123" s="122" t="s">
        <v>550</v>
      </c>
      <c r="B123" s="16">
        <f>+'SCC x Atuacao = Comércio'!B155/'SCC x Atuacao = Comércio'!B123-1</f>
        <v>0.27915070903851102</v>
      </c>
      <c r="C123" s="16" t="e">
        <f>+'SCC x Atuacao = Comércio'!C155/'SCC x Atuacao = Comércio'!C123-1</f>
        <v>#DIV/0!</v>
      </c>
      <c r="D123" s="16" t="e">
        <f>+'SCC x Atuacao = Comércio'!D155/'SCC x Atuacao = Comércio'!D123-1</f>
        <v>#DIV/0!</v>
      </c>
      <c r="E123" s="16" t="e">
        <f>+'SCC x Atuacao = Comércio'!E155/'SCC x Atuacao = Comércio'!E123-1</f>
        <v>#DIV/0!</v>
      </c>
      <c r="F123" s="16">
        <f>+'SCC x Atuacao = Comércio'!F155/'SCC x Atuacao = Comércio'!F123-1</f>
        <v>-4.9680754699297336E-2</v>
      </c>
      <c r="G123" s="16" t="e">
        <f>+'SCC x Atuacao = Comércio'!G155/'SCC x Atuacao = Comércio'!G123-1</f>
        <v>#DIV/0!</v>
      </c>
      <c r="H123" s="16" t="e">
        <f>+'SCC x Atuacao = Comércio'!H155/'SCC x Atuacao = Comércio'!H123-1</f>
        <v>#DIV/0!</v>
      </c>
      <c r="I123" s="16">
        <f>+'SCC x Atuacao = Comércio'!I155/'SCC x Atuacao = Comércio'!I123-1</f>
        <v>-0.2818356463365892</v>
      </c>
      <c r="J123" s="16" t="e">
        <f>+'SCC x Atuacao = Comércio'!J155/'SCC x Atuacao = Comércio'!J123-1</f>
        <v>#DIV/0!</v>
      </c>
      <c r="K123" s="16" t="e">
        <f>+'SCC x Atuacao = Comércio'!K155/'SCC x Atuacao = Comércio'!K123-1</f>
        <v>#DIV/0!</v>
      </c>
      <c r="L123" s="16">
        <f>+'SCC x Atuacao = Comércio'!L155/'SCC x Atuacao = Comércio'!L123-1</f>
        <v>-3.7366494452790833E-2</v>
      </c>
    </row>
    <row r="124" spans="1:12" x14ac:dyDescent="0.25">
      <c r="A124" s="122" t="s">
        <v>551</v>
      </c>
      <c r="B124" s="16">
        <f>+'SCC x Atuacao = Comércio'!B156/'SCC x Atuacao = Comércio'!B124-1</f>
        <v>0.50105030426070263</v>
      </c>
      <c r="C124" s="16" t="e">
        <f>+'SCC x Atuacao = Comércio'!C156/'SCC x Atuacao = Comércio'!C124-1</f>
        <v>#DIV/0!</v>
      </c>
      <c r="D124" s="16" t="e">
        <f>+'SCC x Atuacao = Comércio'!D156/'SCC x Atuacao = Comércio'!D124-1</f>
        <v>#DIV/0!</v>
      </c>
      <c r="E124" s="16" t="e">
        <f>+'SCC x Atuacao = Comércio'!E156/'SCC x Atuacao = Comércio'!E124-1</f>
        <v>#DIV/0!</v>
      </c>
      <c r="F124" s="16">
        <f>+'SCC x Atuacao = Comércio'!F156/'SCC x Atuacao = Comércio'!F124-1</f>
        <v>7.1412034796618729E-2</v>
      </c>
      <c r="G124" s="16" t="e">
        <f>+'SCC x Atuacao = Comércio'!G156/'SCC x Atuacao = Comércio'!G124-1</f>
        <v>#DIV/0!</v>
      </c>
      <c r="H124" s="16" t="e">
        <f>+'SCC x Atuacao = Comércio'!H156/'SCC x Atuacao = Comércio'!H124-1</f>
        <v>#DIV/0!</v>
      </c>
      <c r="I124" s="16">
        <f>+'SCC x Atuacao = Comércio'!I156/'SCC x Atuacao = Comércio'!I124-1</f>
        <v>-7.0384428712294556E-2</v>
      </c>
      <c r="J124" s="16" t="e">
        <f>+'SCC x Atuacao = Comércio'!J156/'SCC x Atuacao = Comércio'!J124-1</f>
        <v>#DIV/0!</v>
      </c>
      <c r="K124" s="16" t="e">
        <f>+'SCC x Atuacao = Comércio'!K156/'SCC x Atuacao = Comércio'!K124-1</f>
        <v>#DIV/0!</v>
      </c>
      <c r="L124" s="16">
        <f>+'SCC x Atuacao = Comércio'!L156/'SCC x Atuacao = Comércio'!L124-1</f>
        <v>0.1130697860542802</v>
      </c>
    </row>
    <row r="125" spans="1:12" x14ac:dyDescent="0.25">
      <c r="A125" s="122" t="s">
        <v>552</v>
      </c>
      <c r="B125" s="16">
        <f>+'SCC x Atuacao = Comércio'!B157/'SCC x Atuacao = Comércio'!B125-1</f>
        <v>0.26714476788266239</v>
      </c>
      <c r="C125" s="16" t="e">
        <f>+'SCC x Atuacao = Comércio'!C157/'SCC x Atuacao = Comércio'!C125-1</f>
        <v>#DIV/0!</v>
      </c>
      <c r="D125" s="16" t="e">
        <f>+'SCC x Atuacao = Comércio'!D157/'SCC x Atuacao = Comércio'!D125-1</f>
        <v>#DIV/0!</v>
      </c>
      <c r="E125" s="16" t="e">
        <f>+'SCC x Atuacao = Comércio'!E157/'SCC x Atuacao = Comércio'!E125-1</f>
        <v>#DIV/0!</v>
      </c>
      <c r="F125" s="16">
        <f>+'SCC x Atuacao = Comércio'!F157/'SCC x Atuacao = Comércio'!F125-1</f>
        <v>1.4576524194115814E-2</v>
      </c>
      <c r="G125" s="16" t="e">
        <f>+'SCC x Atuacao = Comércio'!G157/'SCC x Atuacao = Comércio'!G125-1</f>
        <v>#DIV/0!</v>
      </c>
      <c r="H125" s="16" t="e">
        <f>+'SCC x Atuacao = Comércio'!H157/'SCC x Atuacao = Comércio'!H125-1</f>
        <v>#DIV/0!</v>
      </c>
      <c r="I125" s="16">
        <f>+'SCC x Atuacao = Comércio'!I157/'SCC x Atuacao = Comércio'!I125-1</f>
        <v>-0.22754951182178795</v>
      </c>
      <c r="J125" s="16" t="e">
        <f>+'SCC x Atuacao = Comércio'!J157/'SCC x Atuacao = Comércio'!J125-1</f>
        <v>#DIV/0!</v>
      </c>
      <c r="K125" s="16" t="e">
        <f>+'SCC x Atuacao = Comércio'!K157/'SCC x Atuacao = Comércio'!K125-1</f>
        <v>#DIV/0!</v>
      </c>
      <c r="L125" s="16">
        <f>+'SCC x Atuacao = Comércio'!L157/'SCC x Atuacao = Comércio'!L125-1</f>
        <v>2.4893409253246679E-2</v>
      </c>
    </row>
    <row r="126" spans="1:12" x14ac:dyDescent="0.25">
      <c r="A126" s="122" t="s">
        <v>553</v>
      </c>
      <c r="B126" s="16">
        <f>+'SCC x Atuacao = Comércio'!B158/'SCC x Atuacao = Comércio'!B126-1</f>
        <v>0.3714131358349686</v>
      </c>
      <c r="C126" s="16" t="e">
        <f>+'SCC x Atuacao = Comércio'!C158/'SCC x Atuacao = Comércio'!C126-1</f>
        <v>#DIV/0!</v>
      </c>
      <c r="D126" s="16" t="e">
        <f>+'SCC x Atuacao = Comércio'!D158/'SCC x Atuacao = Comércio'!D126-1</f>
        <v>#DIV/0!</v>
      </c>
      <c r="E126" s="16" t="e">
        <f>+'SCC x Atuacao = Comércio'!E158/'SCC x Atuacao = Comércio'!E126-1</f>
        <v>#DIV/0!</v>
      </c>
      <c r="F126" s="16">
        <f>+'SCC x Atuacao = Comércio'!F158/'SCC x Atuacao = Comércio'!F126-1</f>
        <v>4.5952117124248293E-3</v>
      </c>
      <c r="G126" s="16" t="e">
        <f>+'SCC x Atuacao = Comércio'!G158/'SCC x Atuacao = Comércio'!G126-1</f>
        <v>#DIV/0!</v>
      </c>
      <c r="H126" s="16" t="e">
        <f>+'SCC x Atuacao = Comércio'!H158/'SCC x Atuacao = Comércio'!H126-1</f>
        <v>#DIV/0!</v>
      </c>
      <c r="I126" s="16">
        <f>+'SCC x Atuacao = Comércio'!I158/'SCC x Atuacao = Comércio'!I126-1</f>
        <v>-0.19782750764415447</v>
      </c>
      <c r="J126" s="16" t="e">
        <f>+'SCC x Atuacao = Comércio'!J158/'SCC x Atuacao = Comércio'!J126-1</f>
        <v>#DIV/0!</v>
      </c>
      <c r="K126" s="16" t="e">
        <f>+'SCC x Atuacao = Comércio'!K158/'SCC x Atuacao = Comércio'!K126-1</f>
        <v>#DIV/0!</v>
      </c>
      <c r="L126" s="16">
        <f>+'SCC x Atuacao = Comércio'!L158/'SCC x Atuacao = Comércio'!L126-1</f>
        <v>1.5610388443287437E-2</v>
      </c>
    </row>
    <row r="127" spans="1:12" x14ac:dyDescent="0.25">
      <c r="A127" s="122" t="s">
        <v>554</v>
      </c>
      <c r="B127" s="16">
        <f>+'SCC x Atuacao = Comércio'!B159/'SCC x Atuacao = Comércio'!B127-1</f>
        <v>0.14778436972698472</v>
      </c>
      <c r="C127" s="16" t="e">
        <f>+'SCC x Atuacao = Comércio'!C159/'SCC x Atuacao = Comércio'!C127-1</f>
        <v>#DIV/0!</v>
      </c>
      <c r="D127" s="16" t="e">
        <f>+'SCC x Atuacao = Comércio'!D159/'SCC x Atuacao = Comércio'!D127-1</f>
        <v>#DIV/0!</v>
      </c>
      <c r="E127" s="16" t="e">
        <f>+'SCC x Atuacao = Comércio'!E159/'SCC x Atuacao = Comércio'!E127-1</f>
        <v>#DIV/0!</v>
      </c>
      <c r="F127" s="16">
        <f>+'SCC x Atuacao = Comércio'!F159/'SCC x Atuacao = Comércio'!F127-1</f>
        <v>-0.18399388863581434</v>
      </c>
      <c r="G127" s="16" t="e">
        <f>+'SCC x Atuacao = Comércio'!G159/'SCC x Atuacao = Comércio'!G127-1</f>
        <v>#DIV/0!</v>
      </c>
      <c r="H127" s="16" t="e">
        <f>+'SCC x Atuacao = Comércio'!H159/'SCC x Atuacao = Comércio'!H127-1</f>
        <v>#DIV/0!</v>
      </c>
      <c r="I127" s="16">
        <f>+'SCC x Atuacao = Comércio'!I159/'SCC x Atuacao = Comércio'!I127-1</f>
        <v>-0.39275518045119828</v>
      </c>
      <c r="J127" s="16" t="e">
        <f>+'SCC x Atuacao = Comércio'!J159/'SCC x Atuacao = Comércio'!J127-1</f>
        <v>#DIV/0!</v>
      </c>
      <c r="K127" s="16" t="e">
        <f>+'SCC x Atuacao = Comércio'!K159/'SCC x Atuacao = Comércio'!K127-1</f>
        <v>#DIV/0!</v>
      </c>
      <c r="L127" s="16">
        <f>+'SCC x Atuacao = Comércio'!L159/'SCC x Atuacao = Comércio'!L127-1</f>
        <v>-0.17367794412476689</v>
      </c>
    </row>
    <row r="128" spans="1:12" x14ac:dyDescent="0.25">
      <c r="A128" s="122" t="s">
        <v>94</v>
      </c>
      <c r="B128" s="16">
        <f>+'SCC x Atuacao = Comércio'!B160/'SCC x Atuacao = Comércio'!B128-1</f>
        <v>0.20800067467237549</v>
      </c>
      <c r="C128" s="16" t="e">
        <f>+'SCC x Atuacao = Comércio'!C160/'SCC x Atuacao = Comércio'!C128-1</f>
        <v>#DIV/0!</v>
      </c>
      <c r="D128" s="16" t="e">
        <f>+'SCC x Atuacao = Comércio'!D160/'SCC x Atuacao = Comércio'!D128-1</f>
        <v>#DIV/0!</v>
      </c>
      <c r="E128" s="16" t="e">
        <f>+'SCC x Atuacao = Comércio'!E160/'SCC x Atuacao = Comércio'!E128-1</f>
        <v>#DIV/0!</v>
      </c>
      <c r="F128" s="16">
        <f>+'SCC x Atuacao = Comércio'!F160/'SCC x Atuacao = Comércio'!F128-1</f>
        <v>1.2664133367694452E-2</v>
      </c>
      <c r="G128" s="16" t="e">
        <f>+'SCC x Atuacao = Comércio'!G160/'SCC x Atuacao = Comércio'!G128-1</f>
        <v>#DIV/0!</v>
      </c>
      <c r="H128" s="16" t="e">
        <f>+'SCC x Atuacao = Comércio'!H160/'SCC x Atuacao = Comércio'!H128-1</f>
        <v>#DIV/0!</v>
      </c>
      <c r="I128" s="16">
        <f>+'SCC x Atuacao = Comércio'!I160/'SCC x Atuacao = Comércio'!I128-1</f>
        <v>-0.27553846868745036</v>
      </c>
      <c r="J128" s="16" t="e">
        <f>+'SCC x Atuacao = Comércio'!J160/'SCC x Atuacao = Comércio'!J128-1</f>
        <v>#DIV/0!</v>
      </c>
      <c r="K128" s="16" t="e">
        <f>+'SCC x Atuacao = Comércio'!K160/'SCC x Atuacao = Comércio'!K128-1</f>
        <v>#DIV/0!</v>
      </c>
      <c r="L128" s="16">
        <f>+'SCC x Atuacao = Comércio'!L160/'SCC x Atuacao = Comércio'!L128-1</f>
        <v>5.7175985588375777E-3</v>
      </c>
    </row>
    <row r="129" spans="1:12" x14ac:dyDescent="0.25">
      <c r="A129" s="122"/>
      <c r="B129" s="122"/>
      <c r="C129" s="122"/>
      <c r="D129" s="122"/>
      <c r="E129" s="122"/>
      <c r="F129" s="122"/>
      <c r="G129" s="122"/>
      <c r="H129" s="122"/>
      <c r="I129" s="122"/>
      <c r="J129" s="122"/>
      <c r="K129" s="122"/>
    </row>
    <row r="130" spans="1:12" x14ac:dyDescent="0.25">
      <c r="A130" s="122"/>
      <c r="B130" s="122"/>
      <c r="C130" s="122"/>
      <c r="D130" s="122"/>
      <c r="E130" s="122"/>
      <c r="F130" s="122"/>
      <c r="G130" s="122"/>
      <c r="H130" s="122"/>
      <c r="I130" s="122"/>
      <c r="J130" s="122"/>
      <c r="K130" s="122"/>
    </row>
    <row r="131" spans="1:12" s="122" customFormat="1" x14ac:dyDescent="0.25">
      <c r="B131" s="122">
        <v>2012</v>
      </c>
      <c r="C131" s="122">
        <v>2012</v>
      </c>
      <c r="D131" s="122">
        <v>2012</v>
      </c>
      <c r="E131" s="122">
        <v>2012</v>
      </c>
      <c r="F131" s="122">
        <v>2012</v>
      </c>
      <c r="G131" s="122">
        <v>2012</v>
      </c>
      <c r="H131" s="122">
        <v>2012</v>
      </c>
      <c r="I131" s="122">
        <v>2012</v>
      </c>
      <c r="J131" s="122">
        <v>2012</v>
      </c>
      <c r="K131" s="122">
        <v>2012</v>
      </c>
      <c r="L131" s="122">
        <v>2012</v>
      </c>
    </row>
    <row r="132" spans="1:12" s="122" customFormat="1" x14ac:dyDescent="0.25">
      <c r="B132" s="122" t="s">
        <v>779</v>
      </c>
      <c r="C132" s="122" t="s">
        <v>781</v>
      </c>
      <c r="D132" s="122" t="s">
        <v>23</v>
      </c>
      <c r="E132" s="122" t="s">
        <v>786</v>
      </c>
      <c r="F132" s="122" t="s">
        <v>787</v>
      </c>
      <c r="G132" s="122" t="s">
        <v>790</v>
      </c>
      <c r="H132" s="122" t="s">
        <v>25</v>
      </c>
      <c r="I132" s="122" t="s">
        <v>24</v>
      </c>
      <c r="J132" s="122" t="s">
        <v>35</v>
      </c>
      <c r="K132" s="122" t="s">
        <v>794</v>
      </c>
      <c r="L132" s="122" t="s">
        <v>938</v>
      </c>
    </row>
    <row r="133" spans="1:12" x14ac:dyDescent="0.25">
      <c r="A133" s="122" t="s">
        <v>528</v>
      </c>
      <c r="B133" s="16">
        <f>+'SCC x Atuacao = Comércio'!B165/'SCC x Atuacao = Comércio'!B133-1</f>
        <v>8.2414942163199889E-2</v>
      </c>
      <c r="C133" s="16" t="e">
        <f>+'SCC x Atuacao = Comércio'!C165/'SCC x Atuacao = Comércio'!C133-1</f>
        <v>#DIV/0!</v>
      </c>
      <c r="D133" s="16" t="e">
        <f>+'SCC x Atuacao = Comércio'!D165/'SCC x Atuacao = Comércio'!D133-1</f>
        <v>#DIV/0!</v>
      </c>
      <c r="E133" s="16" t="e">
        <f>+'SCC x Atuacao = Comércio'!E165/'SCC x Atuacao = Comércio'!E133-1</f>
        <v>#DIV/0!</v>
      </c>
      <c r="F133" s="16">
        <f>+'SCC x Atuacao = Comércio'!F165/'SCC x Atuacao = Comércio'!F133-1</f>
        <v>0.25705352388121661</v>
      </c>
      <c r="G133" s="16" t="e">
        <f>+'SCC x Atuacao = Comércio'!G165/'SCC x Atuacao = Comércio'!G133-1</f>
        <v>#DIV/0!</v>
      </c>
      <c r="H133" s="16" t="e">
        <f>+'SCC x Atuacao = Comércio'!H165/'SCC x Atuacao = Comércio'!H133-1</f>
        <v>#DIV/0!</v>
      </c>
      <c r="I133" s="16">
        <f>+'SCC x Atuacao = Comércio'!I165/'SCC x Atuacao = Comércio'!I133-1</f>
        <v>0.45907508719914469</v>
      </c>
      <c r="J133" s="16" t="e">
        <f>+'SCC x Atuacao = Comércio'!J165/'SCC x Atuacao = Comércio'!J133-1</f>
        <v>#DIV/0!</v>
      </c>
      <c r="K133" s="16" t="e">
        <f>+'SCC x Atuacao = Comércio'!K165/'SCC x Atuacao = Comércio'!K133-1</f>
        <v>#DIV/0!</v>
      </c>
      <c r="L133" s="16">
        <f>+'SCC x Atuacao = Comércio'!L165/'SCC x Atuacao = Comércio'!L133-1</f>
        <v>0.22616547911175133</v>
      </c>
    </row>
    <row r="134" spans="1:12" x14ac:dyDescent="0.25">
      <c r="A134" s="122" t="s">
        <v>529</v>
      </c>
      <c r="B134" s="16">
        <f>+'SCC x Atuacao = Comércio'!B166/'SCC x Atuacao = Comércio'!B134-1</f>
        <v>0.65499905929898117</v>
      </c>
      <c r="C134" s="16" t="e">
        <f>+'SCC x Atuacao = Comércio'!C166/'SCC x Atuacao = Comércio'!C134-1</f>
        <v>#DIV/0!</v>
      </c>
      <c r="D134" s="16" t="e">
        <f>+'SCC x Atuacao = Comércio'!D166/'SCC x Atuacao = Comércio'!D134-1</f>
        <v>#DIV/0!</v>
      </c>
      <c r="E134" s="16" t="e">
        <f>+'SCC x Atuacao = Comércio'!E166/'SCC x Atuacao = Comércio'!E134-1</f>
        <v>#DIV/0!</v>
      </c>
      <c r="F134" s="16">
        <f>+'SCC x Atuacao = Comércio'!F166/'SCC x Atuacao = Comércio'!F134-1</f>
        <v>0.19593970370195679</v>
      </c>
      <c r="G134" s="16" t="e">
        <f>+'SCC x Atuacao = Comércio'!G166/'SCC x Atuacao = Comércio'!G134-1</f>
        <v>#DIV/0!</v>
      </c>
      <c r="H134" s="16" t="e">
        <f>+'SCC x Atuacao = Comércio'!H166/'SCC x Atuacao = Comércio'!H134-1</f>
        <v>#DIV/0!</v>
      </c>
      <c r="I134" s="16">
        <f>+'SCC x Atuacao = Comércio'!I166/'SCC x Atuacao = Comércio'!I134-1</f>
        <v>9.6443880280024041E-2</v>
      </c>
      <c r="J134" s="16" t="e">
        <f>+'SCC x Atuacao = Comércio'!J166/'SCC x Atuacao = Comércio'!J134-1</f>
        <v>#DIV/0!</v>
      </c>
      <c r="K134" s="16" t="e">
        <f>+'SCC x Atuacao = Comércio'!K166/'SCC x Atuacao = Comércio'!K134-1</f>
        <v>#DIV/0!</v>
      </c>
      <c r="L134" s="16">
        <f>+'SCC x Atuacao = Comércio'!L166/'SCC x Atuacao = Comércio'!L134-1</f>
        <v>0.24549118395920044</v>
      </c>
    </row>
    <row r="135" spans="1:12" x14ac:dyDescent="0.25">
      <c r="A135" s="122" t="s">
        <v>530</v>
      </c>
      <c r="B135" s="16">
        <f>+'SCC x Atuacao = Comércio'!B167/'SCC x Atuacao = Comércio'!B135-1</f>
        <v>0.22066155095563977</v>
      </c>
      <c r="C135" s="16" t="e">
        <f>+'SCC x Atuacao = Comércio'!C167/'SCC x Atuacao = Comércio'!C135-1</f>
        <v>#DIV/0!</v>
      </c>
      <c r="D135" s="16" t="e">
        <f>+'SCC x Atuacao = Comércio'!D167/'SCC x Atuacao = Comércio'!D135-1</f>
        <v>#DIV/0!</v>
      </c>
      <c r="E135" s="16" t="e">
        <f>+'SCC x Atuacao = Comércio'!E167/'SCC x Atuacao = Comércio'!E135-1</f>
        <v>#DIV/0!</v>
      </c>
      <c r="F135" s="16">
        <f>+'SCC x Atuacao = Comércio'!F167/'SCC x Atuacao = Comércio'!F135-1</f>
        <v>0.21272888811485569</v>
      </c>
      <c r="G135" s="16" t="e">
        <f>+'SCC x Atuacao = Comércio'!G167/'SCC x Atuacao = Comércio'!G135-1</f>
        <v>#DIV/0!</v>
      </c>
      <c r="H135" s="16" t="e">
        <f>+'SCC x Atuacao = Comércio'!H167/'SCC x Atuacao = Comércio'!H135-1</f>
        <v>#DIV/0!</v>
      </c>
      <c r="I135" s="16">
        <f>+'SCC x Atuacao = Comércio'!I167/'SCC x Atuacao = Comércio'!I135-1</f>
        <v>5.9630172475596765E-2</v>
      </c>
      <c r="J135" s="16" t="e">
        <f>+'SCC x Atuacao = Comércio'!J167/'SCC x Atuacao = Comércio'!J135-1</f>
        <v>#DIV/0!</v>
      </c>
      <c r="K135" s="16" t="e">
        <f>+'SCC x Atuacao = Comércio'!K167/'SCC x Atuacao = Comércio'!K135-1</f>
        <v>#DIV/0!</v>
      </c>
      <c r="L135" s="16">
        <f>+'SCC x Atuacao = Comércio'!L167/'SCC x Atuacao = Comércio'!L135-1</f>
        <v>0.20030828812813217</v>
      </c>
    </row>
    <row r="136" spans="1:12" x14ac:dyDescent="0.25">
      <c r="A136" s="122" t="s">
        <v>531</v>
      </c>
      <c r="B136" s="16">
        <f>+'SCC x Atuacao = Comércio'!B168/'SCC x Atuacao = Comércio'!B136-1</f>
        <v>0.94749397334551966</v>
      </c>
      <c r="C136" s="16" t="e">
        <f>+'SCC x Atuacao = Comércio'!C168/'SCC x Atuacao = Comércio'!C136-1</f>
        <v>#DIV/0!</v>
      </c>
      <c r="D136" s="16" t="e">
        <f>+'SCC x Atuacao = Comércio'!D168/'SCC x Atuacao = Comércio'!D136-1</f>
        <v>#DIV/0!</v>
      </c>
      <c r="E136" s="16" t="e">
        <f>+'SCC x Atuacao = Comércio'!E168/'SCC x Atuacao = Comércio'!E136-1</f>
        <v>#DIV/0!</v>
      </c>
      <c r="F136" s="16">
        <f>+'SCC x Atuacao = Comércio'!F168/'SCC x Atuacao = Comércio'!F136-1</f>
        <v>0.91702291441316675</v>
      </c>
      <c r="G136" s="16" t="e">
        <f>+'SCC x Atuacao = Comércio'!G168/'SCC x Atuacao = Comércio'!G136-1</f>
        <v>#DIV/0!</v>
      </c>
      <c r="H136" s="16" t="e">
        <f>+'SCC x Atuacao = Comércio'!H168/'SCC x Atuacao = Comércio'!H136-1</f>
        <v>#DIV/0!</v>
      </c>
      <c r="I136" s="16">
        <f>+'SCC x Atuacao = Comércio'!I168/'SCC x Atuacao = Comércio'!I136-1</f>
        <v>0.45373144650210717</v>
      </c>
      <c r="J136" s="16" t="e">
        <f>+'SCC x Atuacao = Comércio'!J168/'SCC x Atuacao = Comércio'!J136-1</f>
        <v>#DIV/0!</v>
      </c>
      <c r="K136" s="16" t="e">
        <f>+'SCC x Atuacao = Comércio'!K168/'SCC x Atuacao = Comércio'!K136-1</f>
        <v>#DIV/0!</v>
      </c>
      <c r="L136" s="16">
        <f>+'SCC x Atuacao = Comércio'!L168/'SCC x Atuacao = Comércio'!L136-1</f>
        <v>0.83935274360583967</v>
      </c>
    </row>
    <row r="137" spans="1:12" x14ac:dyDescent="0.25">
      <c r="A137" s="122" t="s">
        <v>532</v>
      </c>
      <c r="B137" s="16">
        <f>+'SCC x Atuacao = Comércio'!B169/'SCC x Atuacao = Comércio'!B137-1</f>
        <v>0.1366500597774154</v>
      </c>
      <c r="C137" s="16" t="e">
        <f>+'SCC x Atuacao = Comércio'!C169/'SCC x Atuacao = Comércio'!C137-1</f>
        <v>#DIV/0!</v>
      </c>
      <c r="D137" s="16" t="e">
        <f>+'SCC x Atuacao = Comércio'!D169/'SCC x Atuacao = Comércio'!D137-1</f>
        <v>#DIV/0!</v>
      </c>
      <c r="E137" s="16" t="e">
        <f>+'SCC x Atuacao = Comércio'!E169/'SCC x Atuacao = Comércio'!E137-1</f>
        <v>#DIV/0!</v>
      </c>
      <c r="F137" s="16">
        <f>+'SCC x Atuacao = Comércio'!F169/'SCC x Atuacao = Comércio'!F137-1</f>
        <v>0.28113461814827501</v>
      </c>
      <c r="G137" s="16" t="e">
        <f>+'SCC x Atuacao = Comércio'!G169/'SCC x Atuacao = Comércio'!G137-1</f>
        <v>#DIV/0!</v>
      </c>
      <c r="H137" s="16" t="e">
        <f>+'SCC x Atuacao = Comércio'!H169/'SCC x Atuacao = Comércio'!H137-1</f>
        <v>#DIV/0!</v>
      </c>
      <c r="I137" s="16">
        <f>+'SCC x Atuacao = Comércio'!I169/'SCC x Atuacao = Comércio'!I137-1</f>
        <v>0.16283491785761517</v>
      </c>
      <c r="J137" s="16" t="e">
        <f>+'SCC x Atuacao = Comércio'!J169/'SCC x Atuacao = Comércio'!J137-1</f>
        <v>#DIV/0!</v>
      </c>
      <c r="K137" s="16" t="e">
        <f>+'SCC x Atuacao = Comércio'!K169/'SCC x Atuacao = Comércio'!K137-1</f>
        <v>#DIV/0!</v>
      </c>
      <c r="L137" s="16">
        <f>+'SCC x Atuacao = Comércio'!L169/'SCC x Atuacao = Comércio'!L137-1</f>
        <v>0.25755919965853957</v>
      </c>
    </row>
    <row r="138" spans="1:12" x14ac:dyDescent="0.25">
      <c r="A138" s="122" t="s">
        <v>533</v>
      </c>
      <c r="B138" s="16">
        <f>+'SCC x Atuacao = Comércio'!B170/'SCC x Atuacao = Comércio'!B138-1</f>
        <v>0.91035625624628436</v>
      </c>
      <c r="C138" s="16" t="e">
        <f>+'SCC x Atuacao = Comércio'!C170/'SCC x Atuacao = Comércio'!C138-1</f>
        <v>#DIV/0!</v>
      </c>
      <c r="D138" s="16" t="e">
        <f>+'SCC x Atuacao = Comércio'!D170/'SCC x Atuacao = Comércio'!D138-1</f>
        <v>#DIV/0!</v>
      </c>
      <c r="E138" s="16" t="e">
        <f>+'SCC x Atuacao = Comércio'!E170/'SCC x Atuacao = Comércio'!E138-1</f>
        <v>#DIV/0!</v>
      </c>
      <c r="F138" s="16">
        <f>+'SCC x Atuacao = Comércio'!F170/'SCC x Atuacao = Comércio'!F138-1</f>
        <v>0.25843030190775851</v>
      </c>
      <c r="G138" s="16" t="e">
        <f>+'SCC x Atuacao = Comércio'!G170/'SCC x Atuacao = Comércio'!G138-1</f>
        <v>#DIV/0!</v>
      </c>
      <c r="H138" s="16" t="e">
        <f>+'SCC x Atuacao = Comércio'!H170/'SCC x Atuacao = Comércio'!H138-1</f>
        <v>#DIV/0!</v>
      </c>
      <c r="I138" s="16">
        <f>+'SCC x Atuacao = Comércio'!I170/'SCC x Atuacao = Comércio'!I138-1</f>
        <v>-0.51666741406787575</v>
      </c>
      <c r="J138" s="16" t="e">
        <f>+'SCC x Atuacao = Comércio'!J170/'SCC x Atuacao = Comércio'!J138-1</f>
        <v>#DIV/0!</v>
      </c>
      <c r="K138" s="16" t="e">
        <f>+'SCC x Atuacao = Comércio'!K170/'SCC x Atuacao = Comércio'!K138-1</f>
        <v>#DIV/0!</v>
      </c>
      <c r="L138" s="16">
        <f>+'SCC x Atuacao = Comércio'!L170/'SCC x Atuacao = Comércio'!L138-1</f>
        <v>0.24234571895408008</v>
      </c>
    </row>
    <row r="139" spans="1:12" x14ac:dyDescent="0.25">
      <c r="A139" s="122" t="s">
        <v>534</v>
      </c>
      <c r="B139" s="16">
        <f>+'SCC x Atuacao = Comércio'!B171/'SCC x Atuacao = Comércio'!B139-1</f>
        <v>0.5478839980394159</v>
      </c>
      <c r="C139" s="16" t="e">
        <f>+'SCC x Atuacao = Comércio'!C171/'SCC x Atuacao = Comércio'!C139-1</f>
        <v>#DIV/0!</v>
      </c>
      <c r="D139" s="16" t="e">
        <f>+'SCC x Atuacao = Comércio'!D171/'SCC x Atuacao = Comércio'!D139-1</f>
        <v>#DIV/0!</v>
      </c>
      <c r="E139" s="16" t="e">
        <f>+'SCC x Atuacao = Comércio'!E171/'SCC x Atuacao = Comércio'!E139-1</f>
        <v>#DIV/0!</v>
      </c>
      <c r="F139" s="16">
        <f>+'SCC x Atuacao = Comércio'!F171/'SCC x Atuacao = Comércio'!F139-1</f>
        <v>6.446977841775281E-3</v>
      </c>
      <c r="G139" s="16" t="e">
        <f>+'SCC x Atuacao = Comércio'!G171/'SCC x Atuacao = Comércio'!G139-1</f>
        <v>#DIV/0!</v>
      </c>
      <c r="H139" s="16" t="e">
        <f>+'SCC x Atuacao = Comércio'!H171/'SCC x Atuacao = Comércio'!H139-1</f>
        <v>#DIV/0!</v>
      </c>
      <c r="I139" s="16">
        <f>+'SCC x Atuacao = Comércio'!I171/'SCC x Atuacao = Comércio'!I139-1</f>
        <v>3.9386967447633037E-2</v>
      </c>
      <c r="J139" s="16" t="e">
        <f>+'SCC x Atuacao = Comércio'!J171/'SCC x Atuacao = Comércio'!J139-1</f>
        <v>#DIV/0!</v>
      </c>
      <c r="K139" s="16" t="e">
        <f>+'SCC x Atuacao = Comércio'!K171/'SCC x Atuacao = Comércio'!K139-1</f>
        <v>#DIV/0!</v>
      </c>
      <c r="L139" s="16">
        <f>+'SCC x Atuacao = Comércio'!L171/'SCC x Atuacao = Comércio'!L139-1</f>
        <v>4.9944641144767932E-2</v>
      </c>
    </row>
    <row r="140" spans="1:12" x14ac:dyDescent="0.25">
      <c r="A140" s="122" t="s">
        <v>535</v>
      </c>
      <c r="B140" s="16">
        <f>+'SCC x Atuacao = Comércio'!B172/'SCC x Atuacao = Comércio'!B140-1</f>
        <v>0.56458542907116738</v>
      </c>
      <c r="C140" s="16" t="e">
        <f>+'SCC x Atuacao = Comércio'!C172/'SCC x Atuacao = Comércio'!C140-1</f>
        <v>#DIV/0!</v>
      </c>
      <c r="D140" s="16" t="e">
        <f>+'SCC x Atuacao = Comércio'!D172/'SCC x Atuacao = Comércio'!D140-1</f>
        <v>#DIV/0!</v>
      </c>
      <c r="E140" s="16" t="e">
        <f>+'SCC x Atuacao = Comércio'!E172/'SCC x Atuacao = Comércio'!E140-1</f>
        <v>#DIV/0!</v>
      </c>
      <c r="F140" s="16">
        <f>+'SCC x Atuacao = Comércio'!F172/'SCC x Atuacao = Comércio'!F140-1</f>
        <v>0.27539647054937122</v>
      </c>
      <c r="G140" s="16" t="e">
        <f>+'SCC x Atuacao = Comércio'!G172/'SCC x Atuacao = Comércio'!G140-1</f>
        <v>#DIV/0!</v>
      </c>
      <c r="H140" s="16" t="e">
        <f>+'SCC x Atuacao = Comércio'!H172/'SCC x Atuacao = Comércio'!H140-1</f>
        <v>#DIV/0!</v>
      </c>
      <c r="I140" s="16">
        <f>+'SCC x Atuacao = Comércio'!I172/'SCC x Atuacao = Comércio'!I140-1</f>
        <v>4.7967291169013215E-2</v>
      </c>
      <c r="J140" s="16" t="e">
        <f>+'SCC x Atuacao = Comércio'!J172/'SCC x Atuacao = Comércio'!J140-1</f>
        <v>#DIV/0!</v>
      </c>
      <c r="K140" s="16" t="e">
        <f>+'SCC x Atuacao = Comércio'!K172/'SCC x Atuacao = Comércio'!K140-1</f>
        <v>#DIV/0!</v>
      </c>
      <c r="L140" s="16">
        <f>+'SCC x Atuacao = Comércio'!L172/'SCC x Atuacao = Comércio'!L140-1</f>
        <v>0.28873345764775182</v>
      </c>
    </row>
    <row r="141" spans="1:12" x14ac:dyDescent="0.25">
      <c r="A141" s="122" t="s">
        <v>536</v>
      </c>
      <c r="B141" s="16">
        <f>+'SCC x Atuacao = Comércio'!B173/'SCC x Atuacao = Comércio'!B141-1</f>
        <v>0.10889034919101581</v>
      </c>
      <c r="C141" s="16" t="e">
        <f>+'SCC x Atuacao = Comércio'!C173/'SCC x Atuacao = Comércio'!C141-1</f>
        <v>#DIV/0!</v>
      </c>
      <c r="D141" s="16" t="e">
        <f>+'SCC x Atuacao = Comércio'!D173/'SCC x Atuacao = Comércio'!D141-1</f>
        <v>#DIV/0!</v>
      </c>
      <c r="E141" s="16" t="e">
        <f>+'SCC x Atuacao = Comércio'!E173/'SCC x Atuacao = Comércio'!E141-1</f>
        <v>#DIV/0!</v>
      </c>
      <c r="F141" s="16">
        <f>+'SCC x Atuacao = Comércio'!F173/'SCC x Atuacao = Comércio'!F141-1</f>
        <v>0.12431065282555576</v>
      </c>
      <c r="G141" s="16" t="e">
        <f>+'SCC x Atuacao = Comércio'!G173/'SCC x Atuacao = Comércio'!G141-1</f>
        <v>#DIV/0!</v>
      </c>
      <c r="H141" s="16" t="e">
        <f>+'SCC x Atuacao = Comércio'!H173/'SCC x Atuacao = Comércio'!H141-1</f>
        <v>#DIV/0!</v>
      </c>
      <c r="I141" s="16">
        <f>+'SCC x Atuacao = Comércio'!I173/'SCC x Atuacao = Comércio'!I141-1</f>
        <v>3.8564482803527644E-2</v>
      </c>
      <c r="J141" s="16" t="e">
        <f>+'SCC x Atuacao = Comércio'!J173/'SCC x Atuacao = Comércio'!J141-1</f>
        <v>#DIV/0!</v>
      </c>
      <c r="K141" s="16" t="e">
        <f>+'SCC x Atuacao = Comércio'!K173/'SCC x Atuacao = Comércio'!K141-1</f>
        <v>#DIV/0!</v>
      </c>
      <c r="L141" s="16">
        <f>+'SCC x Atuacao = Comércio'!L173/'SCC x Atuacao = Comércio'!L141-1</f>
        <v>0.11490556629877879</v>
      </c>
    </row>
    <row r="142" spans="1:12" x14ac:dyDescent="0.25">
      <c r="A142" s="122" t="s">
        <v>537</v>
      </c>
      <c r="B142" s="16">
        <f>+'SCC x Atuacao = Comércio'!B174/'SCC x Atuacao = Comércio'!B142-1</f>
        <v>0.31810632197254085</v>
      </c>
      <c r="C142" s="16" t="e">
        <f>+'SCC x Atuacao = Comércio'!C174/'SCC x Atuacao = Comércio'!C142-1</f>
        <v>#DIV/0!</v>
      </c>
      <c r="D142" s="16" t="e">
        <f>+'SCC x Atuacao = Comércio'!D174/'SCC x Atuacao = Comércio'!D142-1</f>
        <v>#DIV/0!</v>
      </c>
      <c r="E142" s="16" t="e">
        <f>+'SCC x Atuacao = Comércio'!E174/'SCC x Atuacao = Comércio'!E142-1</f>
        <v>#DIV/0!</v>
      </c>
      <c r="F142" s="16">
        <f>+'SCC x Atuacao = Comércio'!F174/'SCC x Atuacao = Comércio'!F142-1</f>
        <v>9.5715271707925043E-2</v>
      </c>
      <c r="G142" s="16" t="e">
        <f>+'SCC x Atuacao = Comércio'!G174/'SCC x Atuacao = Comércio'!G142-1</f>
        <v>#DIV/0!</v>
      </c>
      <c r="H142" s="16" t="e">
        <f>+'SCC x Atuacao = Comércio'!H174/'SCC x Atuacao = Comércio'!H142-1</f>
        <v>#DIV/0!</v>
      </c>
      <c r="I142" s="16">
        <f>+'SCC x Atuacao = Comércio'!I174/'SCC x Atuacao = Comércio'!I142-1</f>
        <v>0.14896661620723495</v>
      </c>
      <c r="J142" s="16" t="e">
        <f>+'SCC x Atuacao = Comércio'!J174/'SCC x Atuacao = Comércio'!J142-1</f>
        <v>#DIV/0!</v>
      </c>
      <c r="K142" s="16" t="e">
        <f>+'SCC x Atuacao = Comércio'!K174/'SCC x Atuacao = Comércio'!K142-1</f>
        <v>#DIV/0!</v>
      </c>
      <c r="L142" s="16">
        <f>+'SCC x Atuacao = Comércio'!L174/'SCC x Atuacao = Comércio'!L142-1</f>
        <v>0.10886717087058595</v>
      </c>
    </row>
    <row r="143" spans="1:12" x14ac:dyDescent="0.25">
      <c r="A143" s="122" t="s">
        <v>538</v>
      </c>
      <c r="B143" s="16">
        <f>+'SCC x Atuacao = Comércio'!B175/'SCC x Atuacao = Comércio'!B143-1</f>
        <v>0.33235483413596656</v>
      </c>
      <c r="C143" s="16" t="e">
        <f>+'SCC x Atuacao = Comércio'!C175/'SCC x Atuacao = Comércio'!C143-1</f>
        <v>#DIV/0!</v>
      </c>
      <c r="D143" s="16" t="e">
        <f>+'SCC x Atuacao = Comércio'!D175/'SCC x Atuacao = Comércio'!D143-1</f>
        <v>#DIV/0!</v>
      </c>
      <c r="E143" s="16" t="e">
        <f>+'SCC x Atuacao = Comércio'!E175/'SCC x Atuacao = Comércio'!E143-1</f>
        <v>#DIV/0!</v>
      </c>
      <c r="F143" s="16">
        <f>+'SCC x Atuacao = Comércio'!F175/'SCC x Atuacao = Comércio'!F143-1</f>
        <v>0.16119969293116609</v>
      </c>
      <c r="G143" s="16" t="e">
        <f>+'SCC x Atuacao = Comércio'!G175/'SCC x Atuacao = Comércio'!G143-1</f>
        <v>#DIV/0!</v>
      </c>
      <c r="H143" s="16" t="e">
        <f>+'SCC x Atuacao = Comércio'!H175/'SCC x Atuacao = Comércio'!H143-1</f>
        <v>#DIV/0!</v>
      </c>
      <c r="I143" s="16">
        <f>+'SCC x Atuacao = Comércio'!I175/'SCC x Atuacao = Comércio'!I143-1</f>
        <v>-2.3072439301095815E-2</v>
      </c>
      <c r="J143" s="16" t="e">
        <f>+'SCC x Atuacao = Comércio'!J175/'SCC x Atuacao = Comércio'!J143-1</f>
        <v>#DIV/0!</v>
      </c>
      <c r="K143" s="16" t="e">
        <f>+'SCC x Atuacao = Comércio'!K175/'SCC x Atuacao = Comércio'!K143-1</f>
        <v>#DIV/0!</v>
      </c>
      <c r="L143" s="16">
        <f>+'SCC x Atuacao = Comércio'!L175/'SCC x Atuacao = Comércio'!L143-1</f>
        <v>0.15579075051694202</v>
      </c>
    </row>
    <row r="144" spans="1:12" x14ac:dyDescent="0.25">
      <c r="A144" s="122" t="s">
        <v>539</v>
      </c>
      <c r="B144" s="16">
        <f>+'SCC x Atuacao = Comércio'!B176/'SCC x Atuacao = Comércio'!B144-1</f>
        <v>0.42636654959778797</v>
      </c>
      <c r="C144" s="16" t="e">
        <f>+'SCC x Atuacao = Comércio'!C176/'SCC x Atuacao = Comércio'!C144-1</f>
        <v>#DIV/0!</v>
      </c>
      <c r="D144" s="16" t="e">
        <f>+'SCC x Atuacao = Comércio'!D176/'SCC x Atuacao = Comércio'!D144-1</f>
        <v>#DIV/0!</v>
      </c>
      <c r="E144" s="16" t="e">
        <f>+'SCC x Atuacao = Comércio'!E176/'SCC x Atuacao = Comércio'!E144-1</f>
        <v>#DIV/0!</v>
      </c>
      <c r="F144" s="16">
        <f>+'SCC x Atuacao = Comércio'!F176/'SCC x Atuacao = Comércio'!F144-1</f>
        <v>0.10762221613685652</v>
      </c>
      <c r="G144" s="16" t="e">
        <f>+'SCC x Atuacao = Comércio'!G176/'SCC x Atuacao = Comércio'!G144-1</f>
        <v>#DIV/0!</v>
      </c>
      <c r="H144" s="16" t="e">
        <f>+'SCC x Atuacao = Comércio'!H176/'SCC x Atuacao = Comércio'!H144-1</f>
        <v>#DIV/0!</v>
      </c>
      <c r="I144" s="16">
        <f>+'SCC x Atuacao = Comércio'!I176/'SCC x Atuacao = Comércio'!I144-1</f>
        <v>0.35058492753111503</v>
      </c>
      <c r="J144" s="16" t="e">
        <f>+'SCC x Atuacao = Comércio'!J176/'SCC x Atuacao = Comércio'!J144-1</f>
        <v>#DIV/0!</v>
      </c>
      <c r="K144" s="16" t="e">
        <f>+'SCC x Atuacao = Comércio'!K176/'SCC x Atuacao = Comércio'!K144-1</f>
        <v>#DIV/0!</v>
      </c>
      <c r="L144" s="16">
        <f>+'SCC x Atuacao = Comércio'!L176/'SCC x Atuacao = Comércio'!L144-1</f>
        <v>0.16349580903214411</v>
      </c>
    </row>
    <row r="145" spans="1:12" x14ac:dyDescent="0.25">
      <c r="A145" s="122" t="s">
        <v>540</v>
      </c>
      <c r="B145" s="16">
        <f>+'SCC x Atuacao = Comércio'!B177/'SCC x Atuacao = Comércio'!B145-1</f>
        <v>0.28788764441885561</v>
      </c>
      <c r="C145" s="16" t="e">
        <f>+'SCC x Atuacao = Comércio'!C177/'SCC x Atuacao = Comércio'!C145-1</f>
        <v>#DIV/0!</v>
      </c>
      <c r="D145" s="16" t="e">
        <f>+'SCC x Atuacao = Comércio'!D177/'SCC x Atuacao = Comércio'!D145-1</f>
        <v>#DIV/0!</v>
      </c>
      <c r="E145" s="16" t="e">
        <f>+'SCC x Atuacao = Comércio'!E177/'SCC x Atuacao = Comércio'!E145-1</f>
        <v>#DIV/0!</v>
      </c>
      <c r="F145" s="16">
        <f>+'SCC x Atuacao = Comércio'!F177/'SCC x Atuacao = Comércio'!F145-1</f>
        <v>0.45138657176088426</v>
      </c>
      <c r="G145" s="16" t="e">
        <f>+'SCC x Atuacao = Comércio'!G177/'SCC x Atuacao = Comércio'!G145-1</f>
        <v>#DIV/0!</v>
      </c>
      <c r="H145" s="16" t="e">
        <f>+'SCC x Atuacao = Comércio'!H177/'SCC x Atuacao = Comércio'!H145-1</f>
        <v>#DIV/0!</v>
      </c>
      <c r="I145" s="16">
        <f>+'SCC x Atuacao = Comércio'!I177/'SCC x Atuacao = Comércio'!I145-1</f>
        <v>5.0598431340302508E-2</v>
      </c>
      <c r="J145" s="16" t="e">
        <f>+'SCC x Atuacao = Comércio'!J177/'SCC x Atuacao = Comércio'!J145-1</f>
        <v>#DIV/0!</v>
      </c>
      <c r="K145" s="16" t="e">
        <f>+'SCC x Atuacao = Comércio'!K177/'SCC x Atuacao = Comércio'!K145-1</f>
        <v>#DIV/0!</v>
      </c>
      <c r="L145" s="16">
        <f>+'SCC x Atuacao = Comércio'!L177/'SCC x Atuacao = Comércio'!L145-1</f>
        <v>0.41794239420156498</v>
      </c>
    </row>
    <row r="146" spans="1:12" x14ac:dyDescent="0.25">
      <c r="A146" s="122" t="s">
        <v>541</v>
      </c>
      <c r="B146" s="16">
        <f>+'SCC x Atuacao = Comércio'!B178/'SCC x Atuacao = Comércio'!B146-1</f>
        <v>0.11998189786136293</v>
      </c>
      <c r="C146" s="16" t="e">
        <f>+'SCC x Atuacao = Comércio'!C178/'SCC x Atuacao = Comércio'!C146-1</f>
        <v>#DIV/0!</v>
      </c>
      <c r="D146" s="16" t="e">
        <f>+'SCC x Atuacao = Comércio'!D178/'SCC x Atuacao = Comércio'!D146-1</f>
        <v>#DIV/0!</v>
      </c>
      <c r="E146" s="16" t="e">
        <f>+'SCC x Atuacao = Comércio'!E178/'SCC x Atuacao = Comércio'!E146-1</f>
        <v>#DIV/0!</v>
      </c>
      <c r="F146" s="16">
        <f>+'SCC x Atuacao = Comércio'!F178/'SCC x Atuacao = Comércio'!F146-1</f>
        <v>0.10824315858617206</v>
      </c>
      <c r="G146" s="16" t="e">
        <f>+'SCC x Atuacao = Comércio'!G178/'SCC x Atuacao = Comércio'!G146-1</f>
        <v>#DIV/0!</v>
      </c>
      <c r="H146" s="16" t="e">
        <f>+'SCC x Atuacao = Comércio'!H178/'SCC x Atuacao = Comércio'!H146-1</f>
        <v>#DIV/0!</v>
      </c>
      <c r="I146" s="16">
        <f>+'SCC x Atuacao = Comércio'!I178/'SCC x Atuacao = Comércio'!I146-1</f>
        <v>3.6031420784010226E-2</v>
      </c>
      <c r="J146" s="16" t="e">
        <f>+'SCC x Atuacao = Comércio'!J178/'SCC x Atuacao = Comércio'!J146-1</f>
        <v>#DIV/0!</v>
      </c>
      <c r="K146" s="16" t="e">
        <f>+'SCC x Atuacao = Comércio'!K178/'SCC x Atuacao = Comércio'!K146-1</f>
        <v>#DIV/0!</v>
      </c>
      <c r="L146" s="16">
        <f>+'SCC x Atuacao = Comércio'!L178/'SCC x Atuacao = Comércio'!L146-1</f>
        <v>0.10536603530950295</v>
      </c>
    </row>
    <row r="147" spans="1:12" x14ac:dyDescent="0.25">
      <c r="A147" s="122" t="s">
        <v>542</v>
      </c>
      <c r="B147" s="16">
        <f>+'SCC x Atuacao = Comércio'!B179/'SCC x Atuacao = Comércio'!B147-1</f>
        <v>0.18200351463856035</v>
      </c>
      <c r="C147" s="16" t="e">
        <f>+'SCC x Atuacao = Comércio'!C179/'SCC x Atuacao = Comércio'!C147-1</f>
        <v>#DIV/0!</v>
      </c>
      <c r="D147" s="16" t="e">
        <f>+'SCC x Atuacao = Comércio'!D179/'SCC x Atuacao = Comércio'!D147-1</f>
        <v>#DIV/0!</v>
      </c>
      <c r="E147" s="16" t="e">
        <f>+'SCC x Atuacao = Comércio'!E179/'SCC x Atuacao = Comércio'!E147-1</f>
        <v>#DIV/0!</v>
      </c>
      <c r="F147" s="16">
        <f>+'SCC x Atuacao = Comércio'!F179/'SCC x Atuacao = Comércio'!F147-1</f>
        <v>0.16825435249352649</v>
      </c>
      <c r="G147" s="16" t="e">
        <f>+'SCC x Atuacao = Comércio'!G179/'SCC x Atuacao = Comércio'!G147-1</f>
        <v>#DIV/0!</v>
      </c>
      <c r="H147" s="16" t="e">
        <f>+'SCC x Atuacao = Comércio'!H179/'SCC x Atuacao = Comércio'!H147-1</f>
        <v>#DIV/0!</v>
      </c>
      <c r="I147" s="16">
        <f>+'SCC x Atuacao = Comércio'!I179/'SCC x Atuacao = Comércio'!I147-1</f>
        <v>-1.3675560941699416E-2</v>
      </c>
      <c r="J147" s="16" t="e">
        <f>+'SCC x Atuacao = Comércio'!J179/'SCC x Atuacao = Comércio'!J147-1</f>
        <v>#DIV/0!</v>
      </c>
      <c r="K147" s="16" t="e">
        <f>+'SCC x Atuacao = Comércio'!K179/'SCC x Atuacao = Comércio'!K147-1</f>
        <v>#DIV/0!</v>
      </c>
      <c r="L147" s="16">
        <f>+'SCC x Atuacao = Comércio'!L179/'SCC x Atuacao = Comércio'!L147-1</f>
        <v>0.16492713409285953</v>
      </c>
    </row>
    <row r="148" spans="1:12" x14ac:dyDescent="0.25">
      <c r="A148" s="122" t="s">
        <v>543</v>
      </c>
      <c r="B148" s="16">
        <f>+'SCC x Atuacao = Comércio'!B180/'SCC x Atuacao = Comércio'!B148-1</f>
        <v>0.21859776341151838</v>
      </c>
      <c r="C148" s="16" t="e">
        <f>+'SCC x Atuacao = Comércio'!C180/'SCC x Atuacao = Comércio'!C148-1</f>
        <v>#DIV/0!</v>
      </c>
      <c r="D148" s="16" t="e">
        <f>+'SCC x Atuacao = Comércio'!D180/'SCC x Atuacao = Comércio'!D148-1</f>
        <v>#DIV/0!</v>
      </c>
      <c r="E148" s="16" t="e">
        <f>+'SCC x Atuacao = Comércio'!E180/'SCC x Atuacao = Comércio'!E148-1</f>
        <v>#DIV/0!</v>
      </c>
      <c r="F148" s="16">
        <f>+'SCC x Atuacao = Comércio'!F180/'SCC x Atuacao = Comércio'!F148-1</f>
        <v>0.11034857398767839</v>
      </c>
      <c r="G148" s="16" t="e">
        <f>+'SCC x Atuacao = Comércio'!G180/'SCC x Atuacao = Comércio'!G148-1</f>
        <v>#DIV/0!</v>
      </c>
      <c r="H148" s="16" t="e">
        <f>+'SCC x Atuacao = Comércio'!H180/'SCC x Atuacao = Comércio'!H148-1</f>
        <v>#DIV/0!</v>
      </c>
      <c r="I148" s="16">
        <f>+'SCC x Atuacao = Comércio'!I180/'SCC x Atuacao = Comércio'!I148-1</f>
        <v>0.11730327243378458</v>
      </c>
      <c r="J148" s="16" t="e">
        <f>+'SCC x Atuacao = Comércio'!J180/'SCC x Atuacao = Comércio'!J148-1</f>
        <v>#DIV/0!</v>
      </c>
      <c r="K148" s="16" t="e">
        <f>+'SCC x Atuacao = Comércio'!K180/'SCC x Atuacao = Comércio'!K148-1</f>
        <v>#DIV/0!</v>
      </c>
      <c r="L148" s="16">
        <f>+'SCC x Atuacao = Comércio'!L180/'SCC x Atuacao = Comércio'!L148-1</f>
        <v>0.11910721964177018</v>
      </c>
    </row>
    <row r="149" spans="1:12" x14ac:dyDescent="0.25">
      <c r="A149" s="122" t="s">
        <v>544</v>
      </c>
      <c r="B149" s="16">
        <f>+'SCC x Atuacao = Comércio'!B181/'SCC x Atuacao = Comércio'!B149-1</f>
        <v>0.25729638509778363</v>
      </c>
      <c r="C149" s="16" t="e">
        <f>+'SCC x Atuacao = Comércio'!C181/'SCC x Atuacao = Comércio'!C149-1</f>
        <v>#DIV/0!</v>
      </c>
      <c r="D149" s="16" t="e">
        <f>+'SCC x Atuacao = Comércio'!D181/'SCC x Atuacao = Comércio'!D149-1</f>
        <v>#DIV/0!</v>
      </c>
      <c r="E149" s="16" t="e">
        <f>+'SCC x Atuacao = Comércio'!E181/'SCC x Atuacao = Comércio'!E149-1</f>
        <v>#DIV/0!</v>
      </c>
      <c r="F149" s="16">
        <f>+'SCC x Atuacao = Comércio'!F181/'SCC x Atuacao = Comércio'!F149-1</f>
        <v>0.15126763775965646</v>
      </c>
      <c r="G149" s="16" t="e">
        <f>+'SCC x Atuacao = Comércio'!G181/'SCC x Atuacao = Comércio'!G149-1</f>
        <v>#DIV/0!</v>
      </c>
      <c r="H149" s="16" t="e">
        <f>+'SCC x Atuacao = Comércio'!H181/'SCC x Atuacao = Comércio'!H149-1</f>
        <v>#DIV/0!</v>
      </c>
      <c r="I149" s="16">
        <f>+'SCC x Atuacao = Comércio'!I181/'SCC x Atuacao = Comércio'!I149-1</f>
        <v>-1.6251188551818507E-2</v>
      </c>
      <c r="J149" s="16" t="e">
        <f>+'SCC x Atuacao = Comércio'!J181/'SCC x Atuacao = Comércio'!J149-1</f>
        <v>#DIV/0!</v>
      </c>
      <c r="K149" s="16" t="e">
        <f>+'SCC x Atuacao = Comércio'!K181/'SCC x Atuacao = Comércio'!K149-1</f>
        <v>#DIV/0!</v>
      </c>
      <c r="L149" s="16">
        <f>+'SCC x Atuacao = Comércio'!L181/'SCC x Atuacao = Comércio'!L149-1</f>
        <v>0.14780828285973158</v>
      </c>
    </row>
    <row r="150" spans="1:12" x14ac:dyDescent="0.25">
      <c r="A150" s="122" t="s">
        <v>545</v>
      </c>
      <c r="B150" s="16">
        <f>+'SCC x Atuacao = Comércio'!B182/'SCC x Atuacao = Comércio'!B150-1</f>
        <v>0.22549399133598702</v>
      </c>
      <c r="C150" s="16" t="e">
        <f>+'SCC x Atuacao = Comércio'!C182/'SCC x Atuacao = Comércio'!C150-1</f>
        <v>#DIV/0!</v>
      </c>
      <c r="D150" s="16" t="e">
        <f>+'SCC x Atuacao = Comércio'!D182/'SCC x Atuacao = Comércio'!D150-1</f>
        <v>#DIV/0!</v>
      </c>
      <c r="E150" s="16" t="e">
        <f>+'SCC x Atuacao = Comércio'!E182/'SCC x Atuacao = Comércio'!E150-1</f>
        <v>#DIV/0!</v>
      </c>
      <c r="F150" s="16">
        <f>+'SCC x Atuacao = Comércio'!F182/'SCC x Atuacao = Comércio'!F150-1</f>
        <v>0.11849589982433262</v>
      </c>
      <c r="G150" s="16" t="e">
        <f>+'SCC x Atuacao = Comércio'!G182/'SCC x Atuacao = Comércio'!G150-1</f>
        <v>#DIV/0!</v>
      </c>
      <c r="H150" s="16" t="e">
        <f>+'SCC x Atuacao = Comércio'!H182/'SCC x Atuacao = Comércio'!H150-1</f>
        <v>#DIV/0!</v>
      </c>
      <c r="I150" s="16">
        <f>+'SCC x Atuacao = Comércio'!I182/'SCC x Atuacao = Comércio'!I150-1</f>
        <v>0.34696021345101613</v>
      </c>
      <c r="J150" s="16" t="e">
        <f>+'SCC x Atuacao = Comércio'!J182/'SCC x Atuacao = Comércio'!J150-1</f>
        <v>#DIV/0!</v>
      </c>
      <c r="K150" s="16" t="e">
        <f>+'SCC x Atuacao = Comércio'!K182/'SCC x Atuacao = Comércio'!K150-1</f>
        <v>#DIV/0!</v>
      </c>
      <c r="L150" s="16">
        <f>+'SCC x Atuacao = Comércio'!L182/'SCC x Atuacao = Comércio'!L150-1</f>
        <v>0.15274634080981331</v>
      </c>
    </row>
    <row r="151" spans="1:12" x14ac:dyDescent="0.25">
      <c r="A151" s="122" t="s">
        <v>546</v>
      </c>
      <c r="B151" s="16">
        <f>+'SCC x Atuacao = Comércio'!B183/'SCC x Atuacao = Comércio'!B151-1</f>
        <v>0.17399170756163462</v>
      </c>
      <c r="C151" s="16" t="e">
        <f>+'SCC x Atuacao = Comércio'!C183/'SCC x Atuacao = Comércio'!C151-1</f>
        <v>#DIV/0!</v>
      </c>
      <c r="D151" s="16" t="e">
        <f>+'SCC x Atuacao = Comércio'!D183/'SCC x Atuacao = Comércio'!D151-1</f>
        <v>#DIV/0!</v>
      </c>
      <c r="E151" s="16" t="e">
        <f>+'SCC x Atuacao = Comércio'!E183/'SCC x Atuacao = Comércio'!E151-1</f>
        <v>#DIV/0!</v>
      </c>
      <c r="F151" s="16">
        <f>+'SCC x Atuacao = Comércio'!F183/'SCC x Atuacao = Comércio'!F151-1</f>
        <v>0.13834322313834435</v>
      </c>
      <c r="G151" s="16" t="e">
        <f>+'SCC x Atuacao = Comércio'!G183/'SCC x Atuacao = Comércio'!G151-1</f>
        <v>#DIV/0!</v>
      </c>
      <c r="H151" s="16" t="e">
        <f>+'SCC x Atuacao = Comércio'!H183/'SCC x Atuacao = Comércio'!H151-1</f>
        <v>#DIV/0!</v>
      </c>
      <c r="I151" s="16">
        <f>+'SCC x Atuacao = Comércio'!I183/'SCC x Atuacao = Comércio'!I151-1</f>
        <v>6.4297157478476752E-2</v>
      </c>
      <c r="J151" s="16" t="e">
        <f>+'SCC x Atuacao = Comércio'!J183/'SCC x Atuacao = Comércio'!J151-1</f>
        <v>#DIV/0!</v>
      </c>
      <c r="K151" s="16" t="e">
        <f>+'SCC x Atuacao = Comércio'!K183/'SCC x Atuacao = Comércio'!K151-1</f>
        <v>#DIV/0!</v>
      </c>
      <c r="L151" s="16">
        <f>+'SCC x Atuacao = Comércio'!L183/'SCC x Atuacao = Comércio'!L151-1</f>
        <v>0.13903882978771875</v>
      </c>
    </row>
    <row r="152" spans="1:12" x14ac:dyDescent="0.25">
      <c r="A152" s="122" t="s">
        <v>547</v>
      </c>
      <c r="B152" s="16">
        <f>+'SCC x Atuacao = Comércio'!B184/'SCC x Atuacao = Comércio'!B152-1</f>
        <v>0.16307210549896101</v>
      </c>
      <c r="C152" s="16" t="e">
        <f>+'SCC x Atuacao = Comércio'!C184/'SCC x Atuacao = Comércio'!C152-1</f>
        <v>#DIV/0!</v>
      </c>
      <c r="D152" s="16" t="e">
        <f>+'SCC x Atuacao = Comércio'!D184/'SCC x Atuacao = Comércio'!D152-1</f>
        <v>#DIV/0!</v>
      </c>
      <c r="E152" s="16" t="e">
        <f>+'SCC x Atuacao = Comércio'!E184/'SCC x Atuacao = Comércio'!E152-1</f>
        <v>#DIV/0!</v>
      </c>
      <c r="F152" s="16">
        <f>+'SCC x Atuacao = Comércio'!F184/'SCC x Atuacao = Comércio'!F152-1</f>
        <v>5.7288896963020974E-2</v>
      </c>
      <c r="G152" s="16" t="e">
        <f>+'SCC x Atuacao = Comércio'!G184/'SCC x Atuacao = Comércio'!G152-1</f>
        <v>#DIV/0!</v>
      </c>
      <c r="H152" s="16" t="e">
        <f>+'SCC x Atuacao = Comércio'!H184/'SCC x Atuacao = Comércio'!H152-1</f>
        <v>#DIV/0!</v>
      </c>
      <c r="I152" s="16">
        <f>+'SCC x Atuacao = Comércio'!I184/'SCC x Atuacao = Comércio'!I152-1</f>
        <v>-0.10966275919340474</v>
      </c>
      <c r="J152" s="16" t="e">
        <f>+'SCC x Atuacao = Comércio'!J184/'SCC x Atuacao = Comércio'!J152-1</f>
        <v>#DIV/0!</v>
      </c>
      <c r="K152" s="16" t="e">
        <f>+'SCC x Atuacao = Comércio'!K184/'SCC x Atuacao = Comércio'!K152-1</f>
        <v>#DIV/0!</v>
      </c>
      <c r="L152" s="16">
        <f>+'SCC x Atuacao = Comércio'!L184/'SCC x Atuacao = Comércio'!L152-1</f>
        <v>5.730767849080376E-2</v>
      </c>
    </row>
    <row r="153" spans="1:12" x14ac:dyDescent="0.25">
      <c r="A153" s="122" t="s">
        <v>548</v>
      </c>
      <c r="B153" s="16">
        <f>+'SCC x Atuacao = Comércio'!B185/'SCC x Atuacao = Comércio'!B153-1</f>
        <v>0.10023146043578346</v>
      </c>
      <c r="C153" s="16" t="e">
        <f>+'SCC x Atuacao = Comércio'!C185/'SCC x Atuacao = Comércio'!C153-1</f>
        <v>#DIV/0!</v>
      </c>
      <c r="D153" s="16" t="e">
        <f>+'SCC x Atuacao = Comércio'!D185/'SCC x Atuacao = Comércio'!D153-1</f>
        <v>#DIV/0!</v>
      </c>
      <c r="E153" s="16" t="e">
        <f>+'SCC x Atuacao = Comércio'!E185/'SCC x Atuacao = Comércio'!E153-1</f>
        <v>#DIV/0!</v>
      </c>
      <c r="F153" s="16">
        <f>+'SCC x Atuacao = Comércio'!F185/'SCC x Atuacao = Comércio'!F153-1</f>
        <v>9.486377935128032E-2</v>
      </c>
      <c r="G153" s="16" t="e">
        <f>+'SCC x Atuacao = Comércio'!G185/'SCC x Atuacao = Comércio'!G153-1</f>
        <v>#DIV/0!</v>
      </c>
      <c r="H153" s="16" t="e">
        <f>+'SCC x Atuacao = Comércio'!H185/'SCC x Atuacao = Comércio'!H153-1</f>
        <v>#DIV/0!</v>
      </c>
      <c r="I153" s="16">
        <f>+'SCC x Atuacao = Comércio'!I185/'SCC x Atuacao = Comércio'!I153-1</f>
        <v>-5.8171978984204564E-2</v>
      </c>
      <c r="J153" s="16" t="e">
        <f>+'SCC x Atuacao = Comércio'!J185/'SCC x Atuacao = Comércio'!J153-1</f>
        <v>#DIV/0!</v>
      </c>
      <c r="K153" s="16" t="e">
        <f>+'SCC x Atuacao = Comércio'!K185/'SCC x Atuacao = Comércio'!K153-1</f>
        <v>#DIV/0!</v>
      </c>
      <c r="L153" s="16">
        <f>+'SCC x Atuacao = Comércio'!L185/'SCC x Atuacao = Comércio'!L153-1</f>
        <v>8.5355826282404124E-2</v>
      </c>
    </row>
    <row r="154" spans="1:12" x14ac:dyDescent="0.25">
      <c r="A154" s="122" t="s">
        <v>549</v>
      </c>
      <c r="B154" s="16">
        <f>+'SCC x Atuacao = Comércio'!B186/'SCC x Atuacao = Comércio'!B154-1</f>
        <v>0.14199187304975625</v>
      </c>
      <c r="C154" s="16" t="e">
        <f>+'SCC x Atuacao = Comércio'!C186/'SCC x Atuacao = Comércio'!C154-1</f>
        <v>#DIV/0!</v>
      </c>
      <c r="D154" s="16" t="e">
        <f>+'SCC x Atuacao = Comércio'!D186/'SCC x Atuacao = Comércio'!D154-1</f>
        <v>#DIV/0!</v>
      </c>
      <c r="E154" s="16" t="e">
        <f>+'SCC x Atuacao = Comércio'!E186/'SCC x Atuacao = Comércio'!E154-1</f>
        <v>#DIV/0!</v>
      </c>
      <c r="F154" s="16">
        <f>+'SCC x Atuacao = Comércio'!F186/'SCC x Atuacao = Comércio'!F154-1</f>
        <v>0.19918660050433878</v>
      </c>
      <c r="G154" s="16" t="e">
        <f>+'SCC x Atuacao = Comércio'!G186/'SCC x Atuacao = Comércio'!G154-1</f>
        <v>#DIV/0!</v>
      </c>
      <c r="H154" s="16" t="e">
        <f>+'SCC x Atuacao = Comércio'!H186/'SCC x Atuacao = Comércio'!H154-1</f>
        <v>#DIV/0!</v>
      </c>
      <c r="I154" s="16">
        <f>+'SCC x Atuacao = Comércio'!I186/'SCC x Atuacao = Comércio'!I154-1</f>
        <v>9.0431723227119676E-2</v>
      </c>
      <c r="J154" s="16" t="e">
        <f>+'SCC x Atuacao = Comércio'!J186/'SCC x Atuacao = Comércio'!J154-1</f>
        <v>#DIV/0!</v>
      </c>
      <c r="K154" s="16" t="e">
        <f>+'SCC x Atuacao = Comércio'!K186/'SCC x Atuacao = Comércio'!K154-1</f>
        <v>#DIV/0!</v>
      </c>
      <c r="L154" s="16">
        <f>+'SCC x Atuacao = Comércio'!L186/'SCC x Atuacao = Comércio'!L154-1</f>
        <v>0.17910134744344952</v>
      </c>
    </row>
    <row r="155" spans="1:12" x14ac:dyDescent="0.25">
      <c r="A155" s="122" t="s">
        <v>550</v>
      </c>
      <c r="B155" s="16">
        <f>+'SCC x Atuacao = Comércio'!B187/'SCC x Atuacao = Comércio'!B155-1</f>
        <v>0.13985835383626988</v>
      </c>
      <c r="C155" s="16" t="e">
        <f>+'SCC x Atuacao = Comércio'!C187/'SCC x Atuacao = Comércio'!C155-1</f>
        <v>#DIV/0!</v>
      </c>
      <c r="D155" s="16" t="e">
        <f>+'SCC x Atuacao = Comércio'!D187/'SCC x Atuacao = Comércio'!D155-1</f>
        <v>#DIV/0!</v>
      </c>
      <c r="E155" s="16" t="e">
        <f>+'SCC x Atuacao = Comércio'!E187/'SCC x Atuacao = Comércio'!E155-1</f>
        <v>#DIV/0!</v>
      </c>
      <c r="F155" s="16">
        <f>+'SCC x Atuacao = Comércio'!F187/'SCC x Atuacao = Comércio'!F155-1</f>
        <v>9.9670490753722474E-2</v>
      </c>
      <c r="G155" s="16" t="e">
        <f>+'SCC x Atuacao = Comércio'!G187/'SCC x Atuacao = Comércio'!G155-1</f>
        <v>#DIV/0!</v>
      </c>
      <c r="H155" s="16" t="e">
        <f>+'SCC x Atuacao = Comércio'!H187/'SCC x Atuacao = Comércio'!H155-1</f>
        <v>#DIV/0!</v>
      </c>
      <c r="I155" s="16">
        <f>+'SCC x Atuacao = Comércio'!I187/'SCC x Atuacao = Comércio'!I155-1</f>
        <v>-1.940364908934511E-2</v>
      </c>
      <c r="J155" s="16" t="e">
        <f>+'SCC x Atuacao = Comércio'!J187/'SCC x Atuacao = Comércio'!J155-1</f>
        <v>#DIV/0!</v>
      </c>
      <c r="K155" s="16" t="e">
        <f>+'SCC x Atuacao = Comércio'!K187/'SCC x Atuacao = Comércio'!K155-1</f>
        <v>#DIV/0!</v>
      </c>
      <c r="L155" s="16">
        <f>+'SCC x Atuacao = Comércio'!L187/'SCC x Atuacao = Comércio'!L155-1</f>
        <v>9.6759541129216586E-2</v>
      </c>
    </row>
    <row r="156" spans="1:12" x14ac:dyDescent="0.25">
      <c r="A156" s="122" t="s">
        <v>551</v>
      </c>
      <c r="B156" s="16">
        <f>+'SCC x Atuacao = Comércio'!B188/'SCC x Atuacao = Comércio'!B156-1</f>
        <v>0.1101574748084555</v>
      </c>
      <c r="C156" s="16" t="e">
        <f>+'SCC x Atuacao = Comércio'!C188/'SCC x Atuacao = Comércio'!C156-1</f>
        <v>#DIV/0!</v>
      </c>
      <c r="D156" s="16" t="e">
        <f>+'SCC x Atuacao = Comércio'!D188/'SCC x Atuacao = Comércio'!D156-1</f>
        <v>#DIV/0!</v>
      </c>
      <c r="E156" s="16" t="e">
        <f>+'SCC x Atuacao = Comércio'!E188/'SCC x Atuacao = Comércio'!E156-1</f>
        <v>#DIV/0!</v>
      </c>
      <c r="F156" s="16">
        <f>+'SCC x Atuacao = Comércio'!F188/'SCC x Atuacao = Comércio'!F156-1</f>
        <v>0.14365993350693707</v>
      </c>
      <c r="G156" s="16" t="e">
        <f>+'SCC x Atuacao = Comércio'!G188/'SCC x Atuacao = Comércio'!G156-1</f>
        <v>#DIV/0!</v>
      </c>
      <c r="H156" s="16" t="e">
        <f>+'SCC x Atuacao = Comércio'!H188/'SCC x Atuacao = Comércio'!H156-1</f>
        <v>#DIV/0!</v>
      </c>
      <c r="I156" s="16">
        <f>+'SCC x Atuacao = Comércio'!I188/'SCC x Atuacao = Comércio'!I156-1</f>
        <v>-0.13701878598668926</v>
      </c>
      <c r="J156" s="16" t="e">
        <f>+'SCC x Atuacao = Comércio'!J188/'SCC x Atuacao = Comércio'!J156-1</f>
        <v>#DIV/0!</v>
      </c>
      <c r="K156" s="16" t="e">
        <f>+'SCC x Atuacao = Comércio'!K188/'SCC x Atuacao = Comércio'!K156-1</f>
        <v>#DIV/0!</v>
      </c>
      <c r="L156" s="16">
        <f>+'SCC x Atuacao = Comércio'!L188/'SCC x Atuacao = Comércio'!L156-1</f>
        <v>0.1046898634171638</v>
      </c>
    </row>
    <row r="157" spans="1:12" x14ac:dyDescent="0.25">
      <c r="A157" s="122" t="s">
        <v>552</v>
      </c>
      <c r="B157" s="16">
        <f>+'SCC x Atuacao = Comércio'!B189/'SCC x Atuacao = Comércio'!B157-1</f>
        <v>-0.10114163419217115</v>
      </c>
      <c r="C157" s="16" t="e">
        <f>+'SCC x Atuacao = Comércio'!C189/'SCC x Atuacao = Comércio'!C157-1</f>
        <v>#DIV/0!</v>
      </c>
      <c r="D157" s="16" t="e">
        <f>+'SCC x Atuacao = Comércio'!D189/'SCC x Atuacao = Comércio'!D157-1</f>
        <v>#DIV/0!</v>
      </c>
      <c r="E157" s="16" t="e">
        <f>+'SCC x Atuacao = Comércio'!E189/'SCC x Atuacao = Comércio'!E157-1</f>
        <v>#DIV/0!</v>
      </c>
      <c r="F157" s="16">
        <f>+'SCC x Atuacao = Comércio'!F189/'SCC x Atuacao = Comércio'!F157-1</f>
        <v>0.18984826283709766</v>
      </c>
      <c r="G157" s="16" t="e">
        <f>+'SCC x Atuacao = Comércio'!G189/'SCC x Atuacao = Comércio'!G157-1</f>
        <v>#DIV/0!</v>
      </c>
      <c r="H157" s="16" t="e">
        <f>+'SCC x Atuacao = Comércio'!H189/'SCC x Atuacao = Comércio'!H157-1</f>
        <v>#DIV/0!</v>
      </c>
      <c r="I157" s="16">
        <f>+'SCC x Atuacao = Comércio'!I189/'SCC x Atuacao = Comércio'!I157-1</f>
        <v>0.10637896439342898</v>
      </c>
      <c r="J157" s="16" t="e">
        <f>+'SCC x Atuacao = Comércio'!J189/'SCC x Atuacao = Comércio'!J157-1</f>
        <v>#DIV/0!</v>
      </c>
      <c r="K157" s="16" t="e">
        <f>+'SCC x Atuacao = Comércio'!K189/'SCC x Atuacao = Comércio'!K157-1</f>
        <v>#DIV/0!</v>
      </c>
      <c r="L157" s="16">
        <f>+'SCC x Atuacao = Comércio'!L189/'SCC x Atuacao = Comércio'!L157-1</f>
        <v>0.14269251565415675</v>
      </c>
    </row>
    <row r="158" spans="1:12" x14ac:dyDescent="0.25">
      <c r="A158" s="122" t="s">
        <v>553</v>
      </c>
      <c r="B158" s="16">
        <f>+'SCC x Atuacao = Comércio'!B190/'SCC x Atuacao = Comércio'!B158-1</f>
        <v>0.23786578465595865</v>
      </c>
      <c r="C158" s="16" t="e">
        <f>+'SCC x Atuacao = Comércio'!C190/'SCC x Atuacao = Comércio'!C158-1</f>
        <v>#DIV/0!</v>
      </c>
      <c r="D158" s="16" t="e">
        <f>+'SCC x Atuacao = Comércio'!D190/'SCC x Atuacao = Comércio'!D158-1</f>
        <v>#DIV/0!</v>
      </c>
      <c r="E158" s="16" t="e">
        <f>+'SCC x Atuacao = Comércio'!E190/'SCC x Atuacao = Comércio'!E158-1</f>
        <v>#DIV/0!</v>
      </c>
      <c r="F158" s="16">
        <f>+'SCC x Atuacao = Comércio'!F190/'SCC x Atuacao = Comércio'!F158-1</f>
        <v>0.12307003708049602</v>
      </c>
      <c r="G158" s="16" t="e">
        <f>+'SCC x Atuacao = Comércio'!G190/'SCC x Atuacao = Comércio'!G158-1</f>
        <v>#DIV/0!</v>
      </c>
      <c r="H158" s="16" t="e">
        <f>+'SCC x Atuacao = Comércio'!H190/'SCC x Atuacao = Comércio'!H158-1</f>
        <v>#DIV/0!</v>
      </c>
      <c r="I158" s="16">
        <f>+'SCC x Atuacao = Comércio'!I190/'SCC x Atuacao = Comércio'!I158-1</f>
        <v>-9.56474883766949E-2</v>
      </c>
      <c r="J158" s="16" t="e">
        <f>+'SCC x Atuacao = Comércio'!J190/'SCC x Atuacao = Comércio'!J158-1</f>
        <v>#DIV/0!</v>
      </c>
      <c r="K158" s="16" t="e">
        <f>+'SCC x Atuacao = Comércio'!K190/'SCC x Atuacao = Comércio'!K158-1</f>
        <v>#DIV/0!</v>
      </c>
      <c r="L158" s="16">
        <f>+'SCC x Atuacao = Comércio'!L190/'SCC x Atuacao = Comércio'!L158-1</f>
        <v>0.11828598688524994</v>
      </c>
    </row>
    <row r="159" spans="1:12" x14ac:dyDescent="0.25">
      <c r="A159" s="122" t="s">
        <v>554</v>
      </c>
      <c r="B159" s="16">
        <f>+'SCC x Atuacao = Comércio'!B191/'SCC x Atuacao = Comércio'!B159-1</f>
        <v>0.25651346500743477</v>
      </c>
      <c r="C159" s="16" t="e">
        <f>+'SCC x Atuacao = Comércio'!C191/'SCC x Atuacao = Comércio'!C159-1</f>
        <v>#DIV/0!</v>
      </c>
      <c r="D159" s="16" t="e">
        <f>+'SCC x Atuacao = Comércio'!D191/'SCC x Atuacao = Comércio'!D159-1</f>
        <v>#DIV/0!</v>
      </c>
      <c r="E159" s="16" t="e">
        <f>+'SCC x Atuacao = Comércio'!E191/'SCC x Atuacao = Comércio'!E159-1</f>
        <v>#DIV/0!</v>
      </c>
      <c r="F159" s="16">
        <f>+'SCC x Atuacao = Comércio'!F191/'SCC x Atuacao = Comércio'!F159-1</f>
        <v>2.7040620960371298E-2</v>
      </c>
      <c r="G159" s="16" t="e">
        <f>+'SCC x Atuacao = Comércio'!G191/'SCC x Atuacao = Comércio'!G159-1</f>
        <v>#DIV/0!</v>
      </c>
      <c r="H159" s="16" t="e">
        <f>+'SCC x Atuacao = Comércio'!H191/'SCC x Atuacao = Comércio'!H159-1</f>
        <v>#DIV/0!</v>
      </c>
      <c r="I159" s="16">
        <f>+'SCC x Atuacao = Comércio'!I191/'SCC x Atuacao = Comércio'!I159-1</f>
        <v>9.1038342472665734E-2</v>
      </c>
      <c r="J159" s="16" t="e">
        <f>+'SCC x Atuacao = Comércio'!J191/'SCC x Atuacao = Comércio'!J159-1</f>
        <v>#DIV/0!</v>
      </c>
      <c r="K159" s="16" t="e">
        <f>+'SCC x Atuacao = Comércio'!K191/'SCC x Atuacao = Comércio'!K159-1</f>
        <v>#DIV/0!</v>
      </c>
      <c r="L159" s="16">
        <f>+'SCC x Atuacao = Comércio'!L191/'SCC x Atuacao = Comércio'!L159-1</f>
        <v>5.4716824283181698E-2</v>
      </c>
    </row>
    <row r="160" spans="1:12" x14ac:dyDescent="0.25">
      <c r="A160" s="122" t="s">
        <v>94</v>
      </c>
      <c r="B160" s="16">
        <f>+'SCC x Atuacao = Comércio'!B192/'SCC x Atuacao = Comércio'!B160-1</f>
        <v>0.17410363763613645</v>
      </c>
      <c r="C160" s="16" t="e">
        <f>+'SCC x Atuacao = Comércio'!C192/'SCC x Atuacao = Comércio'!C160-1</f>
        <v>#DIV/0!</v>
      </c>
      <c r="D160" s="16" t="e">
        <f>+'SCC x Atuacao = Comércio'!D192/'SCC x Atuacao = Comércio'!D160-1</f>
        <v>#DIV/0!</v>
      </c>
      <c r="E160" s="16" t="e">
        <f>+'SCC x Atuacao = Comércio'!E192/'SCC x Atuacao = Comércio'!E160-1</f>
        <v>#DIV/0!</v>
      </c>
      <c r="F160" s="16">
        <f>+'SCC x Atuacao = Comércio'!F192/'SCC x Atuacao = Comércio'!F160-1</f>
        <v>0.10581999556413724</v>
      </c>
      <c r="G160" s="16" t="e">
        <f>+'SCC x Atuacao = Comércio'!G192/'SCC x Atuacao = Comércio'!G160-1</f>
        <v>#DIV/0!</v>
      </c>
      <c r="H160" s="16" t="e">
        <f>+'SCC x Atuacao = Comércio'!H192/'SCC x Atuacao = Comércio'!H160-1</f>
        <v>#DIV/0!</v>
      </c>
      <c r="I160" s="16">
        <f>+'SCC x Atuacao = Comércio'!I192/'SCC x Atuacao = Comércio'!I160-1</f>
        <v>-2.0161369941512297E-2</v>
      </c>
      <c r="J160" s="16" t="e">
        <f>+'SCC x Atuacao = Comércio'!J192/'SCC x Atuacao = Comércio'!J160-1</f>
        <v>#DIV/0!</v>
      </c>
      <c r="K160" s="16" t="e">
        <f>+'SCC x Atuacao = Comércio'!K192/'SCC x Atuacao = Comércio'!K160-1</f>
        <v>#DIV/0!</v>
      </c>
      <c r="L160" s="16">
        <f>+'SCC x Atuacao = Comércio'!L192/'SCC x Atuacao = Comércio'!L160-1</f>
        <v>0.10533784226627985</v>
      </c>
    </row>
    <row r="161" spans="1:12" x14ac:dyDescent="0.25">
      <c r="B161" s="18"/>
      <c r="C161" s="18"/>
      <c r="D161" s="18"/>
      <c r="E161" s="18"/>
      <c r="F161" s="18"/>
      <c r="G161" s="18"/>
      <c r="H161" s="18"/>
      <c r="I161" s="18"/>
      <c r="J161" s="18"/>
      <c r="K161" s="18"/>
    </row>
    <row r="162" spans="1:12" x14ac:dyDescent="0.25">
      <c r="A162" s="122"/>
      <c r="B162" s="122"/>
      <c r="C162" s="122"/>
      <c r="D162" s="122"/>
      <c r="E162" s="122"/>
      <c r="F162" s="122"/>
      <c r="G162" s="122"/>
      <c r="H162" s="122"/>
      <c r="I162" s="122"/>
      <c r="J162" s="122"/>
      <c r="K162" s="122"/>
    </row>
    <row r="163" spans="1:12" s="122" customFormat="1" x14ac:dyDescent="0.25">
      <c r="B163" s="122">
        <v>2013</v>
      </c>
      <c r="C163" s="122">
        <v>2013</v>
      </c>
      <c r="D163" s="122">
        <v>2013</v>
      </c>
      <c r="E163" s="122">
        <v>2013</v>
      </c>
      <c r="F163" s="122">
        <v>2013</v>
      </c>
      <c r="G163" s="122">
        <v>2013</v>
      </c>
      <c r="H163" s="122">
        <v>2013</v>
      </c>
      <c r="I163" s="122">
        <v>2013</v>
      </c>
      <c r="J163" s="122">
        <v>2013</v>
      </c>
      <c r="K163" s="122">
        <v>2013</v>
      </c>
      <c r="L163" s="122">
        <v>2013</v>
      </c>
    </row>
    <row r="164" spans="1:12" s="122" customFormat="1" x14ac:dyDescent="0.25">
      <c r="B164" s="122" t="s">
        <v>779</v>
      </c>
      <c r="C164" s="122" t="s">
        <v>781</v>
      </c>
      <c r="D164" s="122" t="s">
        <v>23</v>
      </c>
      <c r="E164" s="122" t="s">
        <v>786</v>
      </c>
      <c r="F164" s="122" t="s">
        <v>787</v>
      </c>
      <c r="G164" s="122" t="s">
        <v>790</v>
      </c>
      <c r="H164" s="122" t="s">
        <v>25</v>
      </c>
      <c r="I164" s="122" t="s">
        <v>24</v>
      </c>
      <c r="J164" s="122" t="s">
        <v>35</v>
      </c>
      <c r="K164" s="122" t="s">
        <v>794</v>
      </c>
      <c r="L164" s="122" t="s">
        <v>938</v>
      </c>
    </row>
    <row r="165" spans="1:12" x14ac:dyDescent="0.25">
      <c r="A165" s="122" t="s">
        <v>528</v>
      </c>
      <c r="B165" s="16">
        <f>+'SCC x Atuacao = Comércio'!B197/'SCC x Atuacao = Comércio'!B165-1</f>
        <v>0.20876927746954621</v>
      </c>
      <c r="C165" s="16" t="e">
        <f>+'SCC x Atuacao = Comércio'!C197/'SCC x Atuacao = Comércio'!C165-1</f>
        <v>#DIV/0!</v>
      </c>
      <c r="D165" s="16" t="e">
        <f>+'SCC x Atuacao = Comércio'!D197/'SCC x Atuacao = Comércio'!D165-1</f>
        <v>#DIV/0!</v>
      </c>
      <c r="E165" s="16" t="e">
        <f>+'SCC x Atuacao = Comércio'!E197/'SCC x Atuacao = Comércio'!E165-1</f>
        <v>#DIV/0!</v>
      </c>
      <c r="F165" s="16">
        <f>+'SCC x Atuacao = Comércio'!F197/'SCC x Atuacao = Comércio'!F165-1</f>
        <v>-6.1879313511336131E-2</v>
      </c>
      <c r="G165" s="16" t="e">
        <f>+'SCC x Atuacao = Comércio'!G197/'SCC x Atuacao = Comércio'!G165-1</f>
        <v>#DIV/0!</v>
      </c>
      <c r="H165" s="16" t="e">
        <f>+'SCC x Atuacao = Comércio'!H197/'SCC x Atuacao = Comércio'!H165-1</f>
        <v>#DIV/0!</v>
      </c>
      <c r="I165" s="16">
        <f>+'SCC x Atuacao = Comércio'!I197/'SCC x Atuacao = Comércio'!I165-1</f>
        <v>-0.11887921626569431</v>
      </c>
      <c r="J165" s="16" t="e">
        <f>+'SCC x Atuacao = Comércio'!J197/'SCC x Atuacao = Comércio'!J165-1</f>
        <v>#DIV/0!</v>
      </c>
      <c r="K165" s="16" t="e">
        <f>+'SCC x Atuacao = Comércio'!K197/'SCC x Atuacao = Comércio'!K165-1</f>
        <v>#DIV/0!</v>
      </c>
      <c r="L165" s="16">
        <f>+'SCC x Atuacao = Comércio'!L197/'SCC x Atuacao = Comércio'!L165-1</f>
        <v>-7.3303856845379212E-3</v>
      </c>
    </row>
    <row r="166" spans="1:12" x14ac:dyDescent="0.25">
      <c r="A166" s="122" t="s">
        <v>529</v>
      </c>
      <c r="B166" s="16">
        <f>+'SCC x Atuacao = Comércio'!B198/'SCC x Atuacao = Comércio'!B166-1</f>
        <v>-3.3005548555028574E-2</v>
      </c>
      <c r="C166" s="16" t="e">
        <f>+'SCC x Atuacao = Comércio'!C198/'SCC x Atuacao = Comércio'!C166-1</f>
        <v>#DIV/0!</v>
      </c>
      <c r="D166" s="16" t="e">
        <f>+'SCC x Atuacao = Comércio'!D198/'SCC x Atuacao = Comércio'!D166-1</f>
        <v>#DIV/0!</v>
      </c>
      <c r="E166" s="16" t="e">
        <f>+'SCC x Atuacao = Comércio'!E198/'SCC x Atuacao = Comércio'!E166-1</f>
        <v>#DIV/0!</v>
      </c>
      <c r="F166" s="16">
        <f>+'SCC x Atuacao = Comércio'!F198/'SCC x Atuacao = Comércio'!F166-1</f>
        <v>-1.2499306058088133E-2</v>
      </c>
      <c r="G166" s="16" t="e">
        <f>+'SCC x Atuacao = Comércio'!G198/'SCC x Atuacao = Comércio'!G166-1</f>
        <v>#DIV/0!</v>
      </c>
      <c r="H166" s="16" t="e">
        <f>+'SCC x Atuacao = Comércio'!H198/'SCC x Atuacao = Comércio'!H166-1</f>
        <v>#DIV/0!</v>
      </c>
      <c r="I166" s="16">
        <f>+'SCC x Atuacao = Comércio'!I198/'SCC x Atuacao = Comércio'!I166-1</f>
        <v>-0.32154158585240855</v>
      </c>
      <c r="J166" s="16" t="e">
        <f>+'SCC x Atuacao = Comércio'!J198/'SCC x Atuacao = Comércio'!J166-1</f>
        <v>#DIV/0!</v>
      </c>
      <c r="K166" s="16" t="e">
        <f>+'SCC x Atuacao = Comércio'!K198/'SCC x Atuacao = Comércio'!K166-1</f>
        <v>#DIV/0!</v>
      </c>
      <c r="L166" s="16">
        <f>+'SCC x Atuacao = Comércio'!L198/'SCC x Atuacao = Comércio'!L166-1</f>
        <v>-5.4545913230049758E-2</v>
      </c>
    </row>
    <row r="167" spans="1:12" x14ac:dyDescent="0.25">
      <c r="A167" s="122" t="s">
        <v>530</v>
      </c>
      <c r="B167" s="16">
        <f>+'SCC x Atuacao = Comércio'!B199/'SCC x Atuacao = Comércio'!B167-1</f>
        <v>6.9993608651860217E-2</v>
      </c>
      <c r="C167" s="16" t="e">
        <f>+'SCC x Atuacao = Comércio'!C199/'SCC x Atuacao = Comércio'!C167-1</f>
        <v>#DIV/0!</v>
      </c>
      <c r="D167" s="16" t="e">
        <f>+'SCC x Atuacao = Comércio'!D199/'SCC x Atuacao = Comércio'!D167-1</f>
        <v>#DIV/0!</v>
      </c>
      <c r="E167" s="16" t="e">
        <f>+'SCC x Atuacao = Comércio'!E199/'SCC x Atuacao = Comércio'!E167-1</f>
        <v>#DIV/0!</v>
      </c>
      <c r="F167" s="16">
        <f>+'SCC x Atuacao = Comércio'!F199/'SCC x Atuacao = Comércio'!F167-1</f>
        <v>-6.9528012841868603E-2</v>
      </c>
      <c r="G167" s="16" t="e">
        <f>+'SCC x Atuacao = Comércio'!G199/'SCC x Atuacao = Comércio'!G167-1</f>
        <v>#DIV/0!</v>
      </c>
      <c r="H167" s="16" t="e">
        <f>+'SCC x Atuacao = Comércio'!H199/'SCC x Atuacao = Comércio'!H167-1</f>
        <v>#DIV/0!</v>
      </c>
      <c r="I167" s="16">
        <f>+'SCC x Atuacao = Comércio'!I199/'SCC x Atuacao = Comércio'!I167-1</f>
        <v>-5.1350702253879166E-2</v>
      </c>
      <c r="J167" s="16" t="e">
        <f>+'SCC x Atuacao = Comércio'!J199/'SCC x Atuacao = Comércio'!J167-1</f>
        <v>#DIV/0!</v>
      </c>
      <c r="K167" s="16" t="e">
        <f>+'SCC x Atuacao = Comércio'!K199/'SCC x Atuacao = Comércio'!K167-1</f>
        <v>#DIV/0!</v>
      </c>
      <c r="L167" s="16">
        <f>+'SCC x Atuacao = Comércio'!L199/'SCC x Atuacao = Comércio'!L167-1</f>
        <v>-4.5261267126976423E-2</v>
      </c>
    </row>
    <row r="168" spans="1:12" x14ac:dyDescent="0.25">
      <c r="A168" s="122" t="s">
        <v>531</v>
      </c>
      <c r="B168" s="16">
        <f>+'SCC x Atuacao = Comércio'!B200/'SCC x Atuacao = Comércio'!B168-1</f>
        <v>-0.11663801870380497</v>
      </c>
      <c r="C168" s="16" t="e">
        <f>+'SCC x Atuacao = Comércio'!C200/'SCC x Atuacao = Comércio'!C168-1</f>
        <v>#DIV/0!</v>
      </c>
      <c r="D168" s="16" t="e">
        <f>+'SCC x Atuacao = Comércio'!D200/'SCC x Atuacao = Comércio'!D168-1</f>
        <v>#DIV/0!</v>
      </c>
      <c r="E168" s="16" t="e">
        <f>+'SCC x Atuacao = Comércio'!E200/'SCC x Atuacao = Comércio'!E168-1</f>
        <v>#DIV/0!</v>
      </c>
      <c r="F168" s="16">
        <f>+'SCC x Atuacao = Comércio'!F200/'SCC x Atuacao = Comércio'!F168-1</f>
        <v>-0.25631376670844175</v>
      </c>
      <c r="G168" s="16" t="e">
        <f>+'SCC x Atuacao = Comércio'!G200/'SCC x Atuacao = Comércio'!G168-1</f>
        <v>#DIV/0!</v>
      </c>
      <c r="H168" s="16" t="e">
        <f>+'SCC x Atuacao = Comércio'!H200/'SCC x Atuacao = Comércio'!H168-1</f>
        <v>#DIV/0!</v>
      </c>
      <c r="I168" s="16">
        <f>+'SCC x Atuacao = Comércio'!I200/'SCC x Atuacao = Comércio'!I168-1</f>
        <v>-0.26061684742361757</v>
      </c>
      <c r="J168" s="16" t="e">
        <f>+'SCC x Atuacao = Comércio'!J200/'SCC x Atuacao = Comércio'!J168-1</f>
        <v>#DIV/0!</v>
      </c>
      <c r="K168" s="16" t="e">
        <f>+'SCC x Atuacao = Comércio'!K200/'SCC x Atuacao = Comércio'!K168-1</f>
        <v>#DIV/0!</v>
      </c>
      <c r="L168" s="16">
        <f>+'SCC x Atuacao = Comércio'!L200/'SCC x Atuacao = Comércio'!L168-1</f>
        <v>-0.2490656998248304</v>
      </c>
    </row>
    <row r="169" spans="1:12" x14ac:dyDescent="0.25">
      <c r="A169" s="122" t="s">
        <v>532</v>
      </c>
      <c r="B169" s="16">
        <f>+'SCC x Atuacao = Comércio'!B201/'SCC x Atuacao = Comércio'!B169-1</f>
        <v>0.46163500704838456</v>
      </c>
      <c r="C169" s="16" t="e">
        <f>+'SCC x Atuacao = Comércio'!C201/'SCC x Atuacao = Comércio'!C169-1</f>
        <v>#DIV/0!</v>
      </c>
      <c r="D169" s="16" t="e">
        <f>+'SCC x Atuacao = Comércio'!D201/'SCC x Atuacao = Comércio'!D169-1</f>
        <v>#DIV/0!</v>
      </c>
      <c r="E169" s="16" t="e">
        <f>+'SCC x Atuacao = Comércio'!E201/'SCC x Atuacao = Comércio'!E169-1</f>
        <v>#DIV/0!</v>
      </c>
      <c r="F169" s="16">
        <f>+'SCC x Atuacao = Comércio'!F201/'SCC x Atuacao = Comércio'!F169-1</f>
        <v>3.3262342027839953E-2</v>
      </c>
      <c r="G169" s="16" t="e">
        <f>+'SCC x Atuacao = Comércio'!G201/'SCC x Atuacao = Comércio'!G169-1</f>
        <v>#DIV/0!</v>
      </c>
      <c r="H169" s="16" t="e">
        <f>+'SCC x Atuacao = Comércio'!H201/'SCC x Atuacao = Comércio'!H169-1</f>
        <v>#DIV/0!</v>
      </c>
      <c r="I169" s="16">
        <f>+'SCC x Atuacao = Comércio'!I201/'SCC x Atuacao = Comércio'!I169-1</f>
        <v>2.9026537620560067E-2</v>
      </c>
      <c r="J169" s="16" t="e">
        <f>+'SCC x Atuacao = Comércio'!J201/'SCC x Atuacao = Comércio'!J169-1</f>
        <v>#DIV/0!</v>
      </c>
      <c r="K169" s="16" t="e">
        <f>+'SCC x Atuacao = Comércio'!K201/'SCC x Atuacao = Comércio'!K169-1</f>
        <v>#DIV/0!</v>
      </c>
      <c r="L169" s="16">
        <f>+'SCC x Atuacao = Comércio'!L201/'SCC x Atuacao = Comércio'!L169-1</f>
        <v>6.6779416738643071E-2</v>
      </c>
    </row>
    <row r="170" spans="1:12" x14ac:dyDescent="0.25">
      <c r="A170" s="122" t="s">
        <v>533</v>
      </c>
      <c r="B170" s="16">
        <f>+'SCC x Atuacao = Comércio'!B202/'SCC x Atuacao = Comércio'!B170-1</f>
        <v>0.33845683641633451</v>
      </c>
      <c r="C170" s="16" t="e">
        <f>+'SCC x Atuacao = Comércio'!C202/'SCC x Atuacao = Comércio'!C170-1</f>
        <v>#DIV/0!</v>
      </c>
      <c r="D170" s="16" t="e">
        <f>+'SCC x Atuacao = Comércio'!D202/'SCC x Atuacao = Comércio'!D170-1</f>
        <v>#DIV/0!</v>
      </c>
      <c r="E170" s="16" t="e">
        <f>+'SCC x Atuacao = Comércio'!E202/'SCC x Atuacao = Comércio'!E170-1</f>
        <v>#DIV/0!</v>
      </c>
      <c r="F170" s="16">
        <f>+'SCC x Atuacao = Comércio'!F202/'SCC x Atuacao = Comércio'!F170-1</f>
        <v>0.14274189101616708</v>
      </c>
      <c r="G170" s="16" t="e">
        <f>+'SCC x Atuacao = Comércio'!G202/'SCC x Atuacao = Comércio'!G170-1</f>
        <v>#DIV/0!</v>
      </c>
      <c r="H170" s="16" t="e">
        <f>+'SCC x Atuacao = Comércio'!H202/'SCC x Atuacao = Comércio'!H170-1</f>
        <v>#DIV/0!</v>
      </c>
      <c r="I170" s="16">
        <f>+'SCC x Atuacao = Comércio'!I202/'SCC x Atuacao = Comércio'!I170-1</f>
        <v>-0.1107742229309856</v>
      </c>
      <c r="J170" s="16" t="e">
        <f>+'SCC x Atuacao = Comércio'!J202/'SCC x Atuacao = Comércio'!J170-1</f>
        <v>#DIV/0!</v>
      </c>
      <c r="K170" s="16" t="e">
        <f>+'SCC x Atuacao = Comércio'!K202/'SCC x Atuacao = Comércio'!K170-1</f>
        <v>#DIV/0!</v>
      </c>
      <c r="L170" s="16">
        <f>+'SCC x Atuacao = Comércio'!L202/'SCC x Atuacao = Comércio'!L170-1</f>
        <v>0.15089268434687098</v>
      </c>
    </row>
    <row r="171" spans="1:12" x14ac:dyDescent="0.25">
      <c r="A171" s="122" t="s">
        <v>534</v>
      </c>
      <c r="B171" s="16">
        <f>+'SCC x Atuacao = Comércio'!B203/'SCC x Atuacao = Comércio'!B171-1</f>
        <v>8.2275553144801838E-2</v>
      </c>
      <c r="C171" s="16" t="e">
        <f>+'SCC x Atuacao = Comércio'!C203/'SCC x Atuacao = Comércio'!C171-1</f>
        <v>#DIV/0!</v>
      </c>
      <c r="D171" s="16" t="e">
        <f>+'SCC x Atuacao = Comércio'!D203/'SCC x Atuacao = Comércio'!D171-1</f>
        <v>#DIV/0!</v>
      </c>
      <c r="E171" s="16" t="e">
        <f>+'SCC x Atuacao = Comércio'!E203/'SCC x Atuacao = Comércio'!E171-1</f>
        <v>#DIV/0!</v>
      </c>
      <c r="F171" s="16">
        <f>+'SCC x Atuacao = Comércio'!F203/'SCC x Atuacao = Comércio'!F171-1</f>
        <v>0.35181338599670964</v>
      </c>
      <c r="G171" s="16" t="e">
        <f>+'SCC x Atuacao = Comércio'!G203/'SCC x Atuacao = Comércio'!G171-1</f>
        <v>#DIV/0!</v>
      </c>
      <c r="H171" s="16" t="e">
        <f>+'SCC x Atuacao = Comércio'!H203/'SCC x Atuacao = Comércio'!H171-1</f>
        <v>#DIV/0!</v>
      </c>
      <c r="I171" s="16">
        <f>+'SCC x Atuacao = Comércio'!I203/'SCC x Atuacao = Comércio'!I171-1</f>
        <v>8.8006542032042612E-2</v>
      </c>
      <c r="J171" s="16" t="e">
        <f>+'SCC x Atuacao = Comércio'!J203/'SCC x Atuacao = Comércio'!J171-1</f>
        <v>#DIV/0!</v>
      </c>
      <c r="K171" s="16" t="e">
        <f>+'SCC x Atuacao = Comércio'!K203/'SCC x Atuacao = Comércio'!K171-1</f>
        <v>#DIV/0!</v>
      </c>
      <c r="L171" s="16">
        <f>+'SCC x Atuacao = Comércio'!L203/'SCC x Atuacao = Comércio'!L171-1</f>
        <v>0.29876889485738301</v>
      </c>
    </row>
    <row r="172" spans="1:12" x14ac:dyDescent="0.25">
      <c r="A172" s="122" t="s">
        <v>535</v>
      </c>
      <c r="B172" s="16">
        <f>+'SCC x Atuacao = Comércio'!B204/'SCC x Atuacao = Comércio'!B172-1</f>
        <v>0.18954715919037279</v>
      </c>
      <c r="C172" s="16" t="e">
        <f>+'SCC x Atuacao = Comércio'!C204/'SCC x Atuacao = Comércio'!C172-1</f>
        <v>#DIV/0!</v>
      </c>
      <c r="D172" s="16" t="e">
        <f>+'SCC x Atuacao = Comércio'!D204/'SCC x Atuacao = Comércio'!D172-1</f>
        <v>#DIV/0!</v>
      </c>
      <c r="E172" s="16" t="e">
        <f>+'SCC x Atuacao = Comércio'!E204/'SCC x Atuacao = Comércio'!E172-1</f>
        <v>#DIV/0!</v>
      </c>
      <c r="F172" s="16">
        <f>+'SCC x Atuacao = Comércio'!F204/'SCC x Atuacao = Comércio'!F172-1</f>
        <v>2.2199864750784615E-2</v>
      </c>
      <c r="G172" s="16" t="e">
        <f>+'SCC x Atuacao = Comércio'!G204/'SCC x Atuacao = Comércio'!G172-1</f>
        <v>#DIV/0!</v>
      </c>
      <c r="H172" s="16" t="e">
        <f>+'SCC x Atuacao = Comércio'!H204/'SCC x Atuacao = Comércio'!H172-1</f>
        <v>#DIV/0!</v>
      </c>
      <c r="I172" s="16">
        <f>+'SCC x Atuacao = Comércio'!I204/'SCC x Atuacao = Comércio'!I172-1</f>
        <v>0.19682888343629368</v>
      </c>
      <c r="J172" s="16" t="e">
        <f>+'SCC x Atuacao = Comércio'!J204/'SCC x Atuacao = Comércio'!J172-1</f>
        <v>#DIV/0!</v>
      </c>
      <c r="K172" s="16" t="e">
        <f>+'SCC x Atuacao = Comércio'!K204/'SCC x Atuacao = Comércio'!K172-1</f>
        <v>#DIV/0!</v>
      </c>
      <c r="L172" s="16">
        <f>+'SCC x Atuacao = Comércio'!L204/'SCC x Atuacao = Comércio'!L172-1</f>
        <v>6.2078357766954584E-2</v>
      </c>
    </row>
    <row r="173" spans="1:12" x14ac:dyDescent="0.25">
      <c r="A173" s="122" t="s">
        <v>536</v>
      </c>
      <c r="B173" s="16">
        <f>+'SCC x Atuacao = Comércio'!B205/'SCC x Atuacao = Comércio'!B173-1</f>
        <v>0.15993660785254127</v>
      </c>
      <c r="C173" s="16" t="e">
        <f>+'SCC x Atuacao = Comércio'!C205/'SCC x Atuacao = Comércio'!C173-1</f>
        <v>#DIV/0!</v>
      </c>
      <c r="D173" s="16" t="e">
        <f>+'SCC x Atuacao = Comércio'!D205/'SCC x Atuacao = Comércio'!D173-1</f>
        <v>#DIV/0!</v>
      </c>
      <c r="E173" s="16" t="e">
        <f>+'SCC x Atuacao = Comércio'!E205/'SCC x Atuacao = Comércio'!E173-1</f>
        <v>#DIV/0!</v>
      </c>
      <c r="F173" s="16">
        <f>+'SCC x Atuacao = Comércio'!F205/'SCC x Atuacao = Comércio'!F173-1</f>
        <v>6.6729613592676706E-2</v>
      </c>
      <c r="G173" s="16" t="e">
        <f>+'SCC x Atuacao = Comércio'!G205/'SCC x Atuacao = Comércio'!G173-1</f>
        <v>#DIV/0!</v>
      </c>
      <c r="H173" s="16" t="e">
        <f>+'SCC x Atuacao = Comércio'!H205/'SCC x Atuacao = Comércio'!H173-1</f>
        <v>#DIV/0!</v>
      </c>
      <c r="I173" s="16">
        <f>+'SCC x Atuacao = Comércio'!I205/'SCC x Atuacao = Comércio'!I173-1</f>
        <v>-4.8116490603492768E-2</v>
      </c>
      <c r="J173" s="16" t="e">
        <f>+'SCC x Atuacao = Comércio'!J205/'SCC x Atuacao = Comércio'!J173-1</f>
        <v>#DIV/0!</v>
      </c>
      <c r="K173" s="16" t="e">
        <f>+'SCC x Atuacao = Comércio'!K205/'SCC x Atuacao = Comércio'!K173-1</f>
        <v>#DIV/0!</v>
      </c>
      <c r="L173" s="16">
        <f>+'SCC x Atuacao = Comércio'!L205/'SCC x Atuacao = Comércio'!L173-1</f>
        <v>6.8600902644957662E-2</v>
      </c>
    </row>
    <row r="174" spans="1:12" x14ac:dyDescent="0.25">
      <c r="A174" s="122" t="s">
        <v>537</v>
      </c>
      <c r="B174" s="16">
        <f>+'SCC x Atuacao = Comércio'!B206/'SCC x Atuacao = Comércio'!B174-1</f>
        <v>0.33512606096597763</v>
      </c>
      <c r="C174" s="16" t="e">
        <f>+'SCC x Atuacao = Comércio'!C206/'SCC x Atuacao = Comércio'!C174-1</f>
        <v>#DIV/0!</v>
      </c>
      <c r="D174" s="16" t="e">
        <f>+'SCC x Atuacao = Comércio'!D206/'SCC x Atuacao = Comércio'!D174-1</f>
        <v>#DIV/0!</v>
      </c>
      <c r="E174" s="16" t="e">
        <f>+'SCC x Atuacao = Comércio'!E206/'SCC x Atuacao = Comércio'!E174-1</f>
        <v>#DIV/0!</v>
      </c>
      <c r="F174" s="16">
        <f>+'SCC x Atuacao = Comércio'!F206/'SCC x Atuacao = Comércio'!F174-1</f>
        <v>1.1078192286197552E-2</v>
      </c>
      <c r="G174" s="16" t="e">
        <f>+'SCC x Atuacao = Comércio'!G206/'SCC x Atuacao = Comércio'!G174-1</f>
        <v>#DIV/0!</v>
      </c>
      <c r="H174" s="16" t="e">
        <f>+'SCC x Atuacao = Comércio'!H206/'SCC x Atuacao = Comércio'!H174-1</f>
        <v>#DIV/0!</v>
      </c>
      <c r="I174" s="16">
        <f>+'SCC x Atuacao = Comércio'!I206/'SCC x Atuacao = Comércio'!I174-1</f>
        <v>4.5757268788007899E-2</v>
      </c>
      <c r="J174" s="16" t="e">
        <f>+'SCC x Atuacao = Comércio'!J206/'SCC x Atuacao = Comércio'!J174-1</f>
        <v>#DIV/0!</v>
      </c>
      <c r="K174" s="16" t="e">
        <f>+'SCC x Atuacao = Comércio'!K206/'SCC x Atuacao = Comércio'!K174-1</f>
        <v>#DIV/0!</v>
      </c>
      <c r="L174" s="16">
        <f>+'SCC x Atuacao = Comércio'!L206/'SCC x Atuacao = Comércio'!L174-1</f>
        <v>3.2356264240142263E-2</v>
      </c>
    </row>
    <row r="175" spans="1:12" x14ac:dyDescent="0.25">
      <c r="A175" s="122" t="s">
        <v>538</v>
      </c>
      <c r="B175" s="16">
        <f>+'SCC x Atuacao = Comércio'!B207/'SCC x Atuacao = Comércio'!B175-1</f>
        <v>0.18657735626294913</v>
      </c>
      <c r="C175" s="16" t="e">
        <f>+'SCC x Atuacao = Comércio'!C207/'SCC x Atuacao = Comércio'!C175-1</f>
        <v>#DIV/0!</v>
      </c>
      <c r="D175" s="16" t="e">
        <f>+'SCC x Atuacao = Comércio'!D207/'SCC x Atuacao = Comércio'!D175-1</f>
        <v>#DIV/0!</v>
      </c>
      <c r="E175" s="16" t="e">
        <f>+'SCC x Atuacao = Comércio'!E207/'SCC x Atuacao = Comércio'!E175-1</f>
        <v>#DIV/0!</v>
      </c>
      <c r="F175" s="16">
        <f>+'SCC x Atuacao = Comércio'!F207/'SCC x Atuacao = Comércio'!F175-1</f>
        <v>0.15454353696873535</v>
      </c>
      <c r="G175" s="16" t="e">
        <f>+'SCC x Atuacao = Comércio'!G207/'SCC x Atuacao = Comércio'!G175-1</f>
        <v>#DIV/0!</v>
      </c>
      <c r="H175" s="16" t="e">
        <f>+'SCC x Atuacao = Comércio'!H207/'SCC x Atuacao = Comércio'!H175-1</f>
        <v>#DIV/0!</v>
      </c>
      <c r="I175" s="16">
        <f>+'SCC x Atuacao = Comércio'!I207/'SCC x Atuacao = Comércio'!I175-1</f>
        <v>0.14497353276834013</v>
      </c>
      <c r="J175" s="16" t="e">
        <f>+'SCC x Atuacao = Comércio'!J207/'SCC x Atuacao = Comércio'!J175-1</f>
        <v>#DIV/0!</v>
      </c>
      <c r="K175" s="16" t="e">
        <f>+'SCC x Atuacao = Comércio'!K207/'SCC x Atuacao = Comércio'!K175-1</f>
        <v>#DIV/0!</v>
      </c>
      <c r="L175" s="16">
        <f>+'SCC x Atuacao = Comércio'!L207/'SCC x Atuacao = Comércio'!L175-1</f>
        <v>0.1567139785735352</v>
      </c>
    </row>
    <row r="176" spans="1:12" x14ac:dyDescent="0.25">
      <c r="A176" s="122" t="s">
        <v>539</v>
      </c>
      <c r="B176" s="16">
        <f>+'SCC x Atuacao = Comércio'!B208/'SCC x Atuacao = Comércio'!B176-1</f>
        <v>0.20014544635964349</v>
      </c>
      <c r="C176" s="16" t="e">
        <f>+'SCC x Atuacao = Comércio'!C208/'SCC x Atuacao = Comércio'!C176-1</f>
        <v>#DIV/0!</v>
      </c>
      <c r="D176" s="16" t="e">
        <f>+'SCC x Atuacao = Comércio'!D208/'SCC x Atuacao = Comércio'!D176-1</f>
        <v>#DIV/0!</v>
      </c>
      <c r="E176" s="16" t="e">
        <f>+'SCC x Atuacao = Comércio'!E208/'SCC x Atuacao = Comércio'!E176-1</f>
        <v>#DIV/0!</v>
      </c>
      <c r="F176" s="16">
        <f>+'SCC x Atuacao = Comércio'!F208/'SCC x Atuacao = Comércio'!F176-1</f>
        <v>0.1835095045245505</v>
      </c>
      <c r="G176" s="16" t="e">
        <f>+'SCC x Atuacao = Comércio'!G208/'SCC x Atuacao = Comércio'!G176-1</f>
        <v>#DIV/0!</v>
      </c>
      <c r="H176" s="16" t="e">
        <f>+'SCC x Atuacao = Comércio'!H208/'SCC x Atuacao = Comércio'!H176-1</f>
        <v>#DIV/0!</v>
      </c>
      <c r="I176" s="16">
        <f>+'SCC x Atuacao = Comércio'!I208/'SCC x Atuacao = Comércio'!I176-1</f>
        <v>1.6250629410772044E-2</v>
      </c>
      <c r="J176" s="16" t="e">
        <f>+'SCC x Atuacao = Comércio'!J208/'SCC x Atuacao = Comércio'!J176-1</f>
        <v>#DIV/0!</v>
      </c>
      <c r="K176" s="16" t="e">
        <f>+'SCC x Atuacao = Comércio'!K208/'SCC x Atuacao = Comércio'!K176-1</f>
        <v>#DIV/0!</v>
      </c>
      <c r="L176" s="16">
        <f>+'SCC x Atuacao = Comércio'!L208/'SCC x Atuacao = Comércio'!L176-1</f>
        <v>0.17467637930027369</v>
      </c>
    </row>
    <row r="177" spans="1:12" x14ac:dyDescent="0.25">
      <c r="A177" s="122" t="s">
        <v>540</v>
      </c>
      <c r="B177" s="16">
        <f>+'SCC x Atuacao = Comércio'!B209/'SCC x Atuacao = Comércio'!B177-1</f>
        <v>0.39662956599030785</v>
      </c>
      <c r="C177" s="16" t="e">
        <f>+'SCC x Atuacao = Comércio'!C209/'SCC x Atuacao = Comércio'!C177-1</f>
        <v>#DIV/0!</v>
      </c>
      <c r="D177" s="16" t="e">
        <f>+'SCC x Atuacao = Comércio'!D209/'SCC x Atuacao = Comércio'!D177-1</f>
        <v>#DIV/0!</v>
      </c>
      <c r="E177" s="16" t="e">
        <f>+'SCC x Atuacao = Comércio'!E209/'SCC x Atuacao = Comércio'!E177-1</f>
        <v>#DIV/0!</v>
      </c>
      <c r="F177" s="16">
        <f>+'SCC x Atuacao = Comércio'!F209/'SCC x Atuacao = Comércio'!F177-1</f>
        <v>6.5238056547417766E-2</v>
      </c>
      <c r="G177" s="16" t="e">
        <f>+'SCC x Atuacao = Comércio'!G209/'SCC x Atuacao = Comércio'!G177-1</f>
        <v>#DIV/0!</v>
      </c>
      <c r="H177" s="16" t="e">
        <f>+'SCC x Atuacao = Comércio'!H209/'SCC x Atuacao = Comércio'!H177-1</f>
        <v>#DIV/0!</v>
      </c>
      <c r="I177" s="16">
        <f>+'SCC x Atuacao = Comércio'!I209/'SCC x Atuacao = Comércio'!I177-1</f>
        <v>-0.14978148500699917</v>
      </c>
      <c r="J177" s="16" t="e">
        <f>+'SCC x Atuacao = Comércio'!J209/'SCC x Atuacao = Comércio'!J177-1</f>
        <v>#DIV/0!</v>
      </c>
      <c r="K177" s="16" t="e">
        <f>+'SCC x Atuacao = Comércio'!K209/'SCC x Atuacao = Comércio'!K177-1</f>
        <v>#DIV/0!</v>
      </c>
      <c r="L177" s="16">
        <f>+'SCC x Atuacao = Comércio'!L209/'SCC x Atuacao = Comércio'!L177-1</f>
        <v>7.0025868510600109E-2</v>
      </c>
    </row>
    <row r="178" spans="1:12" x14ac:dyDescent="0.25">
      <c r="A178" s="122" t="s">
        <v>541</v>
      </c>
      <c r="B178" s="16">
        <f>+'SCC x Atuacao = Comércio'!B210/'SCC x Atuacao = Comércio'!B178-1</f>
        <v>0.1519417945387791</v>
      </c>
      <c r="C178" s="16" t="e">
        <f>+'SCC x Atuacao = Comércio'!C210/'SCC x Atuacao = Comércio'!C178-1</f>
        <v>#DIV/0!</v>
      </c>
      <c r="D178" s="16" t="e">
        <f>+'SCC x Atuacao = Comércio'!D210/'SCC x Atuacao = Comércio'!D178-1</f>
        <v>#DIV/0!</v>
      </c>
      <c r="E178" s="16" t="e">
        <f>+'SCC x Atuacao = Comércio'!E210/'SCC x Atuacao = Comércio'!E178-1</f>
        <v>#DIV/0!</v>
      </c>
      <c r="F178" s="16">
        <f>+'SCC x Atuacao = Comércio'!F210/'SCC x Atuacao = Comércio'!F178-1</f>
        <v>9.231063146400964E-2</v>
      </c>
      <c r="G178" s="16" t="e">
        <f>+'SCC x Atuacao = Comércio'!G210/'SCC x Atuacao = Comércio'!G178-1</f>
        <v>#DIV/0!</v>
      </c>
      <c r="H178" s="16" t="e">
        <f>+'SCC x Atuacao = Comércio'!H210/'SCC x Atuacao = Comércio'!H178-1</f>
        <v>#DIV/0!</v>
      </c>
      <c r="I178" s="16">
        <f>+'SCC x Atuacao = Comércio'!I210/'SCC x Atuacao = Comércio'!I178-1</f>
        <v>0.12442286714560269</v>
      </c>
      <c r="J178" s="16" t="e">
        <f>+'SCC x Atuacao = Comércio'!J210/'SCC x Atuacao = Comércio'!J178-1</f>
        <v>#DIV/0!</v>
      </c>
      <c r="K178" s="16" t="e">
        <f>+'SCC x Atuacao = Comércio'!K210/'SCC x Atuacao = Comércio'!K178-1</f>
        <v>#DIV/0!</v>
      </c>
      <c r="L178" s="16">
        <f>+'SCC x Atuacao = Comércio'!L210/'SCC x Atuacao = Comércio'!L178-1</f>
        <v>9.9197798347373967E-2</v>
      </c>
    </row>
    <row r="179" spans="1:12" x14ac:dyDescent="0.25">
      <c r="A179" s="122" t="s">
        <v>542</v>
      </c>
      <c r="B179" s="16">
        <f>+'SCC x Atuacao = Comércio'!B211/'SCC x Atuacao = Comércio'!B179-1</f>
        <v>0.20695034988191052</v>
      </c>
      <c r="C179" s="16" t="e">
        <f>+'SCC x Atuacao = Comércio'!C211/'SCC x Atuacao = Comércio'!C179-1</f>
        <v>#DIV/0!</v>
      </c>
      <c r="D179" s="16" t="e">
        <f>+'SCC x Atuacao = Comércio'!D211/'SCC x Atuacao = Comércio'!D179-1</f>
        <v>#DIV/0!</v>
      </c>
      <c r="E179" s="16" t="e">
        <f>+'SCC x Atuacao = Comércio'!E211/'SCC x Atuacao = Comércio'!E179-1</f>
        <v>#DIV/0!</v>
      </c>
      <c r="F179" s="16">
        <f>+'SCC x Atuacao = Comércio'!F211/'SCC x Atuacao = Comércio'!F179-1</f>
        <v>5.5168127062801942E-2</v>
      </c>
      <c r="G179" s="16" t="e">
        <f>+'SCC x Atuacao = Comércio'!G211/'SCC x Atuacao = Comércio'!G179-1</f>
        <v>#DIV/0!</v>
      </c>
      <c r="H179" s="16" t="e">
        <f>+'SCC x Atuacao = Comércio'!H211/'SCC x Atuacao = Comércio'!H179-1</f>
        <v>#DIV/0!</v>
      </c>
      <c r="I179" s="16">
        <f>+'SCC x Atuacao = Comércio'!I211/'SCC x Atuacao = Comércio'!I179-1</f>
        <v>-0.16762277760352207</v>
      </c>
      <c r="J179" s="16" t="e">
        <f>+'SCC x Atuacao = Comércio'!J211/'SCC x Atuacao = Comércio'!J179-1</f>
        <v>#DIV/0!</v>
      </c>
      <c r="K179" s="16" t="e">
        <f>+'SCC x Atuacao = Comércio'!K211/'SCC x Atuacao = Comércio'!K179-1</f>
        <v>#DIV/0!</v>
      </c>
      <c r="L179" s="16">
        <f>+'SCC x Atuacao = Comércio'!L211/'SCC x Atuacao = Comércio'!L179-1</f>
        <v>7.3884030328686512E-2</v>
      </c>
    </row>
    <row r="180" spans="1:12" x14ac:dyDescent="0.25">
      <c r="A180" s="122" t="s">
        <v>543</v>
      </c>
      <c r="B180" s="16">
        <f>+'SCC x Atuacao = Comércio'!B212/'SCC x Atuacao = Comércio'!B180-1</f>
        <v>0.19200881181714857</v>
      </c>
      <c r="C180" s="16" t="e">
        <f>+'SCC x Atuacao = Comércio'!C212/'SCC x Atuacao = Comércio'!C180-1</f>
        <v>#DIV/0!</v>
      </c>
      <c r="D180" s="16" t="e">
        <f>+'SCC x Atuacao = Comércio'!D212/'SCC x Atuacao = Comércio'!D180-1</f>
        <v>#DIV/0!</v>
      </c>
      <c r="E180" s="16" t="e">
        <f>+'SCC x Atuacao = Comércio'!E212/'SCC x Atuacao = Comércio'!E180-1</f>
        <v>#DIV/0!</v>
      </c>
      <c r="F180" s="16">
        <f>+'SCC x Atuacao = Comércio'!F212/'SCC x Atuacao = Comércio'!F180-1</f>
        <v>-2.3012874332616895E-2</v>
      </c>
      <c r="G180" s="16" t="e">
        <f>+'SCC x Atuacao = Comércio'!G212/'SCC x Atuacao = Comércio'!G180-1</f>
        <v>#DIV/0!</v>
      </c>
      <c r="H180" s="16" t="e">
        <f>+'SCC x Atuacao = Comércio'!H212/'SCC x Atuacao = Comércio'!H180-1</f>
        <v>#DIV/0!</v>
      </c>
      <c r="I180" s="16">
        <f>+'SCC x Atuacao = Comércio'!I212/'SCC x Atuacao = Comércio'!I180-1</f>
        <v>-9.3437886096316536E-2</v>
      </c>
      <c r="J180" s="16" t="e">
        <f>+'SCC x Atuacao = Comércio'!J212/'SCC x Atuacao = Comércio'!J180-1</f>
        <v>#DIV/0!</v>
      </c>
      <c r="K180" s="16" t="e">
        <f>+'SCC x Atuacao = Comércio'!K212/'SCC x Atuacao = Comércio'!K180-1</f>
        <v>#DIV/0!</v>
      </c>
      <c r="L180" s="16">
        <f>+'SCC x Atuacao = Comércio'!L212/'SCC x Atuacao = Comércio'!L180-1</f>
        <v>-1.0017024705124444E-2</v>
      </c>
    </row>
    <row r="181" spans="1:12" x14ac:dyDescent="0.25">
      <c r="A181" s="122" t="s">
        <v>544</v>
      </c>
      <c r="B181" s="16">
        <f>+'SCC x Atuacao = Comércio'!B213/'SCC x Atuacao = Comércio'!B181-1</f>
        <v>0.18776498098234495</v>
      </c>
      <c r="C181" s="16" t="e">
        <f>+'SCC x Atuacao = Comércio'!C213/'SCC x Atuacao = Comércio'!C181-1</f>
        <v>#DIV/0!</v>
      </c>
      <c r="D181" s="16" t="e">
        <f>+'SCC x Atuacao = Comércio'!D213/'SCC x Atuacao = Comércio'!D181-1</f>
        <v>#DIV/0!</v>
      </c>
      <c r="E181" s="16" t="e">
        <f>+'SCC x Atuacao = Comércio'!E213/'SCC x Atuacao = Comércio'!E181-1</f>
        <v>#DIV/0!</v>
      </c>
      <c r="F181" s="16">
        <f>+'SCC x Atuacao = Comércio'!F213/'SCC x Atuacao = Comércio'!F181-1</f>
        <v>3.0111724874080092E-2</v>
      </c>
      <c r="G181" s="16" t="e">
        <f>+'SCC x Atuacao = Comércio'!G213/'SCC x Atuacao = Comércio'!G181-1</f>
        <v>#DIV/0!</v>
      </c>
      <c r="H181" s="16" t="e">
        <f>+'SCC x Atuacao = Comércio'!H213/'SCC x Atuacao = Comércio'!H181-1</f>
        <v>#DIV/0!</v>
      </c>
      <c r="I181" s="16">
        <f>+'SCC x Atuacao = Comércio'!I213/'SCC x Atuacao = Comércio'!I181-1</f>
        <v>-6.5145159181990819E-2</v>
      </c>
      <c r="J181" s="16" t="e">
        <f>+'SCC x Atuacao = Comércio'!J213/'SCC x Atuacao = Comércio'!J181-1</f>
        <v>#DIV/0!</v>
      </c>
      <c r="K181" s="16" t="e">
        <f>+'SCC x Atuacao = Comércio'!K213/'SCC x Atuacao = Comércio'!K181-1</f>
        <v>#DIV/0!</v>
      </c>
      <c r="L181" s="16">
        <f>+'SCC x Atuacao = Comércio'!L213/'SCC x Atuacao = Comércio'!L181-1</f>
        <v>4.0672693936835147E-2</v>
      </c>
    </row>
    <row r="182" spans="1:12" x14ac:dyDescent="0.25">
      <c r="A182" s="122" t="s">
        <v>545</v>
      </c>
      <c r="B182" s="16">
        <f>+'SCC x Atuacao = Comércio'!B214/'SCC x Atuacao = Comércio'!B182-1</f>
        <v>0.22801644175440083</v>
      </c>
      <c r="C182" s="16" t="e">
        <f>+'SCC x Atuacao = Comércio'!C214/'SCC x Atuacao = Comércio'!C182-1</f>
        <v>#DIV/0!</v>
      </c>
      <c r="D182" s="16" t="e">
        <f>+'SCC x Atuacao = Comércio'!D214/'SCC x Atuacao = Comércio'!D182-1</f>
        <v>#DIV/0!</v>
      </c>
      <c r="E182" s="16" t="e">
        <f>+'SCC x Atuacao = Comércio'!E214/'SCC x Atuacao = Comércio'!E182-1</f>
        <v>#DIV/0!</v>
      </c>
      <c r="F182" s="16">
        <f>+'SCC x Atuacao = Comércio'!F214/'SCC x Atuacao = Comércio'!F182-1</f>
        <v>0.10090607515160932</v>
      </c>
      <c r="G182" s="16" t="e">
        <f>+'SCC x Atuacao = Comércio'!G214/'SCC x Atuacao = Comércio'!G182-1</f>
        <v>#DIV/0!</v>
      </c>
      <c r="H182" s="16" t="e">
        <f>+'SCC x Atuacao = Comércio'!H214/'SCC x Atuacao = Comércio'!H182-1</f>
        <v>#DIV/0!</v>
      </c>
      <c r="I182" s="16">
        <f>+'SCC x Atuacao = Comércio'!I214/'SCC x Atuacao = Comércio'!I182-1</f>
        <v>-4.8595030952545359E-2</v>
      </c>
      <c r="J182" s="16" t="e">
        <f>+'SCC x Atuacao = Comércio'!J214/'SCC x Atuacao = Comércio'!J182-1</f>
        <v>#DIV/0!</v>
      </c>
      <c r="K182" s="16" t="e">
        <f>+'SCC x Atuacao = Comércio'!K214/'SCC x Atuacao = Comércio'!K182-1</f>
        <v>#DIV/0!</v>
      </c>
      <c r="L182" s="16">
        <f>+'SCC x Atuacao = Comércio'!L214/'SCC x Atuacao = Comércio'!L182-1</f>
        <v>0.10354581419188014</v>
      </c>
    </row>
    <row r="183" spans="1:12" x14ac:dyDescent="0.25">
      <c r="A183" s="122" t="s">
        <v>546</v>
      </c>
      <c r="B183" s="16">
        <f>+'SCC x Atuacao = Comércio'!B215/'SCC x Atuacao = Comércio'!B183-1</f>
        <v>0.26207669701154135</v>
      </c>
      <c r="C183" s="16" t="e">
        <f>+'SCC x Atuacao = Comércio'!C215/'SCC x Atuacao = Comércio'!C183-1</f>
        <v>#DIV/0!</v>
      </c>
      <c r="D183" s="16" t="e">
        <f>+'SCC x Atuacao = Comércio'!D215/'SCC x Atuacao = Comércio'!D183-1</f>
        <v>#DIV/0!</v>
      </c>
      <c r="E183" s="16" t="e">
        <f>+'SCC x Atuacao = Comércio'!E215/'SCC x Atuacao = Comércio'!E183-1</f>
        <v>#DIV/0!</v>
      </c>
      <c r="F183" s="16">
        <f>+'SCC x Atuacao = Comércio'!F215/'SCC x Atuacao = Comércio'!F183-1</f>
        <v>2.4762335192955565E-2</v>
      </c>
      <c r="G183" s="16" t="e">
        <f>+'SCC x Atuacao = Comércio'!G215/'SCC x Atuacao = Comércio'!G183-1</f>
        <v>#DIV/0!</v>
      </c>
      <c r="H183" s="16" t="e">
        <f>+'SCC x Atuacao = Comércio'!H215/'SCC x Atuacao = Comércio'!H183-1</f>
        <v>#DIV/0!</v>
      </c>
      <c r="I183" s="16">
        <f>+'SCC x Atuacao = Comércio'!I215/'SCC x Atuacao = Comércio'!I183-1</f>
        <v>-6.6576163852542058E-2</v>
      </c>
      <c r="J183" s="16" t="e">
        <f>+'SCC x Atuacao = Comércio'!J215/'SCC x Atuacao = Comércio'!J183-1</f>
        <v>#DIV/0!</v>
      </c>
      <c r="K183" s="16" t="e">
        <f>+'SCC x Atuacao = Comércio'!K215/'SCC x Atuacao = Comércio'!K183-1</f>
        <v>#DIV/0!</v>
      </c>
      <c r="L183" s="16">
        <f>+'SCC x Atuacao = Comércio'!L215/'SCC x Atuacao = Comércio'!L183-1</f>
        <v>4.7683525665276338E-2</v>
      </c>
    </row>
    <row r="184" spans="1:12" x14ac:dyDescent="0.25">
      <c r="A184" s="122" t="s">
        <v>547</v>
      </c>
      <c r="B184" s="16">
        <f>+'SCC x Atuacao = Comércio'!B216/'SCC x Atuacao = Comércio'!B184-1</f>
        <v>0.34903072389562229</v>
      </c>
      <c r="C184" s="16" t="e">
        <f>+'SCC x Atuacao = Comércio'!C216/'SCC x Atuacao = Comércio'!C184-1</f>
        <v>#DIV/0!</v>
      </c>
      <c r="D184" s="16" t="e">
        <f>+'SCC x Atuacao = Comércio'!D216/'SCC x Atuacao = Comércio'!D184-1</f>
        <v>#DIV/0!</v>
      </c>
      <c r="E184" s="16" t="e">
        <f>+'SCC x Atuacao = Comércio'!E216/'SCC x Atuacao = Comércio'!E184-1</f>
        <v>#DIV/0!</v>
      </c>
      <c r="F184" s="16">
        <f>+'SCC x Atuacao = Comércio'!F216/'SCC x Atuacao = Comércio'!F184-1</f>
        <v>3.5561608531700317E-2</v>
      </c>
      <c r="G184" s="16" t="e">
        <f>+'SCC x Atuacao = Comércio'!G216/'SCC x Atuacao = Comércio'!G184-1</f>
        <v>#DIV/0!</v>
      </c>
      <c r="H184" s="16" t="e">
        <f>+'SCC x Atuacao = Comércio'!H216/'SCC x Atuacao = Comércio'!H184-1</f>
        <v>#DIV/0!</v>
      </c>
      <c r="I184" s="16">
        <f>+'SCC x Atuacao = Comércio'!I216/'SCC x Atuacao = Comércio'!I184-1</f>
        <v>9.9972681115552575E-2</v>
      </c>
      <c r="J184" s="16" t="e">
        <f>+'SCC x Atuacao = Comércio'!J216/'SCC x Atuacao = Comércio'!J184-1</f>
        <v>#DIV/0!</v>
      </c>
      <c r="K184" s="16" t="e">
        <f>+'SCC x Atuacao = Comércio'!K216/'SCC x Atuacao = Comércio'!K184-1</f>
        <v>#DIV/0!</v>
      </c>
      <c r="L184" s="16">
        <f>+'SCC x Atuacao = Comércio'!L216/'SCC x Atuacao = Comércio'!L184-1</f>
        <v>6.4579598484459932E-2</v>
      </c>
    </row>
    <row r="185" spans="1:12" x14ac:dyDescent="0.25">
      <c r="A185" s="122" t="s">
        <v>548</v>
      </c>
      <c r="B185" s="16">
        <f>+'SCC x Atuacao = Comércio'!B217/'SCC x Atuacao = Comércio'!B185-1</f>
        <v>0.16710201765992605</v>
      </c>
      <c r="C185" s="16" t="e">
        <f>+'SCC x Atuacao = Comércio'!C217/'SCC x Atuacao = Comércio'!C185-1</f>
        <v>#DIV/0!</v>
      </c>
      <c r="D185" s="16" t="e">
        <f>+'SCC x Atuacao = Comércio'!D217/'SCC x Atuacao = Comércio'!D185-1</f>
        <v>#DIV/0!</v>
      </c>
      <c r="E185" s="16" t="e">
        <f>+'SCC x Atuacao = Comércio'!E217/'SCC x Atuacao = Comércio'!E185-1</f>
        <v>#DIV/0!</v>
      </c>
      <c r="F185" s="16">
        <f>+'SCC x Atuacao = Comércio'!F217/'SCC x Atuacao = Comércio'!F185-1</f>
        <v>-1.1585170170692938E-2</v>
      </c>
      <c r="G185" s="16" t="e">
        <f>+'SCC x Atuacao = Comércio'!G217/'SCC x Atuacao = Comércio'!G185-1</f>
        <v>#DIV/0!</v>
      </c>
      <c r="H185" s="16" t="e">
        <f>+'SCC x Atuacao = Comércio'!H217/'SCC x Atuacao = Comércio'!H185-1</f>
        <v>#DIV/0!</v>
      </c>
      <c r="I185" s="16">
        <f>+'SCC x Atuacao = Comércio'!I217/'SCC x Atuacao = Comércio'!I185-1</f>
        <v>1.5523696790908925E-3</v>
      </c>
      <c r="J185" s="16" t="e">
        <f>+'SCC x Atuacao = Comércio'!J217/'SCC x Atuacao = Comércio'!J185-1</f>
        <v>#DIV/0!</v>
      </c>
      <c r="K185" s="16" t="e">
        <f>+'SCC x Atuacao = Comércio'!K217/'SCC x Atuacao = Comércio'!K185-1</f>
        <v>#DIV/0!</v>
      </c>
      <c r="L185" s="16">
        <f>+'SCC x Atuacao = Comércio'!L217/'SCC x Atuacao = Comércio'!L185-1</f>
        <v>1.9710006964996918E-2</v>
      </c>
    </row>
    <row r="186" spans="1:12" x14ac:dyDescent="0.25">
      <c r="A186" s="122" t="s">
        <v>549</v>
      </c>
      <c r="B186" s="16">
        <f>+'SCC x Atuacao = Comércio'!B218/'SCC x Atuacao = Comércio'!B186-1</f>
        <v>0.21643818094919975</v>
      </c>
      <c r="C186" s="16" t="e">
        <f>+'SCC x Atuacao = Comércio'!C218/'SCC x Atuacao = Comércio'!C186-1</f>
        <v>#DIV/0!</v>
      </c>
      <c r="D186" s="16" t="e">
        <f>+'SCC x Atuacao = Comércio'!D218/'SCC x Atuacao = Comércio'!D186-1</f>
        <v>#DIV/0!</v>
      </c>
      <c r="E186" s="16" t="e">
        <f>+'SCC x Atuacao = Comércio'!E218/'SCC x Atuacao = Comércio'!E186-1</f>
        <v>#DIV/0!</v>
      </c>
      <c r="F186" s="16">
        <f>+'SCC x Atuacao = Comércio'!F218/'SCC x Atuacao = Comércio'!F186-1</f>
        <v>3.8277959281121321E-2</v>
      </c>
      <c r="G186" s="16" t="e">
        <f>+'SCC x Atuacao = Comércio'!G218/'SCC x Atuacao = Comércio'!G186-1</f>
        <v>#DIV/0!</v>
      </c>
      <c r="H186" s="16" t="e">
        <f>+'SCC x Atuacao = Comércio'!H218/'SCC x Atuacao = Comércio'!H186-1</f>
        <v>#DIV/0!</v>
      </c>
      <c r="I186" s="16">
        <f>+'SCC x Atuacao = Comércio'!I218/'SCC x Atuacao = Comércio'!I186-1</f>
        <v>-0.13396787869388971</v>
      </c>
      <c r="J186" s="16" t="e">
        <f>+'SCC x Atuacao = Comércio'!J218/'SCC x Atuacao = Comércio'!J186-1</f>
        <v>#DIV/0!</v>
      </c>
      <c r="K186" s="16" t="e">
        <f>+'SCC x Atuacao = Comércio'!K218/'SCC x Atuacao = Comércio'!K186-1</f>
        <v>#DIV/0!</v>
      </c>
      <c r="L186" s="16">
        <f>+'SCC x Atuacao = Comércio'!L218/'SCC x Atuacao = Comércio'!L186-1</f>
        <v>6.2770801513221564E-2</v>
      </c>
    </row>
    <row r="187" spans="1:12" x14ac:dyDescent="0.25">
      <c r="A187" s="122" t="s">
        <v>550</v>
      </c>
      <c r="B187" s="16">
        <f>+'SCC x Atuacao = Comércio'!B219/'SCC x Atuacao = Comércio'!B187-1</f>
        <v>0.27205739918351934</v>
      </c>
      <c r="C187" s="16" t="e">
        <f>+'SCC x Atuacao = Comércio'!C219/'SCC x Atuacao = Comércio'!C187-1</f>
        <v>#DIV/0!</v>
      </c>
      <c r="D187" s="16" t="e">
        <f>+'SCC x Atuacao = Comércio'!D219/'SCC x Atuacao = Comércio'!D187-1</f>
        <v>#DIV/0!</v>
      </c>
      <c r="E187" s="16" t="e">
        <f>+'SCC x Atuacao = Comércio'!E219/'SCC x Atuacao = Comércio'!E187-1</f>
        <v>#DIV/0!</v>
      </c>
      <c r="F187" s="16">
        <f>+'SCC x Atuacao = Comércio'!F219/'SCC x Atuacao = Comércio'!F187-1</f>
        <v>3.7918179228398907E-2</v>
      </c>
      <c r="G187" s="16" t="e">
        <f>+'SCC x Atuacao = Comércio'!G219/'SCC x Atuacao = Comércio'!G187-1</f>
        <v>#DIV/0!</v>
      </c>
      <c r="H187" s="16" t="e">
        <f>+'SCC x Atuacao = Comércio'!H219/'SCC x Atuacao = Comércio'!H187-1</f>
        <v>#DIV/0!</v>
      </c>
      <c r="I187" s="16">
        <f>+'SCC x Atuacao = Comércio'!I219/'SCC x Atuacao = Comércio'!I187-1</f>
        <v>-4.9802086739974771E-2</v>
      </c>
      <c r="J187" s="16" t="e">
        <f>+'SCC x Atuacao = Comércio'!J219/'SCC x Atuacao = Comércio'!J187-1</f>
        <v>#DIV/0!</v>
      </c>
      <c r="K187" s="16" t="e">
        <f>+'SCC x Atuacao = Comércio'!K219/'SCC x Atuacao = Comércio'!K187-1</f>
        <v>#DIV/0!</v>
      </c>
      <c r="L187" s="16">
        <f>+'SCC x Atuacao = Comércio'!L219/'SCC x Atuacao = Comércio'!L187-1</f>
        <v>6.6332303669957238E-2</v>
      </c>
    </row>
    <row r="188" spans="1:12" x14ac:dyDescent="0.25">
      <c r="A188" s="122" t="s">
        <v>551</v>
      </c>
      <c r="B188" s="16">
        <f>+'SCC x Atuacao = Comércio'!B220/'SCC x Atuacao = Comércio'!B188-1</f>
        <v>0.21318739023086342</v>
      </c>
      <c r="C188" s="16" t="e">
        <f>+'SCC x Atuacao = Comércio'!C220/'SCC x Atuacao = Comércio'!C188-1</f>
        <v>#DIV/0!</v>
      </c>
      <c r="D188" s="16" t="e">
        <f>+'SCC x Atuacao = Comércio'!D220/'SCC x Atuacao = Comércio'!D188-1</f>
        <v>#DIV/0!</v>
      </c>
      <c r="E188" s="16" t="e">
        <f>+'SCC x Atuacao = Comércio'!E220/'SCC x Atuacao = Comércio'!E188-1</f>
        <v>#DIV/0!</v>
      </c>
      <c r="F188" s="16">
        <f>+'SCC x Atuacao = Comércio'!F220/'SCC x Atuacao = Comércio'!F188-1</f>
        <v>3.426954701001117E-2</v>
      </c>
      <c r="G188" s="16" t="e">
        <f>+'SCC x Atuacao = Comércio'!G220/'SCC x Atuacao = Comércio'!G188-1</f>
        <v>#DIV/0!</v>
      </c>
      <c r="H188" s="16" t="e">
        <f>+'SCC x Atuacao = Comércio'!H220/'SCC x Atuacao = Comércio'!H188-1</f>
        <v>#DIV/0!</v>
      </c>
      <c r="I188" s="16">
        <f>+'SCC x Atuacao = Comércio'!I220/'SCC x Atuacao = Comércio'!I188-1</f>
        <v>-5.1487015152403059E-2</v>
      </c>
      <c r="J188" s="16" t="e">
        <f>+'SCC x Atuacao = Comércio'!J220/'SCC x Atuacao = Comércio'!J188-1</f>
        <v>#DIV/0!</v>
      </c>
      <c r="K188" s="16" t="e">
        <f>+'SCC x Atuacao = Comércio'!K220/'SCC x Atuacao = Comércio'!K188-1</f>
        <v>#DIV/0!</v>
      </c>
      <c r="L188" s="16">
        <f>+'SCC x Atuacao = Comércio'!L220/'SCC x Atuacao = Comércio'!L188-1</f>
        <v>6.1120089300842562E-2</v>
      </c>
    </row>
    <row r="189" spans="1:12" x14ac:dyDescent="0.25">
      <c r="A189" s="122" t="s">
        <v>552</v>
      </c>
      <c r="B189" s="16">
        <f>+'SCC x Atuacao = Comércio'!B221/'SCC x Atuacao = Comércio'!B189-1</f>
        <v>0.16778872566217307</v>
      </c>
      <c r="C189" s="16" t="e">
        <f>+'SCC x Atuacao = Comércio'!C221/'SCC x Atuacao = Comércio'!C189-1</f>
        <v>#DIV/0!</v>
      </c>
      <c r="D189" s="16" t="e">
        <f>+'SCC x Atuacao = Comércio'!D221/'SCC x Atuacao = Comércio'!D189-1</f>
        <v>#DIV/0!</v>
      </c>
      <c r="E189" s="16" t="e">
        <f>+'SCC x Atuacao = Comércio'!E221/'SCC x Atuacao = Comércio'!E189-1</f>
        <v>#DIV/0!</v>
      </c>
      <c r="F189" s="16">
        <f>+'SCC x Atuacao = Comércio'!F221/'SCC x Atuacao = Comércio'!F189-1</f>
        <v>-9.070416459841868E-2</v>
      </c>
      <c r="G189" s="16" t="e">
        <f>+'SCC x Atuacao = Comércio'!G221/'SCC x Atuacao = Comércio'!G189-1</f>
        <v>#DIV/0!</v>
      </c>
      <c r="H189" s="16" t="e">
        <f>+'SCC x Atuacao = Comércio'!H221/'SCC x Atuacao = Comércio'!H189-1</f>
        <v>#DIV/0!</v>
      </c>
      <c r="I189" s="16">
        <f>+'SCC x Atuacao = Comércio'!I221/'SCC x Atuacao = Comércio'!I189-1</f>
        <v>0.10848802145477898</v>
      </c>
      <c r="J189" s="16" t="e">
        <f>+'SCC x Atuacao = Comércio'!J221/'SCC x Atuacao = Comércio'!J189-1</f>
        <v>#DIV/0!</v>
      </c>
      <c r="K189" s="16" t="e">
        <f>+'SCC x Atuacao = Comércio'!K221/'SCC x Atuacao = Comércio'!K189-1</f>
        <v>#DIV/0!</v>
      </c>
      <c r="L189" s="16">
        <f>+'SCC x Atuacao = Comércio'!L221/'SCC x Atuacao = Comércio'!L189-1</f>
        <v>-4.9682308227520844E-2</v>
      </c>
    </row>
    <row r="190" spans="1:12" x14ac:dyDescent="0.25">
      <c r="A190" s="122" t="s">
        <v>553</v>
      </c>
      <c r="B190" s="16">
        <f>+'SCC x Atuacao = Comércio'!B222/'SCC x Atuacao = Comércio'!B190-1</f>
        <v>0.15156024786941225</v>
      </c>
      <c r="C190" s="16" t="e">
        <f>+'SCC x Atuacao = Comércio'!C222/'SCC x Atuacao = Comércio'!C190-1</f>
        <v>#DIV/0!</v>
      </c>
      <c r="D190" s="16" t="e">
        <f>+'SCC x Atuacao = Comércio'!D222/'SCC x Atuacao = Comércio'!D190-1</f>
        <v>#DIV/0!</v>
      </c>
      <c r="E190" s="16" t="e">
        <f>+'SCC x Atuacao = Comércio'!E222/'SCC x Atuacao = Comércio'!E190-1</f>
        <v>#DIV/0!</v>
      </c>
      <c r="F190" s="16">
        <f>+'SCC x Atuacao = Comércio'!F222/'SCC x Atuacao = Comércio'!F190-1</f>
        <v>1.1214209624950788E-2</v>
      </c>
      <c r="G190" s="16" t="e">
        <f>+'SCC x Atuacao = Comércio'!G222/'SCC x Atuacao = Comércio'!G190-1</f>
        <v>#DIV/0!</v>
      </c>
      <c r="H190" s="16" t="e">
        <f>+'SCC x Atuacao = Comércio'!H222/'SCC x Atuacao = Comércio'!H190-1</f>
        <v>#DIV/0!</v>
      </c>
      <c r="I190" s="16">
        <f>+'SCC x Atuacao = Comércio'!I222/'SCC x Atuacao = Comércio'!I190-1</f>
        <v>0.19930114265095944</v>
      </c>
      <c r="J190" s="16" t="e">
        <f>+'SCC x Atuacao = Comércio'!J222/'SCC x Atuacao = Comércio'!J190-1</f>
        <v>#DIV/0!</v>
      </c>
      <c r="K190" s="16" t="e">
        <f>+'SCC x Atuacao = Comércio'!K222/'SCC x Atuacao = Comércio'!K190-1</f>
        <v>#DIV/0!</v>
      </c>
      <c r="L190" s="16">
        <f>+'SCC x Atuacao = Comércio'!L222/'SCC x Atuacao = Comércio'!L190-1</f>
        <v>4.3045523042808842E-2</v>
      </c>
    </row>
    <row r="191" spans="1:12" x14ac:dyDescent="0.25">
      <c r="A191" s="122" t="s">
        <v>554</v>
      </c>
      <c r="B191" s="16">
        <f>+'SCC x Atuacao = Comércio'!B223/'SCC x Atuacao = Comércio'!B191-1</f>
        <v>0.27329040247782377</v>
      </c>
      <c r="C191" s="16" t="e">
        <f>+'SCC x Atuacao = Comércio'!C223/'SCC x Atuacao = Comércio'!C191-1</f>
        <v>#DIV/0!</v>
      </c>
      <c r="D191" s="16" t="e">
        <f>+'SCC x Atuacao = Comércio'!D223/'SCC x Atuacao = Comércio'!D191-1</f>
        <v>#DIV/0!</v>
      </c>
      <c r="E191" s="16" t="e">
        <f>+'SCC x Atuacao = Comércio'!E223/'SCC x Atuacao = Comércio'!E191-1</f>
        <v>#DIV/0!</v>
      </c>
      <c r="F191" s="16">
        <f>+'SCC x Atuacao = Comércio'!F223/'SCC x Atuacao = Comércio'!F191-1</f>
        <v>6.6914779017598569E-2</v>
      </c>
      <c r="G191" s="16" t="e">
        <f>+'SCC x Atuacao = Comércio'!G223/'SCC x Atuacao = Comércio'!G191-1</f>
        <v>#DIV/0!</v>
      </c>
      <c r="H191" s="16" t="e">
        <f>+'SCC x Atuacao = Comércio'!H223/'SCC x Atuacao = Comércio'!H191-1</f>
        <v>#DIV/0!</v>
      </c>
      <c r="I191" s="16">
        <f>+'SCC x Atuacao = Comércio'!I223/'SCC x Atuacao = Comércio'!I191-1</f>
        <v>0.20143318212515426</v>
      </c>
      <c r="J191" s="16" t="e">
        <f>+'SCC x Atuacao = Comércio'!J223/'SCC x Atuacao = Comércio'!J191-1</f>
        <v>#DIV/0!</v>
      </c>
      <c r="K191" s="16" t="e">
        <f>+'SCC x Atuacao = Comércio'!K223/'SCC x Atuacao = Comércio'!K191-1</f>
        <v>#DIV/0!</v>
      </c>
      <c r="L191" s="16">
        <f>+'SCC x Atuacao = Comércio'!L223/'SCC x Atuacao = Comércio'!L191-1</f>
        <v>0.10028935237837722</v>
      </c>
    </row>
    <row r="192" spans="1:12" x14ac:dyDescent="0.25">
      <c r="A192" s="122" t="s">
        <v>94</v>
      </c>
      <c r="B192" s="16">
        <f>+'SCC x Atuacao = Comércio'!B224/'SCC x Atuacao = Comércio'!B192-1</f>
        <v>0.2665168155826716</v>
      </c>
      <c r="C192" s="16" t="e">
        <f>+'SCC x Atuacao = Comércio'!C224/'SCC x Atuacao = Comércio'!C192-1</f>
        <v>#DIV/0!</v>
      </c>
      <c r="D192" s="16" t="e">
        <f>+'SCC x Atuacao = Comércio'!D224/'SCC x Atuacao = Comércio'!D192-1</f>
        <v>#DIV/0!</v>
      </c>
      <c r="E192" s="16" t="e">
        <f>+'SCC x Atuacao = Comércio'!E224/'SCC x Atuacao = Comércio'!E192-1</f>
        <v>#DIV/0!</v>
      </c>
      <c r="F192" s="16">
        <f>+'SCC x Atuacao = Comércio'!F224/'SCC x Atuacao = Comércio'!F192-1</f>
        <v>3.088306376464578E-2</v>
      </c>
      <c r="G192" s="16" t="e">
        <f>+'SCC x Atuacao = Comércio'!G224/'SCC x Atuacao = Comércio'!G192-1</f>
        <v>#DIV/0!</v>
      </c>
      <c r="H192" s="16" t="e">
        <f>+'SCC x Atuacao = Comércio'!H224/'SCC x Atuacao = Comércio'!H192-1</f>
        <v>#DIV/0!</v>
      </c>
      <c r="I192" s="16">
        <f>+'SCC x Atuacao = Comércio'!I224/'SCC x Atuacao = Comércio'!I192-1</f>
        <v>1.6393386559139467E-2</v>
      </c>
      <c r="J192" s="16" t="e">
        <f>+'SCC x Atuacao = Comércio'!J224/'SCC x Atuacao = Comércio'!J192-1</f>
        <v>#DIV/0!</v>
      </c>
      <c r="K192" s="16" t="e">
        <f>+'SCC x Atuacao = Comércio'!K224/'SCC x Atuacao = Comércio'!K192-1</f>
        <v>#DIV/0!</v>
      </c>
      <c r="L192" s="16">
        <f>+'SCC x Atuacao = Comércio'!L224/'SCC x Atuacao = Comércio'!L192-1</f>
        <v>5.513349435971171E-2</v>
      </c>
    </row>
    <row r="193" spans="1:12" x14ac:dyDescent="0.25">
      <c r="B193" s="17"/>
      <c r="C193" s="17"/>
      <c r="D193" s="17"/>
      <c r="E193" s="17"/>
      <c r="F193" s="17"/>
      <c r="G193" s="17"/>
      <c r="H193" s="17"/>
      <c r="I193" s="17"/>
      <c r="J193" s="17"/>
      <c r="K193" s="17"/>
    </row>
    <row r="194" spans="1:12" x14ac:dyDescent="0.25">
      <c r="A194" s="122"/>
    </row>
    <row r="195" spans="1:12" s="122" customFormat="1" x14ac:dyDescent="0.25">
      <c r="B195" s="122">
        <v>2014</v>
      </c>
      <c r="C195" s="122">
        <v>2014</v>
      </c>
      <c r="D195" s="122">
        <v>2014</v>
      </c>
      <c r="E195" s="122">
        <v>2014</v>
      </c>
      <c r="F195" s="122">
        <v>2014</v>
      </c>
      <c r="G195" s="122">
        <v>2014</v>
      </c>
      <c r="H195" s="122">
        <v>2014</v>
      </c>
      <c r="I195" s="122">
        <v>2014</v>
      </c>
      <c r="J195" s="122">
        <v>2014</v>
      </c>
      <c r="K195" s="122">
        <v>2014</v>
      </c>
      <c r="L195" s="122">
        <v>2014</v>
      </c>
    </row>
    <row r="196" spans="1:12" s="122" customFormat="1" x14ac:dyDescent="0.25">
      <c r="B196" s="122" t="s">
        <v>779</v>
      </c>
      <c r="C196" s="122" t="s">
        <v>781</v>
      </c>
      <c r="D196" s="122" t="s">
        <v>23</v>
      </c>
      <c r="E196" s="122" t="s">
        <v>786</v>
      </c>
      <c r="F196" s="122" t="s">
        <v>787</v>
      </c>
      <c r="G196" s="122" t="s">
        <v>790</v>
      </c>
      <c r="H196" s="122" t="s">
        <v>25</v>
      </c>
      <c r="I196" s="122" t="s">
        <v>24</v>
      </c>
      <c r="J196" s="122" t="s">
        <v>35</v>
      </c>
      <c r="K196" s="122" t="s">
        <v>794</v>
      </c>
      <c r="L196" s="122" t="s">
        <v>938</v>
      </c>
    </row>
    <row r="197" spans="1:12" x14ac:dyDescent="0.25">
      <c r="A197" s="122" t="s">
        <v>528</v>
      </c>
      <c r="B197" s="16">
        <f>+'SCC x Atuacao = Comércio'!B229/'SCC x Atuacao = Comércio'!B197-1</f>
        <v>-9.10722891755813E-2</v>
      </c>
      <c r="C197" s="16" t="e">
        <f>+'SCC x Atuacao = Comércio'!C229/'SCC x Atuacao = Comércio'!C197-1</f>
        <v>#DIV/0!</v>
      </c>
      <c r="D197" s="16" t="e">
        <f>+'SCC x Atuacao = Comércio'!D229/'SCC x Atuacao = Comércio'!D197-1</f>
        <v>#DIV/0!</v>
      </c>
      <c r="E197" s="16" t="e">
        <f>+'SCC x Atuacao = Comércio'!E229/'SCC x Atuacao = Comércio'!E197-1</f>
        <v>#DIV/0!</v>
      </c>
      <c r="F197" s="16">
        <f>+'SCC x Atuacao = Comércio'!F229/'SCC x Atuacao = Comércio'!F197-1</f>
        <v>7.4046081758100346E-2</v>
      </c>
      <c r="G197" s="16" t="e">
        <f>+'SCC x Atuacao = Comércio'!G229/'SCC x Atuacao = Comércio'!G197-1</f>
        <v>#DIV/0!</v>
      </c>
      <c r="H197" s="16" t="e">
        <f>+'SCC x Atuacao = Comércio'!H229/'SCC x Atuacao = Comércio'!H197-1</f>
        <v>#DIV/0!</v>
      </c>
      <c r="I197" s="16">
        <f>+'SCC x Atuacao = Comércio'!I229/'SCC x Atuacao = Comércio'!I197-1</f>
        <v>1.5970541822653894E-2</v>
      </c>
      <c r="J197" s="16" t="e">
        <f>+'SCC x Atuacao = Comércio'!J229/'SCC x Atuacao = Comércio'!J197-1</f>
        <v>#DIV/0!</v>
      </c>
      <c r="K197" s="16" t="e">
        <f>+'SCC x Atuacao = Comércio'!K229/'SCC x Atuacao = Comércio'!K197-1</f>
        <v>#DIV/0!</v>
      </c>
      <c r="L197" s="16">
        <f>+'SCC x Atuacao = Comércio'!L229/'SCC x Atuacao = Comércio'!L197-1</f>
        <v>2.6936759497783624E-2</v>
      </c>
    </row>
    <row r="198" spans="1:12" x14ac:dyDescent="0.25">
      <c r="A198" s="122" t="s">
        <v>529</v>
      </c>
      <c r="B198" s="16">
        <f>+'SCC x Atuacao = Comércio'!B230/'SCC x Atuacao = Comércio'!B198-1</f>
        <v>0.23611180786154584</v>
      </c>
      <c r="C198" s="16" t="e">
        <f>+'SCC x Atuacao = Comércio'!C230/'SCC x Atuacao = Comércio'!C198-1</f>
        <v>#DIV/0!</v>
      </c>
      <c r="D198" s="16" t="e">
        <f>+'SCC x Atuacao = Comércio'!D230/'SCC x Atuacao = Comércio'!D198-1</f>
        <v>#DIV/0!</v>
      </c>
      <c r="E198" s="16" t="e">
        <f>+'SCC x Atuacao = Comércio'!E230/'SCC x Atuacao = Comércio'!E198-1</f>
        <v>#DIV/0!</v>
      </c>
      <c r="F198" s="16">
        <f>+'SCC x Atuacao = Comércio'!F230/'SCC x Atuacao = Comércio'!F198-1</f>
        <v>0.12323626404354715</v>
      </c>
      <c r="G198" s="16" t="e">
        <f>+'SCC x Atuacao = Comércio'!G230/'SCC x Atuacao = Comércio'!G198-1</f>
        <v>#DIV/0!</v>
      </c>
      <c r="H198" s="16" t="e">
        <f>+'SCC x Atuacao = Comércio'!H230/'SCC x Atuacao = Comércio'!H198-1</f>
        <v>#DIV/0!</v>
      </c>
      <c r="I198" s="16">
        <f>+'SCC x Atuacao = Comércio'!I230/'SCC x Atuacao = Comércio'!I198-1</f>
        <v>0.18827553863582858</v>
      </c>
      <c r="J198" s="16" t="e">
        <f>+'SCC x Atuacao = Comércio'!J230/'SCC x Atuacao = Comércio'!J198-1</f>
        <v>#DIV/0!</v>
      </c>
      <c r="K198" s="16" t="e">
        <f>+'SCC x Atuacao = Comércio'!K230/'SCC x Atuacao = Comércio'!K198-1</f>
        <v>#DIV/0!</v>
      </c>
      <c r="L198" s="16">
        <f>+'SCC x Atuacao = Comércio'!L230/'SCC x Atuacao = Comércio'!L198-1</f>
        <v>0.15025293297200992</v>
      </c>
    </row>
    <row r="199" spans="1:12" x14ac:dyDescent="0.25">
      <c r="A199" s="122" t="s">
        <v>530</v>
      </c>
      <c r="B199" s="16">
        <f>+'SCC x Atuacao = Comércio'!B231/'SCC x Atuacao = Comércio'!B199-1</f>
        <v>8.9850251761161015E-2</v>
      </c>
      <c r="C199" s="16" t="e">
        <f>+'SCC x Atuacao = Comércio'!C231/'SCC x Atuacao = Comércio'!C199-1</f>
        <v>#DIV/0!</v>
      </c>
      <c r="D199" s="16" t="e">
        <f>+'SCC x Atuacao = Comércio'!D231/'SCC x Atuacao = Comércio'!D199-1</f>
        <v>#DIV/0!</v>
      </c>
      <c r="E199" s="16" t="e">
        <f>+'SCC x Atuacao = Comércio'!E231/'SCC x Atuacao = Comércio'!E199-1</f>
        <v>#DIV/0!</v>
      </c>
      <c r="F199" s="16">
        <f>+'SCC x Atuacao = Comércio'!F231/'SCC x Atuacao = Comércio'!F199-1</f>
        <v>0.16098048565215017</v>
      </c>
      <c r="G199" s="16" t="e">
        <f>+'SCC x Atuacao = Comércio'!G231/'SCC x Atuacao = Comércio'!G199-1</f>
        <v>#DIV/0!</v>
      </c>
      <c r="H199" s="16" t="e">
        <f>+'SCC x Atuacao = Comércio'!H231/'SCC x Atuacao = Comércio'!H199-1</f>
        <v>#DIV/0!</v>
      </c>
      <c r="I199" s="16">
        <f>+'SCC x Atuacao = Comércio'!I231/'SCC x Atuacao = Comércio'!I199-1</f>
        <v>2.9875793367262871E-2</v>
      </c>
      <c r="J199" s="16" t="e">
        <f>+'SCC x Atuacao = Comércio'!J231/'SCC x Atuacao = Comércio'!J199-1</f>
        <v>#DIV/0!</v>
      </c>
      <c r="K199" s="16" t="e">
        <f>+'SCC x Atuacao = Comércio'!K231/'SCC x Atuacao = Comércio'!K199-1</f>
        <v>#DIV/0!</v>
      </c>
      <c r="L199" s="16">
        <f>+'SCC x Atuacao = Comércio'!L231/'SCC x Atuacao = Comércio'!L199-1</f>
        <v>0.13764712260834222</v>
      </c>
    </row>
    <row r="200" spans="1:12" x14ac:dyDescent="0.25">
      <c r="A200" s="122" t="s">
        <v>531</v>
      </c>
      <c r="B200" s="16">
        <f>+'SCC x Atuacao = Comércio'!B232/'SCC x Atuacao = Comércio'!B200-1</f>
        <v>0.49858936607577409</v>
      </c>
      <c r="C200" s="16" t="e">
        <f>+'SCC x Atuacao = Comércio'!C232/'SCC x Atuacao = Comércio'!C200-1</f>
        <v>#DIV/0!</v>
      </c>
      <c r="D200" s="16" t="e">
        <f>+'SCC x Atuacao = Comércio'!D232/'SCC x Atuacao = Comércio'!D200-1</f>
        <v>#DIV/0!</v>
      </c>
      <c r="E200" s="16" t="e">
        <f>+'SCC x Atuacao = Comércio'!E232/'SCC x Atuacao = Comércio'!E200-1</f>
        <v>#DIV/0!</v>
      </c>
      <c r="F200" s="16">
        <f>+'SCC x Atuacao = Comércio'!F232/'SCC x Atuacao = Comércio'!F200-1</f>
        <v>6.6423999075688966E-2</v>
      </c>
      <c r="G200" s="16" t="e">
        <f>+'SCC x Atuacao = Comércio'!G232/'SCC x Atuacao = Comércio'!G200-1</f>
        <v>#DIV/0!</v>
      </c>
      <c r="H200" s="16" t="e">
        <f>+'SCC x Atuacao = Comércio'!H232/'SCC x Atuacao = Comércio'!H200-1</f>
        <v>#DIV/0!</v>
      </c>
      <c r="I200" s="16">
        <f>+'SCC x Atuacao = Comércio'!I232/'SCC x Atuacao = Comércio'!I200-1</f>
        <v>-0.15027555168935147</v>
      </c>
      <c r="J200" s="16" t="e">
        <f>+'SCC x Atuacao = Comércio'!J232/'SCC x Atuacao = Comércio'!J200-1</f>
        <v>#DIV/0!</v>
      </c>
      <c r="K200" s="16" t="e">
        <f>+'SCC x Atuacao = Comércio'!K232/'SCC x Atuacao = Comércio'!K200-1</f>
        <v>#DIV/0!</v>
      </c>
      <c r="L200" s="16">
        <f>+'SCC x Atuacao = Comércio'!L232/'SCC x Atuacao = Comércio'!L200-1</f>
        <v>6.6064655180467113E-2</v>
      </c>
    </row>
    <row r="201" spans="1:12" x14ac:dyDescent="0.25">
      <c r="A201" s="122" t="s">
        <v>532</v>
      </c>
      <c r="B201" s="16">
        <f>+'SCC x Atuacao = Comércio'!B233/'SCC x Atuacao = Comércio'!B201-1</f>
        <v>0.26301285618876169</v>
      </c>
      <c r="C201" s="16" t="e">
        <f>+'SCC x Atuacao = Comércio'!C233/'SCC x Atuacao = Comércio'!C201-1</f>
        <v>#DIV/0!</v>
      </c>
      <c r="D201" s="16" t="e">
        <f>+'SCC x Atuacao = Comércio'!D233/'SCC x Atuacao = Comércio'!D201-1</f>
        <v>#DIV/0!</v>
      </c>
      <c r="E201" s="16" t="e">
        <f>+'SCC x Atuacao = Comércio'!E233/'SCC x Atuacao = Comércio'!E201-1</f>
        <v>#DIV/0!</v>
      </c>
      <c r="F201" s="16">
        <f>+'SCC x Atuacao = Comércio'!F233/'SCC x Atuacao = Comércio'!F201-1</f>
        <v>8.6123928668071725E-2</v>
      </c>
      <c r="G201" s="16" t="e">
        <f>+'SCC x Atuacao = Comércio'!G233/'SCC x Atuacao = Comércio'!G201-1</f>
        <v>#DIV/0!</v>
      </c>
      <c r="H201" s="16" t="e">
        <f>+'SCC x Atuacao = Comércio'!H233/'SCC x Atuacao = Comércio'!H201-1</f>
        <v>#DIV/0!</v>
      </c>
      <c r="I201" s="16">
        <f>+'SCC x Atuacao = Comércio'!I233/'SCC x Atuacao = Comércio'!I201-1</f>
        <v>7.8778775627558195E-2</v>
      </c>
      <c r="J201" s="16" t="e">
        <f>+'SCC x Atuacao = Comércio'!J233/'SCC x Atuacao = Comércio'!J201-1</f>
        <v>#DIV/0!</v>
      </c>
      <c r="K201" s="16" t="e">
        <f>+'SCC x Atuacao = Comércio'!K233/'SCC x Atuacao = Comércio'!K201-1</f>
        <v>#DIV/0!</v>
      </c>
      <c r="L201" s="16">
        <f>+'SCC x Atuacao = Comércio'!L233/'SCC x Atuacao = Comércio'!L201-1</f>
        <v>0.10468635006493154</v>
      </c>
    </row>
    <row r="202" spans="1:12" x14ac:dyDescent="0.25">
      <c r="A202" s="122" t="s">
        <v>533</v>
      </c>
      <c r="B202" s="16">
        <f>+'SCC x Atuacao = Comércio'!B234/'SCC x Atuacao = Comércio'!B202-1</f>
        <v>0.41239281181699949</v>
      </c>
      <c r="C202" s="16" t="e">
        <f>+'SCC x Atuacao = Comércio'!C234/'SCC x Atuacao = Comércio'!C202-1</f>
        <v>#DIV/0!</v>
      </c>
      <c r="D202" s="16" t="e">
        <f>+'SCC x Atuacao = Comércio'!D234/'SCC x Atuacao = Comércio'!D202-1</f>
        <v>#DIV/0!</v>
      </c>
      <c r="E202" s="16" t="e">
        <f>+'SCC x Atuacao = Comércio'!E234/'SCC x Atuacao = Comércio'!E202-1</f>
        <v>#DIV/0!</v>
      </c>
      <c r="F202" s="16">
        <f>+'SCC x Atuacao = Comércio'!F234/'SCC x Atuacao = Comércio'!F202-1</f>
        <v>3.5218739951154987E-3</v>
      </c>
      <c r="G202" s="16" t="e">
        <f>+'SCC x Atuacao = Comércio'!G234/'SCC x Atuacao = Comércio'!G202-1</f>
        <v>#DIV/0!</v>
      </c>
      <c r="H202" s="16" t="e">
        <f>+'SCC x Atuacao = Comércio'!H234/'SCC x Atuacao = Comércio'!H202-1</f>
        <v>#DIV/0!</v>
      </c>
      <c r="I202" s="16">
        <f>+'SCC x Atuacao = Comércio'!I234/'SCC x Atuacao = Comércio'!I202-1</f>
        <v>-0.33186117995071351</v>
      </c>
      <c r="J202" s="16" t="e">
        <f>+'SCC x Atuacao = Comércio'!J234/'SCC x Atuacao = Comércio'!J202-1</f>
        <v>#DIV/0!</v>
      </c>
      <c r="K202" s="16" t="e">
        <f>+'SCC x Atuacao = Comércio'!K234/'SCC x Atuacao = Comércio'!K202-1</f>
        <v>#DIV/0!</v>
      </c>
      <c r="L202" s="16">
        <f>+'SCC x Atuacao = Comércio'!L234/'SCC x Atuacao = Comércio'!L202-1</f>
        <v>3.1667288197087196E-2</v>
      </c>
    </row>
    <row r="203" spans="1:12" x14ac:dyDescent="0.25">
      <c r="A203" s="122" t="s">
        <v>534</v>
      </c>
      <c r="B203" s="16">
        <f>+'SCC x Atuacao = Comércio'!B235/'SCC x Atuacao = Comércio'!B203-1</f>
        <v>4.0272672340801563E-2</v>
      </c>
      <c r="C203" s="16" t="e">
        <f>+'SCC x Atuacao = Comércio'!C235/'SCC x Atuacao = Comércio'!C203-1</f>
        <v>#DIV/0!</v>
      </c>
      <c r="D203" s="16" t="e">
        <f>+'SCC x Atuacao = Comércio'!D235/'SCC x Atuacao = Comércio'!D203-1</f>
        <v>#DIV/0!</v>
      </c>
      <c r="E203" s="16" t="e">
        <f>+'SCC x Atuacao = Comércio'!E235/'SCC x Atuacao = Comércio'!E203-1</f>
        <v>#DIV/0!</v>
      </c>
      <c r="F203" s="16">
        <f>+'SCC x Atuacao = Comércio'!F235/'SCC x Atuacao = Comércio'!F203-1</f>
        <v>-8.1982480013856884E-2</v>
      </c>
      <c r="G203" s="16" t="e">
        <f>+'SCC x Atuacao = Comércio'!G235/'SCC x Atuacao = Comércio'!G203-1</f>
        <v>#DIV/0!</v>
      </c>
      <c r="H203" s="16" t="e">
        <f>+'SCC x Atuacao = Comércio'!H235/'SCC x Atuacao = Comércio'!H203-1</f>
        <v>#DIV/0!</v>
      </c>
      <c r="I203" s="16">
        <f>+'SCC x Atuacao = Comércio'!I235/'SCC x Atuacao = Comércio'!I203-1</f>
        <v>2.6678910189735117E-2</v>
      </c>
      <c r="J203" s="16" t="e">
        <f>+'SCC x Atuacao = Comércio'!J235/'SCC x Atuacao = Comércio'!J203-1</f>
        <v>#DIV/0!</v>
      </c>
      <c r="K203" s="16" t="e">
        <f>+'SCC x Atuacao = Comércio'!K235/'SCC x Atuacao = Comércio'!K203-1</f>
        <v>#DIV/0!</v>
      </c>
      <c r="L203" s="16">
        <f>+'SCC x Atuacao = Comércio'!L235/'SCC x Atuacao = Comércio'!L203-1</f>
        <v>-6.2699464977307384E-2</v>
      </c>
    </row>
    <row r="204" spans="1:12" x14ac:dyDescent="0.25">
      <c r="A204" s="122" t="s">
        <v>535</v>
      </c>
      <c r="B204" s="16">
        <f>+'SCC x Atuacao = Comércio'!B236/'SCC x Atuacao = Comércio'!B204-1</f>
        <v>8.6186055807345063E-2</v>
      </c>
      <c r="C204" s="16" t="e">
        <f>+'SCC x Atuacao = Comércio'!C236/'SCC x Atuacao = Comércio'!C204-1</f>
        <v>#DIV/0!</v>
      </c>
      <c r="D204" s="16" t="e">
        <f>+'SCC x Atuacao = Comércio'!D236/'SCC x Atuacao = Comércio'!D204-1</f>
        <v>#DIV/0!</v>
      </c>
      <c r="E204" s="16" t="e">
        <f>+'SCC x Atuacao = Comércio'!E236/'SCC x Atuacao = Comércio'!E204-1</f>
        <v>#DIV/0!</v>
      </c>
      <c r="F204" s="16">
        <f>+'SCC x Atuacao = Comércio'!F236/'SCC x Atuacao = Comércio'!F204-1</f>
        <v>5.1391579976407309E-2</v>
      </c>
      <c r="G204" s="16" t="e">
        <f>+'SCC x Atuacao = Comércio'!G236/'SCC x Atuacao = Comércio'!G204-1</f>
        <v>#DIV/0!</v>
      </c>
      <c r="H204" s="16" t="e">
        <f>+'SCC x Atuacao = Comércio'!H236/'SCC x Atuacao = Comércio'!H204-1</f>
        <v>#DIV/0!</v>
      </c>
      <c r="I204" s="16">
        <f>+'SCC x Atuacao = Comércio'!I236/'SCC x Atuacao = Comércio'!I204-1</f>
        <v>-0.34969306437141179</v>
      </c>
      <c r="J204" s="16" t="e">
        <f>+'SCC x Atuacao = Comércio'!J236/'SCC x Atuacao = Comércio'!J204-1</f>
        <v>#DIV/0!</v>
      </c>
      <c r="K204" s="16" t="e">
        <f>+'SCC x Atuacao = Comércio'!K236/'SCC x Atuacao = Comércio'!K204-1</f>
        <v>#DIV/0!</v>
      </c>
      <c r="L204" s="16">
        <f>+'SCC x Atuacao = Comércio'!L236/'SCC x Atuacao = Comércio'!L204-1</f>
        <v>2.0179432141832931E-2</v>
      </c>
    </row>
    <row r="205" spans="1:12" x14ac:dyDescent="0.25">
      <c r="A205" s="122" t="s">
        <v>536</v>
      </c>
      <c r="B205" s="16">
        <f>+'SCC x Atuacao = Comércio'!B237/'SCC x Atuacao = Comércio'!B205-1</f>
        <v>0.27176686674115258</v>
      </c>
      <c r="C205" s="16" t="e">
        <f>+'SCC x Atuacao = Comércio'!C237/'SCC x Atuacao = Comércio'!C205-1</f>
        <v>#DIV/0!</v>
      </c>
      <c r="D205" s="16" t="e">
        <f>+'SCC x Atuacao = Comércio'!D237/'SCC x Atuacao = Comércio'!D205-1</f>
        <v>#DIV/0!</v>
      </c>
      <c r="E205" s="16" t="e">
        <f>+'SCC x Atuacao = Comércio'!E237/'SCC x Atuacao = Comércio'!E205-1</f>
        <v>#DIV/0!</v>
      </c>
      <c r="F205" s="16">
        <f>+'SCC x Atuacao = Comércio'!F237/'SCC x Atuacao = Comércio'!F205-1</f>
        <v>5.5576605443508065E-3</v>
      </c>
      <c r="G205" s="16" t="e">
        <f>+'SCC x Atuacao = Comércio'!G237/'SCC x Atuacao = Comércio'!G205-1</f>
        <v>#DIV/0!</v>
      </c>
      <c r="H205" s="16" t="e">
        <f>+'SCC x Atuacao = Comércio'!H237/'SCC x Atuacao = Comércio'!H205-1</f>
        <v>#DIV/0!</v>
      </c>
      <c r="I205" s="16">
        <f>+'SCC x Atuacao = Comércio'!I237/'SCC x Atuacao = Comércio'!I205-1</f>
        <v>4.6880702511356898E-2</v>
      </c>
      <c r="J205" s="16" t="e">
        <f>+'SCC x Atuacao = Comércio'!J237/'SCC x Atuacao = Comércio'!J205-1</f>
        <v>#DIV/0!</v>
      </c>
      <c r="K205" s="16" t="e">
        <f>+'SCC x Atuacao = Comércio'!K237/'SCC x Atuacao = Comércio'!K205-1</f>
        <v>#DIV/0!</v>
      </c>
      <c r="L205" s="16">
        <f>+'SCC x Atuacao = Comércio'!L237/'SCC x Atuacao = Comércio'!L205-1</f>
        <v>4.3500368708421444E-2</v>
      </c>
    </row>
    <row r="206" spans="1:12" x14ac:dyDescent="0.25">
      <c r="A206" s="122" t="s">
        <v>537</v>
      </c>
      <c r="B206" s="16">
        <f>+'SCC x Atuacao = Comércio'!B238/'SCC x Atuacao = Comércio'!B206-1</f>
        <v>8.3325678823959137E-2</v>
      </c>
      <c r="C206" s="16" t="e">
        <f>+'SCC x Atuacao = Comércio'!C238/'SCC x Atuacao = Comércio'!C206-1</f>
        <v>#DIV/0!</v>
      </c>
      <c r="D206" s="16" t="e">
        <f>+'SCC x Atuacao = Comércio'!D238/'SCC x Atuacao = Comércio'!D206-1</f>
        <v>#DIV/0!</v>
      </c>
      <c r="E206" s="16" t="e">
        <f>+'SCC x Atuacao = Comércio'!E238/'SCC x Atuacao = Comércio'!E206-1</f>
        <v>#DIV/0!</v>
      </c>
      <c r="F206" s="16">
        <f>+'SCC x Atuacao = Comércio'!F238/'SCC x Atuacao = Comércio'!F206-1</f>
        <v>9.9153802998078744E-2</v>
      </c>
      <c r="G206" s="16" t="e">
        <f>+'SCC x Atuacao = Comércio'!G238/'SCC x Atuacao = Comércio'!G206-1</f>
        <v>#DIV/0!</v>
      </c>
      <c r="H206" s="16" t="e">
        <f>+'SCC x Atuacao = Comércio'!H238/'SCC x Atuacao = Comércio'!H206-1</f>
        <v>#DIV/0!</v>
      </c>
      <c r="I206" s="16">
        <f>+'SCC x Atuacao = Comércio'!I238/'SCC x Atuacao = Comércio'!I206-1</f>
        <v>0.13984271743648846</v>
      </c>
      <c r="J206" s="16" t="e">
        <f>+'SCC x Atuacao = Comércio'!J238/'SCC x Atuacao = Comércio'!J206-1</f>
        <v>#DIV/0!</v>
      </c>
      <c r="K206" s="16" t="e">
        <f>+'SCC x Atuacao = Comércio'!K238/'SCC x Atuacao = Comércio'!K206-1</f>
        <v>#DIV/0!</v>
      </c>
      <c r="L206" s="16">
        <f>+'SCC x Atuacao = Comércio'!L238/'SCC x Atuacao = Comércio'!L206-1</f>
        <v>9.90094045723664E-2</v>
      </c>
    </row>
    <row r="207" spans="1:12" x14ac:dyDescent="0.25">
      <c r="A207" s="122" t="s">
        <v>538</v>
      </c>
      <c r="B207" s="16">
        <f>+'SCC x Atuacao = Comércio'!B239/'SCC x Atuacao = Comércio'!B207-1</f>
        <v>0.12957344211724053</v>
      </c>
      <c r="C207" s="16" t="e">
        <f>+'SCC x Atuacao = Comércio'!C239/'SCC x Atuacao = Comércio'!C207-1</f>
        <v>#DIV/0!</v>
      </c>
      <c r="D207" s="16" t="e">
        <f>+'SCC x Atuacao = Comércio'!D239/'SCC x Atuacao = Comércio'!D207-1</f>
        <v>#DIV/0!</v>
      </c>
      <c r="E207" s="16" t="e">
        <f>+'SCC x Atuacao = Comércio'!E239/'SCC x Atuacao = Comércio'!E207-1</f>
        <v>#DIV/0!</v>
      </c>
      <c r="F207" s="16">
        <f>+'SCC x Atuacao = Comércio'!F239/'SCC x Atuacao = Comércio'!F207-1</f>
        <v>4.5424282410595707E-2</v>
      </c>
      <c r="G207" s="16" t="e">
        <f>+'SCC x Atuacao = Comércio'!G239/'SCC x Atuacao = Comércio'!G207-1</f>
        <v>#DIV/0!</v>
      </c>
      <c r="H207" s="16" t="e">
        <f>+'SCC x Atuacao = Comércio'!H239/'SCC x Atuacao = Comércio'!H207-1</f>
        <v>#DIV/0!</v>
      </c>
      <c r="I207" s="16">
        <f>+'SCC x Atuacao = Comércio'!I239/'SCC x Atuacao = Comércio'!I207-1</f>
        <v>-6.7405778119567938E-2</v>
      </c>
      <c r="J207" s="16" t="e">
        <f>+'SCC x Atuacao = Comércio'!J239/'SCC x Atuacao = Comércio'!J207-1</f>
        <v>#DIV/0!</v>
      </c>
      <c r="K207" s="16" t="e">
        <f>+'SCC x Atuacao = Comércio'!K239/'SCC x Atuacao = Comércio'!K207-1</f>
        <v>#DIV/0!</v>
      </c>
      <c r="L207" s="16">
        <f>+'SCC x Atuacao = Comércio'!L239/'SCC x Atuacao = Comércio'!L207-1</f>
        <v>4.3621503713907162E-2</v>
      </c>
    </row>
    <row r="208" spans="1:12" x14ac:dyDescent="0.25">
      <c r="A208" s="122" t="s">
        <v>539</v>
      </c>
      <c r="B208" s="16">
        <f>+'SCC x Atuacao = Comércio'!B240/'SCC x Atuacao = Comércio'!B208-1</f>
        <v>0.12830636248744631</v>
      </c>
      <c r="C208" s="16" t="e">
        <f>+'SCC x Atuacao = Comércio'!C240/'SCC x Atuacao = Comércio'!C208-1</f>
        <v>#DIV/0!</v>
      </c>
      <c r="D208" s="16" t="e">
        <f>+'SCC x Atuacao = Comércio'!D240/'SCC x Atuacao = Comércio'!D208-1</f>
        <v>#DIV/0!</v>
      </c>
      <c r="E208" s="16" t="e">
        <f>+'SCC x Atuacao = Comércio'!E240/'SCC x Atuacao = Comércio'!E208-1</f>
        <v>#DIV/0!</v>
      </c>
      <c r="F208" s="16">
        <f>+'SCC x Atuacao = Comércio'!F240/'SCC x Atuacao = Comércio'!F208-1</f>
        <v>0.20664508906224976</v>
      </c>
      <c r="G208" s="16" t="e">
        <f>+'SCC x Atuacao = Comércio'!G240/'SCC x Atuacao = Comércio'!G208-1</f>
        <v>#DIV/0!</v>
      </c>
      <c r="H208" s="16" t="e">
        <f>+'SCC x Atuacao = Comércio'!H240/'SCC x Atuacao = Comércio'!H208-1</f>
        <v>#DIV/0!</v>
      </c>
      <c r="I208" s="16">
        <f>+'SCC x Atuacao = Comércio'!I240/'SCC x Atuacao = Comércio'!I208-1</f>
        <v>-4.3239188036568343E-2</v>
      </c>
      <c r="J208" s="16" t="e">
        <f>+'SCC x Atuacao = Comércio'!J240/'SCC x Atuacao = Comércio'!J208-1</f>
        <v>#DIV/0!</v>
      </c>
      <c r="K208" s="16" t="e">
        <f>+'SCC x Atuacao = Comércio'!K240/'SCC x Atuacao = Comércio'!K208-1</f>
        <v>#DIV/0!</v>
      </c>
      <c r="L208" s="16">
        <f>+'SCC x Atuacao = Comércio'!L240/'SCC x Atuacao = Comércio'!L208-1</f>
        <v>0.17902217426494138</v>
      </c>
    </row>
    <row r="209" spans="1:12" x14ac:dyDescent="0.25">
      <c r="A209" s="122" t="s">
        <v>540</v>
      </c>
      <c r="B209" s="16">
        <f>+'SCC x Atuacao = Comércio'!B241/'SCC x Atuacao = Comércio'!B209-1</f>
        <v>3.9916932478051725E-2</v>
      </c>
      <c r="C209" s="16" t="e">
        <f>+'SCC x Atuacao = Comércio'!C241/'SCC x Atuacao = Comércio'!C209-1</f>
        <v>#DIV/0!</v>
      </c>
      <c r="D209" s="16" t="e">
        <f>+'SCC x Atuacao = Comércio'!D241/'SCC x Atuacao = Comércio'!D209-1</f>
        <v>#DIV/0!</v>
      </c>
      <c r="E209" s="16" t="e">
        <f>+'SCC x Atuacao = Comércio'!E241/'SCC x Atuacao = Comércio'!E209-1</f>
        <v>#DIV/0!</v>
      </c>
      <c r="F209" s="16">
        <f>+'SCC x Atuacao = Comércio'!F241/'SCC x Atuacao = Comércio'!F209-1</f>
        <v>-5.2395474855097102E-2</v>
      </c>
      <c r="G209" s="16" t="e">
        <f>+'SCC x Atuacao = Comércio'!G241/'SCC x Atuacao = Comércio'!G209-1</f>
        <v>#DIV/0!</v>
      </c>
      <c r="H209" s="16" t="e">
        <f>+'SCC x Atuacao = Comércio'!H241/'SCC x Atuacao = Comércio'!H209-1</f>
        <v>#DIV/0!</v>
      </c>
      <c r="I209" s="16">
        <f>+'SCC x Atuacao = Comércio'!I241/'SCC x Atuacao = Comércio'!I209-1</f>
        <v>-2.8180985408131631E-2</v>
      </c>
      <c r="J209" s="16" t="e">
        <f>+'SCC x Atuacao = Comércio'!J241/'SCC x Atuacao = Comércio'!J209-1</f>
        <v>#DIV/0!</v>
      </c>
      <c r="K209" s="16" t="e">
        <f>+'SCC x Atuacao = Comércio'!K241/'SCC x Atuacao = Comércio'!K209-1</f>
        <v>#DIV/0!</v>
      </c>
      <c r="L209" s="16">
        <f>+'SCC x Atuacao = Comércio'!L241/'SCC x Atuacao = Comércio'!L209-1</f>
        <v>-4.6086334103794369E-2</v>
      </c>
    </row>
    <row r="210" spans="1:12" x14ac:dyDescent="0.25">
      <c r="A210" s="122" t="s">
        <v>541</v>
      </c>
      <c r="B210" s="16">
        <f>+'SCC x Atuacao = Comércio'!B242/'SCC x Atuacao = Comércio'!B210-1</f>
        <v>0.24478375212922798</v>
      </c>
      <c r="C210" s="16" t="e">
        <f>+'SCC x Atuacao = Comércio'!C242/'SCC x Atuacao = Comércio'!C210-1</f>
        <v>#DIV/0!</v>
      </c>
      <c r="D210" s="16" t="e">
        <f>+'SCC x Atuacao = Comércio'!D242/'SCC x Atuacao = Comércio'!D210-1</f>
        <v>#DIV/0!</v>
      </c>
      <c r="E210" s="16" t="e">
        <f>+'SCC x Atuacao = Comércio'!E242/'SCC x Atuacao = Comércio'!E210-1</f>
        <v>#DIV/0!</v>
      </c>
      <c r="F210" s="16">
        <f>+'SCC x Atuacao = Comércio'!F242/'SCC x Atuacao = Comércio'!F210-1</f>
        <v>-2.7436589653454302E-2</v>
      </c>
      <c r="G210" s="16" t="e">
        <f>+'SCC x Atuacao = Comércio'!G242/'SCC x Atuacao = Comércio'!G210-1</f>
        <v>#DIV/0!</v>
      </c>
      <c r="H210" s="16" t="e">
        <f>+'SCC x Atuacao = Comércio'!H242/'SCC x Atuacao = Comércio'!H210-1</f>
        <v>#DIV/0!</v>
      </c>
      <c r="I210" s="16">
        <f>+'SCC x Atuacao = Comércio'!I242/'SCC x Atuacao = Comércio'!I210-1</f>
        <v>1.1580828445105107E-2</v>
      </c>
      <c r="J210" s="16" t="e">
        <f>+'SCC x Atuacao = Comércio'!J242/'SCC x Atuacao = Comércio'!J210-1</f>
        <v>#DIV/0!</v>
      </c>
      <c r="K210" s="16" t="e">
        <f>+'SCC x Atuacao = Comércio'!K242/'SCC x Atuacao = Comércio'!K210-1</f>
        <v>#DIV/0!</v>
      </c>
      <c r="L210" s="16">
        <f>+'SCC x Atuacao = Comércio'!L242/'SCC x Atuacao = Comércio'!L210-1</f>
        <v>-2.4305169864669018E-4</v>
      </c>
    </row>
    <row r="211" spans="1:12" x14ac:dyDescent="0.25">
      <c r="A211" s="122" t="s">
        <v>542</v>
      </c>
      <c r="B211" s="16">
        <f>+'SCC x Atuacao = Comércio'!B243/'SCC x Atuacao = Comércio'!B211-1</f>
        <v>0.15521242208661623</v>
      </c>
      <c r="C211" s="16" t="e">
        <f>+'SCC x Atuacao = Comércio'!C243/'SCC x Atuacao = Comércio'!C211-1</f>
        <v>#DIV/0!</v>
      </c>
      <c r="D211" s="16" t="e">
        <f>+'SCC x Atuacao = Comércio'!D243/'SCC x Atuacao = Comércio'!D211-1</f>
        <v>#DIV/0!</v>
      </c>
      <c r="E211" s="16" t="e">
        <f>+'SCC x Atuacao = Comércio'!E243/'SCC x Atuacao = Comércio'!E211-1</f>
        <v>#DIV/0!</v>
      </c>
      <c r="F211" s="16">
        <f>+'SCC x Atuacao = Comércio'!F243/'SCC x Atuacao = Comércio'!F211-1</f>
        <v>1.20078513215649E-3</v>
      </c>
      <c r="G211" s="16" t="e">
        <f>+'SCC x Atuacao = Comércio'!G243/'SCC x Atuacao = Comércio'!G211-1</f>
        <v>#DIV/0!</v>
      </c>
      <c r="H211" s="16" t="e">
        <f>+'SCC x Atuacao = Comércio'!H243/'SCC x Atuacao = Comércio'!H211-1</f>
        <v>#DIV/0!</v>
      </c>
      <c r="I211" s="16">
        <f>+'SCC x Atuacao = Comércio'!I243/'SCC x Atuacao = Comércio'!I211-1</f>
        <v>0.18141049337929815</v>
      </c>
      <c r="J211" s="16" t="e">
        <f>+'SCC x Atuacao = Comércio'!J243/'SCC x Atuacao = Comércio'!J211-1</f>
        <v>#DIV/0!</v>
      </c>
      <c r="K211" s="16" t="e">
        <f>+'SCC x Atuacao = Comércio'!K243/'SCC x Atuacao = Comércio'!K211-1</f>
        <v>#DIV/0!</v>
      </c>
      <c r="L211" s="16">
        <f>+'SCC x Atuacao = Comércio'!L243/'SCC x Atuacao = Comércio'!L211-1</f>
        <v>3.2638117638616126E-2</v>
      </c>
    </row>
    <row r="212" spans="1:12" x14ac:dyDescent="0.25">
      <c r="A212" s="122" t="s">
        <v>543</v>
      </c>
      <c r="B212" s="16">
        <f>+'SCC x Atuacao = Comércio'!B244/'SCC x Atuacao = Comércio'!B212-1</f>
        <v>3.8085599430857098E-2</v>
      </c>
      <c r="C212" s="16" t="e">
        <f>+'SCC x Atuacao = Comércio'!C244/'SCC x Atuacao = Comércio'!C212-1</f>
        <v>#DIV/0!</v>
      </c>
      <c r="D212" s="16" t="e">
        <f>+'SCC x Atuacao = Comércio'!D244/'SCC x Atuacao = Comércio'!D212-1</f>
        <v>#DIV/0!</v>
      </c>
      <c r="E212" s="16" t="e">
        <f>+'SCC x Atuacao = Comércio'!E244/'SCC x Atuacao = Comércio'!E212-1</f>
        <v>#DIV/0!</v>
      </c>
      <c r="F212" s="16">
        <f>+'SCC x Atuacao = Comércio'!F244/'SCC x Atuacao = Comércio'!F212-1</f>
        <v>7.5445336449100564E-2</v>
      </c>
      <c r="G212" s="16" t="e">
        <f>+'SCC x Atuacao = Comércio'!G244/'SCC x Atuacao = Comércio'!G212-1</f>
        <v>#DIV/0!</v>
      </c>
      <c r="H212" s="16" t="e">
        <f>+'SCC x Atuacao = Comércio'!H244/'SCC x Atuacao = Comércio'!H212-1</f>
        <v>#DIV/0!</v>
      </c>
      <c r="I212" s="16">
        <f>+'SCC x Atuacao = Comércio'!I244/'SCC x Atuacao = Comércio'!I212-1</f>
        <v>-1.1295230684990054E-2</v>
      </c>
      <c r="J212" s="16" t="e">
        <f>+'SCC x Atuacao = Comércio'!J244/'SCC x Atuacao = Comércio'!J212-1</f>
        <v>#DIV/0!</v>
      </c>
      <c r="K212" s="16" t="e">
        <f>+'SCC x Atuacao = Comércio'!K244/'SCC x Atuacao = Comércio'!K212-1</f>
        <v>#DIV/0!</v>
      </c>
      <c r="L212" s="16">
        <f>+'SCC x Atuacao = Comércio'!L244/'SCC x Atuacao = Comércio'!L212-1</f>
        <v>6.617441643752775E-2</v>
      </c>
    </row>
    <row r="213" spans="1:12" x14ac:dyDescent="0.25">
      <c r="A213" s="122" t="s">
        <v>544</v>
      </c>
      <c r="B213" s="16">
        <f>+'SCC x Atuacao = Comércio'!B245/'SCC x Atuacao = Comércio'!B213-1</f>
        <v>5.1287743508605876E-2</v>
      </c>
      <c r="C213" s="16" t="e">
        <f>+'SCC x Atuacao = Comércio'!C245/'SCC x Atuacao = Comércio'!C213-1</f>
        <v>#DIV/0!</v>
      </c>
      <c r="D213" s="16" t="e">
        <f>+'SCC x Atuacao = Comércio'!D245/'SCC x Atuacao = Comércio'!D213-1</f>
        <v>#DIV/0!</v>
      </c>
      <c r="E213" s="16" t="e">
        <f>+'SCC x Atuacao = Comércio'!E245/'SCC x Atuacao = Comércio'!E213-1</f>
        <v>#DIV/0!</v>
      </c>
      <c r="F213" s="16">
        <f>+'SCC x Atuacao = Comércio'!F245/'SCC x Atuacao = Comércio'!F213-1</f>
        <v>2.706301853297699E-2</v>
      </c>
      <c r="G213" s="16" t="e">
        <f>+'SCC x Atuacao = Comércio'!G245/'SCC x Atuacao = Comércio'!G213-1</f>
        <v>#DIV/0!</v>
      </c>
      <c r="H213" s="16" t="e">
        <f>+'SCC x Atuacao = Comércio'!H245/'SCC x Atuacao = Comércio'!H213-1</f>
        <v>#DIV/0!</v>
      </c>
      <c r="I213" s="16">
        <f>+'SCC x Atuacao = Comércio'!I245/'SCC x Atuacao = Comércio'!I213-1</f>
        <v>4.4224395775188885E-2</v>
      </c>
      <c r="J213" s="16" t="e">
        <f>+'SCC x Atuacao = Comércio'!J245/'SCC x Atuacao = Comércio'!J213-1</f>
        <v>#DIV/0!</v>
      </c>
      <c r="K213" s="16" t="e">
        <f>+'SCC x Atuacao = Comércio'!K245/'SCC x Atuacao = Comércio'!K213-1</f>
        <v>#DIV/0!</v>
      </c>
      <c r="L213" s="16">
        <f>+'SCC x Atuacao = Comércio'!L245/'SCC x Atuacao = Comércio'!L213-1</f>
        <v>3.1247125660351704E-2</v>
      </c>
    </row>
    <row r="214" spans="1:12" x14ac:dyDescent="0.25">
      <c r="A214" s="122" t="s">
        <v>545</v>
      </c>
      <c r="B214" s="16">
        <f>+'SCC x Atuacao = Comércio'!B246/'SCC x Atuacao = Comércio'!B214-1</f>
        <v>2.7325801868687272E-3</v>
      </c>
      <c r="C214" s="16" t="e">
        <f>+'SCC x Atuacao = Comércio'!C246/'SCC x Atuacao = Comércio'!C214-1</f>
        <v>#DIV/0!</v>
      </c>
      <c r="D214" s="16" t="e">
        <f>+'SCC x Atuacao = Comércio'!D246/'SCC x Atuacao = Comércio'!D214-1</f>
        <v>#DIV/0!</v>
      </c>
      <c r="E214" s="16" t="e">
        <f>+'SCC x Atuacao = Comércio'!E246/'SCC x Atuacao = Comércio'!E214-1</f>
        <v>#DIV/0!</v>
      </c>
      <c r="F214" s="16">
        <f>+'SCC x Atuacao = Comércio'!F246/'SCC x Atuacao = Comércio'!F214-1</f>
        <v>0.1185996361499051</v>
      </c>
      <c r="G214" s="16" t="e">
        <f>+'SCC x Atuacao = Comércio'!G246/'SCC x Atuacao = Comércio'!G214-1</f>
        <v>#DIV/0!</v>
      </c>
      <c r="H214" s="16" t="e">
        <f>+'SCC x Atuacao = Comércio'!H246/'SCC x Atuacao = Comércio'!H214-1</f>
        <v>#DIV/0!</v>
      </c>
      <c r="I214" s="16">
        <f>+'SCC x Atuacao = Comércio'!I246/'SCC x Atuacao = Comércio'!I214-1</f>
        <v>0.14781955622501153</v>
      </c>
      <c r="J214" s="16" t="e">
        <f>+'SCC x Atuacao = Comércio'!J246/'SCC x Atuacao = Comércio'!J214-1</f>
        <v>#DIV/0!</v>
      </c>
      <c r="K214" s="16" t="e">
        <f>+'SCC x Atuacao = Comércio'!K246/'SCC x Atuacao = Comércio'!K214-1</f>
        <v>#DIV/0!</v>
      </c>
      <c r="L214" s="16">
        <f>+'SCC x Atuacao = Comércio'!L246/'SCC x Atuacao = Comércio'!L214-1</f>
        <v>0.10296593442781576</v>
      </c>
    </row>
    <row r="215" spans="1:12" x14ac:dyDescent="0.25">
      <c r="A215" s="122" t="s">
        <v>546</v>
      </c>
      <c r="B215" s="16">
        <f>+'SCC x Atuacao = Comércio'!B247/'SCC x Atuacao = Comércio'!B215-1</f>
        <v>5.6749689376170753E-2</v>
      </c>
      <c r="C215" s="16" t="e">
        <f>+'SCC x Atuacao = Comércio'!C247/'SCC x Atuacao = Comércio'!C215-1</f>
        <v>#DIV/0!</v>
      </c>
      <c r="D215" s="16" t="e">
        <f>+'SCC x Atuacao = Comércio'!D247/'SCC x Atuacao = Comércio'!D215-1</f>
        <v>#DIV/0!</v>
      </c>
      <c r="E215" s="16" t="e">
        <f>+'SCC x Atuacao = Comércio'!E247/'SCC x Atuacao = Comércio'!E215-1</f>
        <v>#DIV/0!</v>
      </c>
      <c r="F215" s="16">
        <f>+'SCC x Atuacao = Comércio'!F247/'SCC x Atuacao = Comércio'!F215-1</f>
        <v>6.457327316143302E-2</v>
      </c>
      <c r="G215" s="16" t="e">
        <f>+'SCC x Atuacao = Comércio'!G247/'SCC x Atuacao = Comércio'!G215-1</f>
        <v>#DIV/0!</v>
      </c>
      <c r="H215" s="16" t="e">
        <f>+'SCC x Atuacao = Comércio'!H247/'SCC x Atuacao = Comércio'!H215-1</f>
        <v>#DIV/0!</v>
      </c>
      <c r="I215" s="16">
        <f>+'SCC x Atuacao = Comércio'!I247/'SCC x Atuacao = Comércio'!I215-1</f>
        <v>-6.6821028543757599E-2</v>
      </c>
      <c r="J215" s="16" t="e">
        <f>+'SCC x Atuacao = Comércio'!J247/'SCC x Atuacao = Comércio'!J215-1</f>
        <v>#DIV/0!</v>
      </c>
      <c r="K215" s="16" t="e">
        <f>+'SCC x Atuacao = Comércio'!K247/'SCC x Atuacao = Comércio'!K215-1</f>
        <v>#DIV/0!</v>
      </c>
      <c r="L215" s="16">
        <f>+'SCC x Atuacao = Comércio'!L247/'SCC x Atuacao = Comércio'!L215-1</f>
        <v>5.8821301205990606E-2</v>
      </c>
    </row>
    <row r="216" spans="1:12" x14ac:dyDescent="0.25">
      <c r="A216" s="122" t="s">
        <v>547</v>
      </c>
      <c r="B216" s="16">
        <f>+'SCC x Atuacao = Comércio'!B248/'SCC x Atuacao = Comércio'!B216-1</f>
        <v>2.1409801589692412E-2</v>
      </c>
      <c r="C216" s="16" t="e">
        <f>+'SCC x Atuacao = Comércio'!C248/'SCC x Atuacao = Comércio'!C216-1</f>
        <v>#DIV/0!</v>
      </c>
      <c r="D216" s="16" t="e">
        <f>+'SCC x Atuacao = Comércio'!D248/'SCC x Atuacao = Comércio'!D216-1</f>
        <v>#DIV/0!</v>
      </c>
      <c r="E216" s="16" t="e">
        <f>+'SCC x Atuacao = Comércio'!E248/'SCC x Atuacao = Comércio'!E216-1</f>
        <v>#DIV/0!</v>
      </c>
      <c r="F216" s="16">
        <f>+'SCC x Atuacao = Comércio'!F248/'SCC x Atuacao = Comércio'!F216-1</f>
        <v>6.9640611055632462E-3</v>
      </c>
      <c r="G216" s="16" t="e">
        <f>+'SCC x Atuacao = Comércio'!G248/'SCC x Atuacao = Comércio'!G216-1</f>
        <v>#DIV/0!</v>
      </c>
      <c r="H216" s="16" t="e">
        <f>+'SCC x Atuacao = Comércio'!H248/'SCC x Atuacao = Comércio'!H216-1</f>
        <v>#DIV/0!</v>
      </c>
      <c r="I216" s="16">
        <f>+'SCC x Atuacao = Comércio'!I248/'SCC x Atuacao = Comércio'!I216-1</f>
        <v>-6.6339139794483026E-2</v>
      </c>
      <c r="J216" s="16" t="e">
        <f>+'SCC x Atuacao = Comércio'!J248/'SCC x Atuacao = Comércio'!J216-1</f>
        <v>#DIV/0!</v>
      </c>
      <c r="K216" s="16" t="e">
        <f>+'SCC x Atuacao = Comércio'!K248/'SCC x Atuacao = Comércio'!K216-1</f>
        <v>#DIV/0!</v>
      </c>
      <c r="L216" s="16">
        <f>+'SCC x Atuacao = Comércio'!L248/'SCC x Atuacao = Comércio'!L216-1</f>
        <v>5.4193623609819497E-3</v>
      </c>
    </row>
    <row r="217" spans="1:12" x14ac:dyDescent="0.25">
      <c r="A217" s="122" t="s">
        <v>548</v>
      </c>
      <c r="B217" s="16">
        <f>+'SCC x Atuacao = Comércio'!B249/'SCC x Atuacao = Comércio'!B217-1</f>
        <v>-1.0363194458449798E-2</v>
      </c>
      <c r="C217" s="16" t="e">
        <f>+'SCC x Atuacao = Comércio'!C249/'SCC x Atuacao = Comércio'!C217-1</f>
        <v>#DIV/0!</v>
      </c>
      <c r="D217" s="16" t="e">
        <f>+'SCC x Atuacao = Comércio'!D249/'SCC x Atuacao = Comércio'!D217-1</f>
        <v>#DIV/0!</v>
      </c>
      <c r="E217" s="16" t="e">
        <f>+'SCC x Atuacao = Comércio'!E249/'SCC x Atuacao = Comércio'!E217-1</f>
        <v>#DIV/0!</v>
      </c>
      <c r="F217" s="16">
        <f>+'SCC x Atuacao = Comércio'!F249/'SCC x Atuacao = Comércio'!F217-1</f>
        <v>0.11902619405341053</v>
      </c>
      <c r="G217" s="16" t="e">
        <f>+'SCC x Atuacao = Comércio'!G249/'SCC x Atuacao = Comércio'!G217-1</f>
        <v>#DIV/0!</v>
      </c>
      <c r="H217" s="16" t="e">
        <f>+'SCC x Atuacao = Comércio'!H249/'SCC x Atuacao = Comércio'!H217-1</f>
        <v>#DIV/0!</v>
      </c>
      <c r="I217" s="16">
        <f>+'SCC x Atuacao = Comércio'!I249/'SCC x Atuacao = Comércio'!I217-1</f>
        <v>-7.1302424304825807E-2</v>
      </c>
      <c r="J217" s="16" t="e">
        <f>+'SCC x Atuacao = Comércio'!J249/'SCC x Atuacao = Comércio'!J217-1</f>
        <v>#DIV/0!</v>
      </c>
      <c r="K217" s="16" t="e">
        <f>+'SCC x Atuacao = Comércio'!K249/'SCC x Atuacao = Comércio'!K217-1</f>
        <v>#DIV/0!</v>
      </c>
      <c r="L217" s="16">
        <f>+'SCC x Atuacao = Comércio'!L249/'SCC x Atuacao = Comércio'!L217-1</f>
        <v>8.2695199291149768E-2</v>
      </c>
    </row>
    <row r="218" spans="1:12" x14ac:dyDescent="0.25">
      <c r="A218" s="122" t="s">
        <v>549</v>
      </c>
      <c r="B218" s="16">
        <f>+'SCC x Atuacao = Comércio'!B250/'SCC x Atuacao = Comércio'!B218-1</f>
        <v>5.3425330780358049E-2</v>
      </c>
      <c r="C218" s="16" t="e">
        <f>+'SCC x Atuacao = Comércio'!C250/'SCC x Atuacao = Comércio'!C218-1</f>
        <v>#DIV/0!</v>
      </c>
      <c r="D218" s="16" t="e">
        <f>+'SCC x Atuacao = Comércio'!D250/'SCC x Atuacao = Comércio'!D218-1</f>
        <v>#DIV/0!</v>
      </c>
      <c r="E218" s="16" t="e">
        <f>+'SCC x Atuacao = Comércio'!E250/'SCC x Atuacao = Comércio'!E218-1</f>
        <v>#DIV/0!</v>
      </c>
      <c r="F218" s="16">
        <f>+'SCC x Atuacao = Comércio'!F250/'SCC x Atuacao = Comércio'!F218-1</f>
        <v>1.9214138579513484E-2</v>
      </c>
      <c r="G218" s="16" t="e">
        <f>+'SCC x Atuacao = Comércio'!G250/'SCC x Atuacao = Comércio'!G218-1</f>
        <v>#DIV/0!</v>
      </c>
      <c r="H218" s="16" t="e">
        <f>+'SCC x Atuacao = Comércio'!H250/'SCC x Atuacao = Comércio'!H218-1</f>
        <v>#DIV/0!</v>
      </c>
      <c r="I218" s="16">
        <f>+'SCC x Atuacao = Comércio'!I250/'SCC x Atuacao = Comércio'!I218-1</f>
        <v>-5.8905587073610044E-2</v>
      </c>
      <c r="J218" s="16" t="e">
        <f>+'SCC x Atuacao = Comércio'!J250/'SCC x Atuacao = Comércio'!J218-1</f>
        <v>#DIV/0!</v>
      </c>
      <c r="K218" s="16" t="e">
        <f>+'SCC x Atuacao = Comércio'!K250/'SCC x Atuacao = Comércio'!K218-1</f>
        <v>#DIV/0!</v>
      </c>
      <c r="L218" s="16">
        <f>+'SCC x Atuacao = Comércio'!L250/'SCC x Atuacao = Comércio'!L218-1</f>
        <v>2.283002470587725E-2</v>
      </c>
    </row>
    <row r="219" spans="1:12" x14ac:dyDescent="0.25">
      <c r="A219" s="122" t="s">
        <v>550</v>
      </c>
      <c r="B219" s="16">
        <f>+'SCC x Atuacao = Comércio'!B251/'SCC x Atuacao = Comércio'!B219-1</f>
        <v>4.7267649809352497E-2</v>
      </c>
      <c r="C219" s="16" t="e">
        <f>+'SCC x Atuacao = Comércio'!C251/'SCC x Atuacao = Comércio'!C219-1</f>
        <v>#DIV/0!</v>
      </c>
      <c r="D219" s="16" t="e">
        <f>+'SCC x Atuacao = Comércio'!D251/'SCC x Atuacao = Comércio'!D219-1</f>
        <v>#DIV/0!</v>
      </c>
      <c r="E219" s="16" t="e">
        <f>+'SCC x Atuacao = Comércio'!E251/'SCC x Atuacao = Comércio'!E219-1</f>
        <v>#DIV/0!</v>
      </c>
      <c r="F219" s="16">
        <f>+'SCC x Atuacao = Comércio'!F251/'SCC x Atuacao = Comércio'!F219-1</f>
        <v>3.7025696575096578E-2</v>
      </c>
      <c r="G219" s="16" t="e">
        <f>+'SCC x Atuacao = Comércio'!G251/'SCC x Atuacao = Comércio'!G219-1</f>
        <v>#DIV/0!</v>
      </c>
      <c r="H219" s="16" t="e">
        <f>+'SCC x Atuacao = Comércio'!H251/'SCC x Atuacao = Comércio'!H219-1</f>
        <v>#DIV/0!</v>
      </c>
      <c r="I219" s="16">
        <f>+'SCC x Atuacao = Comércio'!I251/'SCC x Atuacao = Comércio'!I219-1</f>
        <v>1.6920660584466507E-2</v>
      </c>
      <c r="J219" s="16" t="e">
        <f>+'SCC x Atuacao = Comércio'!J251/'SCC x Atuacao = Comércio'!J219-1</f>
        <v>#DIV/0!</v>
      </c>
      <c r="K219" s="16" t="e">
        <f>+'SCC x Atuacao = Comércio'!K251/'SCC x Atuacao = Comércio'!K219-1</f>
        <v>#DIV/0!</v>
      </c>
      <c r="L219" s="16">
        <f>+'SCC x Atuacao = Comércio'!L251/'SCC x Atuacao = Comércio'!L219-1</f>
        <v>3.7653967526755983E-2</v>
      </c>
    </row>
    <row r="220" spans="1:12" x14ac:dyDescent="0.25">
      <c r="A220" s="122" t="s">
        <v>551</v>
      </c>
      <c r="B220" s="16">
        <f>+'SCC x Atuacao = Comércio'!B252/'SCC x Atuacao = Comércio'!B220-1</f>
        <v>7.8605661611712341E-2</v>
      </c>
      <c r="C220" s="16" t="e">
        <f>+'SCC x Atuacao = Comércio'!C252/'SCC x Atuacao = Comércio'!C220-1</f>
        <v>#DIV/0!</v>
      </c>
      <c r="D220" s="16" t="e">
        <f>+'SCC x Atuacao = Comércio'!D252/'SCC x Atuacao = Comércio'!D220-1</f>
        <v>#DIV/0!</v>
      </c>
      <c r="E220" s="16" t="e">
        <f>+'SCC x Atuacao = Comércio'!E252/'SCC x Atuacao = Comércio'!E220-1</f>
        <v>#DIV/0!</v>
      </c>
      <c r="F220" s="16">
        <f>+'SCC x Atuacao = Comércio'!F252/'SCC x Atuacao = Comércio'!F220-1</f>
        <v>0.36036885237144767</v>
      </c>
      <c r="G220" s="16" t="e">
        <f>+'SCC x Atuacao = Comércio'!G252/'SCC x Atuacao = Comércio'!G220-1</f>
        <v>#DIV/0!</v>
      </c>
      <c r="H220" s="16" t="e">
        <f>+'SCC x Atuacao = Comércio'!H252/'SCC x Atuacao = Comércio'!H220-1</f>
        <v>#DIV/0!</v>
      </c>
      <c r="I220" s="16">
        <f>+'SCC x Atuacao = Comércio'!I252/'SCC x Atuacao = Comércio'!I220-1</f>
        <v>0.11848432100260675</v>
      </c>
      <c r="J220" s="16" t="e">
        <f>+'SCC x Atuacao = Comércio'!J252/'SCC x Atuacao = Comércio'!J220-1</f>
        <v>#DIV/0!</v>
      </c>
      <c r="K220" s="16" t="e">
        <f>+'SCC x Atuacao = Comércio'!K252/'SCC x Atuacao = Comércio'!K220-1</f>
        <v>#DIV/0!</v>
      </c>
      <c r="L220" s="16">
        <f>+'SCC x Atuacao = Comércio'!L252/'SCC x Atuacao = Comércio'!L220-1</f>
        <v>0.27847829798181878</v>
      </c>
    </row>
    <row r="221" spans="1:12" x14ac:dyDescent="0.25">
      <c r="A221" s="122" t="s">
        <v>552</v>
      </c>
      <c r="B221" s="16">
        <f>+'SCC x Atuacao = Comércio'!B253/'SCC x Atuacao = Comércio'!B221-1</f>
        <v>5.4279135567003367E-2</v>
      </c>
      <c r="C221" s="16" t="e">
        <f>+'SCC x Atuacao = Comércio'!C253/'SCC x Atuacao = Comércio'!C221-1</f>
        <v>#DIV/0!</v>
      </c>
      <c r="D221" s="16" t="e">
        <f>+'SCC x Atuacao = Comércio'!D253/'SCC x Atuacao = Comércio'!D221-1</f>
        <v>#DIV/0!</v>
      </c>
      <c r="E221" s="16" t="e">
        <f>+'SCC x Atuacao = Comércio'!E253/'SCC x Atuacao = Comércio'!E221-1</f>
        <v>#DIV/0!</v>
      </c>
      <c r="F221" s="16">
        <f>+'SCC x Atuacao = Comércio'!F253/'SCC x Atuacao = Comércio'!F221-1</f>
        <v>2.468160086030613E-2</v>
      </c>
      <c r="G221" s="16" t="e">
        <f>+'SCC x Atuacao = Comércio'!G253/'SCC x Atuacao = Comércio'!G221-1</f>
        <v>#DIV/0!</v>
      </c>
      <c r="H221" s="16" t="e">
        <f>+'SCC x Atuacao = Comércio'!H253/'SCC x Atuacao = Comércio'!H221-1</f>
        <v>#DIV/0!</v>
      </c>
      <c r="I221" s="16">
        <f>+'SCC x Atuacao = Comércio'!I253/'SCC x Atuacao = Comércio'!I221-1</f>
        <v>-9.7564929760282193E-2</v>
      </c>
      <c r="J221" s="16" t="e">
        <f>+'SCC x Atuacao = Comércio'!J253/'SCC x Atuacao = Comércio'!J221-1</f>
        <v>#DIV/0!</v>
      </c>
      <c r="K221" s="16" t="e">
        <f>+'SCC x Atuacao = Comércio'!K253/'SCC x Atuacao = Comércio'!K221-1</f>
        <v>#DIV/0!</v>
      </c>
      <c r="L221" s="16">
        <f>+'SCC x Atuacao = Comércio'!L253/'SCC x Atuacao = Comércio'!L221-1</f>
        <v>2.0543115084687091E-2</v>
      </c>
    </row>
    <row r="222" spans="1:12" x14ac:dyDescent="0.25">
      <c r="A222" s="122" t="s">
        <v>553</v>
      </c>
      <c r="B222" s="16">
        <f>+'SCC x Atuacao = Comércio'!B254/'SCC x Atuacao = Comércio'!B222-1</f>
        <v>6.8956937064116319E-2</v>
      </c>
      <c r="C222" s="16" t="e">
        <f>+'SCC x Atuacao = Comércio'!C254/'SCC x Atuacao = Comércio'!C222-1</f>
        <v>#DIV/0!</v>
      </c>
      <c r="D222" s="16" t="e">
        <f>+'SCC x Atuacao = Comércio'!D254/'SCC x Atuacao = Comércio'!D222-1</f>
        <v>#DIV/0!</v>
      </c>
      <c r="E222" s="16" t="e">
        <f>+'SCC x Atuacao = Comércio'!E254/'SCC x Atuacao = Comércio'!E222-1</f>
        <v>#DIV/0!</v>
      </c>
      <c r="F222" s="16">
        <f>+'SCC x Atuacao = Comércio'!F254/'SCC x Atuacao = Comércio'!F222-1</f>
        <v>9.9888755374927918E-2</v>
      </c>
      <c r="G222" s="16" t="e">
        <f>+'SCC x Atuacao = Comércio'!G254/'SCC x Atuacao = Comércio'!G222-1</f>
        <v>#DIV/0!</v>
      </c>
      <c r="H222" s="16" t="e">
        <f>+'SCC x Atuacao = Comércio'!H254/'SCC x Atuacao = Comércio'!H222-1</f>
        <v>#DIV/0!</v>
      </c>
      <c r="I222" s="16">
        <f>+'SCC x Atuacao = Comércio'!I254/'SCC x Atuacao = Comércio'!I222-1</f>
        <v>0.15355499253554572</v>
      </c>
      <c r="J222" s="16" t="e">
        <f>+'SCC x Atuacao = Comércio'!J254/'SCC x Atuacao = Comércio'!J222-1</f>
        <v>#DIV/0!</v>
      </c>
      <c r="K222" s="16" t="e">
        <f>+'SCC x Atuacao = Comércio'!K254/'SCC x Atuacao = Comércio'!K222-1</f>
        <v>#DIV/0!</v>
      </c>
      <c r="L222" s="16">
        <f>+'SCC x Atuacao = Comércio'!L254/'SCC x Atuacao = Comércio'!L222-1</f>
        <v>9.9573082871908358E-2</v>
      </c>
    </row>
    <row r="223" spans="1:12" x14ac:dyDescent="0.25">
      <c r="A223" s="122" t="s">
        <v>554</v>
      </c>
      <c r="B223" s="16">
        <f>+'SCC x Atuacao = Comércio'!B255/'SCC x Atuacao = Comércio'!B223-1</f>
        <v>-2.3095456247818169E-2</v>
      </c>
      <c r="C223" s="16" t="e">
        <f>+'SCC x Atuacao = Comércio'!C255/'SCC x Atuacao = Comércio'!C223-1</f>
        <v>#DIV/0!</v>
      </c>
      <c r="D223" s="16" t="e">
        <f>+'SCC x Atuacao = Comércio'!D255/'SCC x Atuacao = Comércio'!D223-1</f>
        <v>#DIV/0!</v>
      </c>
      <c r="E223" s="16" t="e">
        <f>+'SCC x Atuacao = Comércio'!E255/'SCC x Atuacao = Comércio'!E223-1</f>
        <v>#DIV/0!</v>
      </c>
      <c r="F223" s="16">
        <f>+'SCC x Atuacao = Comércio'!F255/'SCC x Atuacao = Comércio'!F223-1</f>
        <v>5.5103364497360863E-2</v>
      </c>
      <c r="G223" s="16" t="e">
        <f>+'SCC x Atuacao = Comércio'!G255/'SCC x Atuacao = Comércio'!G223-1</f>
        <v>#DIV/0!</v>
      </c>
      <c r="H223" s="16" t="e">
        <f>+'SCC x Atuacao = Comércio'!H255/'SCC x Atuacao = Comércio'!H223-1</f>
        <v>#DIV/0!</v>
      </c>
      <c r="I223" s="16">
        <f>+'SCC x Atuacao = Comércio'!I255/'SCC x Atuacao = Comércio'!I223-1</f>
        <v>-0.19432735236853116</v>
      </c>
      <c r="J223" s="16" t="e">
        <f>+'SCC x Atuacao = Comércio'!J255/'SCC x Atuacao = Comércio'!J223-1</f>
        <v>#DIV/0!</v>
      </c>
      <c r="K223" s="16" t="e">
        <f>+'SCC x Atuacao = Comércio'!K255/'SCC x Atuacao = Comércio'!K223-1</f>
        <v>#DIV/0!</v>
      </c>
      <c r="L223" s="16">
        <f>+'SCC x Atuacao = Comércio'!L255/'SCC x Atuacao = Comércio'!L223-1</f>
        <v>2.8830148836349823E-2</v>
      </c>
    </row>
    <row r="224" spans="1:12" x14ac:dyDescent="0.25">
      <c r="A224" s="132" t="s">
        <v>94</v>
      </c>
      <c r="B224" s="16">
        <f>+'SCC x Atuacao = Comércio'!B256/'SCC x Atuacao = Comércio'!B224-1</f>
        <v>3.7301703902852701E-2</v>
      </c>
      <c r="C224" s="16" t="e">
        <f>+'SCC x Atuacao = Comércio'!C256/'SCC x Atuacao = Comércio'!C224-1</f>
        <v>#DIV/0!</v>
      </c>
      <c r="D224" s="16" t="e">
        <f>+'SCC x Atuacao = Comércio'!D256/'SCC x Atuacao = Comércio'!D224-1</f>
        <v>#DIV/0!</v>
      </c>
      <c r="E224" s="16" t="e">
        <f>+'SCC x Atuacao = Comércio'!E256/'SCC x Atuacao = Comércio'!E224-1</f>
        <v>#DIV/0!</v>
      </c>
      <c r="F224" s="16">
        <f>+'SCC x Atuacao = Comércio'!F256/'SCC x Atuacao = Comércio'!F224-1</f>
        <v>3.4122583762913106E-2</v>
      </c>
      <c r="G224" s="16" t="e">
        <f>+'SCC x Atuacao = Comércio'!G256/'SCC x Atuacao = Comércio'!G224-1</f>
        <v>#DIV/0!</v>
      </c>
      <c r="H224" s="16" t="e">
        <f>+'SCC x Atuacao = Comércio'!H256/'SCC x Atuacao = Comércio'!H224-1</f>
        <v>#DIV/0!</v>
      </c>
      <c r="I224" s="16">
        <f>+'SCC x Atuacao = Comércio'!I256/'SCC x Atuacao = Comércio'!I224-1</f>
        <v>-3.243656210067869E-2</v>
      </c>
      <c r="J224" s="16" t="e">
        <f>+'SCC x Atuacao = Comércio'!J256/'SCC x Atuacao = Comércio'!J224-1</f>
        <v>#DIV/0!</v>
      </c>
      <c r="K224" s="16" t="e">
        <f>+'SCC x Atuacao = Comércio'!K256/'SCC x Atuacao = Comércio'!K224-1</f>
        <v>#DIV/0!</v>
      </c>
      <c r="L224" s="16">
        <f>+'SCC x Atuacao = Comércio'!L256/'SCC x Atuacao = Comércio'!L224-1</f>
        <v>3.1233514962474951E-2</v>
      </c>
    </row>
    <row r="225" spans="1:12" x14ac:dyDescent="0.25">
      <c r="B225" s="16"/>
      <c r="C225" s="16"/>
      <c r="D225" s="16"/>
      <c r="E225" s="16"/>
      <c r="F225" s="16"/>
      <c r="G225" s="16"/>
      <c r="H225" s="16"/>
      <c r="I225" s="16"/>
      <c r="J225" s="16"/>
      <c r="K225" s="16"/>
    </row>
    <row r="226" spans="1:12" x14ac:dyDescent="0.25">
      <c r="B226" s="16"/>
      <c r="C226" s="16"/>
      <c r="D226" s="16"/>
      <c r="E226" s="16"/>
      <c r="F226" s="16"/>
      <c r="G226" s="16"/>
      <c r="H226" s="16"/>
      <c r="I226" s="16"/>
      <c r="J226" s="16"/>
      <c r="K226" s="16"/>
    </row>
    <row r="227" spans="1:12" s="122" customFormat="1" x14ac:dyDescent="0.25">
      <c r="B227" s="122">
        <v>2015</v>
      </c>
      <c r="C227" s="122">
        <v>2015</v>
      </c>
      <c r="D227" s="122">
        <v>2015</v>
      </c>
      <c r="E227" s="122">
        <v>2015</v>
      </c>
      <c r="F227" s="122">
        <v>2015</v>
      </c>
      <c r="G227" s="122">
        <v>2015</v>
      </c>
      <c r="H227" s="122">
        <v>2015</v>
      </c>
      <c r="I227" s="122">
        <v>2015</v>
      </c>
      <c r="J227" s="122">
        <v>2015</v>
      </c>
      <c r="K227" s="122">
        <v>2015</v>
      </c>
      <c r="L227" s="122">
        <v>2015</v>
      </c>
    </row>
    <row r="228" spans="1:12" s="122" customFormat="1" x14ac:dyDescent="0.25">
      <c r="B228" s="122" t="s">
        <v>779</v>
      </c>
      <c r="C228" s="122" t="s">
        <v>781</v>
      </c>
      <c r="D228" s="122" t="s">
        <v>23</v>
      </c>
      <c r="E228" s="122" t="s">
        <v>786</v>
      </c>
      <c r="F228" s="122" t="s">
        <v>787</v>
      </c>
      <c r="G228" s="122" t="s">
        <v>790</v>
      </c>
      <c r="H228" s="122" t="s">
        <v>25</v>
      </c>
      <c r="I228" s="122" t="s">
        <v>24</v>
      </c>
      <c r="J228" s="122" t="s">
        <v>35</v>
      </c>
      <c r="K228" s="122" t="s">
        <v>794</v>
      </c>
      <c r="L228" s="122" t="s">
        <v>938</v>
      </c>
    </row>
    <row r="229" spans="1:12" x14ac:dyDescent="0.25">
      <c r="A229" s="122" t="s">
        <v>528</v>
      </c>
      <c r="B229" s="16">
        <f>+'SCC x Atuacao = Comércio'!B261/'SCC x Atuacao = Comércio'!B229-1</f>
        <v>8.4214942005269577E-2</v>
      </c>
      <c r="C229" s="16" t="e">
        <f>+'SCC x Atuacao = Comércio'!C261/'SCC x Atuacao = Comércio'!C229-1</f>
        <v>#DIV/0!</v>
      </c>
      <c r="D229" s="16" t="e">
        <f>+'SCC x Atuacao = Comércio'!D261/'SCC x Atuacao = Comércio'!D229-1</f>
        <v>#DIV/0!</v>
      </c>
      <c r="E229" s="16" t="e">
        <f>+'SCC x Atuacao = Comércio'!E261/'SCC x Atuacao = Comércio'!E229-1</f>
        <v>#DIV/0!</v>
      </c>
      <c r="F229" s="16">
        <f>+'SCC x Atuacao = Comércio'!F261/'SCC x Atuacao = Comércio'!F229-1</f>
        <v>-0.19162281609008036</v>
      </c>
      <c r="G229" s="16" t="e">
        <f>+'SCC x Atuacao = Comércio'!G261/'SCC x Atuacao = Comércio'!G229-1</f>
        <v>#DIV/0!</v>
      </c>
      <c r="H229" s="16" t="e">
        <f>+'SCC x Atuacao = Comércio'!H261/'SCC x Atuacao = Comércio'!H229-1</f>
        <v>#DIV/0!</v>
      </c>
      <c r="I229" s="16">
        <f>+'SCC x Atuacao = Comércio'!I261/'SCC x Atuacao = Comércio'!I229-1</f>
        <v>-7.3099869423683517E-2</v>
      </c>
      <c r="J229" s="16" t="e">
        <f>+'SCC x Atuacao = Comércio'!J261/'SCC x Atuacao = Comércio'!J229-1</f>
        <v>#DIV/0!</v>
      </c>
      <c r="K229" s="16" t="e">
        <f>+'SCC x Atuacao = Comércio'!K261/'SCC x Atuacao = Comércio'!K229-1</f>
        <v>#DIV/0!</v>
      </c>
      <c r="L229" s="16">
        <f>+'SCC x Atuacao = Comércio'!L261/'SCC x Atuacao = Comércio'!L229-1</f>
        <v>-0.12001407570961742</v>
      </c>
    </row>
    <row r="230" spans="1:12" x14ac:dyDescent="0.25">
      <c r="A230" s="122" t="s">
        <v>529</v>
      </c>
      <c r="B230" s="16">
        <f>+'SCC x Atuacao = Comércio'!B262/'SCC x Atuacao = Comércio'!B230-1</f>
        <v>-0.10917279891656717</v>
      </c>
      <c r="C230" s="16" t="e">
        <f>+'SCC x Atuacao = Comércio'!C262/'SCC x Atuacao = Comércio'!C230-1</f>
        <v>#DIV/0!</v>
      </c>
      <c r="D230" s="16" t="e">
        <f>+'SCC x Atuacao = Comércio'!D262/'SCC x Atuacao = Comércio'!D230-1</f>
        <v>#DIV/0!</v>
      </c>
      <c r="E230" s="16" t="e">
        <f>+'SCC x Atuacao = Comércio'!E262/'SCC x Atuacao = Comércio'!E230-1</f>
        <v>#DIV/0!</v>
      </c>
      <c r="F230" s="16">
        <f>+'SCC x Atuacao = Comércio'!F262/'SCC x Atuacao = Comércio'!F230-1</f>
        <v>-0.28195883839515334</v>
      </c>
      <c r="G230" s="16" t="e">
        <f>+'SCC x Atuacao = Comércio'!G262/'SCC x Atuacao = Comércio'!G230-1</f>
        <v>#DIV/0!</v>
      </c>
      <c r="H230" s="16" t="e">
        <f>+'SCC x Atuacao = Comércio'!H262/'SCC x Atuacao = Comércio'!H230-1</f>
        <v>#DIV/0!</v>
      </c>
      <c r="I230" s="16">
        <f>+'SCC x Atuacao = Comércio'!I262/'SCC x Atuacao = Comércio'!I230-1</f>
        <v>-0.29873550404728499</v>
      </c>
      <c r="J230" s="16" t="e">
        <f>+'SCC x Atuacao = Comércio'!J262/'SCC x Atuacao = Comércio'!J230-1</f>
        <v>#DIV/0!</v>
      </c>
      <c r="K230" s="16" t="e">
        <f>+'SCC x Atuacao = Comércio'!K262/'SCC x Atuacao = Comércio'!K230-1</f>
        <v>#DIV/0!</v>
      </c>
      <c r="L230" s="16">
        <f>+'SCC x Atuacao = Comércio'!L262/'SCC x Atuacao = Comércio'!L230-1</f>
        <v>-0.24856471593493512</v>
      </c>
    </row>
    <row r="231" spans="1:12" x14ac:dyDescent="0.25">
      <c r="A231" s="122" t="s">
        <v>530</v>
      </c>
      <c r="B231" s="16">
        <f>+'SCC x Atuacao = Comércio'!B263/'SCC x Atuacao = Comércio'!B231-1</f>
        <v>3.2553242779624236E-2</v>
      </c>
      <c r="C231" s="16" t="e">
        <f>+'SCC x Atuacao = Comércio'!C263/'SCC x Atuacao = Comércio'!C231-1</f>
        <v>#DIV/0!</v>
      </c>
      <c r="D231" s="16" t="e">
        <f>+'SCC x Atuacao = Comércio'!D263/'SCC x Atuacao = Comércio'!D231-1</f>
        <v>#DIV/0!</v>
      </c>
      <c r="E231" s="16" t="e">
        <f>+'SCC x Atuacao = Comércio'!E263/'SCC x Atuacao = Comércio'!E231-1</f>
        <v>#DIV/0!</v>
      </c>
      <c r="F231" s="16">
        <f>+'SCC x Atuacao = Comércio'!F263/'SCC x Atuacao = Comércio'!F231-1</f>
        <v>0.17782448503739046</v>
      </c>
      <c r="G231" s="16" t="e">
        <f>+'SCC x Atuacao = Comércio'!G263/'SCC x Atuacao = Comércio'!G231-1</f>
        <v>#DIV/0!</v>
      </c>
      <c r="H231" s="16" t="e">
        <f>+'SCC x Atuacao = Comércio'!H263/'SCC x Atuacao = Comércio'!H231-1</f>
        <v>#DIV/0!</v>
      </c>
      <c r="I231" s="16">
        <f>+'SCC x Atuacao = Comércio'!I263/'SCC x Atuacao = Comércio'!I231-1</f>
        <v>-0.22121760639700982</v>
      </c>
      <c r="J231" s="16" t="e">
        <f>+'SCC x Atuacao = Comércio'!J263/'SCC x Atuacao = Comércio'!J231-1</f>
        <v>#DIV/0!</v>
      </c>
      <c r="K231" s="16" t="e">
        <f>+'SCC x Atuacao = Comércio'!K263/'SCC x Atuacao = Comércio'!K231-1</f>
        <v>#DIV/0!</v>
      </c>
      <c r="L231" s="16">
        <f>+'SCC x Atuacao = Comércio'!L263/'SCC x Atuacao = Comércio'!L231-1</f>
        <v>0.12395336661765777</v>
      </c>
    </row>
    <row r="232" spans="1:12" x14ac:dyDescent="0.25">
      <c r="A232" s="122" t="s">
        <v>531</v>
      </c>
      <c r="B232" s="16">
        <f>+'SCC x Atuacao = Comércio'!B264/'SCC x Atuacao = Comércio'!B232-1</f>
        <v>0.25782844995253007</v>
      </c>
      <c r="C232" s="16" t="e">
        <f>+'SCC x Atuacao = Comércio'!C264/'SCC x Atuacao = Comércio'!C232-1</f>
        <v>#DIV/0!</v>
      </c>
      <c r="D232" s="16" t="e">
        <f>+'SCC x Atuacao = Comércio'!D264/'SCC x Atuacao = Comércio'!D232-1</f>
        <v>#DIV/0!</v>
      </c>
      <c r="E232" s="16" t="e">
        <f>+'SCC x Atuacao = Comércio'!E264/'SCC x Atuacao = Comércio'!E232-1</f>
        <v>#DIV/0!</v>
      </c>
      <c r="F232" s="16">
        <f>+'SCC x Atuacao = Comércio'!F264/'SCC x Atuacao = Comércio'!F232-1</f>
        <v>-0.19617539930718442</v>
      </c>
      <c r="G232" s="16" t="e">
        <f>+'SCC x Atuacao = Comércio'!G264/'SCC x Atuacao = Comércio'!G232-1</f>
        <v>#DIV/0!</v>
      </c>
      <c r="H232" s="16" t="e">
        <f>+'SCC x Atuacao = Comércio'!H264/'SCC x Atuacao = Comércio'!H232-1</f>
        <v>#DIV/0!</v>
      </c>
      <c r="I232" s="16">
        <f>+'SCC x Atuacao = Comércio'!I264/'SCC x Atuacao = Comércio'!I232-1</f>
        <v>1.4454655540734329E-2</v>
      </c>
      <c r="J232" s="16" t="e">
        <f>+'SCC x Atuacao = Comércio'!J264/'SCC x Atuacao = Comércio'!J232-1</f>
        <v>#DIV/0!</v>
      </c>
      <c r="K232" s="16" t="e">
        <f>+'SCC x Atuacao = Comércio'!K264/'SCC x Atuacao = Comércio'!K232-1</f>
        <v>#DIV/0!</v>
      </c>
      <c r="L232" s="16">
        <f>+'SCC x Atuacao = Comércio'!L264/'SCC x Atuacao = Comércio'!L232-1</f>
        <v>-0.13173129889640267</v>
      </c>
    </row>
    <row r="233" spans="1:12" x14ac:dyDescent="0.25">
      <c r="A233" s="122" t="s">
        <v>532</v>
      </c>
      <c r="B233" s="16">
        <f>+'SCC x Atuacao = Comércio'!B265/'SCC x Atuacao = Comércio'!B233-1</f>
        <v>7.638449378866019E-2</v>
      </c>
      <c r="C233" s="16" t="e">
        <f>+'SCC x Atuacao = Comércio'!C265/'SCC x Atuacao = Comércio'!C233-1</f>
        <v>#DIV/0!</v>
      </c>
      <c r="D233" s="16" t="e">
        <f>+'SCC x Atuacao = Comércio'!D265/'SCC x Atuacao = Comércio'!D233-1</f>
        <v>#DIV/0!</v>
      </c>
      <c r="E233" s="16" t="e">
        <f>+'SCC x Atuacao = Comércio'!E265/'SCC x Atuacao = Comércio'!E233-1</f>
        <v>#DIV/0!</v>
      </c>
      <c r="F233" s="16">
        <f>+'SCC x Atuacao = Comércio'!F265/'SCC x Atuacao = Comércio'!F233-1</f>
        <v>-0.19229370651667843</v>
      </c>
      <c r="G233" s="16" t="e">
        <f>+'SCC x Atuacao = Comércio'!G265/'SCC x Atuacao = Comércio'!G233-1</f>
        <v>#DIV/0!</v>
      </c>
      <c r="H233" s="16" t="e">
        <f>+'SCC x Atuacao = Comércio'!H265/'SCC x Atuacao = Comércio'!H233-1</f>
        <v>#DIV/0!</v>
      </c>
      <c r="I233" s="16">
        <f>+'SCC x Atuacao = Comércio'!I265/'SCC x Atuacao = Comércio'!I233-1</f>
        <v>-0.25233767578712818</v>
      </c>
      <c r="J233" s="16" t="e">
        <f>+'SCC x Atuacao = Comércio'!J265/'SCC x Atuacao = Comércio'!J233-1</f>
        <v>#DIV/0!</v>
      </c>
      <c r="K233" s="16" t="e">
        <f>+'SCC x Atuacao = Comércio'!K265/'SCC x Atuacao = Comércio'!K233-1</f>
        <v>#DIV/0!</v>
      </c>
      <c r="L233" s="16">
        <f>+'SCC x Atuacao = Comércio'!L265/'SCC x Atuacao = Comércio'!L233-1</f>
        <v>-0.16384013160022626</v>
      </c>
    </row>
    <row r="234" spans="1:12" x14ac:dyDescent="0.25">
      <c r="A234" s="122" t="s">
        <v>533</v>
      </c>
      <c r="B234" s="16">
        <f>+'SCC x Atuacao = Comércio'!B266/'SCC x Atuacao = Comércio'!B234-1</f>
        <v>-0.24807856210884416</v>
      </c>
      <c r="C234" s="16" t="e">
        <f>+'SCC x Atuacao = Comércio'!C266/'SCC x Atuacao = Comércio'!C234-1</f>
        <v>#DIV/0!</v>
      </c>
      <c r="D234" s="16" t="e">
        <f>+'SCC x Atuacao = Comércio'!D266/'SCC x Atuacao = Comércio'!D234-1</f>
        <v>#DIV/0!</v>
      </c>
      <c r="E234" s="16" t="e">
        <f>+'SCC x Atuacao = Comércio'!E266/'SCC x Atuacao = Comércio'!E234-1</f>
        <v>#DIV/0!</v>
      </c>
      <c r="F234" s="16">
        <f>+'SCC x Atuacao = Comércio'!F266/'SCC x Atuacao = Comércio'!F234-1</f>
        <v>-7.6399684087250619E-2</v>
      </c>
      <c r="G234" s="16" t="e">
        <f>+'SCC x Atuacao = Comércio'!G266/'SCC x Atuacao = Comércio'!G234-1</f>
        <v>#DIV/0!</v>
      </c>
      <c r="H234" s="16" t="e">
        <f>+'SCC x Atuacao = Comércio'!H266/'SCC x Atuacao = Comércio'!H234-1</f>
        <v>#DIV/0!</v>
      </c>
      <c r="I234" s="16">
        <f>+'SCC x Atuacao = Comércio'!I266/'SCC x Atuacao = Comércio'!I234-1</f>
        <v>-0.41963525799944146</v>
      </c>
      <c r="J234" s="16" t="e">
        <f>+'SCC x Atuacao = Comércio'!J266/'SCC x Atuacao = Comércio'!J234-1</f>
        <v>#DIV/0!</v>
      </c>
      <c r="K234" s="16" t="e">
        <f>+'SCC x Atuacao = Comércio'!K266/'SCC x Atuacao = Comércio'!K234-1</f>
        <v>#DIV/0!</v>
      </c>
      <c r="L234" s="16">
        <f>+'SCC x Atuacao = Comércio'!L266/'SCC x Atuacao = Comércio'!L234-1</f>
        <v>-0.10007712119649892</v>
      </c>
    </row>
    <row r="235" spans="1:12" x14ac:dyDescent="0.25">
      <c r="A235" s="122" t="s">
        <v>534</v>
      </c>
      <c r="B235" s="16">
        <f>+'SCC x Atuacao = Comércio'!B267/'SCC x Atuacao = Comércio'!B235-1</f>
        <v>-0.13322475628198227</v>
      </c>
      <c r="C235" s="16" t="e">
        <f>+'SCC x Atuacao = Comércio'!C267/'SCC x Atuacao = Comércio'!C235-1</f>
        <v>#DIV/0!</v>
      </c>
      <c r="D235" s="16" t="e">
        <f>+'SCC x Atuacao = Comércio'!D267/'SCC x Atuacao = Comércio'!D235-1</f>
        <v>#DIV/0!</v>
      </c>
      <c r="E235" s="16" t="e">
        <f>+'SCC x Atuacao = Comércio'!E267/'SCC x Atuacao = Comércio'!E235-1</f>
        <v>#DIV/0!</v>
      </c>
      <c r="F235" s="16">
        <f>+'SCC x Atuacao = Comércio'!F267/'SCC x Atuacao = Comércio'!F235-1</f>
        <v>-0.16249759307746792</v>
      </c>
      <c r="G235" s="16" t="e">
        <f>+'SCC x Atuacao = Comércio'!G267/'SCC x Atuacao = Comércio'!G235-1</f>
        <v>#DIV/0!</v>
      </c>
      <c r="H235" s="16" t="e">
        <f>+'SCC x Atuacao = Comércio'!H267/'SCC x Atuacao = Comércio'!H235-1</f>
        <v>#DIV/0!</v>
      </c>
      <c r="I235" s="16">
        <f>+'SCC x Atuacao = Comércio'!I267/'SCC x Atuacao = Comércio'!I235-1</f>
        <v>5.3608228123679602E-2</v>
      </c>
      <c r="J235" s="16" t="e">
        <f>+'SCC x Atuacao = Comércio'!J267/'SCC x Atuacao = Comércio'!J235-1</f>
        <v>#DIV/0!</v>
      </c>
      <c r="K235" s="16" t="e">
        <f>+'SCC x Atuacao = Comércio'!K267/'SCC x Atuacao = Comércio'!K235-1</f>
        <v>#DIV/0!</v>
      </c>
      <c r="L235" s="16">
        <f>+'SCC x Atuacao = Comércio'!L267/'SCC x Atuacao = Comércio'!L235-1</f>
        <v>-0.14201155104473118</v>
      </c>
    </row>
    <row r="236" spans="1:12" x14ac:dyDescent="0.25">
      <c r="A236" s="122" t="s">
        <v>535</v>
      </c>
      <c r="B236" s="16">
        <f>+'SCC x Atuacao = Comércio'!B268/'SCC x Atuacao = Comércio'!B236-1</f>
        <v>-6.8463966385280295E-2</v>
      </c>
      <c r="C236" s="16" t="e">
        <f>+'SCC x Atuacao = Comércio'!C268/'SCC x Atuacao = Comércio'!C236-1</f>
        <v>#DIV/0!</v>
      </c>
      <c r="D236" s="16" t="e">
        <f>+'SCC x Atuacao = Comércio'!D268/'SCC x Atuacao = Comércio'!D236-1</f>
        <v>#DIV/0!</v>
      </c>
      <c r="E236" s="16" t="e">
        <f>+'SCC x Atuacao = Comércio'!E268/'SCC x Atuacao = Comércio'!E236-1</f>
        <v>#DIV/0!</v>
      </c>
      <c r="F236" s="16">
        <f>+'SCC x Atuacao = Comércio'!F268/'SCC x Atuacao = Comércio'!F236-1</f>
        <v>-0.11152031123366446</v>
      </c>
      <c r="G236" s="16" t="e">
        <f>+'SCC x Atuacao = Comércio'!G268/'SCC x Atuacao = Comércio'!G236-1</f>
        <v>#DIV/0!</v>
      </c>
      <c r="H236" s="16" t="e">
        <f>+'SCC x Atuacao = Comércio'!H268/'SCC x Atuacao = Comércio'!H236-1</f>
        <v>#DIV/0!</v>
      </c>
      <c r="I236" s="16">
        <f>+'SCC x Atuacao = Comércio'!I268/'SCC x Atuacao = Comércio'!I236-1</f>
        <v>-0.26277054805178235</v>
      </c>
      <c r="J236" s="16" t="e">
        <f>+'SCC x Atuacao = Comércio'!J268/'SCC x Atuacao = Comércio'!J236-1</f>
        <v>#DIV/0!</v>
      </c>
      <c r="K236" s="16" t="e">
        <f>+'SCC x Atuacao = Comércio'!K268/'SCC x Atuacao = Comércio'!K236-1</f>
        <v>#DIV/0!</v>
      </c>
      <c r="L236" s="16">
        <f>+'SCC x Atuacao = Comércio'!L268/'SCC x Atuacao = Comércio'!L236-1</f>
        <v>-0.11262123166719606</v>
      </c>
    </row>
    <row r="237" spans="1:12" x14ac:dyDescent="0.25">
      <c r="A237" s="122" t="s">
        <v>536</v>
      </c>
      <c r="B237" s="16">
        <f>+'SCC x Atuacao = Comércio'!B269/'SCC x Atuacao = Comércio'!B237-1</f>
        <v>0.17844767095044745</v>
      </c>
      <c r="C237" s="16" t="e">
        <f>+'SCC x Atuacao = Comércio'!C269/'SCC x Atuacao = Comércio'!C237-1</f>
        <v>#DIV/0!</v>
      </c>
      <c r="D237" s="16" t="e">
        <f>+'SCC x Atuacao = Comércio'!D269/'SCC x Atuacao = Comércio'!D237-1</f>
        <v>#DIV/0!</v>
      </c>
      <c r="E237" s="16" t="e">
        <f>+'SCC x Atuacao = Comércio'!E269/'SCC x Atuacao = Comércio'!E237-1</f>
        <v>#DIV/0!</v>
      </c>
      <c r="F237" s="16">
        <f>+'SCC x Atuacao = Comércio'!F269/'SCC x Atuacao = Comércio'!F237-1</f>
        <v>0.10449481390060078</v>
      </c>
      <c r="G237" s="16" t="e">
        <f>+'SCC x Atuacao = Comércio'!G269/'SCC x Atuacao = Comércio'!G237-1</f>
        <v>#DIV/0!</v>
      </c>
      <c r="H237" s="16" t="e">
        <f>+'SCC x Atuacao = Comércio'!H269/'SCC x Atuacao = Comércio'!H237-1</f>
        <v>#DIV/0!</v>
      </c>
      <c r="I237" s="16">
        <f>+'SCC x Atuacao = Comércio'!I269/'SCC x Atuacao = Comércio'!I237-1</f>
        <v>6.2595819222801774E-2</v>
      </c>
      <c r="J237" s="16" t="e">
        <f>+'SCC x Atuacao = Comércio'!J269/'SCC x Atuacao = Comércio'!J237-1</f>
        <v>#DIV/0!</v>
      </c>
      <c r="K237" s="16" t="e">
        <f>+'SCC x Atuacao = Comércio'!K269/'SCC x Atuacao = Comércio'!K237-1</f>
        <v>#DIV/0!</v>
      </c>
      <c r="L237" s="16">
        <f>+'SCC x Atuacao = Comércio'!L269/'SCC x Atuacao = Comércio'!L237-1</f>
        <v>0.11325801516022937</v>
      </c>
    </row>
    <row r="238" spans="1:12" x14ac:dyDescent="0.25">
      <c r="A238" s="122" t="s">
        <v>537</v>
      </c>
      <c r="B238" s="16">
        <f>+'SCC x Atuacao = Comércio'!B270/'SCC x Atuacao = Comércio'!B238-1</f>
        <v>0.12056845903116353</v>
      </c>
      <c r="C238" s="16" t="e">
        <f>+'SCC x Atuacao = Comércio'!C270/'SCC x Atuacao = Comércio'!C238-1</f>
        <v>#DIV/0!</v>
      </c>
      <c r="D238" s="16" t="e">
        <f>+'SCC x Atuacao = Comércio'!D270/'SCC x Atuacao = Comércio'!D238-1</f>
        <v>#DIV/0!</v>
      </c>
      <c r="E238" s="16" t="e">
        <f>+'SCC x Atuacao = Comércio'!E270/'SCC x Atuacao = Comércio'!E238-1</f>
        <v>#DIV/0!</v>
      </c>
      <c r="F238" s="16">
        <f>+'SCC x Atuacao = Comércio'!F270/'SCC x Atuacao = Comércio'!F238-1</f>
        <v>-5.5197762443826348E-2</v>
      </c>
      <c r="G238" s="16" t="e">
        <f>+'SCC x Atuacao = Comércio'!G270/'SCC x Atuacao = Comércio'!G238-1</f>
        <v>#DIV/0!</v>
      </c>
      <c r="H238" s="16" t="e">
        <f>+'SCC x Atuacao = Comércio'!H270/'SCC x Atuacao = Comércio'!H238-1</f>
        <v>#DIV/0!</v>
      </c>
      <c r="I238" s="16">
        <f>+'SCC x Atuacao = Comércio'!I270/'SCC x Atuacao = Comércio'!I238-1</f>
        <v>-0.21385720557641863</v>
      </c>
      <c r="J238" s="16" t="e">
        <f>+'SCC x Atuacao = Comércio'!J270/'SCC x Atuacao = Comércio'!J238-1</f>
        <v>#DIV/0!</v>
      </c>
      <c r="K238" s="16" t="e">
        <f>+'SCC x Atuacao = Comércio'!K270/'SCC x Atuacao = Comércio'!K238-1</f>
        <v>#DIV/0!</v>
      </c>
      <c r="L238" s="16">
        <f>+'SCC x Atuacao = Comércio'!L270/'SCC x Atuacao = Comércio'!L238-1</f>
        <v>-4.5754420985696709E-2</v>
      </c>
    </row>
    <row r="239" spans="1:12" x14ac:dyDescent="0.25">
      <c r="A239" s="122" t="s">
        <v>538</v>
      </c>
      <c r="B239" s="16">
        <f>+'SCC x Atuacao = Comércio'!B271/'SCC x Atuacao = Comércio'!B239-1</f>
        <v>0.32634336970478195</v>
      </c>
      <c r="C239" s="16" t="e">
        <f>+'SCC x Atuacao = Comércio'!C271/'SCC x Atuacao = Comércio'!C239-1</f>
        <v>#DIV/0!</v>
      </c>
      <c r="D239" s="16" t="e">
        <f>+'SCC x Atuacao = Comércio'!D271/'SCC x Atuacao = Comércio'!D239-1</f>
        <v>#DIV/0!</v>
      </c>
      <c r="E239" s="16" t="e">
        <f>+'SCC x Atuacao = Comércio'!E271/'SCC x Atuacao = Comércio'!E239-1</f>
        <v>#DIV/0!</v>
      </c>
      <c r="F239" s="16">
        <f>+'SCC x Atuacao = Comércio'!F271/'SCC x Atuacao = Comércio'!F239-1</f>
        <v>-0.10143733864815396</v>
      </c>
      <c r="G239" s="16" t="e">
        <f>+'SCC x Atuacao = Comércio'!G271/'SCC x Atuacao = Comércio'!G239-1</f>
        <v>#DIV/0!</v>
      </c>
      <c r="H239" s="16" t="e">
        <f>+'SCC x Atuacao = Comércio'!H271/'SCC x Atuacao = Comércio'!H239-1</f>
        <v>#DIV/0!</v>
      </c>
      <c r="I239" s="16">
        <f>+'SCC x Atuacao = Comércio'!I271/'SCC x Atuacao = Comércio'!I239-1</f>
        <v>-0.44468799685648241</v>
      </c>
      <c r="J239" s="16" t="e">
        <f>+'SCC x Atuacao = Comércio'!J271/'SCC x Atuacao = Comércio'!J239-1</f>
        <v>#DIV/0!</v>
      </c>
      <c r="K239" s="16" t="e">
        <f>+'SCC x Atuacao = Comércio'!K271/'SCC x Atuacao = Comércio'!K239-1</f>
        <v>#DIV/0!</v>
      </c>
      <c r="L239" s="16">
        <f>+'SCC x Atuacao = Comércio'!L271/'SCC x Atuacao = Comércio'!L239-1</f>
        <v>-8.3662301469543787E-2</v>
      </c>
    </row>
    <row r="240" spans="1:12" x14ac:dyDescent="0.25">
      <c r="A240" s="122" t="s">
        <v>539</v>
      </c>
      <c r="B240" s="16">
        <f>+'SCC x Atuacao = Comércio'!B272/'SCC x Atuacao = Comércio'!B240-1</f>
        <v>5.9368210047118897E-2</v>
      </c>
      <c r="C240" s="16" t="e">
        <f>+'SCC x Atuacao = Comércio'!C272/'SCC x Atuacao = Comércio'!C240-1</f>
        <v>#DIV/0!</v>
      </c>
      <c r="D240" s="16" t="e">
        <f>+'SCC x Atuacao = Comércio'!D272/'SCC x Atuacao = Comércio'!D240-1</f>
        <v>#DIV/0!</v>
      </c>
      <c r="E240" s="16" t="e">
        <f>+'SCC x Atuacao = Comércio'!E272/'SCC x Atuacao = Comércio'!E240-1</f>
        <v>#DIV/0!</v>
      </c>
      <c r="F240" s="16">
        <f>+'SCC x Atuacao = Comércio'!F272/'SCC x Atuacao = Comércio'!F240-1</f>
        <v>-0.17420269785838816</v>
      </c>
      <c r="G240" s="16" t="e">
        <f>+'SCC x Atuacao = Comércio'!G272/'SCC x Atuacao = Comércio'!G240-1</f>
        <v>#DIV/0!</v>
      </c>
      <c r="H240" s="16" t="e">
        <f>+'SCC x Atuacao = Comércio'!H272/'SCC x Atuacao = Comércio'!H240-1</f>
        <v>#DIV/0!</v>
      </c>
      <c r="I240" s="16">
        <f>+'SCC x Atuacao = Comércio'!I272/'SCC x Atuacao = Comércio'!I240-1</f>
        <v>-0.1902205077450021</v>
      </c>
      <c r="J240" s="16" t="e">
        <f>+'SCC x Atuacao = Comércio'!J272/'SCC x Atuacao = Comércio'!J240-1</f>
        <v>#DIV/0!</v>
      </c>
      <c r="K240" s="16" t="e">
        <f>+'SCC x Atuacao = Comércio'!K272/'SCC x Atuacao = Comércio'!K240-1</f>
        <v>#DIV/0!</v>
      </c>
      <c r="L240" s="16">
        <f>+'SCC x Atuacao = Comércio'!L272/'SCC x Atuacao = Comércio'!L240-1</f>
        <v>-0.13852633634944844</v>
      </c>
    </row>
    <row r="241" spans="1:12" x14ac:dyDescent="0.25">
      <c r="A241" s="122" t="s">
        <v>540</v>
      </c>
      <c r="B241" s="16">
        <f>+'SCC x Atuacao = Comércio'!B273/'SCC x Atuacao = Comércio'!B241-1</f>
        <v>0.1773567411157253</v>
      </c>
      <c r="C241" s="16" t="e">
        <f>+'SCC x Atuacao = Comércio'!C273/'SCC x Atuacao = Comércio'!C241-1</f>
        <v>#DIV/0!</v>
      </c>
      <c r="D241" s="16" t="e">
        <f>+'SCC x Atuacao = Comércio'!D273/'SCC x Atuacao = Comércio'!D241-1</f>
        <v>#DIV/0!</v>
      </c>
      <c r="E241" s="16" t="e">
        <f>+'SCC x Atuacao = Comércio'!E273/'SCC x Atuacao = Comércio'!E241-1</f>
        <v>#DIV/0!</v>
      </c>
      <c r="F241" s="16">
        <f>+'SCC x Atuacao = Comércio'!F273/'SCC x Atuacao = Comércio'!F241-1</f>
        <v>-0.17389605373510231</v>
      </c>
      <c r="G241" s="16" t="e">
        <f>+'SCC x Atuacao = Comércio'!G273/'SCC x Atuacao = Comércio'!G241-1</f>
        <v>#DIV/0!</v>
      </c>
      <c r="H241" s="16" t="e">
        <f>+'SCC x Atuacao = Comércio'!H273/'SCC x Atuacao = Comércio'!H241-1</f>
        <v>#DIV/0!</v>
      </c>
      <c r="I241" s="16">
        <f>+'SCC x Atuacao = Comércio'!I273/'SCC x Atuacao = Comércio'!I241-1</f>
        <v>-0.47327937616882643</v>
      </c>
      <c r="J241" s="16" t="e">
        <f>+'SCC x Atuacao = Comércio'!J273/'SCC x Atuacao = Comércio'!J241-1</f>
        <v>#DIV/0!</v>
      </c>
      <c r="K241" s="16" t="e">
        <f>+'SCC x Atuacao = Comércio'!K273/'SCC x Atuacao = Comércio'!K241-1</f>
        <v>#DIV/0!</v>
      </c>
      <c r="L241" s="16">
        <f>+'SCC x Atuacao = Comércio'!L273/'SCC x Atuacao = Comércio'!L241-1</f>
        <v>-0.16283256393925072</v>
      </c>
    </row>
    <row r="242" spans="1:12" x14ac:dyDescent="0.25">
      <c r="A242" s="122" t="s">
        <v>541</v>
      </c>
      <c r="B242" s="16">
        <f>+'SCC x Atuacao = Comércio'!B274/'SCC x Atuacao = Comércio'!B242-1</f>
        <v>0.12597948447832974</v>
      </c>
      <c r="C242" s="16" t="e">
        <f>+'SCC x Atuacao = Comércio'!C274/'SCC x Atuacao = Comércio'!C242-1</f>
        <v>#DIV/0!</v>
      </c>
      <c r="D242" s="16" t="e">
        <f>+'SCC x Atuacao = Comércio'!D274/'SCC x Atuacao = Comércio'!D242-1</f>
        <v>#DIV/0!</v>
      </c>
      <c r="E242" s="16" t="e">
        <f>+'SCC x Atuacao = Comércio'!E274/'SCC x Atuacao = Comércio'!E242-1</f>
        <v>#DIV/0!</v>
      </c>
      <c r="F242" s="16">
        <f>+'SCC x Atuacao = Comércio'!F274/'SCC x Atuacao = Comércio'!F242-1</f>
        <v>-0.14704926729108103</v>
      </c>
      <c r="G242" s="16" t="e">
        <f>+'SCC x Atuacao = Comércio'!G274/'SCC x Atuacao = Comércio'!G242-1</f>
        <v>#DIV/0!</v>
      </c>
      <c r="H242" s="16" t="e">
        <f>+'SCC x Atuacao = Comércio'!H274/'SCC x Atuacao = Comércio'!H242-1</f>
        <v>#DIV/0!</v>
      </c>
      <c r="I242" s="16">
        <f>+'SCC x Atuacao = Comércio'!I274/'SCC x Atuacao = Comércio'!I242-1</f>
        <v>-9.6709966620894816E-2</v>
      </c>
      <c r="J242" s="16" t="e">
        <f>+'SCC x Atuacao = Comércio'!J274/'SCC x Atuacao = Comércio'!J242-1</f>
        <v>#DIV/0!</v>
      </c>
      <c r="K242" s="16" t="e">
        <f>+'SCC x Atuacao = Comércio'!K274/'SCC x Atuacao = Comércio'!K242-1</f>
        <v>#DIV/0!</v>
      </c>
      <c r="L242" s="16">
        <f>+'SCC x Atuacao = Comércio'!L274/'SCC x Atuacao = Comércio'!L242-1</f>
        <v>-0.11297597681269478</v>
      </c>
    </row>
    <row r="243" spans="1:12" x14ac:dyDescent="0.25">
      <c r="A243" s="122" t="s">
        <v>542</v>
      </c>
      <c r="B243" s="16">
        <f>+'SCC x Atuacao = Comércio'!B275/'SCC x Atuacao = Comércio'!B243-1</f>
        <v>-0.14762825140579849</v>
      </c>
      <c r="C243" s="16" t="e">
        <f>+'SCC x Atuacao = Comércio'!C275/'SCC x Atuacao = Comércio'!C243-1</f>
        <v>#DIV/0!</v>
      </c>
      <c r="D243" s="16" t="e">
        <f>+'SCC x Atuacao = Comércio'!D275/'SCC x Atuacao = Comércio'!D243-1</f>
        <v>#DIV/0!</v>
      </c>
      <c r="E243" s="16" t="e">
        <f>+'SCC x Atuacao = Comércio'!E275/'SCC x Atuacao = Comércio'!E243-1</f>
        <v>#DIV/0!</v>
      </c>
      <c r="F243" s="16">
        <f>+'SCC x Atuacao = Comércio'!F275/'SCC x Atuacao = Comércio'!F243-1</f>
        <v>-0.1529031040137756</v>
      </c>
      <c r="G243" s="16" t="e">
        <f>+'SCC x Atuacao = Comércio'!G275/'SCC x Atuacao = Comércio'!G243-1</f>
        <v>#DIV/0!</v>
      </c>
      <c r="H243" s="16" t="e">
        <f>+'SCC x Atuacao = Comércio'!H275/'SCC x Atuacao = Comércio'!H243-1</f>
        <v>#DIV/0!</v>
      </c>
      <c r="I243" s="16">
        <f>+'SCC x Atuacao = Comércio'!I275/'SCC x Atuacao = Comércio'!I243-1</f>
        <v>-0.4330702243251916</v>
      </c>
      <c r="J243" s="16" t="e">
        <f>+'SCC x Atuacao = Comércio'!J275/'SCC x Atuacao = Comércio'!J243-1</f>
        <v>#DIV/0!</v>
      </c>
      <c r="K243" s="16" t="e">
        <f>+'SCC x Atuacao = Comércio'!K275/'SCC x Atuacao = Comércio'!K243-1</f>
        <v>#DIV/0!</v>
      </c>
      <c r="L243" s="16">
        <f>+'SCC x Atuacao = Comércio'!L275/'SCC x Atuacao = Comércio'!L243-1</f>
        <v>-0.15820429987471052</v>
      </c>
    </row>
    <row r="244" spans="1:12" x14ac:dyDescent="0.25">
      <c r="A244" s="122" t="s">
        <v>543</v>
      </c>
      <c r="B244" s="16">
        <f>+'SCC x Atuacao = Comércio'!B276/'SCC x Atuacao = Comércio'!B244-1</f>
        <v>-5.8279316760475264E-2</v>
      </c>
      <c r="C244" s="16" t="e">
        <f>+'SCC x Atuacao = Comércio'!C276/'SCC x Atuacao = Comércio'!C244-1</f>
        <v>#DIV/0!</v>
      </c>
      <c r="D244" s="16" t="e">
        <f>+'SCC x Atuacao = Comércio'!D276/'SCC x Atuacao = Comércio'!D244-1</f>
        <v>#DIV/0!</v>
      </c>
      <c r="E244" s="16" t="e">
        <f>+'SCC x Atuacao = Comércio'!E276/'SCC x Atuacao = Comércio'!E244-1</f>
        <v>#DIV/0!</v>
      </c>
      <c r="F244" s="16">
        <f>+'SCC x Atuacao = Comércio'!F276/'SCC x Atuacao = Comércio'!F244-1</f>
        <v>-0.11266229288396068</v>
      </c>
      <c r="G244" s="16" t="e">
        <f>+'SCC x Atuacao = Comércio'!G276/'SCC x Atuacao = Comércio'!G244-1</f>
        <v>#DIV/0!</v>
      </c>
      <c r="H244" s="16" t="e">
        <f>+'SCC x Atuacao = Comércio'!H276/'SCC x Atuacao = Comércio'!H244-1</f>
        <v>#DIV/0!</v>
      </c>
      <c r="I244" s="16">
        <f>+'SCC x Atuacao = Comércio'!I276/'SCC x Atuacao = Comércio'!I244-1</f>
        <v>-0.10130843200713524</v>
      </c>
      <c r="J244" s="16" t="e">
        <f>+'SCC x Atuacao = Comércio'!J276/'SCC x Atuacao = Comércio'!J244-1</f>
        <v>#DIV/0!</v>
      </c>
      <c r="K244" s="16" t="e">
        <f>+'SCC x Atuacao = Comércio'!K276/'SCC x Atuacao = Comércio'!K244-1</f>
        <v>#DIV/0!</v>
      </c>
      <c r="L244" s="16">
        <f>+'SCC x Atuacao = Comércio'!L276/'SCC x Atuacao = Comércio'!L244-1</f>
        <v>-0.10668505668603256</v>
      </c>
    </row>
    <row r="245" spans="1:12" x14ac:dyDescent="0.25">
      <c r="A245" s="122" t="s">
        <v>544</v>
      </c>
      <c r="B245" s="16">
        <f>+'SCC x Atuacao = Comércio'!B277/'SCC x Atuacao = Comércio'!B245-1</f>
        <v>-2.7752993994081154E-2</v>
      </c>
      <c r="C245" s="16" t="e">
        <f>+'SCC x Atuacao = Comércio'!C277/'SCC x Atuacao = Comércio'!C245-1</f>
        <v>#DIV/0!</v>
      </c>
      <c r="D245" s="16" t="e">
        <f>+'SCC x Atuacao = Comércio'!D277/'SCC x Atuacao = Comércio'!D245-1</f>
        <v>#DIV/0!</v>
      </c>
      <c r="E245" s="16" t="e">
        <f>+'SCC x Atuacao = Comércio'!E277/'SCC x Atuacao = Comércio'!E245-1</f>
        <v>#DIV/0!</v>
      </c>
      <c r="F245" s="16">
        <f>+'SCC x Atuacao = Comércio'!F277/'SCC x Atuacao = Comércio'!F245-1</f>
        <v>-7.3568182540464933E-2</v>
      </c>
      <c r="G245" s="16" t="e">
        <f>+'SCC x Atuacao = Comércio'!G277/'SCC x Atuacao = Comércio'!G245-1</f>
        <v>#DIV/0!</v>
      </c>
      <c r="H245" s="16" t="e">
        <f>+'SCC x Atuacao = Comércio'!H277/'SCC x Atuacao = Comércio'!H245-1</f>
        <v>#DIV/0!</v>
      </c>
      <c r="I245" s="16">
        <f>+'SCC x Atuacao = Comércio'!I277/'SCC x Atuacao = Comércio'!I245-1</f>
        <v>-6.4088407092881106E-2</v>
      </c>
      <c r="J245" s="16" t="e">
        <f>+'SCC x Atuacao = Comércio'!J277/'SCC x Atuacao = Comércio'!J245-1</f>
        <v>#DIV/0!</v>
      </c>
      <c r="K245" s="16" t="e">
        <f>+'SCC x Atuacao = Comércio'!K277/'SCC x Atuacao = Comércio'!K245-1</f>
        <v>#DIV/0!</v>
      </c>
      <c r="L245" s="16">
        <f>+'SCC x Atuacao = Comércio'!L277/'SCC x Atuacao = Comércio'!L245-1</f>
        <v>-6.7032956422668266E-2</v>
      </c>
    </row>
    <row r="246" spans="1:12" x14ac:dyDescent="0.25">
      <c r="A246" s="122" t="s">
        <v>545</v>
      </c>
      <c r="B246" s="16">
        <f>+'SCC x Atuacao = Comércio'!B278/'SCC x Atuacao = Comércio'!B246-1</f>
        <v>-7.5103298253372142E-2</v>
      </c>
      <c r="C246" s="16" t="e">
        <f>+'SCC x Atuacao = Comércio'!C278/'SCC x Atuacao = Comércio'!C246-1</f>
        <v>#DIV/0!</v>
      </c>
      <c r="D246" s="16" t="e">
        <f>+'SCC x Atuacao = Comércio'!D278/'SCC x Atuacao = Comércio'!D246-1</f>
        <v>#DIV/0!</v>
      </c>
      <c r="E246" s="16" t="e">
        <f>+'SCC x Atuacao = Comércio'!E278/'SCC x Atuacao = Comércio'!E246-1</f>
        <v>#DIV/0!</v>
      </c>
      <c r="F246" s="16">
        <f>+'SCC x Atuacao = Comércio'!F278/'SCC x Atuacao = Comércio'!F246-1</f>
        <v>-0.16489970009462218</v>
      </c>
      <c r="G246" s="16" t="e">
        <f>+'SCC x Atuacao = Comércio'!G278/'SCC x Atuacao = Comércio'!G246-1</f>
        <v>#DIV/0!</v>
      </c>
      <c r="H246" s="16" t="e">
        <f>+'SCC x Atuacao = Comércio'!H278/'SCC x Atuacao = Comércio'!H246-1</f>
        <v>#DIV/0!</v>
      </c>
      <c r="I246" s="16">
        <f>+'SCC x Atuacao = Comércio'!I278/'SCC x Atuacao = Comércio'!I246-1</f>
        <v>-0.35556466814833776</v>
      </c>
      <c r="J246" s="16" t="e">
        <f>+'SCC x Atuacao = Comércio'!J278/'SCC x Atuacao = Comércio'!J246-1</f>
        <v>#DIV/0!</v>
      </c>
      <c r="K246" s="16" t="e">
        <f>+'SCC x Atuacao = Comércio'!K278/'SCC x Atuacao = Comércio'!K246-1</f>
        <v>#DIV/0!</v>
      </c>
      <c r="L246" s="16">
        <f>+'SCC x Atuacao = Comércio'!L278/'SCC x Atuacao = Comércio'!L246-1</f>
        <v>-0.1695924682140415</v>
      </c>
    </row>
    <row r="247" spans="1:12" x14ac:dyDescent="0.25">
      <c r="A247" s="122" t="s">
        <v>546</v>
      </c>
      <c r="B247" s="16">
        <f>+'SCC x Atuacao = Comércio'!B279/'SCC x Atuacao = Comércio'!B247-1</f>
        <v>-5.8492914276426222E-2</v>
      </c>
      <c r="C247" s="16" t="e">
        <f>+'SCC x Atuacao = Comércio'!C279/'SCC x Atuacao = Comércio'!C247-1</f>
        <v>#DIV/0!</v>
      </c>
      <c r="D247" s="16" t="e">
        <f>+'SCC x Atuacao = Comércio'!D279/'SCC x Atuacao = Comércio'!D247-1</f>
        <v>#DIV/0!</v>
      </c>
      <c r="E247" s="16" t="e">
        <f>+'SCC x Atuacao = Comércio'!E279/'SCC x Atuacao = Comércio'!E247-1</f>
        <v>#DIV/0!</v>
      </c>
      <c r="F247" s="16">
        <f>+'SCC x Atuacao = Comércio'!F279/'SCC x Atuacao = Comércio'!F247-1</f>
        <v>-0.14531745015935782</v>
      </c>
      <c r="G247" s="16" t="e">
        <f>+'SCC x Atuacao = Comércio'!G279/'SCC x Atuacao = Comércio'!G247-1</f>
        <v>#DIV/0!</v>
      </c>
      <c r="H247" s="16" t="e">
        <f>+'SCC x Atuacao = Comércio'!H279/'SCC x Atuacao = Comércio'!H247-1</f>
        <v>#DIV/0!</v>
      </c>
      <c r="I247" s="16">
        <f>+'SCC x Atuacao = Comércio'!I279/'SCC x Atuacao = Comércio'!I247-1</f>
        <v>-0.21413942021918098</v>
      </c>
      <c r="J247" s="16" t="e">
        <f>+'SCC x Atuacao = Comércio'!J279/'SCC x Atuacao = Comércio'!J247-1</f>
        <v>#DIV/0!</v>
      </c>
      <c r="K247" s="16" t="e">
        <f>+'SCC x Atuacao = Comércio'!K279/'SCC x Atuacao = Comércio'!K247-1</f>
        <v>#DIV/0!</v>
      </c>
      <c r="L247" s="16">
        <f>+'SCC x Atuacao = Comércio'!L279/'SCC x Atuacao = Comércio'!L247-1</f>
        <v>-0.13579126916462148</v>
      </c>
    </row>
    <row r="248" spans="1:12" x14ac:dyDescent="0.25">
      <c r="A248" s="122" t="s">
        <v>547</v>
      </c>
      <c r="B248" s="16">
        <f>+'SCC x Atuacao = Comércio'!B280/'SCC x Atuacao = Comércio'!B248-1</f>
        <v>7.2702036156979455E-2</v>
      </c>
      <c r="C248" s="16" t="e">
        <f>+'SCC x Atuacao = Comércio'!C280/'SCC x Atuacao = Comércio'!C248-1</f>
        <v>#DIV/0!</v>
      </c>
      <c r="D248" s="16" t="e">
        <f>+'SCC x Atuacao = Comércio'!D280/'SCC x Atuacao = Comércio'!D248-1</f>
        <v>#DIV/0!</v>
      </c>
      <c r="E248" s="16" t="e">
        <f>+'SCC x Atuacao = Comércio'!E280/'SCC x Atuacao = Comércio'!E248-1</f>
        <v>#DIV/0!</v>
      </c>
      <c r="F248" s="16">
        <f>+'SCC x Atuacao = Comércio'!F280/'SCC x Atuacao = Comércio'!F248-1</f>
        <v>-0.18436102349317129</v>
      </c>
      <c r="G248" s="16" t="e">
        <f>+'SCC x Atuacao = Comércio'!G280/'SCC x Atuacao = Comércio'!G248-1</f>
        <v>#DIV/0!</v>
      </c>
      <c r="H248" s="16" t="e">
        <f>+'SCC x Atuacao = Comércio'!H280/'SCC x Atuacao = Comércio'!H248-1</f>
        <v>#DIV/0!</v>
      </c>
      <c r="I248" s="16">
        <f>+'SCC x Atuacao = Comércio'!I280/'SCC x Atuacao = Comércio'!I248-1</f>
        <v>-0.28539669400603951</v>
      </c>
      <c r="J248" s="16" t="e">
        <f>+'SCC x Atuacao = Comércio'!J280/'SCC x Atuacao = Comércio'!J248-1</f>
        <v>#DIV/0!</v>
      </c>
      <c r="K248" s="16" t="e">
        <f>+'SCC x Atuacao = Comércio'!K280/'SCC x Atuacao = Comércio'!K248-1</f>
        <v>#DIV/0!</v>
      </c>
      <c r="L248" s="16">
        <f>+'SCC x Atuacao = Comércio'!L280/'SCC x Atuacao = Comércio'!L248-1</f>
        <v>-0.16044718284795834</v>
      </c>
    </row>
    <row r="249" spans="1:12" x14ac:dyDescent="0.25">
      <c r="A249" s="122" t="s">
        <v>548</v>
      </c>
      <c r="B249" s="16">
        <f>+'SCC x Atuacao = Comércio'!B281/'SCC x Atuacao = Comércio'!B249-1</f>
        <v>1.6362891843693772E-2</v>
      </c>
      <c r="C249" s="16" t="e">
        <f>+'SCC x Atuacao = Comércio'!C281/'SCC x Atuacao = Comércio'!C249-1</f>
        <v>#DIV/0!</v>
      </c>
      <c r="D249" s="16" t="e">
        <f>+'SCC x Atuacao = Comércio'!D281/'SCC x Atuacao = Comércio'!D249-1</f>
        <v>#DIV/0!</v>
      </c>
      <c r="E249" s="16" t="e">
        <f>+'SCC x Atuacao = Comércio'!E281/'SCC x Atuacao = Comércio'!E249-1</f>
        <v>#DIV/0!</v>
      </c>
      <c r="F249" s="16">
        <f>+'SCC x Atuacao = Comércio'!F281/'SCC x Atuacao = Comércio'!F249-1</f>
        <v>-0.15382219796584762</v>
      </c>
      <c r="G249" s="16" t="e">
        <f>+'SCC x Atuacao = Comércio'!G281/'SCC x Atuacao = Comércio'!G249-1</f>
        <v>#DIV/0!</v>
      </c>
      <c r="H249" s="16" t="e">
        <f>+'SCC x Atuacao = Comércio'!H281/'SCC x Atuacao = Comércio'!H249-1</f>
        <v>#DIV/0!</v>
      </c>
      <c r="I249" s="16">
        <f>+'SCC x Atuacao = Comércio'!I281/'SCC x Atuacao = Comércio'!I249-1</f>
        <v>-0.11216106529774161</v>
      </c>
      <c r="J249" s="16" t="e">
        <f>+'SCC x Atuacao = Comércio'!J281/'SCC x Atuacao = Comércio'!J249-1</f>
        <v>#DIV/0!</v>
      </c>
      <c r="K249" s="16" t="e">
        <f>+'SCC x Atuacao = Comércio'!K281/'SCC x Atuacao = Comércio'!K249-1</f>
        <v>#DIV/0!</v>
      </c>
      <c r="L249" s="16">
        <f>+'SCC x Atuacao = Comércio'!L281/'SCC x Atuacao = Comércio'!L249-1</f>
        <v>-0.121340523194433</v>
      </c>
    </row>
    <row r="250" spans="1:12" x14ac:dyDescent="0.25">
      <c r="A250" s="122" t="s">
        <v>549</v>
      </c>
      <c r="B250" s="16">
        <f>+'SCC x Atuacao = Comércio'!B282/'SCC x Atuacao = Comércio'!B250-1</f>
        <v>9.5221278204382198E-2</v>
      </c>
      <c r="C250" s="16" t="e">
        <f>+'SCC x Atuacao = Comércio'!C282/'SCC x Atuacao = Comércio'!C250-1</f>
        <v>#DIV/0!</v>
      </c>
      <c r="D250" s="16" t="e">
        <f>+'SCC x Atuacao = Comércio'!D282/'SCC x Atuacao = Comércio'!D250-1</f>
        <v>#DIV/0!</v>
      </c>
      <c r="E250" s="16" t="e">
        <f>+'SCC x Atuacao = Comércio'!E282/'SCC x Atuacao = Comércio'!E250-1</f>
        <v>#DIV/0!</v>
      </c>
      <c r="F250" s="16">
        <f>+'SCC x Atuacao = Comércio'!F282/'SCC x Atuacao = Comércio'!F250-1</f>
        <v>-0.11827357950164463</v>
      </c>
      <c r="G250" s="16" t="e">
        <f>+'SCC x Atuacao = Comércio'!G282/'SCC x Atuacao = Comércio'!G250-1</f>
        <v>#DIV/0!</v>
      </c>
      <c r="H250" s="16" t="e">
        <f>+'SCC x Atuacao = Comércio'!H282/'SCC x Atuacao = Comércio'!H250-1</f>
        <v>#DIV/0!</v>
      </c>
      <c r="I250" s="16">
        <f>+'SCC x Atuacao = Comércio'!I282/'SCC x Atuacao = Comércio'!I250-1</f>
        <v>-0.32190045444336335</v>
      </c>
      <c r="J250" s="16" t="e">
        <f>+'SCC x Atuacao = Comércio'!J282/'SCC x Atuacao = Comércio'!J250-1</f>
        <v>#DIV/0!</v>
      </c>
      <c r="K250" s="16" t="e">
        <f>+'SCC x Atuacao = Comércio'!K282/'SCC x Atuacao = Comércio'!K250-1</f>
        <v>#DIV/0!</v>
      </c>
      <c r="L250" s="16">
        <f>+'SCC x Atuacao = Comércio'!L282/'SCC x Atuacao = Comércio'!L250-1</f>
        <v>-7.746477143917152E-2</v>
      </c>
    </row>
    <row r="251" spans="1:12" x14ac:dyDescent="0.25">
      <c r="A251" s="122" t="s">
        <v>550</v>
      </c>
      <c r="B251" s="16">
        <f>+'SCC x Atuacao = Comércio'!B283/'SCC x Atuacao = Comércio'!B251-1</f>
        <v>7.4044199249171161E-2</v>
      </c>
      <c r="C251" s="16" t="e">
        <f>+'SCC x Atuacao = Comércio'!C283/'SCC x Atuacao = Comércio'!C251-1</f>
        <v>#DIV/0!</v>
      </c>
      <c r="D251" s="16" t="e">
        <f>+'SCC x Atuacao = Comércio'!D283/'SCC x Atuacao = Comércio'!D251-1</f>
        <v>#DIV/0!</v>
      </c>
      <c r="E251" s="16" t="e">
        <f>+'SCC x Atuacao = Comércio'!E283/'SCC x Atuacao = Comércio'!E251-1</f>
        <v>#DIV/0!</v>
      </c>
      <c r="F251" s="16">
        <f>+'SCC x Atuacao = Comércio'!F283/'SCC x Atuacao = Comércio'!F251-1</f>
        <v>-8.7740953601526228E-2</v>
      </c>
      <c r="G251" s="16" t="e">
        <f>+'SCC x Atuacao = Comércio'!G283/'SCC x Atuacao = Comércio'!G251-1</f>
        <v>#DIV/0!</v>
      </c>
      <c r="H251" s="16" t="e">
        <f>+'SCC x Atuacao = Comércio'!H283/'SCC x Atuacao = Comércio'!H251-1</f>
        <v>#DIV/0!</v>
      </c>
      <c r="I251" s="16">
        <f>+'SCC x Atuacao = Comércio'!I283/'SCC x Atuacao = Comércio'!I251-1</f>
        <v>-0.28385148963045559</v>
      </c>
      <c r="J251" s="16" t="e">
        <f>+'SCC x Atuacao = Comércio'!J283/'SCC x Atuacao = Comércio'!J251-1</f>
        <v>#DIV/0!</v>
      </c>
      <c r="K251" s="16" t="e">
        <f>+'SCC x Atuacao = Comércio'!K283/'SCC x Atuacao = Comércio'!K251-1</f>
        <v>#DIV/0!</v>
      </c>
      <c r="L251" s="16">
        <f>+'SCC x Atuacao = Comércio'!L283/'SCC x Atuacao = Comércio'!L251-1</f>
        <v>-7.0398706692303081E-2</v>
      </c>
    </row>
    <row r="252" spans="1:12" x14ac:dyDescent="0.25">
      <c r="A252" s="122" t="s">
        <v>551</v>
      </c>
      <c r="B252" s="16">
        <f>+'SCC x Atuacao = Comércio'!B284/'SCC x Atuacao = Comércio'!B252-1</f>
        <v>1.9731324012669527E-2</v>
      </c>
      <c r="C252" s="16" t="e">
        <f>+'SCC x Atuacao = Comércio'!C284/'SCC x Atuacao = Comércio'!C252-1</f>
        <v>#DIV/0!</v>
      </c>
      <c r="D252" s="16" t="e">
        <f>+'SCC x Atuacao = Comércio'!D284/'SCC x Atuacao = Comércio'!D252-1</f>
        <v>#DIV/0!</v>
      </c>
      <c r="E252" s="16" t="e">
        <f>+'SCC x Atuacao = Comércio'!E284/'SCC x Atuacao = Comércio'!E252-1</f>
        <v>#DIV/0!</v>
      </c>
      <c r="F252" s="16">
        <f>+'SCC x Atuacao = Comércio'!F284/'SCC x Atuacao = Comércio'!F252-1</f>
        <v>-0.16055389103045481</v>
      </c>
      <c r="G252" s="16" t="e">
        <f>+'SCC x Atuacao = Comércio'!G284/'SCC x Atuacao = Comércio'!G252-1</f>
        <v>#DIV/0!</v>
      </c>
      <c r="H252" s="16" t="e">
        <f>+'SCC x Atuacao = Comércio'!H284/'SCC x Atuacao = Comércio'!H252-1</f>
        <v>#DIV/0!</v>
      </c>
      <c r="I252" s="16">
        <f>+'SCC x Atuacao = Comércio'!I284/'SCC x Atuacao = Comércio'!I252-1</f>
        <v>-0.23824671763719729</v>
      </c>
      <c r="J252" s="16" t="e">
        <f>+'SCC x Atuacao = Comércio'!J284/'SCC x Atuacao = Comércio'!J252-1</f>
        <v>#DIV/0!</v>
      </c>
      <c r="K252" s="16" t="e">
        <f>+'SCC x Atuacao = Comércio'!K284/'SCC x Atuacao = Comércio'!K252-1</f>
        <v>#DIV/0!</v>
      </c>
      <c r="L252" s="16">
        <f>+'SCC x Atuacao = Comércio'!L284/'SCC x Atuacao = Comércio'!L252-1</f>
        <v>-0.13241181095872678</v>
      </c>
    </row>
    <row r="253" spans="1:12" x14ac:dyDescent="0.25">
      <c r="A253" s="122" t="s">
        <v>552</v>
      </c>
      <c r="B253" s="16">
        <f>+'SCC x Atuacao = Comércio'!B285/'SCC x Atuacao = Comércio'!B253-1</f>
        <v>-7.1313579561100515E-2</v>
      </c>
      <c r="C253" s="16" t="e">
        <f>+'SCC x Atuacao = Comércio'!C285/'SCC x Atuacao = Comércio'!C253-1</f>
        <v>#DIV/0!</v>
      </c>
      <c r="D253" s="16" t="e">
        <f>+'SCC x Atuacao = Comércio'!D285/'SCC x Atuacao = Comércio'!D253-1</f>
        <v>#DIV/0!</v>
      </c>
      <c r="E253" s="16" t="e">
        <f>+'SCC x Atuacao = Comércio'!E285/'SCC x Atuacao = Comércio'!E253-1</f>
        <v>#DIV/0!</v>
      </c>
      <c r="F253" s="16">
        <f>+'SCC x Atuacao = Comércio'!F285/'SCC x Atuacao = Comércio'!F253-1</f>
        <v>-0.13586509073221154</v>
      </c>
      <c r="G253" s="16" t="e">
        <f>+'SCC x Atuacao = Comércio'!G285/'SCC x Atuacao = Comércio'!G253-1</f>
        <v>#DIV/0!</v>
      </c>
      <c r="H253" s="16" t="e">
        <f>+'SCC x Atuacao = Comércio'!H285/'SCC x Atuacao = Comércio'!H253-1</f>
        <v>#DIV/0!</v>
      </c>
      <c r="I253" s="16">
        <f>+'SCC x Atuacao = Comércio'!I285/'SCC x Atuacao = Comércio'!I253-1</f>
        <v>-0.16512657840122869</v>
      </c>
      <c r="J253" s="16" t="e">
        <f>+'SCC x Atuacao = Comércio'!J285/'SCC x Atuacao = Comércio'!J253-1</f>
        <v>#DIV/0!</v>
      </c>
      <c r="K253" s="16" t="e">
        <f>+'SCC x Atuacao = Comércio'!K285/'SCC x Atuacao = Comércio'!K253-1</f>
        <v>#DIV/0!</v>
      </c>
      <c r="L253" s="16">
        <f>+'SCC x Atuacao = Comércio'!L285/'SCC x Atuacao = Comércio'!L253-1</f>
        <v>-0.12828153479847781</v>
      </c>
    </row>
    <row r="254" spans="1:12" x14ac:dyDescent="0.25">
      <c r="A254" s="122" t="s">
        <v>553</v>
      </c>
      <c r="B254" s="16">
        <f>+'SCC x Atuacao = Comércio'!B286/'SCC x Atuacao = Comércio'!B254-1</f>
        <v>8.1158319712588245E-2</v>
      </c>
      <c r="C254" s="16" t="e">
        <f>+'SCC x Atuacao = Comércio'!C286/'SCC x Atuacao = Comércio'!C254-1</f>
        <v>#DIV/0!</v>
      </c>
      <c r="D254" s="16" t="e">
        <f>+'SCC x Atuacao = Comércio'!D286/'SCC x Atuacao = Comércio'!D254-1</f>
        <v>#DIV/0!</v>
      </c>
      <c r="E254" s="16" t="e">
        <f>+'SCC x Atuacao = Comércio'!E286/'SCC x Atuacao = Comércio'!E254-1</f>
        <v>#DIV/0!</v>
      </c>
      <c r="F254" s="16">
        <f>+'SCC x Atuacao = Comércio'!F286/'SCC x Atuacao = Comércio'!F254-1</f>
        <v>-9.903969964902215E-2</v>
      </c>
      <c r="G254" s="16" t="e">
        <f>+'SCC x Atuacao = Comércio'!G286/'SCC x Atuacao = Comércio'!G254-1</f>
        <v>#DIV/0!</v>
      </c>
      <c r="H254" s="16" t="e">
        <f>+'SCC x Atuacao = Comércio'!H286/'SCC x Atuacao = Comércio'!H254-1</f>
        <v>#DIV/0!</v>
      </c>
      <c r="I254" s="16">
        <f>+'SCC x Atuacao = Comércio'!I286/'SCC x Atuacao = Comércio'!I254-1</f>
        <v>-8.4027706027071325E-2</v>
      </c>
      <c r="J254" s="16" t="e">
        <f>+'SCC x Atuacao = Comércio'!J286/'SCC x Atuacao = Comércio'!J254-1</f>
        <v>#DIV/0!</v>
      </c>
      <c r="K254" s="16" t="e">
        <f>+'SCC x Atuacao = Comércio'!K286/'SCC x Atuacao = Comércio'!K254-1</f>
        <v>#DIV/0!</v>
      </c>
      <c r="L254" s="16">
        <f>+'SCC x Atuacao = Comércio'!L286/'SCC x Atuacao = Comércio'!L254-1</f>
        <v>-7.1840849869943102E-2</v>
      </c>
    </row>
    <row r="255" spans="1:12" x14ac:dyDescent="0.25">
      <c r="A255" s="122" t="s">
        <v>554</v>
      </c>
      <c r="B255" s="16">
        <f>+'SCC x Atuacao = Comércio'!B287/'SCC x Atuacao = Comércio'!B255-1</f>
        <v>5.7222261382592343E-3</v>
      </c>
      <c r="C255" s="16" t="e">
        <f>+'SCC x Atuacao = Comércio'!C287/'SCC x Atuacao = Comércio'!C255-1</f>
        <v>#DIV/0!</v>
      </c>
      <c r="D255" s="16" t="e">
        <f>+'SCC x Atuacao = Comércio'!D287/'SCC x Atuacao = Comércio'!D255-1</f>
        <v>#DIV/0!</v>
      </c>
      <c r="E255" s="16" t="e">
        <f>+'SCC x Atuacao = Comércio'!E287/'SCC x Atuacao = Comércio'!E255-1</f>
        <v>#DIV/0!</v>
      </c>
      <c r="F255" s="16">
        <f>+'SCC x Atuacao = Comércio'!F287/'SCC x Atuacao = Comércio'!F255-1</f>
        <v>-0.25445205114840075</v>
      </c>
      <c r="G255" s="16" t="e">
        <f>+'SCC x Atuacao = Comércio'!G287/'SCC x Atuacao = Comércio'!G255-1</f>
        <v>#DIV/0!</v>
      </c>
      <c r="H255" s="16" t="e">
        <f>+'SCC x Atuacao = Comércio'!H287/'SCC x Atuacao = Comércio'!H255-1</f>
        <v>#DIV/0!</v>
      </c>
      <c r="I255" s="16">
        <f>+'SCC x Atuacao = Comércio'!I287/'SCC x Atuacao = Comércio'!I255-1</f>
        <v>-0.17218416384058044</v>
      </c>
      <c r="J255" s="16" t="e">
        <f>+'SCC x Atuacao = Comércio'!J287/'SCC x Atuacao = Comércio'!J255-1</f>
        <v>#DIV/0!</v>
      </c>
      <c r="K255" s="16" t="e">
        <f>+'SCC x Atuacao = Comércio'!K287/'SCC x Atuacao = Comércio'!K255-1</f>
        <v>#DIV/0!</v>
      </c>
      <c r="L255" s="16">
        <f>+'SCC x Atuacao = Comércio'!L287/'SCC x Atuacao = Comércio'!L255-1</f>
        <v>-0.21454646681078327</v>
      </c>
    </row>
    <row r="256" spans="1:12" x14ac:dyDescent="0.25">
      <c r="A256" s="132" t="s">
        <v>94</v>
      </c>
      <c r="B256" s="16">
        <f>+'SCC x Atuacao = Comércio'!B288/'SCC x Atuacao = Comércio'!B256-1</f>
        <v>3.8385416364389302E-2</v>
      </c>
      <c r="C256" s="16" t="e">
        <f>+'SCC x Atuacao = Comércio'!C288/'SCC x Atuacao = Comércio'!C256-1</f>
        <v>#DIV/0!</v>
      </c>
      <c r="D256" s="16" t="e">
        <f>+'SCC x Atuacao = Comércio'!D288/'SCC x Atuacao = Comércio'!D256-1</f>
        <v>#DIV/0!</v>
      </c>
      <c r="E256" s="16" t="e">
        <f>+'SCC x Atuacao = Comércio'!E288/'SCC x Atuacao = Comércio'!E256-1</f>
        <v>#DIV/0!</v>
      </c>
      <c r="F256" s="16">
        <f>+'SCC x Atuacao = Comércio'!F288/'SCC x Atuacao = Comércio'!F256-1</f>
        <v>-0.15172873770995654</v>
      </c>
      <c r="G256" s="16" t="e">
        <f>+'SCC x Atuacao = Comércio'!G288/'SCC x Atuacao = Comércio'!G256-1</f>
        <v>#DIV/0!</v>
      </c>
      <c r="H256" s="16" t="e">
        <f>+'SCC x Atuacao = Comércio'!H288/'SCC x Atuacao = Comércio'!H256-1</f>
        <v>#DIV/0!</v>
      </c>
      <c r="I256" s="16">
        <f>+'SCC x Atuacao = Comércio'!I288/'SCC x Atuacao = Comércio'!I256-1</f>
        <v>-0.22826382861013061</v>
      </c>
      <c r="J256" s="16" t="e">
        <f>+'SCC x Atuacao = Comércio'!J288/'SCC x Atuacao = Comércio'!J256-1</f>
        <v>#DIV/0!</v>
      </c>
      <c r="K256" s="16" t="e">
        <f>+'SCC x Atuacao = Comércio'!K288/'SCC x Atuacao = Comércio'!K256-1</f>
        <v>#DIV/0!</v>
      </c>
      <c r="L256" s="16">
        <f>+'SCC x Atuacao = Comércio'!L288/'SCC x Atuacao = Comércio'!L256-1</f>
        <v>-0.1309335684404459</v>
      </c>
    </row>
    <row r="257" spans="1:12" x14ac:dyDescent="0.25">
      <c r="B257" s="16"/>
      <c r="C257" s="16"/>
      <c r="D257" s="16"/>
      <c r="E257" s="16"/>
      <c r="F257" s="16"/>
      <c r="G257" s="16"/>
      <c r="H257" s="16"/>
      <c r="I257" s="16"/>
      <c r="J257" s="16"/>
      <c r="K257" s="16"/>
    </row>
    <row r="258" spans="1:12" x14ac:dyDescent="0.25">
      <c r="B258" s="16"/>
      <c r="C258" s="16"/>
      <c r="D258" s="16"/>
      <c r="E258" s="16"/>
      <c r="F258" s="16"/>
      <c r="G258" s="16"/>
      <c r="H258" s="16"/>
      <c r="I258" s="16"/>
      <c r="J258" s="16"/>
      <c r="K258" s="16"/>
    </row>
    <row r="259" spans="1:12" x14ac:dyDescent="0.25">
      <c r="A259" s="122"/>
      <c r="B259" s="122">
        <v>2016</v>
      </c>
      <c r="C259" s="122">
        <v>2016</v>
      </c>
      <c r="D259" s="122">
        <v>2016</v>
      </c>
      <c r="E259" s="122">
        <v>2016</v>
      </c>
      <c r="F259" s="122">
        <v>2016</v>
      </c>
      <c r="G259" s="122">
        <v>2016</v>
      </c>
      <c r="H259" s="122">
        <v>2016</v>
      </c>
      <c r="I259" s="122">
        <v>2016</v>
      </c>
      <c r="J259" s="122">
        <v>2016</v>
      </c>
      <c r="K259" s="122">
        <v>2016</v>
      </c>
      <c r="L259" s="122">
        <v>2016</v>
      </c>
    </row>
    <row r="260" spans="1:12" x14ac:dyDescent="0.25">
      <c r="A260" s="122"/>
      <c r="B260" s="122" t="s">
        <v>779</v>
      </c>
      <c r="C260" s="122" t="s">
        <v>781</v>
      </c>
      <c r="D260" s="122" t="s">
        <v>23</v>
      </c>
      <c r="E260" s="122" t="s">
        <v>786</v>
      </c>
      <c r="F260" s="122" t="s">
        <v>787</v>
      </c>
      <c r="G260" s="122" t="s">
        <v>790</v>
      </c>
      <c r="H260" s="122" t="s">
        <v>25</v>
      </c>
      <c r="I260" s="122" t="s">
        <v>24</v>
      </c>
      <c r="J260" s="122" t="s">
        <v>35</v>
      </c>
      <c r="K260" s="122" t="s">
        <v>794</v>
      </c>
      <c r="L260" s="122" t="s">
        <v>938</v>
      </c>
    </row>
    <row r="261" spans="1:12" x14ac:dyDescent="0.25">
      <c r="A261" s="122" t="s">
        <v>528</v>
      </c>
      <c r="B261" s="16">
        <f>+'SCC x Atuacao = Comércio'!B293/'SCC x Atuacao = Comércio'!B261-1</f>
        <v>5.0574696495343519E-2</v>
      </c>
      <c r="C261" s="16" t="e">
        <f>+'SCC x Atuacao = Comércio'!C293/'SCC x Atuacao = Comércio'!C261-1</f>
        <v>#DIV/0!</v>
      </c>
      <c r="D261" s="16" t="e">
        <f>+'SCC x Atuacao = Comércio'!D293/'SCC x Atuacao = Comércio'!D261-1</f>
        <v>#DIV/0!</v>
      </c>
      <c r="E261" s="16" t="e">
        <f>+'SCC x Atuacao = Comércio'!E293/'SCC x Atuacao = Comércio'!E261-1</f>
        <v>#DIV/0!</v>
      </c>
      <c r="F261" s="16">
        <f>+'SCC x Atuacao = Comércio'!F293/'SCC x Atuacao = Comércio'!F261-1</f>
        <v>-4.4835398858883324E-2</v>
      </c>
      <c r="G261" s="16" t="e">
        <f>+'SCC x Atuacao = Comércio'!G293/'SCC x Atuacao = Comércio'!G261-1</f>
        <v>#DIV/0!</v>
      </c>
      <c r="H261" s="16" t="e">
        <f>+'SCC x Atuacao = Comércio'!H293/'SCC x Atuacao = Comércio'!H261-1</f>
        <v>#DIV/0!</v>
      </c>
      <c r="I261" s="16">
        <f>+'SCC x Atuacao = Comércio'!I293/'SCC x Atuacao = Comércio'!I261-1</f>
        <v>-5.5080665791049754E-2</v>
      </c>
      <c r="J261" s="16" t="e">
        <f>+'SCC x Atuacao = Comércio'!J293/'SCC x Atuacao = Comércio'!J261-1</f>
        <v>#DIV/0!</v>
      </c>
      <c r="K261" s="16" t="e">
        <f>+'SCC x Atuacao = Comércio'!K293/'SCC x Atuacao = Comércio'!K261-1</f>
        <v>#DIV/0!</v>
      </c>
      <c r="L261" s="16">
        <f>+'SCC x Atuacao = Comércio'!L293/'SCC x Atuacao = Comércio'!L261-1</f>
        <v>-1.8093517282402716E-2</v>
      </c>
    </row>
    <row r="262" spans="1:12" x14ac:dyDescent="0.25">
      <c r="A262" s="122" t="s">
        <v>529</v>
      </c>
      <c r="B262" s="16">
        <f>+'SCC x Atuacao = Comércio'!B294/'SCC x Atuacao = Comércio'!B262-1</f>
        <v>0.18602258450266462</v>
      </c>
      <c r="C262" s="16" t="e">
        <f>+'SCC x Atuacao = Comércio'!C294/'SCC x Atuacao = Comércio'!C262-1</f>
        <v>#DIV/0!</v>
      </c>
      <c r="D262" s="16" t="e">
        <f>+'SCC x Atuacao = Comércio'!D294/'SCC x Atuacao = Comércio'!D262-1</f>
        <v>#DIV/0!</v>
      </c>
      <c r="E262" s="16" t="e">
        <f>+'SCC x Atuacao = Comércio'!E294/'SCC x Atuacao = Comércio'!E262-1</f>
        <v>#DIV/0!</v>
      </c>
      <c r="F262" s="16">
        <f>+'SCC x Atuacao = Comércio'!F294/'SCC x Atuacao = Comércio'!F262-1</f>
        <v>-5.2973644783136598E-2</v>
      </c>
      <c r="G262" s="16" t="e">
        <f>+'SCC x Atuacao = Comércio'!G294/'SCC x Atuacao = Comércio'!G262-1</f>
        <v>#DIV/0!</v>
      </c>
      <c r="H262" s="16" t="e">
        <f>+'SCC x Atuacao = Comércio'!H294/'SCC x Atuacao = Comércio'!H262-1</f>
        <v>#DIV/0!</v>
      </c>
      <c r="I262" s="16">
        <f>+'SCC x Atuacao = Comércio'!I294/'SCC x Atuacao = Comércio'!I262-1</f>
        <v>0.15876286019167019</v>
      </c>
      <c r="J262" s="16" t="e">
        <f>+'SCC x Atuacao = Comércio'!J294/'SCC x Atuacao = Comércio'!J262-1</f>
        <v>#DIV/0!</v>
      </c>
      <c r="K262" s="16" t="e">
        <f>+'SCC x Atuacao = Comércio'!K294/'SCC x Atuacao = Comércio'!K262-1</f>
        <v>#DIV/0!</v>
      </c>
      <c r="L262" s="16">
        <f>+'SCC x Atuacao = Comércio'!L294/'SCC x Atuacao = Comércio'!L262-1</f>
        <v>2.2452908499928093E-2</v>
      </c>
    </row>
    <row r="263" spans="1:12" x14ac:dyDescent="0.25">
      <c r="A263" s="122" t="s">
        <v>530</v>
      </c>
      <c r="B263" s="16">
        <f>+'SCC x Atuacao = Comércio'!B295/'SCC x Atuacao = Comércio'!B263-1</f>
        <v>-3.7100476592605403E-2</v>
      </c>
      <c r="C263" s="16" t="e">
        <f>+'SCC x Atuacao = Comércio'!C295/'SCC x Atuacao = Comércio'!C263-1</f>
        <v>#DIV/0!</v>
      </c>
      <c r="D263" s="16" t="e">
        <f>+'SCC x Atuacao = Comércio'!D295/'SCC x Atuacao = Comércio'!D263-1</f>
        <v>#DIV/0!</v>
      </c>
      <c r="E263" s="16" t="e">
        <f>+'SCC x Atuacao = Comércio'!E295/'SCC x Atuacao = Comércio'!E263-1</f>
        <v>#DIV/0!</v>
      </c>
      <c r="F263" s="16">
        <f>+'SCC x Atuacao = Comércio'!F295/'SCC x Atuacao = Comércio'!F263-1</f>
        <v>-7.0291401352540972E-2</v>
      </c>
      <c r="G263" s="16" t="e">
        <f>+'SCC x Atuacao = Comércio'!G295/'SCC x Atuacao = Comércio'!G263-1</f>
        <v>#DIV/0!</v>
      </c>
      <c r="H263" s="16" t="e">
        <f>+'SCC x Atuacao = Comércio'!H295/'SCC x Atuacao = Comércio'!H263-1</f>
        <v>#DIV/0!</v>
      </c>
      <c r="I263" s="16">
        <f>+'SCC x Atuacao = Comércio'!I295/'SCC x Atuacao = Comércio'!I263-1</f>
        <v>0.19667097484523488</v>
      </c>
      <c r="J263" s="16" t="e">
        <f>+'SCC x Atuacao = Comércio'!J295/'SCC x Atuacao = Comércio'!J263-1</f>
        <v>#DIV/0!</v>
      </c>
      <c r="K263" s="16" t="e">
        <f>+'SCC x Atuacao = Comércio'!K295/'SCC x Atuacao = Comércio'!K263-1</f>
        <v>#DIV/0!</v>
      </c>
      <c r="L263" s="16">
        <f>+'SCC x Atuacao = Comércio'!L295/'SCC x Atuacao = Comércio'!L263-1</f>
        <v>-5.1793219528158851E-2</v>
      </c>
    </row>
    <row r="264" spans="1:12" x14ac:dyDescent="0.25">
      <c r="A264" s="122" t="s">
        <v>531</v>
      </c>
      <c r="B264" s="16">
        <f>+'SCC x Atuacao = Comércio'!B296/'SCC x Atuacao = Comércio'!B264-1</f>
        <v>0.11882139931695268</v>
      </c>
      <c r="C264" s="16" t="e">
        <f>+'SCC x Atuacao = Comércio'!C296/'SCC x Atuacao = Comércio'!C264-1</f>
        <v>#DIV/0!</v>
      </c>
      <c r="D264" s="16" t="e">
        <f>+'SCC x Atuacao = Comércio'!D296/'SCC x Atuacao = Comércio'!D264-1</f>
        <v>#DIV/0!</v>
      </c>
      <c r="E264" s="16" t="e">
        <f>+'SCC x Atuacao = Comércio'!E296/'SCC x Atuacao = Comércio'!E264-1</f>
        <v>#DIV/0!</v>
      </c>
      <c r="F264" s="16">
        <f>+'SCC x Atuacao = Comércio'!F296/'SCC x Atuacao = Comércio'!F264-1</f>
        <v>-2.8113560948206384E-4</v>
      </c>
      <c r="G264" s="16" t="e">
        <f>+'SCC x Atuacao = Comércio'!G296/'SCC x Atuacao = Comércio'!G264-1</f>
        <v>#DIV/0!</v>
      </c>
      <c r="H264" s="16" t="e">
        <f>+'SCC x Atuacao = Comércio'!H296/'SCC x Atuacao = Comércio'!H264-1</f>
        <v>#DIV/0!</v>
      </c>
      <c r="I264" s="16">
        <f>+'SCC x Atuacao = Comércio'!I296/'SCC x Atuacao = Comércio'!I264-1</f>
        <v>-0.19994835269832489</v>
      </c>
      <c r="J264" s="16" t="e">
        <f>+'SCC x Atuacao = Comércio'!J296/'SCC x Atuacao = Comércio'!J264-1</f>
        <v>#DIV/0!</v>
      </c>
      <c r="K264" s="16" t="e">
        <f>+'SCC x Atuacao = Comércio'!K296/'SCC x Atuacao = Comércio'!K264-1</f>
        <v>#DIV/0!</v>
      </c>
      <c r="L264" s="16">
        <f>+'SCC x Atuacao = Comércio'!L296/'SCC x Atuacao = Comércio'!L264-1</f>
        <v>-9.0492336631149417E-3</v>
      </c>
    </row>
    <row r="265" spans="1:12" x14ac:dyDescent="0.25">
      <c r="A265" s="122" t="s">
        <v>532</v>
      </c>
      <c r="B265" s="16">
        <f>+'SCC x Atuacao = Comércio'!B297/'SCC x Atuacao = Comércio'!B265-1</f>
        <v>0.23670597957297934</v>
      </c>
      <c r="C265" s="16" t="e">
        <f>+'SCC x Atuacao = Comércio'!C297/'SCC x Atuacao = Comércio'!C265-1</f>
        <v>#DIV/0!</v>
      </c>
      <c r="D265" s="16" t="e">
        <f>+'SCC x Atuacao = Comércio'!D297/'SCC x Atuacao = Comércio'!D265-1</f>
        <v>#DIV/0!</v>
      </c>
      <c r="E265" s="16" t="e">
        <f>+'SCC x Atuacao = Comércio'!E297/'SCC x Atuacao = Comércio'!E265-1</f>
        <v>#DIV/0!</v>
      </c>
      <c r="F265" s="16">
        <f>+'SCC x Atuacao = Comércio'!F297/'SCC x Atuacao = Comércio'!F265-1</f>
        <v>-4.2857159310071835E-2</v>
      </c>
      <c r="G265" s="16" t="e">
        <f>+'SCC x Atuacao = Comércio'!G297/'SCC x Atuacao = Comércio'!G265-1</f>
        <v>#DIV/0!</v>
      </c>
      <c r="H265" s="16" t="e">
        <f>+'SCC x Atuacao = Comércio'!H297/'SCC x Atuacao = Comércio'!H265-1</f>
        <v>#DIV/0!</v>
      </c>
      <c r="I265" s="16">
        <f>+'SCC x Atuacao = Comércio'!I297/'SCC x Atuacao = Comércio'!I265-1</f>
        <v>-0.17866316307103192</v>
      </c>
      <c r="J265" s="16" t="e">
        <f>+'SCC x Atuacao = Comércio'!J297/'SCC x Atuacao = Comércio'!J265-1</f>
        <v>#DIV/0!</v>
      </c>
      <c r="K265" s="16" t="e">
        <f>+'SCC x Atuacao = Comércio'!K297/'SCC x Atuacao = Comércio'!K265-1</f>
        <v>#DIV/0!</v>
      </c>
      <c r="L265" s="16">
        <f>+'SCC x Atuacao = Comércio'!L297/'SCC x Atuacao = Comércio'!L265-1</f>
        <v>-8.0460882970015968E-3</v>
      </c>
    </row>
    <row r="266" spans="1:12" x14ac:dyDescent="0.25">
      <c r="A266" s="122" t="s">
        <v>533</v>
      </c>
      <c r="B266" s="16">
        <f>+'SCC x Atuacao = Comércio'!B298/'SCC x Atuacao = Comércio'!B266-1</f>
        <v>-5.5405523340341878E-2</v>
      </c>
      <c r="C266" s="16" t="e">
        <f>+'SCC x Atuacao = Comércio'!C298/'SCC x Atuacao = Comércio'!C266-1</f>
        <v>#DIV/0!</v>
      </c>
      <c r="D266" s="16" t="e">
        <f>+'SCC x Atuacao = Comércio'!D298/'SCC x Atuacao = Comércio'!D266-1</f>
        <v>#DIV/0!</v>
      </c>
      <c r="E266" s="16" t="e">
        <f>+'SCC x Atuacao = Comércio'!E298/'SCC x Atuacao = Comércio'!E266-1</f>
        <v>#DIV/0!</v>
      </c>
      <c r="F266" s="16">
        <f>+'SCC x Atuacao = Comércio'!F298/'SCC x Atuacao = Comércio'!F266-1</f>
        <v>2.1219719356162292E-2</v>
      </c>
      <c r="G266" s="16" t="e">
        <f>+'SCC x Atuacao = Comércio'!G298/'SCC x Atuacao = Comércio'!G266-1</f>
        <v>#DIV/0!</v>
      </c>
      <c r="H266" s="16" t="e">
        <f>+'SCC x Atuacao = Comércio'!H298/'SCC x Atuacao = Comércio'!H266-1</f>
        <v>#DIV/0!</v>
      </c>
      <c r="I266" s="16">
        <f>+'SCC x Atuacao = Comércio'!I298/'SCC x Atuacao = Comércio'!I266-1</f>
        <v>0.91412734644630267</v>
      </c>
      <c r="J266" s="16" t="e">
        <f>+'SCC x Atuacao = Comércio'!J298/'SCC x Atuacao = Comércio'!J266-1</f>
        <v>#DIV/0!</v>
      </c>
      <c r="K266" s="16" t="e">
        <f>+'SCC x Atuacao = Comércio'!K298/'SCC x Atuacao = Comércio'!K266-1</f>
        <v>#DIV/0!</v>
      </c>
      <c r="L266" s="16">
        <f>+'SCC x Atuacao = Comércio'!L298/'SCC x Atuacao = Comércio'!L266-1</f>
        <v>2.0624250266378263E-2</v>
      </c>
    </row>
    <row r="267" spans="1:12" x14ac:dyDescent="0.25">
      <c r="A267" s="122" t="s">
        <v>534</v>
      </c>
      <c r="B267" s="16">
        <f>+'SCC x Atuacao = Comércio'!B299/'SCC x Atuacao = Comércio'!B267-1</f>
        <v>0.21687459688099686</v>
      </c>
      <c r="C267" s="16" t="e">
        <f>+'SCC x Atuacao = Comércio'!C299/'SCC x Atuacao = Comércio'!C267-1</f>
        <v>#DIV/0!</v>
      </c>
      <c r="D267" s="16" t="e">
        <f>+'SCC x Atuacao = Comércio'!D299/'SCC x Atuacao = Comércio'!D267-1</f>
        <v>#DIV/0!</v>
      </c>
      <c r="E267" s="16" t="e">
        <f>+'SCC x Atuacao = Comércio'!E299/'SCC x Atuacao = Comércio'!E267-1</f>
        <v>#DIV/0!</v>
      </c>
      <c r="F267" s="16">
        <f>+'SCC x Atuacao = Comércio'!F299/'SCC x Atuacao = Comércio'!F267-1</f>
        <v>5.1041418765956026E-2</v>
      </c>
      <c r="G267" s="16" t="e">
        <f>+'SCC x Atuacao = Comércio'!G299/'SCC x Atuacao = Comércio'!G267-1</f>
        <v>#DIV/0!</v>
      </c>
      <c r="H267" s="16" t="e">
        <f>+'SCC x Atuacao = Comércio'!H299/'SCC x Atuacao = Comércio'!H267-1</f>
        <v>#DIV/0!</v>
      </c>
      <c r="I267" s="16">
        <f>+'SCC x Atuacao = Comércio'!I299/'SCC x Atuacao = Comércio'!I267-1</f>
        <v>-0.19255740754268469</v>
      </c>
      <c r="J267" s="16" t="e">
        <f>+'SCC x Atuacao = Comércio'!J299/'SCC x Atuacao = Comércio'!J267-1</f>
        <v>#DIV/0!</v>
      </c>
      <c r="K267" s="16" t="e">
        <f>+'SCC x Atuacao = Comércio'!K299/'SCC x Atuacao = Comércio'!K267-1</f>
        <v>#DIV/0!</v>
      </c>
      <c r="L267" s="16">
        <f>+'SCC x Atuacao = Comércio'!L299/'SCC x Atuacao = Comércio'!L267-1</f>
        <v>4.3935530937594836E-2</v>
      </c>
    </row>
    <row r="268" spans="1:12" x14ac:dyDescent="0.25">
      <c r="A268" s="122" t="s">
        <v>535</v>
      </c>
      <c r="B268" s="16">
        <f>+'SCC x Atuacao = Comércio'!B300/'SCC x Atuacao = Comércio'!B268-1</f>
        <v>7.2985537146977864E-2</v>
      </c>
      <c r="C268" s="16" t="e">
        <f>+'SCC x Atuacao = Comércio'!C300/'SCC x Atuacao = Comércio'!C268-1</f>
        <v>#DIV/0!</v>
      </c>
      <c r="D268" s="16" t="e">
        <f>+'SCC x Atuacao = Comércio'!D300/'SCC x Atuacao = Comércio'!D268-1</f>
        <v>#DIV/0!</v>
      </c>
      <c r="E268" s="16" t="e">
        <f>+'SCC x Atuacao = Comércio'!E300/'SCC x Atuacao = Comércio'!E268-1</f>
        <v>#DIV/0!</v>
      </c>
      <c r="F268" s="16">
        <f>+'SCC x Atuacao = Comércio'!F300/'SCC x Atuacao = Comércio'!F268-1</f>
        <v>4.2938999282853718E-2</v>
      </c>
      <c r="G268" s="16" t="e">
        <f>+'SCC x Atuacao = Comércio'!G300/'SCC x Atuacao = Comércio'!G268-1</f>
        <v>#DIV/0!</v>
      </c>
      <c r="H268" s="16" t="e">
        <f>+'SCC x Atuacao = Comércio'!H300/'SCC x Atuacao = Comércio'!H268-1</f>
        <v>#DIV/0!</v>
      </c>
      <c r="I268" s="16">
        <f>+'SCC x Atuacao = Comércio'!I300/'SCC x Atuacao = Comércio'!I268-1</f>
        <v>-0.24806463718780225</v>
      </c>
      <c r="J268" s="16" t="e">
        <f>+'SCC x Atuacao = Comércio'!J300/'SCC x Atuacao = Comércio'!J268-1</f>
        <v>#DIV/0!</v>
      </c>
      <c r="K268" s="16" t="e">
        <f>+'SCC x Atuacao = Comércio'!K300/'SCC x Atuacao = Comércio'!K268-1</f>
        <v>#DIV/0!</v>
      </c>
      <c r="L268" s="16">
        <f>+'SCC x Atuacao = Comércio'!L300/'SCC x Atuacao = Comércio'!L268-1</f>
        <v>3.4398935425882682E-2</v>
      </c>
    </row>
    <row r="269" spans="1:12" x14ac:dyDescent="0.25">
      <c r="A269" s="122" t="s">
        <v>536</v>
      </c>
      <c r="B269" s="16">
        <f>+'SCC x Atuacao = Comércio'!B301/'SCC x Atuacao = Comércio'!B269-1</f>
        <v>-1.9371594066793008E-2</v>
      </c>
      <c r="C269" s="16" t="e">
        <f>+'SCC x Atuacao = Comércio'!C301/'SCC x Atuacao = Comércio'!C269-1</f>
        <v>#DIV/0!</v>
      </c>
      <c r="D269" s="16" t="e">
        <f>+'SCC x Atuacao = Comércio'!D301/'SCC x Atuacao = Comércio'!D269-1</f>
        <v>#DIV/0!</v>
      </c>
      <c r="E269" s="16" t="e">
        <f>+'SCC x Atuacao = Comércio'!E301/'SCC x Atuacao = Comércio'!E269-1</f>
        <v>#DIV/0!</v>
      </c>
      <c r="F269" s="16">
        <f>+'SCC x Atuacao = Comércio'!F301/'SCC x Atuacao = Comércio'!F269-1</f>
        <v>2.4255590460432908E-2</v>
      </c>
      <c r="G269" s="16" t="e">
        <f>+'SCC x Atuacao = Comércio'!G301/'SCC x Atuacao = Comércio'!G269-1</f>
        <v>#DIV/0!</v>
      </c>
      <c r="H269" s="16" t="e">
        <f>+'SCC x Atuacao = Comércio'!H301/'SCC x Atuacao = Comércio'!H269-1</f>
        <v>#DIV/0!</v>
      </c>
      <c r="I269" s="16">
        <f>+'SCC x Atuacao = Comércio'!I301/'SCC x Atuacao = Comércio'!I269-1</f>
        <v>-6.1650680019107007E-2</v>
      </c>
      <c r="J269" s="16" t="e">
        <f>+'SCC x Atuacao = Comércio'!J301/'SCC x Atuacao = Comércio'!J269-1</f>
        <v>#DIV/0!</v>
      </c>
      <c r="K269" s="16" t="e">
        <f>+'SCC x Atuacao = Comércio'!K301/'SCC x Atuacao = Comércio'!K269-1</f>
        <v>#DIV/0!</v>
      </c>
      <c r="L269" s="16">
        <f>+'SCC x Atuacao = Comércio'!L301/'SCC x Atuacao = Comércio'!L269-1</f>
        <v>1.0875033804473411E-2</v>
      </c>
    </row>
    <row r="270" spans="1:12" x14ac:dyDescent="0.25">
      <c r="A270" s="122" t="s">
        <v>537</v>
      </c>
      <c r="B270" s="16">
        <f>+'SCC x Atuacao = Comércio'!B302/'SCC x Atuacao = Comércio'!B270-1</f>
        <v>0.19679705029994721</v>
      </c>
      <c r="C270" s="16" t="e">
        <f>+'SCC x Atuacao = Comércio'!C302/'SCC x Atuacao = Comércio'!C270-1</f>
        <v>#DIV/0!</v>
      </c>
      <c r="D270" s="16" t="e">
        <f>+'SCC x Atuacao = Comércio'!D302/'SCC x Atuacao = Comércio'!D270-1</f>
        <v>#DIV/0!</v>
      </c>
      <c r="E270" s="16" t="e">
        <f>+'SCC x Atuacao = Comércio'!E302/'SCC x Atuacao = Comércio'!E270-1</f>
        <v>#DIV/0!</v>
      </c>
      <c r="F270" s="16">
        <f>+'SCC x Atuacao = Comércio'!F302/'SCC x Atuacao = Comércio'!F270-1</f>
        <v>6.1143037423327939E-2</v>
      </c>
      <c r="G270" s="16" t="e">
        <f>+'SCC x Atuacao = Comércio'!G302/'SCC x Atuacao = Comércio'!G270-1</f>
        <v>#DIV/0!</v>
      </c>
      <c r="H270" s="16" t="e">
        <f>+'SCC x Atuacao = Comércio'!H302/'SCC x Atuacao = Comércio'!H270-1</f>
        <v>#DIV/0!</v>
      </c>
      <c r="I270" s="16">
        <f>+'SCC x Atuacao = Comércio'!I302/'SCC x Atuacao = Comércio'!I270-1</f>
        <v>1.8215834697408839E-2</v>
      </c>
      <c r="J270" s="16" t="e">
        <f>+'SCC x Atuacao = Comércio'!J302/'SCC x Atuacao = Comércio'!J270-1</f>
        <v>#DIV/0!</v>
      </c>
      <c r="K270" s="16" t="e">
        <f>+'SCC x Atuacao = Comércio'!K302/'SCC x Atuacao = Comércio'!K270-1</f>
        <v>#DIV/0!</v>
      </c>
      <c r="L270" s="16">
        <f>+'SCC x Atuacao = Comércio'!L302/'SCC x Atuacao = Comércio'!L270-1</f>
        <v>7.2850166166479768E-2</v>
      </c>
    </row>
    <row r="271" spans="1:12" x14ac:dyDescent="0.25">
      <c r="A271" s="122" t="s">
        <v>538</v>
      </c>
      <c r="B271" s="16">
        <f>+'SCC x Atuacao = Comércio'!B303/'SCC x Atuacao = Comércio'!B271-1</f>
        <v>4.1710142456675259E-2</v>
      </c>
      <c r="C271" s="16" t="e">
        <f>+'SCC x Atuacao = Comércio'!C303/'SCC x Atuacao = Comércio'!C271-1</f>
        <v>#DIV/0!</v>
      </c>
      <c r="D271" s="16" t="e">
        <f>+'SCC x Atuacao = Comércio'!D303/'SCC x Atuacao = Comércio'!D271-1</f>
        <v>#DIV/0!</v>
      </c>
      <c r="E271" s="16" t="e">
        <f>+'SCC x Atuacao = Comércio'!E303/'SCC x Atuacao = Comércio'!E271-1</f>
        <v>#DIV/0!</v>
      </c>
      <c r="F271" s="16">
        <f>+'SCC x Atuacao = Comércio'!F303/'SCC x Atuacao = Comércio'!F271-1</f>
        <v>5.3186829649611855E-2</v>
      </c>
      <c r="G271" s="16" t="e">
        <f>+'SCC x Atuacao = Comércio'!G303/'SCC x Atuacao = Comércio'!G271-1</f>
        <v>#DIV/0!</v>
      </c>
      <c r="H271" s="16" t="e">
        <f>+'SCC x Atuacao = Comércio'!H303/'SCC x Atuacao = Comércio'!H271-1</f>
        <v>#DIV/0!</v>
      </c>
      <c r="I271" s="16">
        <f>+'SCC x Atuacao = Comércio'!I303/'SCC x Atuacao = Comércio'!I271-1</f>
        <v>-0.13748547282081247</v>
      </c>
      <c r="J271" s="16" t="e">
        <f>+'SCC x Atuacao = Comércio'!J303/'SCC x Atuacao = Comércio'!J271-1</f>
        <v>#DIV/0!</v>
      </c>
      <c r="K271" s="16" t="e">
        <f>+'SCC x Atuacao = Comércio'!K303/'SCC x Atuacao = Comércio'!K271-1</f>
        <v>#DIV/0!</v>
      </c>
      <c r="L271" s="16">
        <f>+'SCC x Atuacao = Comércio'!L303/'SCC x Atuacao = Comércio'!L271-1</f>
        <v>4.2341782094001079E-2</v>
      </c>
    </row>
    <row r="272" spans="1:12" x14ac:dyDescent="0.25">
      <c r="A272" s="122" t="s">
        <v>539</v>
      </c>
      <c r="B272" s="16">
        <f>+'SCC x Atuacao = Comércio'!B304/'SCC x Atuacao = Comércio'!B272-1</f>
        <v>0.16636197212314596</v>
      </c>
      <c r="C272" s="16" t="e">
        <f>+'SCC x Atuacao = Comércio'!C304/'SCC x Atuacao = Comércio'!C272-1</f>
        <v>#DIV/0!</v>
      </c>
      <c r="D272" s="16" t="e">
        <f>+'SCC x Atuacao = Comércio'!D304/'SCC x Atuacao = Comércio'!D272-1</f>
        <v>#DIV/0!</v>
      </c>
      <c r="E272" s="16" t="e">
        <f>+'SCC x Atuacao = Comércio'!E304/'SCC x Atuacao = Comércio'!E272-1</f>
        <v>#DIV/0!</v>
      </c>
      <c r="F272" s="16">
        <f>+'SCC x Atuacao = Comércio'!F304/'SCC x Atuacao = Comércio'!F272-1</f>
        <v>8.6694361669935827E-2</v>
      </c>
      <c r="G272" s="16" t="e">
        <f>+'SCC x Atuacao = Comércio'!G304/'SCC x Atuacao = Comércio'!G272-1</f>
        <v>#DIV/0!</v>
      </c>
      <c r="H272" s="16" t="e">
        <f>+'SCC x Atuacao = Comércio'!H304/'SCC x Atuacao = Comércio'!H272-1</f>
        <v>#DIV/0!</v>
      </c>
      <c r="I272" s="16">
        <f>+'SCC x Atuacao = Comércio'!I304/'SCC x Atuacao = Comércio'!I272-1</f>
        <v>0.27869366422463049</v>
      </c>
      <c r="J272" s="16" t="e">
        <f>+'SCC x Atuacao = Comércio'!J304/'SCC x Atuacao = Comércio'!J272-1</f>
        <v>#DIV/0!</v>
      </c>
      <c r="K272" s="16" t="e">
        <f>+'SCC x Atuacao = Comércio'!K304/'SCC x Atuacao = Comércio'!K272-1</f>
        <v>#DIV/0!</v>
      </c>
      <c r="L272" s="16">
        <f>+'SCC x Atuacao = Comércio'!L304/'SCC x Atuacao = Comércio'!L272-1</f>
        <v>0.11068506554484348</v>
      </c>
    </row>
    <row r="273" spans="1:12" x14ac:dyDescent="0.25">
      <c r="A273" s="122" t="s">
        <v>540</v>
      </c>
      <c r="B273" s="16">
        <f>+'SCC x Atuacao = Comércio'!B305/'SCC x Atuacao = Comércio'!B273-1</f>
        <v>0.17511024179560075</v>
      </c>
      <c r="C273" s="16" t="e">
        <f>+'SCC x Atuacao = Comércio'!C305/'SCC x Atuacao = Comércio'!C273-1</f>
        <v>#DIV/0!</v>
      </c>
      <c r="D273" s="16" t="e">
        <f>+'SCC x Atuacao = Comércio'!D305/'SCC x Atuacao = Comércio'!D273-1</f>
        <v>#DIV/0!</v>
      </c>
      <c r="E273" s="16" t="e">
        <f>+'SCC x Atuacao = Comércio'!E305/'SCC x Atuacao = Comércio'!E273-1</f>
        <v>#DIV/0!</v>
      </c>
      <c r="F273" s="16">
        <f>+'SCC x Atuacao = Comércio'!F305/'SCC x Atuacao = Comércio'!F273-1</f>
        <v>-0.41585931754854144</v>
      </c>
      <c r="G273" s="16" t="e">
        <f>+'SCC x Atuacao = Comércio'!G305/'SCC x Atuacao = Comércio'!G273-1</f>
        <v>#DIV/0!</v>
      </c>
      <c r="H273" s="16" t="e">
        <f>+'SCC x Atuacao = Comércio'!H305/'SCC x Atuacao = Comércio'!H273-1</f>
        <v>#DIV/0!</v>
      </c>
      <c r="I273" s="16">
        <f>+'SCC x Atuacao = Comércio'!I305/'SCC x Atuacao = Comércio'!I273-1</f>
        <v>-6.6419625779750469E-2</v>
      </c>
      <c r="J273" s="16" t="e">
        <f>+'SCC x Atuacao = Comércio'!J305/'SCC x Atuacao = Comércio'!J273-1</f>
        <v>#DIV/0!</v>
      </c>
      <c r="K273" s="16" t="e">
        <f>+'SCC x Atuacao = Comércio'!K305/'SCC x Atuacao = Comércio'!K273-1</f>
        <v>#DIV/0!</v>
      </c>
      <c r="L273" s="16">
        <f>+'SCC x Atuacao = Comércio'!L305/'SCC x Atuacao = Comércio'!L273-1</f>
        <v>-0.35444488169840405</v>
      </c>
    </row>
    <row r="274" spans="1:12" x14ac:dyDescent="0.25">
      <c r="A274" s="122" t="s">
        <v>541</v>
      </c>
      <c r="B274" s="16">
        <f>+'SCC x Atuacao = Comércio'!B306/'SCC x Atuacao = Comércio'!B274-1</f>
        <v>0.16536033939663874</v>
      </c>
      <c r="C274" s="16" t="e">
        <f>+'SCC x Atuacao = Comércio'!C306/'SCC x Atuacao = Comércio'!C274-1</f>
        <v>#DIV/0!</v>
      </c>
      <c r="D274" s="16" t="e">
        <f>+'SCC x Atuacao = Comércio'!D306/'SCC x Atuacao = Comércio'!D274-1</f>
        <v>#DIV/0!</v>
      </c>
      <c r="E274" s="16" t="e">
        <f>+'SCC x Atuacao = Comércio'!E306/'SCC x Atuacao = Comércio'!E274-1</f>
        <v>#DIV/0!</v>
      </c>
      <c r="F274" s="16">
        <f>+'SCC x Atuacao = Comércio'!F306/'SCC x Atuacao = Comércio'!F274-1</f>
        <v>0.15590861951926049</v>
      </c>
      <c r="G274" s="16" t="e">
        <f>+'SCC x Atuacao = Comércio'!G306/'SCC x Atuacao = Comércio'!G274-1</f>
        <v>#DIV/0!</v>
      </c>
      <c r="H274" s="16" t="e">
        <f>+'SCC x Atuacao = Comércio'!H306/'SCC x Atuacao = Comércio'!H274-1</f>
        <v>#DIV/0!</v>
      </c>
      <c r="I274" s="16">
        <f>+'SCC x Atuacao = Comércio'!I306/'SCC x Atuacao = Comércio'!I274-1</f>
        <v>-0.17237110571234815</v>
      </c>
      <c r="J274" s="16" t="e">
        <f>+'SCC x Atuacao = Comércio'!J306/'SCC x Atuacao = Comércio'!J274-1</f>
        <v>#DIV/0!</v>
      </c>
      <c r="K274" s="16" t="e">
        <f>+'SCC x Atuacao = Comércio'!K306/'SCC x Atuacao = Comércio'!K274-1</f>
        <v>#DIV/0!</v>
      </c>
      <c r="L274" s="16">
        <f>+'SCC x Atuacao = Comércio'!L306/'SCC x Atuacao = Comércio'!L274-1</f>
        <v>0.13977719978832437</v>
      </c>
    </row>
    <row r="275" spans="1:12" x14ac:dyDescent="0.25">
      <c r="A275" s="122" t="s">
        <v>542</v>
      </c>
      <c r="B275" s="16">
        <f>+'SCC x Atuacao = Comércio'!B307/'SCC x Atuacao = Comércio'!B275-1</f>
        <v>6.4994519892106029E-2</v>
      </c>
      <c r="C275" s="16" t="e">
        <f>+'SCC x Atuacao = Comércio'!C307/'SCC x Atuacao = Comércio'!C275-1</f>
        <v>#DIV/0!</v>
      </c>
      <c r="D275" s="16" t="e">
        <f>+'SCC x Atuacao = Comércio'!D307/'SCC x Atuacao = Comércio'!D275-1</f>
        <v>#DIV/0!</v>
      </c>
      <c r="E275" s="16" t="e">
        <f>+'SCC x Atuacao = Comércio'!E307/'SCC x Atuacao = Comércio'!E275-1</f>
        <v>#DIV/0!</v>
      </c>
      <c r="F275" s="16">
        <f>+'SCC x Atuacao = Comércio'!F307/'SCC x Atuacao = Comércio'!F275-1</f>
        <v>-0.16871519981112204</v>
      </c>
      <c r="G275" s="16" t="e">
        <f>+'SCC x Atuacao = Comércio'!G307/'SCC x Atuacao = Comércio'!G275-1</f>
        <v>#DIV/0!</v>
      </c>
      <c r="H275" s="16" t="e">
        <f>+'SCC x Atuacao = Comércio'!H307/'SCC x Atuacao = Comércio'!H275-1</f>
        <v>#DIV/0!</v>
      </c>
      <c r="I275" s="16">
        <f>+'SCC x Atuacao = Comércio'!I307/'SCC x Atuacao = Comércio'!I275-1</f>
        <v>0.19257951935630424</v>
      </c>
      <c r="J275" s="16" t="e">
        <f>+'SCC x Atuacao = Comércio'!J307/'SCC x Atuacao = Comércio'!J275-1</f>
        <v>#DIV/0!</v>
      </c>
      <c r="K275" s="16" t="e">
        <f>+'SCC x Atuacao = Comércio'!K307/'SCC x Atuacao = Comércio'!K275-1</f>
        <v>#DIV/0!</v>
      </c>
      <c r="L275" s="16">
        <f>+'SCC x Atuacao = Comércio'!L307/'SCC x Atuacao = Comércio'!L275-1</f>
        <v>-0.11530015731545917</v>
      </c>
    </row>
    <row r="276" spans="1:12" x14ac:dyDescent="0.25">
      <c r="A276" s="122" t="s">
        <v>543</v>
      </c>
      <c r="B276" s="16">
        <f>+'SCC x Atuacao = Comércio'!B308/'SCC x Atuacao = Comércio'!B276-1</f>
        <v>8.5655454600548575E-2</v>
      </c>
      <c r="C276" s="16" t="e">
        <f>+'SCC x Atuacao = Comércio'!C308/'SCC x Atuacao = Comércio'!C276-1</f>
        <v>#DIV/0!</v>
      </c>
      <c r="D276" s="16" t="e">
        <f>+'SCC x Atuacao = Comércio'!D308/'SCC x Atuacao = Comércio'!D276-1</f>
        <v>#DIV/0!</v>
      </c>
      <c r="E276" s="16" t="e">
        <f>+'SCC x Atuacao = Comércio'!E308/'SCC x Atuacao = Comércio'!E276-1</f>
        <v>#DIV/0!</v>
      </c>
      <c r="F276" s="16">
        <f>+'SCC x Atuacao = Comércio'!F308/'SCC x Atuacao = Comércio'!F276-1</f>
        <v>-0.11175647905664698</v>
      </c>
      <c r="G276" s="16" t="e">
        <f>+'SCC x Atuacao = Comércio'!G308/'SCC x Atuacao = Comércio'!G276-1</f>
        <v>#DIV/0!</v>
      </c>
      <c r="H276" s="16" t="e">
        <f>+'SCC x Atuacao = Comércio'!H308/'SCC x Atuacao = Comércio'!H276-1</f>
        <v>#DIV/0!</v>
      </c>
      <c r="I276" s="16">
        <f>+'SCC x Atuacao = Comércio'!I308/'SCC x Atuacao = Comércio'!I276-1</f>
        <v>-0.12553866684723824</v>
      </c>
      <c r="J276" s="16" t="e">
        <f>+'SCC x Atuacao = Comércio'!J308/'SCC x Atuacao = Comércio'!J276-1</f>
        <v>#DIV/0!</v>
      </c>
      <c r="K276" s="16" t="e">
        <f>+'SCC x Atuacao = Comércio'!K308/'SCC x Atuacao = Comércio'!K276-1</f>
        <v>#DIV/0!</v>
      </c>
      <c r="L276" s="16">
        <f>+'SCC x Atuacao = Comércio'!L308/'SCC x Atuacao = Comércio'!L276-1</f>
        <v>-9.2269751414905565E-2</v>
      </c>
    </row>
    <row r="277" spans="1:12" x14ac:dyDescent="0.25">
      <c r="A277" s="122" t="s">
        <v>544</v>
      </c>
      <c r="B277" s="16">
        <f>+'SCC x Atuacao = Comércio'!B309/'SCC x Atuacao = Comércio'!B277-1</f>
        <v>0.13453856943179954</v>
      </c>
      <c r="C277" s="16" t="e">
        <f>+'SCC x Atuacao = Comércio'!C309/'SCC x Atuacao = Comércio'!C277-1</f>
        <v>#DIV/0!</v>
      </c>
      <c r="D277" s="16" t="e">
        <f>+'SCC x Atuacao = Comércio'!D309/'SCC x Atuacao = Comércio'!D277-1</f>
        <v>#DIV/0!</v>
      </c>
      <c r="E277" s="16" t="e">
        <f>+'SCC x Atuacao = Comércio'!E309/'SCC x Atuacao = Comércio'!E277-1</f>
        <v>#DIV/0!</v>
      </c>
      <c r="F277" s="16">
        <f>+'SCC x Atuacao = Comércio'!F309/'SCC x Atuacao = Comércio'!F277-1</f>
        <v>1.9825807526629768E-2</v>
      </c>
      <c r="G277" s="16" t="e">
        <f>+'SCC x Atuacao = Comércio'!G309/'SCC x Atuacao = Comércio'!G277-1</f>
        <v>#DIV/0!</v>
      </c>
      <c r="H277" s="16" t="e">
        <f>+'SCC x Atuacao = Comércio'!H309/'SCC x Atuacao = Comércio'!H277-1</f>
        <v>#DIV/0!</v>
      </c>
      <c r="I277" s="16">
        <f>+'SCC x Atuacao = Comércio'!I309/'SCC x Atuacao = Comércio'!I277-1</f>
        <v>1.3953081131872436E-2</v>
      </c>
      <c r="J277" s="16" t="e">
        <f>+'SCC x Atuacao = Comércio'!J309/'SCC x Atuacao = Comércio'!J277-1</f>
        <v>#DIV/0!</v>
      </c>
      <c r="K277" s="16" t="e">
        <f>+'SCC x Atuacao = Comércio'!K309/'SCC x Atuacao = Comércio'!K277-1</f>
        <v>#DIV/0!</v>
      </c>
      <c r="L277" s="16">
        <f>+'SCC x Atuacao = Comércio'!L309/'SCC x Atuacao = Comércio'!L277-1</f>
        <v>3.485531416142984E-2</v>
      </c>
    </row>
    <row r="278" spans="1:12" x14ac:dyDescent="0.25">
      <c r="A278" s="122" t="s">
        <v>545</v>
      </c>
      <c r="B278" s="16">
        <f>+'SCC x Atuacao = Comércio'!B310/'SCC x Atuacao = Comércio'!B278-1</f>
        <v>5.4891063830594167E-2</v>
      </c>
      <c r="C278" s="16" t="e">
        <f>+'SCC x Atuacao = Comércio'!C310/'SCC x Atuacao = Comércio'!C278-1</f>
        <v>#DIV/0!</v>
      </c>
      <c r="D278" s="16" t="e">
        <f>+'SCC x Atuacao = Comércio'!D310/'SCC x Atuacao = Comércio'!D278-1</f>
        <v>#DIV/0!</v>
      </c>
      <c r="E278" s="16" t="e">
        <f>+'SCC x Atuacao = Comércio'!E310/'SCC x Atuacao = Comércio'!E278-1</f>
        <v>#DIV/0!</v>
      </c>
      <c r="F278" s="16">
        <f>+'SCC x Atuacao = Comércio'!F310/'SCC x Atuacao = Comércio'!F278-1</f>
        <v>-1.5635492468692558E-2</v>
      </c>
      <c r="G278" s="16" t="e">
        <f>+'SCC x Atuacao = Comércio'!G310/'SCC x Atuacao = Comércio'!G278-1</f>
        <v>#DIV/0!</v>
      </c>
      <c r="H278" s="16" t="e">
        <f>+'SCC x Atuacao = Comércio'!H310/'SCC x Atuacao = Comércio'!H278-1</f>
        <v>#DIV/0!</v>
      </c>
      <c r="I278" s="16">
        <f>+'SCC x Atuacao = Comércio'!I310/'SCC x Atuacao = Comércio'!I278-1</f>
        <v>1.9456419257977586E-2</v>
      </c>
      <c r="J278" s="16" t="e">
        <f>+'SCC x Atuacao = Comércio'!J310/'SCC x Atuacao = Comércio'!J278-1</f>
        <v>#DIV/0!</v>
      </c>
      <c r="K278" s="16" t="e">
        <f>+'SCC x Atuacao = Comércio'!K310/'SCC x Atuacao = Comércio'!K278-1</f>
        <v>#DIV/0!</v>
      </c>
      <c r="L278" s="16">
        <f>+'SCC x Atuacao = Comércio'!L310/'SCC x Atuacao = Comércio'!L278-1</f>
        <v>-1.9058254425609045E-3</v>
      </c>
    </row>
    <row r="279" spans="1:12" x14ac:dyDescent="0.25">
      <c r="A279" s="122" t="s">
        <v>546</v>
      </c>
      <c r="B279" s="16">
        <f>+'SCC x Atuacao = Comércio'!B311/'SCC x Atuacao = Comércio'!B279-1</f>
        <v>8.2892991793265036E-2</v>
      </c>
      <c r="C279" s="16" t="e">
        <f>+'SCC x Atuacao = Comércio'!C311/'SCC x Atuacao = Comércio'!C279-1</f>
        <v>#DIV/0!</v>
      </c>
      <c r="D279" s="16" t="e">
        <f>+'SCC x Atuacao = Comércio'!D311/'SCC x Atuacao = Comércio'!D279-1</f>
        <v>#DIV/0!</v>
      </c>
      <c r="E279" s="16" t="e">
        <f>+'SCC x Atuacao = Comércio'!E311/'SCC x Atuacao = Comércio'!E279-1</f>
        <v>#DIV/0!</v>
      </c>
      <c r="F279" s="16">
        <f>+'SCC x Atuacao = Comércio'!F311/'SCC x Atuacao = Comércio'!F279-1</f>
        <v>2.3420814420403335E-2</v>
      </c>
      <c r="G279" s="16" t="e">
        <f>+'SCC x Atuacao = Comércio'!G311/'SCC x Atuacao = Comércio'!G279-1</f>
        <v>#DIV/0!</v>
      </c>
      <c r="H279" s="16" t="e">
        <f>+'SCC x Atuacao = Comércio'!H311/'SCC x Atuacao = Comércio'!H279-1</f>
        <v>#DIV/0!</v>
      </c>
      <c r="I279" s="16">
        <f>+'SCC x Atuacao = Comércio'!I311/'SCC x Atuacao = Comércio'!I279-1</f>
        <v>-5.2499987272789372E-3</v>
      </c>
      <c r="J279" s="16" t="e">
        <f>+'SCC x Atuacao = Comércio'!J311/'SCC x Atuacao = Comércio'!J279-1</f>
        <v>#DIV/0!</v>
      </c>
      <c r="K279" s="16" t="e">
        <f>+'SCC x Atuacao = Comércio'!K311/'SCC x Atuacao = Comércio'!K279-1</f>
        <v>#DIV/0!</v>
      </c>
      <c r="L279" s="16">
        <f>+'SCC x Atuacao = Comércio'!L311/'SCC x Atuacao = Comércio'!L279-1</f>
        <v>3.132610055068219E-2</v>
      </c>
    </row>
    <row r="280" spans="1:12" x14ac:dyDescent="0.25">
      <c r="A280" s="122" t="s">
        <v>547</v>
      </c>
      <c r="B280" s="16">
        <f>+'SCC x Atuacao = Comércio'!B312/'SCC x Atuacao = Comércio'!B280-1</f>
        <v>0.11371076038047923</v>
      </c>
      <c r="C280" s="16" t="e">
        <f>+'SCC x Atuacao = Comércio'!C312/'SCC x Atuacao = Comércio'!C280-1</f>
        <v>#DIV/0!</v>
      </c>
      <c r="D280" s="16" t="e">
        <f>+'SCC x Atuacao = Comércio'!D312/'SCC x Atuacao = Comércio'!D280-1</f>
        <v>#DIV/0!</v>
      </c>
      <c r="E280" s="16" t="e">
        <f>+'SCC x Atuacao = Comércio'!E312/'SCC x Atuacao = Comércio'!E280-1</f>
        <v>#DIV/0!</v>
      </c>
      <c r="F280" s="16">
        <f>+'SCC x Atuacao = Comércio'!F312/'SCC x Atuacao = Comércio'!F280-1</f>
        <v>1.3509031213731815E-2</v>
      </c>
      <c r="G280" s="16" t="e">
        <f>+'SCC x Atuacao = Comércio'!G312/'SCC x Atuacao = Comércio'!G280-1</f>
        <v>#DIV/0!</v>
      </c>
      <c r="H280" s="16" t="e">
        <f>+'SCC x Atuacao = Comércio'!H312/'SCC x Atuacao = Comércio'!H280-1</f>
        <v>#DIV/0!</v>
      </c>
      <c r="I280" s="16">
        <f>+'SCC x Atuacao = Comércio'!I312/'SCC x Atuacao = Comércio'!I280-1</f>
        <v>-6.2331869878910151E-2</v>
      </c>
      <c r="J280" s="16" t="e">
        <f>+'SCC x Atuacao = Comércio'!J312/'SCC x Atuacao = Comércio'!J280-1</f>
        <v>#DIV/0!</v>
      </c>
      <c r="K280" s="16" t="e">
        <f>+'SCC x Atuacao = Comércio'!K312/'SCC x Atuacao = Comércio'!K280-1</f>
        <v>#DIV/0!</v>
      </c>
      <c r="L280" s="16">
        <f>+'SCC x Atuacao = Comércio'!L312/'SCC x Atuacao = Comércio'!L280-1</f>
        <v>2.4862695121998346E-2</v>
      </c>
    </row>
    <row r="281" spans="1:12" x14ac:dyDescent="0.25">
      <c r="A281" s="122" t="s">
        <v>548</v>
      </c>
      <c r="B281" s="16">
        <f>+'SCC x Atuacao = Comércio'!B313/'SCC x Atuacao = Comércio'!B281-1</f>
        <v>8.4260202388034999E-2</v>
      </c>
      <c r="C281" s="16" t="e">
        <f>+'SCC x Atuacao = Comércio'!C313/'SCC x Atuacao = Comércio'!C281-1</f>
        <v>#DIV/0!</v>
      </c>
      <c r="D281" s="16" t="e">
        <f>+'SCC x Atuacao = Comércio'!D313/'SCC x Atuacao = Comércio'!D281-1</f>
        <v>#DIV/0!</v>
      </c>
      <c r="E281" s="16" t="e">
        <f>+'SCC x Atuacao = Comércio'!E313/'SCC x Atuacao = Comércio'!E281-1</f>
        <v>#DIV/0!</v>
      </c>
      <c r="F281" s="16">
        <f>+'SCC x Atuacao = Comércio'!F313/'SCC x Atuacao = Comércio'!F281-1</f>
        <v>2.62064116123506E-4</v>
      </c>
      <c r="G281" s="16" t="e">
        <f>+'SCC x Atuacao = Comércio'!G313/'SCC x Atuacao = Comércio'!G281-1</f>
        <v>#DIV/0!</v>
      </c>
      <c r="H281" s="16" t="e">
        <f>+'SCC x Atuacao = Comércio'!H313/'SCC x Atuacao = Comércio'!H281-1</f>
        <v>#DIV/0!</v>
      </c>
      <c r="I281" s="16">
        <f>+'SCC x Atuacao = Comércio'!I313/'SCC x Atuacao = Comércio'!I281-1</f>
        <v>7.0358002508912332E-2</v>
      </c>
      <c r="J281" s="16" t="e">
        <f>+'SCC x Atuacao = Comércio'!J313/'SCC x Atuacao = Comércio'!J281-1</f>
        <v>#DIV/0!</v>
      </c>
      <c r="K281" s="16" t="e">
        <f>+'SCC x Atuacao = Comércio'!K313/'SCC x Atuacao = Comércio'!K281-1</f>
        <v>#DIV/0!</v>
      </c>
      <c r="L281" s="16">
        <f>+'SCC x Atuacao = Comércio'!L313/'SCC x Atuacao = Comércio'!L281-1</f>
        <v>2.1146546512478936E-2</v>
      </c>
    </row>
    <row r="282" spans="1:12" x14ac:dyDescent="0.25">
      <c r="A282" s="122" t="s">
        <v>549</v>
      </c>
      <c r="B282" s="16">
        <f>+'SCC x Atuacao = Comércio'!B314/'SCC x Atuacao = Comércio'!B282-1</f>
        <v>0.1540545720407267</v>
      </c>
      <c r="C282" s="16" t="e">
        <f>+'SCC x Atuacao = Comércio'!C314/'SCC x Atuacao = Comércio'!C282-1</f>
        <v>#DIV/0!</v>
      </c>
      <c r="D282" s="16" t="e">
        <f>+'SCC x Atuacao = Comércio'!D314/'SCC x Atuacao = Comércio'!D282-1</f>
        <v>#DIV/0!</v>
      </c>
      <c r="E282" s="16" t="e">
        <f>+'SCC x Atuacao = Comércio'!E314/'SCC x Atuacao = Comércio'!E282-1</f>
        <v>#DIV/0!</v>
      </c>
      <c r="F282" s="16">
        <f>+'SCC x Atuacao = Comércio'!F314/'SCC x Atuacao = Comércio'!F282-1</f>
        <v>3.5284789712418219E-2</v>
      </c>
      <c r="G282" s="16" t="e">
        <f>+'SCC x Atuacao = Comércio'!G314/'SCC x Atuacao = Comércio'!G282-1</f>
        <v>#DIV/0!</v>
      </c>
      <c r="H282" s="16" t="e">
        <f>+'SCC x Atuacao = Comércio'!H314/'SCC x Atuacao = Comércio'!H282-1</f>
        <v>#DIV/0!</v>
      </c>
      <c r="I282" s="16">
        <f>+'SCC x Atuacao = Comércio'!I314/'SCC x Atuacao = Comércio'!I282-1</f>
        <v>5.9158302628504966E-2</v>
      </c>
      <c r="J282" s="16" t="e">
        <f>+'SCC x Atuacao = Comércio'!J314/'SCC x Atuacao = Comércio'!J282-1</f>
        <v>#DIV/0!</v>
      </c>
      <c r="K282" s="16" t="e">
        <f>+'SCC x Atuacao = Comércio'!K314/'SCC x Atuacao = Comércio'!K282-1</f>
        <v>#DIV/0!</v>
      </c>
      <c r="L282" s="16">
        <f>+'SCC x Atuacao = Comércio'!L314/'SCC x Atuacao = Comércio'!L282-1</f>
        <v>7.0045319321614175E-2</v>
      </c>
    </row>
    <row r="283" spans="1:12" x14ac:dyDescent="0.25">
      <c r="A283" s="122" t="s">
        <v>550</v>
      </c>
      <c r="B283" s="16">
        <f>+'SCC x Atuacao = Comércio'!B315/'SCC x Atuacao = Comércio'!B283-1</f>
        <v>0.1247295438056133</v>
      </c>
      <c r="C283" s="16" t="e">
        <f>+'SCC x Atuacao = Comércio'!C315/'SCC x Atuacao = Comércio'!C283-1</f>
        <v>#DIV/0!</v>
      </c>
      <c r="D283" s="16" t="e">
        <f>+'SCC x Atuacao = Comércio'!D315/'SCC x Atuacao = Comércio'!D283-1</f>
        <v>#DIV/0!</v>
      </c>
      <c r="E283" s="16" t="e">
        <f>+'SCC x Atuacao = Comércio'!E315/'SCC x Atuacao = Comércio'!E283-1</f>
        <v>#DIV/0!</v>
      </c>
      <c r="F283" s="16">
        <f>+'SCC x Atuacao = Comércio'!F315/'SCC x Atuacao = Comércio'!F283-1</f>
        <v>0.13838854546659518</v>
      </c>
      <c r="G283" s="16" t="e">
        <f>+'SCC x Atuacao = Comércio'!G315/'SCC x Atuacao = Comércio'!G283-1</f>
        <v>#DIV/0!</v>
      </c>
      <c r="H283" s="16" t="e">
        <f>+'SCC x Atuacao = Comércio'!H315/'SCC x Atuacao = Comércio'!H283-1</f>
        <v>#DIV/0!</v>
      </c>
      <c r="I283" s="16">
        <f>+'SCC x Atuacao = Comércio'!I315/'SCC x Atuacao = Comércio'!I283-1</f>
        <v>-0.13849737088642433</v>
      </c>
      <c r="J283" s="16" t="e">
        <f>+'SCC x Atuacao = Comércio'!J315/'SCC x Atuacao = Comércio'!J283-1</f>
        <v>#DIV/0!</v>
      </c>
      <c r="K283" s="16" t="e">
        <f>+'SCC x Atuacao = Comércio'!K315/'SCC x Atuacao = Comércio'!K283-1</f>
        <v>#DIV/0!</v>
      </c>
      <c r="L283" s="16">
        <f>+'SCC x Atuacao = Comércio'!L315/'SCC x Atuacao = Comércio'!L283-1</f>
        <v>0.12369352432375158</v>
      </c>
    </row>
    <row r="284" spans="1:12" x14ac:dyDescent="0.25">
      <c r="A284" s="122" t="s">
        <v>551</v>
      </c>
      <c r="B284" s="16">
        <f>+'SCC x Atuacao = Comércio'!B316/'SCC x Atuacao = Comércio'!B284-1</f>
        <v>4.5664154381123812E-2</v>
      </c>
      <c r="C284" s="16" t="e">
        <f>+'SCC x Atuacao = Comércio'!C316/'SCC x Atuacao = Comércio'!C284-1</f>
        <v>#DIV/0!</v>
      </c>
      <c r="D284" s="16" t="e">
        <f>+'SCC x Atuacao = Comércio'!D316/'SCC x Atuacao = Comércio'!D284-1</f>
        <v>#DIV/0!</v>
      </c>
      <c r="E284" s="16" t="e">
        <f>+'SCC x Atuacao = Comércio'!E316/'SCC x Atuacao = Comércio'!E284-1</f>
        <v>#DIV/0!</v>
      </c>
      <c r="F284" s="16">
        <f>+'SCC x Atuacao = Comércio'!F316/'SCC x Atuacao = Comércio'!F284-1</f>
        <v>-0.11122470722186795</v>
      </c>
      <c r="G284" s="16" t="e">
        <f>+'SCC x Atuacao = Comércio'!G316/'SCC x Atuacao = Comércio'!G284-1</f>
        <v>#DIV/0!</v>
      </c>
      <c r="H284" s="16" t="e">
        <f>+'SCC x Atuacao = Comércio'!H316/'SCC x Atuacao = Comércio'!H284-1</f>
        <v>#DIV/0!</v>
      </c>
      <c r="I284" s="16">
        <f>+'SCC x Atuacao = Comércio'!I316/'SCC x Atuacao = Comércio'!I284-1</f>
        <v>-2.7008944809535418E-2</v>
      </c>
      <c r="J284" s="16" t="e">
        <f>+'SCC x Atuacao = Comércio'!J316/'SCC x Atuacao = Comércio'!J284-1</f>
        <v>#DIV/0!</v>
      </c>
      <c r="K284" s="16" t="e">
        <f>+'SCC x Atuacao = Comércio'!K316/'SCC x Atuacao = Comércio'!K284-1</f>
        <v>#DIV/0!</v>
      </c>
      <c r="L284" s="16">
        <f>+'SCC x Atuacao = Comércio'!L316/'SCC x Atuacao = Comércio'!L284-1</f>
        <v>-7.1581377233960297E-2</v>
      </c>
    </row>
    <row r="285" spans="1:12" x14ac:dyDescent="0.25">
      <c r="A285" s="122" t="s">
        <v>552</v>
      </c>
      <c r="B285" s="16">
        <f>+'SCC x Atuacao = Comércio'!B317/'SCC x Atuacao = Comércio'!B285-1</f>
        <v>3.5340885555038337E-2</v>
      </c>
      <c r="C285" s="16" t="e">
        <f>+'SCC x Atuacao = Comércio'!C317/'SCC x Atuacao = Comércio'!C285-1</f>
        <v>#DIV/0!</v>
      </c>
      <c r="D285" s="16" t="e">
        <f>+'SCC x Atuacao = Comércio'!D317/'SCC x Atuacao = Comércio'!D285-1</f>
        <v>#DIV/0!</v>
      </c>
      <c r="E285" s="16" t="e">
        <f>+'SCC x Atuacao = Comércio'!E317/'SCC x Atuacao = Comércio'!E285-1</f>
        <v>#DIV/0!</v>
      </c>
      <c r="F285" s="16">
        <f>+'SCC x Atuacao = Comércio'!F317/'SCC x Atuacao = Comércio'!F285-1</f>
        <v>-2.6018290587321635E-2</v>
      </c>
      <c r="G285" s="16" t="e">
        <f>+'SCC x Atuacao = Comércio'!G317/'SCC x Atuacao = Comércio'!G285-1</f>
        <v>#DIV/0!</v>
      </c>
      <c r="H285" s="16" t="e">
        <f>+'SCC x Atuacao = Comércio'!H317/'SCC x Atuacao = Comércio'!H285-1</f>
        <v>#DIV/0!</v>
      </c>
      <c r="I285" s="16">
        <f>+'SCC x Atuacao = Comércio'!I317/'SCC x Atuacao = Comércio'!I285-1</f>
        <v>5.7608883350636297E-2</v>
      </c>
      <c r="J285" s="16" t="e">
        <f>+'SCC x Atuacao = Comércio'!J317/'SCC x Atuacao = Comércio'!J285-1</f>
        <v>#DIV/0!</v>
      </c>
      <c r="K285" s="16" t="e">
        <f>+'SCC x Atuacao = Comércio'!K317/'SCC x Atuacao = Comércio'!K285-1</f>
        <v>#DIV/0!</v>
      </c>
      <c r="L285" s="16">
        <f>+'SCC x Atuacao = Comércio'!L317/'SCC x Atuacao = Comércio'!L285-1</f>
        <v>-1.1764974994401212E-2</v>
      </c>
    </row>
    <row r="286" spans="1:12" x14ac:dyDescent="0.25">
      <c r="A286" s="122" t="s">
        <v>553</v>
      </c>
      <c r="B286" s="16">
        <f>+'SCC x Atuacao = Comércio'!B318/'SCC x Atuacao = Comércio'!B286-1</f>
        <v>0.2457119861180137</v>
      </c>
      <c r="C286" s="16" t="e">
        <f>+'SCC x Atuacao = Comércio'!C318/'SCC x Atuacao = Comércio'!C286-1</f>
        <v>#DIV/0!</v>
      </c>
      <c r="D286" s="16" t="e">
        <f>+'SCC x Atuacao = Comércio'!D318/'SCC x Atuacao = Comércio'!D286-1</f>
        <v>#DIV/0!</v>
      </c>
      <c r="E286" s="16" t="e">
        <f>+'SCC x Atuacao = Comércio'!E318/'SCC x Atuacao = Comércio'!E286-1</f>
        <v>#DIV/0!</v>
      </c>
      <c r="F286" s="16">
        <f>+'SCC x Atuacao = Comércio'!F318/'SCC x Atuacao = Comércio'!F286-1</f>
        <v>-1.4878295427341315E-2</v>
      </c>
      <c r="G286" s="16" t="e">
        <f>+'SCC x Atuacao = Comércio'!G318/'SCC x Atuacao = Comércio'!G286-1</f>
        <v>#DIV/0!</v>
      </c>
      <c r="H286" s="16" t="e">
        <f>+'SCC x Atuacao = Comércio'!H318/'SCC x Atuacao = Comércio'!H286-1</f>
        <v>#DIV/0!</v>
      </c>
      <c r="I286" s="16">
        <f>+'SCC x Atuacao = Comércio'!I318/'SCC x Atuacao = Comércio'!I286-1</f>
        <v>-4.2594514924714666E-2</v>
      </c>
      <c r="J286" s="16" t="e">
        <f>+'SCC x Atuacao = Comércio'!J318/'SCC x Atuacao = Comércio'!J286-1</f>
        <v>#DIV/0!</v>
      </c>
      <c r="K286" s="16" t="e">
        <f>+'SCC x Atuacao = Comércio'!K318/'SCC x Atuacao = Comércio'!K286-1</f>
        <v>#DIV/0!</v>
      </c>
      <c r="L286" s="16">
        <f>+'SCC x Atuacao = Comércio'!L318/'SCC x Atuacao = Comércio'!L286-1</f>
        <v>2.6548912439045003E-2</v>
      </c>
    </row>
    <row r="287" spans="1:12" x14ac:dyDescent="0.25">
      <c r="A287" s="122" t="s">
        <v>554</v>
      </c>
      <c r="B287" s="16">
        <f>+'SCC x Atuacao = Comércio'!B319/'SCC x Atuacao = Comércio'!B287-1</f>
        <v>0.16650136377491798</v>
      </c>
      <c r="C287" s="16" t="e">
        <f>+'SCC x Atuacao = Comércio'!C319/'SCC x Atuacao = Comércio'!C287-1</f>
        <v>#DIV/0!</v>
      </c>
      <c r="D287" s="16" t="e">
        <f>+'SCC x Atuacao = Comércio'!D319/'SCC x Atuacao = Comércio'!D287-1</f>
        <v>#DIV/0!</v>
      </c>
      <c r="E287" s="16" t="e">
        <f>+'SCC x Atuacao = Comércio'!E319/'SCC x Atuacao = Comércio'!E287-1</f>
        <v>#DIV/0!</v>
      </c>
      <c r="F287" s="16">
        <f>+'SCC x Atuacao = Comércio'!F319/'SCC x Atuacao = Comércio'!F287-1</f>
        <v>2.0176949954362033E-2</v>
      </c>
      <c r="G287" s="16" t="e">
        <f>+'SCC x Atuacao = Comércio'!G319/'SCC x Atuacao = Comércio'!G287-1</f>
        <v>#DIV/0!</v>
      </c>
      <c r="H287" s="16" t="e">
        <f>+'SCC x Atuacao = Comércio'!H319/'SCC x Atuacao = Comércio'!H287-1</f>
        <v>#DIV/0!</v>
      </c>
      <c r="I287" s="16">
        <f>+'SCC x Atuacao = Comércio'!I319/'SCC x Atuacao = Comércio'!I287-1</f>
        <v>1.330537724437697E-4</v>
      </c>
      <c r="J287" s="16" t="e">
        <f>+'SCC x Atuacao = Comércio'!J319/'SCC x Atuacao = Comércio'!J287-1</f>
        <v>#DIV/0!</v>
      </c>
      <c r="K287" s="16" t="e">
        <f>+'SCC x Atuacao = Comércio'!K319/'SCC x Atuacao = Comércio'!K287-1</f>
        <v>#DIV/0!</v>
      </c>
      <c r="L287" s="16">
        <f>+'SCC x Atuacao = Comércio'!L319/'SCC x Atuacao = Comércio'!L287-1</f>
        <v>4.5165613271488603E-2</v>
      </c>
    </row>
    <row r="288" spans="1:12" x14ac:dyDescent="0.25">
      <c r="A288" s="132" t="s">
        <v>94</v>
      </c>
      <c r="B288" s="16">
        <f>+'SCC x Atuacao = Comércio'!B320/'SCC x Atuacao = Comércio'!B288-1</f>
        <v>0.11430078336178018</v>
      </c>
      <c r="C288" s="16" t="e">
        <f>+'SCC x Atuacao = Comércio'!C320/'SCC x Atuacao = Comércio'!C288-1</f>
        <v>#DIV/0!</v>
      </c>
      <c r="D288" s="16" t="e">
        <f>+'SCC x Atuacao = Comércio'!D320/'SCC x Atuacao = Comércio'!D288-1</f>
        <v>#DIV/0!</v>
      </c>
      <c r="E288" s="16" t="e">
        <f>+'SCC x Atuacao = Comércio'!E320/'SCC x Atuacao = Comércio'!E288-1</f>
        <v>#DIV/0!</v>
      </c>
      <c r="F288" s="16">
        <f>+'SCC x Atuacao = Comércio'!F320/'SCC x Atuacao = Comércio'!F288-1</f>
        <v>-1.9031688515691592E-3</v>
      </c>
      <c r="G288" s="16" t="e">
        <f>+'SCC x Atuacao = Comércio'!G320/'SCC x Atuacao = Comércio'!G288-1</f>
        <v>#DIV/0!</v>
      </c>
      <c r="H288" s="16" t="e">
        <f>+'SCC x Atuacao = Comércio'!H320/'SCC x Atuacao = Comércio'!H288-1</f>
        <v>#DIV/0!</v>
      </c>
      <c r="I288" s="16">
        <f>+'SCC x Atuacao = Comércio'!I320/'SCC x Atuacao = Comércio'!I288-1</f>
        <v>-3.2824487637726163E-2</v>
      </c>
      <c r="J288" s="16" t="e">
        <f>+'SCC x Atuacao = Comércio'!J320/'SCC x Atuacao = Comércio'!J288-1</f>
        <v>#DIV/0!</v>
      </c>
      <c r="K288" s="16" t="e">
        <f>+'SCC x Atuacao = Comércio'!K320/'SCC x Atuacao = Comércio'!K288-1</f>
        <v>#DIV/0!</v>
      </c>
      <c r="L288" s="16">
        <f>+'SCC x Atuacao = Comércio'!L320/'SCC x Atuacao = Comércio'!L288-1</f>
        <v>1.4604293958785153E-2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Y320"/>
  <sheetViews>
    <sheetView topLeftCell="A238" zoomScaleNormal="100" workbookViewId="0">
      <selection activeCell="AB314" sqref="AB314"/>
    </sheetView>
  </sheetViews>
  <sheetFormatPr defaultRowHeight="15" x14ac:dyDescent="0.25"/>
  <cols>
    <col min="1" max="1" width="25.5703125" style="161" customWidth="1"/>
    <col min="2" max="12" width="11.140625" style="161" customWidth="1"/>
    <col min="13" max="13" width="9.140625" style="161"/>
    <col min="14" max="14" width="23.140625" style="161" bestFit="1" customWidth="1"/>
    <col min="15" max="15" width="12.28515625" style="161" bestFit="1" customWidth="1"/>
    <col min="16" max="16" width="10" style="161" bestFit="1" customWidth="1"/>
    <col min="17" max="17" width="12.140625" style="161" bestFit="1" customWidth="1"/>
    <col min="18" max="18" width="10" style="161" bestFit="1" customWidth="1"/>
    <col min="19" max="19" width="10.85546875" style="161" bestFit="1" customWidth="1"/>
    <col min="20" max="20" width="15.5703125" style="161" bestFit="1" customWidth="1"/>
    <col min="21" max="23" width="10" style="161" bestFit="1" customWidth="1"/>
    <col min="24" max="24" width="11.28515625" style="161" bestFit="1" customWidth="1"/>
    <col min="25" max="25" width="9.140625" style="161"/>
    <col min="26" max="16384" width="9.140625" style="11"/>
  </cols>
  <sheetData>
    <row r="1" spans="1:25" s="172" customFormat="1" x14ac:dyDescent="0.25">
      <c r="A1" s="171" t="s">
        <v>940</v>
      </c>
      <c r="B1" s="171"/>
      <c r="C1" s="171"/>
      <c r="D1" s="171"/>
      <c r="E1" s="171"/>
      <c r="F1" s="171"/>
      <c r="G1" s="171"/>
      <c r="H1" s="171"/>
      <c r="I1" s="171"/>
      <c r="J1" s="171"/>
      <c r="K1" s="171"/>
      <c r="L1" s="171"/>
      <c r="M1" s="171"/>
      <c r="N1" s="171" t="s">
        <v>935</v>
      </c>
      <c r="O1" s="171"/>
      <c r="P1" s="171"/>
      <c r="Q1" s="171"/>
      <c r="R1" s="171"/>
      <c r="S1" s="171"/>
      <c r="T1" s="171"/>
      <c r="U1" s="171"/>
      <c r="V1" s="171"/>
      <c r="W1" s="171"/>
      <c r="X1" s="171"/>
      <c r="Y1" s="171"/>
    </row>
    <row r="2" spans="1:25" x14ac:dyDescent="0.25">
      <c r="A2" s="185"/>
    </row>
    <row r="3" spans="1:25" s="122" customFormat="1" x14ac:dyDescent="0.25">
      <c r="A3" s="185"/>
      <c r="B3" s="176">
        <v>2007</v>
      </c>
      <c r="C3" s="162">
        <v>2007</v>
      </c>
      <c r="D3" s="162">
        <v>2007</v>
      </c>
      <c r="E3" s="162">
        <v>2007</v>
      </c>
      <c r="F3" s="162">
        <v>2007</v>
      </c>
      <c r="G3" s="162">
        <v>2007</v>
      </c>
      <c r="H3" s="162">
        <v>2007</v>
      </c>
      <c r="I3" s="162">
        <v>2007</v>
      </c>
      <c r="J3" s="162">
        <v>2007</v>
      </c>
      <c r="K3" s="162">
        <v>2007</v>
      </c>
      <c r="L3" s="185">
        <v>2007</v>
      </c>
      <c r="M3" s="162"/>
      <c r="N3" s="162"/>
      <c r="O3" s="176">
        <v>2007</v>
      </c>
      <c r="P3" s="162">
        <v>2007</v>
      </c>
      <c r="Q3" s="162">
        <v>2007</v>
      </c>
      <c r="R3" s="162">
        <v>2007</v>
      </c>
      <c r="S3" s="162">
        <v>2007</v>
      </c>
      <c r="T3" s="162">
        <v>2007</v>
      </c>
      <c r="U3" s="162">
        <v>2007</v>
      </c>
      <c r="V3" s="162">
        <v>2007</v>
      </c>
      <c r="W3" s="162">
        <v>2007</v>
      </c>
      <c r="X3" s="162">
        <v>2007</v>
      </c>
      <c r="Y3" s="185">
        <v>2007</v>
      </c>
    </row>
    <row r="4" spans="1:25" s="122" customFormat="1" x14ac:dyDescent="0.25">
      <c r="A4" s="185"/>
      <c r="B4" s="162" t="s">
        <v>779</v>
      </c>
      <c r="C4" s="162" t="s">
        <v>781</v>
      </c>
      <c r="D4" s="162" t="s">
        <v>23</v>
      </c>
      <c r="E4" s="162" t="s">
        <v>786</v>
      </c>
      <c r="F4" s="162" t="s">
        <v>787</v>
      </c>
      <c r="G4" s="162" t="s">
        <v>790</v>
      </c>
      <c r="H4" s="162" t="s">
        <v>25</v>
      </c>
      <c r="I4" s="162" t="s">
        <v>24</v>
      </c>
      <c r="J4" s="162" t="s">
        <v>35</v>
      </c>
      <c r="K4" s="162" t="s">
        <v>794</v>
      </c>
      <c r="L4" s="162" t="s">
        <v>938</v>
      </c>
      <c r="M4" s="162"/>
      <c r="N4" s="162"/>
      <c r="O4" s="162" t="s">
        <v>779</v>
      </c>
      <c r="P4" s="162" t="s">
        <v>781</v>
      </c>
      <c r="Q4" s="162" t="s">
        <v>23</v>
      </c>
      <c r="R4" s="162" t="s">
        <v>786</v>
      </c>
      <c r="S4" s="162" t="s">
        <v>787</v>
      </c>
      <c r="T4" s="162" t="s">
        <v>790</v>
      </c>
      <c r="U4" s="162" t="s">
        <v>25</v>
      </c>
      <c r="V4" s="162" t="s">
        <v>24</v>
      </c>
      <c r="W4" s="162" t="s">
        <v>35</v>
      </c>
      <c r="X4" s="162" t="s">
        <v>794</v>
      </c>
      <c r="Y4" s="185" t="s">
        <v>938</v>
      </c>
    </row>
    <row r="5" spans="1:25" x14ac:dyDescent="0.25">
      <c r="A5" s="162" t="s">
        <v>528</v>
      </c>
      <c r="B5" s="177">
        <f>tab_dinamicas!M526</f>
        <v>4772.6300534901984</v>
      </c>
      <c r="C5" s="177">
        <f>tab_dinamicas!N526</f>
        <v>6178.4869980964831</v>
      </c>
      <c r="D5" s="177">
        <f>tab_dinamicas!O526</f>
        <v>147516.98864274353</v>
      </c>
      <c r="E5" s="177">
        <f>tab_dinamicas!P526</f>
        <v>0</v>
      </c>
      <c r="F5" s="177">
        <f>tab_dinamicas!Q526</f>
        <v>26428.36962717256</v>
      </c>
      <c r="G5" s="177">
        <f>tab_dinamicas!R526</f>
        <v>8772.5201284266714</v>
      </c>
      <c r="H5" s="177">
        <f>tab_dinamicas!S526</f>
        <v>7104.3320377929031</v>
      </c>
      <c r="I5" s="177">
        <f>tab_dinamicas!T526</f>
        <v>5443.8019003439458</v>
      </c>
      <c r="J5" s="177">
        <f>tab_dinamicas!U526</f>
        <v>59.498765331534692</v>
      </c>
      <c r="K5" s="177">
        <f>tab_dinamicas!V526</f>
        <v>9460.9575163233058</v>
      </c>
      <c r="L5" s="177">
        <f>SUM(B5:K5)</f>
        <v>215737.58566972113</v>
      </c>
      <c r="N5" s="162" t="s">
        <v>528</v>
      </c>
      <c r="O5" s="178">
        <f>+B5/'Total x Ano'!$B$30</f>
        <v>3.0407145588848718E-5</v>
      </c>
      <c r="P5" s="178">
        <f>+C5/'Total x Ano'!$B$30</f>
        <v>3.9364072128854868E-5</v>
      </c>
      <c r="Q5" s="178">
        <f>+D5/'Total x Ano'!$B$30</f>
        <v>9.3985297419148846E-4</v>
      </c>
      <c r="R5" s="178">
        <f>+E5/'Total x Ano'!$B$30</f>
        <v>0</v>
      </c>
      <c r="S5" s="178">
        <f>+F5/'Total x Ano'!$B$30</f>
        <v>1.6837912721554167E-4</v>
      </c>
      <c r="T5" s="178">
        <f>+G5/'Total x Ano'!$B$30</f>
        <v>5.5891048276642521E-5</v>
      </c>
      <c r="U5" s="178">
        <f>+H5/'Total x Ano'!$B$30</f>
        <v>4.5262770456452002E-5</v>
      </c>
      <c r="V5" s="178">
        <f>+I5/'Total x Ano'!$B$30</f>
        <v>3.4683282610509098E-5</v>
      </c>
      <c r="W5" s="178">
        <f>+J5/'Total x Ano'!$B$30</f>
        <v>3.7907560391563792E-7</v>
      </c>
      <c r="X5" s="178">
        <f>+K5/'Total x Ano'!$B$30</f>
        <v>6.0277186663226914E-5</v>
      </c>
      <c r="Y5" s="178">
        <f>+L5/'Total x Ano'!$B$30</f>
        <v>1.3744966827354799E-3</v>
      </c>
    </row>
    <row r="6" spans="1:25" x14ac:dyDescent="0.25">
      <c r="A6" s="162" t="s">
        <v>529</v>
      </c>
      <c r="B6" s="177">
        <f>tab_dinamicas!M527</f>
        <v>2405.0580598792271</v>
      </c>
      <c r="C6" s="177">
        <f>tab_dinamicas!N527</f>
        <v>1755.7754615576353</v>
      </c>
      <c r="D6" s="177">
        <f>tab_dinamicas!O527</f>
        <v>61999.347501755125</v>
      </c>
      <c r="E6" s="177">
        <f>tab_dinamicas!P527</f>
        <v>0</v>
      </c>
      <c r="F6" s="177">
        <f>tab_dinamicas!Q527</f>
        <v>5576.1311724268216</v>
      </c>
      <c r="G6" s="177">
        <f>tab_dinamicas!R527</f>
        <v>1714.8309248088267</v>
      </c>
      <c r="H6" s="177">
        <f>tab_dinamicas!S527</f>
        <v>3331.1384043366752</v>
      </c>
      <c r="I6" s="177">
        <f>tab_dinamicas!T527</f>
        <v>1433.9827207449732</v>
      </c>
      <c r="J6" s="177">
        <f>tab_dinamicas!U527</f>
        <v>70162.483218057852</v>
      </c>
      <c r="K6" s="177">
        <f>tab_dinamicas!V527</f>
        <v>1907.8276455838857</v>
      </c>
      <c r="L6" s="177">
        <f t="shared" ref="L6:L32" si="0">SUM(B6:K6)</f>
        <v>150286.57510915102</v>
      </c>
      <c r="N6" s="162" t="s">
        <v>529</v>
      </c>
      <c r="O6" s="178">
        <f>+B6/'Total x Ano'!$B$30</f>
        <v>1.5322987484207252E-5</v>
      </c>
      <c r="P6" s="178">
        <f>+C6/'Total x Ano'!$B$30</f>
        <v>1.1186310164951636E-5</v>
      </c>
      <c r="Q6" s="178">
        <f>+D6/'Total x Ano'!$B$30</f>
        <v>3.9500718990797092E-4</v>
      </c>
      <c r="R6" s="178">
        <f>+E6/'Total x Ano'!$B$30</f>
        <v>0</v>
      </c>
      <c r="S6" s="178">
        <f>+F6/'Total x Ano'!$B$30</f>
        <v>3.5526372352809114E-5</v>
      </c>
      <c r="T6" s="178">
        <f>+G6/'Total x Ano'!$B$30</f>
        <v>1.0925446348557879E-5</v>
      </c>
      <c r="U6" s="178">
        <f>+H6/'Total x Ano'!$B$30</f>
        <v>2.1223184973911266E-5</v>
      </c>
      <c r="V6" s="178">
        <f>+I6/'Total x Ano'!$B$30</f>
        <v>9.1361201000062699E-6</v>
      </c>
      <c r="W6" s="178">
        <f>+J6/'Total x Ano'!$B$30</f>
        <v>4.4701575822464311E-4</v>
      </c>
      <c r="X6" s="178">
        <f>+K6/'Total x Ano'!$B$30</f>
        <v>1.215505755265404E-5</v>
      </c>
      <c r="Y6" s="178">
        <f>+L6/'Total x Ano'!$B$30</f>
        <v>9.5749842710971152E-4</v>
      </c>
    </row>
    <row r="7" spans="1:25" x14ac:dyDescent="0.25">
      <c r="A7" s="162" t="s">
        <v>530</v>
      </c>
      <c r="B7" s="177">
        <f>tab_dinamicas!M528</f>
        <v>24270.580811254298</v>
      </c>
      <c r="C7" s="177">
        <f>tab_dinamicas!N528</f>
        <v>11067.756543109861</v>
      </c>
      <c r="D7" s="177">
        <f>tab_dinamicas!O528</f>
        <v>481787.71442828432</v>
      </c>
      <c r="E7" s="177">
        <f>tab_dinamicas!P528</f>
        <v>327.28837614263654</v>
      </c>
      <c r="F7" s="177">
        <f>tab_dinamicas!Q528</f>
        <v>157534.5341344417</v>
      </c>
      <c r="G7" s="177">
        <f>tab_dinamicas!R528</f>
        <v>34824.305238048459</v>
      </c>
      <c r="H7" s="177">
        <f>tab_dinamicas!S528</f>
        <v>26905.533852816756</v>
      </c>
      <c r="I7" s="177">
        <f>tab_dinamicas!T528</f>
        <v>25856.137647447995</v>
      </c>
      <c r="J7" s="177">
        <f>tab_dinamicas!U528</f>
        <v>34841.373119474607</v>
      </c>
      <c r="K7" s="177">
        <f>tab_dinamicas!V528</f>
        <v>42588.114771701672</v>
      </c>
      <c r="L7" s="177">
        <f t="shared" si="0"/>
        <v>840003.33892272227</v>
      </c>
      <c r="N7" s="162" t="s">
        <v>530</v>
      </c>
      <c r="O7" s="178">
        <f>+B7/'Total x Ano'!$B$30</f>
        <v>1.5463152936273216E-4</v>
      </c>
      <c r="P7" s="178">
        <f>+C7/'Total x Ano'!$B$30</f>
        <v>7.0514345502678452E-5</v>
      </c>
      <c r="Q7" s="178">
        <f>+D7/'Total x Ano'!$B$30</f>
        <v>3.0695421625705518E-3</v>
      </c>
      <c r="R7" s="178">
        <f>+E7/'Total x Ano'!$B$30</f>
        <v>2.0852035861504195E-6</v>
      </c>
      <c r="S7" s="178">
        <f>+F7/'Total x Ano'!$B$30</f>
        <v>1.0036762667566068E-3</v>
      </c>
      <c r="T7" s="178">
        <f>+G7/'Total x Ano'!$B$30</f>
        <v>2.2187089875727391E-4</v>
      </c>
      <c r="U7" s="178">
        <f>+H7/'Total x Ano'!$B$30</f>
        <v>1.7141921243403517E-4</v>
      </c>
      <c r="V7" s="178">
        <f>+I7/'Total x Ano'!$B$30</f>
        <v>1.6473335100346015E-4</v>
      </c>
      <c r="W7" s="178">
        <f>+J7/'Total x Ano'!$B$30</f>
        <v>2.2197964080298066E-4</v>
      </c>
      <c r="X7" s="178">
        <f>+K7/'Total x Ano'!$B$30</f>
        <v>2.7133529976217568E-4</v>
      </c>
      <c r="Y7" s="178">
        <f>+L7/'Total x Ano'!$B$30</f>
        <v>5.3517879105386447E-3</v>
      </c>
    </row>
    <row r="8" spans="1:25" x14ac:dyDescent="0.25">
      <c r="A8" s="162" t="s">
        <v>531</v>
      </c>
      <c r="B8" s="177">
        <f>tab_dinamicas!M529</f>
        <v>768.7756901772932</v>
      </c>
      <c r="C8" s="177">
        <f>tab_dinamicas!N529</f>
        <v>575.82193233458838</v>
      </c>
      <c r="D8" s="177">
        <f>tab_dinamicas!O529</f>
        <v>38660.772380769064</v>
      </c>
      <c r="E8" s="177">
        <f>tab_dinamicas!P529</f>
        <v>543.08918305858845</v>
      </c>
      <c r="F8" s="177">
        <f>tab_dinamicas!Q529</f>
        <v>10138.902245191251</v>
      </c>
      <c r="G8" s="177">
        <f>tab_dinamicas!R529</f>
        <v>4570.9103771280315</v>
      </c>
      <c r="H8" s="177">
        <f>tab_dinamicas!S529</f>
        <v>2338.6163661818632</v>
      </c>
      <c r="I8" s="177">
        <f>tab_dinamicas!T529</f>
        <v>908.79159606390942</v>
      </c>
      <c r="J8" s="177">
        <f>tab_dinamicas!U529</f>
        <v>826.3658256337884</v>
      </c>
      <c r="K8" s="177">
        <f>tab_dinamicas!V529</f>
        <v>7589.2095300735218</v>
      </c>
      <c r="L8" s="177">
        <f t="shared" si="0"/>
        <v>66921.255126611897</v>
      </c>
      <c r="N8" s="162" t="s">
        <v>531</v>
      </c>
      <c r="O8" s="178">
        <f>+B8/'Total x Ano'!$B$30</f>
        <v>4.8979858221555779E-6</v>
      </c>
      <c r="P8" s="178">
        <f>+C8/'Total x Ano'!$B$30</f>
        <v>3.6686483413785058E-6</v>
      </c>
      <c r="Q8" s="178">
        <f>+D8/'Total x Ano'!$B$30</f>
        <v>2.4631360930640395E-4</v>
      </c>
      <c r="R8" s="178">
        <f>+E8/'Total x Ano'!$B$30</f>
        <v>3.4601030609768228E-6</v>
      </c>
      <c r="S8" s="178">
        <f>+F8/'Total x Ano'!$B$30</f>
        <v>6.4596474737274275E-5</v>
      </c>
      <c r="T8" s="178">
        <f>+G8/'Total x Ano'!$B$30</f>
        <v>2.9121959119640972E-5</v>
      </c>
      <c r="U8" s="178">
        <f>+H8/'Total x Ano'!$B$30</f>
        <v>1.4899677436962338E-5</v>
      </c>
      <c r="V8" s="178">
        <f>+I8/'Total x Ano'!$B$30</f>
        <v>5.7900482672502706E-6</v>
      </c>
      <c r="W8" s="178">
        <f>+J8/'Total x Ano'!$B$30</f>
        <v>5.2649012573937568E-6</v>
      </c>
      <c r="X8" s="178">
        <f>+K8/'Total x Ano'!$B$30</f>
        <v>4.835199805953233E-5</v>
      </c>
      <c r="Y8" s="178">
        <f>+L8/'Total x Ano'!$B$30</f>
        <v>4.2636540540896877E-4</v>
      </c>
    </row>
    <row r="9" spans="1:25" x14ac:dyDescent="0.25">
      <c r="A9" s="162" t="s">
        <v>532</v>
      </c>
      <c r="B9" s="177">
        <f>tab_dinamicas!M530</f>
        <v>12753.654240418637</v>
      </c>
      <c r="C9" s="177">
        <f>tab_dinamicas!N530</f>
        <v>91877.252395472795</v>
      </c>
      <c r="D9" s="177">
        <f>tab_dinamicas!O530</f>
        <v>447324.66467498528</v>
      </c>
      <c r="E9" s="177">
        <f>tab_dinamicas!P530</f>
        <v>5090.2005688374684</v>
      </c>
      <c r="F9" s="177">
        <f>tab_dinamicas!Q530</f>
        <v>222903.60432689919</v>
      </c>
      <c r="G9" s="177">
        <f>tab_dinamicas!R530</f>
        <v>17551.757846231732</v>
      </c>
      <c r="H9" s="177">
        <f>tab_dinamicas!S530</f>
        <v>18089.330635188307</v>
      </c>
      <c r="I9" s="177">
        <f>tab_dinamicas!T530</f>
        <v>2687.6341632043222</v>
      </c>
      <c r="J9" s="177">
        <f>tab_dinamicas!U530</f>
        <v>16396.434886518924</v>
      </c>
      <c r="K9" s="177">
        <f>tab_dinamicas!V530</f>
        <v>90028.754660113467</v>
      </c>
      <c r="L9" s="177">
        <f t="shared" si="0"/>
        <v>924703.28839787003</v>
      </c>
      <c r="N9" s="162" t="s">
        <v>532</v>
      </c>
      <c r="O9" s="178">
        <f>+B9/'Total x Ano'!$B$30</f>
        <v>8.1255453896882218E-5</v>
      </c>
      <c r="P9" s="178">
        <f>+C9/'Total x Ano'!$B$30</f>
        <v>5.853638263559743E-4</v>
      </c>
      <c r="Q9" s="178">
        <f>+D9/'Total x Ano'!$B$30</f>
        <v>2.8499728769692174E-3</v>
      </c>
      <c r="R9" s="178">
        <f>+E9/'Total x Ano'!$B$30</f>
        <v>3.2430435218814587E-5</v>
      </c>
      <c r="S9" s="178">
        <f>+F9/'Total x Ano'!$B$30</f>
        <v>1.4201524679438623E-3</v>
      </c>
      <c r="T9" s="178">
        <f>+G9/'Total x Ano'!$B$30</f>
        <v>1.1182489532795341E-4</v>
      </c>
      <c r="U9" s="178">
        <f>+H9/'Total x Ano'!$B$30</f>
        <v>1.1524985261045894E-4</v>
      </c>
      <c r="V9" s="178">
        <f>+I9/'Total x Ano'!$B$30</f>
        <v>1.7123322439449007E-5</v>
      </c>
      <c r="W9" s="178">
        <f>+J9/'Total x Ano'!$B$30</f>
        <v>1.0446415857601587E-4</v>
      </c>
      <c r="X9" s="178">
        <f>+K9/'Total x Ano'!$B$30</f>
        <v>5.7358676860589297E-4</v>
      </c>
      <c r="Y9" s="178">
        <f>+L9/'Total x Ano'!$B$30</f>
        <v>5.8914240579445208E-3</v>
      </c>
    </row>
    <row r="10" spans="1:25" x14ac:dyDescent="0.25">
      <c r="A10" s="162" t="s">
        <v>533</v>
      </c>
      <c r="B10" s="177">
        <f>tab_dinamicas!M531</f>
        <v>1188.7608171422078</v>
      </c>
      <c r="C10" s="177">
        <f>tab_dinamicas!N531</f>
        <v>316.10193043381651</v>
      </c>
      <c r="D10" s="177">
        <f>tab_dinamicas!O531</f>
        <v>63058.600884870146</v>
      </c>
      <c r="E10" s="177">
        <f>tab_dinamicas!P531</f>
        <v>0</v>
      </c>
      <c r="F10" s="177">
        <f>tab_dinamicas!Q531</f>
        <v>2221.8875945903651</v>
      </c>
      <c r="G10" s="177">
        <f>tab_dinamicas!R531</f>
        <v>815.2882879340757</v>
      </c>
      <c r="H10" s="177">
        <f>tab_dinamicas!S531</f>
        <v>1912.439316065617</v>
      </c>
      <c r="I10" s="177">
        <f>tab_dinamicas!T531</f>
        <v>420.71976426918042</v>
      </c>
      <c r="J10" s="177">
        <f>tab_dinamicas!U531</f>
        <v>0</v>
      </c>
      <c r="K10" s="177">
        <f>tab_dinamicas!V531</f>
        <v>11731.045566753523</v>
      </c>
      <c r="L10" s="177">
        <f t="shared" si="0"/>
        <v>81664.844162058929</v>
      </c>
      <c r="N10" s="162" t="s">
        <v>533</v>
      </c>
      <c r="O10" s="178">
        <f>+B10/'Total x Ano'!$B$30</f>
        <v>7.5737743826861058E-6</v>
      </c>
      <c r="P10" s="178">
        <f>+C10/'Total x Ano'!$B$30</f>
        <v>2.0139330540795137E-6</v>
      </c>
      <c r="Q10" s="178">
        <f>+D10/'Total x Ano'!$B$30</f>
        <v>4.0175585290402795E-4</v>
      </c>
      <c r="R10" s="178">
        <f>+E10/'Total x Ano'!$B$30</f>
        <v>0</v>
      </c>
      <c r="S10" s="178">
        <f>+F10/'Total x Ano'!$B$30</f>
        <v>1.4155980835212428E-5</v>
      </c>
      <c r="T10" s="178">
        <f>+G10/'Total x Ano'!$B$30</f>
        <v>5.1943245946677623E-6</v>
      </c>
      <c r="U10" s="178">
        <f>+H10/'Total x Ano'!$B$30</f>
        <v>1.218443920054507E-5</v>
      </c>
      <c r="V10" s="178">
        <f>+I10/'Total x Ano'!$B$30</f>
        <v>2.6804690455493642E-6</v>
      </c>
      <c r="W10" s="178">
        <f>+J10/'Total x Ano'!$B$30</f>
        <v>0</v>
      </c>
      <c r="X10" s="178">
        <f>+K10/'Total x Ano'!$B$30</f>
        <v>7.4740259869258957E-5</v>
      </c>
      <c r="Y10" s="178">
        <f>+L10/'Total x Ano'!$B$30</f>
        <v>5.2029903388602712E-4</v>
      </c>
    </row>
    <row r="11" spans="1:25" x14ac:dyDescent="0.25">
      <c r="A11" s="162" t="s">
        <v>534</v>
      </c>
      <c r="B11" s="177">
        <f>tab_dinamicas!M532</f>
        <v>21004.555001441928</v>
      </c>
      <c r="C11" s="177">
        <f>tab_dinamicas!N532</f>
        <v>3050.4211188308263</v>
      </c>
      <c r="D11" s="177">
        <f>tab_dinamicas!O532</f>
        <v>63787.284810956393</v>
      </c>
      <c r="E11" s="177">
        <f>tab_dinamicas!P532</f>
        <v>0</v>
      </c>
      <c r="F11" s="177">
        <f>tab_dinamicas!Q532</f>
        <v>42755.496808454001</v>
      </c>
      <c r="G11" s="177">
        <f>tab_dinamicas!R532</f>
        <v>3799.9690135135165</v>
      </c>
      <c r="H11" s="177">
        <f>tab_dinamicas!S532</f>
        <v>3017.0021107102357</v>
      </c>
      <c r="I11" s="177">
        <f>tab_dinamicas!T532</f>
        <v>3318.9881003588534</v>
      </c>
      <c r="J11" s="177">
        <f>tab_dinamicas!U532</f>
        <v>0</v>
      </c>
      <c r="K11" s="177">
        <f>tab_dinamicas!V532</f>
        <v>12731.237031192113</v>
      </c>
      <c r="L11" s="177">
        <f t="shared" si="0"/>
        <v>153464.95399545785</v>
      </c>
      <c r="N11" s="162" t="s">
        <v>534</v>
      </c>
      <c r="O11" s="178">
        <f>+B11/'Total x Ano'!$B$30</f>
        <v>1.3382318654486027E-4</v>
      </c>
      <c r="P11" s="178">
        <f>+C11/'Total x Ano'!$B$30</f>
        <v>1.9434692827229883E-5</v>
      </c>
      <c r="Q11" s="178">
        <f>+D11/'Total x Ano'!$B$30</f>
        <v>4.0639840805295572E-4</v>
      </c>
      <c r="R11" s="178">
        <f>+E11/'Total x Ano'!$B$30</f>
        <v>0</v>
      </c>
      <c r="S11" s="178">
        <f>+F11/'Total x Ano'!$B$30</f>
        <v>2.7240171595271283E-4</v>
      </c>
      <c r="T11" s="178">
        <f>+G11/'Total x Ano'!$B$30</f>
        <v>2.4210175465521578E-5</v>
      </c>
      <c r="U11" s="178">
        <f>+H11/'Total x Ano'!$B$30</f>
        <v>1.9221775288269454E-5</v>
      </c>
      <c r="V11" s="178">
        <f>+I11/'Total x Ano'!$B$30</f>
        <v>2.1145773555498013E-5</v>
      </c>
      <c r="W11" s="178">
        <f>+J11/'Total x Ano'!$B$30</f>
        <v>0</v>
      </c>
      <c r="X11" s="178">
        <f>+K11/'Total x Ano'!$B$30</f>
        <v>8.1112630477298684E-5</v>
      </c>
      <c r="Y11" s="178">
        <f>+L11/'Total x Ano'!$B$30</f>
        <v>9.7774835816434634E-4</v>
      </c>
    </row>
    <row r="12" spans="1:25" x14ac:dyDescent="0.25">
      <c r="A12" s="162" t="s">
        <v>535</v>
      </c>
      <c r="B12" s="177">
        <f>tab_dinamicas!M533</f>
        <v>7352.5705067883164</v>
      </c>
      <c r="C12" s="177">
        <f>tab_dinamicas!N533</f>
        <v>14676.77781633982</v>
      </c>
      <c r="D12" s="177">
        <f>tab_dinamicas!O533</f>
        <v>268122.99994290672</v>
      </c>
      <c r="E12" s="177">
        <f>tab_dinamicas!P533</f>
        <v>213.22421903038904</v>
      </c>
      <c r="F12" s="177">
        <f>tab_dinamicas!Q533</f>
        <v>44022.958720533832</v>
      </c>
      <c r="G12" s="177">
        <f>tab_dinamicas!R533</f>
        <v>5254.4151106983654</v>
      </c>
      <c r="H12" s="177">
        <f>tab_dinamicas!S533</f>
        <v>4329.5462504880579</v>
      </c>
      <c r="I12" s="177">
        <f>tab_dinamicas!T533</f>
        <v>3374.2518557100293</v>
      </c>
      <c r="J12" s="177">
        <f>tab_dinamicas!U533</f>
        <v>2571.8842356790715</v>
      </c>
      <c r="K12" s="177">
        <f>tab_dinamicas!V533</f>
        <v>30476.408030610575</v>
      </c>
      <c r="L12" s="177">
        <f t="shared" si="0"/>
        <v>380395.03668878524</v>
      </c>
      <c r="N12" s="162" t="s">
        <v>535</v>
      </c>
      <c r="O12" s="178">
        <f>+B12/'Total x Ano'!$B$30</f>
        <v>4.6844335166663826E-5</v>
      </c>
      <c r="P12" s="178">
        <f>+C12/'Total x Ano'!$B$30</f>
        <v>9.3507964127717953E-5</v>
      </c>
      <c r="Q12" s="178">
        <f>+D12/'Total x Ano'!$B$30</f>
        <v>1.7082520546550016E-3</v>
      </c>
      <c r="R12" s="178">
        <f>+E12/'Total x Ano'!$B$30</f>
        <v>1.3584836449630597E-6</v>
      </c>
      <c r="S12" s="178">
        <f>+F12/'Total x Ano'!$B$30</f>
        <v>2.8047690687616351E-4</v>
      </c>
      <c r="T12" s="178">
        <f>+G12/'Total x Ano'!$B$30</f>
        <v>3.3476670821869301E-5</v>
      </c>
      <c r="U12" s="178">
        <f>+H12/'Total x Ano'!$B$30</f>
        <v>2.7584191880946264E-5</v>
      </c>
      <c r="V12" s="178">
        <f>+I12/'Total x Ano'!$B$30</f>
        <v>2.1497867272361912E-5</v>
      </c>
      <c r="W12" s="178">
        <f>+J12/'Total x Ano'!$B$30</f>
        <v>1.6385862200814942E-5</v>
      </c>
      <c r="X12" s="178">
        <f>+K12/'Total x Ano'!$B$30</f>
        <v>1.9416979016302405E-4</v>
      </c>
      <c r="Y12" s="178">
        <f>+L12/'Total x Ano'!$B$30</f>
        <v>2.4235541268095269E-3</v>
      </c>
    </row>
    <row r="13" spans="1:25" x14ac:dyDescent="0.25">
      <c r="A13" s="162" t="s">
        <v>536</v>
      </c>
      <c r="B13" s="177">
        <f>tab_dinamicas!M534</f>
        <v>8041.594136841637</v>
      </c>
      <c r="C13" s="177">
        <f>tab_dinamicas!N534</f>
        <v>64403.224126345143</v>
      </c>
      <c r="D13" s="177">
        <f>tab_dinamicas!O534</f>
        <v>137227.26308242008</v>
      </c>
      <c r="E13" s="177">
        <f>tab_dinamicas!P534</f>
        <v>73.286182372962941</v>
      </c>
      <c r="F13" s="177">
        <f>tab_dinamicas!Q534</f>
        <v>43867.371347319538</v>
      </c>
      <c r="G13" s="177">
        <f>tab_dinamicas!R534</f>
        <v>5058.1647747489851</v>
      </c>
      <c r="H13" s="177">
        <f>tab_dinamicas!S534</f>
        <v>7410.7095888170434</v>
      </c>
      <c r="I13" s="177">
        <f>tab_dinamicas!T534</f>
        <v>1868.9349917762711</v>
      </c>
      <c r="J13" s="177">
        <f>tab_dinamicas!U534</f>
        <v>6182.4337204796384</v>
      </c>
      <c r="K13" s="177">
        <f>tab_dinamicas!V534</f>
        <v>12464.79325875782</v>
      </c>
      <c r="L13" s="177">
        <f t="shared" si="0"/>
        <v>286597.7752098791</v>
      </c>
      <c r="N13" s="162" t="s">
        <v>536</v>
      </c>
      <c r="O13" s="178">
        <f>+B13/'Total x Ano'!$B$30</f>
        <v>5.1234208590409882E-5</v>
      </c>
      <c r="P13" s="178">
        <f>+C13/'Total x Ano'!$B$30</f>
        <v>4.1032265028983833E-4</v>
      </c>
      <c r="Q13" s="178">
        <f>+D13/'Total x Ano'!$B$30</f>
        <v>8.7429558137549904E-4</v>
      </c>
      <c r="R13" s="178">
        <f>+E13/'Total x Ano'!$B$30</f>
        <v>4.6691731646704291E-7</v>
      </c>
      <c r="S13" s="178">
        <f>+F13/'Total x Ano'!$B$30</f>
        <v>2.7948563626518165E-4</v>
      </c>
      <c r="T13" s="178">
        <f>+G13/'Total x Ano'!$B$30</f>
        <v>3.2226330344985002E-5</v>
      </c>
      <c r="U13" s="178">
        <f>+H13/'Total x Ano'!$B$30</f>
        <v>4.7214748023272459E-5</v>
      </c>
      <c r="V13" s="178">
        <f>+I13/'Total x Ano'!$B$30</f>
        <v>1.1907266591818936E-5</v>
      </c>
      <c r="W13" s="178">
        <f>+J13/'Total x Ano'!$B$30</f>
        <v>3.9389217292162804E-5</v>
      </c>
      <c r="X13" s="178">
        <f>+K13/'Total x Ano'!$B$30</f>
        <v>7.9415077034260113E-5</v>
      </c>
      <c r="Y13" s="178">
        <f>+L13/'Total x Ano'!$B$30</f>
        <v>1.8259576331238951E-3</v>
      </c>
    </row>
    <row r="14" spans="1:25" x14ac:dyDescent="0.25">
      <c r="A14" s="162" t="s">
        <v>537</v>
      </c>
      <c r="B14" s="177">
        <f>tab_dinamicas!M535</f>
        <v>55564.42692447541</v>
      </c>
      <c r="C14" s="177">
        <f>tab_dinamicas!N535</f>
        <v>64658.480352389983</v>
      </c>
      <c r="D14" s="177">
        <f>tab_dinamicas!O535</f>
        <v>652880.71583730355</v>
      </c>
      <c r="E14" s="177">
        <f>tab_dinamicas!P535</f>
        <v>1054.8319373323816</v>
      </c>
      <c r="F14" s="177">
        <f>tab_dinamicas!Q535</f>
        <v>377139.53036218754</v>
      </c>
      <c r="G14" s="177">
        <f>tab_dinamicas!R535</f>
        <v>22018.111757980718</v>
      </c>
      <c r="H14" s="177">
        <f>tab_dinamicas!S535</f>
        <v>44803.465687680233</v>
      </c>
      <c r="I14" s="177">
        <f>tab_dinamicas!T535</f>
        <v>15410.172202499969</v>
      </c>
      <c r="J14" s="177">
        <f>tab_dinamicas!U535</f>
        <v>1081.5372410566167</v>
      </c>
      <c r="K14" s="177">
        <f>tab_dinamicas!V535</f>
        <v>70583.008521104057</v>
      </c>
      <c r="L14" s="177">
        <f t="shared" si="0"/>
        <v>1305194.2808240103</v>
      </c>
      <c r="N14" s="162" t="s">
        <v>537</v>
      </c>
      <c r="O14" s="178">
        <f>+B14/'Total x Ano'!$B$30</f>
        <v>3.5400934078640909E-4</v>
      </c>
      <c r="P14" s="178">
        <f>+C14/'Total x Ano'!$B$30</f>
        <v>4.1194892618820375E-4</v>
      </c>
      <c r="Q14" s="178">
        <f>+D14/'Total x Ano'!$B$30</f>
        <v>4.1596014683976659E-3</v>
      </c>
      <c r="R14" s="178">
        <f>+E14/'Total x Ano'!$B$30</f>
        <v>6.7204932984020462E-6</v>
      </c>
      <c r="S14" s="178">
        <f>+F14/'Total x Ano'!$B$30</f>
        <v>2.4028128052051246E-3</v>
      </c>
      <c r="T14" s="178">
        <f>+G14/'Total x Ano'!$B$30</f>
        <v>1.4028070944381159E-4</v>
      </c>
      <c r="U14" s="178">
        <f>+H14/'Total x Ano'!$B$30</f>
        <v>2.8544963443248762E-4</v>
      </c>
      <c r="V14" s="178">
        <f>+I14/'Total x Ano'!$B$30</f>
        <v>9.8180530327921929E-5</v>
      </c>
      <c r="W14" s="178">
        <f>+J14/'Total x Ano'!$B$30</f>
        <v>6.8906368145003462E-6</v>
      </c>
      <c r="X14" s="178">
        <f>+K14/'Total x Ano'!$B$30</f>
        <v>4.4969498832842409E-4</v>
      </c>
      <c r="Y14" s="178">
        <f>+L14/'Total x Ano'!$B$30</f>
        <v>8.3155895332229501E-3</v>
      </c>
    </row>
    <row r="15" spans="1:25" x14ac:dyDescent="0.25">
      <c r="A15" s="162" t="s">
        <v>538</v>
      </c>
      <c r="B15" s="177">
        <f>tab_dinamicas!M536</f>
        <v>5918.5505453431879</v>
      </c>
      <c r="C15" s="177">
        <f>tab_dinamicas!N536</f>
        <v>18247.673972281711</v>
      </c>
      <c r="D15" s="177">
        <f>tab_dinamicas!O536</f>
        <v>270697.33171123976</v>
      </c>
      <c r="E15" s="177">
        <f>tab_dinamicas!P536</f>
        <v>1061.4924941599684</v>
      </c>
      <c r="F15" s="177">
        <f>tab_dinamicas!Q536</f>
        <v>131539.13782726444</v>
      </c>
      <c r="G15" s="177">
        <f>tab_dinamicas!R536</f>
        <v>12076.779280355511</v>
      </c>
      <c r="H15" s="177">
        <f>tab_dinamicas!S536</f>
        <v>12721.17568042373</v>
      </c>
      <c r="I15" s="177">
        <f>tab_dinamicas!T536</f>
        <v>953.95667911099406</v>
      </c>
      <c r="J15" s="177">
        <f>tab_dinamicas!U536</f>
        <v>13731.472661261498</v>
      </c>
      <c r="K15" s="177">
        <f>tab_dinamicas!V536</f>
        <v>45756.702355920985</v>
      </c>
      <c r="L15" s="177">
        <f t="shared" si="0"/>
        <v>512704.27320736175</v>
      </c>
      <c r="N15" s="162" t="s">
        <v>538</v>
      </c>
      <c r="O15" s="178">
        <f>+B15/'Total x Ano'!$B$30</f>
        <v>3.7707977800542489E-5</v>
      </c>
      <c r="P15" s="178">
        <f>+C15/'Total x Ano'!$B$30</f>
        <v>1.1625868188280162E-4</v>
      </c>
      <c r="Q15" s="178">
        <f>+D15/'Total x Ano'!$B$30</f>
        <v>1.7246535104553432E-3</v>
      </c>
      <c r="R15" s="178">
        <f>+E15/'Total x Ano'!$B$30</f>
        <v>6.7629287100910631E-6</v>
      </c>
      <c r="S15" s="178">
        <f>+F15/'Total x Ano'!$B$30</f>
        <v>8.3805567783748231E-4</v>
      </c>
      <c r="T15" s="178">
        <f>+G15/'Total x Ano'!$B$30</f>
        <v>7.6942981481167901E-5</v>
      </c>
      <c r="U15" s="178">
        <f>+H15/'Total x Ano'!$B$30</f>
        <v>8.104852809471176E-5</v>
      </c>
      <c r="V15" s="178">
        <f>+I15/'Total x Ano'!$B$30</f>
        <v>6.0778018203966807E-6</v>
      </c>
      <c r="W15" s="178">
        <f>+J15/'Total x Ano'!$B$30</f>
        <v>8.748528247123059E-5</v>
      </c>
      <c r="X15" s="178">
        <f>+K15/'Total x Ano'!$B$30</f>
        <v>2.9152284895508169E-4</v>
      </c>
      <c r="Y15" s="178">
        <f>+L15/'Total x Ano'!$B$30</f>
        <v>3.2665162195088492E-3</v>
      </c>
    </row>
    <row r="16" spans="1:25" x14ac:dyDescent="0.25">
      <c r="A16" s="162" t="s">
        <v>539</v>
      </c>
      <c r="B16" s="177">
        <f>tab_dinamicas!M537</f>
        <v>3250.8360303329982</v>
      </c>
      <c r="C16" s="177">
        <f>tab_dinamicas!N537</f>
        <v>6800.5406989126886</v>
      </c>
      <c r="D16" s="177">
        <f>tab_dinamicas!O537</f>
        <v>306947.33382252575</v>
      </c>
      <c r="E16" s="177">
        <f>tab_dinamicas!P537</f>
        <v>515.9779241816243</v>
      </c>
      <c r="F16" s="177">
        <f>tab_dinamicas!Q537</f>
        <v>117863.33988150854</v>
      </c>
      <c r="G16" s="177">
        <f>tab_dinamicas!R537</f>
        <v>6633.7629473154375</v>
      </c>
      <c r="H16" s="177">
        <f>tab_dinamicas!S537</f>
        <v>8780.1356604398279</v>
      </c>
      <c r="I16" s="177">
        <f>tab_dinamicas!T537</f>
        <v>3113.0683175941954</v>
      </c>
      <c r="J16" s="177">
        <f>tab_dinamicas!U537</f>
        <v>965.5052541185114</v>
      </c>
      <c r="K16" s="177">
        <f>tab_dinamicas!V537</f>
        <v>22677.101444982942</v>
      </c>
      <c r="L16" s="177">
        <f t="shared" si="0"/>
        <v>477547.60198191251</v>
      </c>
      <c r="N16" s="162" t="s">
        <v>539</v>
      </c>
      <c r="O16" s="178">
        <f>+B16/'Total x Ano'!$B$30</f>
        <v>2.0711566442809249E-5</v>
      </c>
      <c r="P16" s="178">
        <f>+C16/'Total x Ano'!$B$30</f>
        <v>4.3327270037095875E-5</v>
      </c>
      <c r="Q16" s="178">
        <f>+D16/'Total x Ano'!$B$30</f>
        <v>1.9556077389289851E-3</v>
      </c>
      <c r="R16" s="178">
        <f>+E16/'Total x Ano'!$B$30</f>
        <v>3.2873731433989971E-6</v>
      </c>
      <c r="S16" s="178">
        <f>+F16/'Total x Ano'!$B$30</f>
        <v>7.5092510737221545E-4</v>
      </c>
      <c r="T16" s="178">
        <f>+G16/'Total x Ano'!$B$30</f>
        <v>4.2264703838383301E-5</v>
      </c>
      <c r="U16" s="178">
        <f>+H16/'Total x Ano'!$B$30</f>
        <v>5.5939567979210133E-5</v>
      </c>
      <c r="V16" s="178">
        <f>+I16/'Total x Ano'!$B$30</f>
        <v>1.9833827575195158E-5</v>
      </c>
      <c r="W16" s="178">
        <f>+J16/'Total x Ano'!$B$30</f>
        <v>6.1513795328239242E-6</v>
      </c>
      <c r="X16" s="178">
        <f>+K16/'Total x Ano'!$B$30</f>
        <v>1.4447923208848481E-4</v>
      </c>
      <c r="Y16" s="178">
        <f>+L16/'Total x Ano'!$B$30</f>
        <v>3.0425277669386022E-3</v>
      </c>
    </row>
    <row r="17" spans="1:25" x14ac:dyDescent="0.25">
      <c r="A17" s="162" t="s">
        <v>540</v>
      </c>
      <c r="B17" s="177">
        <f>tab_dinamicas!M538</f>
        <v>479964.03030575073</v>
      </c>
      <c r="C17" s="177">
        <f>tab_dinamicas!N538</f>
        <v>46163.834456665929</v>
      </c>
      <c r="D17" s="177">
        <f>tab_dinamicas!O538</f>
        <v>720816.4765133725</v>
      </c>
      <c r="E17" s="177">
        <f>tab_dinamicas!P538</f>
        <v>3352.0390098575249</v>
      </c>
      <c r="F17" s="177">
        <f>tab_dinamicas!Q538</f>
        <v>630887.36065979081</v>
      </c>
      <c r="G17" s="177">
        <f>tab_dinamicas!R538</f>
        <v>19970.460410622556</v>
      </c>
      <c r="H17" s="177">
        <f>tab_dinamicas!S538</f>
        <v>41816.58600576676</v>
      </c>
      <c r="I17" s="177">
        <f>tab_dinamicas!T538</f>
        <v>32921.227445694312</v>
      </c>
      <c r="J17" s="177">
        <f>tab_dinamicas!U538</f>
        <v>7172.7609200408224</v>
      </c>
      <c r="K17" s="177">
        <f>tab_dinamicas!V538</f>
        <v>175236.24989957106</v>
      </c>
      <c r="L17" s="177">
        <f t="shared" si="0"/>
        <v>2158301.025627133</v>
      </c>
      <c r="N17" s="162" t="s">
        <v>540</v>
      </c>
      <c r="O17" s="178">
        <f>+B17/'Total x Ano'!$B$30</f>
        <v>3.0579231960886646E-3</v>
      </c>
      <c r="P17" s="178">
        <f>+C17/'Total x Ano'!$B$30</f>
        <v>2.9411674894785239E-4</v>
      </c>
      <c r="Q17" s="178">
        <f>+D17/'Total x Ano'!$B$30</f>
        <v>4.592430441608307E-3</v>
      </c>
      <c r="R17" s="178">
        <f>+E17/'Total x Ano'!$B$30</f>
        <v>2.1356345882643927E-5</v>
      </c>
      <c r="S17" s="178">
        <f>+F17/'Total x Ano'!$B$30</f>
        <v>4.0194784868602985E-3</v>
      </c>
      <c r="T17" s="178">
        <f>+G17/'Total x Ano'!$B$30</f>
        <v>1.2723481400743914E-4</v>
      </c>
      <c r="U17" s="178">
        <f>+H17/'Total x Ano'!$B$30</f>
        <v>2.6641977367931668E-4</v>
      </c>
      <c r="V17" s="178">
        <f>+I17/'Total x Ano'!$B$30</f>
        <v>2.0974610323563079E-4</v>
      </c>
      <c r="W17" s="178">
        <f>+J17/'Total x Ano'!$B$30</f>
        <v>4.5698741181539539E-5</v>
      </c>
      <c r="X17" s="178">
        <f>+K17/'Total x Ano'!$B$30</f>
        <v>1.1164565665933983E-3</v>
      </c>
      <c r="Y17" s="178">
        <f>+L17/'Total x Ano'!$B$30</f>
        <v>1.3750861218085091E-2</v>
      </c>
    </row>
    <row r="18" spans="1:25" x14ac:dyDescent="0.25">
      <c r="A18" s="162" t="s">
        <v>541</v>
      </c>
      <c r="B18" s="177">
        <f>tab_dinamicas!M539</f>
        <v>1333.576683410894</v>
      </c>
      <c r="C18" s="177">
        <f>tab_dinamicas!N539</f>
        <v>1874.3670679551656</v>
      </c>
      <c r="D18" s="177">
        <f>tab_dinamicas!O539</f>
        <v>217010.29434635982</v>
      </c>
      <c r="E18" s="177">
        <f>tab_dinamicas!P539</f>
        <v>293.14472949185176</v>
      </c>
      <c r="F18" s="177">
        <f>tab_dinamicas!Q539</f>
        <v>67222.520047739104</v>
      </c>
      <c r="G18" s="177">
        <f>tab_dinamicas!R539</f>
        <v>5007.6291441440835</v>
      </c>
      <c r="H18" s="177">
        <f>tab_dinamicas!S539</f>
        <v>5376.9085998692299</v>
      </c>
      <c r="I18" s="177">
        <f>tab_dinamicas!T539</f>
        <v>1718.2711846146847</v>
      </c>
      <c r="J18" s="177">
        <f>tab_dinamicas!U539</f>
        <v>571.81444997569656</v>
      </c>
      <c r="K18" s="177">
        <f>tab_dinamicas!V539</f>
        <v>10541.65001979423</v>
      </c>
      <c r="L18" s="177">
        <f t="shared" si="0"/>
        <v>310950.17627335474</v>
      </c>
      <c r="N18" s="162" t="s">
        <v>541</v>
      </c>
      <c r="O18" s="178">
        <f>+B18/'Total x Ano'!$B$30</f>
        <v>8.4964180990133283E-6</v>
      </c>
      <c r="P18" s="178">
        <f>+C18/'Total x Ano'!$B$30</f>
        <v>1.1941875168090329E-5</v>
      </c>
      <c r="Q18" s="178">
        <f>+D18/'Total x Ano'!$B$30</f>
        <v>1.3826053015869332E-3</v>
      </c>
      <c r="R18" s="178">
        <f>+E18/'Total x Ano'!$B$30</f>
        <v>1.8676692658681716E-6</v>
      </c>
      <c r="S18" s="178">
        <f>+F18/'Total x Ano'!$B$30</f>
        <v>4.2828480963993969E-4</v>
      </c>
      <c r="T18" s="178">
        <f>+G18/'Total x Ano'!$B$30</f>
        <v>3.1904360223688089E-5</v>
      </c>
      <c r="U18" s="178">
        <f>+H18/'Total x Ano'!$B$30</f>
        <v>3.4257095308401776E-5</v>
      </c>
      <c r="V18" s="178">
        <f>+I18/'Total x Ano'!$B$30</f>
        <v>1.0947364762431941E-5</v>
      </c>
      <c r="W18" s="178">
        <f>+J18/'Total x Ano'!$B$30</f>
        <v>3.6431160671050256E-6</v>
      </c>
      <c r="X18" s="178">
        <f>+K18/'Total x Ano'!$B$30</f>
        <v>6.7162441527216825E-5</v>
      </c>
      <c r="Y18" s="178">
        <f>+L18/'Total x Ano'!$B$30</f>
        <v>1.9811104516486884E-3</v>
      </c>
    </row>
    <row r="19" spans="1:25" x14ac:dyDescent="0.25">
      <c r="A19" s="162" t="s">
        <v>542</v>
      </c>
      <c r="B19" s="177">
        <f>tab_dinamicas!M540</f>
        <v>10960.18194991685</v>
      </c>
      <c r="C19" s="177">
        <f>tab_dinamicas!N540</f>
        <v>8062.2898852069338</v>
      </c>
      <c r="D19" s="177">
        <f>tab_dinamicas!O540</f>
        <v>305716.11753181572</v>
      </c>
      <c r="E19" s="177">
        <f>tab_dinamicas!P540</f>
        <v>10478.941273056527</v>
      </c>
      <c r="F19" s="177">
        <f>tab_dinamicas!Q540</f>
        <v>70631.951623693385</v>
      </c>
      <c r="G19" s="177">
        <f>tab_dinamicas!R540</f>
        <v>5582.1710998722965</v>
      </c>
      <c r="H19" s="177">
        <f>tab_dinamicas!S540</f>
        <v>25402.795575532517</v>
      </c>
      <c r="I19" s="177">
        <f>tab_dinamicas!T540</f>
        <v>926.17454507590162</v>
      </c>
      <c r="J19" s="177">
        <f>tab_dinamicas!U540</f>
        <v>3847.4234641273497</v>
      </c>
      <c r="K19" s="177">
        <f>tab_dinamicas!V540</f>
        <v>21709.471908901854</v>
      </c>
      <c r="L19" s="177">
        <f t="shared" si="0"/>
        <v>463317.51885719941</v>
      </c>
      <c r="N19" s="162" t="s">
        <v>542</v>
      </c>
      <c r="O19" s="178">
        <f>+B19/'Total x Ano'!$B$30</f>
        <v>6.982897155158225E-5</v>
      </c>
      <c r="P19" s="178">
        <f>+C19/'Total x Ano'!$B$30</f>
        <v>5.1366064323320408E-5</v>
      </c>
      <c r="Q19" s="178">
        <f>+D19/'Total x Ano'!$B$30</f>
        <v>1.9477634743236439E-3</v>
      </c>
      <c r="R19" s="178">
        <f>+E19/'Total x Ano'!$B$30</f>
        <v>6.6762914647828134E-5</v>
      </c>
      <c r="S19" s="178">
        <f>+F19/'Total x Ano'!$B$30</f>
        <v>4.5000681221364549E-4</v>
      </c>
      <c r="T19" s="178">
        <f>+G19/'Total x Ano'!$B$30</f>
        <v>3.5564853641139086E-5</v>
      </c>
      <c r="U19" s="178">
        <f>+H19/'Total x Ano'!$B$30</f>
        <v>1.6184504031778202E-4</v>
      </c>
      <c r="V19" s="178">
        <f>+I19/'Total x Ano'!$B$30</f>
        <v>5.9007976560457934E-6</v>
      </c>
      <c r="W19" s="178">
        <f>+J19/'Total x Ano'!$B$30</f>
        <v>2.4512514924579052E-5</v>
      </c>
      <c r="X19" s="178">
        <f>+K19/'Total x Ano'!$B$30</f>
        <v>1.3831431843502217E-4</v>
      </c>
      <c r="Y19" s="178">
        <f>+L19/'Total x Ano'!$B$30</f>
        <v>2.9518657620345888E-3</v>
      </c>
    </row>
    <row r="20" spans="1:25" x14ac:dyDescent="0.25">
      <c r="A20" s="162" t="s">
        <v>543</v>
      </c>
      <c r="B20" s="177">
        <f>tab_dinamicas!M541</f>
        <v>69081.990542910848</v>
      </c>
      <c r="C20" s="177">
        <f>tab_dinamicas!N541</f>
        <v>60710.982797163932</v>
      </c>
      <c r="D20" s="177">
        <f>tab_dinamicas!O541</f>
        <v>1019931.2134160459</v>
      </c>
      <c r="E20" s="177">
        <f>tab_dinamicas!P541</f>
        <v>1681.6725696068011</v>
      </c>
      <c r="F20" s="177">
        <f>tab_dinamicas!Q541</f>
        <v>492454.72462257458</v>
      </c>
      <c r="G20" s="177">
        <f>tab_dinamicas!R541</f>
        <v>70796.984827058724</v>
      </c>
      <c r="H20" s="177">
        <f>tab_dinamicas!S541</f>
        <v>72765.780811818389</v>
      </c>
      <c r="I20" s="177">
        <f>tab_dinamicas!T541</f>
        <v>18092.126309955373</v>
      </c>
      <c r="J20" s="177">
        <f>tab_dinamicas!U541</f>
        <v>45130.965901107964</v>
      </c>
      <c r="K20" s="177">
        <f>tab_dinamicas!V541</f>
        <v>218561.37800929396</v>
      </c>
      <c r="L20" s="177">
        <f t="shared" si="0"/>
        <v>2069207.8198075362</v>
      </c>
      <c r="N20" s="162" t="s">
        <v>543</v>
      </c>
      <c r="O20" s="178">
        <f>+B20/'Total x Ano'!$B$30</f>
        <v>4.4013177649703086E-4</v>
      </c>
      <c r="P20" s="178">
        <f>+C20/'Total x Ano'!$B$30</f>
        <v>3.867988241421413E-4</v>
      </c>
      <c r="Q20" s="178">
        <f>+D20/'Total x Ano'!$B$30</f>
        <v>6.4981355247245819E-3</v>
      </c>
      <c r="R20" s="178">
        <f>+E20/'Total x Ano'!$B$30</f>
        <v>1.0714189468637463E-5</v>
      </c>
      <c r="S20" s="178">
        <f>+F20/'Total x Ano'!$B$30</f>
        <v>3.1375032926686868E-3</v>
      </c>
      <c r="T20" s="178">
        <f>+G20/'Total x Ano'!$B$30</f>
        <v>4.5105826363256576E-4</v>
      </c>
      <c r="U20" s="178">
        <f>+H20/'Total x Ano'!$B$30</f>
        <v>4.6360175966564897E-4</v>
      </c>
      <c r="V20" s="178">
        <f>+I20/'Total x Ano'!$B$30</f>
        <v>1.1526766427587371E-4</v>
      </c>
      <c r="W20" s="178">
        <f>+J20/'Total x Ano'!$B$30</f>
        <v>2.8753618766591782E-4</v>
      </c>
      <c r="X20" s="178">
        <f>+K20/'Total x Ano'!$B$30</f>
        <v>1.3924874894436752E-3</v>
      </c>
      <c r="Y20" s="178">
        <f>+L20/'Total x Ano'!$B$30</f>
        <v>1.3183234972184758E-2</v>
      </c>
    </row>
    <row r="21" spans="1:25" x14ac:dyDescent="0.25">
      <c r="A21" s="162" t="s">
        <v>544</v>
      </c>
      <c r="B21" s="177">
        <f>tab_dinamicas!M542</f>
        <v>548025.68954998872</v>
      </c>
      <c r="C21" s="177">
        <f>tab_dinamicas!N542</f>
        <v>220236.0150711434</v>
      </c>
      <c r="D21" s="177">
        <f>tab_dinamicas!O542</f>
        <v>3057141.6295887437</v>
      </c>
      <c r="E21" s="177">
        <f>tab_dinamicas!P542</f>
        <v>18806.692406213526</v>
      </c>
      <c r="F21" s="177">
        <f>tab_dinamicas!Q542</f>
        <v>1657504.1683324492</v>
      </c>
      <c r="G21" s="177">
        <f>tab_dinamicas!R542</f>
        <v>179941.5068234074</v>
      </c>
      <c r="H21" s="177">
        <f>tab_dinamicas!S542</f>
        <v>277430.64032384974</v>
      </c>
      <c r="I21" s="177">
        <f>tab_dinamicas!T542</f>
        <v>26755.900362482869</v>
      </c>
      <c r="J21" s="177">
        <f>tab_dinamicas!U542</f>
        <v>92418.287621117721</v>
      </c>
      <c r="K21" s="177">
        <f>tab_dinamicas!V542</f>
        <v>386966.67273896676</v>
      </c>
      <c r="L21" s="177">
        <f t="shared" si="0"/>
        <v>6465227.202818363</v>
      </c>
      <c r="N21" s="162" t="s">
        <v>544</v>
      </c>
      <c r="O21" s="178">
        <f>+B21/'Total x Ano'!$B$30</f>
        <v>3.4915542880574833E-3</v>
      </c>
      <c r="P21" s="178">
        <f>+C21/'Total x Ano'!$B$30</f>
        <v>1.4031568546317228E-3</v>
      </c>
      <c r="Q21" s="178">
        <f>+D21/'Total x Ano'!$B$30</f>
        <v>1.9477510214447647E-2</v>
      </c>
      <c r="R21" s="178">
        <f>+E21/'Total x Ano'!$B$30</f>
        <v>1.1982027260257346E-4</v>
      </c>
      <c r="S21" s="178">
        <f>+F21/'Total x Ano'!$B$30</f>
        <v>1.0560208940508844E-2</v>
      </c>
      <c r="T21" s="178">
        <f>+G21/'Total x Ano'!$B$30</f>
        <v>1.1464344678161007E-3</v>
      </c>
      <c r="U21" s="178">
        <f>+H21/'Total x Ano'!$B$30</f>
        <v>1.7675524347347464E-3</v>
      </c>
      <c r="V21" s="178">
        <f>+I21/'Total x Ano'!$B$30</f>
        <v>1.7046587490848723E-4</v>
      </c>
      <c r="W21" s="178">
        <f>+J21/'Total x Ano'!$B$30</f>
        <v>5.8881084334461565E-4</v>
      </c>
      <c r="X21" s="178">
        <f>+K21/'Total x Ano'!$B$30</f>
        <v>2.4654230108200662E-3</v>
      </c>
      <c r="Y21" s="178">
        <f>+L21/'Total x Ano'!$B$30</f>
        <v>4.1190937201872287E-2</v>
      </c>
    </row>
    <row r="22" spans="1:25" x14ac:dyDescent="0.25">
      <c r="A22" s="162" t="s">
        <v>545</v>
      </c>
      <c r="B22" s="177">
        <f>tab_dinamicas!M543</f>
        <v>26576.30721718202</v>
      </c>
      <c r="C22" s="177">
        <f>tab_dinamicas!N543</f>
        <v>24831.969902087578</v>
      </c>
      <c r="D22" s="177">
        <f>tab_dinamicas!O543</f>
        <v>670023.38033734716</v>
      </c>
      <c r="E22" s="177">
        <f>tab_dinamicas!P543</f>
        <v>0</v>
      </c>
      <c r="F22" s="177">
        <f>tab_dinamicas!Q543</f>
        <v>463491.62489707244</v>
      </c>
      <c r="G22" s="177">
        <f>tab_dinamicas!R543</f>
        <v>25144.656434208966</v>
      </c>
      <c r="H22" s="177">
        <f>tab_dinamicas!S543</f>
        <v>29549.365162696078</v>
      </c>
      <c r="I22" s="177">
        <f>tab_dinamicas!T543</f>
        <v>23064.559316307448</v>
      </c>
      <c r="J22" s="177">
        <f>tab_dinamicas!U543</f>
        <v>26059.610574927377</v>
      </c>
      <c r="K22" s="177">
        <f>tab_dinamicas!V543</f>
        <v>62567.016295842273</v>
      </c>
      <c r="L22" s="177">
        <f t="shared" si="0"/>
        <v>1351308.4901376714</v>
      </c>
      <c r="N22" s="162" t="s">
        <v>545</v>
      </c>
      <c r="O22" s="178">
        <f>+B22/'Total x Ano'!$B$30</f>
        <v>1.6932165990445007E-4</v>
      </c>
      <c r="P22" s="178">
        <f>+C22/'Total x Ano'!$B$30</f>
        <v>1.5820822389502165E-4</v>
      </c>
      <c r="Q22" s="178">
        <f>+D22/'Total x Ano'!$B$30</f>
        <v>4.2688199683424541E-3</v>
      </c>
      <c r="R22" s="178">
        <f>+E22/'Total x Ano'!$B$30</f>
        <v>0</v>
      </c>
      <c r="S22" s="178">
        <f>+F22/'Total x Ano'!$B$30</f>
        <v>2.9529750178627135E-3</v>
      </c>
      <c r="T22" s="178">
        <f>+G22/'Total x Ano'!$B$30</f>
        <v>1.6020039693154985E-4</v>
      </c>
      <c r="U22" s="178">
        <f>+H22/'Total x Ano'!$B$30</f>
        <v>1.8826346029126586E-4</v>
      </c>
      <c r="V22" s="178">
        <f>+I22/'Total x Ano'!$B$30</f>
        <v>1.4694778459954606E-4</v>
      </c>
      <c r="W22" s="178">
        <f>+J22/'Total x Ano'!$B$30</f>
        <v>1.6602970769985447E-4</v>
      </c>
      <c r="X22" s="178">
        <f>+K22/'Total x Ano'!$B$30</f>
        <v>3.986238933764141E-4</v>
      </c>
      <c r="Y22" s="178">
        <f>+L22/'Total x Ano'!$B$30</f>
        <v>8.6093901129032698E-3</v>
      </c>
    </row>
    <row r="23" spans="1:25" x14ac:dyDescent="0.25">
      <c r="A23" s="162" t="s">
        <v>546</v>
      </c>
      <c r="B23" s="177">
        <f>tab_dinamicas!M544</f>
        <v>877700.62814953306</v>
      </c>
      <c r="C23" s="177">
        <f>tab_dinamicas!N544</f>
        <v>377818.57362026605</v>
      </c>
      <c r="D23" s="177">
        <f>tab_dinamicas!O544</f>
        <v>16431935.698046764</v>
      </c>
      <c r="E23" s="177">
        <f>tab_dinamicas!P544</f>
        <v>23431.119942963142</v>
      </c>
      <c r="F23" s="177">
        <f>tab_dinamicas!Q544</f>
        <v>3855608.2368305498</v>
      </c>
      <c r="G23" s="177">
        <f>tab_dinamicas!R544</f>
        <v>278895.75470952661</v>
      </c>
      <c r="H23" s="177">
        <f>tab_dinamicas!S544</f>
        <v>231104.33445298448</v>
      </c>
      <c r="I23" s="177">
        <f>tab_dinamicas!T544</f>
        <v>403170.74540205131</v>
      </c>
      <c r="J23" s="177">
        <f>tab_dinamicas!U544</f>
        <v>236182.40638820088</v>
      </c>
      <c r="K23" s="177">
        <f>tab_dinamicas!V544</f>
        <v>1244351.8190817428</v>
      </c>
      <c r="L23" s="177">
        <f t="shared" si="0"/>
        <v>23960199.316624586</v>
      </c>
      <c r="N23" s="162" t="s">
        <v>546</v>
      </c>
      <c r="O23" s="178">
        <f>+B23/'Total x Ano'!$B$30</f>
        <v>5.5919630234171963E-3</v>
      </c>
      <c r="P23" s="178">
        <f>+C23/'Total x Ano'!$B$30</f>
        <v>2.4071390921743862E-3</v>
      </c>
      <c r="Q23" s="178">
        <f>+D23/'Total x Ano'!$B$30</f>
        <v>0.10469033959833497</v>
      </c>
      <c r="R23" s="178">
        <f>+E23/'Total x Ano'!$B$30</f>
        <v>1.4928319761436967E-4</v>
      </c>
      <c r="S23" s="178">
        <f>+F23/'Total x Ano'!$B$30</f>
        <v>2.4564661345401223E-2</v>
      </c>
      <c r="T23" s="178">
        <f>+G23/'Total x Ano'!$B$30</f>
        <v>1.7768868993654199E-3</v>
      </c>
      <c r="U23" s="178">
        <f>+H23/'Total x Ano'!$B$30</f>
        <v>1.4724005559129637E-3</v>
      </c>
      <c r="V23" s="178">
        <f>+I23/'Total x Ano'!$B$30</f>
        <v>2.5686616006702001E-3</v>
      </c>
      <c r="W23" s="178">
        <f>+J23/'Total x Ano'!$B$30</f>
        <v>1.5047537177784751E-3</v>
      </c>
      <c r="X23" s="178">
        <f>+K23/'Total x Ano'!$B$30</f>
        <v>7.9279530368998891E-3</v>
      </c>
      <c r="Y23" s="178">
        <f>+L23/'Total x Ano'!$B$30</f>
        <v>0.15265404206756911</v>
      </c>
    </row>
    <row r="24" spans="1:25" x14ac:dyDescent="0.25">
      <c r="A24" s="162" t="s">
        <v>547</v>
      </c>
      <c r="B24" s="177">
        <f>tab_dinamicas!M545</f>
        <v>1865264.3355397375</v>
      </c>
      <c r="C24" s="177">
        <f>tab_dinamicas!N545</f>
        <v>603162.79951359029</v>
      </c>
      <c r="D24" s="177">
        <f>tab_dinamicas!O545</f>
        <v>26089215.708871815</v>
      </c>
      <c r="E24" s="177">
        <f>tab_dinamicas!P545</f>
        <v>13554.683661032734</v>
      </c>
      <c r="F24" s="177">
        <f>tab_dinamicas!Q545</f>
        <v>15886532.953975029</v>
      </c>
      <c r="G24" s="177">
        <f>tab_dinamicas!R545</f>
        <v>943714.63431874174</v>
      </c>
      <c r="H24" s="177">
        <f>tab_dinamicas!S545</f>
        <v>2634909.5167413959</v>
      </c>
      <c r="I24" s="177">
        <f>tab_dinamicas!T545</f>
        <v>563325.90284190397</v>
      </c>
      <c r="J24" s="177">
        <f>tab_dinamicas!U545</f>
        <v>652392.91857628245</v>
      </c>
      <c r="K24" s="177">
        <f>tab_dinamicas!V545</f>
        <v>7727769.3696622709</v>
      </c>
      <c r="L24" s="177">
        <f t="shared" si="0"/>
        <v>56979842.823701799</v>
      </c>
      <c r="N24" s="162" t="s">
        <v>547</v>
      </c>
      <c r="O24" s="178">
        <f>+B24/'Total x Ano'!$B$30</f>
        <v>1.1883880287550649E-2</v>
      </c>
      <c r="P24" s="178">
        <f>+C24/'Total x Ano'!$B$30</f>
        <v>3.842841128064186E-3</v>
      </c>
      <c r="Q24" s="178">
        <f>+D24/'Total x Ano'!$B$30</f>
        <v>0.16621832647146187</v>
      </c>
      <c r="R24" s="178">
        <f>+E24/'Total x Ano'!$B$30</f>
        <v>8.6358933098198442E-5</v>
      </c>
      <c r="S24" s="178">
        <f>+F24/'Total x Ano'!$B$30</f>
        <v>0.1012154964913527</v>
      </c>
      <c r="T24" s="178">
        <f>+G24/'Total x Ano'!$B$30</f>
        <v>6.0125482089423889E-3</v>
      </c>
      <c r="U24" s="178">
        <f>+H24/'Total x Ano'!$B$30</f>
        <v>1.6787405768106261E-2</v>
      </c>
      <c r="V24" s="178">
        <f>+I24/'Total x Ano'!$B$30</f>
        <v>3.5890342535887486E-3</v>
      </c>
      <c r="W24" s="178">
        <f>+J24/'Total x Ano'!$B$30</f>
        <v>4.1564936385077578E-3</v>
      </c>
      <c r="X24" s="178">
        <f>+K24/'Total x Ano'!$B$30</f>
        <v>4.9234783686727866E-2</v>
      </c>
      <c r="Y24" s="178">
        <f>+L24/'Total x Ano'!$B$30</f>
        <v>0.36302716886740061</v>
      </c>
    </row>
    <row r="25" spans="1:25" x14ac:dyDescent="0.25">
      <c r="A25" s="162" t="s">
        <v>548</v>
      </c>
      <c r="B25" s="177">
        <f>tab_dinamicas!M546</f>
        <v>127495.43819629092</v>
      </c>
      <c r="C25" s="177">
        <f>tab_dinamicas!N546</f>
        <v>227498.63297437356</v>
      </c>
      <c r="D25" s="177">
        <f>tab_dinamicas!O546</f>
        <v>1967498.007871527</v>
      </c>
      <c r="E25" s="177">
        <f>tab_dinamicas!P546</f>
        <v>14206.970798693432</v>
      </c>
      <c r="F25" s="177">
        <f>tab_dinamicas!Q546</f>
        <v>1477739.3065353998</v>
      </c>
      <c r="G25" s="177">
        <f>tab_dinamicas!R546</f>
        <v>138896.69909874056</v>
      </c>
      <c r="H25" s="177">
        <f>tab_dinamicas!S546</f>
        <v>231820.89217045269</v>
      </c>
      <c r="I25" s="177">
        <f>tab_dinamicas!T546</f>
        <v>83629.764142469998</v>
      </c>
      <c r="J25" s="177">
        <f>tab_dinamicas!U546</f>
        <v>123578.25292356149</v>
      </c>
      <c r="K25" s="177">
        <f>tab_dinamicas!V546</f>
        <v>1066150.3024380165</v>
      </c>
      <c r="L25" s="177">
        <f t="shared" si="0"/>
        <v>5458514.2671495266</v>
      </c>
      <c r="N25" s="162" t="s">
        <v>548</v>
      </c>
      <c r="O25" s="178">
        <f>+B25/'Total x Ano'!$B$30</f>
        <v>8.122926578634813E-4</v>
      </c>
      <c r="P25" s="178">
        <f>+C25/'Total x Ano'!$B$30</f>
        <v>1.449428088199932E-3</v>
      </c>
      <c r="Q25" s="178">
        <f>+D25/'Total x Ano'!$B$30</f>
        <v>1.2535226426646858E-2</v>
      </c>
      <c r="R25" s="178">
        <f>+E25/'Total x Ano'!$B$30</f>
        <v>9.0514752790545565E-5</v>
      </c>
      <c r="S25" s="178">
        <f>+F25/'Total x Ano'!$B$30</f>
        <v>9.41489990478654E-3</v>
      </c>
      <c r="T25" s="178">
        <f>+G25/'Total x Ano'!$B$30</f>
        <v>8.8493180991837601E-4</v>
      </c>
      <c r="U25" s="178">
        <f>+H25/'Total x Ano'!$B$30</f>
        <v>1.4769658531586481E-3</v>
      </c>
      <c r="V25" s="178">
        <f>+I25/'Total x Ano'!$B$30</f>
        <v>5.3281783531106196E-4</v>
      </c>
      <c r="W25" s="178">
        <f>+J25/'Total x Ano'!$B$30</f>
        <v>7.8733567993906134E-4</v>
      </c>
      <c r="X25" s="178">
        <f>+K25/'Total x Ano'!$B$30</f>
        <v>6.7926043088381268E-3</v>
      </c>
      <c r="Y25" s="178">
        <f>+L25/'Total x Ano'!$B$30</f>
        <v>3.4777017317452634E-2</v>
      </c>
    </row>
    <row r="26" spans="1:25" x14ac:dyDescent="0.25">
      <c r="A26" s="162" t="s">
        <v>549</v>
      </c>
      <c r="B26" s="177">
        <f>tab_dinamicas!M547</f>
        <v>56341.556785939254</v>
      </c>
      <c r="C26" s="177">
        <f>tab_dinamicas!N547</f>
        <v>149406.46248417936</v>
      </c>
      <c r="D26" s="177">
        <f>tab_dinamicas!O547</f>
        <v>1465626.9348788592</v>
      </c>
      <c r="E26" s="177">
        <f>tab_dinamicas!P547</f>
        <v>4741.9878304770118</v>
      </c>
      <c r="F26" s="177">
        <f>tab_dinamicas!Q547</f>
        <v>606643.76213352219</v>
      </c>
      <c r="G26" s="177">
        <f>tab_dinamicas!R547</f>
        <v>110682.90590100133</v>
      </c>
      <c r="H26" s="177">
        <f>tab_dinamicas!S547</f>
        <v>187407.38621415815</v>
      </c>
      <c r="I26" s="177">
        <f>tab_dinamicas!T547</f>
        <v>55878.092249576235</v>
      </c>
      <c r="J26" s="177">
        <f>tab_dinamicas!U547</f>
        <v>6898.3761006865425</v>
      </c>
      <c r="K26" s="177">
        <f>tab_dinamicas!V547</f>
        <v>189240.30827516172</v>
      </c>
      <c r="L26" s="177">
        <f t="shared" si="0"/>
        <v>2832867.7728535603</v>
      </c>
      <c r="N26" s="162" t="s">
        <v>549</v>
      </c>
      <c r="O26" s="178">
        <f>+B26/'Total x Ano'!$B$30</f>
        <v>3.5896055229329976E-4</v>
      </c>
      <c r="P26" s="178">
        <f>+C26/'Total x Ano'!$B$30</f>
        <v>9.5189109689090975E-4</v>
      </c>
      <c r="Q26" s="178">
        <f>+D26/'Total x Ano'!$B$30</f>
        <v>9.3377301589108175E-3</v>
      </c>
      <c r="R26" s="178">
        <f>+E26/'Total x Ano'!$B$30</f>
        <v>3.0211919366433565E-5</v>
      </c>
      <c r="S26" s="178">
        <f>+F26/'Total x Ano'!$B$30</f>
        <v>3.8650188657030392E-3</v>
      </c>
      <c r="T26" s="178">
        <f>+G26/'Total x Ano'!$B$30</f>
        <v>7.0517747996565986E-4</v>
      </c>
      <c r="U26" s="178">
        <f>+H26/'Total x Ano'!$B$30</f>
        <v>1.1940007109648501E-3</v>
      </c>
      <c r="V26" s="178">
        <f>+I26/'Total x Ano'!$B$30</f>
        <v>3.5600774986057135E-4</v>
      </c>
      <c r="W26" s="178">
        <f>+J26/'Total x Ano'!$B$30</f>
        <v>4.3950594131387566E-5</v>
      </c>
      <c r="X26" s="178">
        <f>+K26/'Total x Ano'!$B$30</f>
        <v>1.2056785337454341E-3</v>
      </c>
      <c r="Y26" s="178">
        <f>+L26/'Total x Ano'!$B$30</f>
        <v>1.8048627661832399E-2</v>
      </c>
    </row>
    <row r="27" spans="1:25" x14ac:dyDescent="0.25">
      <c r="A27" s="162" t="s">
        <v>550</v>
      </c>
      <c r="B27" s="177">
        <f>tab_dinamicas!M548</f>
        <v>489530.17043560802</v>
      </c>
      <c r="C27" s="177">
        <f>tab_dinamicas!N548</f>
        <v>163623.90223781054</v>
      </c>
      <c r="D27" s="177">
        <f>tab_dinamicas!O548</f>
        <v>3092303.3294372023</v>
      </c>
      <c r="E27" s="177">
        <f>tab_dinamicas!P548</f>
        <v>2905.5363865656636</v>
      </c>
      <c r="F27" s="177">
        <f>tab_dinamicas!Q548</f>
        <v>1943898.0540083398</v>
      </c>
      <c r="G27" s="177">
        <f>tab_dinamicas!R548</f>
        <v>140327.65362026574</v>
      </c>
      <c r="H27" s="177">
        <f>tab_dinamicas!S548</f>
        <v>111085.70838257359</v>
      </c>
      <c r="I27" s="177">
        <f>tab_dinamicas!T548</f>
        <v>35598.140269213589</v>
      </c>
      <c r="J27" s="177">
        <f>tab_dinamicas!U548</f>
        <v>89556.700765523681</v>
      </c>
      <c r="K27" s="177">
        <f>tab_dinamicas!V548</f>
        <v>348827.31459943275</v>
      </c>
      <c r="L27" s="177">
        <f t="shared" si="0"/>
        <v>6417656.5101425359</v>
      </c>
      <c r="N27" s="162" t="s">
        <v>550</v>
      </c>
      <c r="O27" s="178">
        <f>+B27/'Total x Ano'!$B$30</f>
        <v>3.118870517039967E-3</v>
      </c>
      <c r="P27" s="178">
        <f>+C27/'Total x Ano'!$B$30</f>
        <v>1.0424725489716553E-3</v>
      </c>
      <c r="Q27" s="178">
        <f>+D27/'Total x Ano'!$B$30</f>
        <v>1.9701530705133197E-2</v>
      </c>
      <c r="R27" s="178">
        <f>+E27/'Total x Ano'!$B$30</f>
        <v>1.8511610355256926E-5</v>
      </c>
      <c r="S27" s="178">
        <f>+F27/'Total x Ano'!$B$30</f>
        <v>1.2384867562673468E-2</v>
      </c>
      <c r="T27" s="178">
        <f>+G27/'Total x Ano'!$B$30</f>
        <v>8.9404863690462403E-4</v>
      </c>
      <c r="U27" s="178">
        <f>+H27/'Total x Ano'!$B$30</f>
        <v>7.0774379530195129E-4</v>
      </c>
      <c r="V27" s="178">
        <f>+I27/'Total x Ano'!$B$30</f>
        <v>2.2680111840360539E-4</v>
      </c>
      <c r="W27" s="178">
        <f>+J27/'Total x Ano'!$B$30</f>
        <v>5.7057924207697672E-4</v>
      </c>
      <c r="X27" s="178">
        <f>+K27/'Total x Ano'!$B$30</f>
        <v>2.2224314102525836E-3</v>
      </c>
      <c r="Y27" s="178">
        <f>+L27/'Total x Ano'!$B$30</f>
        <v>4.0887857147113287E-2</v>
      </c>
    </row>
    <row r="28" spans="1:25" x14ac:dyDescent="0.25">
      <c r="A28" s="162" t="s">
        <v>551</v>
      </c>
      <c r="B28" s="177">
        <f>tab_dinamicas!M549</f>
        <v>7113.7481487244095</v>
      </c>
      <c r="C28" s="177">
        <f>tab_dinamicas!N549</f>
        <v>48900.800426154594</v>
      </c>
      <c r="D28" s="177">
        <f>tab_dinamicas!O549</f>
        <v>473362.32391488511</v>
      </c>
      <c r="E28" s="177">
        <f>tab_dinamicas!P549</f>
        <v>5370.1275567630928</v>
      </c>
      <c r="F28" s="177">
        <f>tab_dinamicas!Q549</f>
        <v>113177.98937365336</v>
      </c>
      <c r="G28" s="177">
        <f>tab_dinamicas!R549</f>
        <v>11980.425709079143</v>
      </c>
      <c r="H28" s="177">
        <f>tab_dinamicas!S549</f>
        <v>38804.316667124542</v>
      </c>
      <c r="I28" s="177">
        <f>tab_dinamicas!T549</f>
        <v>3605.944813260207</v>
      </c>
      <c r="J28" s="177">
        <f>tab_dinamicas!U549</f>
        <v>2613.0166716069821</v>
      </c>
      <c r="K28" s="177">
        <f>tab_dinamicas!V549</f>
        <v>46742.691124767771</v>
      </c>
      <c r="L28" s="177">
        <f t="shared" si="0"/>
        <v>751671.38440601924</v>
      </c>
      <c r="N28" s="162" t="s">
        <v>551</v>
      </c>
      <c r="O28" s="178">
        <f>+B28/'Total x Ano'!$B$30</f>
        <v>4.5322761918762326E-5</v>
      </c>
      <c r="P28" s="178">
        <f>+C28/'Total x Ano'!$B$30</f>
        <v>3.115543717623644E-4</v>
      </c>
      <c r="Q28" s="178">
        <f>+D28/'Total x Ano'!$B$30</f>
        <v>3.0158627294042451E-3</v>
      </c>
      <c r="R28" s="178">
        <f>+E28/'Total x Ano'!$B$30</f>
        <v>3.4213892260467699E-5</v>
      </c>
      <c r="S28" s="178">
        <f>+F28/'Total x Ano'!$B$30</f>
        <v>7.210740329268051E-4</v>
      </c>
      <c r="T28" s="178">
        <f>+G28/'Total x Ano'!$B$30</f>
        <v>7.6329098352375324E-5</v>
      </c>
      <c r="U28" s="178">
        <f>+H28/'Total x Ano'!$B$30</f>
        <v>2.472281515954017E-4</v>
      </c>
      <c r="V28" s="178">
        <f>+I28/'Total x Ano'!$B$30</f>
        <v>2.2974018034767463E-5</v>
      </c>
      <c r="W28" s="178">
        <f>+J28/'Total x Ano'!$B$30</f>
        <v>1.6647923151206294E-5</v>
      </c>
      <c r="X28" s="178">
        <f>+K28/'Total x Ano'!$B$30</f>
        <v>2.9780473204831849E-4</v>
      </c>
      <c r="Y28" s="178">
        <f>+L28/'Total x Ano'!$B$30</f>
        <v>4.7890117114547139E-3</v>
      </c>
    </row>
    <row r="29" spans="1:25" x14ac:dyDescent="0.25">
      <c r="A29" s="162" t="s">
        <v>552</v>
      </c>
      <c r="B29" s="177">
        <f>tab_dinamicas!M550</f>
        <v>5399.7999859907823</v>
      </c>
      <c r="C29" s="177">
        <f>tab_dinamicas!N550</f>
        <v>53453.004646726535</v>
      </c>
      <c r="D29" s="177">
        <f>tab_dinamicas!O550</f>
        <v>294735.13501456333</v>
      </c>
      <c r="E29" s="177">
        <f>tab_dinamicas!P550</f>
        <v>5962.5283119235428</v>
      </c>
      <c r="F29" s="177">
        <f>tab_dinamicas!Q550</f>
        <v>52716.325232084673</v>
      </c>
      <c r="G29" s="177">
        <f>tab_dinamicas!R550</f>
        <v>15770.412370073849</v>
      </c>
      <c r="H29" s="177">
        <f>tab_dinamicas!S550</f>
        <v>14151.63937446849</v>
      </c>
      <c r="I29" s="177">
        <f>tab_dinamicas!T550</f>
        <v>17352.980790844205</v>
      </c>
      <c r="J29" s="177">
        <f>tab_dinamicas!U550</f>
        <v>876.98988038914899</v>
      </c>
      <c r="K29" s="177">
        <f>tab_dinamicas!V550</f>
        <v>42596.773030561031</v>
      </c>
      <c r="L29" s="177">
        <f t="shared" si="0"/>
        <v>503015.58863762557</v>
      </c>
      <c r="N29" s="162" t="s">
        <v>552</v>
      </c>
      <c r="O29" s="178">
        <f>+B29/'Total x Ano'!$B$30</f>
        <v>3.4402939780470078E-5</v>
      </c>
      <c r="P29" s="178">
        <f>+C29/'Total x Ano'!$B$30</f>
        <v>3.4055715113846059E-4</v>
      </c>
      <c r="Q29" s="178">
        <f>+D29/'Total x Ano'!$B$30</f>
        <v>1.8778019792216893E-3</v>
      </c>
      <c r="R29" s="178">
        <f>+E29/'Total x Ano'!$B$30</f>
        <v>3.7988166781480434E-5</v>
      </c>
      <c r="S29" s="178">
        <f>+F29/'Total x Ano'!$B$30</f>
        <v>3.3586365552655127E-4</v>
      </c>
      <c r="T29" s="178">
        <f>+G29/'Total x Ano'!$B$30</f>
        <v>1.0047567474506772E-4</v>
      </c>
      <c r="U29" s="178">
        <f>+H29/'Total x Ano'!$B$30</f>
        <v>9.0162227945085193E-5</v>
      </c>
      <c r="V29" s="178">
        <f>+I29/'Total x Ano'!$B$30</f>
        <v>1.1055845674060238E-4</v>
      </c>
      <c r="W29" s="178">
        <f>+J29/'Total x Ano'!$B$30</f>
        <v>5.5874347422839992E-6</v>
      </c>
      <c r="X29" s="178">
        <f>+K29/'Total x Ano'!$B$30</f>
        <v>2.7139046283468116E-4</v>
      </c>
      <c r="Y29" s="178">
        <f>+L29/'Total x Ano'!$B$30</f>
        <v>3.2047881494563718E-3</v>
      </c>
    </row>
    <row r="30" spans="1:25" x14ac:dyDescent="0.25">
      <c r="A30" s="162" t="s">
        <v>553</v>
      </c>
      <c r="B30" s="177">
        <f>tab_dinamicas!M551</f>
        <v>57696.680558372776</v>
      </c>
      <c r="C30" s="177">
        <f>tab_dinamicas!N551</f>
        <v>56915.41682841842</v>
      </c>
      <c r="D30" s="177">
        <f>tab_dinamicas!O551</f>
        <v>815196.08982991672</v>
      </c>
      <c r="E30" s="177">
        <f>tab_dinamicas!P551</f>
        <v>3358.5421942515295</v>
      </c>
      <c r="F30" s="177">
        <f>tab_dinamicas!Q551</f>
        <v>333407.27286127064</v>
      </c>
      <c r="G30" s="177">
        <f>tab_dinamicas!R551</f>
        <v>30058.312257208781</v>
      </c>
      <c r="H30" s="177">
        <f>tab_dinamicas!S551</f>
        <v>50416.033029887913</v>
      </c>
      <c r="I30" s="177">
        <f>tab_dinamicas!T551</f>
        <v>19047.053980497898</v>
      </c>
      <c r="J30" s="177">
        <f>tab_dinamicas!U551</f>
        <v>2781.8741676177979</v>
      </c>
      <c r="K30" s="177">
        <f>tab_dinamicas!V551</f>
        <v>82240.280566091009</v>
      </c>
      <c r="L30" s="177">
        <f t="shared" si="0"/>
        <v>1451117.5562735335</v>
      </c>
      <c r="N30" s="162" t="s">
        <v>553</v>
      </c>
      <c r="O30" s="178">
        <f>+B30/'Total x Ano'!$B$30</f>
        <v>3.6759425014489894E-4</v>
      </c>
      <c r="P30" s="178">
        <f>+C30/'Total x Ano'!$B$30</f>
        <v>3.6261670113863637E-4</v>
      </c>
      <c r="Q30" s="178">
        <f>+D30/'Total x Ano'!$B$30</f>
        <v>5.1937371866464495E-3</v>
      </c>
      <c r="R30" s="178">
        <f>+E30/'Total x Ano'!$B$30</f>
        <v>2.1397778650833246E-5</v>
      </c>
      <c r="S30" s="178">
        <f>+F30/'Total x Ano'!$B$30</f>
        <v>2.1241879996250347E-3</v>
      </c>
      <c r="T30" s="178">
        <f>+G30/'Total x Ano'!$B$30</f>
        <v>1.9150603895888167E-4</v>
      </c>
      <c r="U30" s="178">
        <f>+H30/'Total x Ano'!$B$30</f>
        <v>3.212081471160597E-4</v>
      </c>
      <c r="V30" s="178">
        <f>+I30/'Total x Ano'!$B$30</f>
        <v>1.2135165242906661E-4</v>
      </c>
      <c r="W30" s="178">
        <f>+J30/'Total x Ano'!$B$30</f>
        <v>1.7723739715118368E-5</v>
      </c>
      <c r="X30" s="178">
        <f>+K30/'Total x Ano'!$B$30</f>
        <v>5.2396522596846837E-4</v>
      </c>
      <c r="Y30" s="178">
        <f>+L30/'Total x Ano'!$B$30</f>
        <v>9.2452887203934471E-3</v>
      </c>
    </row>
    <row r="31" spans="1:25" x14ac:dyDescent="0.25">
      <c r="A31" s="162" t="s">
        <v>554</v>
      </c>
      <c r="B31" s="177">
        <f>tab_dinamicas!M552</f>
        <v>35388.656262804907</v>
      </c>
      <c r="C31" s="177">
        <f>tab_dinamicas!N552</f>
        <v>85696.758924206559</v>
      </c>
      <c r="D31" s="177">
        <f>tab_dinamicas!O552</f>
        <v>2045166.7115659053</v>
      </c>
      <c r="E31" s="177">
        <f>tab_dinamicas!P552</f>
        <v>3389.7482221390351</v>
      </c>
      <c r="F31" s="177">
        <f>tab_dinamicas!Q552</f>
        <v>987604.61595177348</v>
      </c>
      <c r="G31" s="177">
        <f>tab_dinamicas!R552</f>
        <v>52687.731032963333</v>
      </c>
      <c r="H31" s="177">
        <f>tab_dinamicas!S552</f>
        <v>37575.379409868372</v>
      </c>
      <c r="I31" s="177">
        <f>tab_dinamicas!T552</f>
        <v>8715.3464662328061</v>
      </c>
      <c r="J31" s="177">
        <f>tab_dinamicas!U552</f>
        <v>740723.1493714283</v>
      </c>
      <c r="K31" s="177">
        <f>tab_dinamicas!V552</f>
        <v>368465.40155989933</v>
      </c>
      <c r="L31" s="177">
        <f t="shared" si="0"/>
        <v>4365413.4987672213</v>
      </c>
      <c r="N31" s="162" t="s">
        <v>554</v>
      </c>
      <c r="O31" s="178">
        <f>+B31/'Total x Ano'!$B$30</f>
        <v>2.254664642171268E-4</v>
      </c>
      <c r="P31" s="178">
        <f>+C31/'Total x Ano'!$B$30</f>
        <v>5.4598697068406062E-4</v>
      </c>
      <c r="Q31" s="178">
        <f>+D31/'Total x Ano'!$B$30</f>
        <v>1.3030065447158207E-2</v>
      </c>
      <c r="R31" s="178">
        <f>+E31/'Total x Ano'!$B$30</f>
        <v>2.1596596959101479E-5</v>
      </c>
      <c r="S31" s="178">
        <f>+F31/'Total x Ano'!$B$30</f>
        <v>6.2921778987465524E-3</v>
      </c>
      <c r="T31" s="178">
        <f>+G31/'Total x Ano'!$B$30</f>
        <v>3.3568147757310959E-4</v>
      </c>
      <c r="U31" s="178">
        <f>+H31/'Total x Ano'!$B$30</f>
        <v>2.393984070557801E-4</v>
      </c>
      <c r="V31" s="178">
        <f>+I31/'Total x Ano'!$B$30</f>
        <v>5.5526786255347752E-5</v>
      </c>
      <c r="W31" s="178">
        <f>+J31/'Total x Ano'!$B$30</f>
        <v>4.719258855501781E-3</v>
      </c>
      <c r="X31" s="178">
        <f>+K31/'Total x Ano'!$B$30</f>
        <v>2.3475486229007116E-3</v>
      </c>
      <c r="Y31" s="178">
        <f>+L31/'Total x Ano'!$B$30</f>
        <v>2.7812707527051776E-2</v>
      </c>
    </row>
    <row r="32" spans="1:25" x14ac:dyDescent="0.25">
      <c r="A32" s="181" t="s">
        <v>94</v>
      </c>
      <c r="B32" s="168">
        <f t="shared" ref="B32:K32" si="1">SUM(B5:B31)</f>
        <v>4805164.783129747</v>
      </c>
      <c r="C32" s="168">
        <f t="shared" si="1"/>
        <v>2411964.1241820543</v>
      </c>
      <c r="D32" s="168">
        <f t="shared" si="1"/>
        <v>61605690.06888587</v>
      </c>
      <c r="E32" s="168">
        <f t="shared" si="1"/>
        <v>120413.12577815143</v>
      </c>
      <c r="F32" s="168">
        <f t="shared" si="1"/>
        <v>29821512.131132934</v>
      </c>
      <c r="G32" s="168">
        <f t="shared" si="1"/>
        <v>2152548.7534441054</v>
      </c>
      <c r="H32" s="168">
        <f t="shared" si="1"/>
        <v>4130360.7085133875</v>
      </c>
      <c r="I32" s="168">
        <f t="shared" si="1"/>
        <v>1358592.6700593054</v>
      </c>
      <c r="J32" s="168">
        <f t="shared" si="1"/>
        <v>2177623.5367042064</v>
      </c>
      <c r="K32" s="168">
        <f t="shared" si="1"/>
        <v>12349961.85954343</v>
      </c>
      <c r="L32" s="177">
        <f t="shared" si="0"/>
        <v>120933831.76137321</v>
      </c>
      <c r="N32" s="162" t="s">
        <v>94</v>
      </c>
      <c r="O32" s="178">
        <f>+B32/'Total x Ano'!$B$30</f>
        <v>3.0614429256293284E-2</v>
      </c>
      <c r="P32" s="178">
        <f>+C32/'Total x Ano'!$B$30</f>
        <v>1.5366987061033545E-2</v>
      </c>
      <c r="Q32" s="178">
        <f>+D32/'Total x Ano'!$B$30</f>
        <v>0.39249913905566691</v>
      </c>
      <c r="R32" s="178">
        <f>+E32/'Total x Ano'!$B$30</f>
        <v>7.6717017772350222E-4</v>
      </c>
      <c r="S32" s="178">
        <f>+F32/'Total x Ano'!$B$30</f>
        <v>0.18999734965584625</v>
      </c>
      <c r="T32" s="178">
        <f>+G32/'Total x Ano'!$B$30</f>
        <v>1.371421262479886E-2</v>
      </c>
      <c r="U32" s="178">
        <f>+H32/'Total x Ano'!$B$30</f>
        <v>2.6315150763965421E-2</v>
      </c>
      <c r="V32" s="178">
        <f>+I32/'Total x Ano'!$B$30</f>
        <v>8.6557987213414025E-3</v>
      </c>
      <c r="W32" s="178">
        <f>+J32/'Total x Ano'!$B$30</f>
        <v>1.3873967849204142E-2</v>
      </c>
      <c r="X32" s="178">
        <f>+K32/'Total x Ano'!$B$30</f>
        <v>7.8683468877971174E-2</v>
      </c>
      <c r="Y32" s="178">
        <f>+L32/'Total x Ano'!$B$30</f>
        <v>0.77048767404384455</v>
      </c>
    </row>
    <row r="33" spans="1:25" x14ac:dyDescent="0.25">
      <c r="A33" s="162"/>
    </row>
    <row r="34" spans="1:25" x14ac:dyDescent="0.25">
      <c r="A34" s="162"/>
      <c r="B34" s="162"/>
    </row>
    <row r="35" spans="1:25" s="122" customFormat="1" x14ac:dyDescent="0.25">
      <c r="A35" s="185"/>
      <c r="B35" s="176">
        <v>2008</v>
      </c>
      <c r="C35" s="162">
        <v>2008</v>
      </c>
      <c r="D35" s="162">
        <v>2008</v>
      </c>
      <c r="E35" s="162">
        <v>2008</v>
      </c>
      <c r="F35" s="162">
        <v>2008</v>
      </c>
      <c r="G35" s="162">
        <v>2008</v>
      </c>
      <c r="H35" s="162">
        <v>2008</v>
      </c>
      <c r="I35" s="162">
        <v>2008</v>
      </c>
      <c r="J35" s="162">
        <v>2008</v>
      </c>
      <c r="K35" s="162">
        <v>2008</v>
      </c>
      <c r="L35" s="185">
        <v>2008</v>
      </c>
      <c r="M35" s="162"/>
      <c r="N35" s="162"/>
      <c r="O35" s="176">
        <v>2008</v>
      </c>
      <c r="P35" s="162">
        <v>2008</v>
      </c>
      <c r="Q35" s="162">
        <v>2008</v>
      </c>
      <c r="R35" s="162">
        <v>2008</v>
      </c>
      <c r="S35" s="162">
        <v>2008</v>
      </c>
      <c r="T35" s="162">
        <v>2008</v>
      </c>
      <c r="U35" s="162">
        <v>2008</v>
      </c>
      <c r="V35" s="162">
        <v>2008</v>
      </c>
      <c r="W35" s="162">
        <v>2008</v>
      </c>
      <c r="X35" s="162">
        <v>2008</v>
      </c>
      <c r="Y35" s="185">
        <v>2008</v>
      </c>
    </row>
    <row r="36" spans="1:25" s="122" customFormat="1" x14ac:dyDescent="0.25">
      <c r="A36" s="185"/>
      <c r="B36" s="162" t="s">
        <v>779</v>
      </c>
      <c r="C36" s="162" t="s">
        <v>781</v>
      </c>
      <c r="D36" s="162" t="s">
        <v>23</v>
      </c>
      <c r="E36" s="162" t="s">
        <v>786</v>
      </c>
      <c r="F36" s="162" t="s">
        <v>787</v>
      </c>
      <c r="G36" s="162" t="s">
        <v>790</v>
      </c>
      <c r="H36" s="162" t="s">
        <v>25</v>
      </c>
      <c r="I36" s="162" t="s">
        <v>24</v>
      </c>
      <c r="J36" s="162" t="s">
        <v>35</v>
      </c>
      <c r="K36" s="162" t="s">
        <v>794</v>
      </c>
      <c r="L36" s="162" t="s">
        <v>938</v>
      </c>
      <c r="M36" s="162"/>
      <c r="N36" s="162"/>
      <c r="O36" s="162" t="s">
        <v>779</v>
      </c>
      <c r="P36" s="162" t="s">
        <v>781</v>
      </c>
      <c r="Q36" s="162" t="s">
        <v>23</v>
      </c>
      <c r="R36" s="162" t="s">
        <v>786</v>
      </c>
      <c r="S36" s="162" t="s">
        <v>787</v>
      </c>
      <c r="T36" s="162" t="s">
        <v>790</v>
      </c>
      <c r="U36" s="162" t="s">
        <v>25</v>
      </c>
      <c r="V36" s="162" t="s">
        <v>24</v>
      </c>
      <c r="W36" s="162" t="s">
        <v>35</v>
      </c>
      <c r="X36" s="162" t="s">
        <v>794</v>
      </c>
      <c r="Y36" s="185" t="s">
        <v>938</v>
      </c>
    </row>
    <row r="37" spans="1:25" x14ac:dyDescent="0.25">
      <c r="A37" s="162" t="s">
        <v>528</v>
      </c>
      <c r="B37" s="177">
        <f>tab_dinamicas!M558</f>
        <v>2051.0294913626785</v>
      </c>
      <c r="C37" s="177">
        <f>tab_dinamicas!N558</f>
        <v>1176.9139843211551</v>
      </c>
      <c r="D37" s="177">
        <f>tab_dinamicas!O558</f>
        <v>173965.09784599737</v>
      </c>
      <c r="E37" s="177">
        <f>tab_dinamicas!P558</f>
        <v>297.53231020051874</v>
      </c>
      <c r="F37" s="177">
        <f>tab_dinamicas!Q558</f>
        <v>26568.488440638939</v>
      </c>
      <c r="G37" s="177">
        <f>tab_dinamicas!R558</f>
        <v>8891.9665730642155</v>
      </c>
      <c r="H37" s="177">
        <f>tab_dinamicas!S558</f>
        <v>8786.0678319215149</v>
      </c>
      <c r="I37" s="177">
        <f>tab_dinamicas!T558</f>
        <v>6607.4146987042914</v>
      </c>
      <c r="J37" s="177">
        <f>tab_dinamicas!U558</f>
        <v>671.40423623788297</v>
      </c>
      <c r="K37" s="177">
        <f>tab_dinamicas!V558</f>
        <v>10692.922157046589</v>
      </c>
      <c r="L37" s="177">
        <f>SUM(B37:K37)</f>
        <v>239708.83756949514</v>
      </c>
      <c r="N37" s="162" t="s">
        <v>528</v>
      </c>
      <c r="O37" s="178">
        <f>+B37/'Total x Ano'!$C$30</f>
        <v>1.196344491830797E-5</v>
      </c>
      <c r="P37" s="178">
        <f>+C37/'Total x Ano'!$C$30</f>
        <v>6.864818708997679E-6</v>
      </c>
      <c r="Q37" s="178">
        <f>+D37/'Total x Ano'!$C$30</f>
        <v>1.0147205949758958E-3</v>
      </c>
      <c r="R37" s="178">
        <f>+E37/'Total x Ano'!$C$30</f>
        <v>1.735475486574272E-6</v>
      </c>
      <c r="S37" s="178">
        <f>+F37/'Total x Ano'!$C$30</f>
        <v>1.5497127143262573E-4</v>
      </c>
      <c r="T37" s="178">
        <f>+G37/'Total x Ano'!$C$30</f>
        <v>5.1865930139118978E-5</v>
      </c>
      <c r="U37" s="178">
        <f>+H37/'Total x Ano'!$C$30</f>
        <v>5.1248233630163794E-5</v>
      </c>
      <c r="V37" s="178">
        <f>+I37/'Total x Ano'!$C$30</f>
        <v>3.8540373082519211E-5</v>
      </c>
      <c r="W37" s="178">
        <f>+J37/'Total x Ano'!$C$30</f>
        <v>3.9162321321932717E-6</v>
      </c>
      <c r="X37" s="178">
        <f>+K37/'Total x Ano'!$C$30</f>
        <v>6.2370719572925524E-5</v>
      </c>
      <c r="Y37" s="178">
        <f>+L37/'Total x Ano'!$C$30</f>
        <v>1.3981970940793221E-3</v>
      </c>
    </row>
    <row r="38" spans="1:25" x14ac:dyDescent="0.25">
      <c r="A38" s="162" t="s">
        <v>529</v>
      </c>
      <c r="B38" s="177">
        <f>tab_dinamicas!M559</f>
        <v>7616.267550777723</v>
      </c>
      <c r="C38" s="177">
        <f>tab_dinamicas!N559</f>
        <v>1188.5868209173723</v>
      </c>
      <c r="D38" s="177">
        <f>tab_dinamicas!O559</f>
        <v>54282.541019577344</v>
      </c>
      <c r="E38" s="177">
        <f>tab_dinamicas!P559</f>
        <v>0</v>
      </c>
      <c r="F38" s="177">
        <f>tab_dinamicas!Q559</f>
        <v>4898.9512427952832</v>
      </c>
      <c r="G38" s="177">
        <f>tab_dinamicas!R559</f>
        <v>1981.7897378631174</v>
      </c>
      <c r="H38" s="177">
        <f>tab_dinamicas!S559</f>
        <v>2699.412965389909</v>
      </c>
      <c r="I38" s="177">
        <f>tab_dinamicas!T559</f>
        <v>1831.4683660239925</v>
      </c>
      <c r="J38" s="177">
        <f>tab_dinamicas!U559</f>
        <v>78670.682888560928</v>
      </c>
      <c r="K38" s="177">
        <f>tab_dinamicas!V559</f>
        <v>3227.2119188928909</v>
      </c>
      <c r="L38" s="177">
        <f t="shared" ref="L38:L64" si="2">SUM(B38:K38)</f>
        <v>156396.91251079857</v>
      </c>
      <c r="N38" s="162" t="s">
        <v>529</v>
      </c>
      <c r="O38" s="178">
        <f>+B38/'Total x Ano'!$C$30</f>
        <v>4.4424908423081116E-5</v>
      </c>
      <c r="P38" s="178">
        <f>+C38/'Total x Ano'!$C$30</f>
        <v>6.9329051691131176E-6</v>
      </c>
      <c r="Q38" s="178">
        <f>+D38/'Total x Ano'!$C$30</f>
        <v>3.1662450113384232E-4</v>
      </c>
      <c r="R38" s="178">
        <f>+E38/'Total x Ano'!$C$30</f>
        <v>0</v>
      </c>
      <c r="S38" s="178">
        <f>+F38/'Total x Ano'!$C$30</f>
        <v>2.8575080756990525E-5</v>
      </c>
      <c r="T38" s="178">
        <f>+G38/'Total x Ano'!$C$30</f>
        <v>1.1559576528975899E-5</v>
      </c>
      <c r="U38" s="178">
        <f>+H38/'Total x Ano'!$C$30</f>
        <v>1.5745399302743637E-5</v>
      </c>
      <c r="V38" s="178">
        <f>+I38/'Total x Ano'!$C$30</f>
        <v>1.0682767365765352E-5</v>
      </c>
      <c r="W38" s="178">
        <f>+J38/'Total x Ano'!$C$30</f>
        <v>4.5887803436588749E-4</v>
      </c>
      <c r="X38" s="178">
        <f>+K38/'Total x Ano'!$C$30</f>
        <v>1.882399653148381E-5</v>
      </c>
      <c r="Y38" s="178">
        <f>+L38/'Total x Ano'!$C$30</f>
        <v>9.1224716957788335E-4</v>
      </c>
    </row>
    <row r="39" spans="1:25" x14ac:dyDescent="0.25">
      <c r="A39" s="162" t="s">
        <v>530</v>
      </c>
      <c r="B39" s="177">
        <f>tab_dinamicas!M560</f>
        <v>42566.154739718309</v>
      </c>
      <c r="C39" s="177">
        <f>tab_dinamicas!N560</f>
        <v>117006.88900327297</v>
      </c>
      <c r="D39" s="177">
        <f>tab_dinamicas!O560</f>
        <v>572960.61687007931</v>
      </c>
      <c r="E39" s="177">
        <f>tab_dinamicas!P560</f>
        <v>972.19757381627267</v>
      </c>
      <c r="F39" s="177">
        <f>tab_dinamicas!Q560</f>
        <v>125154.61391875485</v>
      </c>
      <c r="G39" s="177">
        <f>tab_dinamicas!R560</f>
        <v>13668.897499318797</v>
      </c>
      <c r="H39" s="177">
        <f>tab_dinamicas!S560</f>
        <v>38268.914723194175</v>
      </c>
      <c r="I39" s="177">
        <f>tab_dinamicas!T560</f>
        <v>34598.422217130894</v>
      </c>
      <c r="J39" s="177">
        <f>tab_dinamicas!U560</f>
        <v>35469.15530496103</v>
      </c>
      <c r="K39" s="177">
        <f>tab_dinamicas!V560</f>
        <v>52345.273218320457</v>
      </c>
      <c r="L39" s="177">
        <f t="shared" si="2"/>
        <v>1033011.1350685671</v>
      </c>
      <c r="N39" s="162" t="s">
        <v>530</v>
      </c>
      <c r="O39" s="178">
        <f>+B39/'Total x Ano'!$C$30</f>
        <v>2.4828402017489391E-4</v>
      </c>
      <c r="P39" s="178">
        <f>+C39/'Total x Ano'!$C$30</f>
        <v>6.8248919752159065E-4</v>
      </c>
      <c r="Q39" s="178">
        <f>+D39/'Total x Ano'!$C$30</f>
        <v>3.3420205848580216E-3</v>
      </c>
      <c r="R39" s="178">
        <f>+E39/'Total x Ano'!$C$30</f>
        <v>5.6707288574072345E-6</v>
      </c>
      <c r="S39" s="178">
        <f>+F39/'Total x Ano'!$C$30</f>
        <v>7.3001404231118545E-4</v>
      </c>
      <c r="T39" s="178">
        <f>+G39/'Total x Ano'!$C$30</f>
        <v>7.9729278889331125E-5</v>
      </c>
      <c r="U39" s="178">
        <f>+H39/'Total x Ano'!$C$30</f>
        <v>2.2321865936222258E-4</v>
      </c>
      <c r="V39" s="178">
        <f>+I39/'Total x Ano'!$C$30</f>
        <v>2.0180905257486439E-4</v>
      </c>
      <c r="W39" s="178">
        <f>+J39/'Total x Ano'!$C$30</f>
        <v>2.0688794947940531E-4</v>
      </c>
      <c r="X39" s="178">
        <f>+K39/'Total x Ano'!$C$30</f>
        <v>3.0532461650032095E-4</v>
      </c>
      <c r="Y39" s="178">
        <f>+L39/'Total x Ano'!$C$30</f>
        <v>6.0254481305292438E-3</v>
      </c>
    </row>
    <row r="40" spans="1:25" x14ac:dyDescent="0.25">
      <c r="A40" s="162" t="s">
        <v>531</v>
      </c>
      <c r="B40" s="177">
        <f>tab_dinamicas!M561</f>
        <v>407.51706950107064</v>
      </c>
      <c r="C40" s="177">
        <f>tab_dinamicas!N561</f>
        <v>721.60716174940092</v>
      </c>
      <c r="D40" s="177">
        <f>tab_dinamicas!O561</f>
        <v>44731.639101974877</v>
      </c>
      <c r="E40" s="177">
        <f>tab_dinamicas!P561</f>
        <v>293.91947025041327</v>
      </c>
      <c r="F40" s="177">
        <f>tab_dinamicas!Q561</f>
        <v>10830.80114015823</v>
      </c>
      <c r="G40" s="177">
        <f>tab_dinamicas!R561</f>
        <v>3016.0808959126689</v>
      </c>
      <c r="H40" s="177">
        <f>tab_dinamicas!S561</f>
        <v>2207.204297372532</v>
      </c>
      <c r="I40" s="177">
        <f>tab_dinamicas!T561</f>
        <v>785.84134299856441</v>
      </c>
      <c r="J40" s="177">
        <f>tab_dinamicas!U561</f>
        <v>946.71467684333982</v>
      </c>
      <c r="K40" s="177">
        <f>tab_dinamicas!V561</f>
        <v>7564.5757314683487</v>
      </c>
      <c r="L40" s="177">
        <f t="shared" si="2"/>
        <v>71505.900888229429</v>
      </c>
      <c r="N40" s="162" t="s">
        <v>531</v>
      </c>
      <c r="O40" s="178">
        <f>+B40/'Total x Ano'!$C$30</f>
        <v>2.3770053208777829E-6</v>
      </c>
      <c r="P40" s="178">
        <f>+C40/'Total x Ano'!$C$30</f>
        <v>4.2090606539791442E-6</v>
      </c>
      <c r="Q40" s="178">
        <f>+D40/'Total x Ano'!$C$30</f>
        <v>2.6091506863051687E-4</v>
      </c>
      <c r="R40" s="178">
        <f>+E40/'Total x Ano'!$C$30</f>
        <v>1.7144021612399625E-6</v>
      </c>
      <c r="S40" s="178">
        <f>+F40/'Total x Ano'!$C$30</f>
        <v>6.3174953557270879E-5</v>
      </c>
      <c r="T40" s="178">
        <f>+G40/'Total x Ano'!$C$30</f>
        <v>1.7592490902429323E-5</v>
      </c>
      <c r="U40" s="178">
        <f>+H40/'Total x Ano'!$C$30</f>
        <v>1.2874396563418143E-5</v>
      </c>
      <c r="V40" s="178">
        <f>+I40/'Total x Ano'!$C$30</f>
        <v>4.5837320531389981E-6</v>
      </c>
      <c r="W40" s="178">
        <f>+J40/'Total x Ano'!$C$30</f>
        <v>5.5220897297991514E-6</v>
      </c>
      <c r="X40" s="178">
        <f>+K40/'Total x Ano'!$C$30</f>
        <v>4.4123395336292705E-5</v>
      </c>
      <c r="Y40" s="178">
        <f>+L40/'Total x Ano'!$C$30</f>
        <v>4.1708659490896286E-4</v>
      </c>
    </row>
    <row r="41" spans="1:25" x14ac:dyDescent="0.25">
      <c r="A41" s="162" t="s">
        <v>532</v>
      </c>
      <c r="B41" s="177">
        <f>tab_dinamicas!M562</f>
        <v>18525.719193097051</v>
      </c>
      <c r="C41" s="177">
        <f>tab_dinamicas!N562</f>
        <v>146044.80348672101</v>
      </c>
      <c r="D41" s="177">
        <f>tab_dinamicas!O562</f>
        <v>516822.75824821822</v>
      </c>
      <c r="E41" s="177">
        <f>tab_dinamicas!P562</f>
        <v>4106.4978575168871</v>
      </c>
      <c r="F41" s="177">
        <f>tab_dinamicas!Q562</f>
        <v>213763.10609376247</v>
      </c>
      <c r="G41" s="177">
        <f>tab_dinamicas!R562</f>
        <v>25131.538855929273</v>
      </c>
      <c r="H41" s="177">
        <f>tab_dinamicas!S562</f>
        <v>17745.826176116978</v>
      </c>
      <c r="I41" s="177">
        <f>tab_dinamicas!T562</f>
        <v>990.0325077763332</v>
      </c>
      <c r="J41" s="177">
        <f>tab_dinamicas!U562</f>
        <v>47469.049603218911</v>
      </c>
      <c r="K41" s="177">
        <f>tab_dinamicas!V562</f>
        <v>97100.824177793416</v>
      </c>
      <c r="L41" s="177">
        <f t="shared" si="2"/>
        <v>1087700.1562001505</v>
      </c>
      <c r="N41" s="162" t="s">
        <v>532</v>
      </c>
      <c r="O41" s="178">
        <f>+B41/'Total x Ano'!$C$30</f>
        <v>1.0805862230260188E-4</v>
      </c>
      <c r="P41" s="178">
        <f>+C41/'Total x Ano'!$C$30</f>
        <v>8.5186437809710921E-4</v>
      </c>
      <c r="Q41" s="178">
        <f>+D41/'Total x Ano'!$C$30</f>
        <v>3.014574206206396E-3</v>
      </c>
      <c r="R41" s="178">
        <f>+E41/'Total x Ano'!$C$30</f>
        <v>2.3952781338562335E-5</v>
      </c>
      <c r="S41" s="178">
        <f>+F41/'Total x Ano'!$C$30</f>
        <v>1.2468583002285759E-3</v>
      </c>
      <c r="T41" s="178">
        <f>+G41/'Total x Ano'!$C$30</f>
        <v>1.4658969170427272E-4</v>
      </c>
      <c r="U41" s="178">
        <f>+H41/'Total x Ano'!$C$30</f>
        <v>1.0350958622578992E-4</v>
      </c>
      <c r="V41" s="178">
        <f>+I41/'Total x Ano'!$C$30</f>
        <v>5.7747582002086811E-6</v>
      </c>
      <c r="W41" s="178">
        <f>+J41/'Total x Ano'!$C$30</f>
        <v>2.7688210366747917E-4</v>
      </c>
      <c r="X41" s="178">
        <f>+K41/'Total x Ano'!$C$30</f>
        <v>5.6637916054612435E-4</v>
      </c>
      <c r="Y41" s="178">
        <f>+L41/'Total x Ano'!$C$30</f>
        <v>6.3444435885171195E-3</v>
      </c>
    </row>
    <row r="42" spans="1:25" x14ac:dyDescent="0.25">
      <c r="A42" s="162" t="s">
        <v>533</v>
      </c>
      <c r="B42" s="177">
        <f>tab_dinamicas!M563</f>
        <v>951.21770899305022</v>
      </c>
      <c r="C42" s="177">
        <f>tab_dinamicas!N563</f>
        <v>10937.60547952368</v>
      </c>
      <c r="D42" s="177">
        <f>tab_dinamicas!O563</f>
        <v>73444.68463412342</v>
      </c>
      <c r="E42" s="177">
        <f>tab_dinamicas!P563</f>
        <v>0</v>
      </c>
      <c r="F42" s="177">
        <f>tab_dinamicas!Q563</f>
        <v>1701.9215254397955</v>
      </c>
      <c r="G42" s="177">
        <f>tab_dinamicas!R563</f>
        <v>1499.736208863166</v>
      </c>
      <c r="H42" s="177">
        <f>tab_dinamicas!S563</f>
        <v>1961.8362593993818</v>
      </c>
      <c r="I42" s="177">
        <f>tab_dinamicas!T563</f>
        <v>0</v>
      </c>
      <c r="J42" s="177">
        <f>tab_dinamicas!U563</f>
        <v>0</v>
      </c>
      <c r="K42" s="177">
        <f>tab_dinamicas!V563</f>
        <v>13677.573364447853</v>
      </c>
      <c r="L42" s="177">
        <f t="shared" si="2"/>
        <v>104174.57518079036</v>
      </c>
      <c r="N42" s="162" t="s">
        <v>533</v>
      </c>
      <c r="O42" s="178">
        <f>+B42/'Total x Ano'!$C$30</f>
        <v>5.5483554550436188E-6</v>
      </c>
      <c r="P42" s="178">
        <f>+C42/'Total x Ano'!$C$30</f>
        <v>6.379793232789105E-5</v>
      </c>
      <c r="Q42" s="178">
        <f>+D42/'Total x Ano'!$C$30</f>
        <v>4.2839532189226109E-4</v>
      </c>
      <c r="R42" s="178">
        <f>+E42/'Total x Ano'!$C$30</f>
        <v>0</v>
      </c>
      <c r="S42" s="178">
        <f>+F42/'Total x Ano'!$C$30</f>
        <v>9.9271339152486665E-6</v>
      </c>
      <c r="T42" s="178">
        <f>+G42/'Total x Ano'!$C$30</f>
        <v>8.7478076752597311E-6</v>
      </c>
      <c r="U42" s="178">
        <f>+H42/'Total x Ano'!$C$30</f>
        <v>1.1443189933105477E-5</v>
      </c>
      <c r="V42" s="178">
        <f>+I42/'Total x Ano'!$C$30</f>
        <v>0</v>
      </c>
      <c r="W42" s="178">
        <f>+J42/'Total x Ano'!$C$30</f>
        <v>0</v>
      </c>
      <c r="X42" s="178">
        <f>+K42/'Total x Ano'!$C$30</f>
        <v>7.9779884321884502E-5</v>
      </c>
      <c r="Y42" s="178">
        <f>+L42/'Total x Ano'!$C$30</f>
        <v>6.0763962552069426E-4</v>
      </c>
    </row>
    <row r="43" spans="1:25" x14ac:dyDescent="0.25">
      <c r="A43" s="162" t="s">
        <v>534</v>
      </c>
      <c r="B43" s="177">
        <f>tab_dinamicas!M564</f>
        <v>10791.365304947027</v>
      </c>
      <c r="C43" s="177">
        <f>tab_dinamicas!N564</f>
        <v>5218.4905537360009</v>
      </c>
      <c r="D43" s="177">
        <f>tab_dinamicas!O564</f>
        <v>147966.13204893243</v>
      </c>
      <c r="E43" s="177">
        <f>tab_dinamicas!P564</f>
        <v>662.74424999109908</v>
      </c>
      <c r="F43" s="177">
        <f>tab_dinamicas!Q564</f>
        <v>36446.635109849507</v>
      </c>
      <c r="G43" s="177">
        <f>tab_dinamicas!R564</f>
        <v>4387.5319305041039</v>
      </c>
      <c r="H43" s="177">
        <f>tab_dinamicas!S564</f>
        <v>6199.5997817400721</v>
      </c>
      <c r="I43" s="177">
        <f>tab_dinamicas!T564</f>
        <v>3235.7368529211799</v>
      </c>
      <c r="J43" s="177">
        <f>tab_dinamicas!U564</f>
        <v>0</v>
      </c>
      <c r="K43" s="177">
        <f>tab_dinamicas!V564</f>
        <v>15063.025208271243</v>
      </c>
      <c r="L43" s="177">
        <f t="shared" si="2"/>
        <v>229971.26104089268</v>
      </c>
      <c r="N43" s="162" t="s">
        <v>534</v>
      </c>
      <c r="O43" s="178">
        <f>+B43/'Total x Ano'!$C$30</f>
        <v>6.2944928370239935E-5</v>
      </c>
      <c r="P43" s="178">
        <f>+C43/'Total x Ano'!$C$30</f>
        <v>3.0438920824513664E-5</v>
      </c>
      <c r="Q43" s="178">
        <f>+D43/'Total x Ano'!$C$30</f>
        <v>8.6307129078207353E-4</v>
      </c>
      <c r="R43" s="178">
        <f>+E43/'Total x Ano'!$C$30</f>
        <v>3.8657193195335812E-6</v>
      </c>
      <c r="S43" s="178">
        <f>+F43/'Total x Ano'!$C$30</f>
        <v>2.1258948904955178E-4</v>
      </c>
      <c r="T43" s="178">
        <f>+G43/'Total x Ano'!$C$30</f>
        <v>2.5592024297529519E-5</v>
      </c>
      <c r="U43" s="178">
        <f>+H43/'Total x Ano'!$C$30</f>
        <v>3.6161630447899989E-5</v>
      </c>
      <c r="V43" s="178">
        <f>+I43/'Total x Ano'!$C$30</f>
        <v>1.8873721598387597E-5</v>
      </c>
      <c r="W43" s="178">
        <f>+J43/'Total x Ano'!$C$30</f>
        <v>0</v>
      </c>
      <c r="X43" s="178">
        <f>+K43/'Total x Ano'!$C$30</f>
        <v>8.7861083003009893E-5</v>
      </c>
      <c r="Y43" s="178">
        <f>+L43/'Total x Ano'!$C$30</f>
        <v>1.3413988076927397E-3</v>
      </c>
    </row>
    <row r="44" spans="1:25" x14ac:dyDescent="0.25">
      <c r="A44" s="162" t="s">
        <v>535</v>
      </c>
      <c r="B44" s="177">
        <f>tab_dinamicas!M565</f>
        <v>7783.262219932486</v>
      </c>
      <c r="C44" s="177">
        <f>tab_dinamicas!N565</f>
        <v>6237.7584541905717</v>
      </c>
      <c r="D44" s="177">
        <f>tab_dinamicas!O565</f>
        <v>412342.33993139729</v>
      </c>
      <c r="E44" s="177">
        <f>tab_dinamicas!P565</f>
        <v>0</v>
      </c>
      <c r="F44" s="177">
        <f>tab_dinamicas!Q565</f>
        <v>51993.347810120569</v>
      </c>
      <c r="G44" s="177">
        <f>tab_dinamicas!R565</f>
        <v>6433.6125839607021</v>
      </c>
      <c r="H44" s="177">
        <f>tab_dinamicas!S565</f>
        <v>3812.5843063210045</v>
      </c>
      <c r="I44" s="177">
        <f>tab_dinamicas!T565</f>
        <v>6469.8648702791024</v>
      </c>
      <c r="J44" s="177">
        <f>tab_dinamicas!U565</f>
        <v>0</v>
      </c>
      <c r="K44" s="177">
        <f>tab_dinamicas!V565</f>
        <v>52178.714310834155</v>
      </c>
      <c r="L44" s="177">
        <f t="shared" si="2"/>
        <v>547251.48448703589</v>
      </c>
      <c r="N44" s="162" t="s">
        <v>535</v>
      </c>
      <c r="O44" s="178">
        <f>+B44/'Total x Ano'!$C$30</f>
        <v>4.5398971221542752E-5</v>
      </c>
      <c r="P44" s="178">
        <f>+C44/'Total x Ano'!$C$30</f>
        <v>3.6384206075378661E-5</v>
      </c>
      <c r="Q44" s="178">
        <f>+D44/'Total x Ano'!$C$30</f>
        <v>2.405150629003411E-3</v>
      </c>
      <c r="R44" s="178">
        <f>+E44/'Total x Ano'!$C$30</f>
        <v>0</v>
      </c>
      <c r="S44" s="178">
        <f>+F44/'Total x Ano'!$C$30</f>
        <v>3.03271871645075E-4</v>
      </c>
      <c r="T44" s="178">
        <f>+G44/'Total x Ano'!$C$30</f>
        <v>3.7526603151283881E-5</v>
      </c>
      <c r="U44" s="178">
        <f>+H44/'Total x Ano'!$C$30</f>
        <v>2.223841370256111E-5</v>
      </c>
      <c r="V44" s="178">
        <f>+I44/'Total x Ano'!$C$30</f>
        <v>3.7738059023741749E-5</v>
      </c>
      <c r="W44" s="178">
        <f>+J44/'Total x Ano'!$C$30</f>
        <v>0</v>
      </c>
      <c r="X44" s="178">
        <f>+K44/'Total x Ano'!$C$30</f>
        <v>3.043530954550326E-4</v>
      </c>
      <c r="Y44" s="178">
        <f>+L44/'Total x Ano'!$C$30</f>
        <v>3.1920618492780268E-3</v>
      </c>
    </row>
    <row r="45" spans="1:25" x14ac:dyDescent="0.25">
      <c r="A45" s="162" t="s">
        <v>536</v>
      </c>
      <c r="B45" s="177">
        <f>tab_dinamicas!M566</f>
        <v>6402.6092774678582</v>
      </c>
      <c r="C45" s="177">
        <f>tab_dinamicas!N566</f>
        <v>70551.377647492336</v>
      </c>
      <c r="D45" s="177">
        <f>tab_dinamicas!O566</f>
        <v>163660.55854823469</v>
      </c>
      <c r="E45" s="177">
        <f>tab_dinamicas!P566</f>
        <v>531.46777159643011</v>
      </c>
      <c r="F45" s="177">
        <f>tab_dinamicas!Q566</f>
        <v>44935.354612552939</v>
      </c>
      <c r="G45" s="177">
        <f>tab_dinamicas!R566</f>
        <v>5041.4450873046862</v>
      </c>
      <c r="H45" s="177">
        <f>tab_dinamicas!S566</f>
        <v>2266.8246766120515</v>
      </c>
      <c r="I45" s="177">
        <f>tab_dinamicas!T566</f>
        <v>1242.1707138117638</v>
      </c>
      <c r="J45" s="177">
        <f>tab_dinamicas!U566</f>
        <v>5591.3582152437211</v>
      </c>
      <c r="K45" s="177">
        <f>tab_dinamicas!V566</f>
        <v>16987.277083259072</v>
      </c>
      <c r="L45" s="177">
        <f t="shared" si="2"/>
        <v>317210.44363357552</v>
      </c>
      <c r="N45" s="162" t="s">
        <v>536</v>
      </c>
      <c r="O45" s="178">
        <f>+B45/'Total x Ano'!$C$30</f>
        <v>3.7345764040449773E-5</v>
      </c>
      <c r="P45" s="178">
        <f>+C45/'Total x Ano'!$C$30</f>
        <v>4.1151895862587067E-4</v>
      </c>
      <c r="Q45" s="178">
        <f>+D45/'Total x Ano'!$C$30</f>
        <v>9.5461527283573504E-4</v>
      </c>
      <c r="R45" s="178">
        <f>+E45/'Total x Ano'!$C$30</f>
        <v>3.0999970688502745E-6</v>
      </c>
      <c r="S45" s="178">
        <f>+F45/'Total x Ano'!$C$30</f>
        <v>2.6210332033536508E-4</v>
      </c>
      <c r="T45" s="178">
        <f>+G45/'Total x Ano'!$C$30</f>
        <v>2.9406232755128589E-5</v>
      </c>
      <c r="U45" s="178">
        <f>+H45/'Total x Ano'!$C$30</f>
        <v>1.3222156128087658E-5</v>
      </c>
      <c r="V45" s="178">
        <f>+I45/'Total x Ano'!$C$30</f>
        <v>7.2454545273013619E-6</v>
      </c>
      <c r="W45" s="178">
        <f>+J45/'Total x Ano'!$C$30</f>
        <v>3.2613819698006812E-5</v>
      </c>
      <c r="X45" s="178">
        <f>+K45/'Total x Ano'!$C$30</f>
        <v>9.9085047071938541E-5</v>
      </c>
      <c r="Y45" s="178">
        <f>+L45/'Total x Ano'!$C$30</f>
        <v>1.8502560230867337E-3</v>
      </c>
    </row>
    <row r="46" spans="1:25" x14ac:dyDescent="0.25">
      <c r="A46" s="162" t="s">
        <v>537</v>
      </c>
      <c r="B46" s="177">
        <f>tab_dinamicas!M567</f>
        <v>62352.850459214722</v>
      </c>
      <c r="C46" s="177">
        <f>tab_dinamicas!N567</f>
        <v>71246.607608821563</v>
      </c>
      <c r="D46" s="177">
        <f>tab_dinamicas!O567</f>
        <v>708305.20917039621</v>
      </c>
      <c r="E46" s="177">
        <f>tab_dinamicas!P567</f>
        <v>9468.5920605084357</v>
      </c>
      <c r="F46" s="177">
        <f>tab_dinamicas!Q567</f>
        <v>346708.8614863109</v>
      </c>
      <c r="G46" s="177">
        <f>tab_dinamicas!R567</f>
        <v>46179.991680008796</v>
      </c>
      <c r="H46" s="177">
        <f>tab_dinamicas!S567</f>
        <v>60738.475938942742</v>
      </c>
      <c r="I46" s="177">
        <f>tab_dinamicas!T567</f>
        <v>18246.604133198834</v>
      </c>
      <c r="J46" s="177">
        <f>tab_dinamicas!U567</f>
        <v>1703.7647229187126</v>
      </c>
      <c r="K46" s="177">
        <f>tab_dinamicas!V567</f>
        <v>104169.84886321606</v>
      </c>
      <c r="L46" s="177">
        <f t="shared" si="2"/>
        <v>1429120.8061235368</v>
      </c>
      <c r="N46" s="162" t="s">
        <v>537</v>
      </c>
      <c r="O46" s="178">
        <f>+B46/'Total x Ano'!$C$30</f>
        <v>3.6369778938317749E-4</v>
      </c>
      <c r="P46" s="178">
        <f>+C46/'Total x Ano'!$C$30</f>
        <v>4.1557416377184525E-4</v>
      </c>
      <c r="Q46" s="178">
        <f>+D46/'Total x Ano'!$C$30</f>
        <v>4.1314717272206416E-3</v>
      </c>
      <c r="R46" s="178">
        <f>+E46/'Total x Ano'!$C$30</f>
        <v>5.5229327538611362E-5</v>
      </c>
      <c r="S46" s="178">
        <f>+F46/'Total x Ano'!$C$30</f>
        <v>2.0223172726419351E-3</v>
      </c>
      <c r="T46" s="178">
        <f>+G46/'Total x Ano'!$C$30</f>
        <v>2.6936316085082236E-4</v>
      </c>
      <c r="U46" s="178">
        <f>+H46/'Total x Ano'!$C$30</f>
        <v>3.542813081808706E-4</v>
      </c>
      <c r="V46" s="178">
        <f>+I46/'Total x Ano'!$C$30</f>
        <v>1.0643057275040161E-4</v>
      </c>
      <c r="W46" s="178">
        <f>+J46/'Total x Ano'!$C$30</f>
        <v>9.9378850973284233E-6</v>
      </c>
      <c r="X46" s="178">
        <f>+K46/'Total x Ano'!$C$30</f>
        <v>6.0761205739444119E-4</v>
      </c>
      <c r="Y46" s="178">
        <f>+L46/'Total x Ano'!$C$30</f>
        <v>8.3359152648300738E-3</v>
      </c>
    </row>
    <row r="47" spans="1:25" x14ac:dyDescent="0.25">
      <c r="A47" s="162" t="s">
        <v>538</v>
      </c>
      <c r="B47" s="177">
        <f>tab_dinamicas!M568</f>
        <v>9433.0321828114047</v>
      </c>
      <c r="C47" s="177">
        <f>tab_dinamicas!N568</f>
        <v>17286.512610222951</v>
      </c>
      <c r="D47" s="177">
        <f>tab_dinamicas!O568</f>
        <v>284014.48436880339</v>
      </c>
      <c r="E47" s="177">
        <f>tab_dinamicas!P568</f>
        <v>660.36194876101263</v>
      </c>
      <c r="F47" s="177">
        <f>tab_dinamicas!Q568</f>
        <v>125677.53358633218</v>
      </c>
      <c r="G47" s="177">
        <f>tab_dinamicas!R568</f>
        <v>15391.431004794536</v>
      </c>
      <c r="H47" s="177">
        <f>tab_dinamicas!S568</f>
        <v>13933.235329402216</v>
      </c>
      <c r="I47" s="177">
        <f>tab_dinamicas!T568</f>
        <v>753.86390007733394</v>
      </c>
      <c r="J47" s="177">
        <f>tab_dinamicas!U568</f>
        <v>10624.58832949092</v>
      </c>
      <c r="K47" s="177">
        <f>tab_dinamicas!V568</f>
        <v>57785.992015279131</v>
      </c>
      <c r="L47" s="177">
        <f t="shared" si="2"/>
        <v>535561.03527597513</v>
      </c>
      <c r="N47" s="162" t="s">
        <v>538</v>
      </c>
      <c r="O47" s="178">
        <f>+B47/'Total x Ano'!$C$30</f>
        <v>5.5021910414712498E-5</v>
      </c>
      <c r="P47" s="178">
        <f>+C47/'Total x Ano'!$C$30</f>
        <v>1.0083045724741817E-4</v>
      </c>
      <c r="Q47" s="178">
        <f>+D47/'Total x Ano'!$C$30</f>
        <v>1.6566273932464854E-3</v>
      </c>
      <c r="R47" s="178">
        <f>+E47/'Total x Ano'!$C$30</f>
        <v>3.8518236004983461E-6</v>
      </c>
      <c r="S47" s="178">
        <f>+F47/'Total x Ano'!$C$30</f>
        <v>7.33064179164949E-4</v>
      </c>
      <c r="T47" s="178">
        <f>+G47/'Total x Ano'!$C$30</f>
        <v>8.9776640372664864E-5</v>
      </c>
      <c r="U47" s="178">
        <f>+H47/'Total x Ano'!$C$30</f>
        <v>8.1271134373782001E-5</v>
      </c>
      <c r="V47" s="178">
        <f>+I47/'Total x Ano'!$C$30</f>
        <v>4.3972109043073889E-6</v>
      </c>
      <c r="W47" s="178">
        <f>+J47/'Total x Ano'!$C$30</f>
        <v>6.1972135356822304E-5</v>
      </c>
      <c r="X47" s="178">
        <f>+K47/'Total x Ano'!$C$30</f>
        <v>3.3705977190277842E-4</v>
      </c>
      <c r="Y47" s="178">
        <f>+L47/'Total x Ano'!$C$30</f>
        <v>3.123872656584419E-3</v>
      </c>
    </row>
    <row r="48" spans="1:25" x14ac:dyDescent="0.25">
      <c r="A48" s="162" t="s">
        <v>539</v>
      </c>
      <c r="B48" s="177">
        <f>tab_dinamicas!M569</f>
        <v>2451.0360648822657</v>
      </c>
      <c r="C48" s="177">
        <f>tab_dinamicas!N569</f>
        <v>12785.921784854276</v>
      </c>
      <c r="D48" s="177">
        <f>tab_dinamicas!O569</f>
        <v>289241.48415194626</v>
      </c>
      <c r="E48" s="177">
        <f>tab_dinamicas!P569</f>
        <v>917.72789962229024</v>
      </c>
      <c r="F48" s="177">
        <f>tab_dinamicas!Q569</f>
        <v>108296.37021547568</v>
      </c>
      <c r="G48" s="177">
        <f>tab_dinamicas!R569</f>
        <v>8711.9652072275094</v>
      </c>
      <c r="H48" s="177">
        <f>tab_dinamicas!S569</f>
        <v>5313.429073936667</v>
      </c>
      <c r="I48" s="177">
        <f>tab_dinamicas!T569</f>
        <v>6799.0078895748484</v>
      </c>
      <c r="J48" s="177">
        <f>tab_dinamicas!U569</f>
        <v>2138.2875532715248</v>
      </c>
      <c r="K48" s="177">
        <f>tab_dinamicas!V569</f>
        <v>25343.774908756168</v>
      </c>
      <c r="L48" s="177">
        <f t="shared" si="2"/>
        <v>461999.00474954746</v>
      </c>
      <c r="N48" s="162" t="s">
        <v>539</v>
      </c>
      <c r="O48" s="178">
        <f>+B48/'Total x Ano'!$C$30</f>
        <v>1.4296642285491262E-5</v>
      </c>
      <c r="P48" s="178">
        <f>+C48/'Total x Ano'!$C$30</f>
        <v>7.4578971997750696E-5</v>
      </c>
      <c r="Q48" s="178">
        <f>+D48/'Total x Ano'!$C$30</f>
        <v>1.6871159475344551E-3</v>
      </c>
      <c r="R48" s="178">
        <f>+E48/'Total x Ano'!$C$30</f>
        <v>5.3530128276367683E-6</v>
      </c>
      <c r="S48" s="178">
        <f>+F48/'Total x Ano'!$C$30</f>
        <v>6.3168163372665691E-4</v>
      </c>
      <c r="T48" s="178">
        <f>+G48/'Total x Ano'!$C$30</f>
        <v>5.0816000611300774E-5</v>
      </c>
      <c r="U48" s="178">
        <f>+H48/'Total x Ano'!$C$30</f>
        <v>3.0992687487464829E-5</v>
      </c>
      <c r="V48" s="178">
        <f>+I48/'Total x Ano'!$C$30</f>
        <v>3.9657916538308292E-5</v>
      </c>
      <c r="W48" s="178">
        <f>+J48/'Total x Ano'!$C$30</f>
        <v>1.2472412254819171E-5</v>
      </c>
      <c r="X48" s="178">
        <f>+K48/'Total x Ano'!$C$30</f>
        <v>1.4782764285922503E-4</v>
      </c>
      <c r="Y48" s="178">
        <f>+L48/'Total x Ano'!$C$30</f>
        <v>2.6947928681231087E-3</v>
      </c>
    </row>
    <row r="49" spans="1:25" x14ac:dyDescent="0.25">
      <c r="A49" s="162" t="s">
        <v>540</v>
      </c>
      <c r="B49" s="177">
        <f>tab_dinamicas!M570</f>
        <v>506620.82983032323</v>
      </c>
      <c r="C49" s="177">
        <f>tab_dinamicas!N570</f>
        <v>219051.40415774501</v>
      </c>
      <c r="D49" s="177">
        <f>tab_dinamicas!O570</f>
        <v>872593.64342123945</v>
      </c>
      <c r="E49" s="177">
        <f>tab_dinamicas!P570</f>
        <v>2932.4688440711034</v>
      </c>
      <c r="F49" s="177">
        <f>tab_dinamicas!Q570</f>
        <v>615387.12500695686</v>
      </c>
      <c r="G49" s="177">
        <f>tab_dinamicas!R570</f>
        <v>26647.253173087054</v>
      </c>
      <c r="H49" s="177">
        <f>tab_dinamicas!S570</f>
        <v>37495.205652773933</v>
      </c>
      <c r="I49" s="177">
        <f>tab_dinamicas!T570</f>
        <v>38745.815095563667</v>
      </c>
      <c r="J49" s="177">
        <f>tab_dinamicas!U570</f>
        <v>56175.242153884981</v>
      </c>
      <c r="K49" s="177">
        <f>tab_dinamicas!V570</f>
        <v>221923.13016249327</v>
      </c>
      <c r="L49" s="177">
        <f t="shared" si="2"/>
        <v>2597572.1174981389</v>
      </c>
      <c r="N49" s="162" t="s">
        <v>540</v>
      </c>
      <c r="O49" s="178">
        <f>+B49/'Total x Ano'!$C$30</f>
        <v>2.9550674028171776E-3</v>
      </c>
      <c r="P49" s="178">
        <f>+C49/'Total x Ano'!$C$30</f>
        <v>1.2777044011093666E-3</v>
      </c>
      <c r="Q49" s="178">
        <f>+D49/'Total x Ano'!$C$30</f>
        <v>5.0897493347109172E-3</v>
      </c>
      <c r="R49" s="178">
        <f>+E49/'Total x Ano'!$C$30</f>
        <v>1.7104790369148012E-5</v>
      </c>
      <c r="S49" s="178">
        <f>+F49/'Total x Ano'!$C$30</f>
        <v>3.5894900607037631E-3</v>
      </c>
      <c r="T49" s="178">
        <f>+G49/'Total x Ano'!$C$30</f>
        <v>1.5543069804843819E-4</v>
      </c>
      <c r="U49" s="178">
        <f>+H49/'Total x Ano'!$C$30</f>
        <v>2.1870569361221861E-4</v>
      </c>
      <c r="V49" s="178">
        <f>+I49/'Total x Ano'!$C$30</f>
        <v>2.2600037038119597E-4</v>
      </c>
      <c r="W49" s="178">
        <f>+J49/'Total x Ano'!$C$30</f>
        <v>3.2766443296440052E-4</v>
      </c>
      <c r="X49" s="178">
        <f>+K49/'Total x Ano'!$C$30</f>
        <v>1.2944548847191623E-3</v>
      </c>
      <c r="Y49" s="178">
        <f>+L49/'Total x Ano'!$C$30</f>
        <v>1.515137206943579E-2</v>
      </c>
    </row>
    <row r="50" spans="1:25" x14ac:dyDescent="0.25">
      <c r="A50" s="162" t="s">
        <v>541</v>
      </c>
      <c r="B50" s="177">
        <f>tab_dinamicas!M571</f>
        <v>3678.5307705615633</v>
      </c>
      <c r="C50" s="177">
        <f>tab_dinamicas!N571</f>
        <v>2621.2982537428566</v>
      </c>
      <c r="D50" s="177">
        <f>tab_dinamicas!O571</f>
        <v>252148.24429677738</v>
      </c>
      <c r="E50" s="177">
        <f>tab_dinamicas!P571</f>
        <v>1776.7403590039673</v>
      </c>
      <c r="F50" s="177">
        <f>tab_dinamicas!Q571</f>
        <v>57602.540696883654</v>
      </c>
      <c r="G50" s="177">
        <f>tab_dinamicas!R571</f>
        <v>6841.6890434523948</v>
      </c>
      <c r="H50" s="177">
        <f>tab_dinamicas!S571</f>
        <v>5664.198250851955</v>
      </c>
      <c r="I50" s="177">
        <f>tab_dinamicas!T571</f>
        <v>1880.2816666009107</v>
      </c>
      <c r="J50" s="177">
        <f>tab_dinamicas!U571</f>
        <v>693.65160480015777</v>
      </c>
      <c r="K50" s="177">
        <f>tab_dinamicas!V571</f>
        <v>15075.235200585103</v>
      </c>
      <c r="L50" s="177">
        <f t="shared" si="2"/>
        <v>347982.41014325991</v>
      </c>
      <c r="N50" s="162" t="s">
        <v>541</v>
      </c>
      <c r="O50" s="178">
        <f>+B50/'Total x Ano'!$C$30</f>
        <v>2.1456493160747254E-5</v>
      </c>
      <c r="P50" s="178">
        <f>+C50/'Total x Ano'!$C$30</f>
        <v>1.5289764191676494E-5</v>
      </c>
      <c r="Q50" s="178">
        <f>+D50/'Total x Ano'!$C$30</f>
        <v>1.4707548792428098E-3</v>
      </c>
      <c r="R50" s="178">
        <f>+E50/'Total x Ano'!$C$30</f>
        <v>1.036354450708386E-5</v>
      </c>
      <c r="S50" s="178">
        <f>+F50/'Total x Ano'!$C$30</f>
        <v>3.3598971915509357E-4</v>
      </c>
      <c r="T50" s="178">
        <f>+G50/'Total x Ano'!$C$30</f>
        <v>3.9906871336673773E-5</v>
      </c>
      <c r="U50" s="178">
        <f>+H50/'Total x Ano'!$C$30</f>
        <v>3.3038688164070519E-5</v>
      </c>
      <c r="V50" s="178">
        <f>+I50/'Total x Ano'!$C$30</f>
        <v>1.0967490347659088E-5</v>
      </c>
      <c r="W50" s="178">
        <f>+J50/'Total x Ano'!$C$30</f>
        <v>4.0459987540253358E-6</v>
      </c>
      <c r="X50" s="178">
        <f>+K50/'Total x Ano'!$C$30</f>
        <v>8.7932302637400801E-5</v>
      </c>
      <c r="Y50" s="178">
        <f>+L50/'Total x Ano'!$C$30</f>
        <v>2.0297457514972402E-3</v>
      </c>
    </row>
    <row r="51" spans="1:25" x14ac:dyDescent="0.25">
      <c r="A51" s="162" t="s">
        <v>542</v>
      </c>
      <c r="B51" s="177">
        <f>tab_dinamicas!M572</f>
        <v>18824.155526217131</v>
      </c>
      <c r="C51" s="177">
        <f>tab_dinamicas!N572</f>
        <v>7279.6076485701306</v>
      </c>
      <c r="D51" s="177">
        <f>tab_dinamicas!O572</f>
        <v>281221.73219771282</v>
      </c>
      <c r="E51" s="177">
        <f>tab_dinamicas!P572</f>
        <v>10704.854279411695</v>
      </c>
      <c r="F51" s="177">
        <f>tab_dinamicas!Q572</f>
        <v>65380.817694037243</v>
      </c>
      <c r="G51" s="177">
        <f>tab_dinamicas!R572</f>
        <v>9149.5332817363796</v>
      </c>
      <c r="H51" s="177">
        <f>tab_dinamicas!S572</f>
        <v>8063.6993718444255</v>
      </c>
      <c r="I51" s="177">
        <f>tab_dinamicas!T572</f>
        <v>741.35163880354423</v>
      </c>
      <c r="J51" s="177">
        <f>tab_dinamicas!U572</f>
        <v>7250.4284457855401</v>
      </c>
      <c r="K51" s="177">
        <f>tab_dinamicas!V572</f>
        <v>27503.880215506302</v>
      </c>
      <c r="L51" s="177">
        <f t="shared" si="2"/>
        <v>436120.06029962515</v>
      </c>
      <c r="N51" s="162" t="s">
        <v>542</v>
      </c>
      <c r="O51" s="178">
        <f>+B51/'Total x Ano'!$C$30</f>
        <v>1.0979937086225902E-4</v>
      </c>
      <c r="P51" s="178">
        <f>+C51/'Total x Ano'!$C$30</f>
        <v>4.2461205700509542E-5</v>
      </c>
      <c r="Q51" s="178">
        <f>+D51/'Total x Ano'!$C$30</f>
        <v>1.6403375559184375E-3</v>
      </c>
      <c r="R51" s="178">
        <f>+E51/'Total x Ano'!$C$30</f>
        <v>6.2440318420369992E-5</v>
      </c>
      <c r="S51" s="178">
        <f>+F51/'Total x Ano'!$C$30</f>
        <v>3.8135961208284676E-4</v>
      </c>
      <c r="T51" s="178">
        <f>+G51/'Total x Ano'!$C$30</f>
        <v>5.3368290366002931E-5</v>
      </c>
      <c r="U51" s="178">
        <f>+H51/'Total x Ano'!$C$30</f>
        <v>4.7034732401025661E-5</v>
      </c>
      <c r="V51" s="178">
        <f>+I51/'Total x Ano'!$C$30</f>
        <v>4.324228166037249E-6</v>
      </c>
      <c r="W51" s="178">
        <f>+J51/'Total x Ano'!$C$30</f>
        <v>4.2291006399746854E-5</v>
      </c>
      <c r="X51" s="178">
        <f>+K51/'Total x Ano'!$C$30</f>
        <v>1.6042731583510244E-4</v>
      </c>
      <c r="Y51" s="178">
        <f>+L51/'Total x Ano'!$C$30</f>
        <v>2.5438436361523375E-3</v>
      </c>
    </row>
    <row r="52" spans="1:25" x14ac:dyDescent="0.25">
      <c r="A52" s="162" t="s">
        <v>543</v>
      </c>
      <c r="B52" s="177">
        <f>tab_dinamicas!M573</f>
        <v>84485.740732170001</v>
      </c>
      <c r="C52" s="177">
        <f>tab_dinamicas!N573</f>
        <v>97413.628273836366</v>
      </c>
      <c r="D52" s="177">
        <f>tab_dinamicas!O573</f>
        <v>1102580.5458286367</v>
      </c>
      <c r="E52" s="177">
        <f>tab_dinamicas!P573</f>
        <v>3431.2784440144537</v>
      </c>
      <c r="F52" s="177">
        <f>tab_dinamicas!Q573</f>
        <v>481879.06232199096</v>
      </c>
      <c r="G52" s="177">
        <f>tab_dinamicas!R573</f>
        <v>77452.878642951517</v>
      </c>
      <c r="H52" s="177">
        <f>tab_dinamicas!S573</f>
        <v>103730.04636823307</v>
      </c>
      <c r="I52" s="177">
        <f>tab_dinamicas!T573</f>
        <v>14489.452626035605</v>
      </c>
      <c r="J52" s="177">
        <f>tab_dinamicas!U573</f>
        <v>35391.951390606082</v>
      </c>
      <c r="K52" s="177">
        <f>tab_dinamicas!V573</f>
        <v>284705.46977301303</v>
      </c>
      <c r="L52" s="177">
        <f t="shared" si="2"/>
        <v>2285560.054401488</v>
      </c>
      <c r="N52" s="162" t="s">
        <v>543</v>
      </c>
      <c r="O52" s="178">
        <f>+B52/'Total x Ano'!$C$30</f>
        <v>4.9279667108064861E-4</v>
      </c>
      <c r="P52" s="178">
        <f>+C52/'Total x Ano'!$C$30</f>
        <v>5.6820371479509549E-4</v>
      </c>
      <c r="Q52" s="178">
        <f>+D52/'Total x Ano'!$C$30</f>
        <v>6.4312393768921963E-3</v>
      </c>
      <c r="R52" s="178">
        <f>+E52/'Total x Ano'!$C$30</f>
        <v>2.0014295668206771E-5</v>
      </c>
      <c r="S52" s="178">
        <f>+F52/'Total x Ano'!$C$30</f>
        <v>2.810751207455765E-3</v>
      </c>
      <c r="T52" s="178">
        <f>+G52/'Total x Ano'!$C$30</f>
        <v>4.5177470695154093E-4</v>
      </c>
      <c r="U52" s="178">
        <f>+H52/'Total x Ano'!$C$30</f>
        <v>6.0504673449400471E-4</v>
      </c>
      <c r="V52" s="178">
        <f>+I52/'Total x Ano'!$C$30</f>
        <v>8.4515492886863498E-5</v>
      </c>
      <c r="W52" s="178">
        <f>+J52/'Total x Ano'!$C$30</f>
        <v>2.0643762695564209E-4</v>
      </c>
      <c r="X52" s="178">
        <f>+K52/'Total x Ano'!$C$30</f>
        <v>1.6606578403255885E-3</v>
      </c>
      <c r="Y52" s="178">
        <f>+L52/'Total x Ano'!$C$30</f>
        <v>1.3331437667505554E-2</v>
      </c>
    </row>
    <row r="53" spans="1:25" x14ac:dyDescent="0.25">
      <c r="A53" s="162" t="s">
        <v>544</v>
      </c>
      <c r="B53" s="177">
        <f>tab_dinamicas!M574</f>
        <v>752247.01896069699</v>
      </c>
      <c r="C53" s="177">
        <f>tab_dinamicas!N574</f>
        <v>292398.5691463711</v>
      </c>
      <c r="D53" s="177">
        <f>tab_dinamicas!O574</f>
        <v>3272339.555158163</v>
      </c>
      <c r="E53" s="177">
        <f>tab_dinamicas!P574</f>
        <v>19674.63538176717</v>
      </c>
      <c r="F53" s="177">
        <f>tab_dinamicas!Q574</f>
        <v>1550972.6228079144</v>
      </c>
      <c r="G53" s="177">
        <f>tab_dinamicas!R574</f>
        <v>211425.70315274523</v>
      </c>
      <c r="H53" s="177">
        <f>tab_dinamicas!S574</f>
        <v>250516.23752934358</v>
      </c>
      <c r="I53" s="177">
        <f>tab_dinamicas!T574</f>
        <v>29323.79075698624</v>
      </c>
      <c r="J53" s="177">
        <f>tab_dinamicas!U574</f>
        <v>138727.52587720513</v>
      </c>
      <c r="K53" s="177">
        <f>tab_dinamicas!V574</f>
        <v>474401.21269373305</v>
      </c>
      <c r="L53" s="177">
        <f t="shared" si="2"/>
        <v>6992026.8714649258</v>
      </c>
      <c r="N53" s="162" t="s">
        <v>544</v>
      </c>
      <c r="O53" s="178">
        <f>+B53/'Total x Ano'!$C$30</f>
        <v>4.3877798023852577E-3</v>
      </c>
      <c r="P53" s="178">
        <f>+C53/'Total x Ano'!$C$30</f>
        <v>1.7055309008992281E-3</v>
      </c>
      <c r="Q53" s="178">
        <f>+D53/'Total x Ano'!$C$30</f>
        <v>1.9087221411002404E-2</v>
      </c>
      <c r="R53" s="178">
        <f>+E53/'Total x Ano'!$C$30</f>
        <v>1.1476013273762507E-4</v>
      </c>
      <c r="S53" s="178">
        <f>+F53/'Total x Ano'!$C$30</f>
        <v>9.0466644292074173E-3</v>
      </c>
      <c r="T53" s="178">
        <f>+G53/'Total x Ano'!$C$30</f>
        <v>1.2332244683141589E-3</v>
      </c>
      <c r="U53" s="178">
        <f>+H53/'Total x Ano'!$C$30</f>
        <v>1.4612355509490327E-3</v>
      </c>
      <c r="V53" s="178">
        <f>+I53/'Total x Ano'!$C$30</f>
        <v>1.7104266759427095E-4</v>
      </c>
      <c r="W53" s="178">
        <f>+J53/'Total x Ano'!$C$30</f>
        <v>8.0918344737326527E-4</v>
      </c>
      <c r="X53" s="178">
        <f>+K53/'Total x Ano'!$C$30</f>
        <v>2.7671336765953888E-3</v>
      </c>
      <c r="Y53" s="178">
        <f>+L53/'Total x Ano'!$C$30</f>
        <v>4.0783776487058047E-2</v>
      </c>
    </row>
    <row r="54" spans="1:25" x14ac:dyDescent="0.25">
      <c r="A54" s="162" t="s">
        <v>545</v>
      </c>
      <c r="B54" s="177">
        <f>tab_dinamicas!M575</f>
        <v>34848.7641376088</v>
      </c>
      <c r="C54" s="177">
        <f>tab_dinamicas!N575</f>
        <v>25453.773957747377</v>
      </c>
      <c r="D54" s="177">
        <f>tab_dinamicas!O575</f>
        <v>1077124.8662441338</v>
      </c>
      <c r="E54" s="177">
        <f>tab_dinamicas!P575</f>
        <v>1337.3090060293912</v>
      </c>
      <c r="F54" s="177">
        <f>tab_dinamicas!Q575</f>
        <v>422069.21560774354</v>
      </c>
      <c r="G54" s="177">
        <f>tab_dinamicas!R575</f>
        <v>34168.619809373704</v>
      </c>
      <c r="H54" s="177">
        <f>tab_dinamicas!S575</f>
        <v>37150.416303520731</v>
      </c>
      <c r="I54" s="177">
        <f>tab_dinamicas!T575</f>
        <v>28325.545768948738</v>
      </c>
      <c r="J54" s="177">
        <f>tab_dinamicas!U575</f>
        <v>30573.505875475988</v>
      </c>
      <c r="K54" s="177">
        <f>tab_dinamicas!V575</f>
        <v>90595.853334796542</v>
      </c>
      <c r="L54" s="177">
        <f t="shared" si="2"/>
        <v>1781647.8700453788</v>
      </c>
      <c r="N54" s="162" t="s">
        <v>545</v>
      </c>
      <c r="O54" s="178">
        <f>+B54/'Total x Ano'!$C$30</f>
        <v>2.032692713523092E-4</v>
      </c>
      <c r="P54" s="178">
        <f>+C54/'Total x Ano'!$C$30</f>
        <v>1.4846925604383032E-4</v>
      </c>
      <c r="Q54" s="178">
        <f>+D54/'Total x Ano'!$C$30</f>
        <v>6.2827590055227105E-3</v>
      </c>
      <c r="R54" s="178">
        <f>+E54/'Total x Ano'!$C$30</f>
        <v>7.800386439963076E-6</v>
      </c>
      <c r="S54" s="178">
        <f>+F54/'Total x Ano'!$C$30</f>
        <v>2.4618864984149642E-3</v>
      </c>
      <c r="T54" s="178">
        <f>+G54/'Total x Ano'!$C$30</f>
        <v>1.993020591588199E-4</v>
      </c>
      <c r="U54" s="178">
        <f>+H54/'Total x Ano'!$C$30</f>
        <v>2.1669457265780005E-4</v>
      </c>
      <c r="V54" s="178">
        <f>+I54/'Total x Ano'!$C$30</f>
        <v>1.6522000683797473E-4</v>
      </c>
      <c r="W54" s="178">
        <f>+J54/'Total x Ano'!$C$30</f>
        <v>1.7833212786121992E-4</v>
      </c>
      <c r="X54" s="178">
        <f>+K54/'Total x Ano'!$C$30</f>
        <v>5.2843633197973035E-4</v>
      </c>
      <c r="Y54" s="178">
        <f>+L54/'Total x Ano'!$C$30</f>
        <v>1.0392169516269324E-2</v>
      </c>
    </row>
    <row r="55" spans="1:25" x14ac:dyDescent="0.25">
      <c r="A55" s="162" t="s">
        <v>546</v>
      </c>
      <c r="B55" s="177">
        <f>tab_dinamicas!M576</f>
        <v>1247951.9126984645</v>
      </c>
      <c r="C55" s="177">
        <f>tab_dinamicas!N576</f>
        <v>373625.41775690299</v>
      </c>
      <c r="D55" s="177">
        <f>tab_dinamicas!O576</f>
        <v>16823293.957649089</v>
      </c>
      <c r="E55" s="177">
        <f>tab_dinamicas!P576</f>
        <v>34137.696165404959</v>
      </c>
      <c r="F55" s="177">
        <f>tab_dinamicas!Q576</f>
        <v>3413659.961795582</v>
      </c>
      <c r="G55" s="177">
        <f>tab_dinamicas!R576</f>
        <v>341448.21506157162</v>
      </c>
      <c r="H55" s="177">
        <f>tab_dinamicas!S576</f>
        <v>239481.12601960127</v>
      </c>
      <c r="I55" s="177">
        <f>tab_dinamicas!T576</f>
        <v>446418.13106372661</v>
      </c>
      <c r="J55" s="177">
        <f>tab_dinamicas!U576</f>
        <v>300134.64148974215</v>
      </c>
      <c r="K55" s="177">
        <f>tab_dinamicas!V576</f>
        <v>1304174.0886965166</v>
      </c>
      <c r="L55" s="177">
        <f t="shared" si="2"/>
        <v>24524325.1483966</v>
      </c>
      <c r="N55" s="162" t="s">
        <v>546</v>
      </c>
      <c r="O55" s="178">
        <f>+B55/'Total x Ano'!$C$30</f>
        <v>7.279175668188944E-3</v>
      </c>
      <c r="P55" s="178">
        <f>+C55/'Total x Ano'!$C$30</f>
        <v>2.1793187880710589E-3</v>
      </c>
      <c r="Q55" s="178">
        <f>+D55/'Total x Ano'!$C$30</f>
        <v>9.812855029847499E-2</v>
      </c>
      <c r="R55" s="178">
        <f>+E55/'Total x Ano'!$C$30</f>
        <v>1.9912168471132835E-4</v>
      </c>
      <c r="S55" s="178">
        <f>+F55/'Total x Ano'!$C$30</f>
        <v>1.9911528866238641E-2</v>
      </c>
      <c r="T55" s="178">
        <f>+G55/'Total x Ano'!$C$30</f>
        <v>1.9916324609402527E-3</v>
      </c>
      <c r="U55" s="178">
        <f>+H55/'Total x Ano'!$C$30</f>
        <v>1.396868875935268E-3</v>
      </c>
      <c r="V55" s="178">
        <f>+I55/'Total x Ano'!$C$30</f>
        <v>2.6039112279982808E-3</v>
      </c>
      <c r="W55" s="178">
        <f>+J55/'Total x Ano'!$C$30</f>
        <v>1.7506546184048581E-3</v>
      </c>
      <c r="X55" s="178">
        <f>+K55/'Total x Ano'!$C$30</f>
        <v>7.6071138614585291E-3</v>
      </c>
      <c r="Y55" s="178">
        <f>+L55/'Total x Ano'!$C$30</f>
        <v>0.14304787635042213</v>
      </c>
    </row>
    <row r="56" spans="1:25" x14ac:dyDescent="0.25">
      <c r="A56" s="162" t="s">
        <v>547</v>
      </c>
      <c r="B56" s="177">
        <f>tab_dinamicas!M577</f>
        <v>2418687.1185950385</v>
      </c>
      <c r="C56" s="177">
        <f>tab_dinamicas!N577</f>
        <v>964973.72270457237</v>
      </c>
      <c r="D56" s="177">
        <f>tab_dinamicas!O577</f>
        <v>25750741.862978958</v>
      </c>
      <c r="E56" s="177">
        <f>tab_dinamicas!P577</f>
        <v>256826.5606478327</v>
      </c>
      <c r="F56" s="177">
        <f>tab_dinamicas!Q577</f>
        <v>14710539.638719037</v>
      </c>
      <c r="G56" s="177">
        <f>tab_dinamicas!R577</f>
        <v>1257850.6478079185</v>
      </c>
      <c r="H56" s="177">
        <f>tab_dinamicas!S577</f>
        <v>2805272.6987896445</v>
      </c>
      <c r="I56" s="177">
        <f>tab_dinamicas!T577</f>
        <v>539540.18845279852</v>
      </c>
      <c r="J56" s="177">
        <f>tab_dinamicas!U577</f>
        <v>676171.89770659478</v>
      </c>
      <c r="K56" s="177">
        <f>tab_dinamicas!V577</f>
        <v>9713624.7971541937</v>
      </c>
      <c r="L56" s="177">
        <f t="shared" si="2"/>
        <v>59094229.133556589</v>
      </c>
      <c r="N56" s="162" t="s">
        <v>547</v>
      </c>
      <c r="O56" s="178">
        <f>+B56/'Total x Ano'!$C$30</f>
        <v>1.4107954195582119E-2</v>
      </c>
      <c r="P56" s="178">
        <f>+C56/'Total x Ano'!$C$30</f>
        <v>5.6285928738746592E-3</v>
      </c>
      <c r="Q56" s="178">
        <f>+D56/'Total x Ano'!$C$30</f>
        <v>0.15020143941403769</v>
      </c>
      <c r="R56" s="178">
        <f>+E56/'Total x Ano'!$C$30</f>
        <v>1.4980430192778342E-3</v>
      </c>
      <c r="S56" s="178">
        <f>+F56/'Total x Ano'!$C$30</f>
        <v>8.5805070783978088E-2</v>
      </c>
      <c r="T56" s="178">
        <f>+G56/'Total x Ano'!$C$30</f>
        <v>7.3369139760687567E-3</v>
      </c>
      <c r="U56" s="178">
        <f>+H56/'Total x Ano'!$C$30</f>
        <v>1.6362868283530008E-2</v>
      </c>
      <c r="V56" s="178">
        <f>+I56/'Total x Ano'!$C$30</f>
        <v>3.1470826494455206E-3</v>
      </c>
      <c r="W56" s="178">
        <f>+J56/'Total x Ano'!$C$30</f>
        <v>3.944041413147188E-3</v>
      </c>
      <c r="X56" s="178">
        <f>+K56/'Total x Ano'!$C$30</f>
        <v>5.6658578390629183E-2</v>
      </c>
      <c r="Y56" s="178">
        <f>+L56/'Total x Ano'!$C$30</f>
        <v>0.34469058499957106</v>
      </c>
    </row>
    <row r="57" spans="1:25" x14ac:dyDescent="0.25">
      <c r="A57" s="162" t="s">
        <v>548</v>
      </c>
      <c r="B57" s="177">
        <f>tab_dinamicas!M578</f>
        <v>130950.91363824271</v>
      </c>
      <c r="C57" s="177">
        <f>tab_dinamicas!N578</f>
        <v>242328.59616181554</v>
      </c>
      <c r="D57" s="177">
        <f>tab_dinamicas!O578</f>
        <v>2545226.6536988635</v>
      </c>
      <c r="E57" s="177">
        <f>tab_dinamicas!P578</f>
        <v>38331.846138027511</v>
      </c>
      <c r="F57" s="177">
        <f>tab_dinamicas!Q578</f>
        <v>1979915.607472148</v>
      </c>
      <c r="G57" s="177">
        <f>tab_dinamicas!R578</f>
        <v>158699.21132244091</v>
      </c>
      <c r="H57" s="177">
        <f>tab_dinamicas!S578</f>
        <v>255318.56300467224</v>
      </c>
      <c r="I57" s="177">
        <f>tab_dinamicas!T578</f>
        <v>59579.88289079423</v>
      </c>
      <c r="J57" s="177">
        <f>tab_dinamicas!U578</f>
        <v>143694.80098108351</v>
      </c>
      <c r="K57" s="177">
        <f>tab_dinamicas!V578</f>
        <v>497984.53784660203</v>
      </c>
      <c r="L57" s="177">
        <f t="shared" si="2"/>
        <v>6052030.6131546907</v>
      </c>
      <c r="N57" s="162" t="s">
        <v>548</v>
      </c>
      <c r="O57" s="178">
        <f>+B57/'Total x Ano'!$C$30</f>
        <v>7.6382326480950544E-4</v>
      </c>
      <c r="P57" s="178">
        <f>+C57/'Total x Ano'!$C$30</f>
        <v>1.4134778775836423E-3</v>
      </c>
      <c r="Q57" s="178">
        <f>+D57/'Total x Ano'!$C$30</f>
        <v>1.4846046341296281E-2</v>
      </c>
      <c r="R57" s="178">
        <f>+E57/'Total x Ano'!$C$30</f>
        <v>2.2358573185833261E-4</v>
      </c>
      <c r="S57" s="178">
        <f>+F57/'Total x Ano'!$C$30</f>
        <v>1.154864491838887E-2</v>
      </c>
      <c r="T57" s="178">
        <f>+G57/'Total x Ano'!$C$30</f>
        <v>9.2567624270167815E-4</v>
      </c>
      <c r="U57" s="178">
        <f>+H57/'Total x Ano'!$C$30</f>
        <v>1.4892470235026091E-3</v>
      </c>
      <c r="V57" s="178">
        <f>+I57/'Total x Ano'!$C$30</f>
        <v>3.4752335361579493E-4</v>
      </c>
      <c r="W57" s="178">
        <f>+J57/'Total x Ano'!$C$30</f>
        <v>8.3815705421294551E-4</v>
      </c>
      <c r="X57" s="178">
        <f>+K57/'Total x Ano'!$C$30</f>
        <v>2.9046927963667217E-3</v>
      </c>
      <c r="Y57" s="178">
        <f>+L57/'Total x Ano'!$C$30</f>
        <v>3.5300874604336382E-2</v>
      </c>
    </row>
    <row r="58" spans="1:25" x14ac:dyDescent="0.25">
      <c r="A58" s="162" t="s">
        <v>549</v>
      </c>
      <c r="B58" s="177">
        <f>tab_dinamicas!M579</f>
        <v>73741.58723484767</v>
      </c>
      <c r="C58" s="177">
        <f>tab_dinamicas!N579</f>
        <v>144738.29269178031</v>
      </c>
      <c r="D58" s="177">
        <f>tab_dinamicas!O579</f>
        <v>1786666.4953342101</v>
      </c>
      <c r="E58" s="177">
        <f>tab_dinamicas!P579</f>
        <v>12437.561453760756</v>
      </c>
      <c r="F58" s="177">
        <f>tab_dinamicas!Q579</f>
        <v>570680.80606842798</v>
      </c>
      <c r="G58" s="177">
        <f>tab_dinamicas!R579</f>
        <v>129908.12311982075</v>
      </c>
      <c r="H58" s="177">
        <f>tab_dinamicas!S579</f>
        <v>215069.6550649617</v>
      </c>
      <c r="I58" s="177">
        <f>tab_dinamicas!T579</f>
        <v>58376.888119042924</v>
      </c>
      <c r="J58" s="177">
        <f>tab_dinamicas!U579</f>
        <v>6969.3787684496638</v>
      </c>
      <c r="K58" s="177">
        <f>tab_dinamicas!V579</f>
        <v>246876.18939130235</v>
      </c>
      <c r="L58" s="177">
        <f t="shared" si="2"/>
        <v>3245464.9772466044</v>
      </c>
      <c r="N58" s="162" t="s">
        <v>549</v>
      </c>
      <c r="O58" s="178">
        <f>+B58/'Total x Ano'!$C$30</f>
        <v>4.3012712434796691E-4</v>
      </c>
      <c r="P58" s="178">
        <f>+C58/'Total x Ano'!$C$30</f>
        <v>8.4424363446749758E-4</v>
      </c>
      <c r="Q58" s="178">
        <f>+D58/'Total x Ano'!$C$30</f>
        <v>1.0421442643477588E-2</v>
      </c>
      <c r="R58" s="178">
        <f>+E58/'Total x Ano'!$C$30</f>
        <v>7.2547021872064322E-5</v>
      </c>
      <c r="S58" s="178">
        <f>+F58/'Total x Ano'!$C$30</f>
        <v>3.328722681992862E-3</v>
      </c>
      <c r="T58" s="178">
        <f>+G58/'Total x Ano'!$C$30</f>
        <v>7.577407745376633E-4</v>
      </c>
      <c r="U58" s="178">
        <f>+H58/'Total x Ano'!$C$30</f>
        <v>1.2544792665363928E-3</v>
      </c>
      <c r="V58" s="178">
        <f>+I58/'Total x Ano'!$C$30</f>
        <v>3.4050640834539935E-4</v>
      </c>
      <c r="W58" s="178">
        <f>+J58/'Total x Ano'!$C$30</f>
        <v>4.0651672422212428E-5</v>
      </c>
      <c r="X58" s="178">
        <f>+K58/'Total x Ano'!$C$30</f>
        <v>1.4400035230416653E-3</v>
      </c>
      <c r="Y58" s="178">
        <f>+L58/'Total x Ano'!$C$30</f>
        <v>1.8930464751041313E-2</v>
      </c>
    </row>
    <row r="59" spans="1:25" x14ac:dyDescent="0.25">
      <c r="A59" s="162" t="s">
        <v>550</v>
      </c>
      <c r="B59" s="177">
        <f>tab_dinamicas!M580</f>
        <v>529817.93882304232</v>
      </c>
      <c r="C59" s="177">
        <f>tab_dinamicas!N580</f>
        <v>181853.31892167381</v>
      </c>
      <c r="D59" s="177">
        <f>tab_dinamicas!O580</f>
        <v>3827447.6539111901</v>
      </c>
      <c r="E59" s="177">
        <f>tab_dinamicas!P580</f>
        <v>11336.086687416357</v>
      </c>
      <c r="F59" s="177">
        <f>tab_dinamicas!Q580</f>
        <v>1713339.9090671092</v>
      </c>
      <c r="G59" s="177">
        <f>tab_dinamicas!R580</f>
        <v>167388.40593179117</v>
      </c>
      <c r="H59" s="177">
        <f>tab_dinamicas!S580</f>
        <v>108654.59949749373</v>
      </c>
      <c r="I59" s="177">
        <f>tab_dinamicas!T580</f>
        <v>37849.517297324863</v>
      </c>
      <c r="J59" s="177">
        <f>tab_dinamicas!U580</f>
        <v>20869.714724180569</v>
      </c>
      <c r="K59" s="177">
        <f>tab_dinamicas!V580</f>
        <v>665951.2190149927</v>
      </c>
      <c r="L59" s="177">
        <f t="shared" si="2"/>
        <v>7264508.3638762152</v>
      </c>
      <c r="N59" s="162" t="s">
        <v>550</v>
      </c>
      <c r="O59" s="178">
        <f>+B59/'Total x Ano'!$C$30</f>
        <v>3.0903737632898406E-3</v>
      </c>
      <c r="P59" s="178">
        <f>+C59/'Total x Ano'!$C$30</f>
        <v>1.0607317804511435E-3</v>
      </c>
      <c r="Q59" s="178">
        <f>+D59/'Total x Ano'!$C$30</f>
        <v>2.2325110086472543E-2</v>
      </c>
      <c r="R59" s="178">
        <f>+E59/'Total x Ano'!$C$30</f>
        <v>6.6122232393629054E-5</v>
      </c>
      <c r="S59" s="178">
        <f>+F59/'Total x Ano'!$C$30</f>
        <v>9.9937361772623259E-3</v>
      </c>
      <c r="T59" s="178">
        <f>+G59/'Total x Ano'!$C$30</f>
        <v>9.7635942474815158E-4</v>
      </c>
      <c r="U59" s="178">
        <f>+H59/'Total x Ano'!$C$30</f>
        <v>6.3377114843212357E-4</v>
      </c>
      <c r="V59" s="178">
        <f>+I59/'Total x Ano'!$C$30</f>
        <v>2.207723571396572E-4</v>
      </c>
      <c r="W59" s="178">
        <f>+J59/'Total x Ano'!$C$30</f>
        <v>1.21730908119539E-4</v>
      </c>
      <c r="X59" s="178">
        <f>+K59/'Total x Ano'!$C$30</f>
        <v>3.8844252413321903E-3</v>
      </c>
      <c r="Y59" s="178">
        <f>+L59/'Total x Ano'!$C$30</f>
        <v>4.2373133119641145E-2</v>
      </c>
    </row>
    <row r="60" spans="1:25" x14ac:dyDescent="0.25">
      <c r="A60" s="162" t="s">
        <v>551</v>
      </c>
      <c r="B60" s="177">
        <f>tab_dinamicas!M581</f>
        <v>5458.9675557728806</v>
      </c>
      <c r="C60" s="177">
        <f>tab_dinamicas!N581</f>
        <v>33950.226172008901</v>
      </c>
      <c r="D60" s="177">
        <f>tab_dinamicas!O581</f>
        <v>495614.79143445264</v>
      </c>
      <c r="E60" s="177">
        <f>tab_dinamicas!P581</f>
        <v>427.70048882114952</v>
      </c>
      <c r="F60" s="177">
        <f>tab_dinamicas!Q581</f>
        <v>107377.20489372447</v>
      </c>
      <c r="G60" s="177">
        <f>tab_dinamicas!R581</f>
        <v>17840.641259276948</v>
      </c>
      <c r="H60" s="177">
        <f>tab_dinamicas!S581</f>
        <v>43677.533039254209</v>
      </c>
      <c r="I60" s="177">
        <f>tab_dinamicas!T581</f>
        <v>4633.6615566279979</v>
      </c>
      <c r="J60" s="177">
        <f>tab_dinamicas!U581</f>
        <v>3187.6317085429946</v>
      </c>
      <c r="K60" s="177">
        <f>tab_dinamicas!V581</f>
        <v>49656.849108377486</v>
      </c>
      <c r="L60" s="177">
        <f t="shared" si="2"/>
        <v>761825.2072168598</v>
      </c>
      <c r="N60" s="162" t="s">
        <v>551</v>
      </c>
      <c r="O60" s="178">
        <f>+B60/'Total x Ano'!$C$30</f>
        <v>3.1841598543241462E-5</v>
      </c>
      <c r="P60" s="178">
        <f>+C60/'Total x Ano'!$C$30</f>
        <v>1.9802819144403298E-4</v>
      </c>
      <c r="Q60" s="178">
        <f>+D60/'Total x Ano'!$C$30</f>
        <v>2.8908703082984144E-3</v>
      </c>
      <c r="R60" s="178">
        <f>+E60/'Total x Ano'!$C$30</f>
        <v>2.4947331382084109E-6</v>
      </c>
      <c r="S60" s="178">
        <f>+F60/'Total x Ano'!$C$30</f>
        <v>6.2632023656298988E-4</v>
      </c>
      <c r="T60" s="178">
        <f>+G60/'Total x Ano'!$C$30</f>
        <v>1.0406263289312744E-4</v>
      </c>
      <c r="U60" s="178">
        <f>+H60/'Total x Ano'!$C$30</f>
        <v>2.5476657594793005E-4</v>
      </c>
      <c r="V60" s="178">
        <f>+I60/'Total x Ano'!$C$30</f>
        <v>2.7027673193509368E-5</v>
      </c>
      <c r="W60" s="178">
        <f>+J60/'Total x Ano'!$C$30</f>
        <v>1.8593129219058464E-5</v>
      </c>
      <c r="X60" s="178">
        <f>+K60/'Total x Ano'!$C$30</f>
        <v>2.8964331406571513E-4</v>
      </c>
      <c r="Y60" s="178">
        <f>+L60/'Total x Ano'!$C$30</f>
        <v>4.4436483933062284E-3</v>
      </c>
    </row>
    <row r="61" spans="1:25" x14ac:dyDescent="0.25">
      <c r="A61" s="162" t="s">
        <v>552</v>
      </c>
      <c r="B61" s="177">
        <f>tab_dinamicas!M582</f>
        <v>7289.7754260625488</v>
      </c>
      <c r="C61" s="177">
        <f>tab_dinamicas!N582</f>
        <v>55072.696040124458</v>
      </c>
      <c r="D61" s="177">
        <f>tab_dinamicas!O582</f>
        <v>356604.87041550351</v>
      </c>
      <c r="E61" s="177">
        <f>tab_dinamicas!P582</f>
        <v>9942.0452284876046</v>
      </c>
      <c r="F61" s="177">
        <f>tab_dinamicas!Q582</f>
        <v>45755.180852183403</v>
      </c>
      <c r="G61" s="177">
        <f>tab_dinamicas!R582</f>
        <v>18211.821239628491</v>
      </c>
      <c r="H61" s="177">
        <f>tab_dinamicas!S582</f>
        <v>17694.284177678714</v>
      </c>
      <c r="I61" s="177">
        <f>tab_dinamicas!T582</f>
        <v>21652.51490691604</v>
      </c>
      <c r="J61" s="177">
        <f>tab_dinamicas!U582</f>
        <v>1124.6086548256094</v>
      </c>
      <c r="K61" s="177">
        <f>tab_dinamicas!V582</f>
        <v>53629.25759515979</v>
      </c>
      <c r="L61" s="177">
        <f t="shared" si="2"/>
        <v>586977.0545365701</v>
      </c>
      <c r="N61" s="162" t="s">
        <v>552</v>
      </c>
      <c r="O61" s="178">
        <f>+B61/'Total x Ano'!$C$30</f>
        <v>4.2520513305048836E-5</v>
      </c>
      <c r="P61" s="178">
        <f>+C61/'Total x Ano'!$C$30</f>
        <v>3.2123339442623449E-4</v>
      </c>
      <c r="Q61" s="178">
        <f>+D61/'Total x Ano'!$C$30</f>
        <v>2.0800396789915497E-3</v>
      </c>
      <c r="R61" s="178">
        <f>+E61/'Total x Ano'!$C$30</f>
        <v>5.7990931367503173E-5</v>
      </c>
      <c r="S61" s="178">
        <f>+F61/'Total x Ano'!$C$30</f>
        <v>2.6688528280918906E-4</v>
      </c>
      <c r="T61" s="178">
        <f>+G61/'Total x Ano'!$C$30</f>
        <v>1.0622768769532047E-4</v>
      </c>
      <c r="U61" s="178">
        <f>+H61/'Total x Ano'!$C$30</f>
        <v>1.0320894702879523E-4</v>
      </c>
      <c r="V61" s="178">
        <f>+I61/'Total x Ano'!$C$30</f>
        <v>1.2629690139639589E-4</v>
      </c>
      <c r="W61" s="178">
        <f>+J61/'Total x Ano'!$C$30</f>
        <v>6.5597270801405194E-6</v>
      </c>
      <c r="X61" s="178">
        <f>+K61/'Total x Ano'!$C$30</f>
        <v>3.1281396584072451E-4</v>
      </c>
      <c r="Y61" s="178">
        <f>+L61/'Total x Ano'!$C$30</f>
        <v>3.4237770299409016E-3</v>
      </c>
    </row>
    <row r="62" spans="1:25" x14ac:dyDescent="0.25">
      <c r="A62" s="162" t="s">
        <v>553</v>
      </c>
      <c r="B62" s="177">
        <f>tab_dinamicas!M583</f>
        <v>67295.609320869</v>
      </c>
      <c r="C62" s="177">
        <f>tab_dinamicas!N583</f>
        <v>36448.668560997081</v>
      </c>
      <c r="D62" s="177">
        <f>tab_dinamicas!O583</f>
        <v>986142.79710460035</v>
      </c>
      <c r="E62" s="177">
        <f>tab_dinamicas!P583</f>
        <v>7063.0613559921539</v>
      </c>
      <c r="F62" s="177">
        <f>tab_dinamicas!Q583</f>
        <v>309007.98950227437</v>
      </c>
      <c r="G62" s="177">
        <f>tab_dinamicas!R583</f>
        <v>34109.499914380052</v>
      </c>
      <c r="H62" s="177">
        <f>tab_dinamicas!S583</f>
        <v>47284.872434329242</v>
      </c>
      <c r="I62" s="177">
        <f>tab_dinamicas!T583</f>
        <v>19937.505017058673</v>
      </c>
      <c r="J62" s="177">
        <f>tab_dinamicas!U583</f>
        <v>3166.9972891080934</v>
      </c>
      <c r="K62" s="177">
        <f>tab_dinamicas!V583</f>
        <v>101110.4669621223</v>
      </c>
      <c r="L62" s="177">
        <f t="shared" si="2"/>
        <v>1611567.4674617315</v>
      </c>
      <c r="N62" s="162" t="s">
        <v>553</v>
      </c>
      <c r="O62" s="178">
        <f>+B62/'Total x Ano'!$C$30</f>
        <v>3.9252839549337666E-4</v>
      </c>
      <c r="P62" s="178">
        <f>+C62/'Total x Ano'!$C$30</f>
        <v>2.1260134996179146E-4</v>
      </c>
      <c r="Q62" s="178">
        <f>+D62/'Total x Ano'!$C$30</f>
        <v>5.7520699163173981E-3</v>
      </c>
      <c r="R62" s="178">
        <f>+E62/'Total x Ano'!$C$30</f>
        <v>4.1198113358624571E-5</v>
      </c>
      <c r="S62" s="178">
        <f>+F62/'Total x Ano'!$C$30</f>
        <v>1.8024119483876552E-3</v>
      </c>
      <c r="T62" s="178">
        <f>+G62/'Total x Ano'!$C$30</f>
        <v>1.9895721886748757E-4</v>
      </c>
      <c r="U62" s="178">
        <f>+H62/'Total x Ano'!$C$30</f>
        <v>2.758078171082169E-4</v>
      </c>
      <c r="V62" s="178">
        <f>+I62/'Total x Ano'!$C$30</f>
        <v>1.1629342439225468E-4</v>
      </c>
      <c r="W62" s="178">
        <f>+J62/'Total x Ano'!$C$30</f>
        <v>1.8472770764257945E-5</v>
      </c>
      <c r="X62" s="178">
        <f>+K62/'Total x Ano'!$C$30</f>
        <v>5.8976699616448958E-4</v>
      </c>
      <c r="Y62" s="178">
        <f>+L62/'Total x Ano'!$C$30</f>
        <v>9.4001079508155543E-3</v>
      </c>
    </row>
    <row r="63" spans="1:25" x14ac:dyDescent="0.25">
      <c r="A63" s="162" t="s">
        <v>554</v>
      </c>
      <c r="B63" s="177">
        <f>tab_dinamicas!M584</f>
        <v>40534.386541101601</v>
      </c>
      <c r="C63" s="177">
        <f>tab_dinamicas!N584</f>
        <v>76727.342866954757</v>
      </c>
      <c r="D63" s="177">
        <f>tab_dinamicas!O584</f>
        <v>1525323.2133419861</v>
      </c>
      <c r="E63" s="177">
        <f>tab_dinamicas!P584</f>
        <v>1444.1594266568593</v>
      </c>
      <c r="F63" s="177">
        <f>tab_dinamicas!Q584</f>
        <v>917124.66401301802</v>
      </c>
      <c r="G63" s="177">
        <f>tab_dinamicas!R584</f>
        <v>85461.045354608621</v>
      </c>
      <c r="H63" s="177">
        <f>tab_dinamicas!S584</f>
        <v>41120.489034174134</v>
      </c>
      <c r="I63" s="177">
        <f>tab_dinamicas!T584</f>
        <v>7316.7297203312519</v>
      </c>
      <c r="J63" s="177">
        <f>tab_dinamicas!U584</f>
        <v>817769.66506615013</v>
      </c>
      <c r="K63" s="177">
        <f>tab_dinamicas!V584</f>
        <v>337364.29032480769</v>
      </c>
      <c r="L63" s="177">
        <f t="shared" si="2"/>
        <v>3850185.9856897886</v>
      </c>
      <c r="N63" s="162" t="s">
        <v>554</v>
      </c>
      <c r="O63" s="178">
        <f>+B63/'Total x Ano'!$C$30</f>
        <v>2.3643292440407126E-4</v>
      </c>
      <c r="P63" s="178">
        <f>+C63/'Total x Ano'!$C$30</f>
        <v>4.4754273109309914E-4</v>
      </c>
      <c r="Q63" s="178">
        <f>+D63/'Total x Ano'!$C$30</f>
        <v>8.8970540512850159E-3</v>
      </c>
      <c r="R63" s="178">
        <f>+E63/'Total x Ano'!$C$30</f>
        <v>8.423633997864091E-6</v>
      </c>
      <c r="S63" s="178">
        <f>+F63/'Total x Ano'!$C$30</f>
        <v>5.3494942161225597E-3</v>
      </c>
      <c r="T63" s="178">
        <f>+G63/'Total x Ano'!$C$30</f>
        <v>4.9848552303438794E-4</v>
      </c>
      <c r="U63" s="178">
        <f>+H63/'Total x Ano'!$C$30</f>
        <v>2.3985160020658137E-4</v>
      </c>
      <c r="V63" s="178">
        <f>+I63/'Total x Ano'!$C$30</f>
        <v>4.2677734942355107E-5</v>
      </c>
      <c r="W63" s="178">
        <f>+J63/'Total x Ano'!$C$30</f>
        <v>4.7699666850631742E-3</v>
      </c>
      <c r="X63" s="178">
        <f>+K63/'Total x Ano'!$C$30</f>
        <v>1.9678113463026808E-3</v>
      </c>
      <c r="Y63" s="178">
        <f>+L63/'Total x Ano'!$C$30</f>
        <v>2.2457740446451786E-2</v>
      </c>
    </row>
    <row r="64" spans="1:25" x14ac:dyDescent="0.25">
      <c r="A64" s="162" t="s">
        <v>94</v>
      </c>
      <c r="B64" s="168">
        <f t="shared" ref="B64:K64" si="3">SUM(B37:B63)</f>
        <v>6093765.3110537231</v>
      </c>
      <c r="C64" s="168">
        <f t="shared" si="3"/>
        <v>3214339.6379106664</v>
      </c>
      <c r="D64" s="168">
        <f t="shared" si="3"/>
        <v>64396808.42895519</v>
      </c>
      <c r="E64" s="168">
        <f t="shared" si="3"/>
        <v>429715.04504896118</v>
      </c>
      <c r="F64" s="168">
        <f t="shared" si="3"/>
        <v>28057668.331701219</v>
      </c>
      <c r="G64" s="168">
        <f t="shared" si="3"/>
        <v>2716939.2753795348</v>
      </c>
      <c r="H64" s="168">
        <f t="shared" si="3"/>
        <v>4380127.0358987264</v>
      </c>
      <c r="I64" s="168">
        <f t="shared" si="3"/>
        <v>1390371.6840700572</v>
      </c>
      <c r="J64" s="168">
        <f t="shared" si="3"/>
        <v>2425186.6472671824</v>
      </c>
      <c r="K64" s="168">
        <f t="shared" si="3"/>
        <v>14540713.490431786</v>
      </c>
      <c r="L64" s="177">
        <f t="shared" si="2"/>
        <v>127645634.88771705</v>
      </c>
      <c r="N64" s="162" t="s">
        <v>94</v>
      </c>
      <c r="O64" s="178">
        <f>+B64/'Total x Ano'!$C$30</f>
        <v>3.5544308821932921E-2</v>
      </c>
      <c r="P64" s="178">
        <f>+C64/'Total x Ano'!$C$30</f>
        <v>1.8748913835134325E-2</v>
      </c>
      <c r="Q64" s="178">
        <f>+D64/'Total x Ano'!$C$30</f>
        <v>0.37561998684026066</v>
      </c>
      <c r="R64" s="178">
        <f>+E64/'Total x Ano'!$C$30</f>
        <v>2.5064838383166998E-3</v>
      </c>
      <c r="S64" s="178">
        <f>+F64/'Total x Ano'!$C$30</f>
        <v>0.16365750518752845</v>
      </c>
      <c r="T64" s="178">
        <f>+G64/'Total x Ano'!$C$30</f>
        <v>1.5847628473540577E-2</v>
      </c>
      <c r="U64" s="178">
        <f>+H64/'Total x Ano'!$C$30</f>
        <v>2.5548832305844184E-2</v>
      </c>
      <c r="V64" s="178">
        <f>+I64/'Total x Ano'!$C$30</f>
        <v>8.1098956053021146E-3</v>
      </c>
      <c r="W64" s="178">
        <f>+J64/'Total x Ano'!$C$30</f>
        <v>1.4145865280523416E-2</v>
      </c>
      <c r="X64" s="178">
        <f>+K64/'Total x Ano'!$C$30</f>
        <v>8.4814492257789725E-2</v>
      </c>
      <c r="Y64" s="178">
        <f>+L64/'Total x Ano'!$C$30</f>
        <v>0.74454391244617313</v>
      </c>
    </row>
    <row r="65" spans="1:25" x14ac:dyDescent="0.25">
      <c r="A65" s="181"/>
      <c r="B65" s="179"/>
      <c r="C65" s="177"/>
      <c r="D65" s="177"/>
      <c r="E65" s="177"/>
      <c r="F65" s="177"/>
      <c r="G65" s="177"/>
      <c r="H65" s="177"/>
      <c r="I65" s="177"/>
      <c r="J65" s="177"/>
      <c r="K65" s="177"/>
      <c r="L65" s="177"/>
    </row>
    <row r="66" spans="1:25" x14ac:dyDescent="0.25">
      <c r="A66" s="162"/>
      <c r="B66" s="162"/>
    </row>
    <row r="67" spans="1:25" s="122" customFormat="1" x14ac:dyDescent="0.25">
      <c r="A67" s="185"/>
      <c r="B67" s="176">
        <v>2009</v>
      </c>
      <c r="C67" s="162">
        <v>2009</v>
      </c>
      <c r="D67" s="162">
        <v>2009</v>
      </c>
      <c r="E67" s="162">
        <v>2009</v>
      </c>
      <c r="F67" s="162">
        <v>2009</v>
      </c>
      <c r="G67" s="162">
        <v>2009</v>
      </c>
      <c r="H67" s="162">
        <v>2009</v>
      </c>
      <c r="I67" s="162">
        <v>2009</v>
      </c>
      <c r="J67" s="162">
        <v>2009</v>
      </c>
      <c r="K67" s="162">
        <v>2009</v>
      </c>
      <c r="L67" s="185">
        <v>2009</v>
      </c>
      <c r="M67" s="162"/>
      <c r="N67" s="162"/>
      <c r="O67" s="176">
        <v>2009</v>
      </c>
      <c r="P67" s="162">
        <v>2009</v>
      </c>
      <c r="Q67" s="162">
        <v>2009</v>
      </c>
      <c r="R67" s="162">
        <v>2009</v>
      </c>
      <c r="S67" s="162">
        <v>2009</v>
      </c>
      <c r="T67" s="162">
        <v>2009</v>
      </c>
      <c r="U67" s="162">
        <v>2009</v>
      </c>
      <c r="V67" s="162">
        <v>2009</v>
      </c>
      <c r="W67" s="162">
        <v>2009</v>
      </c>
      <c r="X67" s="162">
        <v>2009</v>
      </c>
      <c r="Y67" s="185">
        <v>2009</v>
      </c>
    </row>
    <row r="68" spans="1:25" s="122" customFormat="1" x14ac:dyDescent="0.25">
      <c r="A68" s="185"/>
      <c r="B68" s="162" t="s">
        <v>779</v>
      </c>
      <c r="C68" s="162" t="s">
        <v>781</v>
      </c>
      <c r="D68" s="162" t="s">
        <v>23</v>
      </c>
      <c r="E68" s="162" t="s">
        <v>786</v>
      </c>
      <c r="F68" s="162" t="s">
        <v>787</v>
      </c>
      <c r="G68" s="162" t="s">
        <v>790</v>
      </c>
      <c r="H68" s="162" t="s">
        <v>25</v>
      </c>
      <c r="I68" s="162" t="s">
        <v>24</v>
      </c>
      <c r="J68" s="162" t="s">
        <v>35</v>
      </c>
      <c r="K68" s="162" t="s">
        <v>794</v>
      </c>
      <c r="L68" s="162" t="s">
        <v>938</v>
      </c>
      <c r="M68" s="162"/>
      <c r="N68" s="162"/>
      <c r="O68" s="162" t="s">
        <v>779</v>
      </c>
      <c r="P68" s="162" t="s">
        <v>781</v>
      </c>
      <c r="Q68" s="162" t="s">
        <v>23</v>
      </c>
      <c r="R68" s="162" t="s">
        <v>786</v>
      </c>
      <c r="S68" s="162" t="s">
        <v>787</v>
      </c>
      <c r="T68" s="162" t="s">
        <v>790</v>
      </c>
      <c r="U68" s="162" t="s">
        <v>25</v>
      </c>
      <c r="V68" s="162" t="s">
        <v>24</v>
      </c>
      <c r="W68" s="162" t="s">
        <v>35</v>
      </c>
      <c r="X68" s="162" t="s">
        <v>794</v>
      </c>
      <c r="Y68" s="185" t="s">
        <v>938</v>
      </c>
    </row>
    <row r="69" spans="1:25" x14ac:dyDescent="0.25">
      <c r="A69" s="162" t="s">
        <v>528</v>
      </c>
      <c r="B69" s="177">
        <f>tab_dinamicas!M590</f>
        <v>4040.5323295891635</v>
      </c>
      <c r="C69" s="177">
        <f>tab_dinamicas!N590</f>
        <v>1405.447654568824</v>
      </c>
      <c r="D69" s="177">
        <f>tab_dinamicas!O590</f>
        <v>228662.17967554304</v>
      </c>
      <c r="E69" s="177">
        <f>tab_dinamicas!P590</f>
        <v>173.73191762174281</v>
      </c>
      <c r="F69" s="177">
        <f>tab_dinamicas!Q590</f>
        <v>31435.020687501663</v>
      </c>
      <c r="G69" s="177">
        <f>tab_dinamicas!R590</f>
        <v>9247.8457127679412</v>
      </c>
      <c r="H69" s="177">
        <f>tab_dinamicas!S590</f>
        <v>9111.469108420144</v>
      </c>
      <c r="I69" s="177">
        <f>tab_dinamicas!T590</f>
        <v>9405.0430375431079</v>
      </c>
      <c r="J69" s="177">
        <f>tab_dinamicas!U590</f>
        <v>1594.0743701306869</v>
      </c>
      <c r="K69" s="177">
        <f>tab_dinamicas!V590</f>
        <v>8183.6969604386304</v>
      </c>
      <c r="L69" s="177">
        <f>SUM(B69:K69)</f>
        <v>303259.0414541249</v>
      </c>
      <c r="N69" s="162" t="s">
        <v>528</v>
      </c>
      <c r="O69" s="178">
        <f>+B69/'Total x Ano'!$D$30</f>
        <v>2.1909401199730213E-5</v>
      </c>
      <c r="P69" s="178">
        <f>+C69/'Total x Ano'!$D$30</f>
        <v>7.6209058652178016E-6</v>
      </c>
      <c r="Q69" s="178">
        <f>+D69/'Total x Ano'!$D$30</f>
        <v>1.239898861105181E-3</v>
      </c>
      <c r="R69" s="178">
        <f>+E69/'Total x Ano'!$D$30</f>
        <v>9.4204475397930272E-7</v>
      </c>
      <c r="S69" s="178">
        <f>+F69/'Total x Ano'!$D$30</f>
        <v>1.7045340162748343E-4</v>
      </c>
      <c r="T69" s="178">
        <f>+G69/'Total x Ano'!$D$30</f>
        <v>5.0145561383205034E-5</v>
      </c>
      <c r="U69" s="178">
        <f>+H69/'Total x Ano'!$D$30</f>
        <v>4.940607225276747E-5</v>
      </c>
      <c r="V69" s="178">
        <f>+I69/'Total x Ano'!$D$30</f>
        <v>5.0997948884426585E-5</v>
      </c>
      <c r="W69" s="178">
        <f>+J69/'Total x Ano'!$D$30</f>
        <v>8.6437162404666639E-6</v>
      </c>
      <c r="X69" s="178">
        <f>+K69/'Total x Ano'!$D$30</f>
        <v>4.4375316264699611E-5</v>
      </c>
      <c r="Y69" s="178">
        <f>+L69/'Total x Ano'!$D$30</f>
        <v>1.6443932295771571E-3</v>
      </c>
    </row>
    <row r="70" spans="1:25" x14ac:dyDescent="0.25">
      <c r="A70" s="162" t="s">
        <v>529</v>
      </c>
      <c r="B70" s="177">
        <f>tab_dinamicas!M591</f>
        <v>7104.3701934653227</v>
      </c>
      <c r="C70" s="177">
        <f>tab_dinamicas!N591</f>
        <v>254.89506057551972</v>
      </c>
      <c r="D70" s="177">
        <f>tab_dinamicas!O591</f>
        <v>52708.698237044206</v>
      </c>
      <c r="E70" s="177">
        <f>tab_dinamicas!P591</f>
        <v>0</v>
      </c>
      <c r="F70" s="177">
        <f>tab_dinamicas!Q591</f>
        <v>4614.2993464322753</v>
      </c>
      <c r="G70" s="177">
        <f>tab_dinamicas!R591</f>
        <v>2545.3363416745724</v>
      </c>
      <c r="H70" s="177">
        <f>tab_dinamicas!S591</f>
        <v>2601.3277816243021</v>
      </c>
      <c r="I70" s="177">
        <f>tab_dinamicas!T591</f>
        <v>2093.4548098511555</v>
      </c>
      <c r="J70" s="177">
        <f>tab_dinamicas!U591</f>
        <v>76543.051376917123</v>
      </c>
      <c r="K70" s="177">
        <f>tab_dinamicas!V591</f>
        <v>6152.2681857872985</v>
      </c>
      <c r="L70" s="177">
        <f t="shared" ref="L70:L96" si="4">SUM(B70:K70)</f>
        <v>154617.70133337181</v>
      </c>
      <c r="N70" s="162" t="s">
        <v>529</v>
      </c>
      <c r="O70" s="178">
        <f>+B70/'Total x Ano'!$D$30</f>
        <v>3.8522769809359068E-5</v>
      </c>
      <c r="P70" s="178">
        <f>+C70/'Total x Ano'!$D$30</f>
        <v>1.3821441558782013E-6</v>
      </c>
      <c r="Q70" s="178">
        <f>+D70/'Total x Ano'!$D$30</f>
        <v>2.8580788920660224E-4</v>
      </c>
      <c r="R70" s="178">
        <f>+E70/'Total x Ano'!$D$30</f>
        <v>0</v>
      </c>
      <c r="S70" s="178">
        <f>+F70/'Total x Ano'!$D$30</f>
        <v>2.5020598126711935E-5</v>
      </c>
      <c r="T70" s="178">
        <f>+G70/'Total x Ano'!$D$30</f>
        <v>1.3801843556507834E-5</v>
      </c>
      <c r="U70" s="178">
        <f>+H70/'Total x Ano'!$D$30</f>
        <v>1.410545179956673E-5</v>
      </c>
      <c r="V70" s="178">
        <f>+I70/'Total x Ano'!$D$30</f>
        <v>1.1351559047467768E-5</v>
      </c>
      <c r="W70" s="178">
        <f>+J70/'Total x Ano'!$D$30</f>
        <v>4.1504739595511563E-4</v>
      </c>
      <c r="X70" s="178">
        <f>+K70/'Total x Ano'!$D$30</f>
        <v>3.336008747749725E-5</v>
      </c>
      <c r="Y70" s="178">
        <f>+L70/'Total x Ano'!$D$30</f>
        <v>8.3839973913470676E-4</v>
      </c>
    </row>
    <row r="71" spans="1:25" x14ac:dyDescent="0.25">
      <c r="A71" s="162" t="s">
        <v>530</v>
      </c>
      <c r="B71" s="177">
        <f>tab_dinamicas!M592</f>
        <v>37321.009656584924</v>
      </c>
      <c r="C71" s="177">
        <f>tab_dinamicas!N592</f>
        <v>103510.81899433817</v>
      </c>
      <c r="D71" s="177">
        <f>tab_dinamicas!O592</f>
        <v>627978.60875833908</v>
      </c>
      <c r="E71" s="177">
        <f>tab_dinamicas!P592</f>
        <v>242.57310491671507</v>
      </c>
      <c r="F71" s="177">
        <f>tab_dinamicas!Q592</f>
        <v>148394.85252193178</v>
      </c>
      <c r="G71" s="177">
        <f>tab_dinamicas!R592</f>
        <v>14532.957526258213</v>
      </c>
      <c r="H71" s="177">
        <f>tab_dinamicas!S592</f>
        <v>34964.642993101683</v>
      </c>
      <c r="I71" s="177">
        <f>tab_dinamicas!T592</f>
        <v>28640.346428629371</v>
      </c>
      <c r="J71" s="177">
        <f>tab_dinamicas!U592</f>
        <v>42768.256923564833</v>
      </c>
      <c r="K71" s="177">
        <f>tab_dinamicas!V592</f>
        <v>56624.79448520462</v>
      </c>
      <c r="L71" s="177">
        <f t="shared" si="4"/>
        <v>1094978.8613928694</v>
      </c>
      <c r="N71" s="162" t="s">
        <v>530</v>
      </c>
      <c r="O71" s="178">
        <f>+B71/'Total x Ano'!$D$30</f>
        <v>2.0236961544823609E-4</v>
      </c>
      <c r="P71" s="178">
        <f>+C71/'Total x Ano'!$D$30</f>
        <v>5.6127754386516764E-4</v>
      </c>
      <c r="Q71" s="178">
        <f>+D71/'Total x Ano'!$D$30</f>
        <v>3.4051541138228748E-3</v>
      </c>
      <c r="R71" s="178">
        <f>+E71/'Total x Ano'!$D$30</f>
        <v>1.3153295264995306E-6</v>
      </c>
      <c r="S71" s="178">
        <f>+F71/'Total x Ano'!$D$30</f>
        <v>8.0465693494608979E-4</v>
      </c>
      <c r="T71" s="178">
        <f>+G71/'Total x Ano'!$D$30</f>
        <v>7.880357613517853E-5</v>
      </c>
      <c r="U71" s="178">
        <f>+H71/'Total x Ano'!$D$30</f>
        <v>1.8959244194912607E-4</v>
      </c>
      <c r="V71" s="178">
        <f>+I71/'Total x Ano'!$D$30</f>
        <v>1.5529954699506241E-4</v>
      </c>
      <c r="W71" s="178">
        <f>+J71/'Total x Ano'!$D$30</f>
        <v>2.3190679423342147E-4</v>
      </c>
      <c r="X71" s="178">
        <f>+K71/'Total x Ano'!$D$30</f>
        <v>3.0704254762262058E-4</v>
      </c>
      <c r="Y71" s="178">
        <f>+L71/'Total x Ano'!$D$30</f>
        <v>5.9374184445442771E-3</v>
      </c>
    </row>
    <row r="72" spans="1:25" x14ac:dyDescent="0.25">
      <c r="A72" s="162" t="s">
        <v>531</v>
      </c>
      <c r="B72" s="177">
        <f>tab_dinamicas!M593</f>
        <v>426.4373508265669</v>
      </c>
      <c r="C72" s="177">
        <f>tab_dinamicas!N593</f>
        <v>2648.2166419173909</v>
      </c>
      <c r="D72" s="177">
        <f>tab_dinamicas!O593</f>
        <v>59542.241568168036</v>
      </c>
      <c r="E72" s="177">
        <f>tab_dinamicas!P593</f>
        <v>256.58535060868536</v>
      </c>
      <c r="F72" s="177">
        <f>tab_dinamicas!Q593</f>
        <v>13329.6124607723</v>
      </c>
      <c r="G72" s="177">
        <f>tab_dinamicas!R593</f>
        <v>3465.997076783382</v>
      </c>
      <c r="H72" s="177">
        <f>tab_dinamicas!S593</f>
        <v>2719.6172777611837</v>
      </c>
      <c r="I72" s="177">
        <f>tab_dinamicas!T593</f>
        <v>1427.7183769088194</v>
      </c>
      <c r="J72" s="177">
        <f>tab_dinamicas!U593</f>
        <v>6933.8229942142389</v>
      </c>
      <c r="K72" s="177">
        <f>tab_dinamicas!V593</f>
        <v>6009.7245244190835</v>
      </c>
      <c r="L72" s="177">
        <f t="shared" si="4"/>
        <v>96759.973622379679</v>
      </c>
      <c r="N72" s="162" t="s">
        <v>531</v>
      </c>
      <c r="O72" s="178">
        <f>+B72/'Total x Ano'!$D$30</f>
        <v>2.3123158642711173E-6</v>
      </c>
      <c r="P72" s="178">
        <f>+C72/'Total x Ano'!$D$30</f>
        <v>1.4359702172577316E-5</v>
      </c>
      <c r="Q72" s="178">
        <f>+D72/'Total x Ano'!$D$30</f>
        <v>3.2286212618446998E-4</v>
      </c>
      <c r="R72" s="178">
        <f>+E72/'Total x Ano'!$D$30</f>
        <v>1.3913095923751039E-6</v>
      </c>
      <c r="S72" s="178">
        <f>+F72/'Total x Ano'!$D$30</f>
        <v>7.2278552284143726E-5</v>
      </c>
      <c r="T72" s="178">
        <f>+G72/'Total x Ano'!$D$30</f>
        <v>1.8794038586509842E-5</v>
      </c>
      <c r="U72" s="178">
        <f>+H72/'Total x Ano'!$D$30</f>
        <v>1.4746865310751379E-5</v>
      </c>
      <c r="V72" s="178">
        <f>+I72/'Total x Ano'!$D$30</f>
        <v>7.7416667330820532E-6</v>
      </c>
      <c r="W72" s="178">
        <f>+J72/'Total x Ano'!$D$30</f>
        <v>3.7597993887008697E-5</v>
      </c>
      <c r="X72" s="178">
        <f>+K72/'Total x Ano'!$D$30</f>
        <v>3.2587158068536862E-5</v>
      </c>
      <c r="Y72" s="178">
        <f>+L72/'Total x Ano'!$D$30</f>
        <v>5.2467172868372598E-4</v>
      </c>
    </row>
    <row r="73" spans="1:25" x14ac:dyDescent="0.25">
      <c r="A73" s="162" t="s">
        <v>532</v>
      </c>
      <c r="B73" s="177">
        <f>tab_dinamicas!M594</f>
        <v>21369.683630406656</v>
      </c>
      <c r="C73" s="177">
        <f>tab_dinamicas!N594</f>
        <v>115696.42372975859</v>
      </c>
      <c r="D73" s="177">
        <f>tab_dinamicas!O594</f>
        <v>537118.04736373411</v>
      </c>
      <c r="E73" s="177">
        <f>tab_dinamicas!P594</f>
        <v>4765.8599271854091</v>
      </c>
      <c r="F73" s="177">
        <f>tab_dinamicas!Q594</f>
        <v>218415.86246648489</v>
      </c>
      <c r="G73" s="177">
        <f>tab_dinamicas!R594</f>
        <v>24187.771393715877</v>
      </c>
      <c r="H73" s="177">
        <f>tab_dinamicas!S594</f>
        <v>14769.035091400514</v>
      </c>
      <c r="I73" s="177">
        <f>tab_dinamicas!T594</f>
        <v>620.56438423850307</v>
      </c>
      <c r="J73" s="177">
        <f>tab_dinamicas!U594</f>
        <v>336936.20315090322</v>
      </c>
      <c r="K73" s="177">
        <f>tab_dinamicas!V594</f>
        <v>91724.952216011734</v>
      </c>
      <c r="L73" s="177">
        <f t="shared" si="4"/>
        <v>1365604.4033538394</v>
      </c>
      <c r="N73" s="162" t="s">
        <v>532</v>
      </c>
      <c r="O73" s="178">
        <f>+B73/'Total x Ano'!$D$30</f>
        <v>1.1587507139622179E-4</v>
      </c>
      <c r="P73" s="178">
        <f>+C73/'Total x Ano'!$D$30</f>
        <v>6.2735282336597649E-4</v>
      </c>
      <c r="Q73" s="178">
        <f>+D73/'Total x Ano'!$D$30</f>
        <v>2.9124713852999402E-3</v>
      </c>
      <c r="R73" s="178">
        <f>+E73/'Total x Ano'!$D$30</f>
        <v>2.5842420921066893E-5</v>
      </c>
      <c r="S73" s="178">
        <f>+F73/'Total x Ano'!$D$30</f>
        <v>1.1843391832605094E-3</v>
      </c>
      <c r="T73" s="178">
        <f>+G73/'Total x Ano'!$D$30</f>
        <v>1.3115588352343721E-4</v>
      </c>
      <c r="U73" s="178">
        <f>+H73/'Total x Ano'!$D$30</f>
        <v>8.0083684216750056E-5</v>
      </c>
      <c r="V73" s="178">
        <f>+I73/'Total x Ano'!$D$30</f>
        <v>3.3649511884804904E-6</v>
      </c>
      <c r="W73" s="178">
        <f>+J73/'Total x Ano'!$D$30</f>
        <v>1.8270044269878523E-3</v>
      </c>
      <c r="X73" s="178">
        <f>+K73/'Total x Ano'!$D$30</f>
        <v>4.973698053125147E-4</v>
      </c>
      <c r="Y73" s="178">
        <f>+L73/'Total x Ano'!$D$30</f>
        <v>7.4048596354727488E-3</v>
      </c>
    </row>
    <row r="74" spans="1:25" x14ac:dyDescent="0.25">
      <c r="A74" s="162" t="s">
        <v>533</v>
      </c>
      <c r="B74" s="177">
        <f>tab_dinamicas!M595</f>
        <v>581.93062379289245</v>
      </c>
      <c r="C74" s="177">
        <f>tab_dinamicas!N595</f>
        <v>474.47229800898879</v>
      </c>
      <c r="D74" s="177">
        <f>tab_dinamicas!O595</f>
        <v>81545.611517226673</v>
      </c>
      <c r="E74" s="177">
        <f>tab_dinamicas!P595</f>
        <v>0</v>
      </c>
      <c r="F74" s="177">
        <f>tab_dinamicas!Q595</f>
        <v>1307.9542211190719</v>
      </c>
      <c r="G74" s="177">
        <f>tab_dinamicas!R595</f>
        <v>1000.2889140740551</v>
      </c>
      <c r="H74" s="177">
        <f>tab_dinamicas!S595</f>
        <v>1026.2267524785839</v>
      </c>
      <c r="I74" s="177">
        <f>tab_dinamicas!T595</f>
        <v>0</v>
      </c>
      <c r="J74" s="177">
        <f>tab_dinamicas!U595</f>
        <v>0</v>
      </c>
      <c r="K74" s="177">
        <f>tab_dinamicas!V595</f>
        <v>11516.594833379722</v>
      </c>
      <c r="L74" s="177">
        <f t="shared" si="4"/>
        <v>97453.07916008</v>
      </c>
      <c r="N74" s="162" t="s">
        <v>533</v>
      </c>
      <c r="O74" s="178">
        <f>+B74/'Total x Ano'!$D$30</f>
        <v>3.1554633070796707E-6</v>
      </c>
      <c r="P74" s="178">
        <f>+C74/'Total x Ano'!$D$30</f>
        <v>2.5727807841334317E-6</v>
      </c>
      <c r="Q74" s="178">
        <f>+D74/'Total x Ano'!$D$30</f>
        <v>4.4217330120705178E-4</v>
      </c>
      <c r="R74" s="178">
        <f>+E74/'Total x Ano'!$D$30</f>
        <v>0</v>
      </c>
      <c r="S74" s="178">
        <f>+F74/'Total x Ano'!$D$30</f>
        <v>7.0922570205723726E-6</v>
      </c>
      <c r="T74" s="178">
        <f>+G74/'Total x Ano'!$D$30</f>
        <v>5.4239712360671294E-6</v>
      </c>
      <c r="U74" s="178">
        <f>+H74/'Total x Ano'!$D$30</f>
        <v>5.5646166910476555E-6</v>
      </c>
      <c r="V74" s="178">
        <f>+I74/'Total x Ano'!$D$30</f>
        <v>0</v>
      </c>
      <c r="W74" s="178">
        <f>+J74/'Total x Ano'!$D$30</f>
        <v>0</v>
      </c>
      <c r="X74" s="178">
        <f>+K74/'Total x Ano'!$D$30</f>
        <v>6.2447637112437657E-5</v>
      </c>
      <c r="Y74" s="178">
        <f>+L74/'Total x Ano'!$D$30</f>
        <v>5.2843002735838984E-4</v>
      </c>
    </row>
    <row r="75" spans="1:25" x14ac:dyDescent="0.25">
      <c r="A75" s="162" t="s">
        <v>534</v>
      </c>
      <c r="B75" s="177">
        <f>tab_dinamicas!M596</f>
        <v>11092.046783283233</v>
      </c>
      <c r="C75" s="177">
        <f>tab_dinamicas!N596</f>
        <v>5735.6214029741077</v>
      </c>
      <c r="D75" s="177">
        <f>tab_dinamicas!O596</f>
        <v>53767.255099043374</v>
      </c>
      <c r="E75" s="177">
        <f>tab_dinamicas!P596</f>
        <v>184.70742738592165</v>
      </c>
      <c r="F75" s="177">
        <f>tab_dinamicas!Q596</f>
        <v>35897.587217962217</v>
      </c>
      <c r="G75" s="177">
        <f>tab_dinamicas!R596</f>
        <v>4223.0512638464979</v>
      </c>
      <c r="H75" s="177">
        <f>tab_dinamicas!S596</f>
        <v>5226.7918436865048</v>
      </c>
      <c r="I75" s="177">
        <f>tab_dinamicas!T596</f>
        <v>3270.5695582456301</v>
      </c>
      <c r="J75" s="177">
        <f>tab_dinamicas!U596</f>
        <v>0</v>
      </c>
      <c r="K75" s="177">
        <f>tab_dinamicas!V596</f>
        <v>18437.623685854192</v>
      </c>
      <c r="L75" s="177">
        <f t="shared" si="4"/>
        <v>137835.25428228168</v>
      </c>
      <c r="N75" s="162" t="s">
        <v>534</v>
      </c>
      <c r="O75" s="178">
        <f>+B75/'Total x Ano'!$D$30</f>
        <v>6.0145565801187214E-5</v>
      </c>
      <c r="P75" s="178">
        <f>+C75/'Total x Ano'!$D$30</f>
        <v>3.1100860034523365E-5</v>
      </c>
      <c r="Q75" s="178">
        <f>+D75/'Total x Ano'!$D$30</f>
        <v>2.9154781283310748E-4</v>
      </c>
      <c r="R75" s="178">
        <f>+E75/'Total x Ano'!$D$30</f>
        <v>1.001558408908875E-6</v>
      </c>
      <c r="S75" s="178">
        <f>+F75/'Total x Ano'!$D$30</f>
        <v>1.946512430307942E-4</v>
      </c>
      <c r="T75" s="178">
        <f>+G75/'Total x Ano'!$D$30</f>
        <v>2.2899092713372358E-5</v>
      </c>
      <c r="U75" s="178">
        <f>+H75/'Total x Ano'!$D$30</f>
        <v>2.8341780277859833E-5</v>
      </c>
      <c r="V75" s="178">
        <f>+I75/'Total x Ano'!$D$30</f>
        <v>1.773435150573683E-5</v>
      </c>
      <c r="W75" s="178">
        <f>+J75/'Total x Ano'!$D$30</f>
        <v>0</v>
      </c>
      <c r="X75" s="178">
        <f>+K75/'Total x Ano'!$D$30</f>
        <v>9.9976255986077435E-5</v>
      </c>
      <c r="Y75" s="178">
        <f>+L75/'Total x Ano'!$D$30</f>
        <v>7.4739852059156761E-4</v>
      </c>
    </row>
    <row r="76" spans="1:25" x14ac:dyDescent="0.25">
      <c r="A76" s="162" t="s">
        <v>535</v>
      </c>
      <c r="B76" s="177">
        <f>tab_dinamicas!M597</f>
        <v>10849.373993843654</v>
      </c>
      <c r="C76" s="177">
        <f>tab_dinamicas!N597</f>
        <v>4090.5147223699023</v>
      </c>
      <c r="D76" s="177">
        <f>tab_dinamicas!O597</f>
        <v>336694.62539600249</v>
      </c>
      <c r="E76" s="177">
        <f>tab_dinamicas!P597</f>
        <v>435.095357733745</v>
      </c>
      <c r="F76" s="177">
        <f>tab_dinamicas!Q597</f>
        <v>56084.445944492189</v>
      </c>
      <c r="G76" s="177">
        <f>tab_dinamicas!R597</f>
        <v>8110.2253866734309</v>
      </c>
      <c r="H76" s="177">
        <f>tab_dinamicas!S597</f>
        <v>7467.0844248469284</v>
      </c>
      <c r="I76" s="177">
        <f>tab_dinamicas!T597</f>
        <v>5102.7033541395867</v>
      </c>
      <c r="J76" s="177">
        <f>tab_dinamicas!U597</f>
        <v>2472.8090767217827</v>
      </c>
      <c r="K76" s="177">
        <f>tab_dinamicas!V597</f>
        <v>37537.472922532063</v>
      </c>
      <c r="L76" s="177">
        <f t="shared" si="4"/>
        <v>468844.35057935573</v>
      </c>
      <c r="N76" s="162" t="s">
        <v>535</v>
      </c>
      <c r="O76" s="178">
        <f>+B76/'Total x Ano'!$D$30</f>
        <v>5.8829695744869664E-5</v>
      </c>
      <c r="P76" s="178">
        <f>+C76/'Total x Ano'!$D$30</f>
        <v>2.2180425957615779E-5</v>
      </c>
      <c r="Q76" s="178">
        <f>+D76/'Total x Ano'!$D$30</f>
        <v>1.8256944946518849E-3</v>
      </c>
      <c r="R76" s="178">
        <f>+E76/'Total x Ano'!$D$30</f>
        <v>2.3592630809856756E-6</v>
      </c>
      <c r="S76" s="178">
        <f>+F76/'Total x Ano'!$D$30</f>
        <v>3.0411255919523899E-4</v>
      </c>
      <c r="T76" s="178">
        <f>+G76/'Total x Ano'!$D$30</f>
        <v>4.3976923663158173E-5</v>
      </c>
      <c r="U76" s="178">
        <f>+H76/'Total x Ano'!$D$30</f>
        <v>4.048955313590144E-5</v>
      </c>
      <c r="V76" s="178">
        <f>+I76/'Total x Ano'!$D$30</f>
        <v>2.7668922277976337E-5</v>
      </c>
      <c r="W76" s="178">
        <f>+J76/'Total x Ano'!$D$30</f>
        <v>1.3408571379440172E-5</v>
      </c>
      <c r="X76" s="178">
        <f>+K76/'Total x Ano'!$D$30</f>
        <v>2.0354336686309534E-4</v>
      </c>
      <c r="Y76" s="178">
        <f>+L76/'Total x Ano'!$D$30</f>
        <v>2.5422637759501664E-3</v>
      </c>
    </row>
    <row r="77" spans="1:25" x14ac:dyDescent="0.25">
      <c r="A77" s="162" t="s">
        <v>536</v>
      </c>
      <c r="B77" s="177">
        <f>tab_dinamicas!M598</f>
        <v>6949.4414882981328</v>
      </c>
      <c r="C77" s="177">
        <f>tab_dinamicas!N598</f>
        <v>60409.19024426493</v>
      </c>
      <c r="D77" s="177">
        <f>tab_dinamicas!O598</f>
        <v>170602.04188260529</v>
      </c>
      <c r="E77" s="177">
        <f>tab_dinamicas!P598</f>
        <v>869.27203905227066</v>
      </c>
      <c r="F77" s="177">
        <f>tab_dinamicas!Q598</f>
        <v>24411.019868171232</v>
      </c>
      <c r="G77" s="177">
        <f>tab_dinamicas!R598</f>
        <v>6625.6560100306069</v>
      </c>
      <c r="H77" s="177">
        <f>tab_dinamicas!S598</f>
        <v>3152.1250977261088</v>
      </c>
      <c r="I77" s="177">
        <f>tab_dinamicas!T598</f>
        <v>1190.0192449650565</v>
      </c>
      <c r="J77" s="177">
        <f>tab_dinamicas!U598</f>
        <v>15551.481386499012</v>
      </c>
      <c r="K77" s="177">
        <f>tab_dinamicas!V598</f>
        <v>22505.463832775629</v>
      </c>
      <c r="L77" s="177">
        <f t="shared" si="4"/>
        <v>312265.71109438833</v>
      </c>
      <c r="N77" s="162" t="s">
        <v>536</v>
      </c>
      <c r="O77" s="178">
        <f>+B77/'Total x Ano'!$D$30</f>
        <v>3.7682683681596839E-5</v>
      </c>
      <c r="P77" s="178">
        <f>+C77/'Total x Ano'!$D$30</f>
        <v>3.2756307269715711E-4</v>
      </c>
      <c r="Q77" s="178">
        <f>+D77/'Total x Ano'!$D$30</f>
        <v>9.250733012892957E-4</v>
      </c>
      <c r="R77" s="178">
        <f>+E77/'Total x Ano'!$D$30</f>
        <v>4.7135447267266989E-6</v>
      </c>
      <c r="S77" s="178">
        <f>+F77/'Total x Ano'!$D$30</f>
        <v>1.3236642708430694E-4</v>
      </c>
      <c r="T77" s="178">
        <f>+G77/'Total x Ano'!$D$30</f>
        <v>3.5926987806065739E-5</v>
      </c>
      <c r="U77" s="178">
        <f>+H77/'Total x Ano'!$D$30</f>
        <v>1.7092097714966725E-5</v>
      </c>
      <c r="V77" s="178">
        <f>+I77/'Total x Ano'!$D$30</f>
        <v>6.4527658601832002E-6</v>
      </c>
      <c r="W77" s="178">
        <f>+J77/'Total x Ano'!$D$30</f>
        <v>8.4326424627714316E-5</v>
      </c>
      <c r="X77" s="178">
        <f>+K77/'Total x Ano'!$D$30</f>
        <v>1.2203373122086495E-4</v>
      </c>
      <c r="Y77" s="178">
        <f>+L77/'Total x Ano'!$D$30</f>
        <v>1.6932310367088785E-3</v>
      </c>
    </row>
    <row r="78" spans="1:25" x14ac:dyDescent="0.25">
      <c r="A78" s="162" t="s">
        <v>537</v>
      </c>
      <c r="B78" s="177">
        <f>tab_dinamicas!M599</f>
        <v>44443.138942732039</v>
      </c>
      <c r="C78" s="177">
        <f>tab_dinamicas!N599</f>
        <v>101349.5425440097</v>
      </c>
      <c r="D78" s="177">
        <f>tab_dinamicas!O599</f>
        <v>822184.0582188617</v>
      </c>
      <c r="E78" s="177">
        <f>tab_dinamicas!P599</f>
        <v>1251.7318558834295</v>
      </c>
      <c r="F78" s="177">
        <f>tab_dinamicas!Q599</f>
        <v>374075.18714490742</v>
      </c>
      <c r="G78" s="177">
        <f>tab_dinamicas!R599</f>
        <v>33771.652313816805</v>
      </c>
      <c r="H78" s="177">
        <f>tab_dinamicas!S599</f>
        <v>62964.0884995331</v>
      </c>
      <c r="I78" s="177">
        <f>tab_dinamicas!T599</f>
        <v>19946.344526658962</v>
      </c>
      <c r="J78" s="177">
        <f>tab_dinamicas!U599</f>
        <v>1726.3868831025254</v>
      </c>
      <c r="K78" s="177">
        <f>tab_dinamicas!V599</f>
        <v>127177.96424738469</v>
      </c>
      <c r="L78" s="177">
        <f t="shared" si="4"/>
        <v>1588890.0951768905</v>
      </c>
      <c r="N78" s="162" t="s">
        <v>537</v>
      </c>
      <c r="O78" s="178">
        <f>+B78/'Total x Ano'!$D$30</f>
        <v>2.4098868224392523E-4</v>
      </c>
      <c r="P78" s="178">
        <f>+C78/'Total x Ano'!$D$30</f>
        <v>5.4955822844056118E-4</v>
      </c>
      <c r="Q78" s="178">
        <f>+D78/'Total x Ano'!$D$30</f>
        <v>4.4582146415769377E-3</v>
      </c>
      <c r="R78" s="178">
        <f>+E78/'Total x Ano'!$D$30</f>
        <v>6.7873966071746409E-6</v>
      </c>
      <c r="S78" s="178">
        <f>+F78/'Total x Ano'!$D$30</f>
        <v>2.0283870256410678E-3</v>
      </c>
      <c r="T78" s="178">
        <f>+G78/'Total x Ano'!$D$30</f>
        <v>1.8312356376973808E-4</v>
      </c>
      <c r="U78" s="178">
        <f>+H78/'Total x Ano'!$D$30</f>
        <v>3.4141676481817834E-4</v>
      </c>
      <c r="V78" s="178">
        <f>+I78/'Total x Ano'!$D$30</f>
        <v>1.0815715085419176E-4</v>
      </c>
      <c r="W78" s="178">
        <f>+J78/'Total x Ano'!$D$30</f>
        <v>9.3611682230224556E-6</v>
      </c>
      <c r="X78" s="178">
        <f>+K78/'Total x Ano'!$D$30</f>
        <v>6.8961038179447343E-4</v>
      </c>
      <c r="Y78" s="178">
        <f>+L78/'Total x Ano'!$D$30</f>
        <v>8.6156050039692712E-3</v>
      </c>
    </row>
    <row r="79" spans="1:25" x14ac:dyDescent="0.25">
      <c r="A79" s="162" t="s">
        <v>538</v>
      </c>
      <c r="B79" s="177">
        <f>tab_dinamicas!M600</f>
        <v>8244.61167765754</v>
      </c>
      <c r="C79" s="177">
        <f>tab_dinamicas!N600</f>
        <v>20362.526441808837</v>
      </c>
      <c r="D79" s="177">
        <f>tab_dinamicas!O600</f>
        <v>408668.04918585217</v>
      </c>
      <c r="E79" s="177">
        <f>tab_dinamicas!P600</f>
        <v>1685.9972453742596</v>
      </c>
      <c r="F79" s="177">
        <f>tab_dinamicas!Q600</f>
        <v>123050.28933961103</v>
      </c>
      <c r="G79" s="177">
        <f>tab_dinamicas!R600</f>
        <v>14284.378839390291</v>
      </c>
      <c r="H79" s="177">
        <f>tab_dinamicas!S600</f>
        <v>10603.029531182559</v>
      </c>
      <c r="I79" s="177">
        <f>tab_dinamicas!T600</f>
        <v>833.00691860566371</v>
      </c>
      <c r="J79" s="177">
        <f>tab_dinamicas!U600</f>
        <v>10435.27432956204</v>
      </c>
      <c r="K79" s="177">
        <f>tab_dinamicas!V600</f>
        <v>61344.044478383803</v>
      </c>
      <c r="L79" s="177">
        <f t="shared" si="4"/>
        <v>659511.20798742829</v>
      </c>
      <c r="N79" s="162" t="s">
        <v>538</v>
      </c>
      <c r="O79" s="178">
        <f>+B79/'Total x Ano'!$D$30</f>
        <v>4.4705620509203183E-5</v>
      </c>
      <c r="P79" s="178">
        <f>+C79/'Total x Ano'!$D$30</f>
        <v>1.1041385759659712E-4</v>
      </c>
      <c r="Q79" s="178">
        <f>+D79/'Total x Ano'!$D$30</f>
        <v>2.2159635208349672E-3</v>
      </c>
      <c r="R79" s="178">
        <f>+E79/'Total x Ano'!$D$30</f>
        <v>9.1421592645196259E-6</v>
      </c>
      <c r="S79" s="178">
        <f>+F79/'Total x Ano'!$D$30</f>
        <v>6.6722845827558205E-4</v>
      </c>
      <c r="T79" s="178">
        <f>+G79/'Total x Ano'!$D$30</f>
        <v>7.7455681913318614E-5</v>
      </c>
      <c r="U79" s="178">
        <f>+H79/'Total x Ano'!$D$30</f>
        <v>5.7493916390686729E-5</v>
      </c>
      <c r="V79" s="178">
        <f>+I79/'Total x Ano'!$D$30</f>
        <v>4.5169005698163049E-6</v>
      </c>
      <c r="W79" s="178">
        <f>+J79/'Total x Ano'!$D$30</f>
        <v>5.6584279809207053E-5</v>
      </c>
      <c r="X79" s="178">
        <f>+K79/'Total x Ano'!$D$30</f>
        <v>3.3263223062186538E-4</v>
      </c>
      <c r="Y79" s="178">
        <f>+L79/'Total x Ano'!$D$30</f>
        <v>3.5761366257857636E-3</v>
      </c>
    </row>
    <row r="80" spans="1:25" x14ac:dyDescent="0.25">
      <c r="A80" s="162" t="s">
        <v>539</v>
      </c>
      <c r="B80" s="177">
        <f>tab_dinamicas!M601</f>
        <v>2242.9617803444789</v>
      </c>
      <c r="C80" s="177">
        <f>tab_dinamicas!N601</f>
        <v>18805.353562005555</v>
      </c>
      <c r="D80" s="177">
        <f>tab_dinamicas!O601</f>
        <v>448366.49303603789</v>
      </c>
      <c r="E80" s="177">
        <f>tab_dinamicas!P601</f>
        <v>3149.5897356493465</v>
      </c>
      <c r="F80" s="177">
        <f>tab_dinamicas!Q601</f>
        <v>108468.85492414117</v>
      </c>
      <c r="G80" s="177">
        <f>tab_dinamicas!R601</f>
        <v>11041.258925754257</v>
      </c>
      <c r="H80" s="177">
        <f>tab_dinamicas!S601</f>
        <v>6130.4432977185061</v>
      </c>
      <c r="I80" s="177">
        <f>tab_dinamicas!T601</f>
        <v>3926.575932394745</v>
      </c>
      <c r="J80" s="177">
        <f>tab_dinamicas!U601</f>
        <v>1095.3603276871236</v>
      </c>
      <c r="K80" s="177">
        <f>tab_dinamicas!V601</f>
        <v>34260.705015553816</v>
      </c>
      <c r="L80" s="177">
        <f t="shared" si="4"/>
        <v>637487.59653728688</v>
      </c>
      <c r="N80" s="162" t="s">
        <v>539</v>
      </c>
      <c r="O80" s="178">
        <f>+B80/'Total x Ano'!$D$30</f>
        <v>1.2162246336047763E-5</v>
      </c>
      <c r="P80" s="178">
        <f>+C80/'Total x Ano'!$D$30</f>
        <v>1.01970236168027E-4</v>
      </c>
      <c r="Q80" s="178">
        <f>+D80/'Total x Ano'!$D$30</f>
        <v>2.4312245464551034E-3</v>
      </c>
      <c r="R80" s="178">
        <f>+E80/'Total x Ano'!$D$30</f>
        <v>1.707834995591043E-5</v>
      </c>
      <c r="S80" s="178">
        <f>+F80/'Total x Ano'!$D$30</f>
        <v>5.8816202083203709E-4</v>
      </c>
      <c r="T80" s="178">
        <f>+G80/'Total x Ano'!$D$30</f>
        <v>5.9870173487523875E-5</v>
      </c>
      <c r="U80" s="178">
        <f>+H80/'Total x Ano'!$D$30</f>
        <v>3.324174410344807E-5</v>
      </c>
      <c r="V80" s="178">
        <f>+I80/'Total x Ano'!$D$30</f>
        <v>2.1291483504300663E-5</v>
      </c>
      <c r="W80" s="178">
        <f>+J80/'Total x Ano'!$D$30</f>
        <v>5.9394869091433064E-6</v>
      </c>
      <c r="X80" s="178">
        <f>+K80/'Total x Ano'!$D$30</f>
        <v>1.8577540540251066E-4</v>
      </c>
      <c r="Y80" s="178">
        <f>+L80/'Total x Ano'!$D$30</f>
        <v>3.4567156931540523E-3</v>
      </c>
    </row>
    <row r="81" spans="1:25" x14ac:dyDescent="0.25">
      <c r="A81" s="162" t="s">
        <v>540</v>
      </c>
      <c r="B81" s="177">
        <f>tab_dinamicas!M602</f>
        <v>472698.70710543758</v>
      </c>
      <c r="C81" s="177">
        <f>tab_dinamicas!N602</f>
        <v>298866.69150147331</v>
      </c>
      <c r="D81" s="177">
        <f>tab_dinamicas!O602</f>
        <v>957500.16064140608</v>
      </c>
      <c r="E81" s="177">
        <f>tab_dinamicas!P602</f>
        <v>4070.9529147662784</v>
      </c>
      <c r="F81" s="177">
        <f>tab_dinamicas!Q602</f>
        <v>431899.64467774762</v>
      </c>
      <c r="G81" s="177">
        <f>tab_dinamicas!R602</f>
        <v>31156.542465293795</v>
      </c>
      <c r="H81" s="177">
        <f>tab_dinamicas!S602</f>
        <v>37610.618909115496</v>
      </c>
      <c r="I81" s="177">
        <f>tab_dinamicas!T602</f>
        <v>17534.600008560275</v>
      </c>
      <c r="J81" s="177">
        <f>tab_dinamicas!U602</f>
        <v>13878.617622896189</v>
      </c>
      <c r="K81" s="177">
        <f>tab_dinamicas!V602</f>
        <v>243940.86736099073</v>
      </c>
      <c r="L81" s="177">
        <f t="shared" si="4"/>
        <v>2509157.4032076877</v>
      </c>
      <c r="N81" s="162" t="s">
        <v>540</v>
      </c>
      <c r="O81" s="178">
        <f>+B81/'Total x Ano'!$D$30</f>
        <v>2.5631636566115128E-3</v>
      </c>
      <c r="P81" s="178">
        <f>+C81/'Total x Ano'!$D$30</f>
        <v>1.6205761308702535E-3</v>
      </c>
      <c r="Q81" s="178">
        <f>+D81/'Total x Ano'!$D$30</f>
        <v>5.1919533014680112E-3</v>
      </c>
      <c r="R81" s="178">
        <f>+E81/'Total x Ano'!$D$30</f>
        <v>2.2074353921552326E-5</v>
      </c>
      <c r="S81" s="178">
        <f>+F81/'Total x Ano'!$D$30</f>
        <v>2.3419346317240949E-3</v>
      </c>
      <c r="T81" s="178">
        <f>+G81/'Total x Ano'!$D$30</f>
        <v>1.6894338002684941E-4</v>
      </c>
      <c r="U81" s="178">
        <f>+H81/'Total x Ano'!$D$30</f>
        <v>2.0393999399919585E-4</v>
      </c>
      <c r="V81" s="178">
        <f>+I81/'Total x Ano'!$D$30</f>
        <v>9.5079696219978549E-5</v>
      </c>
      <c r="W81" s="178">
        <f>+J81/'Total x Ano'!$D$30</f>
        <v>7.5255480415521462E-5</v>
      </c>
      <c r="X81" s="178">
        <f>+K81/'Total x Ano'!$D$30</f>
        <v>1.3227460879060831E-3</v>
      </c>
      <c r="Y81" s="178">
        <f>+L81/'Total x Ano'!$D$30</f>
        <v>1.3605666713163055E-2</v>
      </c>
    </row>
    <row r="82" spans="1:25" x14ac:dyDescent="0.25">
      <c r="A82" s="162" t="s">
        <v>541</v>
      </c>
      <c r="B82" s="177">
        <f>tab_dinamicas!M603</f>
        <v>1890.316013113465</v>
      </c>
      <c r="C82" s="177">
        <f>tab_dinamicas!N603</f>
        <v>86504.963877093411</v>
      </c>
      <c r="D82" s="177">
        <f>tab_dinamicas!O603</f>
        <v>375847.24403468682</v>
      </c>
      <c r="E82" s="177">
        <f>tab_dinamicas!P603</f>
        <v>1622.3618910983703</v>
      </c>
      <c r="F82" s="177">
        <f>tab_dinamicas!Q603</f>
        <v>58532.360206705729</v>
      </c>
      <c r="G82" s="177">
        <f>tab_dinamicas!R603</f>
        <v>7018.5314092542785</v>
      </c>
      <c r="H82" s="177">
        <f>tab_dinamicas!S603</f>
        <v>5025.5611076051555</v>
      </c>
      <c r="I82" s="177">
        <f>tab_dinamicas!T603</f>
        <v>2956.6028141155566</v>
      </c>
      <c r="J82" s="177">
        <f>tab_dinamicas!U603</f>
        <v>514.33043744995973</v>
      </c>
      <c r="K82" s="177">
        <f>tab_dinamicas!V603</f>
        <v>15424.658466665955</v>
      </c>
      <c r="L82" s="177">
        <f t="shared" si="4"/>
        <v>555336.93025778874</v>
      </c>
      <c r="N82" s="162" t="s">
        <v>541</v>
      </c>
      <c r="O82" s="178">
        <f>+B82/'Total x Ano'!$D$30</f>
        <v>1.02500582961029E-5</v>
      </c>
      <c r="P82" s="178">
        <f>+C82/'Total x Ano'!$D$30</f>
        <v>4.6906491639039011E-4</v>
      </c>
      <c r="Q82" s="178">
        <f>+D82/'Total x Ano'!$D$30</f>
        <v>2.0379958351196127E-3</v>
      </c>
      <c r="R82" s="178">
        <f>+E82/'Total x Ano'!$D$30</f>
        <v>8.7971026250497502E-6</v>
      </c>
      <c r="S82" s="178">
        <f>+F82/'Total x Ano'!$D$30</f>
        <v>3.173861408173E-4</v>
      </c>
      <c r="T82" s="178">
        <f>+G82/'Total x Ano'!$D$30</f>
        <v>3.8057317188672319E-5</v>
      </c>
      <c r="U82" s="178">
        <f>+H82/'Total x Ano'!$D$30</f>
        <v>2.7250625803426608E-5</v>
      </c>
      <c r="V82" s="178">
        <f>+I82/'Total x Ano'!$D$30</f>
        <v>1.6031896779624477E-5</v>
      </c>
      <c r="W82" s="178">
        <f>+J82/'Total x Ano'!$D$30</f>
        <v>2.7889077438639621E-6</v>
      </c>
      <c r="X82" s="178">
        <f>+K82/'Total x Ano'!$D$30</f>
        <v>8.3638739440394902E-5</v>
      </c>
      <c r="Y82" s="178">
        <f>+L82/'Total x Ano'!$D$30</f>
        <v>3.0112615402044379E-3</v>
      </c>
    </row>
    <row r="83" spans="1:25" x14ac:dyDescent="0.25">
      <c r="A83" s="162" t="s">
        <v>542</v>
      </c>
      <c r="B83" s="177">
        <f>tab_dinamicas!M604</f>
        <v>14898.877827134842</v>
      </c>
      <c r="C83" s="177">
        <f>tab_dinamicas!N604</f>
        <v>6450.5637380308381</v>
      </c>
      <c r="D83" s="177">
        <f>tab_dinamicas!O604</f>
        <v>274734.04506859597</v>
      </c>
      <c r="E83" s="177">
        <f>tab_dinamicas!P604</f>
        <v>10258.205760971332</v>
      </c>
      <c r="F83" s="177">
        <f>tab_dinamicas!Q604</f>
        <v>46924.538069250448</v>
      </c>
      <c r="G83" s="177">
        <f>tab_dinamicas!R604</f>
        <v>11001.098202895097</v>
      </c>
      <c r="H83" s="177">
        <f>tab_dinamicas!S604</f>
        <v>7887.0283439183459</v>
      </c>
      <c r="I83" s="177">
        <f>tab_dinamicas!T604</f>
        <v>616.65715438387826</v>
      </c>
      <c r="J83" s="177">
        <f>tab_dinamicas!U604</f>
        <v>8813.1159793102452</v>
      </c>
      <c r="K83" s="177">
        <f>tab_dinamicas!V604</f>
        <v>27185.933520404687</v>
      </c>
      <c r="L83" s="177">
        <f t="shared" si="4"/>
        <v>408770.06366489572</v>
      </c>
      <c r="N83" s="162" t="s">
        <v>542</v>
      </c>
      <c r="O83" s="178">
        <f>+B83/'Total x Ano'!$D$30</f>
        <v>8.078774406778537E-5</v>
      </c>
      <c r="P83" s="178">
        <f>+C83/'Total x Ano'!$D$30</f>
        <v>3.4977566660212596E-5</v>
      </c>
      <c r="Q83" s="178">
        <f>+D83/'Total x Ano'!$D$30</f>
        <v>1.4897191571895333E-3</v>
      </c>
      <c r="R83" s="178">
        <f>+E83/'Total x Ano'!$D$30</f>
        <v>5.5624142383574767E-5</v>
      </c>
      <c r="S83" s="178">
        <f>+F83/'Total x Ano'!$D$30</f>
        <v>2.5444383234912927E-4</v>
      </c>
      <c r="T83" s="178">
        <f>+G83/'Total x Ano'!$D$30</f>
        <v>5.9652405798066486E-5</v>
      </c>
      <c r="U83" s="178">
        <f>+H83/'Total x Ano'!$D$30</f>
        <v>4.2766658985777971E-5</v>
      </c>
      <c r="V83" s="178">
        <f>+I83/'Total x Ano'!$D$30</f>
        <v>3.3437646072378046E-6</v>
      </c>
      <c r="W83" s="178">
        <f>+J83/'Total x Ano'!$D$30</f>
        <v>4.778828086498557E-5</v>
      </c>
      <c r="X83" s="178">
        <f>+K83/'Total x Ano'!$D$30</f>
        <v>1.4741313171185612E-4</v>
      </c>
      <c r="Y83" s="178">
        <f>+L83/'Total x Ano'!$D$30</f>
        <v>2.2165166846181594E-3</v>
      </c>
    </row>
    <row r="84" spans="1:25" x14ac:dyDescent="0.25">
      <c r="A84" s="162" t="s">
        <v>543</v>
      </c>
      <c r="B84" s="177">
        <f>tab_dinamicas!M605</f>
        <v>76790.070622505678</v>
      </c>
      <c r="C84" s="177">
        <f>tab_dinamicas!N605</f>
        <v>127896.91716958804</v>
      </c>
      <c r="D84" s="177">
        <f>tab_dinamicas!O605</f>
        <v>1248828.6420882547</v>
      </c>
      <c r="E84" s="177">
        <f>tab_dinamicas!P605</f>
        <v>4528.2532647409034</v>
      </c>
      <c r="F84" s="177">
        <f>tab_dinamicas!Q605</f>
        <v>444030.04468824738</v>
      </c>
      <c r="G84" s="177">
        <f>tab_dinamicas!R605</f>
        <v>71531.53455644034</v>
      </c>
      <c r="H84" s="177">
        <f>tab_dinamicas!S605</f>
        <v>87238.046784054895</v>
      </c>
      <c r="I84" s="177">
        <f>tab_dinamicas!T605</f>
        <v>18634.859799559035</v>
      </c>
      <c r="J84" s="177">
        <f>tab_dinamicas!U605</f>
        <v>43594.439216411498</v>
      </c>
      <c r="K84" s="177">
        <f>tab_dinamicas!V605</f>
        <v>258820.70098407666</v>
      </c>
      <c r="L84" s="177">
        <f t="shared" si="4"/>
        <v>2381893.5091738789</v>
      </c>
      <c r="N84" s="162" t="s">
        <v>543</v>
      </c>
      <c r="O84" s="178">
        <f>+B84/'Total x Ano'!$D$30</f>
        <v>4.163868342553667E-4</v>
      </c>
      <c r="P84" s="178">
        <f>+C84/'Total x Ano'!$D$30</f>
        <v>6.9350883544646365E-4</v>
      </c>
      <c r="Q84" s="178">
        <f>+D84/'Total x Ano'!$D$30</f>
        <v>6.7716542072583548E-3</v>
      </c>
      <c r="R84" s="178">
        <f>+E84/'Total x Ano'!$D$30</f>
        <v>2.4554021455208672E-5</v>
      </c>
      <c r="S84" s="178">
        <f>+F84/'Total x Ano'!$D$30</f>
        <v>2.4077105688690586E-3</v>
      </c>
      <c r="T84" s="178">
        <f>+G84/'Total x Ano'!$D$30</f>
        <v>3.8787292395919761E-4</v>
      </c>
      <c r="U84" s="178">
        <f>+H84/'Total x Ano'!$D$30</f>
        <v>4.7303998853711308E-4</v>
      </c>
      <c r="V84" s="178">
        <f>+I84/'Total x Ano'!$D$30</f>
        <v>1.0104575000165295E-4</v>
      </c>
      <c r="W84" s="178">
        <f>+J84/'Total x Ano'!$D$30</f>
        <v>2.3638668892094427E-4</v>
      </c>
      <c r="X84" s="178">
        <f>+K84/'Total x Ano'!$D$30</f>
        <v>1.4034305665937151E-3</v>
      </c>
      <c r="Y84" s="178">
        <f>+L84/'Total x Ano'!$D$30</f>
        <v>1.2915590385297073E-2</v>
      </c>
    </row>
    <row r="85" spans="1:25" x14ac:dyDescent="0.25">
      <c r="A85" s="162" t="s">
        <v>544</v>
      </c>
      <c r="B85" s="177">
        <f>tab_dinamicas!M606</f>
        <v>408098.6672285549</v>
      </c>
      <c r="C85" s="177">
        <f>tab_dinamicas!N606</f>
        <v>332575.2963863443</v>
      </c>
      <c r="D85" s="177">
        <f>tab_dinamicas!O606</f>
        <v>3787176.7626488968</v>
      </c>
      <c r="E85" s="177">
        <f>tab_dinamicas!P606</f>
        <v>27577.3718158214</v>
      </c>
      <c r="F85" s="177">
        <f>tab_dinamicas!Q606</f>
        <v>1543829.962946675</v>
      </c>
      <c r="G85" s="177">
        <f>tab_dinamicas!R606</f>
        <v>210953.7865376797</v>
      </c>
      <c r="H85" s="177">
        <f>tab_dinamicas!S606</f>
        <v>243803.94613208534</v>
      </c>
      <c r="I85" s="177">
        <f>tab_dinamicas!T606</f>
        <v>39579.148898703344</v>
      </c>
      <c r="J85" s="177">
        <f>tab_dinamicas!U606</f>
        <v>195800.64773568331</v>
      </c>
      <c r="K85" s="177">
        <f>tab_dinamicas!V606</f>
        <v>521350.4975202356</v>
      </c>
      <c r="L85" s="177">
        <f t="shared" si="4"/>
        <v>7310746.0878506787</v>
      </c>
      <c r="N85" s="162" t="s">
        <v>544</v>
      </c>
      <c r="O85" s="178">
        <f>+B85/'Total x Ano'!$D$30</f>
        <v>2.2128761014751567E-3</v>
      </c>
      <c r="P85" s="178">
        <f>+C85/'Total x Ano'!$D$30</f>
        <v>1.8033578259695519E-3</v>
      </c>
      <c r="Q85" s="178">
        <f>+D85/'Total x Ano'!$D$30</f>
        <v>2.0535604801263128E-2</v>
      </c>
      <c r="R85" s="178">
        <f>+E85/'Total x Ano'!$D$30</f>
        <v>1.495356685361303E-4</v>
      </c>
      <c r="S85" s="178">
        <f>+F85/'Total x Ano'!$D$30</f>
        <v>8.3712707344684341E-3</v>
      </c>
      <c r="T85" s="178">
        <f>+G85/'Total x Ano'!$D$30</f>
        <v>1.1438767882167192E-3</v>
      </c>
      <c r="U85" s="178">
        <f>+H85/'Total x Ano'!$D$30</f>
        <v>1.3220036456009245E-3</v>
      </c>
      <c r="V85" s="178">
        <f>+I85/'Total x Ano'!$D$30</f>
        <v>2.1461416012323383E-4</v>
      </c>
      <c r="W85" s="178">
        <f>+J85/'Total x Ano'!$D$30</f>
        <v>1.0617103382623649E-3</v>
      </c>
      <c r="X85" s="178">
        <f>+K85/'Total x Ano'!$D$30</f>
        <v>2.8269733500712311E-3</v>
      </c>
      <c r="Y85" s="178">
        <f>+L85/'Total x Ano'!$D$30</f>
        <v>3.9641823413986872E-2</v>
      </c>
    </row>
    <row r="86" spans="1:25" x14ac:dyDescent="0.25">
      <c r="A86" s="162" t="s">
        <v>545</v>
      </c>
      <c r="B86" s="177">
        <f>tab_dinamicas!M607</f>
        <v>39054.139450905641</v>
      </c>
      <c r="C86" s="177">
        <f>tab_dinamicas!N607</f>
        <v>33764.552088023913</v>
      </c>
      <c r="D86" s="177">
        <f>tab_dinamicas!O607</f>
        <v>1057350.4791515637</v>
      </c>
      <c r="E86" s="177">
        <f>tab_dinamicas!P607</f>
        <v>1268.6107122412493</v>
      </c>
      <c r="F86" s="177">
        <f>tab_dinamicas!Q607</f>
        <v>421262.2933932576</v>
      </c>
      <c r="G86" s="177">
        <f>tab_dinamicas!R607</f>
        <v>38593.103046202639</v>
      </c>
      <c r="H86" s="177">
        <f>tab_dinamicas!S607</f>
        <v>35525.581570693423</v>
      </c>
      <c r="I86" s="177">
        <f>tab_dinamicas!T607</f>
        <v>15270.040257728848</v>
      </c>
      <c r="J86" s="177">
        <f>tab_dinamicas!U607</f>
        <v>34017.421691269519</v>
      </c>
      <c r="K86" s="177">
        <f>tab_dinamicas!V607</f>
        <v>87284.341979082688</v>
      </c>
      <c r="L86" s="177">
        <f t="shared" si="4"/>
        <v>1763390.5633409692</v>
      </c>
      <c r="N86" s="162" t="s">
        <v>545</v>
      </c>
      <c r="O86" s="178">
        <f>+B86/'Total x Ano'!$D$30</f>
        <v>2.1176734646424788E-4</v>
      </c>
      <c r="P86" s="178">
        <f>+C86/'Total x Ano'!$D$30</f>
        <v>1.8308506347254556E-4</v>
      </c>
      <c r="Q86" s="178">
        <f>+D86/'Total x Ano'!$D$30</f>
        <v>5.7333821305704212E-3</v>
      </c>
      <c r="R86" s="178">
        <f>+E86/'Total x Ano'!$D$30</f>
        <v>6.878920595988682E-6</v>
      </c>
      <c r="S86" s="178">
        <f>+F86/'Total x Ano'!$D$30</f>
        <v>2.284254608899465E-3</v>
      </c>
      <c r="T86" s="178">
        <f>+G86/'Total x Ano'!$D$30</f>
        <v>2.0926742053014547E-4</v>
      </c>
      <c r="U86" s="178">
        <f>+H86/'Total x Ano'!$D$30</f>
        <v>1.9263407788775325E-4</v>
      </c>
      <c r="V86" s="178">
        <f>+I86/'Total x Ano'!$D$30</f>
        <v>8.2800336948827353E-5</v>
      </c>
      <c r="W86" s="178">
        <f>+J86/'Total x Ano'!$D$30</f>
        <v>1.8445622477922613E-4</v>
      </c>
      <c r="X86" s="178">
        <f>+K86/'Total x Ano'!$D$30</f>
        <v>4.7329101981684221E-4</v>
      </c>
      <c r="Y86" s="178">
        <f>+L86/'Total x Ano'!$D$30</f>
        <v>9.5618171499654622E-3</v>
      </c>
    </row>
    <row r="87" spans="1:25" x14ac:dyDescent="0.25">
      <c r="A87" s="162" t="s">
        <v>546</v>
      </c>
      <c r="B87" s="177">
        <f>tab_dinamicas!M608</f>
        <v>642930.79859438015</v>
      </c>
      <c r="C87" s="177">
        <f>tab_dinamicas!N608</f>
        <v>395977.76387939497</v>
      </c>
      <c r="D87" s="177">
        <f>tab_dinamicas!O608</f>
        <v>18268541.531796176</v>
      </c>
      <c r="E87" s="177">
        <f>tab_dinamicas!P608</f>
        <v>52551.412745501148</v>
      </c>
      <c r="F87" s="177">
        <f>tab_dinamicas!Q608</f>
        <v>3522032.7901583617</v>
      </c>
      <c r="G87" s="177">
        <f>tab_dinamicas!R608</f>
        <v>346111.54686962068</v>
      </c>
      <c r="H87" s="177">
        <f>tab_dinamicas!S608</f>
        <v>230625.5307384741</v>
      </c>
      <c r="I87" s="177">
        <f>tab_dinamicas!T608</f>
        <v>408464.79450304806</v>
      </c>
      <c r="J87" s="177">
        <f>tab_dinamicas!U608</f>
        <v>569313.40399063774</v>
      </c>
      <c r="K87" s="177">
        <f>tab_dinamicas!V608</f>
        <v>1225660.0923141749</v>
      </c>
      <c r="L87" s="177">
        <f t="shared" si="4"/>
        <v>25662209.665589768</v>
      </c>
      <c r="N87" s="162" t="s">
        <v>546</v>
      </c>
      <c r="O87" s="178">
        <f>+B87/'Total x Ano'!$D$30</f>
        <v>3.4862309371744308E-3</v>
      </c>
      <c r="P87" s="178">
        <f>+C87/'Total x Ano'!$D$30</f>
        <v>2.1471516590705836E-3</v>
      </c>
      <c r="Q87" s="178">
        <f>+D87/'Total x Ano'!$D$30</f>
        <v>9.9059424131560797E-2</v>
      </c>
      <c r="R87" s="178">
        <f>+E87/'Total x Ano'!$D$30</f>
        <v>2.8495502362949049E-4</v>
      </c>
      <c r="S87" s="178">
        <f>+F87/'Total x Ano'!$D$30</f>
        <v>1.9097886897994666E-2</v>
      </c>
      <c r="T87" s="178">
        <f>+G87/'Total x Ano'!$D$30</f>
        <v>1.8767568532230472E-3</v>
      </c>
      <c r="U87" s="178">
        <f>+H87/'Total x Ano'!$D$30</f>
        <v>1.2505449449933522E-3</v>
      </c>
      <c r="V87" s="178">
        <f>+I87/'Total x Ano'!$D$30</f>
        <v>2.2148613917024598E-3</v>
      </c>
      <c r="W87" s="178">
        <f>+J87/'Total x Ano'!$D$30</f>
        <v>3.0870476360433533E-3</v>
      </c>
      <c r="X87" s="178">
        <f>+K87/'Total x Ano'!$D$30</f>
        <v>6.6460249557612266E-3</v>
      </c>
      <c r="Y87" s="178">
        <f>+L87/'Total x Ano'!$D$30</f>
        <v>0.13915088443115339</v>
      </c>
    </row>
    <row r="88" spans="1:25" x14ac:dyDescent="0.25">
      <c r="A88" s="162" t="s">
        <v>547</v>
      </c>
      <c r="B88" s="177">
        <f>tab_dinamicas!M609</f>
        <v>2195145.2503071604</v>
      </c>
      <c r="C88" s="177">
        <f>tab_dinamicas!N609</f>
        <v>1250625.8598009229</v>
      </c>
      <c r="D88" s="177">
        <f>tab_dinamicas!O609</f>
        <v>35022552.000297606</v>
      </c>
      <c r="E88" s="177">
        <f>tab_dinamicas!P609</f>
        <v>1096858.4900412548</v>
      </c>
      <c r="F88" s="177">
        <f>tab_dinamicas!Q609</f>
        <v>14545720.037536189</v>
      </c>
      <c r="G88" s="177">
        <f>tab_dinamicas!R609</f>
        <v>1305016.7340997204</v>
      </c>
      <c r="H88" s="177">
        <f>tab_dinamicas!S609</f>
        <v>2799394.7878100835</v>
      </c>
      <c r="I88" s="177">
        <f>tab_dinamicas!T609</f>
        <v>476649.38862259861</v>
      </c>
      <c r="J88" s="177">
        <f>tab_dinamicas!U609</f>
        <v>525286.8916762697</v>
      </c>
      <c r="K88" s="177">
        <f>tab_dinamicas!V609</f>
        <v>8865050.8300536871</v>
      </c>
      <c r="L88" s="177">
        <f t="shared" si="4"/>
        <v>68082300.270245492</v>
      </c>
      <c r="N88" s="162" t="s">
        <v>547</v>
      </c>
      <c r="O88" s="178">
        <f>+B88/'Total x Ano'!$D$30</f>
        <v>1.1902965762323687E-2</v>
      </c>
      <c r="P88" s="178">
        <f>+C88/'Total x Ano'!$D$30</f>
        <v>6.7813994488993522E-3</v>
      </c>
      <c r="Q88" s="178">
        <f>+D88/'Total x Ano'!$D$30</f>
        <v>0.18990644801769341</v>
      </c>
      <c r="R88" s="178">
        <f>+E88/'Total x Ano'!$D$30</f>
        <v>5.9476105516244274E-3</v>
      </c>
      <c r="S88" s="178">
        <f>+F88/'Total x Ano'!$D$30</f>
        <v>7.8872779635385068E-2</v>
      </c>
      <c r="T88" s="178">
        <f>+G88/'Total x Ano'!$D$30</f>
        <v>7.0763287773667263E-3</v>
      </c>
      <c r="U88" s="178">
        <f>+H88/'Total x Ano'!$D$30</f>
        <v>1.5179451250375472E-2</v>
      </c>
      <c r="V88" s="178">
        <f>+I88/'Total x Ano'!$D$30</f>
        <v>2.5845858503501878E-3</v>
      </c>
      <c r="W88" s="178">
        <f>+J88/'Total x Ano'!$D$30</f>
        <v>2.8483180719568232E-3</v>
      </c>
      <c r="X88" s="178">
        <f>+K88/'Total x Ano'!$D$30</f>
        <v>4.8069892639962225E-2</v>
      </c>
      <c r="Y88" s="178">
        <f>+L88/'Total x Ano'!$D$30</f>
        <v>0.36916978000593736</v>
      </c>
    </row>
    <row r="89" spans="1:25" x14ac:dyDescent="0.25">
      <c r="A89" s="162" t="s">
        <v>548</v>
      </c>
      <c r="B89" s="177">
        <f>tab_dinamicas!M610</f>
        <v>146143.96055196991</v>
      </c>
      <c r="C89" s="177">
        <f>tab_dinamicas!N610</f>
        <v>243757.29767734959</v>
      </c>
      <c r="D89" s="177">
        <f>tab_dinamicas!O610</f>
        <v>2700542.1874699355</v>
      </c>
      <c r="E89" s="177">
        <f>tab_dinamicas!P610</f>
        <v>57911.068165958801</v>
      </c>
      <c r="F89" s="177">
        <f>tab_dinamicas!Q610</f>
        <v>2036374.5388522386</v>
      </c>
      <c r="G89" s="177">
        <f>tab_dinamicas!R610</f>
        <v>180845.21371767053</v>
      </c>
      <c r="H89" s="177">
        <f>tab_dinamicas!S610</f>
        <v>247702.60715465824</v>
      </c>
      <c r="I89" s="177">
        <f>tab_dinamicas!T610</f>
        <v>74742.865130363076</v>
      </c>
      <c r="J89" s="177">
        <f>tab_dinamicas!U610</f>
        <v>161511.78347274047</v>
      </c>
      <c r="K89" s="177">
        <f>tab_dinamicas!V610</f>
        <v>476630.28100310999</v>
      </c>
      <c r="L89" s="177">
        <f t="shared" si="4"/>
        <v>6326161.8031959943</v>
      </c>
      <c r="N89" s="162" t="s">
        <v>548</v>
      </c>
      <c r="O89" s="178">
        <f>+B89/'Total x Ano'!$D$30</f>
        <v>7.9245168791316719E-4</v>
      </c>
      <c r="P89" s="178">
        <f>+C89/'Total x Ano'!$D$30</f>
        <v>1.3217506988041205E-3</v>
      </c>
      <c r="Q89" s="178">
        <f>+D89/'Total x Ano'!$D$30</f>
        <v>1.4643432452894619E-2</v>
      </c>
      <c r="R89" s="178">
        <f>+E89/'Total x Ano'!$D$30</f>
        <v>3.1401724398080131E-4</v>
      </c>
      <c r="S89" s="178">
        <f>+F89/'Total x Ano'!$D$30</f>
        <v>1.104204672188968E-2</v>
      </c>
      <c r="T89" s="178">
        <f>+G89/'Total x Ano'!$D$30</f>
        <v>9.8061592364347442E-4</v>
      </c>
      <c r="U89" s="178">
        <f>+H89/'Total x Ano'!$D$30</f>
        <v>1.3431437631690434E-3</v>
      </c>
      <c r="V89" s="178">
        <f>+I89/'Total x Ano'!$D$30</f>
        <v>4.0528605772223989E-4</v>
      </c>
      <c r="W89" s="178">
        <f>+J89/'Total x Ano'!$D$30</f>
        <v>8.7578224202651772E-4</v>
      </c>
      <c r="X89" s="178">
        <f>+K89/'Total x Ano'!$D$30</f>
        <v>2.5844822411058609E-3</v>
      </c>
      <c r="Y89" s="178">
        <f>+L89/'Total x Ano'!$D$30</f>
        <v>3.430300903314952E-2</v>
      </c>
    </row>
    <row r="90" spans="1:25" x14ac:dyDescent="0.25">
      <c r="A90" s="162" t="s">
        <v>549</v>
      </c>
      <c r="B90" s="177">
        <f>tab_dinamicas!M611</f>
        <v>104731.10455838119</v>
      </c>
      <c r="C90" s="177">
        <f>tab_dinamicas!N611</f>
        <v>177829.71804507085</v>
      </c>
      <c r="D90" s="177">
        <f>tab_dinamicas!O611</f>
        <v>1953159.8558351737</v>
      </c>
      <c r="E90" s="177">
        <f>tab_dinamicas!P611</f>
        <v>10395.450670603203</v>
      </c>
      <c r="F90" s="177">
        <f>tab_dinamicas!Q611</f>
        <v>596058.95294873067</v>
      </c>
      <c r="G90" s="177">
        <f>tab_dinamicas!R611</f>
        <v>147993.03886843869</v>
      </c>
      <c r="H90" s="177">
        <f>tab_dinamicas!S611</f>
        <v>219721.9271038227</v>
      </c>
      <c r="I90" s="177">
        <f>tab_dinamicas!T611</f>
        <v>45789.55913051797</v>
      </c>
      <c r="J90" s="177">
        <f>tab_dinamicas!U611</f>
        <v>8057.6050544343834</v>
      </c>
      <c r="K90" s="177">
        <f>tab_dinamicas!V611</f>
        <v>248070.52213713009</v>
      </c>
      <c r="L90" s="177">
        <f t="shared" si="4"/>
        <v>3511807.7343523027</v>
      </c>
      <c r="N90" s="162" t="s">
        <v>549</v>
      </c>
      <c r="O90" s="178">
        <f>+B90/'Total x Ano'!$D$30</f>
        <v>5.6789442595396307E-4</v>
      </c>
      <c r="P90" s="178">
        <f>+C90/'Total x Ano'!$D$30</f>
        <v>9.6426468595550523E-4</v>
      </c>
      <c r="Q90" s="178">
        <f>+D90/'Total x Ano'!$D$30</f>
        <v>1.059082303965902E-2</v>
      </c>
      <c r="R90" s="178">
        <f>+E90/'Total x Ano'!$D$30</f>
        <v>5.6368339816602388E-5</v>
      </c>
      <c r="S90" s="178">
        <f>+F90/'Total x Ano'!$D$30</f>
        <v>3.2320728244668463E-3</v>
      </c>
      <c r="T90" s="178">
        <f>+G90/'Total x Ano'!$D$30</f>
        <v>8.0247813873217486E-4</v>
      </c>
      <c r="U90" s="178">
        <f>+H90/'Total x Ano'!$D$30</f>
        <v>1.1914211941932431E-3</v>
      </c>
      <c r="V90" s="178">
        <f>+I90/'Total x Ano'!$D$30</f>
        <v>2.4828951730013611E-4</v>
      </c>
      <c r="W90" s="178">
        <f>+J90/'Total x Ano'!$D$30</f>
        <v>4.3691594930147978E-5</v>
      </c>
      <c r="X90" s="178">
        <f>+K90/'Total x Ano'!$D$30</f>
        <v>1.3451387470723617E-3</v>
      </c>
      <c r="Y90" s="178">
        <f>+L90/'Total x Ano'!$D$30</f>
        <v>1.9042442508079994E-2</v>
      </c>
    </row>
    <row r="91" spans="1:25" x14ac:dyDescent="0.25">
      <c r="A91" s="162" t="s">
        <v>550</v>
      </c>
      <c r="B91" s="177">
        <f>tab_dinamicas!M612</f>
        <v>549833.64180436614</v>
      </c>
      <c r="C91" s="177">
        <f>tab_dinamicas!N612</f>
        <v>139679.61463076551</v>
      </c>
      <c r="D91" s="177">
        <f>tab_dinamicas!O612</f>
        <v>3829354.984259895</v>
      </c>
      <c r="E91" s="177">
        <f>tab_dinamicas!P612</f>
        <v>15159.707774784312</v>
      </c>
      <c r="F91" s="177">
        <f>tab_dinamicas!Q612</f>
        <v>1768783.5786247554</v>
      </c>
      <c r="G91" s="177">
        <f>tab_dinamicas!R612</f>
        <v>167090.44675862073</v>
      </c>
      <c r="H91" s="177">
        <f>tab_dinamicas!S612</f>
        <v>116065.97873347008</v>
      </c>
      <c r="I91" s="177">
        <f>tab_dinamicas!T612</f>
        <v>42000.480918669782</v>
      </c>
      <c r="J91" s="177">
        <f>tab_dinamicas!U612</f>
        <v>54512.575830502101</v>
      </c>
      <c r="K91" s="177">
        <f>tab_dinamicas!V612</f>
        <v>611580.52565804799</v>
      </c>
      <c r="L91" s="177">
        <f t="shared" si="4"/>
        <v>7294061.5349938767</v>
      </c>
      <c r="N91" s="162" t="s">
        <v>550</v>
      </c>
      <c r="O91" s="178">
        <f>+B91/'Total x Ano'!$D$30</f>
        <v>2.9814204834305801E-3</v>
      </c>
      <c r="P91" s="178">
        <f>+C91/'Total x Ano'!$D$30</f>
        <v>7.5739938867914341E-4</v>
      </c>
      <c r="Q91" s="178">
        <f>+D91/'Total x Ano'!$D$30</f>
        <v>2.0764312185287563E-2</v>
      </c>
      <c r="R91" s="178">
        <f>+E91/'Total x Ano'!$D$30</f>
        <v>8.2202069582794411E-5</v>
      </c>
      <c r="S91" s="178">
        <f>+F91/'Total x Ano'!$D$30</f>
        <v>9.5910602609940443E-3</v>
      </c>
      <c r="T91" s="178">
        <f>+G91/'Total x Ano'!$D$30</f>
        <v>9.060320116406576E-4</v>
      </c>
      <c r="U91" s="178">
        <f>+H91/'Total x Ano'!$D$30</f>
        <v>6.2935670012805305E-4</v>
      </c>
      <c r="V91" s="178">
        <f>+I91/'Total x Ano'!$D$30</f>
        <v>2.2774360207193664E-4</v>
      </c>
      <c r="W91" s="178">
        <f>+J91/'Total x Ano'!$D$30</f>
        <v>2.9558924341600943E-4</v>
      </c>
      <c r="X91" s="178">
        <f>+K91/'Total x Ano'!$D$30</f>
        <v>3.3162370721450214E-3</v>
      </c>
      <c r="Y91" s="178">
        <f>+L91/'Total x Ano'!$D$30</f>
        <v>3.95513530173758E-2</v>
      </c>
    </row>
    <row r="92" spans="1:25" x14ac:dyDescent="0.25">
      <c r="A92" s="162" t="s">
        <v>551</v>
      </c>
      <c r="B92" s="177">
        <f>tab_dinamicas!M613</f>
        <v>5980.1449348363039</v>
      </c>
      <c r="C92" s="177">
        <f>tab_dinamicas!N613</f>
        <v>31430.283039910901</v>
      </c>
      <c r="D92" s="177">
        <f>tab_dinamicas!O613</f>
        <v>614577.46941707598</v>
      </c>
      <c r="E92" s="177">
        <f>tab_dinamicas!P613</f>
        <v>478.5939568831248</v>
      </c>
      <c r="F92" s="177">
        <f>tab_dinamicas!Q613</f>
        <v>109988.76453259449</v>
      </c>
      <c r="G92" s="177">
        <f>tab_dinamicas!R613</f>
        <v>10059.386578869484</v>
      </c>
      <c r="H92" s="177">
        <f>tab_dinamicas!S613</f>
        <v>44499.437880469872</v>
      </c>
      <c r="I92" s="177">
        <f>tab_dinamicas!T613</f>
        <v>4805.3499998933521</v>
      </c>
      <c r="J92" s="177">
        <f>tab_dinamicas!U613</f>
        <v>2772.4898776643404</v>
      </c>
      <c r="K92" s="177">
        <f>tab_dinamicas!V613</f>
        <v>54355.954363979778</v>
      </c>
      <c r="L92" s="177">
        <f t="shared" si="4"/>
        <v>878947.87458217761</v>
      </c>
      <c r="N92" s="162" t="s">
        <v>551</v>
      </c>
      <c r="O92" s="178">
        <f>+B92/'Total x Ano'!$D$30</f>
        <v>3.2426765565116805E-5</v>
      </c>
      <c r="P92" s="178">
        <f>+C92/'Total x Ano'!$D$30</f>
        <v>1.7042771218526593E-4</v>
      </c>
      <c r="Q92" s="178">
        <f>+D92/'Total x Ano'!$D$30</f>
        <v>3.332487713850999E-3</v>
      </c>
      <c r="R92" s="178">
        <f>+E92/'Total x Ano'!$D$30</f>
        <v>2.59513008628369E-6</v>
      </c>
      <c r="S92" s="178">
        <f>+F92/'Total x Ano'!$D$30</f>
        <v>5.9640358572561993E-4</v>
      </c>
      <c r="T92" s="178">
        <f>+G92/'Total x Ano'!$D$30</f>
        <v>5.4546064330598387E-5</v>
      </c>
      <c r="U92" s="178">
        <f>+H92/'Total x Ano'!$D$30</f>
        <v>2.4129395786441312E-4</v>
      </c>
      <c r="V92" s="178">
        <f>+I92/'Total x Ano'!$D$30</f>
        <v>2.6056552074041185E-5</v>
      </c>
      <c r="W92" s="178">
        <f>+J92/'Total x Ano'!$D$30</f>
        <v>1.5033561941110691E-5</v>
      </c>
      <c r="X92" s="178">
        <f>+K92/'Total x Ano'!$D$30</f>
        <v>2.9473997845124263E-4</v>
      </c>
      <c r="Y92" s="178">
        <f>+L92/'Total x Ano'!$D$30</f>
        <v>4.7660110220746916E-3</v>
      </c>
    </row>
    <row r="93" spans="1:25" x14ac:dyDescent="0.25">
      <c r="A93" s="162" t="s">
        <v>552</v>
      </c>
      <c r="B93" s="177">
        <f>tab_dinamicas!M614</f>
        <v>6257.2928989117318</v>
      </c>
      <c r="C93" s="177">
        <f>tab_dinamicas!N614</f>
        <v>47040.687875291595</v>
      </c>
      <c r="D93" s="177">
        <f>tab_dinamicas!O614</f>
        <v>427901.94455988164</v>
      </c>
      <c r="E93" s="177">
        <f>tab_dinamicas!P614</f>
        <v>11393.706822630538</v>
      </c>
      <c r="F93" s="177">
        <f>tab_dinamicas!Q614</f>
        <v>55768.675179412116</v>
      </c>
      <c r="G93" s="177">
        <f>tab_dinamicas!R614</f>
        <v>21216.115573523999</v>
      </c>
      <c r="H93" s="177">
        <f>tab_dinamicas!S614</f>
        <v>16245.573197629556</v>
      </c>
      <c r="I93" s="177">
        <f>tab_dinamicas!T614</f>
        <v>16391.825714574919</v>
      </c>
      <c r="J93" s="177">
        <f>tab_dinamicas!U614</f>
        <v>1283.3328425487894</v>
      </c>
      <c r="K93" s="177">
        <f>tab_dinamicas!V614</f>
        <v>55747.308549856229</v>
      </c>
      <c r="L93" s="177">
        <f t="shared" si="4"/>
        <v>659246.46321426111</v>
      </c>
      <c r="N93" s="162" t="s">
        <v>552</v>
      </c>
      <c r="O93" s="178">
        <f>+B93/'Total x Ano'!$D$30</f>
        <v>3.3929573967898322E-5</v>
      </c>
      <c r="P93" s="178">
        <f>+C93/'Total x Ano'!$D$30</f>
        <v>2.5507364359483831E-4</v>
      </c>
      <c r="Q93" s="178">
        <f>+D93/'Total x Ano'!$D$30</f>
        <v>2.3202574841073992E-3</v>
      </c>
      <c r="R93" s="178">
        <f>+E93/'Total x Ano'!$D$30</f>
        <v>6.1781288594341685E-5</v>
      </c>
      <c r="S93" s="178">
        <f>+F93/'Total x Ano'!$D$30</f>
        <v>3.0240032233758005E-4</v>
      </c>
      <c r="T93" s="178">
        <f>+G93/'Total x Ano'!$D$30</f>
        <v>1.150423632540134E-4</v>
      </c>
      <c r="U93" s="178">
        <f>+H93/'Total x Ano'!$D$30</f>
        <v>8.8090071275989659E-5</v>
      </c>
      <c r="V93" s="178">
        <f>+I93/'Total x Ano'!$D$30</f>
        <v>8.8883111600592668E-5</v>
      </c>
      <c r="W93" s="178">
        <f>+J93/'Total x Ano'!$D$30</f>
        <v>6.9587499434883962E-6</v>
      </c>
      <c r="X93" s="178">
        <f>+K93/'Total x Ano'!$D$30</f>
        <v>3.0228446382661166E-4</v>
      </c>
      <c r="Y93" s="178">
        <f>+L93/'Total x Ano'!$D$30</f>
        <v>3.5747010725027534E-3</v>
      </c>
    </row>
    <row r="94" spans="1:25" x14ac:dyDescent="0.25">
      <c r="A94" s="162" t="s">
        <v>553</v>
      </c>
      <c r="B94" s="177">
        <f>tab_dinamicas!M615</f>
        <v>69839.752176062961</v>
      </c>
      <c r="C94" s="177">
        <f>tab_dinamicas!N615</f>
        <v>30029.810978831672</v>
      </c>
      <c r="D94" s="177">
        <f>tab_dinamicas!O615</f>
        <v>1050790.6337396512</v>
      </c>
      <c r="E94" s="177">
        <f>tab_dinamicas!P615</f>
        <v>3262.2867851444821</v>
      </c>
      <c r="F94" s="177">
        <f>tab_dinamicas!Q615</f>
        <v>306520.67767396389</v>
      </c>
      <c r="G94" s="177">
        <f>tab_dinamicas!R615</f>
        <v>34870.004999912853</v>
      </c>
      <c r="H94" s="177">
        <f>tab_dinamicas!S615</f>
        <v>45537.12251716818</v>
      </c>
      <c r="I94" s="177">
        <f>tab_dinamicas!T615</f>
        <v>25100.729746629058</v>
      </c>
      <c r="J94" s="177">
        <f>tab_dinamicas!U615</f>
        <v>4656.107157426447</v>
      </c>
      <c r="K94" s="177">
        <f>tab_dinamicas!V615</f>
        <v>124223.07092964646</v>
      </c>
      <c r="L94" s="177">
        <f t="shared" si="4"/>
        <v>1694830.1967044373</v>
      </c>
      <c r="N94" s="162" t="s">
        <v>553</v>
      </c>
      <c r="O94" s="178">
        <f>+B94/'Total x Ano'!$D$30</f>
        <v>3.7869939535186889E-4</v>
      </c>
      <c r="P94" s="178">
        <f>+C94/'Total x Ano'!$D$30</f>
        <v>1.6283378600120846E-4</v>
      </c>
      <c r="Q94" s="178">
        <f>+D94/'Total x Ano'!$D$30</f>
        <v>5.6978119944560996E-3</v>
      </c>
      <c r="R94" s="178">
        <f>+E94/'Total x Ano'!$D$30</f>
        <v>1.7689438958548315E-5</v>
      </c>
      <c r="S94" s="178">
        <f>+F94/'Total x Ano'!$D$30</f>
        <v>1.6620791409073827E-3</v>
      </c>
      <c r="T94" s="178">
        <f>+G94/'Total x Ano'!$D$30</f>
        <v>1.8907927645696372E-4</v>
      </c>
      <c r="U94" s="178">
        <f>+H94/'Total x Ano'!$D$30</f>
        <v>2.4692070383987009E-4</v>
      </c>
      <c r="V94" s="178">
        <f>+I94/'Total x Ano'!$D$30</f>
        <v>1.3610631312058229E-4</v>
      </c>
      <c r="W94" s="178">
        <f>+J94/'Total x Ano'!$D$30</f>
        <v>2.5247296994493777E-5</v>
      </c>
      <c r="X94" s="178">
        <f>+K94/'Total x Ano'!$D$30</f>
        <v>6.7358775459591528E-4</v>
      </c>
      <c r="Y94" s="178">
        <f>+L94/'Total x Ano'!$D$30</f>
        <v>9.1900551006829333E-3</v>
      </c>
    </row>
    <row r="95" spans="1:25" x14ac:dyDescent="0.25">
      <c r="A95" s="162" t="s">
        <v>554</v>
      </c>
      <c r="B95" s="177">
        <f>tab_dinamicas!M616</f>
        <v>24768.98355857432</v>
      </c>
      <c r="C95" s="177">
        <f>tab_dinamicas!N616</f>
        <v>65611.044885657975</v>
      </c>
      <c r="D95" s="177">
        <f>tab_dinamicas!O616</f>
        <v>3248001.1305141663</v>
      </c>
      <c r="E95" s="177">
        <f>tab_dinamicas!P616</f>
        <v>1257.8976814527928</v>
      </c>
      <c r="F95" s="177">
        <f>tab_dinamicas!Q616</f>
        <v>873635.33552902646</v>
      </c>
      <c r="G95" s="177">
        <f>tab_dinamicas!R616</f>
        <v>85118.570138468494</v>
      </c>
      <c r="H95" s="177">
        <f>tab_dinamicas!S616</f>
        <v>33059.014493171577</v>
      </c>
      <c r="I95" s="177">
        <f>tab_dinamicas!T616</f>
        <v>9106.3518131766323</v>
      </c>
      <c r="J95" s="177">
        <f>tab_dinamicas!U616</f>
        <v>53380.51484697721</v>
      </c>
      <c r="K95" s="177">
        <f>tab_dinamicas!V616</f>
        <v>382150.04842887091</v>
      </c>
      <c r="L95" s="177">
        <f t="shared" si="4"/>
        <v>4776088.8918895414</v>
      </c>
      <c r="N95" s="162" t="s">
        <v>554</v>
      </c>
      <c r="O95" s="178">
        <f>+B95/'Total x Ano'!$D$30</f>
        <v>1.3430745105546637E-4</v>
      </c>
      <c r="P95" s="178">
        <f>+C95/'Total x Ano'!$D$30</f>
        <v>3.5576963337391508E-4</v>
      </c>
      <c r="Q95" s="178">
        <f>+D95/'Total x Ano'!$D$30</f>
        <v>1.7611976358780378E-2</v>
      </c>
      <c r="R95" s="178">
        <f>+E95/'Total x Ano'!$D$30</f>
        <v>6.8208302082715709E-6</v>
      </c>
      <c r="S95" s="178">
        <f>+F95/'Total x Ano'!$D$30</f>
        <v>4.7372042857314733E-3</v>
      </c>
      <c r="T95" s="178">
        <f>+G95/'Total x Ano'!$D$30</f>
        <v>4.6154732856715003E-4</v>
      </c>
      <c r="U95" s="178">
        <f>+H95/'Total x Ano'!$D$30</f>
        <v>1.792593531536569E-4</v>
      </c>
      <c r="V95" s="178">
        <f>+I95/'Total x Ano'!$D$30</f>
        <v>4.9378324207361045E-5</v>
      </c>
      <c r="W95" s="178">
        <f>+J95/'Total x Ano'!$D$30</f>
        <v>2.8945075070083544E-4</v>
      </c>
      <c r="X95" s="178">
        <f>+K95/'Total x Ano'!$D$30</f>
        <v>2.0721721908300598E-3</v>
      </c>
      <c r="Y95" s="178">
        <f>+L95/'Total x Ano'!$D$30</f>
        <v>2.5897886506608563E-2</v>
      </c>
    </row>
    <row r="96" spans="1:25" x14ac:dyDescent="0.25">
      <c r="A96" s="162" t="s">
        <v>94</v>
      </c>
      <c r="B96" s="168">
        <f t="shared" ref="B96:K96" si="5">SUM(B69:B95)</f>
        <v>4913727.2460831199</v>
      </c>
      <c r="C96" s="168">
        <f t="shared" si="5"/>
        <v>3702784.0888703512</v>
      </c>
      <c r="D96" s="168">
        <f t="shared" si="5"/>
        <v>78644696.981461406</v>
      </c>
      <c r="E96" s="168">
        <f t="shared" si="5"/>
        <v>1311609.5149652644</v>
      </c>
      <c r="F96" s="168">
        <f t="shared" si="5"/>
        <v>27900847.181160681</v>
      </c>
      <c r="G96" s="168">
        <f t="shared" si="5"/>
        <v>2801612.0735273976</v>
      </c>
      <c r="H96" s="168">
        <f t="shared" si="5"/>
        <v>4330678.6441759001</v>
      </c>
      <c r="I96" s="168">
        <f t="shared" si="5"/>
        <v>1274099.6010847031</v>
      </c>
      <c r="J96" s="168">
        <f t="shared" si="5"/>
        <v>2173449.9982515248</v>
      </c>
      <c r="K96" s="168">
        <f t="shared" si="5"/>
        <v>13678950.938657686</v>
      </c>
      <c r="L96" s="177">
        <f t="shared" si="4"/>
        <v>140732456.26823804</v>
      </c>
      <c r="N96" s="162" t="s">
        <v>94</v>
      </c>
      <c r="O96" s="178">
        <f>+B96/'Total x Ano'!$D$30</f>
        <v>2.6644217355248079E-2</v>
      </c>
      <c r="P96" s="178">
        <f>+C96/'Total x Ano'!$D$30</f>
        <v>2.0077993576476789E-2</v>
      </c>
      <c r="Q96" s="178">
        <f>+D96/'Total x Ano'!$D$30</f>
        <v>0.42644336880562667</v>
      </c>
      <c r="R96" s="178">
        <f>+E96/'Total x Ano'!$D$30</f>
        <v>7.1120775028372133E-3</v>
      </c>
      <c r="S96" s="178">
        <f>+F96/'Total x Ano'!$D$30</f>
        <v>0.15128968285388436</v>
      </c>
      <c r="T96" s="178">
        <f>+G96/'Total x Ano'!$D$30</f>
        <v>1.5191474270708539E-2</v>
      </c>
      <c r="U96" s="178">
        <f>+H96/'Total x Ano'!$D$30</f>
        <v>2.3482691918468333E-2</v>
      </c>
      <c r="V96" s="178">
        <f>+I96/'Total x Ano'!$D$30</f>
        <v>6.9086835722508176E-3</v>
      </c>
      <c r="W96" s="178">
        <f>+J96/'Total x Ano'!$D$30</f>
        <v>1.178532532719208E-2</v>
      </c>
      <c r="X96" s="178">
        <f>+K96/'Total x Ano'!$D$30</f>
        <v>7.4172806863037843E-2</v>
      </c>
      <c r="Y96" s="178">
        <f>+L96/'Total x Ano'!$D$30</f>
        <v>0.76310832204573076</v>
      </c>
    </row>
    <row r="97" spans="1:25" x14ac:dyDescent="0.25">
      <c r="A97" s="181"/>
      <c r="B97" s="179"/>
      <c r="C97" s="177"/>
      <c r="D97" s="177"/>
      <c r="E97" s="177"/>
      <c r="F97" s="177"/>
      <c r="G97" s="177"/>
      <c r="H97" s="177"/>
      <c r="I97" s="177"/>
      <c r="J97" s="177"/>
      <c r="K97" s="177"/>
      <c r="L97" s="177"/>
    </row>
    <row r="98" spans="1:25" x14ac:dyDescent="0.25">
      <c r="A98" s="162"/>
      <c r="B98" s="162"/>
    </row>
    <row r="99" spans="1:25" s="122" customFormat="1" x14ac:dyDescent="0.25">
      <c r="A99" s="185"/>
      <c r="B99" s="176">
        <v>2010</v>
      </c>
      <c r="C99" s="162">
        <v>2010</v>
      </c>
      <c r="D99" s="162">
        <v>2010</v>
      </c>
      <c r="E99" s="162">
        <v>2010</v>
      </c>
      <c r="F99" s="162">
        <v>2010</v>
      </c>
      <c r="G99" s="162">
        <v>2010</v>
      </c>
      <c r="H99" s="162">
        <v>2010</v>
      </c>
      <c r="I99" s="162">
        <v>2010</v>
      </c>
      <c r="J99" s="162">
        <v>2010</v>
      </c>
      <c r="K99" s="162">
        <v>2010</v>
      </c>
      <c r="L99" s="185">
        <v>2010</v>
      </c>
      <c r="M99" s="162"/>
      <c r="N99" s="162"/>
      <c r="O99" s="176">
        <v>2010</v>
      </c>
      <c r="P99" s="162">
        <v>2010</v>
      </c>
      <c r="Q99" s="162">
        <v>2010</v>
      </c>
      <c r="R99" s="162">
        <v>2010</v>
      </c>
      <c r="S99" s="162">
        <v>2010</v>
      </c>
      <c r="T99" s="162">
        <v>2010</v>
      </c>
      <c r="U99" s="162">
        <v>2010</v>
      </c>
      <c r="V99" s="162">
        <v>2010</v>
      </c>
      <c r="W99" s="162">
        <v>2010</v>
      </c>
      <c r="X99" s="162">
        <v>2010</v>
      </c>
      <c r="Y99" s="185">
        <v>2010</v>
      </c>
    </row>
    <row r="100" spans="1:25" s="122" customFormat="1" x14ac:dyDescent="0.25">
      <c r="A100" s="185"/>
      <c r="B100" s="162" t="s">
        <v>779</v>
      </c>
      <c r="C100" s="162" t="s">
        <v>781</v>
      </c>
      <c r="D100" s="162" t="s">
        <v>23</v>
      </c>
      <c r="E100" s="162" t="s">
        <v>786</v>
      </c>
      <c r="F100" s="162" t="s">
        <v>787</v>
      </c>
      <c r="G100" s="162" t="s">
        <v>790</v>
      </c>
      <c r="H100" s="162" t="s">
        <v>25</v>
      </c>
      <c r="I100" s="162" t="s">
        <v>24</v>
      </c>
      <c r="J100" s="162" t="s">
        <v>35</v>
      </c>
      <c r="K100" s="162" t="s">
        <v>794</v>
      </c>
      <c r="L100" s="162" t="s">
        <v>938</v>
      </c>
      <c r="M100" s="162"/>
      <c r="N100" s="162"/>
      <c r="O100" s="162" t="s">
        <v>779</v>
      </c>
      <c r="P100" s="162" t="s">
        <v>781</v>
      </c>
      <c r="Q100" s="162" t="s">
        <v>23</v>
      </c>
      <c r="R100" s="162" t="s">
        <v>786</v>
      </c>
      <c r="S100" s="162" t="s">
        <v>787</v>
      </c>
      <c r="T100" s="162" t="s">
        <v>790</v>
      </c>
      <c r="U100" s="162" t="s">
        <v>25</v>
      </c>
      <c r="V100" s="162" t="s">
        <v>24</v>
      </c>
      <c r="W100" s="162" t="s">
        <v>35</v>
      </c>
      <c r="X100" s="162" t="s">
        <v>794</v>
      </c>
      <c r="Y100" s="185" t="s">
        <v>938</v>
      </c>
    </row>
    <row r="101" spans="1:25" x14ac:dyDescent="0.25">
      <c r="A101" s="162" t="s">
        <v>528</v>
      </c>
      <c r="B101" s="177">
        <f>tab_dinamicas!M622</f>
        <v>5308.1654174295027</v>
      </c>
      <c r="C101" s="177">
        <f>tab_dinamicas!N622</f>
        <v>3130.4299538049199</v>
      </c>
      <c r="D101" s="177">
        <f>tab_dinamicas!O622</f>
        <v>281851.66761131969</v>
      </c>
      <c r="E101" s="177">
        <f>tab_dinamicas!P622</f>
        <v>444.31734693961789</v>
      </c>
      <c r="F101" s="177">
        <f>tab_dinamicas!Q622</f>
        <v>47702.67999479259</v>
      </c>
      <c r="G101" s="177">
        <f>tab_dinamicas!R622</f>
        <v>10848.982417882009</v>
      </c>
      <c r="H101" s="177">
        <f>tab_dinamicas!S622</f>
        <v>9593.1870261508866</v>
      </c>
      <c r="I101" s="177">
        <f>tab_dinamicas!T622</f>
        <v>6624.0563940865632</v>
      </c>
      <c r="J101" s="177">
        <f>tab_dinamicas!U622</f>
        <v>1439.8206713876061</v>
      </c>
      <c r="K101" s="177">
        <f>tab_dinamicas!V622</f>
        <v>9887.8828432428745</v>
      </c>
      <c r="L101" s="177">
        <f>SUM(B101:K101)</f>
        <v>376831.18967703625</v>
      </c>
      <c r="N101" s="162" t="s">
        <v>528</v>
      </c>
      <c r="O101" s="178">
        <f>+B101/'Total x Ano'!$E$30</f>
        <v>2.6443573486926727E-5</v>
      </c>
      <c r="P101" s="178">
        <f>+C101/'Total x Ano'!$E$30</f>
        <v>1.559479556859843E-5</v>
      </c>
      <c r="Q101" s="178">
        <f>+D101/'Total x Ano'!$E$30</f>
        <v>1.4040943902049682E-3</v>
      </c>
      <c r="R101" s="178">
        <f>+E101/'Total x Ano'!$E$30</f>
        <v>2.2134461704480493E-6</v>
      </c>
      <c r="S101" s="178">
        <f>+F101/'Total x Ano'!$E$30</f>
        <v>2.3763941489534417E-4</v>
      </c>
      <c r="T101" s="178">
        <f>+G101/'Total x Ano'!$E$30</f>
        <v>5.4046142360907131E-5</v>
      </c>
      <c r="U101" s="178">
        <f>+H101/'Total x Ano'!$E$30</f>
        <v>4.7790173468764575E-5</v>
      </c>
      <c r="V101" s="178">
        <f>+I101/'Total x Ano'!$E$30</f>
        <v>3.2998919261901705E-5</v>
      </c>
      <c r="W101" s="178">
        <f>+J101/'Total x Ano'!$E$30</f>
        <v>7.1727236696161226E-6</v>
      </c>
      <c r="X101" s="178">
        <f>+K101/'Total x Ano'!$E$30</f>
        <v>4.9258253282173177E-5</v>
      </c>
      <c r="Y101" s="178">
        <f>+L101/'Total x Ano'!$E$30</f>
        <v>1.8772518323696482E-3</v>
      </c>
    </row>
    <row r="102" spans="1:25" x14ac:dyDescent="0.25">
      <c r="A102" s="162" t="s">
        <v>529</v>
      </c>
      <c r="B102" s="177">
        <f>tab_dinamicas!M623</f>
        <v>3382.2981003753166</v>
      </c>
      <c r="C102" s="177">
        <f>tab_dinamicas!N623</f>
        <v>302.67717583067247</v>
      </c>
      <c r="D102" s="177">
        <f>tab_dinamicas!O623</f>
        <v>76006.620743042411</v>
      </c>
      <c r="E102" s="177">
        <f>tab_dinamicas!P623</f>
        <v>0</v>
      </c>
      <c r="F102" s="177">
        <f>tab_dinamicas!Q623</f>
        <v>7446.2729184406817</v>
      </c>
      <c r="G102" s="177">
        <f>tab_dinamicas!R623</f>
        <v>2276.2018431647994</v>
      </c>
      <c r="H102" s="177">
        <f>tab_dinamicas!S623</f>
        <v>2707.5427910377953</v>
      </c>
      <c r="I102" s="177">
        <f>tab_dinamicas!T623</f>
        <v>2110.0913092885758</v>
      </c>
      <c r="J102" s="177">
        <f>tab_dinamicas!U623</f>
        <v>78448.003142693895</v>
      </c>
      <c r="K102" s="177">
        <f>tab_dinamicas!V623</f>
        <v>7778.7440208364224</v>
      </c>
      <c r="L102" s="177">
        <f t="shared" ref="L102:L128" si="6">SUM(B102:K102)</f>
        <v>180458.45204471058</v>
      </c>
      <c r="N102" s="162" t="s">
        <v>529</v>
      </c>
      <c r="O102" s="178">
        <f>+B102/'Total x Ano'!$E$30</f>
        <v>1.6849521696947985E-5</v>
      </c>
      <c r="P102" s="178">
        <f>+C102/'Total x Ano'!$E$30</f>
        <v>1.5078403765664352E-6</v>
      </c>
      <c r="Q102" s="178">
        <f>+D102/'Total x Ano'!$E$30</f>
        <v>3.7864054773276184E-4</v>
      </c>
      <c r="R102" s="178">
        <f>+E102/'Total x Ano'!$E$30</f>
        <v>0</v>
      </c>
      <c r="S102" s="178">
        <f>+F102/'Total x Ano'!$E$30</f>
        <v>3.7094937636259827E-5</v>
      </c>
      <c r="T102" s="178">
        <f>+G102/'Total x Ano'!$E$30</f>
        <v>1.1339305763375041E-5</v>
      </c>
      <c r="U102" s="178">
        <f>+H102/'Total x Ano'!$E$30</f>
        <v>1.348810768570166E-5</v>
      </c>
      <c r="V102" s="178">
        <f>+I102/'Total x Ano'!$E$30</f>
        <v>1.0511796489627565E-5</v>
      </c>
      <c r="W102" s="178">
        <f>+J102/'Total x Ano'!$E$30</f>
        <v>3.9080272992152572E-4</v>
      </c>
      <c r="X102" s="178">
        <f>+K102/'Total x Ano'!$E$30</f>
        <v>3.8751201775959292E-5</v>
      </c>
      <c r="Y102" s="178">
        <f>+L102/'Total x Ano'!$E$30</f>
        <v>8.9898598907872543E-4</v>
      </c>
    </row>
    <row r="103" spans="1:25" x14ac:dyDescent="0.25">
      <c r="A103" s="162" t="s">
        <v>530</v>
      </c>
      <c r="B103" s="177">
        <f>tab_dinamicas!M624</f>
        <v>71376.756919116451</v>
      </c>
      <c r="C103" s="177">
        <f>tab_dinamicas!N624</f>
        <v>110566.36239713964</v>
      </c>
      <c r="D103" s="177">
        <f>tab_dinamicas!O624</f>
        <v>713350.24233499495</v>
      </c>
      <c r="E103" s="177">
        <f>tab_dinamicas!P624</f>
        <v>0</v>
      </c>
      <c r="F103" s="177">
        <f>tab_dinamicas!Q624</f>
        <v>168327.67489552245</v>
      </c>
      <c r="G103" s="177">
        <f>tab_dinamicas!R624</f>
        <v>16977.277403628497</v>
      </c>
      <c r="H103" s="177">
        <f>tab_dinamicas!S624</f>
        <v>57932.369890220813</v>
      </c>
      <c r="I103" s="177">
        <f>tab_dinamicas!T624</f>
        <v>28124.039498443759</v>
      </c>
      <c r="J103" s="177">
        <f>tab_dinamicas!U624</f>
        <v>39046.002087432382</v>
      </c>
      <c r="K103" s="177">
        <f>tab_dinamicas!V624</f>
        <v>81169.856728741375</v>
      </c>
      <c r="L103" s="177">
        <f t="shared" si="6"/>
        <v>1286870.5821552402</v>
      </c>
      <c r="N103" s="162" t="s">
        <v>530</v>
      </c>
      <c r="O103" s="178">
        <f>+B103/'Total x Ano'!$E$30</f>
        <v>3.5557605470463446E-4</v>
      </c>
      <c r="P103" s="178">
        <f>+C103/'Total x Ano'!$E$30</f>
        <v>5.5080606938711035E-4</v>
      </c>
      <c r="Q103" s="178">
        <f>+D103/'Total x Ano'!$E$30</f>
        <v>3.5536815588232285E-3</v>
      </c>
      <c r="R103" s="178">
        <f>+E103/'Total x Ano'!$E$30</f>
        <v>0</v>
      </c>
      <c r="S103" s="178">
        <f>+F103/'Total x Ano'!$E$30</f>
        <v>8.3855435747493359E-4</v>
      </c>
      <c r="T103" s="178">
        <f>+G103/'Total x Ano'!$E$30</f>
        <v>8.4575337678190039E-5</v>
      </c>
      <c r="U103" s="178">
        <f>+H103/'Total x Ano'!$E$30</f>
        <v>2.8860044101747717E-4</v>
      </c>
      <c r="V103" s="178">
        <f>+I103/'Total x Ano'!$E$30</f>
        <v>1.4010492265074638E-4</v>
      </c>
      <c r="W103" s="178">
        <f>+J103/'Total x Ano'!$E$30</f>
        <v>1.9451462876032827E-4</v>
      </c>
      <c r="X103" s="178">
        <f>+K103/'Total x Ano'!$E$30</f>
        <v>4.0436212938691694E-4</v>
      </c>
      <c r="Y103" s="178">
        <f>+L103/'Total x Ano'!$E$30</f>
        <v>6.4107754998835656E-3</v>
      </c>
    </row>
    <row r="104" spans="1:25" x14ac:dyDescent="0.25">
      <c r="A104" s="162" t="s">
        <v>531</v>
      </c>
      <c r="B104" s="177">
        <f>tab_dinamicas!M625</f>
        <v>109.8076381643745</v>
      </c>
      <c r="C104" s="177">
        <f>tab_dinamicas!N625</f>
        <v>2326.6842026065301</v>
      </c>
      <c r="D104" s="177">
        <f>tab_dinamicas!O625</f>
        <v>73863.113524314336</v>
      </c>
      <c r="E104" s="177">
        <f>tab_dinamicas!P625</f>
        <v>473.848384173174</v>
      </c>
      <c r="F104" s="177">
        <f>tab_dinamicas!Q625</f>
        <v>15753.144088131077</v>
      </c>
      <c r="G104" s="177">
        <f>tab_dinamicas!R625</f>
        <v>3661.3151426991294</v>
      </c>
      <c r="H104" s="177">
        <f>tab_dinamicas!S625</f>
        <v>3068.469347359106</v>
      </c>
      <c r="I104" s="177">
        <f>tab_dinamicas!T625</f>
        <v>1703.5468745115049</v>
      </c>
      <c r="J104" s="177">
        <f>tab_dinamicas!U625</f>
        <v>1401.5468519344083</v>
      </c>
      <c r="K104" s="177">
        <f>tab_dinamicas!V625</f>
        <v>4441.7684848406689</v>
      </c>
      <c r="L104" s="177">
        <f t="shared" si="6"/>
        <v>106803.24453873432</v>
      </c>
      <c r="N104" s="162" t="s">
        <v>531</v>
      </c>
      <c r="O104" s="178">
        <f>+B104/'Total x Ano'!$E$30</f>
        <v>5.4702634919610823E-7</v>
      </c>
      <c r="P104" s="178">
        <f>+C104/'Total x Ano'!$E$30</f>
        <v>1.1590792647583201E-5</v>
      </c>
      <c r="Q104" s="178">
        <f>+D104/'Total x Ano'!$E$30</f>
        <v>3.6796228392582079E-4</v>
      </c>
      <c r="R104" s="178">
        <f>+E104/'Total x Ano'!$E$30</f>
        <v>2.3605603034527565E-6</v>
      </c>
      <c r="S104" s="178">
        <f>+F104/'Total x Ano'!$E$30</f>
        <v>7.8477099070202794E-5</v>
      </c>
      <c r="T104" s="178">
        <f>+G104/'Total x Ano'!$E$30</f>
        <v>1.8239494895328002E-5</v>
      </c>
      <c r="U104" s="178">
        <f>+H104/'Total x Ano'!$E$30</f>
        <v>1.5286127748175105E-5</v>
      </c>
      <c r="V104" s="178">
        <f>+I104/'Total x Ano'!$E$30</f>
        <v>8.4865228232438755E-6</v>
      </c>
      <c r="W104" s="178">
        <f>+J104/'Total x Ano'!$E$30</f>
        <v>6.9820558064759212E-6</v>
      </c>
      <c r="X104" s="178">
        <f>+K104/'Total x Ano'!$E$30</f>
        <v>2.2127462523140058E-5</v>
      </c>
      <c r="Y104" s="178">
        <f>+L104/'Total x Ano'!$E$30</f>
        <v>5.3205942609261864E-4</v>
      </c>
    </row>
    <row r="105" spans="1:25" x14ac:dyDescent="0.25">
      <c r="A105" s="162" t="s">
        <v>532</v>
      </c>
      <c r="B105" s="177">
        <f>tab_dinamicas!M626</f>
        <v>25433.151138837278</v>
      </c>
      <c r="C105" s="177">
        <f>tab_dinamicas!N626</f>
        <v>101945.64720194183</v>
      </c>
      <c r="D105" s="177">
        <f>tab_dinamicas!O626</f>
        <v>676075.19848520961</v>
      </c>
      <c r="E105" s="177">
        <f>tab_dinamicas!P626</f>
        <v>6344.6722145220047</v>
      </c>
      <c r="F105" s="177">
        <f>tab_dinamicas!Q626</f>
        <v>276027.77462415391</v>
      </c>
      <c r="G105" s="177">
        <f>tab_dinamicas!R626</f>
        <v>26666.195503700823</v>
      </c>
      <c r="H105" s="177">
        <f>tab_dinamicas!S626</f>
        <v>20647.606814225881</v>
      </c>
      <c r="I105" s="177">
        <f>tab_dinamicas!T626</f>
        <v>2213.3958819217505</v>
      </c>
      <c r="J105" s="177">
        <f>tab_dinamicas!U626</f>
        <v>322662.94956950709</v>
      </c>
      <c r="K105" s="177">
        <f>tab_dinamicas!V626</f>
        <v>90134.080781565572</v>
      </c>
      <c r="L105" s="177">
        <f t="shared" si="6"/>
        <v>1548150.6722155856</v>
      </c>
      <c r="N105" s="162" t="s">
        <v>532</v>
      </c>
      <c r="O105" s="178">
        <f>+B105/'Total x Ano'!$E$30</f>
        <v>1.2669978198788672E-4</v>
      </c>
      <c r="P105" s="178">
        <f>+C105/'Total x Ano'!$E$30</f>
        <v>5.078604379217535E-4</v>
      </c>
      <c r="Q105" s="178">
        <f>+D105/'Total x Ano'!$E$30</f>
        <v>3.3679892746239287E-3</v>
      </c>
      <c r="R105" s="178">
        <f>+E105/'Total x Ano'!$E$30</f>
        <v>3.1607117103826199E-5</v>
      </c>
      <c r="S105" s="178">
        <f>+F105/'Total x Ano'!$E$30</f>
        <v>1.3750816277766464E-3</v>
      </c>
      <c r="T105" s="178">
        <f>+G105/'Total x Ano'!$E$30</f>
        <v>1.3284241257883385E-4</v>
      </c>
      <c r="U105" s="178">
        <f>+H105/'Total x Ano'!$E$30</f>
        <v>1.028597387580193E-4</v>
      </c>
      <c r="V105" s="178">
        <f>+I105/'Total x Ano'!$E$30</f>
        <v>1.1026426657141028E-5</v>
      </c>
      <c r="W105" s="178">
        <f>+J105/'Total x Ano'!$E$30</f>
        <v>1.6074030757281146E-3</v>
      </c>
      <c r="X105" s="178">
        <f>+K105/'Total x Ano'!$E$30</f>
        <v>4.490190115397951E-4</v>
      </c>
      <c r="Y105" s="178">
        <f>+L105/'Total x Ano'!$E$30</f>
        <v>7.7123889046759441E-3</v>
      </c>
    </row>
    <row r="106" spans="1:25" x14ac:dyDescent="0.25">
      <c r="A106" s="162" t="s">
        <v>533</v>
      </c>
      <c r="B106" s="177">
        <f>tab_dinamicas!M627</f>
        <v>425.59543242343722</v>
      </c>
      <c r="C106" s="177">
        <f>tab_dinamicas!N627</f>
        <v>531.68455172805272</v>
      </c>
      <c r="D106" s="177">
        <f>tab_dinamicas!O627</f>
        <v>78579.694580213763</v>
      </c>
      <c r="E106" s="177">
        <f>tab_dinamicas!P627</f>
        <v>0</v>
      </c>
      <c r="F106" s="177">
        <f>tab_dinamicas!Q627</f>
        <v>1108.56760185036</v>
      </c>
      <c r="G106" s="177">
        <f>tab_dinamicas!R627</f>
        <v>975.36045187596278</v>
      </c>
      <c r="H106" s="177">
        <f>tab_dinamicas!S627</f>
        <v>1346.2800248922274</v>
      </c>
      <c r="I106" s="177">
        <f>tab_dinamicas!T627</f>
        <v>379.99289256565004</v>
      </c>
      <c r="J106" s="177">
        <f>tab_dinamicas!U627</f>
        <v>0</v>
      </c>
      <c r="K106" s="177">
        <f>tab_dinamicas!V627</f>
        <v>8220.0533828008411</v>
      </c>
      <c r="L106" s="177">
        <f t="shared" si="6"/>
        <v>91567.228918350302</v>
      </c>
      <c r="N106" s="162" t="s">
        <v>533</v>
      </c>
      <c r="O106" s="178">
        <f>+B106/'Total x Ano'!$E$30</f>
        <v>2.1201796115915762E-6</v>
      </c>
      <c r="P106" s="178">
        <f>+C106/'Total x Ano'!$E$30</f>
        <v>2.6486814953654715E-6</v>
      </c>
      <c r="Q106" s="178">
        <f>+D106/'Total x Ano'!$E$30</f>
        <v>3.9145877432327349E-4</v>
      </c>
      <c r="R106" s="178">
        <f>+E106/'Total x Ano'!$E$30</f>
        <v>0</v>
      </c>
      <c r="S106" s="178">
        <f>+F106/'Total x Ano'!$E$30</f>
        <v>5.5225273780092115E-6</v>
      </c>
      <c r="T106" s="178">
        <f>+G106/'Total x Ano'!$E$30</f>
        <v>4.8589321841281189E-6</v>
      </c>
      <c r="U106" s="178">
        <f>+H106/'Total x Ano'!$E$30</f>
        <v>6.7067342429314872E-6</v>
      </c>
      <c r="V106" s="178">
        <f>+I106/'Total x Ano'!$E$30</f>
        <v>1.8930024196449359E-6</v>
      </c>
      <c r="W106" s="178">
        <f>+J106/'Total x Ano'!$E$30</f>
        <v>0</v>
      </c>
      <c r="X106" s="178">
        <f>+K106/'Total x Ano'!$E$30</f>
        <v>4.0949663132354994E-5</v>
      </c>
      <c r="Y106" s="178">
        <f>+L106/'Total x Ano'!$E$30</f>
        <v>4.5615849478729931E-4</v>
      </c>
    </row>
    <row r="107" spans="1:25" x14ac:dyDescent="0.25">
      <c r="A107" s="162" t="s">
        <v>534</v>
      </c>
      <c r="B107" s="177">
        <f>tab_dinamicas!M628</f>
        <v>6670.1876180449744</v>
      </c>
      <c r="C107" s="177">
        <f>tab_dinamicas!N628</f>
        <v>2130.7132449240908</v>
      </c>
      <c r="D107" s="177">
        <f>tab_dinamicas!O628</f>
        <v>75522.638038419842</v>
      </c>
      <c r="E107" s="177">
        <f>tab_dinamicas!P628</f>
        <v>819.38323706196365</v>
      </c>
      <c r="F107" s="177">
        <f>tab_dinamicas!Q628</f>
        <v>34325.0095619727</v>
      </c>
      <c r="G107" s="177">
        <f>tab_dinamicas!R628</f>
        <v>4755.0599414885401</v>
      </c>
      <c r="H107" s="177">
        <f>tab_dinamicas!S628</f>
        <v>5947.487796314972</v>
      </c>
      <c r="I107" s="177">
        <f>tab_dinamicas!T628</f>
        <v>94.075910295379387</v>
      </c>
      <c r="J107" s="177">
        <f>tab_dinamicas!U628</f>
        <v>0</v>
      </c>
      <c r="K107" s="177">
        <f>tab_dinamicas!V628</f>
        <v>15324.143580938002</v>
      </c>
      <c r="L107" s="177">
        <f t="shared" si="6"/>
        <v>145588.69892946046</v>
      </c>
      <c r="N107" s="162" t="s">
        <v>534</v>
      </c>
      <c r="O107" s="178">
        <f>+B107/'Total x Ano'!$E$30</f>
        <v>3.3228730188060977E-5</v>
      </c>
      <c r="P107" s="178">
        <f>+C107/'Total x Ano'!$E$30</f>
        <v>1.0614528342826761E-5</v>
      </c>
      <c r="Q107" s="178">
        <f>+D107/'Total x Ano'!$E$30</f>
        <v>3.7622950150310495E-4</v>
      </c>
      <c r="R107" s="178">
        <f>+E107/'Total x Ano'!$E$30</f>
        <v>4.0819038479958413E-6</v>
      </c>
      <c r="S107" s="178">
        <f>+F107/'Total x Ano'!$E$30</f>
        <v>1.7099616183985329E-4</v>
      </c>
      <c r="T107" s="178">
        <f>+G107/'Total x Ano'!$E$30</f>
        <v>2.368817983415146E-5</v>
      </c>
      <c r="U107" s="178">
        <f>+H107/'Total x Ano'!$E$30</f>
        <v>2.9628472030665309E-5</v>
      </c>
      <c r="V107" s="178">
        <f>+I107/'Total x Ano'!$E$30</f>
        <v>4.6865593884413466E-7</v>
      </c>
      <c r="W107" s="178">
        <f>+J107/'Total x Ano'!$E$30</f>
        <v>0</v>
      </c>
      <c r="X107" s="178">
        <f>+K107/'Total x Ano'!$E$30</f>
        <v>7.6339956470870905E-5</v>
      </c>
      <c r="Y107" s="178">
        <f>+L107/'Total x Ano'!$E$30</f>
        <v>7.2527608999637359E-4</v>
      </c>
    </row>
    <row r="108" spans="1:25" x14ac:dyDescent="0.25">
      <c r="A108" s="162" t="s">
        <v>535</v>
      </c>
      <c r="B108" s="177">
        <f>tab_dinamicas!M629</f>
        <v>9977.8432890813765</v>
      </c>
      <c r="C108" s="177">
        <f>tab_dinamicas!N629</f>
        <v>2484.8213230981582</v>
      </c>
      <c r="D108" s="177">
        <f>tab_dinamicas!O629</f>
        <v>399364.14613915421</v>
      </c>
      <c r="E108" s="177">
        <f>tab_dinamicas!P629</f>
        <v>115.84383696393279</v>
      </c>
      <c r="F108" s="177">
        <f>tab_dinamicas!Q629</f>
        <v>64671.263666651059</v>
      </c>
      <c r="G108" s="177">
        <f>tab_dinamicas!R629</f>
        <v>8673.3840010270233</v>
      </c>
      <c r="H108" s="177">
        <f>tab_dinamicas!S629</f>
        <v>7845.2564540903923</v>
      </c>
      <c r="I108" s="177">
        <f>tab_dinamicas!T629</f>
        <v>6523.7253580698671</v>
      </c>
      <c r="J108" s="177">
        <f>tab_dinamicas!U629</f>
        <v>12882.247290665757</v>
      </c>
      <c r="K108" s="177">
        <f>tab_dinamicas!V629</f>
        <v>55402.679488549009</v>
      </c>
      <c r="L108" s="177">
        <f t="shared" si="6"/>
        <v>567941.21084735077</v>
      </c>
      <c r="N108" s="162" t="s">
        <v>535</v>
      </c>
      <c r="O108" s="178">
        <f>+B108/'Total x Ano'!$E$30</f>
        <v>4.9706407300251816E-5</v>
      </c>
      <c r="P108" s="178">
        <f>+C108/'Total x Ano'!$E$30</f>
        <v>1.2378580939372412E-5</v>
      </c>
      <c r="Q108" s="178">
        <f>+D108/'Total x Ano'!$E$30</f>
        <v>1.9895037769166739E-3</v>
      </c>
      <c r="R108" s="178">
        <f>+E108/'Total x Ano'!$E$30</f>
        <v>5.7709675092355E-7</v>
      </c>
      <c r="S108" s="178">
        <f>+F108/'Total x Ano'!$E$30</f>
        <v>3.2217144319696849E-4</v>
      </c>
      <c r="T108" s="178">
        <f>+G108/'Total x Ano'!$E$30</f>
        <v>4.3208010522505295E-5</v>
      </c>
      <c r="U108" s="178">
        <f>+H108/'Total x Ano'!$E$30</f>
        <v>3.9082545334087772E-5</v>
      </c>
      <c r="V108" s="178">
        <f>+I108/'Total x Ano'!$E$30</f>
        <v>3.2499102297792892E-5</v>
      </c>
      <c r="W108" s="178">
        <f>+J108/'Total x Ano'!$E$30</f>
        <v>6.4175214244254825E-5</v>
      </c>
      <c r="X108" s="178">
        <f>+K108/'Total x Ano'!$E$30</f>
        <v>2.7599833675446135E-4</v>
      </c>
      <c r="Y108" s="178">
        <f>+L108/'Total x Ano'!$E$30</f>
        <v>2.8293005142572924E-3</v>
      </c>
    </row>
    <row r="109" spans="1:25" x14ac:dyDescent="0.25">
      <c r="A109" s="162" t="s">
        <v>536</v>
      </c>
      <c r="B109" s="177">
        <f>tab_dinamicas!M630</f>
        <v>6629.8851667895824</v>
      </c>
      <c r="C109" s="177">
        <f>tab_dinamicas!N630</f>
        <v>60765.407702731907</v>
      </c>
      <c r="D109" s="177">
        <f>tab_dinamicas!O630</f>
        <v>185035.31152358491</v>
      </c>
      <c r="E109" s="177">
        <f>tab_dinamicas!P630</f>
        <v>2611.3904428544374</v>
      </c>
      <c r="F109" s="177">
        <f>tab_dinamicas!Q630</f>
        <v>39555.197271422323</v>
      </c>
      <c r="G109" s="177">
        <f>tab_dinamicas!R630</f>
        <v>5820.558719549017</v>
      </c>
      <c r="H109" s="177">
        <f>tab_dinamicas!S630</f>
        <v>6685.4201289393513</v>
      </c>
      <c r="I109" s="177">
        <f>tab_dinamicas!T630</f>
        <v>1342.8875038242388</v>
      </c>
      <c r="J109" s="177">
        <f>tab_dinamicas!U630</f>
        <v>7606.0454296949847</v>
      </c>
      <c r="K109" s="177">
        <f>tab_dinamicas!V630</f>
        <v>21081.576588626471</v>
      </c>
      <c r="L109" s="177">
        <f t="shared" si="6"/>
        <v>337133.68047801725</v>
      </c>
      <c r="N109" s="162" t="s">
        <v>536</v>
      </c>
      <c r="O109" s="178">
        <f>+B109/'Total x Ano'!$E$30</f>
        <v>3.3027956333505531E-5</v>
      </c>
      <c r="P109" s="178">
        <f>+C109/'Total x Ano'!$E$30</f>
        <v>3.0271372455238584E-4</v>
      </c>
      <c r="Q109" s="178">
        <f>+D109/'Total x Ano'!$E$30</f>
        <v>9.2178643150117709E-4</v>
      </c>
      <c r="R109" s="178">
        <f>+E109/'Total x Ano'!$E$30</f>
        <v>1.3009107600892989E-5</v>
      </c>
      <c r="S109" s="178">
        <f>+F109/'Total x Ano'!$E$30</f>
        <v>1.9705127545615553E-4</v>
      </c>
      <c r="T109" s="178">
        <f>+G109/'Total x Ano'!$E$30</f>
        <v>2.899615217905193E-5</v>
      </c>
      <c r="U109" s="178">
        <f>+H109/'Total x Ano'!$E$30</f>
        <v>3.3304613659948132E-5</v>
      </c>
      <c r="V109" s="178">
        <f>+I109/'Total x Ano'!$E$30</f>
        <v>6.6898337936966659E-6</v>
      </c>
      <c r="W109" s="178">
        <f>+J109/'Total x Ano'!$E$30</f>
        <v>3.7890872919035915E-5</v>
      </c>
      <c r="X109" s="178">
        <f>+K109/'Total x Ano'!$E$30</f>
        <v>1.0502163664891513E-4</v>
      </c>
      <c r="Y109" s="178">
        <f>+L109/'Total x Ano'!$E$30</f>
        <v>1.679491604644765E-3</v>
      </c>
    </row>
    <row r="110" spans="1:25" x14ac:dyDescent="0.25">
      <c r="A110" s="162" t="s">
        <v>537</v>
      </c>
      <c r="B110" s="177">
        <f>tab_dinamicas!M631</f>
        <v>98513.976168197318</v>
      </c>
      <c r="C110" s="177">
        <f>tab_dinamicas!N631</f>
        <v>220310.74254233963</v>
      </c>
      <c r="D110" s="177">
        <f>tab_dinamicas!O631</f>
        <v>920077.0934746553</v>
      </c>
      <c r="E110" s="177">
        <f>tab_dinamicas!P631</f>
        <v>3138.2688226000196</v>
      </c>
      <c r="F110" s="177">
        <f>tab_dinamicas!Q631</f>
        <v>382346.00900343381</v>
      </c>
      <c r="G110" s="177">
        <f>tab_dinamicas!R631</f>
        <v>30297.975170276077</v>
      </c>
      <c r="H110" s="177">
        <f>tab_dinamicas!S631</f>
        <v>76969.035919211557</v>
      </c>
      <c r="I110" s="177">
        <f>tab_dinamicas!T631</f>
        <v>37099.237019268912</v>
      </c>
      <c r="J110" s="177">
        <f>tab_dinamicas!U631</f>
        <v>6027.2541057083281</v>
      </c>
      <c r="K110" s="177">
        <f>tab_dinamicas!V631</f>
        <v>144994.67548649901</v>
      </c>
      <c r="L110" s="177">
        <f t="shared" si="6"/>
        <v>1919774.26771219</v>
      </c>
      <c r="N110" s="162" t="s">
        <v>537</v>
      </c>
      <c r="O110" s="178">
        <f>+B110/'Total x Ano'!$E$30</f>
        <v>4.9076495614460032E-4</v>
      </c>
      <c r="P110" s="178">
        <f>+C110/'Total x Ano'!$E$30</f>
        <v>1.0975172874697107E-3</v>
      </c>
      <c r="Q110" s="178">
        <f>+D110/'Total x Ano'!$E$30</f>
        <v>4.583528266667497E-3</v>
      </c>
      <c r="R110" s="178">
        <f>+E110/'Total x Ano'!$E$30</f>
        <v>1.5633846292669116E-5</v>
      </c>
      <c r="S110" s="178">
        <f>+F110/'Total x Ano'!$E$30</f>
        <v>1.9047248891899719E-3</v>
      </c>
      <c r="T110" s="178">
        <f>+G110/'Total x Ano'!$E$30</f>
        <v>1.5093477122803272E-4</v>
      </c>
      <c r="U110" s="178">
        <f>+H110/'Total x Ano'!$E$30</f>
        <v>3.8343499071534065E-4</v>
      </c>
      <c r="V110" s="178">
        <f>+I110/'Total x Ano'!$E$30</f>
        <v>1.8481647109313716E-4</v>
      </c>
      <c r="W110" s="178">
        <f>+J110/'Total x Ano'!$E$30</f>
        <v>3.0025842138480371E-5</v>
      </c>
      <c r="X110" s="178">
        <f>+K110/'Total x Ano'!$E$30</f>
        <v>7.2231685618739504E-4</v>
      </c>
      <c r="Y110" s="178">
        <f>+L110/'Total x Ano'!$E$30</f>
        <v>9.5636981771268347E-3</v>
      </c>
    </row>
    <row r="111" spans="1:25" x14ac:dyDescent="0.25">
      <c r="A111" s="162" t="s">
        <v>538</v>
      </c>
      <c r="B111" s="177">
        <f>tab_dinamicas!M632</f>
        <v>24570.194761223684</v>
      </c>
      <c r="C111" s="177">
        <f>tab_dinamicas!N632</f>
        <v>21285.497856098751</v>
      </c>
      <c r="D111" s="177">
        <f>tab_dinamicas!O632</f>
        <v>503541.05896374915</v>
      </c>
      <c r="E111" s="177">
        <f>tab_dinamicas!P632</f>
        <v>2099.5512634826391</v>
      </c>
      <c r="F111" s="177">
        <f>tab_dinamicas!Q632</f>
        <v>131123.38753438237</v>
      </c>
      <c r="G111" s="177">
        <f>tab_dinamicas!R632</f>
        <v>17231.207621102316</v>
      </c>
      <c r="H111" s="177">
        <f>tab_dinamicas!S632</f>
        <v>15507.83806716103</v>
      </c>
      <c r="I111" s="177">
        <f>tab_dinamicas!T632</f>
        <v>1313.6843332740823</v>
      </c>
      <c r="J111" s="177">
        <f>tab_dinamicas!U632</f>
        <v>10357.472708628044</v>
      </c>
      <c r="K111" s="177">
        <f>tab_dinamicas!V632</f>
        <v>64045.855074107138</v>
      </c>
      <c r="L111" s="177">
        <f t="shared" si="6"/>
        <v>791075.74818320933</v>
      </c>
      <c r="N111" s="162" t="s">
        <v>538</v>
      </c>
      <c r="O111" s="178">
        <f>+B111/'Total x Ano'!$E$30</f>
        <v>1.2240081076281747E-4</v>
      </c>
      <c r="P111" s="178">
        <f>+C111/'Total x Ano'!$E$30</f>
        <v>1.0603750684094878E-4</v>
      </c>
      <c r="Q111" s="178">
        <f>+D111/'Total x Ano'!$E$30</f>
        <v>2.5084796627986108E-3</v>
      </c>
      <c r="R111" s="178">
        <f>+E111/'Total x Ano'!$E$30</f>
        <v>1.0459289370141483E-5</v>
      </c>
      <c r="S111" s="178">
        <f>+F111/'Total x Ano'!$E$30</f>
        <v>6.5321455935321972E-4</v>
      </c>
      <c r="T111" s="178">
        <f>+G111/'Total x Ano'!$E$30</f>
        <v>8.5840336380806176E-5</v>
      </c>
      <c r="U111" s="178">
        <f>+H111/'Total x Ano'!$E$30</f>
        <v>7.7255063341812052E-5</v>
      </c>
      <c r="V111" s="178">
        <f>+I111/'Total x Ano'!$E$30</f>
        <v>6.5443529870965815E-6</v>
      </c>
      <c r="W111" s="178">
        <f>+J111/'Total x Ano'!$E$30</f>
        <v>5.1597599014176011E-5</v>
      </c>
      <c r="X111" s="178">
        <f>+K111/'Total x Ano'!$E$30</f>
        <v>3.1905585866337662E-4</v>
      </c>
      <c r="Y111" s="178">
        <f>+L111/'Total x Ano'!$E$30</f>
        <v>3.9408850395130065E-3</v>
      </c>
    </row>
    <row r="112" spans="1:25" x14ac:dyDescent="0.25">
      <c r="A112" s="162" t="s">
        <v>539</v>
      </c>
      <c r="B112" s="177">
        <f>tab_dinamicas!M633</f>
        <v>3363.8453272968241</v>
      </c>
      <c r="C112" s="177">
        <f>tab_dinamicas!N633</f>
        <v>19440.994191850725</v>
      </c>
      <c r="D112" s="177">
        <f>tab_dinamicas!O633</f>
        <v>544741.00704160018</v>
      </c>
      <c r="E112" s="177">
        <f>tab_dinamicas!P633</f>
        <v>7618.6940356464584</v>
      </c>
      <c r="F112" s="177">
        <f>tab_dinamicas!Q633</f>
        <v>126800.27490389581</v>
      </c>
      <c r="G112" s="177">
        <f>tab_dinamicas!R633</f>
        <v>10260.476240061054</v>
      </c>
      <c r="H112" s="177">
        <f>tab_dinamicas!S633</f>
        <v>8257.6053540828216</v>
      </c>
      <c r="I112" s="177">
        <f>tab_dinamicas!T633</f>
        <v>4836.09436118127</v>
      </c>
      <c r="J112" s="177">
        <f>tab_dinamicas!U633</f>
        <v>1020.4752761817051</v>
      </c>
      <c r="K112" s="177">
        <f>tab_dinamicas!V633</f>
        <v>30433.022205798196</v>
      </c>
      <c r="L112" s="177">
        <f t="shared" si="6"/>
        <v>756772.48893759504</v>
      </c>
      <c r="N112" s="162" t="s">
        <v>539</v>
      </c>
      <c r="O112" s="178">
        <f>+B112/'Total x Ano'!$E$30</f>
        <v>1.675759591420269E-5</v>
      </c>
      <c r="P112" s="178">
        <f>+C112/'Total x Ano'!$E$30</f>
        <v>9.6848782610107475E-5</v>
      </c>
      <c r="Q112" s="178">
        <f>+D112/'Total x Ano'!$E$30</f>
        <v>2.7137245579702839E-3</v>
      </c>
      <c r="R112" s="178">
        <f>+E112/'Total x Ano'!$E$30</f>
        <v>3.7953884207246098E-5</v>
      </c>
      <c r="S112" s="178">
        <f>+F112/'Total x Ano'!$E$30</f>
        <v>6.3167820214755227E-4</v>
      </c>
      <c r="T112" s="178">
        <f>+G112/'Total x Ano'!$E$30</f>
        <v>5.1114393793008346E-5</v>
      </c>
      <c r="U112" s="178">
        <f>+H112/'Total x Ano'!$E$30</f>
        <v>4.1136734979986845E-5</v>
      </c>
      <c r="V112" s="178">
        <f>+I112/'Total x Ano'!$E$30</f>
        <v>2.4091867259769188E-5</v>
      </c>
      <c r="W112" s="178">
        <f>+J112/'Total x Ano'!$E$30</f>
        <v>5.0836797339993881E-6</v>
      </c>
      <c r="X112" s="178">
        <f>+K112/'Total x Ano'!$E$30</f>
        <v>1.5160753214017288E-4</v>
      </c>
      <c r="Y112" s="178">
        <f>+L112/'Total x Ano'!$E$30</f>
        <v>3.7699972307563292E-3</v>
      </c>
    </row>
    <row r="113" spans="1:25" x14ac:dyDescent="0.25">
      <c r="A113" s="162" t="s">
        <v>540</v>
      </c>
      <c r="B113" s="177">
        <f>tab_dinamicas!M634</f>
        <v>470063.12648264848</v>
      </c>
      <c r="C113" s="177">
        <f>tab_dinamicas!N634</f>
        <v>211312.13380368275</v>
      </c>
      <c r="D113" s="177">
        <f>tab_dinamicas!O634</f>
        <v>999275.04224525625</v>
      </c>
      <c r="E113" s="177">
        <f>tab_dinamicas!P634</f>
        <v>7635.0684041087652</v>
      </c>
      <c r="F113" s="177">
        <f>tab_dinamicas!Q634</f>
        <v>446773.40223140491</v>
      </c>
      <c r="G113" s="177">
        <f>tab_dinamicas!R634</f>
        <v>38684.345096060279</v>
      </c>
      <c r="H113" s="177">
        <f>tab_dinamicas!S634</f>
        <v>49557.605985824157</v>
      </c>
      <c r="I113" s="177">
        <f>tab_dinamicas!T634</f>
        <v>21699.70626191585</v>
      </c>
      <c r="J113" s="177">
        <f>tab_dinamicas!U634</f>
        <v>5237.6595928552379</v>
      </c>
      <c r="K113" s="177">
        <f>tab_dinamicas!V634</f>
        <v>245012.28879105116</v>
      </c>
      <c r="L113" s="177">
        <f t="shared" si="6"/>
        <v>2495250.3788948073</v>
      </c>
      <c r="N113" s="162" t="s">
        <v>540</v>
      </c>
      <c r="O113" s="178">
        <f>+B113/'Total x Ano'!$E$30</f>
        <v>2.3417033666327963E-3</v>
      </c>
      <c r="P113" s="178">
        <f>+C113/'Total x Ano'!$E$30</f>
        <v>1.0526891118669984E-3</v>
      </c>
      <c r="Q113" s="178">
        <f>+D113/'Total x Ano'!$E$30</f>
        <v>4.9780669845930214E-3</v>
      </c>
      <c r="R113" s="178">
        <f>+E113/'Total x Ano'!$E$30</f>
        <v>3.803545604641924E-5</v>
      </c>
      <c r="S113" s="178">
        <f>+F113/'Total x Ano'!$E$30</f>
        <v>2.2256814482679663E-3</v>
      </c>
      <c r="T113" s="178">
        <f>+G113/'Total x Ano'!$E$30</f>
        <v>1.9271296990527317E-4</v>
      </c>
      <c r="U113" s="178">
        <f>+H113/'Total x Ano'!$E$30</f>
        <v>2.4688005980734971E-4</v>
      </c>
      <c r="V113" s="178">
        <f>+I113/'Total x Ano'!$E$30</f>
        <v>1.0810095994701859E-4</v>
      </c>
      <c r="W113" s="178">
        <f>+J113/'Total x Ano'!$E$30</f>
        <v>2.6092336137151598E-5</v>
      </c>
      <c r="X113" s="178">
        <f>+K113/'Total x Ano'!$E$30</f>
        <v>1.2205724491125133E-3</v>
      </c>
      <c r="Y113" s="178">
        <f>+L113/'Total x Ano'!$E$30</f>
        <v>1.2430535142316505E-2</v>
      </c>
    </row>
    <row r="114" spans="1:25" x14ac:dyDescent="0.25">
      <c r="A114" s="162" t="s">
        <v>541</v>
      </c>
      <c r="B114" s="177">
        <f>tab_dinamicas!M635</f>
        <v>4076.7750380327138</v>
      </c>
      <c r="C114" s="177">
        <f>tab_dinamicas!N635</f>
        <v>7713.4546782476064</v>
      </c>
      <c r="D114" s="177">
        <f>tab_dinamicas!O635</f>
        <v>400562.22872629057</v>
      </c>
      <c r="E114" s="177">
        <f>tab_dinamicas!P635</f>
        <v>3724.2702180944843</v>
      </c>
      <c r="F114" s="177">
        <f>tab_dinamicas!Q635</f>
        <v>68729.095228302278</v>
      </c>
      <c r="G114" s="177">
        <f>tab_dinamicas!R635</f>
        <v>10050.789315490896</v>
      </c>
      <c r="H114" s="177">
        <f>tab_dinamicas!S635</f>
        <v>5576.5174352118056</v>
      </c>
      <c r="I114" s="177">
        <f>tab_dinamicas!T635</f>
        <v>1965.4984797902148</v>
      </c>
      <c r="J114" s="177">
        <f>tab_dinamicas!U635</f>
        <v>456.11416220556532</v>
      </c>
      <c r="K114" s="177">
        <f>tab_dinamicas!V635</f>
        <v>19046.410435252092</v>
      </c>
      <c r="L114" s="177">
        <f t="shared" si="6"/>
        <v>521901.15371691814</v>
      </c>
      <c r="N114" s="162" t="s">
        <v>541</v>
      </c>
      <c r="O114" s="178">
        <f>+B114/'Total x Ano'!$E$30</f>
        <v>2.0309182519803851E-5</v>
      </c>
      <c r="P114" s="178">
        <f>+C114/'Total x Ano'!$E$30</f>
        <v>3.842595126229E-5</v>
      </c>
      <c r="Q114" s="178">
        <f>+D114/'Total x Ano'!$E$30</f>
        <v>1.9954722391715089E-3</v>
      </c>
      <c r="R114" s="178">
        <f>+E114/'Total x Ano'!$E$30</f>
        <v>1.8553116840327266E-5</v>
      </c>
      <c r="S114" s="178">
        <f>+F114/'Total x Ano'!$E$30</f>
        <v>3.4238625540793701E-4</v>
      </c>
      <c r="T114" s="178">
        <f>+G114/'Total x Ano'!$E$30</f>
        <v>5.0069800951023446E-5</v>
      </c>
      <c r="U114" s="178">
        <f>+H114/'Total x Ano'!$E$30</f>
        <v>2.7780416961941819E-5</v>
      </c>
      <c r="V114" s="178">
        <f>+I114/'Total x Ano'!$E$30</f>
        <v>9.7914815009559906E-6</v>
      </c>
      <c r="W114" s="178">
        <f>+J114/'Total x Ano'!$E$30</f>
        <v>2.2722141113212716E-6</v>
      </c>
      <c r="X114" s="178">
        <f>+K114/'Total x Ano'!$E$30</f>
        <v>9.4883093196943645E-5</v>
      </c>
      <c r="Y114" s="178">
        <f>+L114/'Total x Ano'!$E$30</f>
        <v>2.5999437519240529E-3</v>
      </c>
    </row>
    <row r="115" spans="1:25" x14ac:dyDescent="0.25">
      <c r="A115" s="162" t="s">
        <v>542</v>
      </c>
      <c r="B115" s="177">
        <f>tab_dinamicas!M636</f>
        <v>22607.240981591309</v>
      </c>
      <c r="C115" s="177">
        <f>tab_dinamicas!N636</f>
        <v>10044.66233361639</v>
      </c>
      <c r="D115" s="177">
        <f>tab_dinamicas!O636</f>
        <v>267900.16078333964</v>
      </c>
      <c r="E115" s="177">
        <f>tab_dinamicas!P636</f>
        <v>11055.221680606983</v>
      </c>
      <c r="F115" s="177">
        <f>tab_dinamicas!Q636</f>
        <v>74453.662305812948</v>
      </c>
      <c r="G115" s="177">
        <f>tab_dinamicas!R636</f>
        <v>12285.813174543413</v>
      </c>
      <c r="H115" s="177">
        <f>tab_dinamicas!S636</f>
        <v>23419.775971153307</v>
      </c>
      <c r="I115" s="177">
        <f>tab_dinamicas!T636</f>
        <v>0</v>
      </c>
      <c r="J115" s="177">
        <f>tab_dinamicas!U636</f>
        <v>285.22670361356199</v>
      </c>
      <c r="K115" s="177">
        <f>tab_dinamicas!V636</f>
        <v>30731.494437966321</v>
      </c>
      <c r="L115" s="177">
        <f t="shared" si="6"/>
        <v>452783.2583722439</v>
      </c>
      <c r="N115" s="162" t="s">
        <v>542</v>
      </c>
      <c r="O115" s="178">
        <f>+B115/'Total x Ano'!$E$30</f>
        <v>1.1262200613990395E-4</v>
      </c>
      <c r="P115" s="178">
        <f>+C115/'Total x Ano'!$E$30</f>
        <v>5.003927829720419E-5</v>
      </c>
      <c r="Q115" s="178">
        <f>+D115/'Total x Ano'!$E$30</f>
        <v>1.3345924687223282E-3</v>
      </c>
      <c r="R115" s="178">
        <f>+E115/'Total x Ano'!$E$30</f>
        <v>5.5073560060033472E-5</v>
      </c>
      <c r="S115" s="178">
        <f>+F115/'Total x Ano'!$E$30</f>
        <v>3.7090420808852625E-4</v>
      </c>
      <c r="T115" s="178">
        <f>+G115/'Total x Ano'!$E$30</f>
        <v>6.1203971236641665E-5</v>
      </c>
      <c r="U115" s="178">
        <f>+H115/'Total x Ano'!$E$30</f>
        <v>1.1666979422062785E-4</v>
      </c>
      <c r="V115" s="178">
        <f>+I115/'Total x Ano'!$E$30</f>
        <v>0</v>
      </c>
      <c r="W115" s="178">
        <f>+J115/'Total x Ano'!$E$30</f>
        <v>1.420907734463847E-6</v>
      </c>
      <c r="X115" s="178">
        <f>+K115/'Total x Ano'!$E$30</f>
        <v>1.5309442483933954E-4</v>
      </c>
      <c r="Y115" s="178">
        <f>+L115/'Total x Ano'!$E$30</f>
        <v>2.255620619339069E-3</v>
      </c>
    </row>
    <row r="116" spans="1:25" x14ac:dyDescent="0.25">
      <c r="A116" s="162" t="s">
        <v>543</v>
      </c>
      <c r="B116" s="177">
        <f>tab_dinamicas!M637</f>
        <v>133689.85105027285</v>
      </c>
      <c r="C116" s="177">
        <f>tab_dinamicas!N637</f>
        <v>130380.55259387899</v>
      </c>
      <c r="D116" s="177">
        <f>tab_dinamicas!O637</f>
        <v>1401472.321314567</v>
      </c>
      <c r="E116" s="177">
        <f>tab_dinamicas!P637</f>
        <v>10008.770118793778</v>
      </c>
      <c r="F116" s="177">
        <f>tab_dinamicas!Q637</f>
        <v>467824.82696845679</v>
      </c>
      <c r="G116" s="177">
        <f>tab_dinamicas!R637</f>
        <v>77557.085486176336</v>
      </c>
      <c r="H116" s="177">
        <f>tab_dinamicas!S637</f>
        <v>62472.703700181693</v>
      </c>
      <c r="I116" s="177">
        <f>tab_dinamicas!T637</f>
        <v>18976.217124375213</v>
      </c>
      <c r="J116" s="177">
        <f>tab_dinamicas!U637</f>
        <v>16070.786046410056</v>
      </c>
      <c r="K116" s="177">
        <f>tab_dinamicas!V637</f>
        <v>288075.77094179549</v>
      </c>
      <c r="L116" s="177">
        <f t="shared" si="6"/>
        <v>2606528.8853449076</v>
      </c>
      <c r="N116" s="162" t="s">
        <v>543</v>
      </c>
      <c r="O116" s="178">
        <f>+B116/'Total x Ano'!$E$30</f>
        <v>6.6599985544838749E-4</v>
      </c>
      <c r="P116" s="178">
        <f>+C116/'Total x Ano'!$E$30</f>
        <v>6.4951399450771609E-4</v>
      </c>
      <c r="Q116" s="178">
        <f>+D116/'Total x Ano'!$E$30</f>
        <v>6.9816845188901333E-3</v>
      </c>
      <c r="R116" s="178">
        <f>+E116/'Total x Ano'!$E$30</f>
        <v>4.9860474822626354E-5</v>
      </c>
      <c r="S116" s="178">
        <f>+F116/'Total x Ano'!$E$30</f>
        <v>2.330552878086427E-3</v>
      </c>
      <c r="T116" s="178">
        <f>+G116/'Total x Ano'!$E$30</f>
        <v>3.8636446459475843E-4</v>
      </c>
      <c r="U116" s="178">
        <f>+H116/'Total x Ano'!$E$30</f>
        <v>3.1121892430073164E-4</v>
      </c>
      <c r="V116" s="178">
        <f>+I116/'Total x Ano'!$E$30</f>
        <v>9.4533412689932938E-5</v>
      </c>
      <c r="W116" s="178">
        <f>+J116/'Total x Ano'!$E$30</f>
        <v>8.0059489181615151E-5</v>
      </c>
      <c r="X116" s="178">
        <f>+K116/'Total x Ano'!$E$30</f>
        <v>1.4351008718924518E-3</v>
      </c>
      <c r="Y116" s="178">
        <f>+L116/'Total x Ano'!$E$30</f>
        <v>1.2984888884414778E-2</v>
      </c>
    </row>
    <row r="117" spans="1:25" x14ac:dyDescent="0.25">
      <c r="A117" s="162" t="s">
        <v>544</v>
      </c>
      <c r="B117" s="177">
        <f>tab_dinamicas!M638</f>
        <v>862924.73975175177</v>
      </c>
      <c r="C117" s="177">
        <f>tab_dinamicas!N638</f>
        <v>300856.02352557727</v>
      </c>
      <c r="D117" s="177">
        <f>tab_dinamicas!O638</f>
        <v>4167305.0059433552</v>
      </c>
      <c r="E117" s="177">
        <f>tab_dinamicas!P638</f>
        <v>42593.245910353537</v>
      </c>
      <c r="F117" s="177">
        <f>tab_dinamicas!Q638</f>
        <v>1770440.2872364316</v>
      </c>
      <c r="G117" s="177">
        <f>tab_dinamicas!R638</f>
        <v>218411.39704144764</v>
      </c>
      <c r="H117" s="177">
        <f>tab_dinamicas!S638</f>
        <v>290049.69730284892</v>
      </c>
      <c r="I117" s="177">
        <f>tab_dinamicas!T638</f>
        <v>32768.696649684374</v>
      </c>
      <c r="J117" s="177">
        <f>tab_dinamicas!U638</f>
        <v>200483.0039170261</v>
      </c>
      <c r="K117" s="177">
        <f>tab_dinamicas!V638</f>
        <v>510061.17085869808</v>
      </c>
      <c r="L117" s="177">
        <f t="shared" si="6"/>
        <v>8395893.2681371756</v>
      </c>
      <c r="N117" s="162" t="s">
        <v>544</v>
      </c>
      <c r="O117" s="178">
        <f>+B117/'Total x Ano'!$E$30</f>
        <v>4.2988136154134132E-3</v>
      </c>
      <c r="P117" s="178">
        <f>+C117/'Total x Ano'!$E$30</f>
        <v>1.4987679812992222E-3</v>
      </c>
      <c r="Q117" s="178">
        <f>+D117/'Total x Ano'!$E$30</f>
        <v>2.0760173713739446E-2</v>
      </c>
      <c r="R117" s="178">
        <f>+E117/'Total x Ano'!$E$30</f>
        <v>2.1218585701547301E-4</v>
      </c>
      <c r="S117" s="178">
        <f>+F117/'Total x Ano'!$E$30</f>
        <v>8.8197642986083541E-3</v>
      </c>
      <c r="T117" s="178">
        <f>+G117/'Total x Ano'!$E$30</f>
        <v>1.0880553588408506E-3</v>
      </c>
      <c r="U117" s="178">
        <f>+H117/'Total x Ano'!$E$30</f>
        <v>1.4449343383882219E-3</v>
      </c>
      <c r="V117" s="178">
        <f>+I117/'Total x Ano'!$E$30</f>
        <v>1.6324311127936822E-4</v>
      </c>
      <c r="W117" s="178">
        <f>+J117/'Total x Ano'!$E$30</f>
        <v>9.9874186843388951E-4</v>
      </c>
      <c r="X117" s="178">
        <f>+K117/'Total x Ano'!$E$30</f>
        <v>2.5409607639848958E-3</v>
      </c>
      <c r="Y117" s="178">
        <f>+L117/'Total x Ano'!$E$30</f>
        <v>4.1825640907003143E-2</v>
      </c>
    </row>
    <row r="118" spans="1:25" x14ac:dyDescent="0.25">
      <c r="A118" s="162" t="s">
        <v>545</v>
      </c>
      <c r="B118" s="177">
        <f>tab_dinamicas!M639</f>
        <v>30894.485917537975</v>
      </c>
      <c r="C118" s="177">
        <f>tab_dinamicas!N639</f>
        <v>36696.799500515546</v>
      </c>
      <c r="D118" s="177">
        <f>tab_dinamicas!O639</f>
        <v>1016050.9021155287</v>
      </c>
      <c r="E118" s="177">
        <f>tab_dinamicas!P639</f>
        <v>986.98395081619969</v>
      </c>
      <c r="F118" s="177">
        <f>tab_dinamicas!Q639</f>
        <v>475779.34115649469</v>
      </c>
      <c r="G118" s="177">
        <f>tab_dinamicas!R639</f>
        <v>38695.59353164208</v>
      </c>
      <c r="H118" s="177">
        <f>tab_dinamicas!S639</f>
        <v>42575.557423163031</v>
      </c>
      <c r="I118" s="177">
        <f>tab_dinamicas!T639</f>
        <v>18747.226509808635</v>
      </c>
      <c r="J118" s="177">
        <f>tab_dinamicas!U639</f>
        <v>2744.2251493153985</v>
      </c>
      <c r="K118" s="177">
        <f>tab_dinamicas!V639</f>
        <v>110605.7308440084</v>
      </c>
      <c r="L118" s="177">
        <f t="shared" si="6"/>
        <v>1773776.8460988305</v>
      </c>
      <c r="N118" s="162" t="s">
        <v>545</v>
      </c>
      <c r="O118" s="178">
        <f>+B118/'Total x Ano'!$E$30</f>
        <v>1.5390639598734555E-4</v>
      </c>
      <c r="P118" s="178">
        <f>+C118/'Total x Ano'!$E$30</f>
        <v>1.8281165676197329E-4</v>
      </c>
      <c r="Q118" s="178">
        <f>+D118/'Total x Ano'!$E$30</f>
        <v>5.0616389248775723E-3</v>
      </c>
      <c r="R118" s="178">
        <f>+E118/'Total x Ano'!$E$30</f>
        <v>4.9168367187894022E-6</v>
      </c>
      <c r="S118" s="178">
        <f>+F118/'Total x Ano'!$E$30</f>
        <v>2.3701797103237018E-3</v>
      </c>
      <c r="T118" s="178">
        <f>+G118/'Total x Ano'!$E$30</f>
        <v>1.9276900599486896E-4</v>
      </c>
      <c r="U118" s="178">
        <f>+H118/'Total x Ano'!$E$30</f>
        <v>2.1209773865929691E-4</v>
      </c>
      <c r="V118" s="178">
        <f>+I118/'Total x Ano'!$E$30</f>
        <v>9.3392655070695038E-5</v>
      </c>
      <c r="W118" s="178">
        <f>+J118/'Total x Ano'!$E$30</f>
        <v>1.3670847400934067E-5</v>
      </c>
      <c r="X118" s="178">
        <f>+K118/'Total x Ano'!$E$30</f>
        <v>5.5100219033210238E-4</v>
      </c>
      <c r="Y118" s="178">
        <f>+L118/'Total x Ano'!$E$30</f>
        <v>8.8363859621272793E-3</v>
      </c>
    </row>
    <row r="119" spans="1:25" x14ac:dyDescent="0.25">
      <c r="A119" s="162" t="s">
        <v>546</v>
      </c>
      <c r="B119" s="177">
        <f>tab_dinamicas!M640</f>
        <v>617120.52308030298</v>
      </c>
      <c r="C119" s="177">
        <f>tab_dinamicas!N640</f>
        <v>529636.2070910281</v>
      </c>
      <c r="D119" s="177">
        <f>tab_dinamicas!O640</f>
        <v>20308804.994197551</v>
      </c>
      <c r="E119" s="177">
        <f>tab_dinamicas!P640</f>
        <v>109767.74959953155</v>
      </c>
      <c r="F119" s="177">
        <f>tab_dinamicas!Q640</f>
        <v>3880303.5632051565</v>
      </c>
      <c r="G119" s="177">
        <f>tab_dinamicas!R640</f>
        <v>390671.67570154811</v>
      </c>
      <c r="H119" s="177">
        <f>tab_dinamicas!S640</f>
        <v>227847.68016145419</v>
      </c>
      <c r="I119" s="177">
        <f>tab_dinamicas!T640</f>
        <v>436003.76625068032</v>
      </c>
      <c r="J119" s="177">
        <f>tab_dinamicas!U640</f>
        <v>689968.93528048461</v>
      </c>
      <c r="K119" s="177">
        <f>tab_dinamicas!V640</f>
        <v>1233600.9083796716</v>
      </c>
      <c r="L119" s="177">
        <f t="shared" si="6"/>
        <v>28423726.002947405</v>
      </c>
      <c r="N119" s="162" t="s">
        <v>546</v>
      </c>
      <c r="O119" s="178">
        <f>+B119/'Total x Ano'!$E$30</f>
        <v>3.0742960362126624E-3</v>
      </c>
      <c r="P119" s="178">
        <f>+C119/'Total x Ano'!$E$30</f>
        <v>2.6384773009449549E-3</v>
      </c>
      <c r="Q119" s="178">
        <f>+D119/'Total x Ano'!$E$30</f>
        <v>0.10117193701845668</v>
      </c>
      <c r="R119" s="178">
        <f>+E119/'Total x Ano'!$E$30</f>
        <v>5.4682763719059147E-4</v>
      </c>
      <c r="S119" s="178">
        <f>+F119/'Total x Ano'!$E$30</f>
        <v>1.9330424799551178E-2</v>
      </c>
      <c r="T119" s="178">
        <f>+G119/'Total x Ano'!$E$30</f>
        <v>1.9462006839035921E-3</v>
      </c>
      <c r="U119" s="178">
        <f>+H119/'Total x Ano'!$E$30</f>
        <v>1.1350638874952149E-3</v>
      </c>
      <c r="V119" s="178">
        <f>+I119/'Total x Ano'!$E$30</f>
        <v>2.1720305843463874E-3</v>
      </c>
      <c r="W119" s="178">
        <f>+J119/'Total x Ano'!$E$30</f>
        <v>3.4372034043772147E-3</v>
      </c>
      <c r="X119" s="178">
        <f>+K119/'Total x Ano'!$E$30</f>
        <v>6.1454031118107384E-3</v>
      </c>
      <c r="Y119" s="178">
        <f>+L119/'Total x Ano'!$E$30</f>
        <v>0.14159786446428921</v>
      </c>
    </row>
    <row r="120" spans="1:25" x14ac:dyDescent="0.25">
      <c r="A120" s="162" t="s">
        <v>547</v>
      </c>
      <c r="B120" s="177">
        <f>tab_dinamicas!M641</f>
        <v>2928961.78265922</v>
      </c>
      <c r="C120" s="177">
        <f>tab_dinamicas!N641</f>
        <v>1519615.8290710396</v>
      </c>
      <c r="D120" s="177">
        <f>tab_dinamicas!O641</f>
        <v>35296324.759779193</v>
      </c>
      <c r="E120" s="177">
        <f>tab_dinamicas!P641</f>
        <v>1532296.0966300149</v>
      </c>
      <c r="F120" s="177">
        <f>tab_dinamicas!Q641</f>
        <v>16680565.286913183</v>
      </c>
      <c r="G120" s="177">
        <f>tab_dinamicas!R641</f>
        <v>1598421.8786594961</v>
      </c>
      <c r="H120" s="177">
        <f>tab_dinamicas!S641</f>
        <v>2970894.7010019543</v>
      </c>
      <c r="I120" s="177">
        <f>tab_dinamicas!T641</f>
        <v>555901.26468641963</v>
      </c>
      <c r="J120" s="177">
        <f>tab_dinamicas!U641</f>
        <v>495915.58877104375</v>
      </c>
      <c r="K120" s="177">
        <f>tab_dinamicas!V641</f>
        <v>9432885.8988945466</v>
      </c>
      <c r="L120" s="177">
        <f t="shared" si="6"/>
        <v>73011783.087066114</v>
      </c>
      <c r="N120" s="162" t="s">
        <v>547</v>
      </c>
      <c r="O120" s="178">
        <f>+B120/'Total x Ano'!$E$30</f>
        <v>1.4591145913771371E-2</v>
      </c>
      <c r="P120" s="178">
        <f>+C120/'Total x Ano'!$E$30</f>
        <v>7.5702374903373667E-3</v>
      </c>
      <c r="Q120" s="178">
        <f>+D120/'Total x Ano'!$E$30</f>
        <v>0.17583494186879273</v>
      </c>
      <c r="R120" s="178">
        <f>+E120/'Total x Ano'!$E$30</f>
        <v>7.6334065064966325E-3</v>
      </c>
      <c r="S120" s="178">
        <f>+F120/'Total x Ano'!$E$30</f>
        <v>8.3097213308316403E-2</v>
      </c>
      <c r="T120" s="178">
        <f>+G120/'Total x Ano'!$E$30</f>
        <v>7.9628238925365438E-3</v>
      </c>
      <c r="U120" s="178">
        <f>+H120/'Total x Ano'!$E$30</f>
        <v>1.480004223114619E-2</v>
      </c>
      <c r="V120" s="178">
        <f>+I120/'Total x Ano'!$E$30</f>
        <v>2.7693213734340211E-3</v>
      </c>
      <c r="W120" s="178">
        <f>+J120/'Total x Ano'!$E$30</f>
        <v>2.470492021955492E-3</v>
      </c>
      <c r="X120" s="178">
        <f>+K120/'Total x Ano'!$E$30</f>
        <v>4.6991604791021116E-2</v>
      </c>
      <c r="Y120" s="178">
        <f>+L120/'Total x Ano'!$E$30</f>
        <v>0.36372122939780788</v>
      </c>
    </row>
    <row r="121" spans="1:25" x14ac:dyDescent="0.25">
      <c r="A121" s="162" t="s">
        <v>548</v>
      </c>
      <c r="B121" s="177">
        <f>tab_dinamicas!M642</f>
        <v>187550.68332322984</v>
      </c>
      <c r="C121" s="177">
        <f>tab_dinamicas!N642</f>
        <v>306551.78594373632</v>
      </c>
      <c r="D121" s="177">
        <f>tab_dinamicas!O642</f>
        <v>3078581.4605215611</v>
      </c>
      <c r="E121" s="177">
        <f>tab_dinamicas!P642</f>
        <v>82136.718603755857</v>
      </c>
      <c r="F121" s="177">
        <f>tab_dinamicas!Q642</f>
        <v>2311985.2002316937</v>
      </c>
      <c r="G121" s="177">
        <f>tab_dinamicas!R642</f>
        <v>202645.19276446471</v>
      </c>
      <c r="H121" s="177">
        <f>tab_dinamicas!S642</f>
        <v>284105.1526087448</v>
      </c>
      <c r="I121" s="177">
        <f>tab_dinamicas!T642</f>
        <v>88021.240546028566</v>
      </c>
      <c r="J121" s="177">
        <f>tab_dinamicas!U642</f>
        <v>172294.93617085167</v>
      </c>
      <c r="K121" s="177">
        <f>tab_dinamicas!V642</f>
        <v>560644.67946930206</v>
      </c>
      <c r="L121" s="177">
        <f t="shared" si="6"/>
        <v>7274517.0501833679</v>
      </c>
      <c r="N121" s="162" t="s">
        <v>548</v>
      </c>
      <c r="O121" s="178">
        <f>+B121/'Total x Ano'!$E$30</f>
        <v>9.3431720509245381E-4</v>
      </c>
      <c r="P121" s="178">
        <f>+C121/'Total x Ano'!$E$30</f>
        <v>1.5271424384278775E-3</v>
      </c>
      <c r="Q121" s="178">
        <f>+D121/'Total x Ano'!$E$30</f>
        <v>1.533650304481554E-2</v>
      </c>
      <c r="R121" s="178">
        <f>+E121/'Total x Ano'!$E$30</f>
        <v>4.091787243934897E-4</v>
      </c>
      <c r="S121" s="178">
        <f>+F121/'Total x Ano'!$E$30</f>
        <v>1.1517566943612634E-2</v>
      </c>
      <c r="T121" s="178">
        <f>+G121/'Total x Ano'!$E$30</f>
        <v>1.0095131981087556E-3</v>
      </c>
      <c r="U121" s="178">
        <f>+H121/'Total x Ano'!$E$30</f>
        <v>1.4153205279465375E-3</v>
      </c>
      <c r="V121" s="178">
        <f>+I121/'Total x Ano'!$E$30</f>
        <v>4.3849352078340227E-4</v>
      </c>
      <c r="W121" s="178">
        <f>+J121/'Total x Ano'!$E$30</f>
        <v>8.583179776386038E-4</v>
      </c>
      <c r="X121" s="178">
        <f>+K121/'Total x Ano'!$E$30</f>
        <v>2.7929515408320195E-3</v>
      </c>
      <c r="Y121" s="178">
        <f>+L121/'Total x Ano'!$E$30</f>
        <v>3.6239305121651307E-2</v>
      </c>
    </row>
    <row r="122" spans="1:25" x14ac:dyDescent="0.25">
      <c r="A122" s="162" t="s">
        <v>549</v>
      </c>
      <c r="B122" s="177">
        <f>tab_dinamicas!M643</f>
        <v>112457.34868413181</v>
      </c>
      <c r="C122" s="177">
        <f>tab_dinamicas!N643</f>
        <v>113332.89183480345</v>
      </c>
      <c r="D122" s="177">
        <f>tab_dinamicas!O643</f>
        <v>2289395.674765625</v>
      </c>
      <c r="E122" s="177">
        <f>tab_dinamicas!P643</f>
        <v>20490.723807774502</v>
      </c>
      <c r="F122" s="177">
        <f>tab_dinamicas!Q643</f>
        <v>706150.87834495562</v>
      </c>
      <c r="G122" s="177">
        <f>tab_dinamicas!R643</f>
        <v>151890.56922256137</v>
      </c>
      <c r="H122" s="177">
        <f>tab_dinamicas!S643</f>
        <v>245942.79448158393</v>
      </c>
      <c r="I122" s="177">
        <f>tab_dinamicas!T643</f>
        <v>41029.717506740715</v>
      </c>
      <c r="J122" s="177">
        <f>tab_dinamicas!U643</f>
        <v>3901.5421310664096</v>
      </c>
      <c r="K122" s="177">
        <f>tab_dinamicas!V643</f>
        <v>300454.68742479652</v>
      </c>
      <c r="L122" s="177">
        <f t="shared" si="6"/>
        <v>3985046.8282040395</v>
      </c>
      <c r="N122" s="162" t="s">
        <v>549</v>
      </c>
      <c r="O122" s="178">
        <f>+B122/'Total x Ano'!$E$30</f>
        <v>5.6022635509988357E-4</v>
      </c>
      <c r="P122" s="178">
        <f>+C122/'Total x Ano'!$E$30</f>
        <v>5.6458802958156775E-4</v>
      </c>
      <c r="Q122" s="178">
        <f>+D122/'Total x Ano'!$E$30</f>
        <v>1.1405033190475367E-2</v>
      </c>
      <c r="R122" s="178">
        <f>+E122/'Total x Ano'!$E$30</f>
        <v>1.0207819805916973E-4</v>
      </c>
      <c r="S122" s="178">
        <f>+F122/'Total x Ano'!$E$30</f>
        <v>3.5178166420848332E-3</v>
      </c>
      <c r="T122" s="178">
        <f>+G122/'Total x Ano'!$E$30</f>
        <v>7.5666998168888097E-4</v>
      </c>
      <c r="U122" s="178">
        <f>+H122/'Total x Ano'!$E$30</f>
        <v>1.225207929296837E-3</v>
      </c>
      <c r="V122" s="178">
        <f>+I122/'Total x Ano'!$E$30</f>
        <v>2.0439686119705437E-4</v>
      </c>
      <c r="W122" s="178">
        <f>+J122/'Total x Ano'!$E$30</f>
        <v>1.9436228516246217E-5</v>
      </c>
      <c r="X122" s="178">
        <f>+K122/'Total x Ano'!$E$30</f>
        <v>1.4967686538782821E-3</v>
      </c>
      <c r="Y122" s="178">
        <f>+L122/'Total x Ano'!$E$30</f>
        <v>1.9852222069878123E-2</v>
      </c>
    </row>
    <row r="123" spans="1:25" x14ac:dyDescent="0.25">
      <c r="A123" s="162" t="s">
        <v>550</v>
      </c>
      <c r="B123" s="177">
        <f>tab_dinamicas!M644</f>
        <v>547637.27053831075</v>
      </c>
      <c r="C123" s="177">
        <f>tab_dinamicas!N644</f>
        <v>131618.25730126351</v>
      </c>
      <c r="D123" s="177">
        <f>tab_dinamicas!O644</f>
        <v>4481047.5139106512</v>
      </c>
      <c r="E123" s="177">
        <f>tab_dinamicas!P644</f>
        <v>24700.686071193715</v>
      </c>
      <c r="F123" s="177">
        <f>tab_dinamicas!Q644</f>
        <v>2076392.5362124061</v>
      </c>
      <c r="G123" s="177">
        <f>tab_dinamicas!R644</f>
        <v>181131.81744807557</v>
      </c>
      <c r="H123" s="177">
        <f>tab_dinamicas!S644</f>
        <v>115010.93720399111</v>
      </c>
      <c r="I123" s="177">
        <f>tab_dinamicas!T644</f>
        <v>48105.506302573252</v>
      </c>
      <c r="J123" s="177">
        <f>tab_dinamicas!U644</f>
        <v>97660.538337274222</v>
      </c>
      <c r="K123" s="177">
        <f>tab_dinamicas!V644</f>
        <v>618788.34277224354</v>
      </c>
      <c r="L123" s="177">
        <f t="shared" si="6"/>
        <v>8322093.406097983</v>
      </c>
      <c r="N123" s="162" t="s">
        <v>550</v>
      </c>
      <c r="O123" s="178">
        <f>+B123/'Total x Ano'!$E$30</f>
        <v>2.7281528115362507E-3</v>
      </c>
      <c r="P123" s="178">
        <f>+C123/'Total x Ano'!$E$30</f>
        <v>6.5567984142676078E-4</v>
      </c>
      <c r="Q123" s="178">
        <f>+D123/'Total x Ano'!$E$30</f>
        <v>2.2323138017407186E-2</v>
      </c>
      <c r="R123" s="178">
        <f>+E123/'Total x Ano'!$E$30</f>
        <v>1.230508765149637E-4</v>
      </c>
      <c r="S123" s="178">
        <f>+F123/'Total x Ano'!$E$30</f>
        <v>1.0343920036619346E-2</v>
      </c>
      <c r="T123" s="178">
        <f>+G123/'Total x Ano'!$E$30</f>
        <v>9.0234047902528381E-4</v>
      </c>
      <c r="U123" s="178">
        <f>+H123/'Total x Ano'!$E$30</f>
        <v>5.7294751210425058E-4</v>
      </c>
      <c r="V123" s="178">
        <f>+I123/'Total x Ano'!$E$30</f>
        <v>2.3964616604844286E-4</v>
      </c>
      <c r="W123" s="178">
        <f>+J123/'Total x Ano'!$E$30</f>
        <v>4.8651340325884515E-4</v>
      </c>
      <c r="X123" s="178">
        <f>+K123/'Total x Ano'!$E$30</f>
        <v>3.0826045776989469E-3</v>
      </c>
      <c r="Y123" s="178">
        <f>+L123/'Total x Ano'!$E$30</f>
        <v>4.1457993721640281E-2</v>
      </c>
    </row>
    <row r="124" spans="1:25" x14ac:dyDescent="0.25">
      <c r="A124" s="162" t="s">
        <v>551</v>
      </c>
      <c r="B124" s="177">
        <f>tab_dinamicas!M645</f>
        <v>9306.619214829394</v>
      </c>
      <c r="C124" s="177">
        <f>tab_dinamicas!N645</f>
        <v>32051.411680726964</v>
      </c>
      <c r="D124" s="177">
        <f>tab_dinamicas!O645</f>
        <v>656412.7051215471</v>
      </c>
      <c r="E124" s="177">
        <f>tab_dinamicas!P645</f>
        <v>2847.2686609372631</v>
      </c>
      <c r="F124" s="177">
        <f>tab_dinamicas!Q645</f>
        <v>122419.05714368464</v>
      </c>
      <c r="G124" s="177">
        <f>tab_dinamicas!R645</f>
        <v>14012.934962017287</v>
      </c>
      <c r="H124" s="177">
        <f>tab_dinamicas!S645</f>
        <v>53724.307704348546</v>
      </c>
      <c r="I124" s="177">
        <f>tab_dinamicas!T645</f>
        <v>2764.2029581978745</v>
      </c>
      <c r="J124" s="177">
        <f>tab_dinamicas!U645</f>
        <v>2786.1031406223119</v>
      </c>
      <c r="K124" s="177">
        <f>tab_dinamicas!V645</f>
        <v>72434.013185483331</v>
      </c>
      <c r="L124" s="177">
        <f t="shared" si="6"/>
        <v>968758.62377239473</v>
      </c>
      <c r="N124" s="162" t="s">
        <v>551</v>
      </c>
      <c r="O124" s="178">
        <f>+B124/'Total x Ano'!$E$30</f>
        <v>4.6362584766877954E-5</v>
      </c>
      <c r="P124" s="178">
        <f>+C124/'Total x Ano'!$E$30</f>
        <v>1.5966982817756196E-4</v>
      </c>
      <c r="Q124" s="178">
        <f>+D124/'Total x Ano'!$E$30</f>
        <v>3.2700370543538217E-3</v>
      </c>
      <c r="R124" s="178">
        <f>+E124/'Total x Ano'!$E$30</f>
        <v>1.4184177046422634E-5</v>
      </c>
      <c r="S124" s="178">
        <f>+F124/'Total x Ano'!$E$30</f>
        <v>6.0985238386691626E-4</v>
      </c>
      <c r="T124" s="178">
        <f>+G124/'Total x Ano'!$E$30</f>
        <v>6.9807936696718472E-5</v>
      </c>
      <c r="U124" s="178">
        <f>+H124/'Total x Ano'!$E$30</f>
        <v>2.6763722813713016E-4</v>
      </c>
      <c r="V124" s="178">
        <f>+I124/'Total x Ano'!$E$30</f>
        <v>1.377037042174214E-5</v>
      </c>
      <c r="W124" s="178">
        <f>+J124/'Total x Ano'!$E$30</f>
        <v>1.3879470089475961E-5</v>
      </c>
      <c r="X124" s="178">
        <f>+K124/'Total x Ano'!$E$30</f>
        <v>3.6084296550631872E-4</v>
      </c>
      <c r="Y124" s="178">
        <f>+L124/'Total x Ano'!$E$30</f>
        <v>4.8260439990629863E-3</v>
      </c>
    </row>
    <row r="125" spans="1:25" x14ac:dyDescent="0.25">
      <c r="A125" s="162" t="s">
        <v>552</v>
      </c>
      <c r="B125" s="177">
        <f>tab_dinamicas!M646</f>
        <v>8180.9758587058859</v>
      </c>
      <c r="C125" s="177">
        <f>tab_dinamicas!N646</f>
        <v>44332.120983130248</v>
      </c>
      <c r="D125" s="177">
        <f>tab_dinamicas!O646</f>
        <v>459977.2487905728</v>
      </c>
      <c r="E125" s="177">
        <f>tab_dinamicas!P646</f>
        <v>10336.377154541831</v>
      </c>
      <c r="F125" s="177">
        <f>tab_dinamicas!Q646</f>
        <v>52030.651144254109</v>
      </c>
      <c r="G125" s="177">
        <f>tab_dinamicas!R646</f>
        <v>22005.856150383777</v>
      </c>
      <c r="H125" s="177">
        <f>tab_dinamicas!S646</f>
        <v>17039.98669912191</v>
      </c>
      <c r="I125" s="177">
        <f>tab_dinamicas!T646</f>
        <v>23798.343659062783</v>
      </c>
      <c r="J125" s="177">
        <f>tab_dinamicas!U646</f>
        <v>3503.6415583904495</v>
      </c>
      <c r="K125" s="177">
        <f>tab_dinamicas!V646</f>
        <v>52354.668135111395</v>
      </c>
      <c r="L125" s="177">
        <f t="shared" si="6"/>
        <v>693559.87013327517</v>
      </c>
      <c r="N125" s="162" t="s">
        <v>552</v>
      </c>
      <c r="O125" s="178">
        <f>+B125/'Total x Ano'!$E$30</f>
        <v>4.0754991471087796E-5</v>
      </c>
      <c r="P125" s="178">
        <f>+C125/'Total x Ano'!$E$30</f>
        <v>2.208483735641421E-4</v>
      </c>
      <c r="Q125" s="178">
        <f>+D125/'Total x Ano'!$E$30</f>
        <v>2.2914587666708545E-3</v>
      </c>
      <c r="R125" s="178">
        <f>+E125/'Total x Ano'!$E$30</f>
        <v>5.1492507746128014E-5</v>
      </c>
      <c r="S125" s="178">
        <f>+F125/'Total x Ano'!$E$30</f>
        <v>2.5919997568048746E-4</v>
      </c>
      <c r="T125" s="178">
        <f>+G125/'Total x Ano'!$E$30</f>
        <v>1.0962610026143561E-4</v>
      </c>
      <c r="U125" s="178">
        <f>+H125/'Total x Ano'!$E$30</f>
        <v>8.4887735226738258E-5</v>
      </c>
      <c r="V125" s="178">
        <f>+I125/'Total x Ano'!$E$30</f>
        <v>1.1855569672889179E-4</v>
      </c>
      <c r="W125" s="178">
        <f>+J125/'Total x Ano'!$E$30</f>
        <v>1.7454015791771207E-5</v>
      </c>
      <c r="X125" s="178">
        <f>+K125/'Total x Ano'!$E$30</f>
        <v>2.6081412415457491E-4</v>
      </c>
      <c r="Y125" s="178">
        <f>+L125/'Total x Ano'!$E$30</f>
        <v>3.4550922872961117E-3</v>
      </c>
    </row>
    <row r="126" spans="1:25" x14ac:dyDescent="0.25">
      <c r="A126" s="162" t="s">
        <v>553</v>
      </c>
      <c r="B126" s="177">
        <f>tab_dinamicas!M647</f>
        <v>88395.563092581637</v>
      </c>
      <c r="C126" s="177">
        <f>tab_dinamicas!N647</f>
        <v>39393.183981059847</v>
      </c>
      <c r="D126" s="177">
        <f>tab_dinamicas!O647</f>
        <v>1244290.9519521305</v>
      </c>
      <c r="E126" s="177">
        <f>tab_dinamicas!P647</f>
        <v>3516.6986714881332</v>
      </c>
      <c r="F126" s="177">
        <f>tab_dinamicas!Q647</f>
        <v>392165.8671607846</v>
      </c>
      <c r="G126" s="177">
        <f>tab_dinamicas!R647</f>
        <v>39051.268668156576</v>
      </c>
      <c r="H126" s="177">
        <f>tab_dinamicas!S647</f>
        <v>59320.244395933078</v>
      </c>
      <c r="I126" s="177">
        <f>tab_dinamicas!T647</f>
        <v>33659.493562555719</v>
      </c>
      <c r="J126" s="177">
        <f>tab_dinamicas!U647</f>
        <v>6693.5859411581241</v>
      </c>
      <c r="K126" s="177">
        <f>tab_dinamicas!V647</f>
        <v>140218.27898980444</v>
      </c>
      <c r="L126" s="177">
        <f t="shared" si="6"/>
        <v>2046705.1364156527</v>
      </c>
      <c r="N126" s="162" t="s">
        <v>553</v>
      </c>
      <c r="O126" s="178">
        <f>+B126/'Total x Ano'!$E$30</f>
        <v>4.4035827536227954E-4</v>
      </c>
      <c r="P126" s="178">
        <f>+C126/'Total x Ano'!$E$30</f>
        <v>1.9624417733229307E-4</v>
      </c>
      <c r="Q126" s="178">
        <f>+D126/'Total x Ano'!$E$30</f>
        <v>6.1986574719440088E-3</v>
      </c>
      <c r="R126" s="178">
        <f>+E126/'Total x Ano'!$E$30</f>
        <v>1.7519062131245101E-5</v>
      </c>
      <c r="S126" s="178">
        <f>+F126/'Total x Ano'!$E$30</f>
        <v>1.9536442653575762E-3</v>
      </c>
      <c r="T126" s="178">
        <f>+G126/'Total x Ano'!$E$30</f>
        <v>1.9454086517224333E-4</v>
      </c>
      <c r="U126" s="178">
        <f>+H126/'Total x Ano'!$E$30</f>
        <v>2.955143855908561E-4</v>
      </c>
      <c r="V126" s="178">
        <f>+I126/'Total x Ano'!$E$30</f>
        <v>1.6768077510011026E-4</v>
      </c>
      <c r="W126" s="178">
        <f>+J126/'Total x Ano'!$E$30</f>
        <v>3.3345293111040322E-5</v>
      </c>
      <c r="X126" s="178">
        <f>+K126/'Total x Ano'!$E$30</f>
        <v>6.9852238449510072E-4</v>
      </c>
      <c r="Y126" s="178">
        <f>+L126/'Total x Ano'!$E$30</f>
        <v>1.0196026955596753E-2</v>
      </c>
    </row>
    <row r="127" spans="1:25" x14ac:dyDescent="0.25">
      <c r="A127" s="162" t="s">
        <v>554</v>
      </c>
      <c r="B127" s="177">
        <f>tab_dinamicas!M648</f>
        <v>55275.411770590763</v>
      </c>
      <c r="C127" s="177">
        <f>tab_dinamicas!N648</f>
        <v>76962.256360737505</v>
      </c>
      <c r="D127" s="177">
        <f>tab_dinamicas!O648</f>
        <v>3147861.6244205218</v>
      </c>
      <c r="E127" s="177">
        <f>tab_dinamicas!P648</f>
        <v>2486.9428048955824</v>
      </c>
      <c r="F127" s="177">
        <f>tab_dinamicas!Q648</f>
        <v>920414.04143488593</v>
      </c>
      <c r="G127" s="177">
        <f>tab_dinamicas!R648</f>
        <v>120318.67156412097</v>
      </c>
      <c r="H127" s="177">
        <f>tab_dinamicas!S648</f>
        <v>35983.095880618035</v>
      </c>
      <c r="I127" s="177">
        <f>tab_dinamicas!T648</f>
        <v>10734.799214980812</v>
      </c>
      <c r="J127" s="177">
        <f>tab_dinamicas!U648</f>
        <v>230107.99284045552</v>
      </c>
      <c r="K127" s="177">
        <f>tab_dinamicas!V648</f>
        <v>393619.6775584289</v>
      </c>
      <c r="L127" s="177">
        <f t="shared" si="6"/>
        <v>4993764.5138502363</v>
      </c>
      <c r="N127" s="162" t="s">
        <v>554</v>
      </c>
      <c r="O127" s="178">
        <f>+B127/'Total x Ano'!$E$30</f>
        <v>2.7536432990130414E-4</v>
      </c>
      <c r="P127" s="178">
        <f>+C127/'Total x Ano'!$E$30</f>
        <v>3.8340121713471164E-4</v>
      </c>
      <c r="Q127" s="178">
        <f>+D127/'Total x Ano'!$E$30</f>
        <v>1.5681634547167186E-2</v>
      </c>
      <c r="R127" s="178">
        <f>+E127/'Total x Ano'!$E$30</f>
        <v>1.2389149479611788E-5</v>
      </c>
      <c r="S127" s="178">
        <f>+F127/'Total x Ano'!$E$30</f>
        <v>4.5852068330735803E-3</v>
      </c>
      <c r="T127" s="178">
        <f>+G127/'Total x Ano'!$E$30</f>
        <v>5.9938893820229923E-4</v>
      </c>
      <c r="U127" s="178">
        <f>+H127/'Total x Ano'!$E$30</f>
        <v>1.7925621478974765E-4</v>
      </c>
      <c r="V127" s="178">
        <f>+I127/'Total x Ano'!$E$30</f>
        <v>5.3477318354975407E-5</v>
      </c>
      <c r="W127" s="178">
        <f>+J127/'Total x Ano'!$E$30</f>
        <v>1.146324038551236E-3</v>
      </c>
      <c r="X127" s="178">
        <f>+K127/'Total x Ano'!$E$30</f>
        <v>1.9608866813455809E-3</v>
      </c>
      <c r="Y127" s="178">
        <f>+L127/'Total x Ano'!$E$30</f>
        <v>2.4877329268000233E-2</v>
      </c>
    </row>
    <row r="128" spans="1:25" x14ac:dyDescent="0.25">
      <c r="A128" s="162" t="s">
        <v>94</v>
      </c>
      <c r="B128" s="168">
        <f t="shared" ref="B128:K128" si="7">SUM(B101:B127)</f>
        <v>6334904.1044207178</v>
      </c>
      <c r="C128" s="168">
        <f t="shared" si="7"/>
        <v>4035719.2330271392</v>
      </c>
      <c r="D128" s="168">
        <f t="shared" si="7"/>
        <v>83743270.387047961</v>
      </c>
      <c r="E128" s="168">
        <f t="shared" si="7"/>
        <v>1888248.7918711514</v>
      </c>
      <c r="F128" s="168">
        <f t="shared" si="7"/>
        <v>31741614.95298256</v>
      </c>
      <c r="G128" s="168">
        <f t="shared" si="7"/>
        <v>3254278.8832426402</v>
      </c>
      <c r="H128" s="168">
        <f t="shared" si="7"/>
        <v>4700028.8575698193</v>
      </c>
      <c r="I128" s="168">
        <f t="shared" si="7"/>
        <v>1426540.5070495454</v>
      </c>
      <c r="J128" s="168">
        <f t="shared" si="7"/>
        <v>2409001.6968766074</v>
      </c>
      <c r="K128" s="168">
        <f t="shared" si="7"/>
        <v>14541448.359784707</v>
      </c>
      <c r="L128" s="177">
        <f t="shared" si="6"/>
        <v>154075055.77387285</v>
      </c>
      <c r="N128" s="162" t="s">
        <v>94</v>
      </c>
      <c r="O128" s="178">
        <f>+B128/'Total x Ano'!$E$30</f>
        <v>3.1558455519836444E-2</v>
      </c>
      <c r="P128" s="178">
        <f>+C128/'Total x Ano'!$E$30</f>
        <v>2.0104655699074971E-2</v>
      </c>
      <c r="Q128" s="178">
        <f>+D128/'Total x Ano'!$E$30</f>
        <v>0.41718204885706878</v>
      </c>
      <c r="R128" s="178">
        <f>+E128/'Total x Ano'!$E$30</f>
        <v>9.4066483922095202E-3</v>
      </c>
      <c r="S128" s="178">
        <f>+F128/'Total x Ano'!$E$30</f>
        <v>0.158126520482361</v>
      </c>
      <c r="T128" s="178">
        <f>+G128/'Total x Ano'!$E$30</f>
        <v>1.6211771116517486E-2</v>
      </c>
      <c r="U128" s="178">
        <f>+H128/'Total x Ano'!$E$30</f>
        <v>2.341403266705458E-2</v>
      </c>
      <c r="V128" s="178">
        <f>+I128/'Total x Ano'!$E$30</f>
        <v>7.1065661605756395E-3</v>
      </c>
      <c r="W128" s="178">
        <f>+J128/'Total x Ano'!$E$30</f>
        <v>1.200087193822531E-2</v>
      </c>
      <c r="X128" s="178">
        <f>+K128/'Total x Ano'!$E$30</f>
        <v>7.2440820522606461E-2</v>
      </c>
      <c r="Y128" s="178">
        <f>+L128/'Total x Ano'!$E$30</f>
        <v>0.76755239135553022</v>
      </c>
    </row>
    <row r="129" spans="1:25" x14ac:dyDescent="0.25">
      <c r="A129" s="181"/>
      <c r="B129" s="179"/>
      <c r="C129" s="177"/>
      <c r="D129" s="177"/>
      <c r="E129" s="177"/>
      <c r="F129" s="177"/>
      <c r="G129" s="177"/>
      <c r="H129" s="177"/>
      <c r="I129" s="177"/>
      <c r="J129" s="177"/>
      <c r="K129" s="177"/>
      <c r="L129" s="177"/>
    </row>
    <row r="130" spans="1:25" x14ac:dyDescent="0.25">
      <c r="A130" s="162"/>
      <c r="B130" s="162"/>
    </row>
    <row r="131" spans="1:25" s="122" customFormat="1" x14ac:dyDescent="0.25">
      <c r="A131" s="185"/>
      <c r="B131" s="176">
        <v>2011</v>
      </c>
      <c r="C131" s="162">
        <v>2011</v>
      </c>
      <c r="D131" s="162">
        <v>2011</v>
      </c>
      <c r="E131" s="162">
        <v>2011</v>
      </c>
      <c r="F131" s="162">
        <v>2011</v>
      </c>
      <c r="G131" s="162">
        <v>2011</v>
      </c>
      <c r="H131" s="162">
        <v>2011</v>
      </c>
      <c r="I131" s="162">
        <v>2011</v>
      </c>
      <c r="J131" s="162">
        <v>2011</v>
      </c>
      <c r="K131" s="162">
        <v>2011</v>
      </c>
      <c r="L131" s="185">
        <v>2011</v>
      </c>
      <c r="M131" s="162"/>
      <c r="N131" s="162"/>
      <c r="O131" s="176">
        <v>2011</v>
      </c>
      <c r="P131" s="162">
        <v>2011</v>
      </c>
      <c r="Q131" s="162">
        <v>2011</v>
      </c>
      <c r="R131" s="162">
        <v>2011</v>
      </c>
      <c r="S131" s="162">
        <v>2011</v>
      </c>
      <c r="T131" s="162">
        <v>2011</v>
      </c>
      <c r="U131" s="162">
        <v>2011</v>
      </c>
      <c r="V131" s="162">
        <v>2011</v>
      </c>
      <c r="W131" s="162">
        <v>2011</v>
      </c>
      <c r="X131" s="162">
        <v>2011</v>
      </c>
      <c r="Y131" s="185">
        <v>2011</v>
      </c>
    </row>
    <row r="132" spans="1:25" s="122" customFormat="1" x14ac:dyDescent="0.25">
      <c r="A132" s="185"/>
      <c r="B132" s="162" t="s">
        <v>779</v>
      </c>
      <c r="C132" s="162" t="s">
        <v>781</v>
      </c>
      <c r="D132" s="162" t="s">
        <v>23</v>
      </c>
      <c r="E132" s="162" t="s">
        <v>786</v>
      </c>
      <c r="F132" s="162" t="s">
        <v>787</v>
      </c>
      <c r="G132" s="162" t="s">
        <v>790</v>
      </c>
      <c r="H132" s="162" t="s">
        <v>25</v>
      </c>
      <c r="I132" s="162" t="s">
        <v>24</v>
      </c>
      <c r="J132" s="162" t="s">
        <v>35</v>
      </c>
      <c r="K132" s="162" t="s">
        <v>794</v>
      </c>
      <c r="L132" s="162" t="s">
        <v>938</v>
      </c>
      <c r="M132" s="162"/>
      <c r="N132" s="162"/>
      <c r="O132" s="162" t="s">
        <v>779</v>
      </c>
      <c r="P132" s="162" t="s">
        <v>781</v>
      </c>
      <c r="Q132" s="162" t="s">
        <v>23</v>
      </c>
      <c r="R132" s="162" t="s">
        <v>786</v>
      </c>
      <c r="S132" s="162" t="s">
        <v>787</v>
      </c>
      <c r="T132" s="162" t="s">
        <v>790</v>
      </c>
      <c r="U132" s="162" t="s">
        <v>25</v>
      </c>
      <c r="V132" s="162" t="s">
        <v>24</v>
      </c>
      <c r="W132" s="162" t="s">
        <v>35</v>
      </c>
      <c r="X132" s="162" t="s">
        <v>794</v>
      </c>
      <c r="Y132" s="185" t="s">
        <v>938</v>
      </c>
    </row>
    <row r="133" spans="1:25" x14ac:dyDescent="0.25">
      <c r="A133" s="162" t="s">
        <v>528</v>
      </c>
      <c r="B133" s="177">
        <f>tab_dinamicas!M654</f>
        <v>5207.013357054514</v>
      </c>
      <c r="C133" s="177">
        <f>tab_dinamicas!N654</f>
        <v>26337.530081676057</v>
      </c>
      <c r="D133" s="177">
        <f>tab_dinamicas!O654</f>
        <v>286859.46589689341</v>
      </c>
      <c r="E133" s="177">
        <f>tab_dinamicas!P654</f>
        <v>701.0987005097096</v>
      </c>
      <c r="F133" s="177">
        <f>tab_dinamicas!Q654</f>
        <v>39674.178232848484</v>
      </c>
      <c r="G133" s="177">
        <f>tab_dinamicas!R654</f>
        <v>13666.840329498937</v>
      </c>
      <c r="H133" s="177">
        <f>tab_dinamicas!S654</f>
        <v>9043.6232159286319</v>
      </c>
      <c r="I133" s="177">
        <f>tab_dinamicas!T654</f>
        <v>3790.5690245405099</v>
      </c>
      <c r="J133" s="177">
        <f>tab_dinamicas!U654</f>
        <v>1837.7371503577779</v>
      </c>
      <c r="K133" s="177">
        <f>tab_dinamicas!V654</f>
        <v>13712.546747651268</v>
      </c>
      <c r="L133" s="177">
        <f>SUM(B133:K133)</f>
        <v>400830.60273695923</v>
      </c>
      <c r="N133" s="162" t="s">
        <v>528</v>
      </c>
      <c r="O133" s="178">
        <f>+B133/'Total x Ano'!$F$30</f>
        <v>2.5613554161560986E-5</v>
      </c>
      <c r="P133" s="178">
        <f>+C133/'Total x Ano'!$F$30</f>
        <v>1.2955560260178699E-4</v>
      </c>
      <c r="Q133" s="178">
        <f>+D133/'Total x Ano'!$F$30</f>
        <v>1.4110757861898091E-3</v>
      </c>
      <c r="R133" s="178">
        <f>+E133/'Total x Ano'!$F$30</f>
        <v>3.4487389039969132E-6</v>
      </c>
      <c r="S133" s="178">
        <f>+F133/'Total x Ano'!$F$30</f>
        <v>1.9515922915882961E-4</v>
      </c>
      <c r="T133" s="178">
        <f>+G133/'Total x Ano'!$F$30</f>
        <v>6.7227858081594344E-5</v>
      </c>
      <c r="U133" s="178">
        <f>+H133/'Total x Ano'!$F$30</f>
        <v>4.4486026283015207E-5</v>
      </c>
      <c r="V133" s="178">
        <f>+I133/'Total x Ano'!$F$30</f>
        <v>1.8645994998584998E-5</v>
      </c>
      <c r="W133" s="178">
        <f>+J133/'Total x Ano'!$F$30</f>
        <v>9.0399192027478577E-6</v>
      </c>
      <c r="X133" s="178">
        <f>+K133/'Total x Ano'!$F$30</f>
        <v>6.7452690194861269E-5</v>
      </c>
      <c r="Y133" s="178">
        <f>+L133/'Total x Ano'!$F$30</f>
        <v>1.971705399776787E-3</v>
      </c>
    </row>
    <row r="134" spans="1:25" x14ac:dyDescent="0.25">
      <c r="A134" s="162" t="s">
        <v>529</v>
      </c>
      <c r="B134" s="177">
        <f>tab_dinamicas!M655</f>
        <v>4965.5626129914499</v>
      </c>
      <c r="C134" s="177">
        <f>tab_dinamicas!N655</f>
        <v>387.10555966633223</v>
      </c>
      <c r="D134" s="177">
        <f>tab_dinamicas!O655</f>
        <v>67432.471715822787</v>
      </c>
      <c r="E134" s="177">
        <f>tab_dinamicas!P655</f>
        <v>409.08043936934155</v>
      </c>
      <c r="F134" s="177">
        <f>tab_dinamicas!Q655</f>
        <v>6688.8357318737699</v>
      </c>
      <c r="G134" s="177">
        <f>tab_dinamicas!R655</f>
        <v>2656.9415231570574</v>
      </c>
      <c r="H134" s="177">
        <f>tab_dinamicas!S655</f>
        <v>3669.059919060343</v>
      </c>
      <c r="I134" s="177">
        <f>tab_dinamicas!T655</f>
        <v>1644.2567110149685</v>
      </c>
      <c r="J134" s="177">
        <f>tab_dinamicas!U655</f>
        <v>39443.886712572152</v>
      </c>
      <c r="K134" s="177">
        <f>tab_dinamicas!V655</f>
        <v>4494.5428897821903</v>
      </c>
      <c r="L134" s="177">
        <f t="shared" ref="L134:L160" si="8">SUM(B134:K134)</f>
        <v>131791.74381531039</v>
      </c>
      <c r="N134" s="162" t="s">
        <v>529</v>
      </c>
      <c r="O134" s="178">
        <f>+B134/'Total x Ano'!$F$30</f>
        <v>2.4425846105842291E-5</v>
      </c>
      <c r="P134" s="178">
        <f>+C134/'Total x Ano'!$F$30</f>
        <v>1.9041912395561335E-6</v>
      </c>
      <c r="Q134" s="178">
        <f>+D134/'Total x Ano'!$F$30</f>
        <v>3.317036366348376E-4</v>
      </c>
      <c r="R134" s="178">
        <f>+E134/'Total x Ano'!$F$30</f>
        <v>2.0122867509118426E-6</v>
      </c>
      <c r="S134" s="178">
        <f>+F134/'Total x Ano'!$F$30</f>
        <v>3.2902711122110068E-5</v>
      </c>
      <c r="T134" s="178">
        <f>+G134/'Total x Ano'!$F$30</f>
        <v>1.3069625703049865E-5</v>
      </c>
      <c r="U134" s="178">
        <f>+H134/'Total x Ano'!$F$30</f>
        <v>1.8048285747441531E-5</v>
      </c>
      <c r="V134" s="178">
        <f>+I134/'Total x Ano'!$F$30</f>
        <v>8.0881794293909105E-6</v>
      </c>
      <c r="W134" s="178">
        <f>+J134/'Total x Ano'!$F$30</f>
        <v>1.9402641387239396E-4</v>
      </c>
      <c r="X134" s="178">
        <f>+K134/'Total x Ano'!$F$30</f>
        <v>2.2108876978955234E-5</v>
      </c>
      <c r="Y134" s="178">
        <f>+L134/'Total x Ano'!$F$30</f>
        <v>6.4829005358448943E-4</v>
      </c>
    </row>
    <row r="135" spans="1:25" x14ac:dyDescent="0.25">
      <c r="A135" s="162" t="s">
        <v>530</v>
      </c>
      <c r="B135" s="177">
        <f>tab_dinamicas!M656</f>
        <v>50388.609906367463</v>
      </c>
      <c r="C135" s="177">
        <f>tab_dinamicas!N656</f>
        <v>154760.3803017039</v>
      </c>
      <c r="D135" s="177">
        <f>tab_dinamicas!O656</f>
        <v>832850.86405360093</v>
      </c>
      <c r="E135" s="177">
        <f>tab_dinamicas!P656</f>
        <v>681.04822868157885</v>
      </c>
      <c r="F135" s="177">
        <f>tab_dinamicas!Q656</f>
        <v>166353.94670135804</v>
      </c>
      <c r="G135" s="177">
        <f>tab_dinamicas!R656</f>
        <v>18223.632785044123</v>
      </c>
      <c r="H135" s="177">
        <f>tab_dinamicas!S656</f>
        <v>81870.861734293649</v>
      </c>
      <c r="I135" s="177">
        <f>tab_dinamicas!T656</f>
        <v>2689.5765414700272</v>
      </c>
      <c r="J135" s="177">
        <f>tab_dinamicas!U656</f>
        <v>8482.4484477814385</v>
      </c>
      <c r="K135" s="177">
        <f>tab_dinamicas!V656</f>
        <v>89041.032412020344</v>
      </c>
      <c r="L135" s="177">
        <f t="shared" si="8"/>
        <v>1405342.4011123215</v>
      </c>
      <c r="N135" s="162" t="s">
        <v>530</v>
      </c>
      <c r="O135" s="178">
        <f>+B135/'Total x Ano'!$F$30</f>
        <v>2.4786404421527959E-4</v>
      </c>
      <c r="P135" s="178">
        <f>+C135/'Total x Ano'!$F$30</f>
        <v>7.6127390331178076E-4</v>
      </c>
      <c r="Q135" s="178">
        <f>+D135/'Total x Ano'!$F$30</f>
        <v>4.0968342602844682E-3</v>
      </c>
      <c r="R135" s="178">
        <f>+E135/'Total x Ano'!$F$30</f>
        <v>3.3501096493899707E-6</v>
      </c>
      <c r="S135" s="178">
        <f>+F135/'Total x Ano'!$F$30</f>
        <v>8.1830322521679968E-4</v>
      </c>
      <c r="T135" s="178">
        <f>+G135/'Total x Ano'!$F$30</f>
        <v>8.9642943728526973E-5</v>
      </c>
      <c r="U135" s="178">
        <f>+H135/'Total x Ano'!$F$30</f>
        <v>4.0272678548902886E-4</v>
      </c>
      <c r="V135" s="178">
        <f>+I135/'Total x Ano'!$F$30</f>
        <v>1.3230158959218738E-5</v>
      </c>
      <c r="W135" s="178">
        <f>+J135/'Total x Ano'!$F$30</f>
        <v>4.1725580067034992E-5</v>
      </c>
      <c r="X135" s="178">
        <f>+K135/'Total x Ano'!$F$30</f>
        <v>4.3799720682427919E-4</v>
      </c>
      <c r="Y135" s="178">
        <f>+L135/'Total x Ano'!$F$30</f>
        <v>6.912948217745807E-3</v>
      </c>
    </row>
    <row r="136" spans="1:25" x14ac:dyDescent="0.25">
      <c r="A136" s="162" t="s">
        <v>531</v>
      </c>
      <c r="B136" s="177">
        <f>tab_dinamicas!M657</f>
        <v>0</v>
      </c>
      <c r="C136" s="177">
        <f>tab_dinamicas!N657</f>
        <v>2958.2213258435918</v>
      </c>
      <c r="D136" s="177">
        <f>tab_dinamicas!O657</f>
        <v>80336.277669762523</v>
      </c>
      <c r="E136" s="177">
        <f>tab_dinamicas!P657</f>
        <v>512.74015355870574</v>
      </c>
      <c r="F136" s="177">
        <f>tab_dinamicas!Q657</f>
        <v>9984.5077254940788</v>
      </c>
      <c r="G136" s="177">
        <f>tab_dinamicas!R657</f>
        <v>3609.9816895758113</v>
      </c>
      <c r="H136" s="177">
        <f>tab_dinamicas!S657</f>
        <v>4483.6518776383391</v>
      </c>
      <c r="I136" s="177">
        <f>tab_dinamicas!T657</f>
        <v>2603.6485436079843</v>
      </c>
      <c r="J136" s="177">
        <f>tab_dinamicas!U657</f>
        <v>1451.0786086765909</v>
      </c>
      <c r="K136" s="177">
        <f>tab_dinamicas!V657</f>
        <v>4311.2575438777958</v>
      </c>
      <c r="L136" s="177">
        <f t="shared" si="8"/>
        <v>110251.36513803544</v>
      </c>
      <c r="N136" s="162" t="s">
        <v>531</v>
      </c>
      <c r="O136" s="178">
        <f>+B136/'Total x Ano'!$F$30</f>
        <v>0</v>
      </c>
      <c r="P136" s="178">
        <f>+C136/'Total x Ano'!$F$30</f>
        <v>1.4551635833375551E-5</v>
      </c>
      <c r="Q136" s="178">
        <f>+D136/'Total x Ano'!$F$30</f>
        <v>3.9517809118827697E-4</v>
      </c>
      <c r="R136" s="178">
        <f>+E136/'Total x Ano'!$F$30</f>
        <v>2.5221939705973972E-6</v>
      </c>
      <c r="S136" s="178">
        <f>+F136/'Total x Ano'!$F$30</f>
        <v>4.9114283345747382E-5</v>
      </c>
      <c r="T136" s="178">
        <f>+G136/'Total x Ano'!$F$30</f>
        <v>1.7757677038204962E-5</v>
      </c>
      <c r="U136" s="178">
        <f>+H136/'Total x Ano'!$F$30</f>
        <v>2.2055303555902113E-5</v>
      </c>
      <c r="V136" s="178">
        <f>+I136/'Total x Ano'!$F$30</f>
        <v>1.2807474922072549E-5</v>
      </c>
      <c r="W136" s="178">
        <f>+J136/'Total x Ano'!$F$30</f>
        <v>7.1379268665915396E-6</v>
      </c>
      <c r="X136" s="178">
        <f>+K136/'Total x Ano'!$F$30</f>
        <v>2.1207287370397313E-5</v>
      </c>
      <c r="Y136" s="178">
        <f>+L136/'Total x Ano'!$F$30</f>
        <v>5.4233187409116583E-4</v>
      </c>
    </row>
    <row r="137" spans="1:25" x14ac:dyDescent="0.25">
      <c r="A137" s="162" t="s">
        <v>532</v>
      </c>
      <c r="B137" s="177">
        <f>tab_dinamicas!M658</f>
        <v>22554.607677812772</v>
      </c>
      <c r="C137" s="177">
        <f>tab_dinamicas!N658</f>
        <v>105886.92610293109</v>
      </c>
      <c r="D137" s="177">
        <f>tab_dinamicas!O658</f>
        <v>645557.67940936272</v>
      </c>
      <c r="E137" s="177">
        <f>tab_dinamicas!P658</f>
        <v>6800.7111212899417</v>
      </c>
      <c r="F137" s="177">
        <f>tab_dinamicas!Q658</f>
        <v>246996.24188485619</v>
      </c>
      <c r="G137" s="177">
        <f>tab_dinamicas!R658</f>
        <v>35365.009357930743</v>
      </c>
      <c r="H137" s="177">
        <f>tab_dinamicas!S658</f>
        <v>23036.404542861728</v>
      </c>
      <c r="I137" s="177">
        <f>tab_dinamicas!T658</f>
        <v>3144.7089678224688</v>
      </c>
      <c r="J137" s="177">
        <f>tab_dinamicas!U658</f>
        <v>302535.15626499616</v>
      </c>
      <c r="K137" s="177">
        <f>tab_dinamicas!V658</f>
        <v>84662.990117783687</v>
      </c>
      <c r="L137" s="177">
        <f t="shared" si="8"/>
        <v>1476540.4354476472</v>
      </c>
      <c r="N137" s="162" t="s">
        <v>532</v>
      </c>
      <c r="O137" s="178">
        <f>+B137/'Total x Ano'!$F$30</f>
        <v>1.1094722170545961E-4</v>
      </c>
      <c r="P137" s="178">
        <f>+C137/'Total x Ano'!$F$30</f>
        <v>5.208629843563193E-4</v>
      </c>
      <c r="Q137" s="178">
        <f>+D137/'Total x Ano'!$F$30</f>
        <v>3.1755298963390436E-3</v>
      </c>
      <c r="R137" s="178">
        <f>+E137/'Total x Ano'!$F$30</f>
        <v>3.345303165130068E-5</v>
      </c>
      <c r="S137" s="178">
        <f>+F137/'Total x Ano'!$F$30</f>
        <v>1.2149866315684869E-3</v>
      </c>
      <c r="T137" s="178">
        <f>+G137/'Total x Ano'!$F$30</f>
        <v>1.7396221605351777E-4</v>
      </c>
      <c r="U137" s="178">
        <f>+H137/'Total x Ano'!$F$30</f>
        <v>1.1331720412178714E-4</v>
      </c>
      <c r="V137" s="178">
        <f>+I137/'Total x Ano'!$F$30</f>
        <v>1.5468977693429812E-5</v>
      </c>
      <c r="W137" s="178">
        <f>+J137/'Total x Ano'!$F$30</f>
        <v>1.488185276166302E-3</v>
      </c>
      <c r="X137" s="178">
        <f>+K137/'Total x Ano'!$F$30</f>
        <v>4.1646140199037943E-4</v>
      </c>
      <c r="Y137" s="178">
        <f>+L137/'Total x Ano'!$F$30</f>
        <v>7.2631748416460253E-3</v>
      </c>
    </row>
    <row r="138" spans="1:25" x14ac:dyDescent="0.25">
      <c r="A138" s="162" t="s">
        <v>533</v>
      </c>
      <c r="B138" s="177">
        <f>tab_dinamicas!M659</f>
        <v>1348.6752281672952</v>
      </c>
      <c r="C138" s="177">
        <f>tab_dinamicas!N659</f>
        <v>3806.7164196051926</v>
      </c>
      <c r="D138" s="177">
        <f>tab_dinamicas!O659</f>
        <v>78576.421084296613</v>
      </c>
      <c r="E138" s="177">
        <f>tab_dinamicas!P659</f>
        <v>0</v>
      </c>
      <c r="F138" s="177">
        <f>tab_dinamicas!Q659</f>
        <v>813.21432196997296</v>
      </c>
      <c r="G138" s="177">
        <f>tab_dinamicas!R659</f>
        <v>1724.5834972788641</v>
      </c>
      <c r="H138" s="177">
        <f>tab_dinamicas!S659</f>
        <v>1312.6491010882107</v>
      </c>
      <c r="I138" s="177">
        <f>tab_dinamicas!T659</f>
        <v>0</v>
      </c>
      <c r="J138" s="177">
        <f>tab_dinamicas!U659</f>
        <v>604.96898397796667</v>
      </c>
      <c r="K138" s="177">
        <f>tab_dinamicas!V659</f>
        <v>11449.236393284522</v>
      </c>
      <c r="L138" s="177">
        <f t="shared" si="8"/>
        <v>99636.46502966863</v>
      </c>
      <c r="N138" s="162" t="s">
        <v>533</v>
      </c>
      <c r="O138" s="178">
        <f>+B138/'Total x Ano'!$F$30</f>
        <v>6.6341996139144882E-6</v>
      </c>
      <c r="P138" s="178">
        <f>+C138/'Total x Ano'!$F$30</f>
        <v>1.8725424827105993E-5</v>
      </c>
      <c r="Q138" s="178">
        <f>+D138/'Total x Ano'!$F$30</f>
        <v>3.8652127030508465E-4</v>
      </c>
      <c r="R138" s="178">
        <f>+E138/'Total x Ano'!$F$30</f>
        <v>0</v>
      </c>
      <c r="S138" s="178">
        <f>+F138/'Total x Ano'!$F$30</f>
        <v>4.000241146398298E-6</v>
      </c>
      <c r="T138" s="178">
        <f>+G138/'Total x Ano'!$F$30</f>
        <v>8.4833108318880757E-6</v>
      </c>
      <c r="U138" s="178">
        <f>+H138/'Total x Ano'!$F$30</f>
        <v>6.456985327355908E-6</v>
      </c>
      <c r="V138" s="178">
        <f>+I138/'Total x Ano'!$F$30</f>
        <v>0</v>
      </c>
      <c r="W138" s="178">
        <f>+J138/'Total x Ano'!$F$30</f>
        <v>2.9758721122139696E-6</v>
      </c>
      <c r="X138" s="178">
        <f>+K138/'Total x Ano'!$F$30</f>
        <v>5.6319355522797455E-5</v>
      </c>
      <c r="Y138" s="178">
        <f>+L138/'Total x Ano'!$F$30</f>
        <v>4.9011665968675875E-4</v>
      </c>
    </row>
    <row r="139" spans="1:25" x14ac:dyDescent="0.25">
      <c r="A139" s="162" t="s">
        <v>534</v>
      </c>
      <c r="B139" s="177">
        <f>tab_dinamicas!M660</f>
        <v>8388.7245800243272</v>
      </c>
      <c r="C139" s="177">
        <f>tab_dinamicas!N660</f>
        <v>2292.605096456582</v>
      </c>
      <c r="D139" s="177">
        <f>tab_dinamicas!O660</f>
        <v>109060.54414853959</v>
      </c>
      <c r="E139" s="177">
        <f>tab_dinamicas!P660</f>
        <v>0</v>
      </c>
      <c r="F139" s="177">
        <f>tab_dinamicas!Q660</f>
        <v>29996.472310269259</v>
      </c>
      <c r="G139" s="177">
        <f>tab_dinamicas!R660</f>
        <v>4960.5834631049729</v>
      </c>
      <c r="H139" s="177">
        <f>tab_dinamicas!S660</f>
        <v>5380.041236139703</v>
      </c>
      <c r="I139" s="177">
        <f>tab_dinamicas!T660</f>
        <v>85.303482458326002</v>
      </c>
      <c r="J139" s="177">
        <f>tab_dinamicas!U660</f>
        <v>0</v>
      </c>
      <c r="K139" s="177">
        <f>tab_dinamicas!V660</f>
        <v>17236.433800286668</v>
      </c>
      <c r="L139" s="177">
        <f t="shared" si="8"/>
        <v>177400.70811727943</v>
      </c>
      <c r="N139" s="162" t="s">
        <v>534</v>
      </c>
      <c r="O139" s="178">
        <f>+B139/'Total x Ano'!$F$30</f>
        <v>4.1264547763406394E-5</v>
      </c>
      <c r="P139" s="178">
        <f>+C139/'Total x Ano'!$F$30</f>
        <v>1.1277436945615778E-5</v>
      </c>
      <c r="Q139" s="178">
        <f>+D139/'Total x Ano'!$F$30</f>
        <v>5.3647416722166989E-4</v>
      </c>
      <c r="R139" s="178">
        <f>+E139/'Total x Ano'!$F$30</f>
        <v>0</v>
      </c>
      <c r="S139" s="178">
        <f>+F139/'Total x Ano'!$F$30</f>
        <v>1.4755411893344262E-4</v>
      </c>
      <c r="T139" s="178">
        <f>+G139/'Total x Ano'!$F$30</f>
        <v>2.4401353423271577E-5</v>
      </c>
      <c r="U139" s="178">
        <f>+H139/'Total x Ano'!$F$30</f>
        <v>2.6464686787599711E-5</v>
      </c>
      <c r="V139" s="178">
        <f>+I139/'Total x Ano'!$F$30</f>
        <v>4.1961201523632387E-7</v>
      </c>
      <c r="W139" s="178">
        <f>+J139/'Total x Ano'!$F$30</f>
        <v>0</v>
      </c>
      <c r="X139" s="178">
        <f>+K139/'Total x Ano'!$F$30</f>
        <v>8.4786863490118178E-5</v>
      </c>
      <c r="Y139" s="178">
        <f>+L139/'Total x Ano'!$F$30</f>
        <v>8.726427865803605E-4</v>
      </c>
    </row>
    <row r="140" spans="1:25" x14ac:dyDescent="0.25">
      <c r="A140" s="162" t="s">
        <v>535</v>
      </c>
      <c r="B140" s="177">
        <f>tab_dinamicas!M661</f>
        <v>7701.1544229675619</v>
      </c>
      <c r="C140" s="177">
        <f>tab_dinamicas!N661</f>
        <v>6063.9096922464396</v>
      </c>
      <c r="D140" s="177">
        <f>tab_dinamicas!O661</f>
        <v>417934.5400726326</v>
      </c>
      <c r="E140" s="177">
        <f>tab_dinamicas!P661</f>
        <v>580.84206415743984</v>
      </c>
      <c r="F140" s="177">
        <f>tab_dinamicas!Q661</f>
        <v>55176.297827590686</v>
      </c>
      <c r="G140" s="177">
        <f>tab_dinamicas!R661</f>
        <v>10852.356692665151</v>
      </c>
      <c r="H140" s="177">
        <f>tab_dinamicas!S661</f>
        <v>7585.3503734094566</v>
      </c>
      <c r="I140" s="177">
        <f>tab_dinamicas!T661</f>
        <v>4381.974155420442</v>
      </c>
      <c r="J140" s="177">
        <f>tab_dinamicas!U661</f>
        <v>15342.680988222504</v>
      </c>
      <c r="K140" s="177">
        <f>tab_dinamicas!V661</f>
        <v>67074.941597977217</v>
      </c>
      <c r="L140" s="177">
        <f t="shared" si="8"/>
        <v>592694.04788728943</v>
      </c>
      <c r="N140" s="162" t="s">
        <v>535</v>
      </c>
      <c r="O140" s="178">
        <f>+B140/'Total x Ano'!$F$30</f>
        <v>3.7882356428370401E-5</v>
      </c>
      <c r="P140" s="178">
        <f>+C140/'Total x Ano'!$F$30</f>
        <v>2.9828669274055545E-5</v>
      </c>
      <c r="Q140" s="178">
        <f>+D140/'Total x Ano'!$F$30</f>
        <v>2.0558405066571418E-3</v>
      </c>
      <c r="R140" s="178">
        <f>+E140/'Total x Ano'!$F$30</f>
        <v>2.8571906099402215E-6</v>
      </c>
      <c r="S140" s="178">
        <f>+F140/'Total x Ano'!$F$30</f>
        <v>2.7141491598570871E-4</v>
      </c>
      <c r="T140" s="178">
        <f>+G140/'Total x Ano'!$F$30</f>
        <v>5.3383274992287981E-5</v>
      </c>
      <c r="U140" s="178">
        <f>+H140/'Total x Ano'!$F$30</f>
        <v>3.7312710627199932E-5</v>
      </c>
      <c r="V140" s="178">
        <f>+I140/'Total x Ano'!$F$30</f>
        <v>2.1555145851961543E-5</v>
      </c>
      <c r="W140" s="178">
        <f>+J140/'Total x Ano'!$F$30</f>
        <v>7.5471400499285275E-5</v>
      </c>
      <c r="X140" s="178">
        <f>+K140/'Total x Ano'!$F$30</f>
        <v>3.2994492844458107E-4</v>
      </c>
      <c r="Y140" s="178">
        <f>+L140/'Total x Ano'!$F$30</f>
        <v>2.9154910993705319E-3</v>
      </c>
    </row>
    <row r="141" spans="1:25" x14ac:dyDescent="0.25">
      <c r="A141" s="162" t="s">
        <v>536</v>
      </c>
      <c r="B141" s="177">
        <f>tab_dinamicas!M662</f>
        <v>7853.5636205241644</v>
      </c>
      <c r="C141" s="177">
        <f>tab_dinamicas!N662</f>
        <v>121464.63794819094</v>
      </c>
      <c r="D141" s="177">
        <f>tab_dinamicas!O662</f>
        <v>178867.32805333071</v>
      </c>
      <c r="E141" s="177">
        <f>tab_dinamicas!P662</f>
        <v>5818.3806024873456</v>
      </c>
      <c r="F141" s="177">
        <f>tab_dinamicas!Q662</f>
        <v>32302.010465217179</v>
      </c>
      <c r="G141" s="177">
        <f>tab_dinamicas!R662</f>
        <v>11340.704876246749</v>
      </c>
      <c r="H141" s="177">
        <f>tab_dinamicas!S662</f>
        <v>5486.8456518402591</v>
      </c>
      <c r="I141" s="177">
        <f>tab_dinamicas!T662</f>
        <v>255.91044737497799</v>
      </c>
      <c r="J141" s="177">
        <f>tab_dinamicas!U662</f>
        <v>21083.77859191304</v>
      </c>
      <c r="K141" s="177">
        <f>tab_dinamicas!V662</f>
        <v>24888.633389076647</v>
      </c>
      <c r="L141" s="177">
        <f t="shared" si="8"/>
        <v>409361.79364620202</v>
      </c>
      <c r="N141" s="162" t="s">
        <v>536</v>
      </c>
      <c r="O141" s="178">
        <f>+B141/'Total x Ano'!$F$30</f>
        <v>3.8632064748409039E-5</v>
      </c>
      <c r="P141" s="178">
        <f>+C141/'Total x Ano'!$F$30</f>
        <v>5.9749051317208154E-4</v>
      </c>
      <c r="Q141" s="178">
        <f>+D141/'Total x Ano'!$F$30</f>
        <v>8.7985716199877198E-4</v>
      </c>
      <c r="R141" s="178">
        <f>+E141/'Total x Ano'!$F$30</f>
        <v>2.8620899635772769E-5</v>
      </c>
      <c r="S141" s="178">
        <f>+F141/'Total x Ano'!$F$30</f>
        <v>1.5889517422827844E-4</v>
      </c>
      <c r="T141" s="178">
        <f>+G141/'Total x Ano'!$F$30</f>
        <v>5.5785483665887935E-5</v>
      </c>
      <c r="U141" s="178">
        <f>+H141/'Total x Ano'!$F$30</f>
        <v>2.6990062948299162E-5</v>
      </c>
      <c r="V141" s="178">
        <f>+I141/'Total x Ano'!$F$30</f>
        <v>1.2588360457089716E-6</v>
      </c>
      <c r="W141" s="178">
        <f>+J141/'Total x Ano'!$F$30</f>
        <v>1.0371214127244094E-4</v>
      </c>
      <c r="X141" s="178">
        <f>+K141/'Total x Ano'!$F$30</f>
        <v>1.224284086874248E-4</v>
      </c>
      <c r="Y141" s="178">
        <f>+L141/'Total x Ano'!$F$30</f>
        <v>2.0136707464030756E-3</v>
      </c>
    </row>
    <row r="142" spans="1:25" x14ac:dyDescent="0.25">
      <c r="A142" s="162" t="s">
        <v>537</v>
      </c>
      <c r="B142" s="177">
        <f>tab_dinamicas!M663</f>
        <v>80185.264954540165</v>
      </c>
      <c r="C142" s="177">
        <f>tab_dinamicas!N663</f>
        <v>265850.86606446764</v>
      </c>
      <c r="D142" s="177">
        <f>tab_dinamicas!O663</f>
        <v>802774.18807897228</v>
      </c>
      <c r="E142" s="177">
        <f>tab_dinamicas!P663</f>
        <v>4222.1587844359537</v>
      </c>
      <c r="F142" s="177">
        <f>tab_dinamicas!Q663</f>
        <v>350466.91953343467</v>
      </c>
      <c r="G142" s="177">
        <f>tab_dinamicas!R663</f>
        <v>34652.521263132287</v>
      </c>
      <c r="H142" s="177">
        <f>tab_dinamicas!S663</f>
        <v>82710.272775399178</v>
      </c>
      <c r="I142" s="177">
        <f>tab_dinamicas!T663</f>
        <v>23889.57255231091</v>
      </c>
      <c r="J142" s="177">
        <f>tab_dinamicas!U663</f>
        <v>7561.6026453727118</v>
      </c>
      <c r="K142" s="177">
        <f>tab_dinamicas!V663</f>
        <v>163245.57392246136</v>
      </c>
      <c r="L142" s="177">
        <f t="shared" si="8"/>
        <v>1815558.9405745275</v>
      </c>
      <c r="N142" s="162" t="s">
        <v>537</v>
      </c>
      <c r="O142" s="178">
        <f>+B142/'Total x Ano'!$F$30</f>
        <v>3.9443525223335248E-4</v>
      </c>
      <c r="P142" s="178">
        <f>+C142/'Total x Ano'!$F$30</f>
        <v>1.307733452923587E-3</v>
      </c>
      <c r="Q142" s="178">
        <f>+D142/'Total x Ano'!$F$30</f>
        <v>3.948885615591217E-3</v>
      </c>
      <c r="R142" s="178">
        <f>+E142/'Total x Ano'!$F$30</f>
        <v>2.076900620148123E-5</v>
      </c>
      <c r="S142" s="178">
        <f>+F142/'Total x Ano'!$F$30</f>
        <v>1.723963971235706E-3</v>
      </c>
      <c r="T142" s="178">
        <f>+G142/'Total x Ano'!$F$30</f>
        <v>1.7045745216024615E-4</v>
      </c>
      <c r="U142" s="178">
        <f>+H142/'Total x Ano'!$F$30</f>
        <v>4.0685588958207675E-4</v>
      </c>
      <c r="V142" s="178">
        <f>+I142/'Total x Ano'!$F$30</f>
        <v>1.1751397941703995E-4</v>
      </c>
      <c r="W142" s="178">
        <f>+J142/'Total x Ano'!$F$30</f>
        <v>3.7195894387913915E-5</v>
      </c>
      <c r="X142" s="178">
        <f>+K142/'Total x Ano'!$F$30</f>
        <v>8.0301298701936411E-4</v>
      </c>
      <c r="Y142" s="178">
        <f>+L142/'Total x Ano'!$F$30</f>
        <v>8.9308235007519859E-3</v>
      </c>
    </row>
    <row r="143" spans="1:25" x14ac:dyDescent="0.25">
      <c r="A143" s="162" t="s">
        <v>538</v>
      </c>
      <c r="B143" s="177">
        <f>tab_dinamicas!M664</f>
        <v>21908.70813575482</v>
      </c>
      <c r="C143" s="177">
        <f>tab_dinamicas!N664</f>
        <v>19507.059871664984</v>
      </c>
      <c r="D143" s="177">
        <f>tab_dinamicas!O664</f>
        <v>926188.36432823376</v>
      </c>
      <c r="E143" s="177">
        <f>tab_dinamicas!P664</f>
        <v>3646.9313745906638</v>
      </c>
      <c r="F143" s="177">
        <f>tab_dinamicas!Q664</f>
        <v>115043.57092912942</v>
      </c>
      <c r="G143" s="177">
        <f>tab_dinamicas!R664</f>
        <v>16841.300040126363</v>
      </c>
      <c r="H143" s="177">
        <f>tab_dinamicas!S664</f>
        <v>11172.176421600621</v>
      </c>
      <c r="I143" s="177">
        <f>tab_dinamicas!T664</f>
        <v>691.32977977960581</v>
      </c>
      <c r="J143" s="177">
        <f>tab_dinamicas!U664</f>
        <v>14570.739971615771</v>
      </c>
      <c r="K143" s="177">
        <f>tab_dinamicas!V664</f>
        <v>67673.795934551075</v>
      </c>
      <c r="L143" s="177">
        <f t="shared" si="8"/>
        <v>1197243.976787047</v>
      </c>
      <c r="N143" s="162" t="s">
        <v>538</v>
      </c>
      <c r="O143" s="178">
        <f>+B143/'Total x Ano'!$F$30</f>
        <v>1.0777001016998023E-4</v>
      </c>
      <c r="P143" s="178">
        <f>+C143/'Total x Ano'!$F$30</f>
        <v>9.5956184533073976E-5</v>
      </c>
      <c r="Q143" s="178">
        <f>+D143/'Total x Ano'!$F$30</f>
        <v>4.5559660033114126E-3</v>
      </c>
      <c r="R143" s="178">
        <f>+E143/'Total x Ano'!$F$30</f>
        <v>1.7939434351559716E-5</v>
      </c>
      <c r="S143" s="178">
        <f>+F143/'Total x Ano'!$F$30</f>
        <v>5.6590496948513778E-4</v>
      </c>
      <c r="T143" s="178">
        <f>+G143/'Total x Ano'!$F$30</f>
        <v>8.2843181138465385E-5</v>
      </c>
      <c r="U143" s="178">
        <f>+H143/'Total x Ano'!$F$30</f>
        <v>5.4956483929408563E-5</v>
      </c>
      <c r="V143" s="178">
        <f>+I143/'Total x Ano'!$F$30</f>
        <v>3.4006851036582769E-6</v>
      </c>
      <c r="W143" s="178">
        <f>+J143/'Total x Ano'!$F$30</f>
        <v>7.167418476685403E-5</v>
      </c>
      <c r="X143" s="178">
        <f>+K143/'Total x Ano'!$F$30</f>
        <v>3.3289072230622711E-4</v>
      </c>
      <c r="Y143" s="178">
        <f>+L143/'Total x Ano'!$F$30</f>
        <v>5.8893018590957776E-3</v>
      </c>
    </row>
    <row r="144" spans="1:25" x14ac:dyDescent="0.25">
      <c r="A144" s="162" t="s">
        <v>539</v>
      </c>
      <c r="B144" s="177">
        <f>tab_dinamicas!M665</f>
        <v>2682.319658501799</v>
      </c>
      <c r="C144" s="177">
        <f>tab_dinamicas!N665</f>
        <v>33556.673510837267</v>
      </c>
      <c r="D144" s="177">
        <f>tab_dinamicas!O665</f>
        <v>510404.32377713767</v>
      </c>
      <c r="E144" s="177">
        <f>tab_dinamicas!P665</f>
        <v>8952.3559139006647</v>
      </c>
      <c r="F144" s="177">
        <f>tab_dinamicas!Q665</f>
        <v>117969.23148899073</v>
      </c>
      <c r="G144" s="177">
        <f>tab_dinamicas!R665</f>
        <v>12944.821342120986</v>
      </c>
      <c r="H144" s="177">
        <f>tab_dinamicas!S665</f>
        <v>8241.7866552873365</v>
      </c>
      <c r="I144" s="177">
        <f>tab_dinamicas!T665</f>
        <v>6148.0954867615419</v>
      </c>
      <c r="J144" s="177">
        <f>tab_dinamicas!U665</f>
        <v>76.896417186226856</v>
      </c>
      <c r="K144" s="177">
        <f>tab_dinamicas!V665</f>
        <v>35007.61924073151</v>
      </c>
      <c r="L144" s="177">
        <f t="shared" si="8"/>
        <v>735984.12349145568</v>
      </c>
      <c r="N144" s="162" t="s">
        <v>539</v>
      </c>
      <c r="O144" s="178">
        <f>+B144/'Total x Ano'!$F$30</f>
        <v>1.3194461995872371E-5</v>
      </c>
      <c r="P144" s="178">
        <f>+C144/'Total x Ano'!$F$30</f>
        <v>1.6506692330396701E-4</v>
      </c>
      <c r="Q144" s="178">
        <f>+D144/'Total x Ano'!$F$30</f>
        <v>2.5107039093050973E-3</v>
      </c>
      <c r="R144" s="178">
        <f>+E144/'Total x Ano'!$F$30</f>
        <v>4.4037077946728389E-5</v>
      </c>
      <c r="S144" s="178">
        <f>+F144/'Total x Ano'!$F$30</f>
        <v>5.8029643731320193E-4</v>
      </c>
      <c r="T144" s="178">
        <f>+G144/'Total x Ano'!$F$30</f>
        <v>6.3676211260134703E-5</v>
      </c>
      <c r="U144" s="178">
        <f>+H144/'Total x Ano'!$F$30</f>
        <v>4.0541752902790308E-5</v>
      </c>
      <c r="V144" s="178">
        <f>+I144/'Total x Ano'!$F$30</f>
        <v>3.0242783327464924E-5</v>
      </c>
      <c r="W144" s="178">
        <f>+J144/'Total x Ano'!$F$30</f>
        <v>3.7825724870879958E-7</v>
      </c>
      <c r="X144" s="178">
        <f>+K144/'Total x Ano'!$F$30</f>
        <v>1.722041965333091E-4</v>
      </c>
      <c r="Y144" s="178">
        <f>+L144/'Total x Ano'!$F$30</f>
        <v>3.6203420111372746E-3</v>
      </c>
    </row>
    <row r="145" spans="1:25" x14ac:dyDescent="0.25">
      <c r="A145" s="162" t="s">
        <v>540</v>
      </c>
      <c r="B145" s="177">
        <f>tab_dinamicas!M666</f>
        <v>447561.0816439169</v>
      </c>
      <c r="C145" s="177">
        <f>tab_dinamicas!N666</f>
        <v>62246.054924569209</v>
      </c>
      <c r="D145" s="177">
        <f>tab_dinamicas!O666</f>
        <v>1318710.7686537402</v>
      </c>
      <c r="E145" s="177">
        <f>tab_dinamicas!P666</f>
        <v>9662.4404714642951</v>
      </c>
      <c r="F145" s="177">
        <f>tab_dinamicas!Q666</f>
        <v>698004.43876195687</v>
      </c>
      <c r="G145" s="177">
        <f>tab_dinamicas!R666</f>
        <v>37403.431327805927</v>
      </c>
      <c r="H145" s="177">
        <f>tab_dinamicas!S666</f>
        <v>47538.655094719681</v>
      </c>
      <c r="I145" s="177">
        <f>tab_dinamicas!T666</f>
        <v>11220.652606005655</v>
      </c>
      <c r="J145" s="177">
        <f>tab_dinamicas!U666</f>
        <v>16393.810659646868</v>
      </c>
      <c r="K145" s="177">
        <f>tab_dinamicas!V666</f>
        <v>265301.01926197187</v>
      </c>
      <c r="L145" s="177">
        <f t="shared" si="8"/>
        <v>2914042.3534057979</v>
      </c>
      <c r="N145" s="162" t="s">
        <v>540</v>
      </c>
      <c r="O145" s="178">
        <f>+B145/'Total x Ano'!$F$30</f>
        <v>2.2015749181365633E-3</v>
      </c>
      <c r="P145" s="178">
        <f>+C145/'Total x Ano'!$F$30</f>
        <v>3.0619139799092736E-4</v>
      </c>
      <c r="Q145" s="178">
        <f>+D145/'Total x Ano'!$F$30</f>
        <v>6.4868029674986435E-3</v>
      </c>
      <c r="R145" s="178">
        <f>+E145/'Total x Ano'!$F$30</f>
        <v>4.7530018722423365E-5</v>
      </c>
      <c r="S145" s="178">
        <f>+F145/'Total x Ano'!$F$30</f>
        <v>3.4335180786539679E-3</v>
      </c>
      <c r="T145" s="178">
        <f>+G145/'Total x Ano'!$F$30</f>
        <v>1.8398931372915126E-4</v>
      </c>
      <c r="U145" s="178">
        <f>+H145/'Total x Ano'!$F$30</f>
        <v>2.3384497667683281E-4</v>
      </c>
      <c r="V145" s="178">
        <f>+I145/'Total x Ano'!$F$30</f>
        <v>5.5194940658758399E-5</v>
      </c>
      <c r="W145" s="178">
        <f>+J145/'Total x Ano'!$F$30</f>
        <v>8.0641958921874295E-5</v>
      </c>
      <c r="X145" s="178">
        <f>+K145/'Total x Ano'!$F$30</f>
        <v>1.3050287295264006E-3</v>
      </c>
      <c r="Y145" s="178">
        <f>+L145/'Total x Ano'!$F$30</f>
        <v>1.4334317300515544E-2</v>
      </c>
    </row>
    <row r="146" spans="1:25" x14ac:dyDescent="0.25">
      <c r="A146" s="162" t="s">
        <v>541</v>
      </c>
      <c r="B146" s="177">
        <f>tab_dinamicas!M667</f>
        <v>6238.4250174544713</v>
      </c>
      <c r="C146" s="177">
        <f>tab_dinamicas!N667</f>
        <v>3739.8655114869207</v>
      </c>
      <c r="D146" s="177">
        <f>tab_dinamicas!O667</f>
        <v>389586.94345081976</v>
      </c>
      <c r="E146" s="177">
        <f>tab_dinamicas!P667</f>
        <v>4870.0563507167881</v>
      </c>
      <c r="F146" s="177">
        <f>tab_dinamicas!Q667</f>
        <v>57445.5679577017</v>
      </c>
      <c r="G146" s="177">
        <f>tab_dinamicas!R667</f>
        <v>10866.82495729324</v>
      </c>
      <c r="H146" s="177">
        <f>tab_dinamicas!S667</f>
        <v>5972.542134541216</v>
      </c>
      <c r="I146" s="177">
        <f>tab_dinamicas!T667</f>
        <v>1881.3722186221623</v>
      </c>
      <c r="J146" s="177">
        <f>tab_dinamicas!U667</f>
        <v>415.48876181125786</v>
      </c>
      <c r="K146" s="177">
        <f>tab_dinamicas!V667</f>
        <v>25492.437755415645</v>
      </c>
      <c r="L146" s="177">
        <f t="shared" si="8"/>
        <v>506509.52411586314</v>
      </c>
      <c r="N146" s="162" t="s">
        <v>541</v>
      </c>
      <c r="O146" s="178">
        <f>+B146/'Total x Ano'!$F$30</f>
        <v>3.0687118720547247E-5</v>
      </c>
      <c r="P146" s="178">
        <f>+C146/'Total x Ano'!$F$30</f>
        <v>1.8396581930339258E-5</v>
      </c>
      <c r="Q146" s="178">
        <f>+D146/'Total x Ano'!$F$30</f>
        <v>1.9163972881297332E-3</v>
      </c>
      <c r="R146" s="178">
        <f>+E146/'Total x Ano'!$F$30</f>
        <v>2.3956046116136852E-5</v>
      </c>
      <c r="S146" s="178">
        <f>+F146/'Total x Ano'!$F$30</f>
        <v>2.8257756708704762E-4</v>
      </c>
      <c r="T146" s="178">
        <f>+G146/'Total x Ano'!$F$30</f>
        <v>5.3454445095812543E-5</v>
      </c>
      <c r="U146" s="178">
        <f>+H146/'Total x Ano'!$F$30</f>
        <v>2.9379227775173713E-5</v>
      </c>
      <c r="V146" s="178">
        <f>+I146/'Total x Ano'!$F$30</f>
        <v>9.2545622442947024E-6</v>
      </c>
      <c r="W146" s="178">
        <f>+J146/'Total x Ano'!$F$30</f>
        <v>2.0438096033985553E-6</v>
      </c>
      <c r="X146" s="178">
        <f>+K146/'Total x Ano'!$F$30</f>
        <v>1.2539855198833607E-4</v>
      </c>
      <c r="Y146" s="178">
        <f>+L146/'Total x Ano'!$F$30</f>
        <v>2.4915451986908198E-3</v>
      </c>
    </row>
    <row r="147" spans="1:25" x14ac:dyDescent="0.25">
      <c r="A147" s="162" t="s">
        <v>542</v>
      </c>
      <c r="B147" s="177">
        <f>tab_dinamicas!M668</f>
        <v>30953.843252645314</v>
      </c>
      <c r="C147" s="177">
        <f>tab_dinamicas!N668</f>
        <v>8605.7436338277166</v>
      </c>
      <c r="D147" s="177">
        <f>tab_dinamicas!O668</f>
        <v>284303.45397630485</v>
      </c>
      <c r="E147" s="177">
        <f>tab_dinamicas!P668</f>
        <v>12670.229163747215</v>
      </c>
      <c r="F147" s="177">
        <f>tab_dinamicas!Q668</f>
        <v>71979.165158987307</v>
      </c>
      <c r="G147" s="177">
        <f>tab_dinamicas!R668</f>
        <v>15189.060268430036</v>
      </c>
      <c r="H147" s="177">
        <f>tab_dinamicas!S668</f>
        <v>42453.293108697457</v>
      </c>
      <c r="I147" s="177">
        <f>tab_dinamicas!T668</f>
        <v>0</v>
      </c>
      <c r="J147" s="177">
        <f>tab_dinamicas!U668</f>
        <v>968.86219233551276</v>
      </c>
      <c r="K147" s="177">
        <f>tab_dinamicas!V668</f>
        <v>41389.7145529521</v>
      </c>
      <c r="L147" s="177">
        <f t="shared" si="8"/>
        <v>508513.36530792754</v>
      </c>
      <c r="N147" s="162" t="s">
        <v>542</v>
      </c>
      <c r="O147" s="178">
        <f>+B147/'Total x Ano'!$F$30</f>
        <v>1.5226347356800133E-4</v>
      </c>
      <c r="P147" s="178">
        <f>+C147/'Total x Ano'!$F$30</f>
        <v>4.2332075136109005E-5</v>
      </c>
      <c r="Q147" s="178">
        <f>+D147/'Total x Ano'!$F$30</f>
        <v>1.3985026381534416E-3</v>
      </c>
      <c r="R147" s="178">
        <f>+E147/'Total x Ano'!$F$30</f>
        <v>6.2325478863109292E-5</v>
      </c>
      <c r="S147" s="178">
        <f>+F147/'Total x Ano'!$F$30</f>
        <v>3.5406904474440804E-4</v>
      </c>
      <c r="T147" s="178">
        <f>+G147/'Total x Ano'!$F$30</f>
        <v>7.4715732641930635E-5</v>
      </c>
      <c r="U147" s="178">
        <f>+H147/'Total x Ano'!$F$30</f>
        <v>2.0882983157764578E-4</v>
      </c>
      <c r="V147" s="178">
        <f>+I147/'Total x Ano'!$F$30</f>
        <v>0</v>
      </c>
      <c r="W147" s="178">
        <f>+J147/'Total x Ano'!$F$30</f>
        <v>4.7658806568747137E-6</v>
      </c>
      <c r="X147" s="178">
        <f>+K147/'Total x Ano'!$F$30</f>
        <v>2.0359803648233442E-4</v>
      </c>
      <c r="Y147" s="178">
        <f>+L147/'Total x Ano'!$F$30</f>
        <v>2.5014021918238548E-3</v>
      </c>
    </row>
    <row r="148" spans="1:25" x14ac:dyDescent="0.25">
      <c r="A148" s="162" t="s">
        <v>543</v>
      </c>
      <c r="B148" s="177">
        <f>tab_dinamicas!M669</f>
        <v>105711.46259746519</v>
      </c>
      <c r="C148" s="177">
        <f>tab_dinamicas!N669</f>
        <v>159504.30169510306</v>
      </c>
      <c r="D148" s="177">
        <f>tab_dinamicas!O669</f>
        <v>1696393.4941393719</v>
      </c>
      <c r="E148" s="177">
        <f>tab_dinamicas!P669</f>
        <v>13973.513849492198</v>
      </c>
      <c r="F148" s="177">
        <f>tab_dinamicas!Q669</f>
        <v>374077.65702211659</v>
      </c>
      <c r="G148" s="177">
        <f>tab_dinamicas!R669</f>
        <v>70277.273856218395</v>
      </c>
      <c r="H148" s="177">
        <f>tab_dinamicas!S669</f>
        <v>62238.244060898411</v>
      </c>
      <c r="I148" s="177">
        <f>tab_dinamicas!T669</f>
        <v>15916.145759324179</v>
      </c>
      <c r="J148" s="177">
        <f>tab_dinamicas!U669</f>
        <v>38378.566642319012</v>
      </c>
      <c r="K148" s="177">
        <f>tab_dinamicas!V669</f>
        <v>309261.23624771589</v>
      </c>
      <c r="L148" s="177">
        <f t="shared" si="8"/>
        <v>2845731.8958700243</v>
      </c>
      <c r="N148" s="162" t="s">
        <v>543</v>
      </c>
      <c r="O148" s="178">
        <f>+B148/'Total x Ano'!$F$30</f>
        <v>5.1999987076462105E-4</v>
      </c>
      <c r="P148" s="178">
        <f>+C148/'Total x Ano'!$F$30</f>
        <v>7.8460948538463941E-4</v>
      </c>
      <c r="Q148" s="178">
        <f>+D148/'Total x Ano'!$F$30</f>
        <v>8.344642823431803E-3</v>
      </c>
      <c r="R148" s="178">
        <f>+E148/'Total x Ano'!$F$30</f>
        <v>6.8736400171969807E-5</v>
      </c>
      <c r="S148" s="178">
        <f>+F148/'Total x Ano'!$F$30</f>
        <v>1.8401063472949925E-3</v>
      </c>
      <c r="T148" s="178">
        <f>+G148/'Total x Ano'!$F$30</f>
        <v>3.4569735793060275E-4</v>
      </c>
      <c r="U148" s="178">
        <f>+H148/'Total x Ano'!$F$30</f>
        <v>3.0615297596932653E-4</v>
      </c>
      <c r="V148" s="178">
        <f>+I148/'Total x Ano'!$F$30</f>
        <v>7.8292301842751167E-5</v>
      </c>
      <c r="W148" s="178">
        <f>+J148/'Total x Ano'!$F$30</f>
        <v>1.8878605218177941E-4</v>
      </c>
      <c r="X148" s="178">
        <f>+K148/'Total x Ano'!$F$30</f>
        <v>1.5212711935855417E-3</v>
      </c>
      <c r="Y148" s="178">
        <f>+L148/'Total x Ano'!$F$30</f>
        <v>1.3998294808558026E-2</v>
      </c>
    </row>
    <row r="149" spans="1:25" x14ac:dyDescent="0.25">
      <c r="A149" s="162" t="s">
        <v>544</v>
      </c>
      <c r="B149" s="177">
        <f>tab_dinamicas!M670</f>
        <v>558131.79801845853</v>
      </c>
      <c r="C149" s="177">
        <f>tab_dinamicas!N670</f>
        <v>281877.8995636988</v>
      </c>
      <c r="D149" s="177">
        <f>tab_dinamicas!O670</f>
        <v>4103801.241454497</v>
      </c>
      <c r="E149" s="177">
        <f>tab_dinamicas!P670</f>
        <v>63872.60671242165</v>
      </c>
      <c r="F149" s="177">
        <f>tab_dinamicas!Q670</f>
        <v>1591441.1841744408</v>
      </c>
      <c r="G149" s="177">
        <f>tab_dinamicas!R670</f>
        <v>260208.93027778878</v>
      </c>
      <c r="H149" s="177">
        <f>tab_dinamicas!S670</f>
        <v>299961.56296816398</v>
      </c>
      <c r="I149" s="177">
        <f>tab_dinamicas!T670</f>
        <v>23345.918249645296</v>
      </c>
      <c r="J149" s="177">
        <f>tab_dinamicas!U670</f>
        <v>212347.77825442888</v>
      </c>
      <c r="K149" s="177">
        <f>tab_dinamicas!V670</f>
        <v>583031.76211430016</v>
      </c>
      <c r="L149" s="177">
        <f t="shared" si="8"/>
        <v>7978020.6817878438</v>
      </c>
      <c r="N149" s="162" t="s">
        <v>544</v>
      </c>
      <c r="O149" s="178">
        <f>+B149/'Total x Ano'!$F$30</f>
        <v>2.7454776966276059E-3</v>
      </c>
      <c r="P149" s="178">
        <f>+C149/'Total x Ano'!$F$30</f>
        <v>1.3865712169991386E-3</v>
      </c>
      <c r="Q149" s="178">
        <f>+D149/'Total x Ano'!$F$30</f>
        <v>2.0186799640885867E-2</v>
      </c>
      <c r="R149" s="178">
        <f>+E149/'Total x Ano'!$F$30</f>
        <v>3.1419248603467098E-4</v>
      </c>
      <c r="S149" s="178">
        <f>+F149/'Total x Ano'!$F$30</f>
        <v>7.8283772617109577E-3</v>
      </c>
      <c r="T149" s="178">
        <f>+G149/'Total x Ano'!$F$30</f>
        <v>1.2799804939932311E-3</v>
      </c>
      <c r="U149" s="178">
        <f>+H149/'Total x Ano'!$F$30</f>
        <v>1.4755256444776426E-3</v>
      </c>
      <c r="V149" s="178">
        <f>+I149/'Total x Ano'!$F$30</f>
        <v>1.1483971723032484E-4</v>
      </c>
      <c r="W149" s="178">
        <f>+J149/'Total x Ano'!$F$30</f>
        <v>1.0445491391025854E-3</v>
      </c>
      <c r="X149" s="178">
        <f>+K149/'Total x Ano'!$F$30</f>
        <v>2.8679618416174966E-3</v>
      </c>
      <c r="Y149" s="178">
        <f>+L149/'Total x Ano'!$F$30</f>
        <v>3.9244275138679521E-2</v>
      </c>
    </row>
    <row r="150" spans="1:25" x14ac:dyDescent="0.25">
      <c r="A150" s="162" t="s">
        <v>545</v>
      </c>
      <c r="B150" s="177">
        <f>tab_dinamicas!M671</f>
        <v>33996.179029565246</v>
      </c>
      <c r="C150" s="177">
        <f>tab_dinamicas!N671</f>
        <v>65614.826549516933</v>
      </c>
      <c r="D150" s="177">
        <f>tab_dinamicas!O671</f>
        <v>1064052.1771610416</v>
      </c>
      <c r="E150" s="177">
        <f>tab_dinamicas!P671</f>
        <v>3776.1236564562546</v>
      </c>
      <c r="F150" s="177">
        <f>tab_dinamicas!Q671</f>
        <v>449935.51033597952</v>
      </c>
      <c r="G150" s="177">
        <f>tab_dinamicas!R671</f>
        <v>46098.921388604504</v>
      </c>
      <c r="H150" s="177">
        <f>tab_dinamicas!S671</f>
        <v>49455.087937334371</v>
      </c>
      <c r="I150" s="177">
        <f>tab_dinamicas!T671</f>
        <v>14597.26789889421</v>
      </c>
      <c r="J150" s="177">
        <f>tab_dinamicas!U671</f>
        <v>3033.873910083641</v>
      </c>
      <c r="K150" s="177">
        <f>tab_dinamicas!V671</f>
        <v>103582.92563863305</v>
      </c>
      <c r="L150" s="177">
        <f t="shared" si="8"/>
        <v>1834142.8935061095</v>
      </c>
      <c r="N150" s="162" t="s">
        <v>545</v>
      </c>
      <c r="O150" s="178">
        <f>+B150/'Total x Ano'!$F$30</f>
        <v>1.6722887251291086E-4</v>
      </c>
      <c r="P150" s="178">
        <f>+C150/'Total x Ano'!$F$30</f>
        <v>3.2276255088736208E-4</v>
      </c>
      <c r="Q150" s="178">
        <f>+D150/'Total x Ano'!$F$30</f>
        <v>5.234124862291167E-3</v>
      </c>
      <c r="R150" s="178">
        <f>+E150/'Total x Ano'!$F$30</f>
        <v>1.8574937524282866E-5</v>
      </c>
      <c r="S150" s="178">
        <f>+F150/'Total x Ano'!$F$30</f>
        <v>2.2132548493632646E-3</v>
      </c>
      <c r="T150" s="178">
        <f>+G150/'Total x Ano'!$F$30</f>
        <v>2.2676285594252642E-4</v>
      </c>
      <c r="U150" s="178">
        <f>+H150/'Total x Ano'!$F$30</f>
        <v>2.4327200385063533E-4</v>
      </c>
      <c r="V150" s="178">
        <f>+I150/'Total x Ano'!$F$30</f>
        <v>7.1804676942607661E-5</v>
      </c>
      <c r="W150" s="178">
        <f>+J150/'Total x Ano'!$F$30</f>
        <v>1.492377460679915E-5</v>
      </c>
      <c r="X150" s="178">
        <f>+K150/'Total x Ano'!$F$30</f>
        <v>5.0952949303723007E-4</v>
      </c>
      <c r="Y150" s="178">
        <f>+L150/'Total x Ano'!$F$30</f>
        <v>9.022238876958787E-3</v>
      </c>
    </row>
    <row r="151" spans="1:25" x14ac:dyDescent="0.25">
      <c r="A151" s="162" t="s">
        <v>546</v>
      </c>
      <c r="B151" s="177">
        <f>tab_dinamicas!M672</f>
        <v>629434.67849022232</v>
      </c>
      <c r="C151" s="177">
        <f>tab_dinamicas!N672</f>
        <v>505951.29713437625</v>
      </c>
      <c r="D151" s="177">
        <f>tab_dinamicas!O672</f>
        <v>20600379.725738574</v>
      </c>
      <c r="E151" s="177">
        <f>tab_dinamicas!P672</f>
        <v>199882.0610504614</v>
      </c>
      <c r="F151" s="177">
        <f>tab_dinamicas!Q672</f>
        <v>3725843.0528036878</v>
      </c>
      <c r="G151" s="177">
        <f>tab_dinamicas!R672</f>
        <v>431990.86542334501</v>
      </c>
      <c r="H151" s="177">
        <f>tab_dinamicas!S672</f>
        <v>253271.96454004364</v>
      </c>
      <c r="I151" s="177">
        <f>tab_dinamicas!T672</f>
        <v>417577.18886456196</v>
      </c>
      <c r="J151" s="177">
        <f>tab_dinamicas!U672</f>
        <v>602617.22102988837</v>
      </c>
      <c r="K151" s="177">
        <f>tab_dinamicas!V672</f>
        <v>1402290.9331489161</v>
      </c>
      <c r="L151" s="177">
        <f t="shared" si="8"/>
        <v>28769238.988224074</v>
      </c>
      <c r="N151" s="162" t="s">
        <v>546</v>
      </c>
      <c r="O151" s="178">
        <f>+B151/'Total x Ano'!$F$30</f>
        <v>3.0962200638167572E-3</v>
      </c>
      <c r="P151" s="178">
        <f>+C151/'Total x Ano'!$F$30</f>
        <v>2.4887992527820413E-3</v>
      </c>
      <c r="Q151" s="178">
        <f>+D151/'Total x Ano'!$F$30</f>
        <v>0.10133427853398221</v>
      </c>
      <c r="R151" s="178">
        <f>+E151/'Total x Ano'!$F$30</f>
        <v>9.8322966460307327E-4</v>
      </c>
      <c r="S151" s="178">
        <f>+F151/'Total x Ano'!$F$30</f>
        <v>1.8327604768128863E-2</v>
      </c>
      <c r="T151" s="178">
        <f>+G151/'Total x Ano'!$F$30</f>
        <v>2.1249842606663799E-3</v>
      </c>
      <c r="U151" s="178">
        <f>+H151/'Total x Ano'!$F$30</f>
        <v>1.2458572191988799E-3</v>
      </c>
      <c r="V151" s="178">
        <f>+I151/'Total x Ano'!$F$30</f>
        <v>2.0540826785328454E-3</v>
      </c>
      <c r="W151" s="178">
        <f>+J151/'Total x Ano'!$F$30</f>
        <v>2.9643036748939183E-3</v>
      </c>
      <c r="X151" s="178">
        <f>+K151/'Total x Ano'!$F$30</f>
        <v>6.8979378971275465E-3</v>
      </c>
      <c r="Y151" s="178">
        <f>+L151/'Total x Ano'!$F$30</f>
        <v>0.1415172980137325</v>
      </c>
    </row>
    <row r="152" spans="1:25" x14ac:dyDescent="0.25">
      <c r="A152" s="162" t="s">
        <v>547</v>
      </c>
      <c r="B152" s="177">
        <f>tab_dinamicas!M673</f>
        <v>3012985.6085611852</v>
      </c>
      <c r="C152" s="177">
        <f>tab_dinamicas!N673</f>
        <v>1800655.0202839107</v>
      </c>
      <c r="D152" s="177">
        <f>tab_dinamicas!O673</f>
        <v>36076181.145957179</v>
      </c>
      <c r="E152" s="177">
        <f>tab_dinamicas!P673</f>
        <v>1998424.1100643028</v>
      </c>
      <c r="F152" s="177">
        <f>tab_dinamicas!Q673</f>
        <v>15947928.138297934</v>
      </c>
      <c r="G152" s="177">
        <f>tab_dinamicas!R673</f>
        <v>1658525.6455170391</v>
      </c>
      <c r="H152" s="177">
        <f>tab_dinamicas!S673</f>
        <v>3112596.4177302234</v>
      </c>
      <c r="I152" s="177">
        <f>tab_dinamicas!T673</f>
        <v>448204.26494077436</v>
      </c>
      <c r="J152" s="177">
        <f>tab_dinamicas!U673</f>
        <v>418906.57919528103</v>
      </c>
      <c r="K152" s="177">
        <f>tab_dinamicas!V673</f>
        <v>9973264.8002415393</v>
      </c>
      <c r="L152" s="177">
        <f t="shared" si="8"/>
        <v>74447671.730789378</v>
      </c>
      <c r="N152" s="162" t="s">
        <v>547</v>
      </c>
      <c r="O152" s="178">
        <f>+B152/'Total x Ano'!$F$30</f>
        <v>1.4821024026821554E-2</v>
      </c>
      <c r="P152" s="178">
        <f>+C152/'Total x Ano'!$F$30</f>
        <v>8.8575103856500022E-3</v>
      </c>
      <c r="Q152" s="178">
        <f>+D152/'Total x Ano'!$F$30</f>
        <v>0.17746050496919927</v>
      </c>
      <c r="R152" s="178">
        <f>+E152/'Total x Ano'!$F$30</f>
        <v>9.8303462409123684E-3</v>
      </c>
      <c r="S152" s="178">
        <f>+F152/'Total x Ano'!$F$30</f>
        <v>7.8448640924179608E-2</v>
      </c>
      <c r="T152" s="178">
        <f>+G152/'Total x Ano'!$F$30</f>
        <v>8.1583690182463718E-3</v>
      </c>
      <c r="U152" s="178">
        <f>+H152/'Total x Ano'!$F$30</f>
        <v>1.5311014484071184E-2</v>
      </c>
      <c r="V152" s="178">
        <f>+I152/'Total x Ano'!$F$30</f>
        <v>2.2047387683286415E-3</v>
      </c>
      <c r="W152" s="178">
        <f>+J152/'Total x Ano'!$F$30</f>
        <v>2.0606220147900869E-3</v>
      </c>
      <c r="X152" s="178">
        <f>+K152/'Total x Ano'!$F$30</f>
        <v>4.9058978844847619E-2</v>
      </c>
      <c r="Y152" s="178">
        <f>+L152/'Total x Ano'!$F$30</f>
        <v>0.36621174967704673</v>
      </c>
    </row>
    <row r="153" spans="1:25" x14ac:dyDescent="0.25">
      <c r="A153" s="162" t="s">
        <v>548</v>
      </c>
      <c r="B153" s="177">
        <f>tab_dinamicas!M674</f>
        <v>234763.26657341485</v>
      </c>
      <c r="C153" s="177">
        <f>tab_dinamicas!N674</f>
        <v>289027.61181124579</v>
      </c>
      <c r="D153" s="177">
        <f>tab_dinamicas!O674</f>
        <v>3331446.6602773415</v>
      </c>
      <c r="E153" s="177">
        <f>tab_dinamicas!P674</f>
        <v>84312.911892610093</v>
      </c>
      <c r="F153" s="177">
        <f>tab_dinamicas!Q674</f>
        <v>1640041.6424635174</v>
      </c>
      <c r="G153" s="177">
        <f>tab_dinamicas!R674</f>
        <v>212342.35000287046</v>
      </c>
      <c r="H153" s="177">
        <f>tab_dinamicas!S674</f>
        <v>284928.66317950061</v>
      </c>
      <c r="I153" s="177">
        <f>tab_dinamicas!T674</f>
        <v>68996.468238040077</v>
      </c>
      <c r="J153" s="177">
        <f>tab_dinamicas!U674</f>
        <v>157538.79387022468</v>
      </c>
      <c r="K153" s="177">
        <f>tab_dinamicas!V674</f>
        <v>624727.03890393861</v>
      </c>
      <c r="L153" s="177">
        <f t="shared" si="8"/>
        <v>6928125.4072127044</v>
      </c>
      <c r="N153" s="162" t="s">
        <v>548</v>
      </c>
      <c r="O153" s="178">
        <f>+B153/'Total x Ano'!$F$30</f>
        <v>1.1548120258567233E-3</v>
      </c>
      <c r="P153" s="178">
        <f>+C153/'Total x Ano'!$F$30</f>
        <v>1.421741002312636E-3</v>
      </c>
      <c r="Q153" s="178">
        <f>+D153/'Total x Ano'!$F$30</f>
        <v>1.638754956404307E-2</v>
      </c>
      <c r="R153" s="178">
        <f>+E153/'Total x Ano'!$F$30</f>
        <v>4.1473935002576929E-4</v>
      </c>
      <c r="S153" s="178">
        <f>+F153/'Total x Ano'!$F$30</f>
        <v>8.0674453003933312E-3</v>
      </c>
      <c r="T153" s="178">
        <f>+G153/'Total x Ano'!$F$30</f>
        <v>1.0445224372668575E-3</v>
      </c>
      <c r="U153" s="178">
        <f>+H153/'Total x Ano'!$F$30</f>
        <v>1.4015780728969813E-3</v>
      </c>
      <c r="V153" s="178">
        <f>+I153/'Total x Ano'!$F$30</f>
        <v>3.3939701225793492E-4</v>
      </c>
      <c r="W153" s="178">
        <f>+J153/'Total x Ano'!$F$30</f>
        <v>7.7494105596544302E-4</v>
      </c>
      <c r="X153" s="178">
        <f>+K153/'Total x Ano'!$F$30</f>
        <v>3.0730629537331E-3</v>
      </c>
      <c r="Y153" s="178">
        <f>+L153/'Total x Ano'!$F$30</f>
        <v>3.4079788774751853E-2</v>
      </c>
    </row>
    <row r="154" spans="1:25" x14ac:dyDescent="0.25">
      <c r="A154" s="162" t="s">
        <v>549</v>
      </c>
      <c r="B154" s="177">
        <f>tab_dinamicas!M675</f>
        <v>123133.76720297431</v>
      </c>
      <c r="C154" s="177">
        <f>tab_dinamicas!N675</f>
        <v>109857.65028247083</v>
      </c>
      <c r="D154" s="177">
        <f>tab_dinamicas!O675</f>
        <v>2200950.9674443849</v>
      </c>
      <c r="E154" s="177">
        <f>tab_dinamicas!P675</f>
        <v>34587.955660275693</v>
      </c>
      <c r="F154" s="177">
        <f>tab_dinamicas!Q675</f>
        <v>667023.55393154372</v>
      </c>
      <c r="G154" s="177">
        <f>tab_dinamicas!R675</f>
        <v>165037.76268604639</v>
      </c>
      <c r="H154" s="177">
        <f>tab_dinamicas!S675</f>
        <v>256924.19551622024</v>
      </c>
      <c r="I154" s="177">
        <f>tab_dinamicas!T675</f>
        <v>40157.244681063705</v>
      </c>
      <c r="J154" s="177">
        <f>tab_dinamicas!U675</f>
        <v>4224.299066135236</v>
      </c>
      <c r="K154" s="177">
        <f>tab_dinamicas!V675</f>
        <v>298833.44832896313</v>
      </c>
      <c r="L154" s="177">
        <f t="shared" si="8"/>
        <v>3900730.8448000778</v>
      </c>
      <c r="N154" s="162" t="s">
        <v>549</v>
      </c>
      <c r="O154" s="178">
        <f>+B154/'Total x Ano'!$F$30</f>
        <v>6.0570104186452643E-4</v>
      </c>
      <c r="P154" s="178">
        <f>+C154/'Total x Ano'!$F$30</f>
        <v>5.4039517140083129E-4</v>
      </c>
      <c r="Q154" s="178">
        <f>+D154/'Total x Ano'!$F$30</f>
        <v>1.0826585788415638E-2</v>
      </c>
      <c r="R154" s="178">
        <f>+E154/'Total x Ano'!$F$30</f>
        <v>1.7013985079217963E-4</v>
      </c>
      <c r="S154" s="178">
        <f>+F154/'Total x Ano'!$F$30</f>
        <v>3.2811215862382555E-3</v>
      </c>
      <c r="T154" s="178">
        <f>+G154/'Total x Ano'!$F$30</f>
        <v>8.1182885147295433E-4</v>
      </c>
      <c r="U154" s="178">
        <f>+H154/'Total x Ano'!$F$30</f>
        <v>1.2638227225506414E-3</v>
      </c>
      <c r="V154" s="178">
        <f>+I154/'Total x Ano'!$F$30</f>
        <v>1.9753545671703825E-4</v>
      </c>
      <c r="W154" s="178">
        <f>+J154/'Total x Ano'!$F$30</f>
        <v>2.0779534352163099E-5</v>
      </c>
      <c r="X154" s="178">
        <f>+K154/'Total x Ano'!$F$30</f>
        <v>1.4699763932216469E-3</v>
      </c>
      <c r="Y154" s="178">
        <f>+L154/'Total x Ano'!$F$30</f>
        <v>1.9187886397025875E-2</v>
      </c>
    </row>
    <row r="155" spans="1:25" x14ac:dyDescent="0.25">
      <c r="A155" s="162" t="s">
        <v>550</v>
      </c>
      <c r="B155" s="177">
        <f>tab_dinamicas!M676</f>
        <v>709520.71859508869</v>
      </c>
      <c r="C155" s="177">
        <f>tab_dinamicas!N676</f>
        <v>150409.29158710269</v>
      </c>
      <c r="D155" s="177">
        <f>tab_dinamicas!O676</f>
        <v>4189002.3339931862</v>
      </c>
      <c r="E155" s="177">
        <f>tab_dinamicas!P676</f>
        <v>33968.11529786147</v>
      </c>
      <c r="F155" s="177">
        <f>tab_dinamicas!Q676</f>
        <v>1845192.3124676156</v>
      </c>
      <c r="G155" s="177">
        <f>tab_dinamicas!R676</f>
        <v>212559.13662354846</v>
      </c>
      <c r="H155" s="177">
        <f>tab_dinamicas!S676</f>
        <v>128187.63644052425</v>
      </c>
      <c r="I155" s="177">
        <f>tab_dinamicas!T676</f>
        <v>46190.046535936272</v>
      </c>
      <c r="J155" s="177">
        <f>tab_dinamicas!U676</f>
        <v>100091.97986586028</v>
      </c>
      <c r="K155" s="177">
        <f>tab_dinamicas!V676</f>
        <v>632012.74343162018</v>
      </c>
      <c r="L155" s="177">
        <f t="shared" si="8"/>
        <v>8047134.3148383442</v>
      </c>
      <c r="N155" s="162" t="s">
        <v>550</v>
      </c>
      <c r="O155" s="178">
        <f>+B155/'Total x Ano'!$F$30</f>
        <v>3.4901672241465526E-3</v>
      </c>
      <c r="P155" s="178">
        <f>+C155/'Total x Ano'!$F$30</f>
        <v>7.3987068445846137E-4</v>
      </c>
      <c r="Q155" s="178">
        <f>+D155/'Total x Ano'!$F$30</f>
        <v>2.0605907995084206E-2</v>
      </c>
      <c r="R155" s="178">
        <f>+E155/'Total x Ano'!$F$30</f>
        <v>1.6709082563984179E-4</v>
      </c>
      <c r="S155" s="178">
        <f>+F155/'Total x Ano'!$F$30</f>
        <v>9.0765915109194597E-3</v>
      </c>
      <c r="T155" s="178">
        <f>+G155/'Total x Ano'!$F$30</f>
        <v>1.045588821289613E-3</v>
      </c>
      <c r="U155" s="178">
        <f>+H155/'Total x Ano'!$F$30</f>
        <v>6.3056127258893111E-4</v>
      </c>
      <c r="V155" s="178">
        <f>+I155/'Total x Ano'!$F$30</f>
        <v>2.2721110501288847E-4</v>
      </c>
      <c r="W155" s="178">
        <f>+J155/'Total x Ano'!$F$30</f>
        <v>4.9235735951373011E-4</v>
      </c>
      <c r="X155" s="178">
        <f>+K155/'Total x Ano'!$F$30</f>
        <v>3.1089016917444164E-3</v>
      </c>
      <c r="Y155" s="178">
        <f>+L155/'Total x Ano'!$F$30</f>
        <v>3.95842484903981E-2</v>
      </c>
    </row>
    <row r="156" spans="1:25" x14ac:dyDescent="0.25">
      <c r="A156" s="162" t="s">
        <v>551</v>
      </c>
      <c r="B156" s="177">
        <f>tab_dinamicas!M677</f>
        <v>10306.282709454737</v>
      </c>
      <c r="C156" s="177">
        <f>tab_dinamicas!N677</f>
        <v>29520.92243343388</v>
      </c>
      <c r="D156" s="177">
        <f>tab_dinamicas!O677</f>
        <v>643443.90655842645</v>
      </c>
      <c r="E156" s="177">
        <f>tab_dinamicas!P677</f>
        <v>4123.7963876308786</v>
      </c>
      <c r="F156" s="177">
        <f>tab_dinamicas!Q677</f>
        <v>114894.5890229838</v>
      </c>
      <c r="G156" s="177">
        <f>tab_dinamicas!R677</f>
        <v>18731.786095114567</v>
      </c>
      <c r="H156" s="177">
        <f>tab_dinamicas!S677</f>
        <v>50026.477633875591</v>
      </c>
      <c r="I156" s="177">
        <f>tab_dinamicas!T677</f>
        <v>3154.0297428322547</v>
      </c>
      <c r="J156" s="177">
        <f>tab_dinamicas!U677</f>
        <v>2540.2088036758364</v>
      </c>
      <c r="K156" s="177">
        <f>tab_dinamicas!V677</f>
        <v>76217.888596921461</v>
      </c>
      <c r="L156" s="177">
        <f t="shared" si="8"/>
        <v>952959.88798434939</v>
      </c>
      <c r="N156" s="162" t="s">
        <v>551</v>
      </c>
      <c r="O156" s="178">
        <f>+B156/'Total x Ano'!$F$30</f>
        <v>5.069711027826248E-5</v>
      </c>
      <c r="P156" s="178">
        <f>+C156/'Total x Ano'!$F$30</f>
        <v>1.4521486575861748E-4</v>
      </c>
      <c r="Q156" s="178">
        <f>+D156/'Total x Ano'!$F$30</f>
        <v>3.1651321439827252E-3</v>
      </c>
      <c r="R156" s="178">
        <f>+E156/'Total x Ano'!$F$30</f>
        <v>2.0285156745897555E-5</v>
      </c>
      <c r="S156" s="178">
        <f>+F156/'Total x Ano'!$F$30</f>
        <v>5.6517212017969407E-4</v>
      </c>
      <c r="T156" s="178">
        <f>+G156/'Total x Ano'!$F$30</f>
        <v>9.2142574790973186E-5</v>
      </c>
      <c r="U156" s="178">
        <f>+H156/'Total x Ano'!$F$30</f>
        <v>2.4608269780053432E-4</v>
      </c>
      <c r="V156" s="178">
        <f>+I156/'Total x Ano'!$F$30</f>
        <v>1.5514827042983991E-5</v>
      </c>
      <c r="W156" s="178">
        <f>+J156/'Total x Ano'!$F$30</f>
        <v>1.2495411728966667E-5</v>
      </c>
      <c r="X156" s="178">
        <f>+K156/'Total x Ano'!$F$30</f>
        <v>3.7491953328911559E-4</v>
      </c>
      <c r="Y156" s="178">
        <f>+L156/'Total x Ano'!$F$30</f>
        <v>4.6876564415977706E-3</v>
      </c>
    </row>
    <row r="157" spans="1:25" x14ac:dyDescent="0.25">
      <c r="A157" s="162" t="s">
        <v>552</v>
      </c>
      <c r="B157" s="177">
        <f>tab_dinamicas!M678</f>
        <v>16293.577982531126</v>
      </c>
      <c r="C157" s="177">
        <f>tab_dinamicas!N678</f>
        <v>57854.801807604243</v>
      </c>
      <c r="D157" s="177">
        <f>tab_dinamicas!O678</f>
        <v>474937.82187800715</v>
      </c>
      <c r="E157" s="177">
        <f>tab_dinamicas!P678</f>
        <v>15290.219075430396</v>
      </c>
      <c r="F157" s="177">
        <f>tab_dinamicas!Q678</f>
        <v>49326.676945287909</v>
      </c>
      <c r="G157" s="177">
        <f>tab_dinamicas!R678</f>
        <v>26290.861159167442</v>
      </c>
      <c r="H157" s="177">
        <f>tab_dinamicas!S678</f>
        <v>17343.848572107116</v>
      </c>
      <c r="I157" s="177">
        <f>tab_dinamicas!T678</f>
        <v>27649.957763739814</v>
      </c>
      <c r="J157" s="177">
        <f>tab_dinamicas!U678</f>
        <v>15997.125826866904</v>
      </c>
      <c r="K157" s="177">
        <f>tab_dinamicas!V678</f>
        <v>56967.329659259143</v>
      </c>
      <c r="L157" s="177">
        <f t="shared" si="8"/>
        <v>757952.22067000158</v>
      </c>
      <c r="N157" s="162" t="s">
        <v>552</v>
      </c>
      <c r="O157" s="178">
        <f>+B157/'Total x Ano'!$F$30</f>
        <v>8.0148909465685737E-5</v>
      </c>
      <c r="P157" s="178">
        <f>+C157/'Total x Ano'!$F$30</f>
        <v>2.8459060847189866E-4</v>
      </c>
      <c r="Q157" s="178">
        <f>+D157/'Total x Ano'!$F$30</f>
        <v>2.3362424464621521E-3</v>
      </c>
      <c r="R157" s="178">
        <f>+E157/'Total x Ano'!$F$30</f>
        <v>7.5213337776457954E-5</v>
      </c>
      <c r="S157" s="178">
        <f>+F157/'Total x Ano'!$F$30</f>
        <v>2.4264034388086288E-4</v>
      </c>
      <c r="T157" s="178">
        <f>+G157/'Total x Ano'!$F$30</f>
        <v>1.2932603588237064E-4</v>
      </c>
      <c r="U157" s="178">
        <f>+H157/'Total x Ano'!$F$30</f>
        <v>8.5315242022515695E-5</v>
      </c>
      <c r="V157" s="178">
        <f>+I157/'Total x Ano'!$F$30</f>
        <v>1.3601149875809871E-4</v>
      </c>
      <c r="W157" s="178">
        <f>+J157/'Total x Ano'!$F$30</f>
        <v>7.8690646767909148E-5</v>
      </c>
      <c r="X157" s="178">
        <f>+K157/'Total x Ano'!$F$30</f>
        <v>2.8022508943444167E-4</v>
      </c>
      <c r="Y157" s="178">
        <f>+L157/'Total x Ano'!$F$30</f>
        <v>3.7284041589223946E-3</v>
      </c>
    </row>
    <row r="158" spans="1:25" x14ac:dyDescent="0.25">
      <c r="A158" s="162" t="s">
        <v>553</v>
      </c>
      <c r="B158" s="177">
        <f>tab_dinamicas!M679</f>
        <v>109549.88690776477</v>
      </c>
      <c r="C158" s="177">
        <f>tab_dinamicas!N679</f>
        <v>37501.223092914108</v>
      </c>
      <c r="D158" s="177">
        <f>tab_dinamicas!O679</f>
        <v>1263492.8842554074</v>
      </c>
      <c r="E158" s="177">
        <f>tab_dinamicas!P679</f>
        <v>7854.0467818865809</v>
      </c>
      <c r="F158" s="177">
        <f>tab_dinamicas!Q679</f>
        <v>274053.95556333795</v>
      </c>
      <c r="G158" s="177">
        <f>tab_dinamicas!R679</f>
        <v>51748.016606088371</v>
      </c>
      <c r="H158" s="177">
        <f>tab_dinamicas!S679</f>
        <v>61727.082007602468</v>
      </c>
      <c r="I158" s="177">
        <f>tab_dinamicas!T679</f>
        <v>8257.2178017643582</v>
      </c>
      <c r="J158" s="177">
        <f>tab_dinamicas!U679</f>
        <v>8007.3984666337792</v>
      </c>
      <c r="K158" s="177">
        <f>tab_dinamicas!V679</f>
        <v>175406.01973974713</v>
      </c>
      <c r="L158" s="177">
        <f t="shared" si="8"/>
        <v>1997597.7312231469</v>
      </c>
      <c r="N158" s="162" t="s">
        <v>553</v>
      </c>
      <c r="O158" s="178">
        <f>+B158/'Total x Ano'!$F$30</f>
        <v>5.3888126826165492E-4</v>
      </c>
      <c r="P158" s="178">
        <f>+C158/'Total x Ano'!$F$30</f>
        <v>1.8447035621942248E-4</v>
      </c>
      <c r="Q158" s="178">
        <f>+D158/'Total x Ano'!$F$30</f>
        <v>6.2151834851312E-3</v>
      </c>
      <c r="R158" s="178">
        <f>+E158/'Total x Ano'!$F$30</f>
        <v>3.8634441442854855E-5</v>
      </c>
      <c r="S158" s="178">
        <f>+F158/'Total x Ano'!$F$30</f>
        <v>1.3480848526154635E-3</v>
      </c>
      <c r="T158" s="178">
        <f>+G158/'Total x Ano'!$F$30</f>
        <v>2.545510324642567E-4</v>
      </c>
      <c r="U158" s="178">
        <f>+H158/'Total x Ano'!$F$30</f>
        <v>3.0363854475134392E-4</v>
      </c>
      <c r="V158" s="178">
        <f>+I158/'Total x Ano'!$F$30</f>
        <v>4.0617659469369156E-5</v>
      </c>
      <c r="W158" s="178">
        <f>+J158/'Total x Ano'!$F$30</f>
        <v>3.9388785903622843E-5</v>
      </c>
      <c r="X158" s="178">
        <f>+K158/'Total x Ano'!$F$30</f>
        <v>8.6283081659104964E-4</v>
      </c>
      <c r="Y158" s="178">
        <f>+L158/'Total x Ano'!$F$30</f>
        <v>9.8262812428502374E-3</v>
      </c>
    </row>
    <row r="159" spans="1:25" x14ac:dyDescent="0.25">
      <c r="A159" s="162" t="s">
        <v>554</v>
      </c>
      <c r="B159" s="177">
        <f>tab_dinamicas!M680</f>
        <v>33991.114736144533</v>
      </c>
      <c r="C159" s="177">
        <f>tab_dinamicas!N680</f>
        <v>71150.938659816704</v>
      </c>
      <c r="D159" s="177">
        <f>tab_dinamicas!O680</f>
        <v>3172802.9668022268</v>
      </c>
      <c r="E159" s="177">
        <f>tab_dinamicas!P680</f>
        <v>3653.0230385249915</v>
      </c>
      <c r="F159" s="177">
        <f>tab_dinamicas!Q680</f>
        <v>900223.2367016162</v>
      </c>
      <c r="G159" s="177">
        <f>tab_dinamicas!R680</f>
        <v>142316.10211942875</v>
      </c>
      <c r="H159" s="177">
        <f>tab_dinamicas!S680</f>
        <v>41411.827332689507</v>
      </c>
      <c r="I159" s="177">
        <f>tab_dinamicas!T680</f>
        <v>13142.745107191569</v>
      </c>
      <c r="J159" s="177">
        <f>tab_dinamicas!U680</f>
        <v>68459.810989225181</v>
      </c>
      <c r="K159" s="177">
        <f>tab_dinamicas!V680</f>
        <v>975878.65174901183</v>
      </c>
      <c r="L159" s="177">
        <f t="shared" si="8"/>
        <v>5423030.4172358764</v>
      </c>
      <c r="N159" s="162" t="s">
        <v>554</v>
      </c>
      <c r="O159" s="178">
        <f>+B159/'Total x Ano'!$F$30</f>
        <v>1.6720396100511806E-4</v>
      </c>
      <c r="P159" s="178">
        <f>+C159/'Total x Ano'!$F$30</f>
        <v>3.4999495796185628E-4</v>
      </c>
      <c r="Q159" s="178">
        <f>+D159/'Total x Ano'!$F$30</f>
        <v>1.5607173452714347E-2</v>
      </c>
      <c r="R159" s="178">
        <f>+E159/'Total x Ano'!$F$30</f>
        <v>1.7969399545312203E-5</v>
      </c>
      <c r="S159" s="178">
        <f>+F159/'Total x Ano'!$F$30</f>
        <v>4.4282422666562758E-3</v>
      </c>
      <c r="T159" s="178">
        <f>+G159/'Total x Ano'!$F$30</f>
        <v>7.0005988841178029E-4</v>
      </c>
      <c r="U159" s="178">
        <f>+H159/'Total x Ano'!$F$30</f>
        <v>2.0370681033072478E-4</v>
      </c>
      <c r="V159" s="178">
        <f>+I159/'Total x Ano'!$F$30</f>
        <v>6.464980797073796E-5</v>
      </c>
      <c r="W159" s="178">
        <f>+J159/'Total x Ano'!$F$30</f>
        <v>3.3675716892238983E-4</v>
      </c>
      <c r="X159" s="178">
        <f>+K159/'Total x Ano'!$F$30</f>
        <v>4.8003949649600905E-3</v>
      </c>
      <c r="Y159" s="178">
        <f>+L159/'Total x Ano'!$F$30</f>
        <v>2.6676152678478633E-2</v>
      </c>
    </row>
    <row r="160" spans="1:25" x14ac:dyDescent="0.25">
      <c r="A160" s="162" t="s">
        <v>94</v>
      </c>
      <c r="B160" s="168">
        <f t="shared" ref="B160:K160" si="9">SUM(B133:B159)</f>
        <v>6275755.8954729922</v>
      </c>
      <c r="C160" s="168">
        <f t="shared" si="9"/>
        <v>4376390.0809463682</v>
      </c>
      <c r="D160" s="168">
        <f t="shared" si="9"/>
        <v>85746328.960029081</v>
      </c>
      <c r="E160" s="168">
        <f t="shared" si="9"/>
        <v>2523246.5568362637</v>
      </c>
      <c r="F160" s="168">
        <f t="shared" si="9"/>
        <v>29578876.108761739</v>
      </c>
      <c r="G160" s="168">
        <f t="shared" si="9"/>
        <v>3526426.2451686705</v>
      </c>
      <c r="H160" s="168">
        <f t="shared" si="9"/>
        <v>4958030.2217616895</v>
      </c>
      <c r="I160" s="168">
        <f t="shared" si="9"/>
        <v>1189615.4661009577</v>
      </c>
      <c r="J160" s="168">
        <f t="shared" si="9"/>
        <v>2062912.7723170889</v>
      </c>
      <c r="K160" s="168">
        <f t="shared" si="9"/>
        <v>16126456.55336039</v>
      </c>
      <c r="L160" s="177">
        <f t="shared" si="8"/>
        <v>156364038.86075526</v>
      </c>
      <c r="N160" s="162" t="s">
        <v>94</v>
      </c>
      <c r="O160" s="178">
        <f>+B160/'Total x Ano'!$F$30</f>
        <v>3.0870751140988532E-2</v>
      </c>
      <c r="P160" s="178">
        <f>+C160/'Total x Ano'!$F$30</f>
        <v>2.1527677515666591E-2</v>
      </c>
      <c r="Q160" s="178">
        <f>+D160/'Total x Ano'!$F$30</f>
        <v>0.42179039890443221</v>
      </c>
      <c r="R160" s="178">
        <f>+E160/'Total x Ano'!$F$30</f>
        <v>1.2411973604588025E-2</v>
      </c>
      <c r="S160" s="178">
        <f>+F160/'Total x Ano'!$F$30</f>
        <v>0.14549994273078629</v>
      </c>
      <c r="T160" s="178">
        <f>+G160/'Total x Ano'!$F$30</f>
        <v>1.7346663707901881E-2</v>
      </c>
      <c r="U160" s="178">
        <f>+H160/'Total x Ano'!$F$30</f>
        <v>2.43887939038409E-2</v>
      </c>
      <c r="V160" s="178">
        <f>+I160/'Total x Ano'!$F$30</f>
        <v>5.8517768407730427E-3</v>
      </c>
      <c r="W160" s="178">
        <f>+J160/'Total x Ano'!$F$30</f>
        <v>1.014756913437403E-2</v>
      </c>
      <c r="X160" s="178">
        <f>+K160/'Total x Ano'!$F$30</f>
        <v>7.9326830956549063E-2</v>
      </c>
      <c r="Y160" s="178">
        <f>+L160/'Total x Ano'!$F$30</f>
        <v>0.76916237843990065</v>
      </c>
    </row>
    <row r="161" spans="1:25" x14ac:dyDescent="0.25">
      <c r="A161" s="181"/>
      <c r="B161" s="162"/>
      <c r="C161" s="182"/>
      <c r="D161" s="182"/>
      <c r="E161" s="182"/>
      <c r="F161" s="182"/>
      <c r="G161" s="182"/>
      <c r="H161" s="182"/>
      <c r="I161" s="182"/>
      <c r="J161" s="182"/>
      <c r="K161" s="182"/>
      <c r="L161" s="182"/>
    </row>
    <row r="162" spans="1:25" x14ac:dyDescent="0.25">
      <c r="A162" s="162"/>
      <c r="B162" s="162"/>
    </row>
    <row r="163" spans="1:25" s="122" customFormat="1" x14ac:dyDescent="0.25">
      <c r="A163" s="185"/>
      <c r="B163" s="176">
        <v>2012</v>
      </c>
      <c r="C163" s="162">
        <v>2012</v>
      </c>
      <c r="D163" s="162">
        <v>2012</v>
      </c>
      <c r="E163" s="162">
        <v>2012</v>
      </c>
      <c r="F163" s="162">
        <v>2012</v>
      </c>
      <c r="G163" s="162">
        <v>2012</v>
      </c>
      <c r="H163" s="162">
        <v>2012</v>
      </c>
      <c r="I163" s="162">
        <v>2012</v>
      </c>
      <c r="J163" s="162">
        <v>2012</v>
      </c>
      <c r="K163" s="162">
        <v>2012</v>
      </c>
      <c r="L163" s="185">
        <v>2012</v>
      </c>
      <c r="M163" s="162"/>
      <c r="N163" s="162"/>
      <c r="O163" s="176">
        <v>2012</v>
      </c>
      <c r="P163" s="162">
        <v>2012</v>
      </c>
      <c r="Q163" s="162">
        <v>2012</v>
      </c>
      <c r="R163" s="162">
        <v>2012</v>
      </c>
      <c r="S163" s="162">
        <v>2012</v>
      </c>
      <c r="T163" s="162">
        <v>2012</v>
      </c>
      <c r="U163" s="162">
        <v>2012</v>
      </c>
      <c r="V163" s="162">
        <v>2012</v>
      </c>
      <c r="W163" s="162">
        <v>2012</v>
      </c>
      <c r="X163" s="162">
        <v>2012</v>
      </c>
      <c r="Y163" s="185">
        <v>2012</v>
      </c>
    </row>
    <row r="164" spans="1:25" s="122" customFormat="1" x14ac:dyDescent="0.25">
      <c r="A164" s="185"/>
      <c r="B164" s="162" t="s">
        <v>779</v>
      </c>
      <c r="C164" s="162" t="s">
        <v>781</v>
      </c>
      <c r="D164" s="162" t="s">
        <v>23</v>
      </c>
      <c r="E164" s="162" t="s">
        <v>786</v>
      </c>
      <c r="F164" s="162" t="s">
        <v>787</v>
      </c>
      <c r="G164" s="162" t="s">
        <v>790</v>
      </c>
      <c r="H164" s="162" t="s">
        <v>25</v>
      </c>
      <c r="I164" s="162" t="s">
        <v>24</v>
      </c>
      <c r="J164" s="162" t="s">
        <v>35</v>
      </c>
      <c r="K164" s="162" t="s">
        <v>794</v>
      </c>
      <c r="L164" s="162" t="s">
        <v>938</v>
      </c>
      <c r="M164" s="162"/>
      <c r="N164" s="162"/>
      <c r="O164" s="162" t="s">
        <v>779</v>
      </c>
      <c r="P164" s="162" t="s">
        <v>781</v>
      </c>
      <c r="Q164" s="162" t="s">
        <v>23</v>
      </c>
      <c r="R164" s="162" t="s">
        <v>786</v>
      </c>
      <c r="S164" s="162" t="s">
        <v>787</v>
      </c>
      <c r="T164" s="162" t="s">
        <v>790</v>
      </c>
      <c r="U164" s="162" t="s">
        <v>25</v>
      </c>
      <c r="V164" s="162" t="s">
        <v>24</v>
      </c>
      <c r="W164" s="162" t="s">
        <v>35</v>
      </c>
      <c r="X164" s="162" t="s">
        <v>794</v>
      </c>
      <c r="Y164" s="185" t="s">
        <v>938</v>
      </c>
    </row>
    <row r="165" spans="1:25" x14ac:dyDescent="0.25">
      <c r="A165" s="162" t="s">
        <v>528</v>
      </c>
      <c r="B165" s="177">
        <f>tab_dinamicas!M686</f>
        <v>5955.0056952901896</v>
      </c>
      <c r="C165" s="177">
        <f>tab_dinamicas!N686</f>
        <v>3157.9483469861693</v>
      </c>
      <c r="D165" s="177">
        <f>tab_dinamicas!O686</f>
        <v>303985.45069415454</v>
      </c>
      <c r="E165" s="177">
        <f>tab_dinamicas!P686</f>
        <v>1312.1976532826409</v>
      </c>
      <c r="F165" s="177">
        <f>tab_dinamicas!Q686</f>
        <v>37917.972034312428</v>
      </c>
      <c r="G165" s="177">
        <f>tab_dinamicas!R686</f>
        <v>11249.337664140048</v>
      </c>
      <c r="H165" s="177">
        <f>tab_dinamicas!S686</f>
        <v>11813.644761041462</v>
      </c>
      <c r="I165" s="177">
        <f>tab_dinamicas!T686</f>
        <v>3165.7178628033321</v>
      </c>
      <c r="J165" s="177">
        <f>tab_dinamicas!U686</f>
        <v>1121.5374849672626</v>
      </c>
      <c r="K165" s="177">
        <f>tab_dinamicas!V686</f>
        <v>15304.059739015549</v>
      </c>
      <c r="L165" s="177">
        <f>SUM(B165:K165)</f>
        <v>394982.87193599361</v>
      </c>
      <c r="N165" s="162" t="s">
        <v>528</v>
      </c>
      <c r="O165" s="178">
        <f>+B165/'Total x Ano'!$G$30</f>
        <v>2.7807065160765011E-5</v>
      </c>
      <c r="P165" s="178">
        <f>+C165/'Total x Ano'!$G$30</f>
        <v>1.4746127871620011E-5</v>
      </c>
      <c r="Q165" s="178">
        <f>+D165/'Total x Ano'!$G$30</f>
        <v>1.4194685392261341E-3</v>
      </c>
      <c r="R165" s="178">
        <f>+E165/'Total x Ano'!$G$30</f>
        <v>6.1273435351190266E-6</v>
      </c>
      <c r="S165" s="178">
        <f>+F165/'Total x Ano'!$G$30</f>
        <v>1.7705902782865607E-4</v>
      </c>
      <c r="T165" s="178">
        <f>+G165/'Total x Ano'!$G$30</f>
        <v>5.2529095931779289E-5</v>
      </c>
      <c r="U165" s="178">
        <f>+H165/'Total x Ano'!$G$30</f>
        <v>5.5164143657532148E-5</v>
      </c>
      <c r="V165" s="178">
        <f>+I165/'Total x Ano'!$G$30</f>
        <v>1.478240784239591E-5</v>
      </c>
      <c r="W165" s="178">
        <f>+J165/'Total x Ano'!$G$30</f>
        <v>5.237050562250628E-6</v>
      </c>
      <c r="X165" s="178">
        <f>+K165/'Total x Ano'!$G$30</f>
        <v>7.1462733734011647E-5</v>
      </c>
      <c r="Y165" s="178">
        <f>+L165/'Total x Ano'!$G$30</f>
        <v>1.8443835353502639E-3</v>
      </c>
    </row>
    <row r="166" spans="1:25" x14ac:dyDescent="0.25">
      <c r="A166" s="162" t="s">
        <v>529</v>
      </c>
      <c r="B166" s="177">
        <f>tab_dinamicas!M687</f>
        <v>5819.6868554296416</v>
      </c>
      <c r="C166" s="177">
        <f>tab_dinamicas!N687</f>
        <v>4392.5827580431642</v>
      </c>
      <c r="D166" s="177">
        <f>tab_dinamicas!O687</f>
        <v>84175.313834235349</v>
      </c>
      <c r="E166" s="177">
        <f>tab_dinamicas!P687</f>
        <v>558.48190583835685</v>
      </c>
      <c r="F166" s="177">
        <f>tab_dinamicas!Q687</f>
        <v>7738.6625888048839</v>
      </c>
      <c r="G166" s="177">
        <f>tab_dinamicas!R687</f>
        <v>2633.9151360285732</v>
      </c>
      <c r="H166" s="177">
        <f>tab_dinamicas!S687</f>
        <v>5356.7985401429851</v>
      </c>
      <c r="I166" s="177">
        <f>tab_dinamicas!T687</f>
        <v>2007.0929974411165</v>
      </c>
      <c r="J166" s="177">
        <f>tab_dinamicas!U687</f>
        <v>39377.938634826998</v>
      </c>
      <c r="K166" s="177">
        <f>tab_dinamicas!V687</f>
        <v>5247.3487180457359</v>
      </c>
      <c r="L166" s="177">
        <f t="shared" ref="L166:L192" si="10">SUM(B166:K166)</f>
        <v>157307.82196883683</v>
      </c>
      <c r="N166" s="162" t="s">
        <v>529</v>
      </c>
      <c r="O166" s="178">
        <f>+B166/'Total x Ano'!$G$30</f>
        <v>2.7175190064414155E-5</v>
      </c>
      <c r="P166" s="178">
        <f>+C166/'Total x Ano'!$G$30</f>
        <v>2.0511287684168534E-5</v>
      </c>
      <c r="Q166" s="178">
        <f>+D166/'Total x Ano'!$G$30</f>
        <v>3.9305897533694386E-4</v>
      </c>
      <c r="R166" s="178">
        <f>+E166/'Total x Ano'!$G$30</f>
        <v>2.6078468336374357E-6</v>
      </c>
      <c r="S166" s="178">
        <f>+F166/'Total x Ano'!$G$30</f>
        <v>3.6135900765681064E-5</v>
      </c>
      <c r="T166" s="178">
        <f>+G166/'Total x Ano'!$G$30</f>
        <v>1.2299140179395361E-5</v>
      </c>
      <c r="U166" s="178">
        <f>+H166/'Total x Ano'!$G$30</f>
        <v>2.5013720167666129E-5</v>
      </c>
      <c r="V166" s="178">
        <f>+I166/'Total x Ano'!$G$30</f>
        <v>9.3721767231392346E-6</v>
      </c>
      <c r="W166" s="178">
        <f>+J166/'Total x Ano'!$G$30</f>
        <v>1.8387638258369145E-4</v>
      </c>
      <c r="X166" s="178">
        <f>+K166/'Total x Ano'!$G$30</f>
        <v>2.4502641171167531E-5</v>
      </c>
      <c r="Y166" s="178">
        <f>+L166/'Total x Ano'!$G$30</f>
        <v>7.3455326150990486E-4</v>
      </c>
    </row>
    <row r="167" spans="1:25" x14ac:dyDescent="0.25">
      <c r="A167" s="162" t="s">
        <v>530</v>
      </c>
      <c r="B167" s="177">
        <f>tab_dinamicas!M688</f>
        <v>73586.115027963795</v>
      </c>
      <c r="C167" s="177">
        <f>tab_dinamicas!N688</f>
        <v>81815.235869111857</v>
      </c>
      <c r="D167" s="177">
        <f>tab_dinamicas!O688</f>
        <v>905752.0226244654</v>
      </c>
      <c r="E167" s="177">
        <f>tab_dinamicas!P688</f>
        <v>3840.7774707180229</v>
      </c>
      <c r="F167" s="177">
        <f>tab_dinamicas!Q688</f>
        <v>155743.06158211781</v>
      </c>
      <c r="G167" s="177">
        <f>tab_dinamicas!R688</f>
        <v>21796.475975928108</v>
      </c>
      <c r="H167" s="177">
        <f>tab_dinamicas!S688</f>
        <v>85162.141733618671</v>
      </c>
      <c r="I167" s="177">
        <f>tab_dinamicas!T688</f>
        <v>2649.7031988000253</v>
      </c>
      <c r="J167" s="177">
        <f>tab_dinamicas!U688</f>
        <v>807.8064853329613</v>
      </c>
      <c r="K167" s="177">
        <f>tab_dinamicas!V688</f>
        <v>84447.141872548542</v>
      </c>
      <c r="L167" s="177">
        <f t="shared" si="10"/>
        <v>1415600.4818406054</v>
      </c>
      <c r="N167" s="162" t="s">
        <v>530</v>
      </c>
      <c r="O167" s="178">
        <f>+B167/'Total x Ano'!$G$30</f>
        <v>3.4361241621120328E-4</v>
      </c>
      <c r="P167" s="178">
        <f>+C167/'Total x Ano'!$G$30</f>
        <v>3.8203852546355772E-4</v>
      </c>
      <c r="Q167" s="178">
        <f>+D167/'Total x Ano'!$G$30</f>
        <v>4.2294343282548068E-3</v>
      </c>
      <c r="R167" s="178">
        <f>+E167/'Total x Ano'!$G$30</f>
        <v>1.7934617506868706E-5</v>
      </c>
      <c r="S167" s="178">
        <f>+F167/'Total x Ano'!$G$30</f>
        <v>7.2724656924781465E-4</v>
      </c>
      <c r="T167" s="178">
        <f>+G167/'Total x Ano'!$G$30</f>
        <v>1.0177925240559266E-4</v>
      </c>
      <c r="U167" s="178">
        <f>+H167/'Total x Ano'!$G$30</f>
        <v>3.9766699573267846E-4</v>
      </c>
      <c r="V167" s="178">
        <f>+I167/'Total x Ano'!$G$30</f>
        <v>1.2372862978786675E-5</v>
      </c>
      <c r="W167" s="178">
        <f>+J167/'Total x Ano'!$G$30</f>
        <v>3.7720749104753969E-6</v>
      </c>
      <c r="X167" s="178">
        <f>+K167/'Total x Ano'!$G$30</f>
        <v>3.9432828394228678E-4</v>
      </c>
      <c r="Y167" s="178">
        <f>+L167/'Total x Ano'!$G$30</f>
        <v>6.6101859266540722E-3</v>
      </c>
    </row>
    <row r="168" spans="1:25" x14ac:dyDescent="0.25">
      <c r="A168" s="162" t="s">
        <v>531</v>
      </c>
      <c r="B168" s="177">
        <f>tab_dinamicas!M689</f>
        <v>192.37525364007976</v>
      </c>
      <c r="C168" s="177">
        <f>tab_dinamicas!N689</f>
        <v>1212.0294283722842</v>
      </c>
      <c r="D168" s="177">
        <f>tab_dinamicas!O689</f>
        <v>87157.720852444516</v>
      </c>
      <c r="E168" s="177">
        <f>tab_dinamicas!P689</f>
        <v>280.11469035523675</v>
      </c>
      <c r="F168" s="177">
        <f>tab_dinamicas!Q689</f>
        <v>9782.993048189961</v>
      </c>
      <c r="G168" s="177">
        <f>tab_dinamicas!R689</f>
        <v>3977.6578394841031</v>
      </c>
      <c r="H168" s="177">
        <f>tab_dinamicas!S689</f>
        <v>4844.2727778898879</v>
      </c>
      <c r="I168" s="177">
        <f>tab_dinamicas!T689</f>
        <v>2309.864652348951</v>
      </c>
      <c r="J168" s="177">
        <f>tab_dinamicas!U689</f>
        <v>1615.6563068197315</v>
      </c>
      <c r="K168" s="177">
        <f>tab_dinamicas!V689</f>
        <v>4954.4723528694276</v>
      </c>
      <c r="L168" s="177">
        <f t="shared" si="10"/>
        <v>116327.15720241418</v>
      </c>
      <c r="N168" s="162" t="s">
        <v>531</v>
      </c>
      <c r="O168" s="178">
        <f>+B168/'Total x Ano'!$G$30</f>
        <v>8.9830161162049341E-7</v>
      </c>
      <c r="P168" s="178">
        <f>+C168/'Total x Ano'!$G$30</f>
        <v>5.6596052155195327E-6</v>
      </c>
      <c r="Q168" s="178">
        <f>+D168/'Total x Ano'!$G$30</f>
        <v>4.0698540807853739E-4</v>
      </c>
      <c r="R168" s="178">
        <f>+E168/'Total x Ano'!$G$30</f>
        <v>1.3080033581422148E-6</v>
      </c>
      <c r="S168" s="178">
        <f>+F168/'Total x Ano'!$G$30</f>
        <v>4.5681958855804745E-5</v>
      </c>
      <c r="T168" s="178">
        <f>+G168/'Total x Ano'!$G$30</f>
        <v>1.8573784205990137E-5</v>
      </c>
      <c r="U168" s="178">
        <f>+H168/'Total x Ano'!$G$30</f>
        <v>2.2620466828074129E-5</v>
      </c>
      <c r="V168" s="178">
        <f>+I168/'Total x Ano'!$G$30</f>
        <v>1.0785977409092155E-5</v>
      </c>
      <c r="W168" s="178">
        <f>+J168/'Total x Ano'!$G$30</f>
        <v>7.5443521803295152E-6</v>
      </c>
      <c r="X168" s="178">
        <f>+K168/'Total x Ano'!$G$30</f>
        <v>2.3135046816564861E-5</v>
      </c>
      <c r="Y168" s="178">
        <f>+L168/'Total x Ano'!$G$30</f>
        <v>5.4319290455967517E-4</v>
      </c>
    </row>
    <row r="169" spans="1:25" x14ac:dyDescent="0.25">
      <c r="A169" s="162" t="s">
        <v>532</v>
      </c>
      <c r="B169" s="177">
        <f>tab_dinamicas!M690</f>
        <v>25111.947609565184</v>
      </c>
      <c r="C169" s="177">
        <f>tab_dinamicas!N690</f>
        <v>55396.730754776094</v>
      </c>
      <c r="D169" s="177">
        <f>tab_dinamicas!O690</f>
        <v>724901.16375376226</v>
      </c>
      <c r="E169" s="177">
        <f>tab_dinamicas!P690</f>
        <v>6351.6522028337167</v>
      </c>
      <c r="F169" s="177">
        <f>tab_dinamicas!Q690</f>
        <v>226204.79990651796</v>
      </c>
      <c r="G169" s="177">
        <f>tab_dinamicas!R690</f>
        <v>46790.260001361545</v>
      </c>
      <c r="H169" s="177">
        <f>tab_dinamicas!S690</f>
        <v>24952.390889412491</v>
      </c>
      <c r="I169" s="177">
        <f>tab_dinamicas!T690</f>
        <v>3845.8631088593356</v>
      </c>
      <c r="J169" s="177">
        <f>tab_dinamicas!U690</f>
        <v>276161.85679156176</v>
      </c>
      <c r="K169" s="177">
        <f>tab_dinamicas!V690</f>
        <v>94869.008684810717</v>
      </c>
      <c r="L169" s="177">
        <f t="shared" si="10"/>
        <v>1484585.673703461</v>
      </c>
      <c r="N169" s="162" t="s">
        <v>532</v>
      </c>
      <c r="O169" s="178">
        <f>+B169/'Total x Ano'!$G$30</f>
        <v>1.1726093965706415E-4</v>
      </c>
      <c r="P169" s="178">
        <f>+C169/'Total x Ano'!$G$30</f>
        <v>2.5867657910213783E-4</v>
      </c>
      <c r="Q169" s="178">
        <f>+D169/'Total x Ano'!$G$30</f>
        <v>3.3849461993894834E-3</v>
      </c>
      <c r="R169" s="178">
        <f>+E169/'Total x Ano'!$G$30</f>
        <v>2.9659217088978282E-5</v>
      </c>
      <c r="S169" s="178">
        <f>+F169/'Total x Ano'!$G$30</f>
        <v>1.0562696213125683E-3</v>
      </c>
      <c r="T169" s="178">
        <f>+G169/'Total x Ano'!$G$30</f>
        <v>2.1848842391133838E-4</v>
      </c>
      <c r="U169" s="178">
        <f>+H169/'Total x Ano'!$G$30</f>
        <v>1.1651588510276994E-4</v>
      </c>
      <c r="V169" s="178">
        <f>+I169/'Total x Ano'!$G$30</f>
        <v>1.7958365035992214E-5</v>
      </c>
      <c r="W169" s="178">
        <f>+J169/'Total x Ano'!$G$30</f>
        <v>1.2895454915843874E-3</v>
      </c>
      <c r="X169" s="178">
        <f>+K169/'Total x Ano'!$G$30</f>
        <v>4.429934816556311E-4</v>
      </c>
      <c r="Y169" s="178">
        <f>+L169/'Total x Ano'!$G$30</f>
        <v>6.9323142038403502E-3</v>
      </c>
    </row>
    <row r="170" spans="1:25" x14ac:dyDescent="0.25">
      <c r="A170" s="162" t="s">
        <v>533</v>
      </c>
      <c r="B170" s="177">
        <f>tab_dinamicas!M691</f>
        <v>2897.59619705148</v>
      </c>
      <c r="C170" s="177">
        <f>tab_dinamicas!N691</f>
        <v>1585.6654565662761</v>
      </c>
      <c r="D170" s="177">
        <f>tab_dinamicas!O691</f>
        <v>80366.362275644802</v>
      </c>
      <c r="E170" s="177">
        <f>tab_dinamicas!P691</f>
        <v>0</v>
      </c>
      <c r="F170" s="177">
        <f>tab_dinamicas!Q691</f>
        <v>0</v>
      </c>
      <c r="G170" s="177">
        <f>tab_dinamicas!R691</f>
        <v>2728.3849327397866</v>
      </c>
      <c r="H170" s="177">
        <f>tab_dinamicas!S691</f>
        <v>1219.4181303522289</v>
      </c>
      <c r="I170" s="177">
        <f>tab_dinamicas!T691</f>
        <v>0</v>
      </c>
      <c r="J170" s="177">
        <f>tab_dinamicas!U691</f>
        <v>704.63610476964595</v>
      </c>
      <c r="K170" s="177">
        <f>tab_dinamicas!V691</f>
        <v>11405.540774142693</v>
      </c>
      <c r="L170" s="177">
        <f t="shared" si="10"/>
        <v>100907.60387126691</v>
      </c>
      <c r="N170" s="162" t="s">
        <v>533</v>
      </c>
      <c r="O170" s="178">
        <f>+B170/'Total x Ano'!$G$30</f>
        <v>1.3530406247087395E-5</v>
      </c>
      <c r="P170" s="178">
        <f>+C170/'Total x Ano'!$G$30</f>
        <v>7.4043090687193688E-6</v>
      </c>
      <c r="Q170" s="178">
        <f>+D170/'Total x Ano'!$G$30</f>
        <v>3.7527296981428021E-4</v>
      </c>
      <c r="R170" s="178">
        <f>+E170/'Total x Ano'!$G$30</f>
        <v>0</v>
      </c>
      <c r="S170" s="178">
        <f>+F170/'Total x Ano'!$G$30</f>
        <v>0</v>
      </c>
      <c r="T170" s="178">
        <f>+G170/'Total x Ano'!$G$30</f>
        <v>1.2740269529607497E-5</v>
      </c>
      <c r="U170" s="178">
        <f>+H170/'Total x Ano'!$G$30</f>
        <v>5.6941069654628264E-6</v>
      </c>
      <c r="V170" s="178">
        <f>+I170/'Total x Ano'!$G$30</f>
        <v>0</v>
      </c>
      <c r="W170" s="178">
        <f>+J170/'Total x Ano'!$G$30</f>
        <v>3.2903179413336177E-6</v>
      </c>
      <c r="X170" s="178">
        <f>+K170/'Total x Ano'!$G$30</f>
        <v>5.3258490709956078E-5</v>
      </c>
      <c r="Y170" s="178">
        <f>+L170/'Total x Ano'!$G$30</f>
        <v>4.7119087027644696E-4</v>
      </c>
    </row>
    <row r="171" spans="1:25" x14ac:dyDescent="0.25">
      <c r="A171" s="162" t="s">
        <v>534</v>
      </c>
      <c r="B171" s="177">
        <f>tab_dinamicas!M692</f>
        <v>9986.4366397967533</v>
      </c>
      <c r="C171" s="177">
        <f>tab_dinamicas!N692</f>
        <v>2217.5520131417798</v>
      </c>
      <c r="D171" s="177">
        <f>tab_dinamicas!O692</f>
        <v>149790.91101227811</v>
      </c>
      <c r="E171" s="177">
        <f>tab_dinamicas!P692</f>
        <v>0</v>
      </c>
      <c r="F171" s="177">
        <f>tab_dinamicas!Q692</f>
        <v>25148.103753186417</v>
      </c>
      <c r="G171" s="177">
        <f>tab_dinamicas!R692</f>
        <v>7678.4196663158809</v>
      </c>
      <c r="H171" s="177">
        <f>tab_dinamicas!S692</f>
        <v>3827.4188200768876</v>
      </c>
      <c r="I171" s="177">
        <f>tab_dinamicas!T692</f>
        <v>214.05587952341034</v>
      </c>
      <c r="J171" s="177">
        <f>tab_dinamicas!U692</f>
        <v>0</v>
      </c>
      <c r="K171" s="177">
        <f>tab_dinamicas!V692</f>
        <v>13851.424407767785</v>
      </c>
      <c r="L171" s="177">
        <f t="shared" si="10"/>
        <v>212714.32219208704</v>
      </c>
      <c r="N171" s="162" t="s">
        <v>534</v>
      </c>
      <c r="O171" s="178">
        <f>+B171/'Total x Ano'!$G$30</f>
        <v>4.663194438022236E-5</v>
      </c>
      <c r="P171" s="178">
        <f>+C171/'Total x Ano'!$G$30</f>
        <v>1.0354920966001563E-5</v>
      </c>
      <c r="Q171" s="178">
        <f>+D171/'Total x Ano'!$G$30</f>
        <v>6.9945283617496134E-4</v>
      </c>
      <c r="R171" s="178">
        <f>+E171/'Total x Ano'!$G$30</f>
        <v>0</v>
      </c>
      <c r="S171" s="178">
        <f>+F171/'Total x Ano'!$G$30</f>
        <v>1.1742977177798601E-4</v>
      </c>
      <c r="T171" s="178">
        <f>+G171/'Total x Ano'!$G$30</f>
        <v>3.5854594759130725E-5</v>
      </c>
      <c r="U171" s="178">
        <f>+H171/'Total x Ano'!$G$30</f>
        <v>1.7872238915168662E-5</v>
      </c>
      <c r="V171" s="178">
        <f>+I171/'Total x Ano'!$G$30</f>
        <v>9.9953989878800281E-7</v>
      </c>
      <c r="W171" s="178">
        <f>+J171/'Total x Ano'!$G$30</f>
        <v>0</v>
      </c>
      <c r="X171" s="178">
        <f>+K171/'Total x Ano'!$G$30</f>
        <v>6.4679612545263964E-5</v>
      </c>
      <c r="Y171" s="178">
        <f>+L171/'Total x Ano'!$G$30</f>
        <v>9.9327545941752275E-4</v>
      </c>
    </row>
    <row r="172" spans="1:25" x14ac:dyDescent="0.25">
      <c r="A172" s="162" t="s">
        <v>535</v>
      </c>
      <c r="B172" s="177">
        <f>tab_dinamicas!M693</f>
        <v>8911.4403329061261</v>
      </c>
      <c r="C172" s="177">
        <f>tab_dinamicas!N693</f>
        <v>7357.5485783154854</v>
      </c>
      <c r="D172" s="177">
        <f>tab_dinamicas!O693</f>
        <v>512019.53338056046</v>
      </c>
      <c r="E172" s="177">
        <f>tab_dinamicas!P693</f>
        <v>560.45608995741577</v>
      </c>
      <c r="F172" s="177">
        <f>tab_dinamicas!Q693</f>
        <v>56858.582605600874</v>
      </c>
      <c r="G172" s="177">
        <f>tab_dinamicas!R693</f>
        <v>16608.592085703953</v>
      </c>
      <c r="H172" s="177">
        <f>tab_dinamicas!S693</f>
        <v>13624.988349450136</v>
      </c>
      <c r="I172" s="177">
        <f>tab_dinamicas!T693</f>
        <v>9287.953507909333</v>
      </c>
      <c r="J172" s="177">
        <f>tab_dinamicas!U693</f>
        <v>10688.387722221782</v>
      </c>
      <c r="K172" s="177">
        <f>tab_dinamicas!V693</f>
        <v>63783.90283389682</v>
      </c>
      <c r="L172" s="177">
        <f t="shared" si="10"/>
        <v>699701.38548652234</v>
      </c>
      <c r="N172" s="162" t="s">
        <v>535</v>
      </c>
      <c r="O172" s="178">
        <f>+B172/'Total x Ano'!$G$30</f>
        <v>4.1612219146889438E-5</v>
      </c>
      <c r="P172" s="178">
        <f>+C172/'Total x Ano'!$G$30</f>
        <v>3.4356278265615134E-5</v>
      </c>
      <c r="Q172" s="178">
        <f>+D172/'Total x Ano'!$G$30</f>
        <v>2.3908894897545401E-3</v>
      </c>
      <c r="R172" s="178">
        <f>+E172/'Total x Ano'!$G$30</f>
        <v>2.6170653414352431E-6</v>
      </c>
      <c r="S172" s="178">
        <f>+F172/'Total x Ano'!$G$30</f>
        <v>2.6550273708607049E-4</v>
      </c>
      <c r="T172" s="178">
        <f>+G172/'Total x Ano'!$G$30</f>
        <v>7.75542839062273E-5</v>
      </c>
      <c r="U172" s="178">
        <f>+H172/'Total x Ano'!$G$30</f>
        <v>6.3622263056351545E-5</v>
      </c>
      <c r="V172" s="178">
        <f>+I172/'Total x Ano'!$G$30</f>
        <v>4.3370357917349594E-5</v>
      </c>
      <c r="W172" s="178">
        <f>+J172/'Total x Ano'!$G$30</f>
        <v>4.9909724534840855E-5</v>
      </c>
      <c r="X172" s="178">
        <f>+K172/'Total x Ano'!$G$30</f>
        <v>2.9784071301776355E-4</v>
      </c>
      <c r="Y172" s="178">
        <f>+L172/'Total x Ano'!$G$30</f>
        <v>3.2672751320270829E-3</v>
      </c>
    </row>
    <row r="173" spans="1:25" x14ac:dyDescent="0.25">
      <c r="A173" s="162" t="s">
        <v>536</v>
      </c>
      <c r="B173" s="177">
        <f>tab_dinamicas!M694</f>
        <v>12633.429353001749</v>
      </c>
      <c r="C173" s="177">
        <f>tab_dinamicas!N694</f>
        <v>81614.310986641416</v>
      </c>
      <c r="D173" s="177">
        <f>tab_dinamicas!O694</f>
        <v>236247.36641535719</v>
      </c>
      <c r="E173" s="177">
        <f>tab_dinamicas!P694</f>
        <v>6830.7831518638704</v>
      </c>
      <c r="F173" s="177">
        <f>tab_dinamicas!Q694</f>
        <v>36027.278480727226</v>
      </c>
      <c r="G173" s="177">
        <f>tab_dinamicas!R694</f>
        <v>10428.130293412094</v>
      </c>
      <c r="H173" s="177">
        <f>tab_dinamicas!S694</f>
        <v>7524.6228438488033</v>
      </c>
      <c r="I173" s="177">
        <f>tab_dinamicas!T694</f>
        <v>485.5515920345548</v>
      </c>
      <c r="J173" s="177">
        <f>tab_dinamicas!U694</f>
        <v>23058.16402884429</v>
      </c>
      <c r="K173" s="177">
        <f>tab_dinamicas!V694</f>
        <v>58357.78292939534</v>
      </c>
      <c r="L173" s="177">
        <f t="shared" si="10"/>
        <v>473207.42007512657</v>
      </c>
      <c r="N173" s="162" t="s">
        <v>536</v>
      </c>
      <c r="O173" s="178">
        <f>+B173/'Total x Ano'!$G$30</f>
        <v>5.8992150670936021E-5</v>
      </c>
      <c r="P173" s="178">
        <f>+C173/'Total x Ano'!$G$30</f>
        <v>3.8110030112169127E-4</v>
      </c>
      <c r="Q173" s="178">
        <f>+D173/'Total x Ano'!$G$30</f>
        <v>1.1031636656815723E-3</v>
      </c>
      <c r="R173" s="178">
        <f>+E173/'Total x Ano'!$G$30</f>
        <v>3.1896532416948163E-5</v>
      </c>
      <c r="S173" s="178">
        <f>+F173/'Total x Ano'!$G$30</f>
        <v>1.6823038155462089E-4</v>
      </c>
      <c r="T173" s="178">
        <f>+G173/'Total x Ano'!$G$30</f>
        <v>4.8694445213242912E-5</v>
      </c>
      <c r="U173" s="178">
        <f>+H173/'Total x Ano'!$G$30</f>
        <v>3.5136436207705153E-5</v>
      </c>
      <c r="V173" s="178">
        <f>+I173/'Total x Ano'!$G$30</f>
        <v>2.2672966995307147E-6</v>
      </c>
      <c r="W173" s="178">
        <f>+J173/'Total x Ano'!$G$30</f>
        <v>1.0767073995324469E-4</v>
      </c>
      <c r="X173" s="178">
        <f>+K173/'Total x Ano'!$G$30</f>
        <v>2.7250329480606796E-4</v>
      </c>
      <c r="Y173" s="178">
        <f>+L173/'Total x Ano'!$G$30</f>
        <v>2.2096552443255603E-3</v>
      </c>
    </row>
    <row r="174" spans="1:25" x14ac:dyDescent="0.25">
      <c r="A174" s="162" t="s">
        <v>537</v>
      </c>
      <c r="B174" s="177">
        <f>tab_dinamicas!M695</f>
        <v>90863.592602651421</v>
      </c>
      <c r="C174" s="177">
        <f>tab_dinamicas!N695</f>
        <v>285987.6874226394</v>
      </c>
      <c r="D174" s="177">
        <f>tab_dinamicas!O695</f>
        <v>892922.15710566973</v>
      </c>
      <c r="E174" s="177">
        <f>tab_dinamicas!P695</f>
        <v>4865.3980720849268</v>
      </c>
      <c r="F174" s="177">
        <f>tab_dinamicas!Q695</f>
        <v>347742.84845645831</v>
      </c>
      <c r="G174" s="177">
        <f>tab_dinamicas!R695</f>
        <v>50065.955582401541</v>
      </c>
      <c r="H174" s="177">
        <f>tab_dinamicas!S695</f>
        <v>103726.98569865775</v>
      </c>
      <c r="I174" s="177">
        <f>tab_dinamicas!T695</f>
        <v>33671.854014339457</v>
      </c>
      <c r="J174" s="177">
        <f>tab_dinamicas!U695</f>
        <v>8855.1590067010366</v>
      </c>
      <c r="K174" s="177">
        <f>tab_dinamicas!V695</f>
        <v>165523.48400686591</v>
      </c>
      <c r="L174" s="177">
        <f t="shared" si="10"/>
        <v>1984225.1219684693</v>
      </c>
      <c r="N174" s="162" t="s">
        <v>537</v>
      </c>
      <c r="O174" s="178">
        <f>+B174/'Total x Ano'!$G$30</f>
        <v>4.2429007956137801E-4</v>
      </c>
      <c r="P174" s="178">
        <f>+C174/'Total x Ano'!$G$30</f>
        <v>1.3354274817280931E-3</v>
      </c>
      <c r="Q174" s="178">
        <f>+D174/'Total x Ano'!$G$30</f>
        <v>4.1695249134297025E-3</v>
      </c>
      <c r="R174" s="178">
        <f>+E174/'Total x Ano'!$G$30</f>
        <v>2.2719111978436683E-5</v>
      </c>
      <c r="S174" s="178">
        <f>+F174/'Total x Ano'!$G$30</f>
        <v>1.623794928335087E-3</v>
      </c>
      <c r="T174" s="178">
        <f>+G174/'Total x Ano'!$G$30</f>
        <v>2.3378437577597727E-4</v>
      </c>
      <c r="U174" s="178">
        <f>+H174/'Total x Ano'!$G$30</f>
        <v>4.8435605234324825E-4</v>
      </c>
      <c r="V174" s="178">
        <f>+I174/'Total x Ano'!$G$30</f>
        <v>1.572316613233528E-4</v>
      </c>
      <c r="W174" s="178">
        <f>+J174/'Total x Ano'!$G$30</f>
        <v>4.1349411924663447E-5</v>
      </c>
      <c r="X174" s="178">
        <f>+K174/'Total x Ano'!$G$30</f>
        <v>7.7291652450577097E-4</v>
      </c>
      <c r="Y174" s="178">
        <f>+L174/'Total x Ano'!$G$30</f>
        <v>9.2653945409057088E-3</v>
      </c>
    </row>
    <row r="175" spans="1:25" x14ac:dyDescent="0.25">
      <c r="A175" s="162" t="s">
        <v>538</v>
      </c>
      <c r="B175" s="177">
        <f>tab_dinamicas!M696</f>
        <v>21701.961845146849</v>
      </c>
      <c r="C175" s="177">
        <f>tab_dinamicas!N696</f>
        <v>25592.055870769851</v>
      </c>
      <c r="D175" s="177">
        <f>tab_dinamicas!O696</f>
        <v>931649.36938769231</v>
      </c>
      <c r="E175" s="177">
        <f>tab_dinamicas!P696</f>
        <v>7935.6370624265928</v>
      </c>
      <c r="F175" s="177">
        <f>tab_dinamicas!Q696</f>
        <v>88983.248587792536</v>
      </c>
      <c r="G175" s="177">
        <f>tab_dinamicas!R696</f>
        <v>19776.230261804278</v>
      </c>
      <c r="H175" s="177">
        <f>tab_dinamicas!S696</f>
        <v>20042.879601545636</v>
      </c>
      <c r="I175" s="177">
        <f>tab_dinamicas!T696</f>
        <v>1104.9571947059549</v>
      </c>
      <c r="J175" s="177">
        <f>tab_dinamicas!U696</f>
        <v>10234.924712745933</v>
      </c>
      <c r="K175" s="177">
        <f>tab_dinamicas!V696</f>
        <v>79186.704022021833</v>
      </c>
      <c r="L175" s="177">
        <f t="shared" si="10"/>
        <v>1206207.9685466518</v>
      </c>
      <c r="N175" s="162" t="s">
        <v>538</v>
      </c>
      <c r="O175" s="178">
        <f>+B175/'Total x Ano'!$G$30</f>
        <v>1.0133791603620411E-4</v>
      </c>
      <c r="P175" s="178">
        <f>+C175/'Total x Ano'!$G$30</f>
        <v>1.1950281857148712E-4</v>
      </c>
      <c r="Q175" s="178">
        <f>+D175/'Total x Ano'!$G$30</f>
        <v>4.3503627111622367E-3</v>
      </c>
      <c r="R175" s="178">
        <f>+E175/'Total x Ano'!$G$30</f>
        <v>3.7055678563263728E-5</v>
      </c>
      <c r="S175" s="178">
        <f>+F175/'Total x Ano'!$G$30</f>
        <v>4.1550976074704185E-4</v>
      </c>
      <c r="T175" s="178">
        <f>+G175/'Total x Ano'!$G$30</f>
        <v>9.2345658705115095E-5</v>
      </c>
      <c r="U175" s="178">
        <f>+H175/'Total x Ano'!$G$30</f>
        <v>9.3590785233059012E-5</v>
      </c>
      <c r="V175" s="178">
        <f>+I175/'Total x Ano'!$G$30</f>
        <v>5.1596284345026693E-6</v>
      </c>
      <c r="W175" s="178">
        <f>+J175/'Total x Ano'!$G$30</f>
        <v>4.7792266366418891E-5</v>
      </c>
      <c r="X175" s="178">
        <f>+K175/'Total x Ano'!$G$30</f>
        <v>3.6976452270198409E-4</v>
      </c>
      <c r="Y175" s="178">
        <f>+L175/'Total x Ano'!$G$30</f>
        <v>5.6324217465213138E-3</v>
      </c>
    </row>
    <row r="176" spans="1:25" x14ac:dyDescent="0.25">
      <c r="A176" s="162" t="s">
        <v>539</v>
      </c>
      <c r="B176" s="177">
        <f>tab_dinamicas!M697</f>
        <v>3695.4605351074606</v>
      </c>
      <c r="C176" s="177">
        <f>tab_dinamicas!N697</f>
        <v>84908.383265933473</v>
      </c>
      <c r="D176" s="177">
        <f>tab_dinamicas!O697</f>
        <v>569060.90425903641</v>
      </c>
      <c r="E176" s="177">
        <f>tab_dinamicas!P697</f>
        <v>10127.586294849541</v>
      </c>
      <c r="F176" s="177">
        <f>tab_dinamicas!Q697</f>
        <v>98675.512525572456</v>
      </c>
      <c r="G176" s="177">
        <f>tab_dinamicas!R697</f>
        <v>14172.471933241901</v>
      </c>
      <c r="H176" s="177">
        <f>tab_dinamicas!S697</f>
        <v>8252.742677372551</v>
      </c>
      <c r="I176" s="177">
        <f>tab_dinamicas!T697</f>
        <v>6165.8732661475096</v>
      </c>
      <c r="J176" s="177">
        <f>tab_dinamicas!U697</f>
        <v>81.358211118678554</v>
      </c>
      <c r="K176" s="177">
        <f>tab_dinamicas!V697</f>
        <v>45814.715132369834</v>
      </c>
      <c r="L176" s="177">
        <f t="shared" si="10"/>
        <v>840955.00810074992</v>
      </c>
      <c r="N176" s="162" t="s">
        <v>539</v>
      </c>
      <c r="O176" s="178">
        <f>+B176/'Total x Ano'!$G$30</f>
        <v>1.725605602359733E-5</v>
      </c>
      <c r="P176" s="178">
        <f>+C176/'Total x Ano'!$G$30</f>
        <v>3.9648206349128718E-4</v>
      </c>
      <c r="Q176" s="178">
        <f>+D176/'Total x Ano'!$G$30</f>
        <v>2.6572457617781977E-3</v>
      </c>
      <c r="R176" s="178">
        <f>+E176/'Total x Ano'!$G$30</f>
        <v>4.7291046630716702E-5</v>
      </c>
      <c r="S176" s="178">
        <f>+F176/'Total x Ano'!$G$30</f>
        <v>4.6076805749163387E-4</v>
      </c>
      <c r="T176" s="178">
        <f>+G176/'Total x Ano'!$G$30</f>
        <v>6.6178752918483381E-5</v>
      </c>
      <c r="U176" s="178">
        <f>+H176/'Total x Ano'!$G$30</f>
        <v>3.8536412075344277E-5</v>
      </c>
      <c r="V176" s="178">
        <f>+I176/'Total x Ano'!$G$30</f>
        <v>2.8791717163324683E-5</v>
      </c>
      <c r="W176" s="178">
        <f>+J176/'Total x Ano'!$G$30</f>
        <v>3.7990443564640901E-7</v>
      </c>
      <c r="X176" s="178">
        <f>+K176/'Total x Ano'!$G$30</f>
        <v>2.1393308994066605E-4</v>
      </c>
      <c r="Y176" s="178">
        <f>+L176/'Total x Ano'!$G$30</f>
        <v>3.9268628619488983E-3</v>
      </c>
    </row>
    <row r="177" spans="1:25" x14ac:dyDescent="0.25">
      <c r="A177" s="162" t="s">
        <v>540</v>
      </c>
      <c r="B177" s="177">
        <f>tab_dinamicas!M698</f>
        <v>497683.87297850405</v>
      </c>
      <c r="C177" s="177">
        <f>tab_dinamicas!N698</f>
        <v>72999.426675882016</v>
      </c>
      <c r="D177" s="177">
        <f>tab_dinamicas!O698</f>
        <v>1414280.0248926198</v>
      </c>
      <c r="E177" s="177">
        <f>tab_dinamicas!P698</f>
        <v>14258.34121498581</v>
      </c>
      <c r="F177" s="177">
        <f>tab_dinamicas!Q698</f>
        <v>429801.74337885948</v>
      </c>
      <c r="G177" s="177">
        <f>tab_dinamicas!R698</f>
        <v>50582.100436776745</v>
      </c>
      <c r="H177" s="177">
        <f>tab_dinamicas!S698</f>
        <v>52781.614357278275</v>
      </c>
      <c r="I177" s="177">
        <f>tab_dinamicas!T698</f>
        <v>15186.308776775191</v>
      </c>
      <c r="J177" s="177">
        <f>tab_dinamicas!U698</f>
        <v>15349.348121356026</v>
      </c>
      <c r="K177" s="177">
        <f>tab_dinamicas!V698</f>
        <v>312509.36945850932</v>
      </c>
      <c r="L177" s="177">
        <f t="shared" si="10"/>
        <v>2875432.1502915472</v>
      </c>
      <c r="N177" s="162" t="s">
        <v>540</v>
      </c>
      <c r="O177" s="178">
        <f>+B177/'Total x Ano'!$G$30</f>
        <v>2.3239487237301077E-3</v>
      </c>
      <c r="P177" s="178">
        <f>+C177/'Total x Ano'!$G$30</f>
        <v>3.4087285859024202E-4</v>
      </c>
      <c r="Q177" s="178">
        <f>+D177/'Total x Ano'!$G$30</f>
        <v>6.6040200161120123E-3</v>
      </c>
      <c r="R177" s="178">
        <f>+E177/'Total x Ano'!$G$30</f>
        <v>6.6579721924214054E-5</v>
      </c>
      <c r="S177" s="178">
        <f>+F177/'Total x Ano'!$G$30</f>
        <v>2.0069712265428732E-3</v>
      </c>
      <c r="T177" s="178">
        <f>+G177/'Total x Ano'!$G$30</f>
        <v>2.3619452856715867E-4</v>
      </c>
      <c r="U177" s="178">
        <f>+H177/'Total x Ano'!$G$30</f>
        <v>2.4646522015655024E-4</v>
      </c>
      <c r="V177" s="178">
        <f>+I177/'Total x Ano'!$G$30</f>
        <v>7.0912892332121796E-5</v>
      </c>
      <c r="W177" s="178">
        <f>+J177/'Total x Ano'!$G$30</f>
        <v>7.1674209098302792E-5</v>
      </c>
      <c r="X177" s="178">
        <f>+K177/'Total x Ano'!$G$30</f>
        <v>1.4592712156019005E-3</v>
      </c>
      <c r="Y177" s="178">
        <f>+L177/'Total x Ano'!$G$30</f>
        <v>1.3426910612655486E-2</v>
      </c>
    </row>
    <row r="178" spans="1:25" x14ac:dyDescent="0.25">
      <c r="A178" s="162" t="s">
        <v>541</v>
      </c>
      <c r="B178" s="177">
        <f>tab_dinamicas!M699</f>
        <v>5904.0387436483179</v>
      </c>
      <c r="C178" s="177">
        <f>tab_dinamicas!N699</f>
        <v>6609.5681424196282</v>
      </c>
      <c r="D178" s="177">
        <f>tab_dinamicas!O699</f>
        <v>379748.2247675822</v>
      </c>
      <c r="E178" s="177">
        <f>tab_dinamicas!P699</f>
        <v>4569.5080455170473</v>
      </c>
      <c r="F178" s="177">
        <f>tab_dinamicas!Q699</f>
        <v>56439.932062022686</v>
      </c>
      <c r="G178" s="177">
        <f>tab_dinamicas!R699</f>
        <v>17271.068809869554</v>
      </c>
      <c r="H178" s="177">
        <f>tab_dinamicas!S699</f>
        <v>10691.804631048522</v>
      </c>
      <c r="I178" s="177">
        <f>tab_dinamicas!T699</f>
        <v>2123.4448620817157</v>
      </c>
      <c r="J178" s="177">
        <f>tab_dinamicas!U699</f>
        <v>411.15175603609907</v>
      </c>
      <c r="K178" s="177">
        <f>tab_dinamicas!V699</f>
        <v>34285.243717688776</v>
      </c>
      <c r="L178" s="177">
        <f t="shared" si="10"/>
        <v>518053.9855379145</v>
      </c>
      <c r="N178" s="162" t="s">
        <v>541</v>
      </c>
      <c r="O178" s="178">
        <f>+B178/'Total x Ano'!$G$30</f>
        <v>2.7569073558763359E-5</v>
      </c>
      <c r="P178" s="178">
        <f>+C178/'Total x Ano'!$G$30</f>
        <v>3.0863562761348941E-5</v>
      </c>
      <c r="Q178" s="178">
        <f>+D178/'Total x Ano'!$G$30</f>
        <v>1.7732449255503891E-3</v>
      </c>
      <c r="R178" s="178">
        <f>+E178/'Total x Ano'!$G$30</f>
        <v>2.1337445247924419E-5</v>
      </c>
      <c r="S178" s="178">
        <f>+F178/'Total x Ano'!$G$30</f>
        <v>2.6354783669796914E-4</v>
      </c>
      <c r="T178" s="178">
        <f>+G178/'Total x Ano'!$G$30</f>
        <v>8.0647737444136195E-5</v>
      </c>
      <c r="U178" s="178">
        <f>+H178/'Total x Ano'!$G$30</f>
        <v>4.9925679885894295E-5</v>
      </c>
      <c r="V178" s="178">
        <f>+I178/'Total x Ano'!$G$30</f>
        <v>9.9154849997705277E-6</v>
      </c>
      <c r="W178" s="178">
        <f>+J178/'Total x Ano'!$G$30</f>
        <v>1.9198845905556492E-6</v>
      </c>
      <c r="X178" s="178">
        <f>+K178/'Total x Ano'!$G$30</f>
        <v>1.6009590164867555E-4</v>
      </c>
      <c r="Y178" s="178">
        <f>+L178/'Total x Ano'!$G$30</f>
        <v>2.419067532385427E-3</v>
      </c>
    </row>
    <row r="179" spans="1:25" x14ac:dyDescent="0.25">
      <c r="A179" s="162" t="s">
        <v>542</v>
      </c>
      <c r="B179" s="177">
        <f>tab_dinamicas!M700</f>
        <v>35855.283810478169</v>
      </c>
      <c r="C179" s="177">
        <f>tab_dinamicas!N700</f>
        <v>9875.5913309134939</v>
      </c>
      <c r="D179" s="177">
        <f>tab_dinamicas!O700</f>
        <v>285066.75506370218</v>
      </c>
      <c r="E179" s="177">
        <f>tab_dinamicas!P700</f>
        <v>18917.82653311321</v>
      </c>
      <c r="F179" s="177">
        <f>tab_dinamicas!Q700</f>
        <v>68600.950601911682</v>
      </c>
      <c r="G179" s="177">
        <f>tab_dinamicas!R700</f>
        <v>17931.617128833677</v>
      </c>
      <c r="H179" s="177">
        <f>tab_dinamicas!S700</f>
        <v>34274.343752124099</v>
      </c>
      <c r="I179" s="177">
        <f>tab_dinamicas!T700</f>
        <v>0</v>
      </c>
      <c r="J179" s="177">
        <f>tab_dinamicas!U700</f>
        <v>894.56654798157308</v>
      </c>
      <c r="K179" s="177">
        <f>tab_dinamicas!V700</f>
        <v>53850.709055191517</v>
      </c>
      <c r="L179" s="177">
        <f t="shared" si="10"/>
        <v>525267.64382424962</v>
      </c>
      <c r="N179" s="162" t="s">
        <v>542</v>
      </c>
      <c r="O179" s="178">
        <f>+B179/'Total x Ano'!$G$30</f>
        <v>1.6742724764549593E-4</v>
      </c>
      <c r="P179" s="178">
        <f>+C179/'Total x Ano'!$G$30</f>
        <v>4.6114349119260695E-5</v>
      </c>
      <c r="Q179" s="178">
        <f>+D179/'Total x Ano'!$G$30</f>
        <v>1.3311271623960934E-3</v>
      </c>
      <c r="R179" s="178">
        <f>+E179/'Total x Ano'!$G$30</f>
        <v>8.8337318555779091E-5</v>
      </c>
      <c r="S179" s="178">
        <f>+F179/'Total x Ano'!$G$30</f>
        <v>3.203340519030053E-4</v>
      </c>
      <c r="T179" s="178">
        <f>+G179/'Total x Ano'!$G$30</f>
        <v>8.3732186240179546E-5</v>
      </c>
      <c r="U179" s="178">
        <f>+H179/'Total x Ano'!$G$30</f>
        <v>1.6004500395550513E-4</v>
      </c>
      <c r="V179" s="178">
        <f>+I179/'Total x Ano'!$G$30</f>
        <v>0</v>
      </c>
      <c r="W179" s="178">
        <f>+J179/'Total x Ano'!$G$30</f>
        <v>4.1772034424816856E-6</v>
      </c>
      <c r="X179" s="178">
        <f>+K179/'Total x Ano'!$G$30</f>
        <v>2.5145738766218573E-4</v>
      </c>
      <c r="Y179" s="178">
        <f>+L179/'Total x Ano'!$G$30</f>
        <v>2.4527519109199866E-3</v>
      </c>
    </row>
    <row r="180" spans="1:25" x14ac:dyDescent="0.25">
      <c r="A180" s="162" t="s">
        <v>543</v>
      </c>
      <c r="B180" s="177">
        <f>tab_dinamicas!M701</f>
        <v>97745.668081876414</v>
      </c>
      <c r="C180" s="177">
        <f>tab_dinamicas!N701</f>
        <v>169544.84605972318</v>
      </c>
      <c r="D180" s="177">
        <f>tab_dinamicas!O701</f>
        <v>1560937.6819557862</v>
      </c>
      <c r="E180" s="177">
        <f>tab_dinamicas!P701</f>
        <v>17950.563371127268</v>
      </c>
      <c r="F180" s="177">
        <f>tab_dinamicas!Q701</f>
        <v>285954.44168868766</v>
      </c>
      <c r="G180" s="177">
        <f>tab_dinamicas!R701</f>
        <v>77585.204246724315</v>
      </c>
      <c r="H180" s="177">
        <f>tab_dinamicas!S701</f>
        <v>53956.01465378968</v>
      </c>
      <c r="I180" s="177">
        <f>tab_dinamicas!T701</f>
        <v>21362.233157848612</v>
      </c>
      <c r="J180" s="177">
        <f>tab_dinamicas!U701</f>
        <v>39386.825796503093</v>
      </c>
      <c r="K180" s="177">
        <f>tab_dinamicas!V701</f>
        <v>350572.01550989447</v>
      </c>
      <c r="L180" s="177">
        <f t="shared" si="10"/>
        <v>2674995.4945219611</v>
      </c>
      <c r="N180" s="162" t="s">
        <v>543</v>
      </c>
      <c r="O180" s="178">
        <f>+B180/'Total x Ano'!$G$30</f>
        <v>4.5642612293132258E-4</v>
      </c>
      <c r="P180" s="178">
        <f>+C180/'Total x Ano'!$G$30</f>
        <v>7.9169438675488182E-4</v>
      </c>
      <c r="Q180" s="178">
        <f>+D180/'Total x Ano'!$G$30</f>
        <v>7.288842035594878E-3</v>
      </c>
      <c r="R180" s="178">
        <f>+E180/'Total x Ano'!$G$30</f>
        <v>8.38206562469213E-5</v>
      </c>
      <c r="S180" s="178">
        <f>+F180/'Total x Ano'!$G$30</f>
        <v>1.3352722398462852E-3</v>
      </c>
      <c r="T180" s="178">
        <f>+G180/'Total x Ano'!$G$30</f>
        <v>3.6228627484037926E-4</v>
      </c>
      <c r="U180" s="178">
        <f>+H180/'Total x Ano'!$G$30</f>
        <v>2.5194911509148583E-4</v>
      </c>
      <c r="V180" s="178">
        <f>+I180/'Total x Ano'!$G$30</f>
        <v>9.9751543456887389E-5</v>
      </c>
      <c r="W180" s="178">
        <f>+J180/'Total x Ano'!$G$30</f>
        <v>1.8391788143297329E-4</v>
      </c>
      <c r="X180" s="178">
        <f>+K180/'Total x Ano'!$G$30</f>
        <v>1.6370058027877865E-3</v>
      </c>
      <c r="Y180" s="178">
        <f>+L180/'Total x Ano'!$G$30</f>
        <v>1.2490966058983801E-2</v>
      </c>
    </row>
    <row r="181" spans="1:25" x14ac:dyDescent="0.25">
      <c r="A181" s="162" t="s">
        <v>544</v>
      </c>
      <c r="B181" s="177">
        <f>tab_dinamicas!M702</f>
        <v>517974.95581974473</v>
      </c>
      <c r="C181" s="177">
        <f>tab_dinamicas!N702</f>
        <v>352603.98046696512</v>
      </c>
      <c r="D181" s="177">
        <f>tab_dinamicas!O702</f>
        <v>3982850.634947008</v>
      </c>
      <c r="E181" s="177">
        <f>tab_dinamicas!P702</f>
        <v>55350.140294758326</v>
      </c>
      <c r="F181" s="177">
        <f>tab_dinamicas!Q702</f>
        <v>1585341.203758694</v>
      </c>
      <c r="G181" s="177">
        <f>tab_dinamicas!R702</f>
        <v>302424.6743730405</v>
      </c>
      <c r="H181" s="177">
        <f>tab_dinamicas!S702</f>
        <v>363132.20082641643</v>
      </c>
      <c r="I181" s="177">
        <f>tab_dinamicas!T702</f>
        <v>29033.226022654948</v>
      </c>
      <c r="J181" s="177">
        <f>tab_dinamicas!U702</f>
        <v>237374.46317026415</v>
      </c>
      <c r="K181" s="177">
        <f>tab_dinamicas!V702</f>
        <v>635254.66081341635</v>
      </c>
      <c r="L181" s="177">
        <f t="shared" si="10"/>
        <v>8061340.1404929636</v>
      </c>
      <c r="N181" s="162" t="s">
        <v>544</v>
      </c>
      <c r="O181" s="178">
        <f>+B181/'Total x Ano'!$G$30</f>
        <v>2.4186985009125401E-3</v>
      </c>
      <c r="P181" s="178">
        <f>+C181/'Total x Ano'!$G$30</f>
        <v>1.6464941198200175E-3</v>
      </c>
      <c r="Q181" s="178">
        <f>+D181/'Total x Ano'!$G$30</f>
        <v>1.8598032109215103E-2</v>
      </c>
      <c r="R181" s="178">
        <f>+E181/'Total x Ano'!$G$30</f>
        <v>2.5845902364982168E-4</v>
      </c>
      <c r="S181" s="178">
        <f>+F181/'Total x Ano'!$G$30</f>
        <v>7.402794961191961E-3</v>
      </c>
      <c r="T181" s="178">
        <f>+G181/'Total x Ano'!$G$30</f>
        <v>1.4121804506694896E-3</v>
      </c>
      <c r="U181" s="178">
        <f>+H181/'Total x Ano'!$G$30</f>
        <v>1.6956559383878315E-3</v>
      </c>
      <c r="V181" s="178">
        <f>+I181/'Total x Ano'!$G$30</f>
        <v>1.3557145855925886E-4</v>
      </c>
      <c r="W181" s="178">
        <f>+J181/'Total x Ano'!$G$30</f>
        <v>1.108426675409837E-3</v>
      </c>
      <c r="X181" s="178">
        <f>+K181/'Total x Ano'!$G$30</f>
        <v>2.9663393539470901E-3</v>
      </c>
      <c r="Y181" s="178">
        <f>+L181/'Total x Ano'!$G$30</f>
        <v>3.7642652591762957E-2</v>
      </c>
    </row>
    <row r="182" spans="1:25" x14ac:dyDescent="0.25">
      <c r="A182" s="162" t="s">
        <v>545</v>
      </c>
      <c r="B182" s="177">
        <f>tab_dinamicas!M703</f>
        <v>31916.885588002064</v>
      </c>
      <c r="C182" s="177">
        <f>tab_dinamicas!N703</f>
        <v>65092.384701235998</v>
      </c>
      <c r="D182" s="177">
        <f>tab_dinamicas!O703</f>
        <v>1045074.0826573672</v>
      </c>
      <c r="E182" s="177">
        <f>tab_dinamicas!P703</f>
        <v>6050.8244488752471</v>
      </c>
      <c r="F182" s="177">
        <f>tab_dinamicas!Q703</f>
        <v>440619.06836022157</v>
      </c>
      <c r="G182" s="177">
        <f>tab_dinamicas!R703</f>
        <v>53204.330106512498</v>
      </c>
      <c r="H182" s="177">
        <f>tab_dinamicas!S703</f>
        <v>63043.45555249574</v>
      </c>
      <c r="I182" s="177">
        <f>tab_dinamicas!T703</f>
        <v>15818.042511429998</v>
      </c>
      <c r="J182" s="177">
        <f>tab_dinamicas!U703</f>
        <v>3932.5175784577159</v>
      </c>
      <c r="K182" s="177">
        <f>tab_dinamicas!V703</f>
        <v>124715.57327975024</v>
      </c>
      <c r="L182" s="177">
        <f t="shared" si="10"/>
        <v>1849467.1647843483</v>
      </c>
      <c r="N182" s="162" t="s">
        <v>545</v>
      </c>
      <c r="O182" s="178">
        <f>+B182/'Total x Ano'!$G$30</f>
        <v>1.4903678731595339E-4</v>
      </c>
      <c r="P182" s="178">
        <f>+C182/'Total x Ano'!$G$30</f>
        <v>3.0395070558679785E-4</v>
      </c>
      <c r="Q182" s="178">
        <f>+D182/'Total x Ano'!$G$30</f>
        <v>4.8800025728378427E-3</v>
      </c>
      <c r="R182" s="178">
        <f>+E182/'Total x Ano'!$G$30</f>
        <v>2.8254493502717781E-5</v>
      </c>
      <c r="S182" s="178">
        <f>+F182/'Total x Ano'!$G$30</f>
        <v>2.0574830272049294E-3</v>
      </c>
      <c r="T182" s="178">
        <f>+G182/'Total x Ano'!$G$30</f>
        <v>2.4843910313582837E-4</v>
      </c>
      <c r="U182" s="178">
        <f>+H182/'Total x Ano'!$G$30</f>
        <v>2.9438317378848702E-4</v>
      </c>
      <c r="V182" s="178">
        <f>+I182/'Total x Ano'!$G$30</f>
        <v>7.3862790623183572E-5</v>
      </c>
      <c r="W182" s="178">
        <f>+J182/'Total x Ano'!$G$30</f>
        <v>1.8363000498305783E-5</v>
      </c>
      <c r="X182" s="178">
        <f>+K182/'Total x Ano'!$G$30</f>
        <v>5.8236284735965868E-4</v>
      </c>
      <c r="Y182" s="178">
        <f>+L182/'Total x Ano'!$G$30</f>
        <v>8.6361385018537042E-3</v>
      </c>
    </row>
    <row r="183" spans="1:25" x14ac:dyDescent="0.25">
      <c r="A183" s="162" t="s">
        <v>546</v>
      </c>
      <c r="B183" s="177">
        <f>tab_dinamicas!M704</f>
        <v>753588.25680634147</v>
      </c>
      <c r="C183" s="177">
        <f>tab_dinamicas!N704</f>
        <v>510043.61021440022</v>
      </c>
      <c r="D183" s="177">
        <f>tab_dinamicas!O704</f>
        <v>22168764.470969439</v>
      </c>
      <c r="E183" s="177">
        <f>tab_dinamicas!P704</f>
        <v>291518.12192926992</v>
      </c>
      <c r="F183" s="177">
        <f>tab_dinamicas!Q704</f>
        <v>3444570.9545641746</v>
      </c>
      <c r="G183" s="177">
        <f>tab_dinamicas!R704</f>
        <v>482158.88610969984</v>
      </c>
      <c r="H183" s="177">
        <f>tab_dinamicas!S704</f>
        <v>247257.08147488689</v>
      </c>
      <c r="I183" s="177">
        <f>tab_dinamicas!T704</f>
        <v>381569.43153830658</v>
      </c>
      <c r="J183" s="177">
        <f>tab_dinamicas!U704</f>
        <v>696267.75052549248</v>
      </c>
      <c r="K183" s="177">
        <f>tab_dinamicas!V704</f>
        <v>1487950.6782691535</v>
      </c>
      <c r="L183" s="177">
        <f t="shared" si="10"/>
        <v>30463689.24240116</v>
      </c>
      <c r="N183" s="162" t="s">
        <v>546</v>
      </c>
      <c r="O183" s="178">
        <f>+B183/'Total x Ano'!$G$30</f>
        <v>3.5189013803924004E-3</v>
      </c>
      <c r="P183" s="178">
        <f>+C183/'Total x Ano'!$G$30</f>
        <v>2.3816628614277964E-3</v>
      </c>
      <c r="Q183" s="178">
        <f>+D183/'Total x Ano'!$G$30</f>
        <v>0.10351766391515764</v>
      </c>
      <c r="R183" s="178">
        <f>+E183/'Total x Ano'!$G$30</f>
        <v>1.3612519998834405E-3</v>
      </c>
      <c r="S183" s="178">
        <f>+F183/'Total x Ano'!$G$30</f>
        <v>1.6084520130719534E-2</v>
      </c>
      <c r="T183" s="178">
        <f>+G183/'Total x Ano'!$G$30</f>
        <v>2.2514543646025768E-3</v>
      </c>
      <c r="U183" s="178">
        <f>+H183/'Total x Ano'!$G$30</f>
        <v>1.1545738371787934E-3</v>
      </c>
      <c r="V183" s="178">
        <f>+I183/'Total x Ano'!$G$30</f>
        <v>1.7817491013540853E-3</v>
      </c>
      <c r="W183" s="178">
        <f>+J183/'Total x Ano'!$G$30</f>
        <v>3.2512416778231429E-3</v>
      </c>
      <c r="X183" s="178">
        <f>+K183/'Total x Ano'!$G$30</f>
        <v>6.948027186499374E-3</v>
      </c>
      <c r="Y183" s="178">
        <f>+L183/'Total x Ano'!$G$30</f>
        <v>0.14225104645503875</v>
      </c>
    </row>
    <row r="184" spans="1:25" x14ac:dyDescent="0.25">
      <c r="A184" s="162" t="s">
        <v>547</v>
      </c>
      <c r="B184" s="177">
        <f>tab_dinamicas!M705</f>
        <v>3627219.9986667512</v>
      </c>
      <c r="C184" s="177">
        <f>tab_dinamicas!N705</f>
        <v>2083090.2582762949</v>
      </c>
      <c r="D184" s="177">
        <f>tab_dinamicas!O705</f>
        <v>36866436.906016931</v>
      </c>
      <c r="E184" s="177">
        <f>tab_dinamicas!P705</f>
        <v>2126532.2466815496</v>
      </c>
      <c r="F184" s="177">
        <f>tab_dinamicas!Q705</f>
        <v>15291580.090548377</v>
      </c>
      <c r="G184" s="177">
        <f>tab_dinamicas!R705</f>
        <v>1787986.8668376245</v>
      </c>
      <c r="H184" s="177">
        <f>tab_dinamicas!S705</f>
        <v>3605214.631670902</v>
      </c>
      <c r="I184" s="177">
        <f>tab_dinamicas!T705</f>
        <v>571862.6657449156</v>
      </c>
      <c r="J184" s="177">
        <f>tab_dinamicas!U705</f>
        <v>496150.21704697341</v>
      </c>
      <c r="K184" s="177">
        <f>tab_dinamicas!V705</f>
        <v>11701646.565003557</v>
      </c>
      <c r="L184" s="177">
        <f t="shared" si="10"/>
        <v>78157720.446493864</v>
      </c>
      <c r="N184" s="162" t="s">
        <v>547</v>
      </c>
      <c r="O184" s="178">
        <f>+B184/'Total x Ano'!$G$30</f>
        <v>1.6937404935670891E-2</v>
      </c>
      <c r="P184" s="178">
        <f>+C184/'Total x Ano'!$G$30</f>
        <v>9.7270480519365925E-3</v>
      </c>
      <c r="Q184" s="178">
        <f>+D184/'Total x Ano'!$G$30</f>
        <v>0.1721488552230325</v>
      </c>
      <c r="R184" s="178">
        <f>+E184/'Total x Ano'!$G$30</f>
        <v>9.9299016282570172E-3</v>
      </c>
      <c r="S184" s="178">
        <f>+F184/'Total x Ano'!$G$30</f>
        <v>7.1404459667475564E-2</v>
      </c>
      <c r="T184" s="178">
        <f>+G184/'Total x Ano'!$G$30</f>
        <v>8.3490545360969774E-3</v>
      </c>
      <c r="U184" s="178">
        <f>+H184/'Total x Ano'!$G$30</f>
        <v>1.6834650260822457E-2</v>
      </c>
      <c r="V184" s="178">
        <f>+I184/'Total x Ano'!$G$30</f>
        <v>2.6703286651689338E-3</v>
      </c>
      <c r="W184" s="178">
        <f>+J184/'Total x Ano'!$G$30</f>
        <v>2.3167872745889265E-3</v>
      </c>
      <c r="X184" s="178">
        <f>+K184/'Total x Ano'!$G$30</f>
        <v>5.4641164957851429E-2</v>
      </c>
      <c r="Y184" s="178">
        <f>+L184/'Total x Ano'!$G$30</f>
        <v>0.36495965520090123</v>
      </c>
    </row>
    <row r="185" spans="1:25" x14ac:dyDescent="0.25">
      <c r="A185" s="162" t="s">
        <v>548</v>
      </c>
      <c r="B185" s="177">
        <f>tab_dinamicas!M706</f>
        <v>258625.89065864874</v>
      </c>
      <c r="C185" s="177">
        <f>tab_dinamicas!N706</f>
        <v>338689.5310055163</v>
      </c>
      <c r="D185" s="177">
        <f>tab_dinamicas!O706</f>
        <v>3281555.4729413623</v>
      </c>
      <c r="E185" s="177">
        <f>tab_dinamicas!P706</f>
        <v>122857.60111668742</v>
      </c>
      <c r="F185" s="177">
        <f>tab_dinamicas!Q706</f>
        <v>1992332.9310285281</v>
      </c>
      <c r="G185" s="177">
        <f>tab_dinamicas!R706</f>
        <v>239430.2551730444</v>
      </c>
      <c r="H185" s="177">
        <f>tab_dinamicas!S706</f>
        <v>337387.80581017409</v>
      </c>
      <c r="I185" s="177">
        <f>tab_dinamicas!T706</f>
        <v>81368.054881206015</v>
      </c>
      <c r="J185" s="177">
        <f>tab_dinamicas!U706</f>
        <v>165782.70969514363</v>
      </c>
      <c r="K185" s="177">
        <f>tab_dinamicas!V706</f>
        <v>698548.09015545226</v>
      </c>
      <c r="L185" s="177">
        <f t="shared" si="10"/>
        <v>7516578.3424657639</v>
      </c>
      <c r="N185" s="162" t="s">
        <v>548</v>
      </c>
      <c r="O185" s="178">
        <f>+B185/'Total x Ano'!$G$30</f>
        <v>1.2076608087031363E-3</v>
      </c>
      <c r="P185" s="178">
        <f>+C185/'Total x Ano'!$G$30</f>
        <v>1.5815202100290171E-3</v>
      </c>
      <c r="Q185" s="178">
        <f>+D185/'Total x Ano'!$G$30</f>
        <v>1.5323314793286497E-2</v>
      </c>
      <c r="R185" s="178">
        <f>+E185/'Total x Ano'!$G$30</f>
        <v>5.7368699453116566E-4</v>
      </c>
      <c r="S185" s="178">
        <f>+F185/'Total x Ano'!$G$30</f>
        <v>9.3032541814132581E-3</v>
      </c>
      <c r="T185" s="178">
        <f>+G185/'Total x Ano'!$G$30</f>
        <v>1.1180262534964713E-3</v>
      </c>
      <c r="U185" s="178">
        <f>+H185/'Total x Ano'!$G$30</f>
        <v>1.5754417679282951E-3</v>
      </c>
      <c r="V185" s="178">
        <f>+I185/'Total x Ano'!$G$30</f>
        <v>3.7995040137004293E-4</v>
      </c>
      <c r="W185" s="178">
        <f>+J185/'Total x Ano'!$G$30</f>
        <v>7.7412698608618285E-4</v>
      </c>
      <c r="X185" s="178">
        <f>+K185/'Total x Ano'!$G$30</f>
        <v>3.2618897873168276E-3</v>
      </c>
      <c r="Y185" s="178">
        <f>+L185/'Total x Ano'!$G$30</f>
        <v>3.5098872184160898E-2</v>
      </c>
    </row>
    <row r="186" spans="1:25" x14ac:dyDescent="0.25">
      <c r="A186" s="162" t="s">
        <v>549</v>
      </c>
      <c r="B186" s="177">
        <f>tab_dinamicas!M707</f>
        <v>159166.91794320379</v>
      </c>
      <c r="C186" s="177">
        <f>tab_dinamicas!N707</f>
        <v>106446.99464465363</v>
      </c>
      <c r="D186" s="177">
        <f>tab_dinamicas!O707</f>
        <v>2288397.2782911607</v>
      </c>
      <c r="E186" s="177">
        <f>tab_dinamicas!P707</f>
        <v>44302.617753397746</v>
      </c>
      <c r="F186" s="177">
        <f>tab_dinamicas!Q707</f>
        <v>618027.86840177781</v>
      </c>
      <c r="G186" s="177">
        <f>tab_dinamicas!R707</f>
        <v>185241.47066663488</v>
      </c>
      <c r="H186" s="177">
        <f>tab_dinamicas!S707</f>
        <v>292011.49911791686</v>
      </c>
      <c r="I186" s="177">
        <f>tab_dinamicas!T707</f>
        <v>26371.556878766482</v>
      </c>
      <c r="J186" s="177">
        <f>tab_dinamicas!U707</f>
        <v>4118.89770729666</v>
      </c>
      <c r="K186" s="177">
        <f>tab_dinamicas!V707</f>
        <v>357909.98008577834</v>
      </c>
      <c r="L186" s="177">
        <f t="shared" si="10"/>
        <v>4081995.081490587</v>
      </c>
      <c r="N186" s="162" t="s">
        <v>549</v>
      </c>
      <c r="O186" s="178">
        <f>+B186/'Total x Ano'!$G$30</f>
        <v>7.4323436200662222E-4</v>
      </c>
      <c r="P186" s="178">
        <f>+C186/'Total x Ano'!$G$30</f>
        <v>4.9705720996917483E-4</v>
      </c>
      <c r="Q186" s="178">
        <f>+D186/'Total x Ano'!$G$30</f>
        <v>1.0685734907270936E-2</v>
      </c>
      <c r="R186" s="178">
        <f>+E186/'Total x Ano'!$G$30</f>
        <v>2.0687230906185787E-4</v>
      </c>
      <c r="S186" s="178">
        <f>+F186/'Total x Ano'!$G$30</f>
        <v>2.8858983663792252E-3</v>
      </c>
      <c r="T186" s="178">
        <f>+G186/'Total x Ano'!$G$30</f>
        <v>8.6499021308694907E-4</v>
      </c>
      <c r="U186" s="178">
        <f>+H186/'Total x Ano'!$G$30</f>
        <v>1.3635558384245843E-3</v>
      </c>
      <c r="V186" s="178">
        <f>+I186/'Total x Ano'!$G$30</f>
        <v>1.231427202661887E-4</v>
      </c>
      <c r="W186" s="178">
        <f>+J186/'Total x Ano'!$G$30</f>
        <v>1.9233307707481972E-5</v>
      </c>
      <c r="X186" s="178">
        <f>+K186/'Total x Ano'!$G$30</f>
        <v>1.6712706330079103E-3</v>
      </c>
      <c r="Y186" s="178">
        <f>+L186/'Total x Ano'!$G$30</f>
        <v>1.9060989867180932E-2</v>
      </c>
    </row>
    <row r="187" spans="1:25" x14ac:dyDescent="0.25">
      <c r="A187" s="162" t="s">
        <v>550</v>
      </c>
      <c r="B187" s="177">
        <f>tab_dinamicas!M708</f>
        <v>714613.58790636843</v>
      </c>
      <c r="C187" s="177">
        <f>tab_dinamicas!N708</f>
        <v>132932.28546996386</v>
      </c>
      <c r="D187" s="177">
        <f>tab_dinamicas!O708</f>
        <v>3926560.6508236434</v>
      </c>
      <c r="E187" s="177">
        <f>tab_dinamicas!P708</f>
        <v>29459.386632695245</v>
      </c>
      <c r="F187" s="177">
        <f>tab_dinamicas!Q708</f>
        <v>1647089.2012990396</v>
      </c>
      <c r="G187" s="177">
        <f>tab_dinamicas!R708</f>
        <v>228233.32688534143</v>
      </c>
      <c r="H187" s="177">
        <f>tab_dinamicas!S708</f>
        <v>154756.12554418243</v>
      </c>
      <c r="I187" s="177">
        <f>tab_dinamicas!T708</f>
        <v>50235.3140261312</v>
      </c>
      <c r="J187" s="177">
        <f>tab_dinamicas!U708</f>
        <v>97935.124041463772</v>
      </c>
      <c r="K187" s="177">
        <f>tab_dinamicas!V708</f>
        <v>657097.9742613798</v>
      </c>
      <c r="L187" s="177">
        <f t="shared" si="10"/>
        <v>7638912.9768902091</v>
      </c>
      <c r="N187" s="162" t="s">
        <v>550</v>
      </c>
      <c r="O187" s="178">
        <f>+B187/'Total x Ano'!$G$30</f>
        <v>3.3369080770815495E-3</v>
      </c>
      <c r="P187" s="178">
        <f>+C187/'Total x Ano'!$G$30</f>
        <v>6.2073101407043591E-4</v>
      </c>
      <c r="Q187" s="178">
        <f>+D187/'Total x Ano'!$G$30</f>
        <v>1.8335184458598278E-2</v>
      </c>
      <c r="R187" s="178">
        <f>+E187/'Total x Ano'!$G$30</f>
        <v>1.3756142741213744E-4</v>
      </c>
      <c r="S187" s="178">
        <f>+F187/'Total x Ano'!$G$30</f>
        <v>7.6911289576664143E-3</v>
      </c>
      <c r="T187" s="178">
        <f>+G187/'Total x Ano'!$G$30</f>
        <v>1.0657418846094996E-3</v>
      </c>
      <c r="U187" s="178">
        <f>+H187/'Total x Ano'!$G$30</f>
        <v>7.2263804389609558E-4</v>
      </c>
      <c r="V187" s="178">
        <f>+I187/'Total x Ano'!$G$30</f>
        <v>2.3457519975185373E-4</v>
      </c>
      <c r="W187" s="178">
        <f>+J187/'Total x Ano'!$G$30</f>
        <v>4.5731079281795386E-4</v>
      </c>
      <c r="X187" s="178">
        <f>+K187/'Total x Ano'!$G$30</f>
        <v>3.0683373152345034E-3</v>
      </c>
      <c r="Y187" s="178">
        <f>+L187/'Total x Ano'!$G$30</f>
        <v>3.5670117171138722E-2</v>
      </c>
    </row>
    <row r="188" spans="1:25" x14ac:dyDescent="0.25">
      <c r="A188" s="162" t="s">
        <v>551</v>
      </c>
      <c r="B188" s="177">
        <f>tab_dinamicas!M709</f>
        <v>12002.880343708615</v>
      </c>
      <c r="C188" s="177">
        <f>tab_dinamicas!N709</f>
        <v>36893.533742984837</v>
      </c>
      <c r="D188" s="177">
        <f>tab_dinamicas!O709</f>
        <v>621724.27238927223</v>
      </c>
      <c r="E188" s="177">
        <f>tab_dinamicas!P709</f>
        <v>9421.028791201481</v>
      </c>
      <c r="F188" s="177">
        <f>tab_dinamicas!Q709</f>
        <v>115628.90552646098</v>
      </c>
      <c r="G188" s="177">
        <f>tab_dinamicas!R709</f>
        <v>22811.749358645291</v>
      </c>
      <c r="H188" s="177">
        <f>tab_dinamicas!S709</f>
        <v>61990.211017171197</v>
      </c>
      <c r="I188" s="177">
        <f>tab_dinamicas!T709</f>
        <v>4857.0859645252049</v>
      </c>
      <c r="J188" s="177">
        <f>tab_dinamicas!U709</f>
        <v>3969.5429045771043</v>
      </c>
      <c r="K188" s="177">
        <f>tab_dinamicas!V709</f>
        <v>89779.915356850746</v>
      </c>
      <c r="L188" s="177">
        <f t="shared" si="10"/>
        <v>979079.12539539766</v>
      </c>
      <c r="N188" s="162" t="s">
        <v>551</v>
      </c>
      <c r="O188" s="178">
        <f>+B188/'Total x Ano'!$G$30</f>
        <v>5.6047784487988893E-5</v>
      </c>
      <c r="P188" s="178">
        <f>+C188/'Total x Ano'!$G$30</f>
        <v>1.7227538465890073E-4</v>
      </c>
      <c r="Q188" s="178">
        <f>+D188/'Total x Ano'!$G$30</f>
        <v>2.903158827880053E-3</v>
      </c>
      <c r="R188" s="178">
        <f>+E188/'Total x Ano'!$G$30</f>
        <v>4.3991756663738481E-5</v>
      </c>
      <c r="S188" s="178">
        <f>+F188/'Total x Ano'!$G$30</f>
        <v>5.399323988867418E-4</v>
      </c>
      <c r="T188" s="178">
        <f>+G188/'Total x Ano'!$G$30</f>
        <v>1.0652009977901088E-4</v>
      </c>
      <c r="U188" s="178">
        <f>+H188/'Total x Ano'!$G$30</f>
        <v>2.8946501905907125E-4</v>
      </c>
      <c r="V188" s="178">
        <f>+I188/'Total x Ano'!$G$30</f>
        <v>2.2680298360387706E-5</v>
      </c>
      <c r="W188" s="178">
        <f>+J188/'Total x Ano'!$G$30</f>
        <v>1.853589129114158E-5</v>
      </c>
      <c r="X188" s="178">
        <f>+K188/'Total x Ano'!$G$30</f>
        <v>4.1922981844172023E-4</v>
      </c>
      <c r="Y188" s="178">
        <f>+L188/'Total x Ano'!$G$30</f>
        <v>4.5718372795087543E-3</v>
      </c>
    </row>
    <row r="189" spans="1:25" x14ac:dyDescent="0.25">
      <c r="A189" s="162" t="s">
        <v>552</v>
      </c>
      <c r="B189" s="177">
        <f>tab_dinamicas!M710</f>
        <v>18806.176340450529</v>
      </c>
      <c r="C189" s="177">
        <f>tab_dinamicas!N710</f>
        <v>16721.913241936672</v>
      </c>
      <c r="D189" s="177">
        <f>tab_dinamicas!O710</f>
        <v>554438.29977934749</v>
      </c>
      <c r="E189" s="177">
        <f>tab_dinamicas!P710</f>
        <v>38374.508299173518</v>
      </c>
      <c r="F189" s="177">
        <f>tab_dinamicas!Q710</f>
        <v>45931.730130104144</v>
      </c>
      <c r="G189" s="177">
        <f>tab_dinamicas!R710</f>
        <v>32108.251512266259</v>
      </c>
      <c r="H189" s="177">
        <f>tab_dinamicas!S710</f>
        <v>18072.054586986364</v>
      </c>
      <c r="I189" s="177">
        <f>tab_dinamicas!T710</f>
        <v>30108.418105789857</v>
      </c>
      <c r="J189" s="177">
        <f>tab_dinamicas!U710</f>
        <v>2295.8963239937966</v>
      </c>
      <c r="K189" s="177">
        <f>tab_dinamicas!V710</f>
        <v>73396.374790712289</v>
      </c>
      <c r="L189" s="177">
        <f t="shared" si="10"/>
        <v>830253.62311076082</v>
      </c>
      <c r="N189" s="162" t="s">
        <v>552</v>
      </c>
      <c r="O189" s="178">
        <f>+B189/'Total x Ano'!$G$30</f>
        <v>8.781596486756372E-5</v>
      </c>
      <c r="P189" s="178">
        <f>+C189/'Total x Ano'!$G$30</f>
        <v>7.8083440205430963E-5</v>
      </c>
      <c r="Q189" s="178">
        <f>+D189/'Total x Ano'!$G$30</f>
        <v>2.5889651023812818E-3</v>
      </c>
      <c r="R189" s="178">
        <f>+E189/'Total x Ano'!$G$30</f>
        <v>1.7919083664880297E-4</v>
      </c>
      <c r="S189" s="178">
        <f>+F189/'Total x Ano'!$G$30</f>
        <v>2.1447949473577115E-4</v>
      </c>
      <c r="T189" s="178">
        <f>+G189/'Total x Ano'!$G$30</f>
        <v>1.4993037583590612E-4</v>
      </c>
      <c r="U189" s="178">
        <f>+H189/'Total x Ano'!$G$30</f>
        <v>8.4387962867387903E-5</v>
      </c>
      <c r="V189" s="178">
        <f>+I189/'Total x Ano'!$G$30</f>
        <v>1.4059209797522406E-4</v>
      </c>
      <c r="W189" s="178">
        <f>+J189/'Total x Ano'!$G$30</f>
        <v>1.0720751910304481E-5</v>
      </c>
      <c r="X189" s="178">
        <f>+K189/'Total x Ano'!$G$30</f>
        <v>3.4272641888209168E-4</v>
      </c>
      <c r="Y189" s="178">
        <f>+L189/'Total x Ano'!$G$30</f>
        <v>3.8768924463097642E-3</v>
      </c>
    </row>
    <row r="190" spans="1:25" x14ac:dyDescent="0.25">
      <c r="A190" s="162" t="s">
        <v>553</v>
      </c>
      <c r="B190" s="177">
        <f>tab_dinamicas!M711</f>
        <v>132786.17840938512</v>
      </c>
      <c r="C190" s="177">
        <f>tab_dinamicas!N711</f>
        <v>66814.406759196878</v>
      </c>
      <c r="D190" s="177">
        <f>tab_dinamicas!O711</f>
        <v>1126888.7193560465</v>
      </c>
      <c r="E190" s="177">
        <f>tab_dinamicas!P711</f>
        <v>15715.011602731489</v>
      </c>
      <c r="F190" s="177">
        <f>tab_dinamicas!Q711</f>
        <v>234564.17780589819</v>
      </c>
      <c r="G190" s="177">
        <f>tab_dinamicas!R711</f>
        <v>62493.046276482797</v>
      </c>
      <c r="H190" s="177">
        <f>tab_dinamicas!S711</f>
        <v>67071.216415639705</v>
      </c>
      <c r="I190" s="177">
        <f>tab_dinamicas!T711</f>
        <v>13026.136990110748</v>
      </c>
      <c r="J190" s="177">
        <f>tab_dinamicas!U711</f>
        <v>4723.3579597076423</v>
      </c>
      <c r="K190" s="177">
        <f>tab_dinamicas!V711</f>
        <v>175015.06597629728</v>
      </c>
      <c r="L190" s="177">
        <f t="shared" si="10"/>
        <v>1899097.3175514964</v>
      </c>
      <c r="N190" s="162" t="s">
        <v>553</v>
      </c>
      <c r="O190" s="178">
        <f>+B190/'Total x Ano'!$G$30</f>
        <v>6.2004876307659149E-4</v>
      </c>
      <c r="P190" s="178">
        <f>+C190/'Total x Ano'!$G$30</f>
        <v>3.1199173560829131E-4</v>
      </c>
      <c r="Q190" s="178">
        <f>+D190/'Total x Ano'!$G$30</f>
        <v>5.2620383004583562E-3</v>
      </c>
      <c r="R190" s="178">
        <f>+E190/'Total x Ano'!$G$30</f>
        <v>7.3381684921803946E-5</v>
      </c>
      <c r="S190" s="178">
        <f>+F190/'Total x Ano'!$G$30</f>
        <v>1.0953039695308024E-3</v>
      </c>
      <c r="T190" s="178">
        <f>+G190/'Total x Ano'!$G$30</f>
        <v>2.9181302232493989E-4</v>
      </c>
      <c r="U190" s="178">
        <f>+H190/'Total x Ano'!$G$30</f>
        <v>3.1319091546067453E-4</v>
      </c>
      <c r="V190" s="178">
        <f>+I190/'Total x Ano'!$G$30</f>
        <v>6.0825909933812402E-5</v>
      </c>
      <c r="W190" s="178">
        <f>+J190/'Total x Ano'!$G$30</f>
        <v>2.2055851712633517E-5</v>
      </c>
      <c r="X190" s="178">
        <f>+K190/'Total x Ano'!$G$30</f>
        <v>8.172377312027629E-4</v>
      </c>
      <c r="Y190" s="178">
        <f>+L190/'Total x Ano'!$G$30</f>
        <v>8.8678878842306692E-3</v>
      </c>
    </row>
    <row r="191" spans="1:25" x14ac:dyDescent="0.25">
      <c r="A191" s="162" t="s">
        <v>554</v>
      </c>
      <c r="B191" s="177">
        <f>tab_dinamicas!M712</f>
        <v>37581.023450332395</v>
      </c>
      <c r="C191" s="177">
        <f>tab_dinamicas!N712</f>
        <v>92308.981679964229</v>
      </c>
      <c r="D191" s="177">
        <f>tab_dinamicas!O712</f>
        <v>3416504.5407279688</v>
      </c>
      <c r="E191" s="177">
        <f>tab_dinamicas!P712</f>
        <v>7012.1831952450175</v>
      </c>
      <c r="F191" s="177">
        <f>tab_dinamicas!Q712</f>
        <v>845193.97608043673</v>
      </c>
      <c r="G191" s="177">
        <f>tab_dinamicas!R712</f>
        <v>134308.94521656839</v>
      </c>
      <c r="H191" s="177">
        <f>tab_dinamicas!S712</f>
        <v>42979.232996743624</v>
      </c>
      <c r="I191" s="177">
        <f>tab_dinamicas!T712</f>
        <v>12282.646792301977</v>
      </c>
      <c r="J191" s="177">
        <f>tab_dinamicas!U712</f>
        <v>56227.377459145267</v>
      </c>
      <c r="K191" s="177">
        <f>tab_dinamicas!V712</f>
        <v>480902.82027713768</v>
      </c>
      <c r="L191" s="177">
        <f t="shared" si="10"/>
        <v>5125301.7278758427</v>
      </c>
      <c r="N191" s="162" t="s">
        <v>554</v>
      </c>
      <c r="O191" s="178">
        <f>+B191/'Total x Ano'!$G$30</f>
        <v>1.7548563701931216E-4</v>
      </c>
      <c r="P191" s="178">
        <f>+C191/'Total x Ano'!$G$30</f>
        <v>4.3103936416530092E-4</v>
      </c>
      <c r="Q191" s="178">
        <f>+D191/'Total x Ano'!$G$30</f>
        <v>1.5953463228626289E-2</v>
      </c>
      <c r="R191" s="178">
        <f>+E191/'Total x Ano'!$G$30</f>
        <v>3.274358497820005E-5</v>
      </c>
      <c r="S191" s="178">
        <f>+F191/'Total x Ano'!$G$30</f>
        <v>3.9466568411416925E-3</v>
      </c>
      <c r="T191" s="178">
        <f>+G191/'Total x Ano'!$G$30</f>
        <v>6.2715936514796912E-4</v>
      </c>
      <c r="U191" s="178">
        <f>+H191/'Total x Ano'!$G$30</f>
        <v>2.0069272703557216E-4</v>
      </c>
      <c r="V191" s="178">
        <f>+I191/'Total x Ano'!$G$30</f>
        <v>5.7354161721512653E-5</v>
      </c>
      <c r="W191" s="178">
        <f>+J191/'Total x Ano'!$G$30</f>
        <v>2.6255530705234555E-4</v>
      </c>
      <c r="X191" s="178">
        <f>+K191/'Total x Ano'!$G$30</f>
        <v>2.2455891301696542E-3</v>
      </c>
      <c r="Y191" s="178">
        <f>+L191/'Total x Ano'!$G$30</f>
        <v>2.3932739347057842E-2</v>
      </c>
    </row>
    <row r="192" spans="1:25" x14ac:dyDescent="0.25">
      <c r="A192" s="162" t="s">
        <v>94</v>
      </c>
      <c r="B192" s="168">
        <f t="shared" ref="B192:K192" si="11">SUM(B165:B191)</f>
        <v>7162826.6634949949</v>
      </c>
      <c r="C192" s="168">
        <f t="shared" si="11"/>
        <v>4695905.0431633489</v>
      </c>
      <c r="D192" s="168">
        <f t="shared" si="11"/>
        <v>88397256.291174546</v>
      </c>
      <c r="E192" s="168">
        <f t="shared" si="11"/>
        <v>2844952.9945045384</v>
      </c>
      <c r="F192" s="168">
        <f t="shared" si="11"/>
        <v>28192500.238804471</v>
      </c>
      <c r="G192" s="168">
        <f t="shared" si="11"/>
        <v>3901677.6245106263</v>
      </c>
      <c r="H192" s="168">
        <f t="shared" si="11"/>
        <v>5694967.5972311636</v>
      </c>
      <c r="I192" s="168">
        <f t="shared" si="11"/>
        <v>1320113.0535277573</v>
      </c>
      <c r="J192" s="168">
        <f t="shared" si="11"/>
        <v>2197527.1721243029</v>
      </c>
      <c r="K192" s="168">
        <f t="shared" si="11"/>
        <v>17876180.621484518</v>
      </c>
      <c r="L192" s="177">
        <f t="shared" si="10"/>
        <v>162283907.30002025</v>
      </c>
      <c r="N192" s="162" t="s">
        <v>94</v>
      </c>
      <c r="O192" s="178">
        <f>+B192/'Total x Ano'!$G$30</f>
        <v>3.3447018854171624E-2</v>
      </c>
      <c r="P192" s="178">
        <f>+C192/'Total x Ano'!$G$30</f>
        <v>2.192765955325339E-2</v>
      </c>
      <c r="Q192" s="178">
        <f>+D192/'Total x Ano'!$G$30</f>
        <v>0.41277345337647958</v>
      </c>
      <c r="R192" s="178">
        <f>+E192/'Total x Ano'!$G$30</f>
        <v>1.3284587344739087E-2</v>
      </c>
      <c r="S192" s="178">
        <f>+F192/'Total x Ano'!$G$30</f>
        <v>0.13164566606633898</v>
      </c>
      <c r="T192" s="178">
        <f>+G192/'Total x Ano'!$G$30</f>
        <v>1.8218992473319349E-2</v>
      </c>
      <c r="U192" s="178">
        <f>+H192/'Total x Ano'!$G$30</f>
        <v>2.6592810010223736E-2</v>
      </c>
      <c r="V192" s="178">
        <f>+I192/'Total x Ano'!$G$30</f>
        <v>6.1643047172995191E-3</v>
      </c>
      <c r="W192" s="178">
        <f>+J192/'Total x Ano'!$G$30</f>
        <v>1.0261414412439853E-2</v>
      </c>
      <c r="X192" s="178">
        <f>+K192/'Total x Ano'!$G$30</f>
        <v>8.3473323923160689E-2</v>
      </c>
      <c r="Y192" s="178">
        <f>+L192/'Total x Ano'!$G$30</f>
        <v>0.75778923073142568</v>
      </c>
    </row>
    <row r="193" spans="1:25" x14ac:dyDescent="0.25">
      <c r="A193" s="181"/>
      <c r="B193" s="180"/>
      <c r="C193" s="182"/>
      <c r="D193" s="182"/>
      <c r="E193" s="182"/>
      <c r="F193" s="182"/>
      <c r="G193" s="182"/>
      <c r="H193" s="182"/>
      <c r="I193" s="182"/>
      <c r="J193" s="182"/>
      <c r="K193" s="182"/>
      <c r="L193" s="182"/>
    </row>
    <row r="194" spans="1:25" x14ac:dyDescent="0.25">
      <c r="A194" s="162"/>
      <c r="B194" s="162"/>
    </row>
    <row r="195" spans="1:25" s="122" customFormat="1" x14ac:dyDescent="0.25">
      <c r="A195" s="185"/>
      <c r="B195" s="176">
        <v>2013</v>
      </c>
      <c r="C195" s="162">
        <v>2013</v>
      </c>
      <c r="D195" s="162">
        <v>2013</v>
      </c>
      <c r="E195" s="162">
        <v>2013</v>
      </c>
      <c r="F195" s="162">
        <v>2013</v>
      </c>
      <c r="G195" s="162">
        <v>2013</v>
      </c>
      <c r="H195" s="162">
        <v>2013</v>
      </c>
      <c r="I195" s="162">
        <v>2013</v>
      </c>
      <c r="J195" s="162">
        <v>2013</v>
      </c>
      <c r="K195" s="162">
        <v>2013</v>
      </c>
      <c r="L195" s="185">
        <v>2013</v>
      </c>
      <c r="M195" s="162"/>
      <c r="N195" s="162"/>
      <c r="O195" s="176">
        <v>2013</v>
      </c>
      <c r="P195" s="162">
        <v>2013</v>
      </c>
      <c r="Q195" s="162">
        <v>2013</v>
      </c>
      <c r="R195" s="162">
        <v>2013</v>
      </c>
      <c r="S195" s="162">
        <v>2013</v>
      </c>
      <c r="T195" s="162">
        <v>2013</v>
      </c>
      <c r="U195" s="162">
        <v>2013</v>
      </c>
      <c r="V195" s="162">
        <v>2013</v>
      </c>
      <c r="W195" s="162">
        <v>2013</v>
      </c>
      <c r="X195" s="162">
        <v>2013</v>
      </c>
      <c r="Y195" s="185">
        <v>2013</v>
      </c>
    </row>
    <row r="196" spans="1:25" s="122" customFormat="1" x14ac:dyDescent="0.25">
      <c r="A196" s="185"/>
      <c r="B196" s="162" t="s">
        <v>779</v>
      </c>
      <c r="C196" s="162" t="s">
        <v>781</v>
      </c>
      <c r="D196" s="162" t="s">
        <v>23</v>
      </c>
      <c r="E196" s="162" t="s">
        <v>786</v>
      </c>
      <c r="F196" s="162" t="s">
        <v>787</v>
      </c>
      <c r="G196" s="162" t="s">
        <v>790</v>
      </c>
      <c r="H196" s="162" t="s">
        <v>25</v>
      </c>
      <c r="I196" s="162" t="s">
        <v>24</v>
      </c>
      <c r="J196" s="162" t="s">
        <v>35</v>
      </c>
      <c r="K196" s="162" t="s">
        <v>794</v>
      </c>
      <c r="L196" s="162" t="s">
        <v>938</v>
      </c>
      <c r="M196" s="162"/>
      <c r="N196" s="162"/>
      <c r="O196" s="162" t="s">
        <v>779</v>
      </c>
      <c r="P196" s="162" t="s">
        <v>781</v>
      </c>
      <c r="Q196" s="162" t="s">
        <v>23</v>
      </c>
      <c r="R196" s="162" t="s">
        <v>786</v>
      </c>
      <c r="S196" s="162" t="s">
        <v>787</v>
      </c>
      <c r="T196" s="162" t="s">
        <v>790</v>
      </c>
      <c r="U196" s="162" t="s">
        <v>25</v>
      </c>
      <c r="V196" s="162" t="s">
        <v>24</v>
      </c>
      <c r="W196" s="162" t="s">
        <v>35</v>
      </c>
      <c r="X196" s="162" t="s">
        <v>794</v>
      </c>
      <c r="Y196" s="185" t="s">
        <v>938</v>
      </c>
    </row>
    <row r="197" spans="1:25" x14ac:dyDescent="0.25">
      <c r="A197" s="162" t="s">
        <v>528</v>
      </c>
      <c r="B197" s="177">
        <f>tab_dinamicas!M718</f>
        <v>7054.6935286340395</v>
      </c>
      <c r="C197" s="177">
        <f>tab_dinamicas!N718</f>
        <v>2473.7110812186329</v>
      </c>
      <c r="D197" s="177">
        <f>tab_dinamicas!O718</f>
        <v>329463.23863352719</v>
      </c>
      <c r="E197" s="177">
        <f>tab_dinamicas!P718</f>
        <v>1309.498980303978</v>
      </c>
      <c r="F197" s="177">
        <f>tab_dinamicas!Q718</f>
        <v>41146.529637913278</v>
      </c>
      <c r="G197" s="177">
        <f>tab_dinamicas!R718</f>
        <v>12280.906337200424</v>
      </c>
      <c r="H197" s="177">
        <f>tab_dinamicas!S718</f>
        <v>12895.555975328578</v>
      </c>
      <c r="I197" s="177">
        <f>tab_dinamicas!T718</f>
        <v>7047.7477379677503</v>
      </c>
      <c r="J197" s="177">
        <f>tab_dinamicas!U718</f>
        <v>4814.9899012603373</v>
      </c>
      <c r="K197" s="177">
        <f>tab_dinamicas!V718</f>
        <v>16646.79895426712</v>
      </c>
      <c r="L197" s="177">
        <f>SUM(B197:K197)</f>
        <v>435133.67076762131</v>
      </c>
      <c r="N197" s="162" t="s">
        <v>528</v>
      </c>
      <c r="O197" s="178">
        <f>+B197/'Total x Ano'!$H$30</f>
        <v>3.2457913909392992E-5</v>
      </c>
      <c r="P197" s="178">
        <f>+C197/'Total x Ano'!$H$30</f>
        <v>1.138128835576111E-5</v>
      </c>
      <c r="Q197" s="178">
        <f>+D197/'Total x Ano'!$H$30</f>
        <v>1.5158262215747003E-3</v>
      </c>
      <c r="R197" s="178">
        <f>+E197/'Total x Ano'!$H$30</f>
        <v>6.0248691165148553E-6</v>
      </c>
      <c r="S197" s="178">
        <f>+F197/'Total x Ano'!$H$30</f>
        <v>1.8931091921101038E-4</v>
      </c>
      <c r="T197" s="178">
        <f>+G197/'Total x Ano'!$H$30</f>
        <v>5.6503177495132284E-5</v>
      </c>
      <c r="U197" s="178">
        <f>+H197/'Total x Ano'!$H$30</f>
        <v>5.9331116789423081E-5</v>
      </c>
      <c r="V197" s="178">
        <f>+I197/'Total x Ano'!$H$30</f>
        <v>3.2425957046268605E-5</v>
      </c>
      <c r="W197" s="178">
        <f>+J197/'Total x Ano'!$H$30</f>
        <v>2.2153269600637804E-5</v>
      </c>
      <c r="X197" s="178">
        <f>+K197/'Total x Ano'!$H$30</f>
        <v>7.6590197027197397E-5</v>
      </c>
      <c r="Y197" s="178">
        <f>+L197/'Total x Ano'!$H$30</f>
        <v>2.0020049301260386E-3</v>
      </c>
    </row>
    <row r="198" spans="1:25" x14ac:dyDescent="0.25">
      <c r="A198" s="162" t="s">
        <v>529</v>
      </c>
      <c r="B198" s="177">
        <f>tab_dinamicas!M719</f>
        <v>3036.6375433169028</v>
      </c>
      <c r="C198" s="177">
        <f>tab_dinamicas!N719</f>
        <v>9222.4722038098462</v>
      </c>
      <c r="D198" s="177">
        <f>tab_dinamicas!O719</f>
        <v>118690.45655483427</v>
      </c>
      <c r="E198" s="177">
        <f>tab_dinamicas!P719</f>
        <v>0</v>
      </c>
      <c r="F198" s="177">
        <f>tab_dinamicas!Q719</f>
        <v>6233.7883678017888</v>
      </c>
      <c r="G198" s="177">
        <f>tab_dinamicas!R719</f>
        <v>2818.7019951362931</v>
      </c>
      <c r="H198" s="177">
        <f>tab_dinamicas!S719</f>
        <v>6174.8224242256001</v>
      </c>
      <c r="I198" s="177">
        <f>tab_dinamicas!T719</f>
        <v>2071.8162640831438</v>
      </c>
      <c r="J198" s="177">
        <f>tab_dinamicas!U719</f>
        <v>46590.745962852918</v>
      </c>
      <c r="K198" s="177">
        <f>tab_dinamicas!V719</f>
        <v>3827.3011485849033</v>
      </c>
      <c r="L198" s="177">
        <f t="shared" ref="L198:L224" si="12">SUM(B198:K198)</f>
        <v>198666.74246464568</v>
      </c>
      <c r="N198" s="162" t="s">
        <v>529</v>
      </c>
      <c r="O198" s="178">
        <f>+B198/'Total x Ano'!$H$30</f>
        <v>1.3971254676756293E-5</v>
      </c>
      <c r="P198" s="178">
        <f>+C198/'Total x Ano'!$H$30</f>
        <v>4.2431638966035966E-5</v>
      </c>
      <c r="Q198" s="178">
        <f>+D198/'Total x Ano'!$H$30</f>
        <v>5.4608249176052968E-4</v>
      </c>
      <c r="R198" s="178">
        <f>+E198/'Total x Ano'!$H$30</f>
        <v>0</v>
      </c>
      <c r="S198" s="178">
        <f>+F198/'Total x Ano'!$H$30</f>
        <v>2.8681014327586682E-5</v>
      </c>
      <c r="T198" s="178">
        <f>+G198/'Total x Ano'!$H$30</f>
        <v>1.2968555802321666E-5</v>
      </c>
      <c r="U198" s="178">
        <f>+H198/'Total x Ano'!$H$30</f>
        <v>2.8409718131314833E-5</v>
      </c>
      <c r="V198" s="178">
        <f>+I198/'Total x Ano'!$H$30</f>
        <v>9.5322119469464076E-6</v>
      </c>
      <c r="W198" s="178">
        <f>+J198/'Total x Ano'!$H$30</f>
        <v>2.1435919438579572E-4</v>
      </c>
      <c r="X198" s="178">
        <f>+K198/'Total x Ano'!$H$30</f>
        <v>1.7609015995077953E-5</v>
      </c>
      <c r="Y198" s="178">
        <f>+L198/'Total x Ano'!$H$30</f>
        <v>9.1404509599236536E-4</v>
      </c>
    </row>
    <row r="199" spans="1:25" x14ac:dyDescent="0.25">
      <c r="A199" s="162" t="s">
        <v>530</v>
      </c>
      <c r="B199" s="177">
        <f>tab_dinamicas!M720</f>
        <v>85319.17533449753</v>
      </c>
      <c r="C199" s="177">
        <f>tab_dinamicas!N720</f>
        <v>82335.57827696875</v>
      </c>
      <c r="D199" s="177">
        <f>tab_dinamicas!O720</f>
        <v>906468.88205150771</v>
      </c>
      <c r="E199" s="177">
        <f>tab_dinamicas!P720</f>
        <v>3898.1131399219539</v>
      </c>
      <c r="F199" s="177">
        <f>tab_dinamicas!Q720</f>
        <v>122466.71347008544</v>
      </c>
      <c r="G199" s="177">
        <f>tab_dinamicas!R720</f>
        <v>20282.155191236699</v>
      </c>
      <c r="H199" s="177">
        <f>tab_dinamicas!S720</f>
        <v>155835.24994374753</v>
      </c>
      <c r="I199" s="177">
        <f>tab_dinamicas!T720</f>
        <v>22914.736890405693</v>
      </c>
      <c r="J199" s="177">
        <f>tab_dinamicas!U720</f>
        <v>2035.9309846823016</v>
      </c>
      <c r="K199" s="177">
        <f>tab_dinamicas!V720</f>
        <v>80911.112527605001</v>
      </c>
      <c r="L199" s="177">
        <f t="shared" si="12"/>
        <v>1482467.6478106584</v>
      </c>
      <c r="N199" s="162" t="s">
        <v>530</v>
      </c>
      <c r="O199" s="178">
        <f>+B199/'Total x Ano'!$H$30</f>
        <v>3.925446848381701E-4</v>
      </c>
      <c r="P199" s="178">
        <f>+C199/'Total x Ano'!$H$30</f>
        <v>3.7881746394040583E-4</v>
      </c>
      <c r="Q199" s="178">
        <f>+D199/'Total x Ano'!$H$30</f>
        <v>4.1705693969201216E-3</v>
      </c>
      <c r="R199" s="178">
        <f>+E199/'Total x Ano'!$H$30</f>
        <v>1.7934814629595773E-5</v>
      </c>
      <c r="S199" s="178">
        <f>+F199/'Total x Ano'!$H$30</f>
        <v>5.6345665852730413E-4</v>
      </c>
      <c r="T199" s="178">
        <f>+G199/'Total x Ano'!$H$30</f>
        <v>9.3316094373496498E-5</v>
      </c>
      <c r="U199" s="178">
        <f>+H199/'Total x Ano'!$H$30</f>
        <v>7.1698183715462774E-4</v>
      </c>
      <c r="V199" s="178">
        <f>+I199/'Total x Ano'!$H$30</f>
        <v>1.0542832998008217E-4</v>
      </c>
      <c r="W199" s="178">
        <f>+J199/'Total x Ano'!$H$30</f>
        <v>9.367107494899067E-6</v>
      </c>
      <c r="X199" s="178">
        <f>+K199/'Total x Ano'!$H$30</f>
        <v>3.7226364463244227E-4</v>
      </c>
      <c r="Y199" s="178">
        <f>+L199/'Total x Ano'!$H$30</f>
        <v>6.8206800324911443E-3</v>
      </c>
    </row>
    <row r="200" spans="1:25" x14ac:dyDescent="0.25">
      <c r="A200" s="162" t="s">
        <v>531</v>
      </c>
      <c r="B200" s="177">
        <f>tab_dinamicas!M721</f>
        <v>132.03585764582024</v>
      </c>
      <c r="C200" s="177">
        <f>tab_dinamicas!N721</f>
        <v>916.2241033811548</v>
      </c>
      <c r="D200" s="177">
        <f>tab_dinamicas!O721</f>
        <v>103508.49922420632</v>
      </c>
      <c r="E200" s="177">
        <f>tab_dinamicas!P721</f>
        <v>142.23663181942101</v>
      </c>
      <c r="F200" s="177">
        <f>tab_dinamicas!Q721</f>
        <v>15375.739845620277</v>
      </c>
      <c r="G200" s="177">
        <f>tab_dinamicas!R721</f>
        <v>3717.5981958889106</v>
      </c>
      <c r="H200" s="177">
        <f>tab_dinamicas!S721</f>
        <v>5687.868187928083</v>
      </c>
      <c r="I200" s="177">
        <f>tab_dinamicas!T721</f>
        <v>2764.4609218563669</v>
      </c>
      <c r="J200" s="177">
        <f>tab_dinamicas!U721</f>
        <v>1487.2864096440765</v>
      </c>
      <c r="K200" s="177">
        <f>tab_dinamicas!V721</f>
        <v>4345.7569292321068</v>
      </c>
      <c r="L200" s="177">
        <f t="shared" si="12"/>
        <v>138077.70630722254</v>
      </c>
      <c r="N200" s="162" t="s">
        <v>531</v>
      </c>
      <c r="O200" s="178">
        <f>+B200/'Total x Ano'!$H$30</f>
        <v>6.0748329931359901E-7</v>
      </c>
      <c r="P200" s="178">
        <f>+C200/'Total x Ano'!$H$30</f>
        <v>4.2154521594100278E-6</v>
      </c>
      <c r="Q200" s="178">
        <f>+D200/'Total x Ano'!$H$30</f>
        <v>4.7623187925504033E-4</v>
      </c>
      <c r="R200" s="178">
        <f>+E200/'Total x Ano'!$H$30</f>
        <v>6.5441600426981299E-7</v>
      </c>
      <c r="S200" s="178">
        <f>+F200/'Total x Ano'!$H$30</f>
        <v>7.0742185776991157E-5</v>
      </c>
      <c r="T200" s="178">
        <f>+G200/'Total x Ano'!$H$30</f>
        <v>1.7104284077275962E-5</v>
      </c>
      <c r="U200" s="178">
        <f>+H200/'Total x Ano'!$H$30</f>
        <v>2.6169292148895245E-5</v>
      </c>
      <c r="V200" s="178">
        <f>+I200/'Total x Ano'!$H$30</f>
        <v>1.2718998244686159E-5</v>
      </c>
      <c r="W200" s="178">
        <f>+J200/'Total x Ano'!$H$30</f>
        <v>6.8428506563607876E-6</v>
      </c>
      <c r="X200" s="178">
        <f>+K200/'Total x Ano'!$H$30</f>
        <v>1.9994377318822425E-5</v>
      </c>
      <c r="Y200" s="178">
        <f>+L200/'Total x Ano'!$H$30</f>
        <v>6.3528121894106549E-4</v>
      </c>
    </row>
    <row r="201" spans="1:25" x14ac:dyDescent="0.25">
      <c r="A201" s="162" t="s">
        <v>532</v>
      </c>
      <c r="B201" s="177">
        <f>tab_dinamicas!M722</f>
        <v>41127.876531242604</v>
      </c>
      <c r="C201" s="177">
        <f>tab_dinamicas!N722</f>
        <v>68206.154219658711</v>
      </c>
      <c r="D201" s="177">
        <f>tab_dinamicas!O722</f>
        <v>730353.80535329471</v>
      </c>
      <c r="E201" s="177">
        <f>tab_dinamicas!P722</f>
        <v>6389.6713626558121</v>
      </c>
      <c r="F201" s="177">
        <f>tab_dinamicas!Q722</f>
        <v>213637.84056843919</v>
      </c>
      <c r="G201" s="177">
        <f>tab_dinamicas!R722</f>
        <v>49778.380615016489</v>
      </c>
      <c r="H201" s="177">
        <f>tab_dinamicas!S722</f>
        <v>25921.202245204709</v>
      </c>
      <c r="I201" s="177">
        <f>tab_dinamicas!T722</f>
        <v>9647.2774265206699</v>
      </c>
      <c r="J201" s="177">
        <f>tab_dinamicas!U722</f>
        <v>329253.22181701858</v>
      </c>
      <c r="K201" s="177">
        <f>tab_dinamicas!V722</f>
        <v>96078.86889824523</v>
      </c>
      <c r="L201" s="177">
        <f t="shared" si="12"/>
        <v>1570394.2990372966</v>
      </c>
      <c r="N201" s="162" t="s">
        <v>532</v>
      </c>
      <c r="O201" s="178">
        <f>+B201/'Total x Ano'!$H$30</f>
        <v>1.8922509820007603E-4</v>
      </c>
      <c r="P201" s="178">
        <f>+C201/'Total x Ano'!$H$30</f>
        <v>3.1380944796068489E-4</v>
      </c>
      <c r="Q201" s="178">
        <f>+D201/'Total x Ano'!$H$30</f>
        <v>3.3602821782883065E-3</v>
      </c>
      <c r="R201" s="178">
        <f>+E201/'Total x Ano'!$H$30</f>
        <v>2.9398215834126103E-5</v>
      </c>
      <c r="S201" s="178">
        <f>+F201/'Total x Ano'!$H$30</f>
        <v>9.8292556704467678E-4</v>
      </c>
      <c r="T201" s="178">
        <f>+G201/'Total x Ano'!$H$30</f>
        <v>2.2902517111385301E-4</v>
      </c>
      <c r="U201" s="178">
        <f>+H201/'Total x Ano'!$H$30</f>
        <v>1.1926076554394622E-4</v>
      </c>
      <c r="V201" s="178">
        <f>+I201/'Total x Ano'!$H$30</f>
        <v>4.4386123776898926E-5</v>
      </c>
      <c r="W201" s="178">
        <f>+J201/'Total x Ano'!$H$30</f>
        <v>1.51485995596414E-3</v>
      </c>
      <c r="X201" s="178">
        <f>+K201/'Total x Ano'!$H$30</f>
        <v>4.4204891999254873E-4</v>
      </c>
      <c r="Y201" s="178">
        <f>+L201/'Total x Ano'!$H$30</f>
        <v>7.2252214437192562E-3</v>
      </c>
    </row>
    <row r="202" spans="1:25" x14ac:dyDescent="0.25">
      <c r="A202" s="162" t="s">
        <v>533</v>
      </c>
      <c r="B202" s="177">
        <f>tab_dinamicas!M723</f>
        <v>2242.9931260083204</v>
      </c>
      <c r="C202" s="177">
        <f>tab_dinamicas!N723</f>
        <v>8411.3288491267231</v>
      </c>
      <c r="D202" s="177">
        <f>tab_dinamicas!O723</f>
        <v>85107.016249390435</v>
      </c>
      <c r="E202" s="177">
        <f>tab_dinamicas!P723</f>
        <v>0</v>
      </c>
      <c r="F202" s="177">
        <f>tab_dinamicas!Q723</f>
        <v>2607.5652866222658</v>
      </c>
      <c r="G202" s="177">
        <f>tab_dinamicas!R723</f>
        <v>2846.0856719042722</v>
      </c>
      <c r="H202" s="177">
        <f>tab_dinamicas!S723</f>
        <v>2883.9118286135254</v>
      </c>
      <c r="I202" s="177">
        <f>tab_dinamicas!T723</f>
        <v>0</v>
      </c>
      <c r="J202" s="177">
        <f>tab_dinamicas!U723</f>
        <v>722.65887955543064</v>
      </c>
      <c r="K202" s="177">
        <f>tab_dinamicas!V723</f>
        <v>11062.308885970742</v>
      </c>
      <c r="L202" s="177">
        <f t="shared" si="12"/>
        <v>115883.8687771917</v>
      </c>
      <c r="N202" s="162" t="s">
        <v>533</v>
      </c>
      <c r="O202" s="178">
        <f>+B202/'Total x Ano'!$H$30</f>
        <v>1.0319778951111254E-5</v>
      </c>
      <c r="P202" s="178">
        <f>+C202/'Total x Ano'!$H$30</f>
        <v>3.8699652442791664E-5</v>
      </c>
      <c r="Q202" s="178">
        <f>+D202/'Total x Ano'!$H$30</f>
        <v>3.9156856287177264E-4</v>
      </c>
      <c r="R202" s="178">
        <f>+E202/'Total x Ano'!$H$30</f>
        <v>0</v>
      </c>
      <c r="S202" s="178">
        <f>+F202/'Total x Ano'!$H$30</f>
        <v>1.1997137684689017E-5</v>
      </c>
      <c r="T202" s="178">
        <f>+G202/'Total x Ano'!$H$30</f>
        <v>1.3094545261601522E-5</v>
      </c>
      <c r="U202" s="178">
        <f>+H202/'Total x Ano'!$H$30</f>
        <v>1.3268579489028815E-5</v>
      </c>
      <c r="V202" s="178">
        <f>+I202/'Total x Ano'!$H$30</f>
        <v>0</v>
      </c>
      <c r="W202" s="178">
        <f>+J202/'Total x Ano'!$H$30</f>
        <v>3.3248786220498262E-6</v>
      </c>
      <c r="X202" s="178">
        <f>+K202/'Total x Ano'!$H$30</f>
        <v>5.0896536894562183E-5</v>
      </c>
      <c r="Y202" s="178">
        <f>+L202/'Total x Ano'!$H$30</f>
        <v>5.3316967221760689E-4</v>
      </c>
    </row>
    <row r="203" spans="1:25" x14ac:dyDescent="0.25">
      <c r="A203" s="162" t="s">
        <v>534</v>
      </c>
      <c r="B203" s="177">
        <f>tab_dinamicas!M724</f>
        <v>8563.9295904084483</v>
      </c>
      <c r="C203" s="177">
        <f>tab_dinamicas!N724</f>
        <v>1786.0579134893364</v>
      </c>
      <c r="D203" s="177">
        <f>tab_dinamicas!O724</f>
        <v>159339.15104515865</v>
      </c>
      <c r="E203" s="177">
        <f>tab_dinamicas!P724</f>
        <v>563.63407476394661</v>
      </c>
      <c r="F203" s="177">
        <f>tab_dinamicas!Q724</f>
        <v>29310.61227472837</v>
      </c>
      <c r="G203" s="177">
        <f>tab_dinamicas!R724</f>
        <v>9595.2329414699616</v>
      </c>
      <c r="H203" s="177">
        <f>tab_dinamicas!S724</f>
        <v>7014.2204749635366</v>
      </c>
      <c r="I203" s="177">
        <f>tab_dinamicas!T724</f>
        <v>0</v>
      </c>
      <c r="J203" s="177">
        <f>tab_dinamicas!U724</f>
        <v>344.44956483291008</v>
      </c>
      <c r="K203" s="177">
        <f>tab_dinamicas!V724</f>
        <v>10794.237605409715</v>
      </c>
      <c r="L203" s="177">
        <f t="shared" si="12"/>
        <v>227311.52548522488</v>
      </c>
      <c r="N203" s="162" t="s">
        <v>534</v>
      </c>
      <c r="O203" s="178">
        <f>+B203/'Total x Ano'!$H$30</f>
        <v>3.9401752640756018E-5</v>
      </c>
      <c r="P203" s="178">
        <f>+C203/'Total x Ano'!$H$30</f>
        <v>8.2174673864892468E-6</v>
      </c>
      <c r="Q203" s="178">
        <f>+D203/'Total x Ano'!$H$30</f>
        <v>7.331029230437621E-4</v>
      </c>
      <c r="R203" s="178">
        <f>+E203/'Total x Ano'!$H$30</f>
        <v>2.5932219735462829E-6</v>
      </c>
      <c r="S203" s="178">
        <f>+F203/'Total x Ano'!$H$30</f>
        <v>1.3485508987502932E-4</v>
      </c>
      <c r="T203" s="178">
        <f>+G203/'Total x Ano'!$H$30</f>
        <v>4.4146672494092931E-5</v>
      </c>
      <c r="U203" s="178">
        <f>+H203/'Total x Ano'!$H$30</f>
        <v>3.2271701583321647E-5</v>
      </c>
      <c r="V203" s="178">
        <f>+I203/'Total x Ano'!$H$30</f>
        <v>0</v>
      </c>
      <c r="W203" s="178">
        <f>+J203/'Total x Ano'!$H$30</f>
        <v>1.5847767555168649E-6</v>
      </c>
      <c r="X203" s="178">
        <f>+K203/'Total x Ano'!$H$30</f>
        <v>4.9663168710570317E-5</v>
      </c>
      <c r="Y203" s="178">
        <f>+L203/'Total x Ano'!$H$30</f>
        <v>1.0458367744630847E-3</v>
      </c>
    </row>
    <row r="204" spans="1:25" x14ac:dyDescent="0.25">
      <c r="A204" s="162" t="s">
        <v>535</v>
      </c>
      <c r="B204" s="177">
        <f>tab_dinamicas!M725</f>
        <v>19206.021581141096</v>
      </c>
      <c r="C204" s="177">
        <f>tab_dinamicas!N725</f>
        <v>9531.7412204057437</v>
      </c>
      <c r="D204" s="177">
        <f>tab_dinamicas!O725</f>
        <v>549148.46443220717</v>
      </c>
      <c r="E204" s="177">
        <f>tab_dinamicas!P725</f>
        <v>1446.838730491716</v>
      </c>
      <c r="F204" s="177">
        <f>tab_dinamicas!Q725</f>
        <v>51153.550024495555</v>
      </c>
      <c r="G204" s="177">
        <f>tab_dinamicas!R725</f>
        <v>18137.253717965388</v>
      </c>
      <c r="H204" s="177">
        <f>tab_dinamicas!S725</f>
        <v>16854.20787929889</v>
      </c>
      <c r="I204" s="177">
        <f>tab_dinamicas!T725</f>
        <v>4192.1965656876055</v>
      </c>
      <c r="J204" s="177">
        <f>tab_dinamicas!U725</f>
        <v>10995.566549487854</v>
      </c>
      <c r="K204" s="177">
        <f>tab_dinamicas!V725</f>
        <v>56687.800696235259</v>
      </c>
      <c r="L204" s="177">
        <f t="shared" si="12"/>
        <v>737353.64139741624</v>
      </c>
      <c r="N204" s="162" t="s">
        <v>535</v>
      </c>
      <c r="O204" s="178">
        <f>+B204/'Total x Ano'!$H$30</f>
        <v>8.8364915143709249E-5</v>
      </c>
      <c r="P204" s="178">
        <f>+C204/'Total x Ano'!$H$30</f>
        <v>4.3854553664565174E-5</v>
      </c>
      <c r="Q204" s="178">
        <f>+D204/'Total x Ano'!$H$30</f>
        <v>2.5265751814263636E-3</v>
      </c>
      <c r="R204" s="178">
        <f>+E204/'Total x Ano'!$H$30</f>
        <v>6.6567550758180756E-6</v>
      </c>
      <c r="S204" s="178">
        <f>+F204/'Total x Ano'!$H$30</f>
        <v>2.3535218307015336E-4</v>
      </c>
      <c r="T204" s="178">
        <f>+G204/'Total x Ano'!$H$30</f>
        <v>8.3447624952252846E-5</v>
      </c>
      <c r="U204" s="178">
        <f>+H204/'Total x Ano'!$H$30</f>
        <v>7.75444639993056E-5</v>
      </c>
      <c r="V204" s="178">
        <f>+I204/'Total x Ano'!$H$30</f>
        <v>1.9287861998264258E-5</v>
      </c>
      <c r="W204" s="178">
        <f>+J204/'Total x Ano'!$H$30</f>
        <v>5.0589462320325821E-5</v>
      </c>
      <c r="X204" s="178">
        <f>+K204/'Total x Ano'!$H$30</f>
        <v>2.608146969450982E-4</v>
      </c>
      <c r="Y204" s="178">
        <f>+L204/'Total x Ano'!$H$30</f>
        <v>3.3924876985958561E-3</v>
      </c>
    </row>
    <row r="205" spans="1:25" x14ac:dyDescent="0.25">
      <c r="A205" s="162" t="s">
        <v>536</v>
      </c>
      <c r="B205" s="177">
        <f>tab_dinamicas!M726</f>
        <v>16293.223036110938</v>
      </c>
      <c r="C205" s="177">
        <f>tab_dinamicas!N726</f>
        <v>78238.548419487954</v>
      </c>
      <c r="D205" s="177">
        <f>tab_dinamicas!O726</f>
        <v>269605.20939969993</v>
      </c>
      <c r="E205" s="177">
        <f>tab_dinamicas!P726</f>
        <v>9613.4689070800014</v>
      </c>
      <c r="F205" s="177">
        <f>tab_dinamicas!Q726</f>
        <v>40378.974764675171</v>
      </c>
      <c r="G205" s="177">
        <f>tab_dinamicas!R726</f>
        <v>12113.446929639784</v>
      </c>
      <c r="H205" s="177">
        <f>tab_dinamicas!S726</f>
        <v>10203.572774777549</v>
      </c>
      <c r="I205" s="177">
        <f>tab_dinamicas!T726</f>
        <v>813.45924806633104</v>
      </c>
      <c r="J205" s="177">
        <f>tab_dinamicas!U726</f>
        <v>43796.524747754316</v>
      </c>
      <c r="K205" s="177">
        <f>tab_dinamicas!V726</f>
        <v>82880.575445450057</v>
      </c>
      <c r="L205" s="177">
        <f t="shared" si="12"/>
        <v>563937.00367274205</v>
      </c>
      <c r="N205" s="162" t="s">
        <v>536</v>
      </c>
      <c r="O205" s="178">
        <f>+B205/'Total x Ano'!$H$30</f>
        <v>7.4963430865723898E-5</v>
      </c>
      <c r="P205" s="178">
        <f>+C205/'Total x Ano'!$H$30</f>
        <v>3.5996745410531205E-4</v>
      </c>
      <c r="Q205" s="178">
        <f>+D205/'Total x Ano'!$H$30</f>
        <v>1.2404256316310462E-3</v>
      </c>
      <c r="R205" s="178">
        <f>+E205/'Total x Ano'!$H$30</f>
        <v>4.4230574282231973E-5</v>
      </c>
      <c r="S205" s="178">
        <f>+F205/'Total x Ano'!$H$30</f>
        <v>1.8577947877420359E-4</v>
      </c>
      <c r="T205" s="178">
        <f>+G205/'Total x Ano'!$H$30</f>
        <v>5.5732714113291566E-5</v>
      </c>
      <c r="U205" s="178">
        <f>+H205/'Total x Ano'!$H$30</f>
        <v>4.694558103023388E-5</v>
      </c>
      <c r="V205" s="178">
        <f>+I205/'Total x Ano'!$H$30</f>
        <v>3.7426417087247778E-6</v>
      </c>
      <c r="W205" s="178">
        <f>+J205/'Total x Ano'!$H$30</f>
        <v>2.0150327211569953E-4</v>
      </c>
      <c r="X205" s="178">
        <f>+K205/'Total x Ano'!$H$30</f>
        <v>3.813249394393244E-4</v>
      </c>
      <c r="Y205" s="178">
        <f>+L205/'Total x Ano'!$H$30</f>
        <v>2.5946157180657919E-3</v>
      </c>
    </row>
    <row r="206" spans="1:25" x14ac:dyDescent="0.25">
      <c r="A206" s="162" t="s">
        <v>537</v>
      </c>
      <c r="B206" s="177">
        <f>tab_dinamicas!M727</f>
        <v>110456.21245238002</v>
      </c>
      <c r="C206" s="177">
        <f>tab_dinamicas!N727</f>
        <v>334313.9932093895</v>
      </c>
      <c r="D206" s="177">
        <f>tab_dinamicas!O727</f>
        <v>987180.68745237915</v>
      </c>
      <c r="E206" s="177">
        <f>tab_dinamicas!P727</f>
        <v>9230.5370477226261</v>
      </c>
      <c r="F206" s="177">
        <f>tab_dinamicas!Q727</f>
        <v>366842.73552951193</v>
      </c>
      <c r="G206" s="177">
        <f>tab_dinamicas!R727</f>
        <v>51441.306537387994</v>
      </c>
      <c r="H206" s="177">
        <f>tab_dinamicas!S727</f>
        <v>114840.61590117418</v>
      </c>
      <c r="I206" s="177">
        <f>tab_dinamicas!T727</f>
        <v>34728.989352642631</v>
      </c>
      <c r="J206" s="177">
        <f>tab_dinamicas!U727</f>
        <v>809.55608665657178</v>
      </c>
      <c r="K206" s="177">
        <f>tab_dinamicas!V727</f>
        <v>172298.36334501862</v>
      </c>
      <c r="L206" s="177">
        <f t="shared" si="12"/>
        <v>2182142.9969142633</v>
      </c>
      <c r="N206" s="162" t="s">
        <v>537</v>
      </c>
      <c r="O206" s="178">
        <f>+B206/'Total x Ano'!$H$30</f>
        <v>5.081975878874431E-4</v>
      </c>
      <c r="P206" s="178">
        <f>+C206/'Total x Ano'!$H$30</f>
        <v>1.5381440407372031E-3</v>
      </c>
      <c r="Q206" s="178">
        <f>+D206/'Total x Ano'!$H$30</f>
        <v>4.5419160501149079E-3</v>
      </c>
      <c r="R206" s="178">
        <f>+E206/'Total x Ano'!$H$30</f>
        <v>4.246874447718981E-5</v>
      </c>
      <c r="S206" s="178">
        <f>+F206/'Total x Ano'!$H$30</f>
        <v>1.6878054134845737E-3</v>
      </c>
      <c r="T206" s="178">
        <f>+G206/'Total x Ano'!$H$30</f>
        <v>2.3667612096829455E-4</v>
      </c>
      <c r="U206" s="178">
        <f>+H206/'Total x Ano'!$H$30</f>
        <v>5.283697738381716E-4</v>
      </c>
      <c r="V206" s="178">
        <f>+I206/'Total x Ano'!$H$30</f>
        <v>1.5978448135174481E-4</v>
      </c>
      <c r="W206" s="178">
        <f>+J206/'Total x Ano'!$H$30</f>
        <v>3.7246836675287682E-6</v>
      </c>
      <c r="X206" s="178">
        <f>+K206/'Total x Ano'!$H$30</f>
        <v>7.9272691598620897E-4</v>
      </c>
      <c r="Y206" s="178">
        <f>+L206/'Total x Ano'!$H$30</f>
        <v>1.0039813812513267E-2</v>
      </c>
    </row>
    <row r="207" spans="1:25" x14ac:dyDescent="0.25">
      <c r="A207" s="162" t="s">
        <v>538</v>
      </c>
      <c r="B207" s="177">
        <f>tab_dinamicas!M728</f>
        <v>23593.754847957403</v>
      </c>
      <c r="C207" s="177">
        <f>tab_dinamicas!N728</f>
        <v>29992.048235304464</v>
      </c>
      <c r="D207" s="177">
        <f>tab_dinamicas!O728</f>
        <v>816570.38429486612</v>
      </c>
      <c r="E207" s="177">
        <f>tab_dinamicas!P728</f>
        <v>10843.975145892293</v>
      </c>
      <c r="F207" s="177">
        <f>tab_dinamicas!Q728</f>
        <v>78685.246930719746</v>
      </c>
      <c r="G207" s="177">
        <f>tab_dinamicas!R728</f>
        <v>21664.211538400996</v>
      </c>
      <c r="H207" s="177">
        <f>tab_dinamicas!S728</f>
        <v>21462.23474972873</v>
      </c>
      <c r="I207" s="177">
        <f>tab_dinamicas!T728</f>
        <v>695.43190469288345</v>
      </c>
      <c r="J207" s="177">
        <f>tab_dinamicas!U728</f>
        <v>11276.970419793341</v>
      </c>
      <c r="K207" s="177">
        <f>tab_dinamicas!V728</f>
        <v>77138.417995887809</v>
      </c>
      <c r="L207" s="177">
        <f t="shared" si="12"/>
        <v>1091922.6760632438</v>
      </c>
      <c r="N207" s="162" t="s">
        <v>538</v>
      </c>
      <c r="O207" s="178">
        <f>+B207/'Total x Ano'!$H$30</f>
        <v>1.0855242124211785E-4</v>
      </c>
      <c r="P207" s="178">
        <f>+C207/'Total x Ano'!$H$30</f>
        <v>1.3799030611842379E-4</v>
      </c>
      <c r="Q207" s="178">
        <f>+D207/'Total x Ano'!$H$30</f>
        <v>3.7569557241325792E-3</v>
      </c>
      <c r="R207" s="178">
        <f>+E207/'Total x Ano'!$H$30</f>
        <v>4.9892005980466721E-5</v>
      </c>
      <c r="S207" s="178">
        <f>+F207/'Total x Ano'!$H$30</f>
        <v>3.6202266766805098E-4</v>
      </c>
      <c r="T207" s="178">
        <f>+G207/'Total x Ano'!$H$30</f>
        <v>9.9674792416453806E-5</v>
      </c>
      <c r="U207" s="178">
        <f>+H207/'Total x Ano'!$H$30</f>
        <v>9.8745518140851165E-5</v>
      </c>
      <c r="V207" s="178">
        <f>+I207/'Total x Ano'!$H$30</f>
        <v>3.1996101319992205E-6</v>
      </c>
      <c r="W207" s="178">
        <f>+J207/'Total x Ano'!$H$30</f>
        <v>5.188417236819292E-5</v>
      </c>
      <c r="X207" s="178">
        <f>+K207/'Total x Ano'!$H$30</f>
        <v>3.5490586802316916E-4</v>
      </c>
      <c r="Y207" s="178">
        <f>+L207/'Total x Ano'!$H$30</f>
        <v>5.0238230862223046E-3</v>
      </c>
    </row>
    <row r="208" spans="1:25" x14ac:dyDescent="0.25">
      <c r="A208" s="162" t="s">
        <v>539</v>
      </c>
      <c r="B208" s="177">
        <f>tab_dinamicas!M729</f>
        <v>3310.1069504247866</v>
      </c>
      <c r="C208" s="177">
        <f>tab_dinamicas!N729</f>
        <v>22846.565661496908</v>
      </c>
      <c r="D208" s="177">
        <f>tab_dinamicas!O729</f>
        <v>582115.70524361008</v>
      </c>
      <c r="E208" s="177">
        <f>tab_dinamicas!P729</f>
        <v>10090.344634362646</v>
      </c>
      <c r="F208" s="177">
        <f>tab_dinamicas!Q729</f>
        <v>93710.750352904914</v>
      </c>
      <c r="G208" s="177">
        <f>tab_dinamicas!R729</f>
        <v>18612.512507145722</v>
      </c>
      <c r="H208" s="177">
        <f>tab_dinamicas!S729</f>
        <v>9627.7195890430667</v>
      </c>
      <c r="I208" s="177">
        <f>tab_dinamicas!T729</f>
        <v>4975.0220410969196</v>
      </c>
      <c r="J208" s="177">
        <f>tab_dinamicas!U729</f>
        <v>0</v>
      </c>
      <c r="K208" s="177">
        <f>tab_dinamicas!V729</f>
        <v>59432.545035703159</v>
      </c>
      <c r="L208" s="177">
        <f t="shared" si="12"/>
        <v>804721.27201578813</v>
      </c>
      <c r="N208" s="162" t="s">
        <v>539</v>
      </c>
      <c r="O208" s="178">
        <f>+B208/'Total x Ano'!$H$30</f>
        <v>1.5229459081629864E-5</v>
      </c>
      <c r="P208" s="178">
        <f>+C208/'Total x Ano'!$H$30</f>
        <v>1.0511468121985781E-4</v>
      </c>
      <c r="Q208" s="178">
        <f>+D208/'Total x Ano'!$H$30</f>
        <v>2.678254040294373E-3</v>
      </c>
      <c r="R208" s="178">
        <f>+E208/'Total x Ano'!$H$30</f>
        <v>4.6424630089021385E-5</v>
      </c>
      <c r="S208" s="178">
        <f>+F208/'Total x Ano'!$H$30</f>
        <v>4.3115345195273786E-4</v>
      </c>
      <c r="T208" s="178">
        <f>+G208/'Total x Ano'!$H$30</f>
        <v>8.5634241394382619E-5</v>
      </c>
      <c r="U208" s="178">
        <f>+H208/'Total x Ano'!$H$30</f>
        <v>4.4296140193271181E-5</v>
      </c>
      <c r="V208" s="178">
        <f>+I208/'Total x Ano'!$H$30</f>
        <v>2.2889560893302572E-5</v>
      </c>
      <c r="W208" s="178">
        <f>+J208/'Total x Ano'!$H$30</f>
        <v>0</v>
      </c>
      <c r="X208" s="178">
        <f>+K208/'Total x Ano'!$H$30</f>
        <v>2.7344298123727106E-4</v>
      </c>
      <c r="Y208" s="178">
        <f>+L208/'Total x Ano'!$H$30</f>
        <v>3.7024391863558471E-3</v>
      </c>
    </row>
    <row r="209" spans="1:25" x14ac:dyDescent="0.25">
      <c r="A209" s="162" t="s">
        <v>540</v>
      </c>
      <c r="B209" s="177">
        <f>tab_dinamicas!M730</f>
        <v>56955.10235736896</v>
      </c>
      <c r="C209" s="177">
        <f>tab_dinamicas!N730</f>
        <v>73446.072850239434</v>
      </c>
      <c r="D209" s="177">
        <f>tab_dinamicas!O730</f>
        <v>1569517.3730966267</v>
      </c>
      <c r="E209" s="177">
        <f>tab_dinamicas!P730</f>
        <v>40858.174247964613</v>
      </c>
      <c r="F209" s="177">
        <f>tab_dinamicas!Q730</f>
        <v>670614.49852150795</v>
      </c>
      <c r="G209" s="177">
        <f>tab_dinamicas!R730</f>
        <v>78964.718196781891</v>
      </c>
      <c r="H209" s="177">
        <f>tab_dinamicas!S730</f>
        <v>60650.290758826639</v>
      </c>
      <c r="I209" s="177">
        <f>tab_dinamicas!T730</f>
        <v>17527.685769656575</v>
      </c>
      <c r="J209" s="177">
        <f>tab_dinamicas!U730</f>
        <v>24800.293682328556</v>
      </c>
      <c r="K209" s="177">
        <f>tab_dinamicas!V730</f>
        <v>336925.75797097984</v>
      </c>
      <c r="L209" s="177">
        <f t="shared" si="12"/>
        <v>2930259.9674522812</v>
      </c>
      <c r="N209" s="162" t="s">
        <v>540</v>
      </c>
      <c r="O209" s="178">
        <f>+B209/'Total x Ano'!$H$30</f>
        <v>2.6204452418985381E-4</v>
      </c>
      <c r="P209" s="178">
        <f>+C209/'Total x Ano'!$H$30</f>
        <v>3.3791777061329835E-4</v>
      </c>
      <c r="Q209" s="178">
        <f>+D209/'Total x Ano'!$H$30</f>
        <v>7.2211867983343579E-3</v>
      </c>
      <c r="R209" s="178">
        <f>+E209/'Total x Ano'!$H$30</f>
        <v>1.8798422594158988E-4</v>
      </c>
      <c r="S209" s="178">
        <f>+F209/'Total x Ano'!$H$30</f>
        <v>3.085427817814282E-3</v>
      </c>
      <c r="T209" s="178">
        <f>+G209/'Total x Ano'!$H$30</f>
        <v>3.6330848600405326E-4</v>
      </c>
      <c r="U209" s="178">
        <f>+H209/'Total x Ano'!$H$30</f>
        <v>2.790457031250816E-4</v>
      </c>
      <c r="V209" s="178">
        <f>+I209/'Total x Ano'!$H$30</f>
        <v>8.0643065986250013E-5</v>
      </c>
      <c r="W209" s="178">
        <f>+J209/'Total x Ano'!$H$30</f>
        <v>1.1410358139605028E-4</v>
      </c>
      <c r="X209" s="178">
        <f>+K209/'Total x Ano'!$H$30</f>
        <v>1.5501604997710655E-3</v>
      </c>
      <c r="Y209" s="178">
        <f>+L209/'Total x Ano'!$H$30</f>
        <v>1.3481822473175883E-2</v>
      </c>
    </row>
    <row r="210" spans="1:25" x14ac:dyDescent="0.25">
      <c r="A210" s="162" t="s">
        <v>541</v>
      </c>
      <c r="B210" s="177">
        <f>tab_dinamicas!M731</f>
        <v>7748.5935257874617</v>
      </c>
      <c r="C210" s="177">
        <f>tab_dinamicas!N731</f>
        <v>9914.4110378755031</v>
      </c>
      <c r="D210" s="177">
        <f>tab_dinamicas!O731</f>
        <v>403047.64150773984</v>
      </c>
      <c r="E210" s="177">
        <f>tab_dinamicas!P731</f>
        <v>10717.119777796041</v>
      </c>
      <c r="F210" s="177">
        <f>tab_dinamicas!Q731</f>
        <v>10731.94389185513</v>
      </c>
      <c r="G210" s="177">
        <f>tab_dinamicas!R731</f>
        <v>18314.21729951517</v>
      </c>
      <c r="H210" s="177">
        <f>tab_dinamicas!S731</f>
        <v>12562.430131191997</v>
      </c>
      <c r="I210" s="177">
        <f>tab_dinamicas!T731</f>
        <v>3111.141279073237</v>
      </c>
      <c r="J210" s="177">
        <f>tab_dinamicas!U731</f>
        <v>511.27436804513735</v>
      </c>
      <c r="K210" s="177">
        <f>tab_dinamicas!V731</f>
        <v>29524.866126003086</v>
      </c>
      <c r="L210" s="177">
        <f t="shared" si="12"/>
        <v>506183.63894488261</v>
      </c>
      <c r="N210" s="162" t="s">
        <v>541</v>
      </c>
      <c r="O210" s="178">
        <f>+B210/'Total x Ano'!$H$30</f>
        <v>3.5650475893541262E-5</v>
      </c>
      <c r="P210" s="178">
        <f>+C210/'Total x Ano'!$H$30</f>
        <v>4.5615177842035507E-5</v>
      </c>
      <c r="Q210" s="178">
        <f>+D210/'Total x Ano'!$H$30</f>
        <v>1.8543804342943755E-3</v>
      </c>
      <c r="R210" s="178">
        <f>+E210/'Total x Ano'!$H$30</f>
        <v>4.9308357576762108E-5</v>
      </c>
      <c r="S210" s="178">
        <f>+F210/'Total x Ano'!$H$30</f>
        <v>4.9376561789455399E-5</v>
      </c>
      <c r="T210" s="178">
        <f>+G210/'Total x Ano'!$H$30</f>
        <v>8.4261816053783642E-5</v>
      </c>
      <c r="U210" s="178">
        <f>+H210/'Total x Ano'!$H$30</f>
        <v>5.7798439299452431E-5</v>
      </c>
      <c r="V210" s="178">
        <f>+I210/'Total x Ano'!$H$30</f>
        <v>1.4314038644804227E-5</v>
      </c>
      <c r="W210" s="178">
        <f>+J210/'Total x Ano'!$H$30</f>
        <v>2.3523203885090034E-6</v>
      </c>
      <c r="X210" s="178">
        <f>+K210/'Total x Ano'!$H$30</f>
        <v>1.358408496435018E-4</v>
      </c>
      <c r="Y210" s="178">
        <f>+L210/'Total x Ano'!$H$30</f>
        <v>2.3288984714262208E-3</v>
      </c>
    </row>
    <row r="211" spans="1:25" x14ac:dyDescent="0.25">
      <c r="A211" s="162" t="s">
        <v>542</v>
      </c>
      <c r="B211" s="177">
        <f>tab_dinamicas!M732</f>
        <v>62684.376374234758</v>
      </c>
      <c r="C211" s="177">
        <f>tab_dinamicas!N732</f>
        <v>17576.20246161527</v>
      </c>
      <c r="D211" s="177">
        <f>tab_dinamicas!O732</f>
        <v>298593.4821417706</v>
      </c>
      <c r="E211" s="177">
        <f>tab_dinamicas!P732</f>
        <v>15046.724877284158</v>
      </c>
      <c r="F211" s="177">
        <f>tab_dinamicas!Q732</f>
        <v>86137.63634741577</v>
      </c>
      <c r="G211" s="177">
        <f>tab_dinamicas!R732</f>
        <v>17746.361227094443</v>
      </c>
      <c r="H211" s="177">
        <f>tab_dinamicas!S732</f>
        <v>40181.770127849588</v>
      </c>
      <c r="I211" s="177">
        <f>tab_dinamicas!T732</f>
        <v>0</v>
      </c>
      <c r="J211" s="177">
        <f>tab_dinamicas!U732</f>
        <v>961.67559840529179</v>
      </c>
      <c r="K211" s="177">
        <f>tab_dinamicas!V732</f>
        <v>57123.021172630586</v>
      </c>
      <c r="L211" s="177">
        <f t="shared" si="12"/>
        <v>596051.2503283004</v>
      </c>
      <c r="N211" s="162" t="s">
        <v>542</v>
      </c>
      <c r="O211" s="178">
        <f>+B211/'Total x Ano'!$H$30</f>
        <v>2.8840432026716958E-4</v>
      </c>
      <c r="P211" s="178">
        <f>+C211/'Total x Ano'!$H$30</f>
        <v>8.0866286258593836E-5</v>
      </c>
      <c r="Q211" s="178">
        <f>+D211/'Total x Ano'!$H$30</f>
        <v>1.3737976707175283E-3</v>
      </c>
      <c r="R211" s="178">
        <f>+E211/'Total x Ano'!$H$30</f>
        <v>6.9228422000604513E-5</v>
      </c>
      <c r="S211" s="178">
        <f>+F211/'Total x Ano'!$H$30</f>
        <v>3.9631033914868958E-4</v>
      </c>
      <c r="T211" s="178">
        <f>+G211/'Total x Ano'!$H$30</f>
        <v>8.1649169106507E-5</v>
      </c>
      <c r="U211" s="178">
        <f>+H211/'Total x Ano'!$H$30</f>
        <v>1.848721606747514E-4</v>
      </c>
      <c r="V211" s="178">
        <f>+I211/'Total x Ano'!$H$30</f>
        <v>0</v>
      </c>
      <c r="W211" s="178">
        <f>+J211/'Total x Ano'!$H$30</f>
        <v>4.4245697782773476E-6</v>
      </c>
      <c r="X211" s="178">
        <f>+K211/'Total x Ano'!$H$30</f>
        <v>2.628171012589224E-4</v>
      </c>
      <c r="Y211" s="178">
        <f>+L211/'Total x Ano'!$H$30</f>
        <v>2.7423700392110438E-3</v>
      </c>
    </row>
    <row r="212" spans="1:25" x14ac:dyDescent="0.25">
      <c r="A212" s="162" t="s">
        <v>543</v>
      </c>
      <c r="B212" s="177">
        <f>tab_dinamicas!M733</f>
        <v>112208.05507362155</v>
      </c>
      <c r="C212" s="177">
        <f>tab_dinamicas!N733</f>
        <v>225251.67020470748</v>
      </c>
      <c r="D212" s="177">
        <f>tab_dinamicas!O733</f>
        <v>1600773.9531043372</v>
      </c>
      <c r="E212" s="177">
        <f>tab_dinamicas!P733</f>
        <v>21739.956631352619</v>
      </c>
      <c r="F212" s="177">
        <f>tab_dinamicas!Q733</f>
        <v>270821.02034211741</v>
      </c>
      <c r="G212" s="177">
        <f>tab_dinamicas!R733</f>
        <v>85638.323397590866</v>
      </c>
      <c r="H212" s="177">
        <f>tab_dinamicas!S733</f>
        <v>58396.758420983162</v>
      </c>
      <c r="I212" s="177">
        <f>tab_dinamicas!T733</f>
        <v>23413.676624400941</v>
      </c>
      <c r="J212" s="177">
        <f>tab_dinamicas!U733</f>
        <v>38734.446025124162</v>
      </c>
      <c r="K212" s="177">
        <f>tab_dinamicas!V733</f>
        <v>325326.53254943562</v>
      </c>
      <c r="L212" s="177">
        <f t="shared" si="12"/>
        <v>2762304.3923736713</v>
      </c>
      <c r="N212" s="162" t="s">
        <v>543</v>
      </c>
      <c r="O212" s="178">
        <f>+B212/'Total x Ano'!$H$30</f>
        <v>5.1625763425973002E-4</v>
      </c>
      <c r="P212" s="178">
        <f>+C212/'Total x Ano'!$H$30</f>
        <v>1.0363595937621128E-3</v>
      </c>
      <c r="Q212" s="178">
        <f>+D212/'Total x Ano'!$H$30</f>
        <v>7.3649950841053148E-3</v>
      </c>
      <c r="R212" s="178">
        <f>+E212/'Total x Ano'!$H$30</f>
        <v>1.0002328774032633E-4</v>
      </c>
      <c r="S212" s="178">
        <f>+F212/'Total x Ano'!$H$30</f>
        <v>1.2460194517933125E-3</v>
      </c>
      <c r="T212" s="178">
        <f>+G212/'Total x Ano'!$H$30</f>
        <v>3.9401305200595528E-4</v>
      </c>
      <c r="U212" s="178">
        <f>+H212/'Total x Ano'!$H$30</f>
        <v>2.6867743435240267E-4</v>
      </c>
      <c r="V212" s="178">
        <f>+I212/'Total x Ano'!$H$30</f>
        <v>1.0772389999545728E-4</v>
      </c>
      <c r="W212" s="178">
        <f>+J212/'Total x Ano'!$H$30</f>
        <v>1.7821317245158088E-4</v>
      </c>
      <c r="X212" s="178">
        <f>+K212/'Total x Ano'!$H$30</f>
        <v>1.4967936655322688E-3</v>
      </c>
      <c r="Y212" s="178">
        <f>+L212/'Total x Ano'!$H$30</f>
        <v>1.2709076275998463E-2</v>
      </c>
    </row>
    <row r="213" spans="1:25" x14ac:dyDescent="0.25">
      <c r="A213" s="162" t="s">
        <v>544</v>
      </c>
      <c r="B213" s="177">
        <f>tab_dinamicas!M734</f>
        <v>447116.0388904296</v>
      </c>
      <c r="C213" s="177">
        <f>tab_dinamicas!N734</f>
        <v>338649.55057940236</v>
      </c>
      <c r="D213" s="177">
        <f>tab_dinamicas!O734</f>
        <v>4260121.7397010392</v>
      </c>
      <c r="E213" s="177">
        <f>tab_dinamicas!P734</f>
        <v>65016.493788578737</v>
      </c>
      <c r="F213" s="177">
        <f>tab_dinamicas!Q734</f>
        <v>1638045.2106357026</v>
      </c>
      <c r="G213" s="177">
        <f>tab_dinamicas!R734</f>
        <v>320916.58177970239</v>
      </c>
      <c r="H213" s="177">
        <f>tab_dinamicas!S734</f>
        <v>362982.09583828168</v>
      </c>
      <c r="I213" s="177">
        <f>tab_dinamicas!T734</f>
        <v>28224.718882977908</v>
      </c>
      <c r="J213" s="177">
        <f>tab_dinamicas!U734</f>
        <v>206061.5496487499</v>
      </c>
      <c r="K213" s="177">
        <f>tab_dinamicas!V734</f>
        <v>674860.9493184298</v>
      </c>
      <c r="L213" s="177">
        <f t="shared" si="12"/>
        <v>8341994.9290632932</v>
      </c>
      <c r="N213" s="162" t="s">
        <v>544</v>
      </c>
      <c r="O213" s="178">
        <f>+B213/'Total x Ano'!$H$30</f>
        <v>2.0571345642316427E-3</v>
      </c>
      <c r="P213" s="178">
        <f>+C213/'Total x Ano'!$H$30</f>
        <v>1.5580914909409484E-3</v>
      </c>
      <c r="Q213" s="178">
        <f>+D213/'Total x Ano'!$H$30</f>
        <v>1.9600378685411611E-2</v>
      </c>
      <c r="R213" s="178">
        <f>+E213/'Total x Ano'!$H$30</f>
        <v>2.9913415083374691E-4</v>
      </c>
      <c r="S213" s="178">
        <f>+F213/'Total x Ano'!$H$30</f>
        <v>7.5364762779144678E-3</v>
      </c>
      <c r="T213" s="178">
        <f>+G213/'Total x Ano'!$H$30</f>
        <v>1.4765039390051439E-3</v>
      </c>
      <c r="U213" s="178">
        <f>+H213/'Total x Ano'!$H$30</f>
        <v>1.6700430103093644E-3</v>
      </c>
      <c r="V213" s="178">
        <f>+I213/'Total x Ano'!$H$30</f>
        <v>1.298590069011684E-4</v>
      </c>
      <c r="W213" s="178">
        <f>+J213/'Total x Ano'!$H$30</f>
        <v>9.4806783758758948E-4</v>
      </c>
      <c r="X213" s="178">
        <f>+K213/'Total x Ano'!$H$30</f>
        <v>3.1049652979085662E-3</v>
      </c>
      <c r="Y213" s="178">
        <f>+L213/'Total x Ano'!$H$30</f>
        <v>3.8380654261044242E-2</v>
      </c>
    </row>
    <row r="214" spans="1:25" x14ac:dyDescent="0.25">
      <c r="A214" s="162" t="s">
        <v>545</v>
      </c>
      <c r="B214" s="177">
        <f>tab_dinamicas!M735</f>
        <v>34497.776407634563</v>
      </c>
      <c r="C214" s="177">
        <f>tab_dinamicas!N735</f>
        <v>107200.22745606519</v>
      </c>
      <c r="D214" s="177">
        <f>tab_dinamicas!O735</f>
        <v>1114494.2226815245</v>
      </c>
      <c r="E214" s="177">
        <f>tab_dinamicas!P735</f>
        <v>12991.223039042976</v>
      </c>
      <c r="F214" s="177">
        <f>tab_dinamicas!Q735</f>
        <v>448695.77925600094</v>
      </c>
      <c r="G214" s="177">
        <f>tab_dinamicas!R735</f>
        <v>62194.210527038085</v>
      </c>
      <c r="H214" s="177">
        <f>tab_dinamicas!S735</f>
        <v>70855.446022737218</v>
      </c>
      <c r="I214" s="177">
        <f>tab_dinamicas!T735</f>
        <v>17553.909202557992</v>
      </c>
      <c r="J214" s="177">
        <f>tab_dinamicas!U735</f>
        <v>3964.9506903440879</v>
      </c>
      <c r="K214" s="177">
        <f>tab_dinamicas!V735</f>
        <v>136252.79259401449</v>
      </c>
      <c r="L214" s="177">
        <f t="shared" si="12"/>
        <v>2008700.5378769597</v>
      </c>
      <c r="N214" s="162" t="s">
        <v>545</v>
      </c>
      <c r="O214" s="178">
        <f>+B214/'Total x Ano'!$H$30</f>
        <v>1.5872069455032692E-4</v>
      </c>
      <c r="P214" s="178">
        <f>+C214/'Total x Ano'!$H$30</f>
        <v>4.9321713830849097E-4</v>
      </c>
      <c r="Q214" s="178">
        <f>+D214/'Total x Ano'!$H$30</f>
        <v>5.1276724333221297E-3</v>
      </c>
      <c r="R214" s="178">
        <f>+E214/'Total x Ano'!$H$30</f>
        <v>5.9771271036436493E-5</v>
      </c>
      <c r="S214" s="178">
        <f>+F214/'Total x Ano'!$H$30</f>
        <v>2.0644027859590343E-3</v>
      </c>
      <c r="T214" s="178">
        <f>+G214/'Total x Ano'!$H$30</f>
        <v>2.8614911799579394E-4</v>
      </c>
      <c r="U214" s="178">
        <f>+H214/'Total x Ano'!$H$30</f>
        <v>3.2599856502383716E-4</v>
      </c>
      <c r="V214" s="178">
        <f>+I214/'Total x Ano'!$H$30</f>
        <v>8.0763717283725687E-5</v>
      </c>
      <c r="W214" s="178">
        <f>+J214/'Total x Ano'!$H$30</f>
        <v>1.8242327273300422E-5</v>
      </c>
      <c r="X214" s="178">
        <f>+K214/'Total x Ano'!$H$30</f>
        <v>6.2688498004635535E-4</v>
      </c>
      <c r="Y214" s="178">
        <f>+L214/'Total x Ano'!$H$30</f>
        <v>9.2418230307994287E-3</v>
      </c>
    </row>
    <row r="215" spans="1:25" x14ac:dyDescent="0.25">
      <c r="A215" s="162" t="s">
        <v>546</v>
      </c>
      <c r="B215" s="177">
        <f>tab_dinamicas!M736</f>
        <v>641155.99630139209</v>
      </c>
      <c r="C215" s="177">
        <f>tab_dinamicas!N736</f>
        <v>539504.97478612431</v>
      </c>
      <c r="D215" s="177">
        <f>tab_dinamicas!O736</f>
        <v>20410282.271666937</v>
      </c>
      <c r="E215" s="177">
        <f>tab_dinamicas!P736</f>
        <v>304901.01965073461</v>
      </c>
      <c r="F215" s="177">
        <f>tab_dinamicas!Q736</f>
        <v>3190940.5561075807</v>
      </c>
      <c r="G215" s="177">
        <f>tab_dinamicas!R736</f>
        <v>516689.29808885575</v>
      </c>
      <c r="H215" s="177">
        <f>tab_dinamicas!S736</f>
        <v>302248.6363152946</v>
      </c>
      <c r="I215" s="177">
        <f>tab_dinamicas!T736</f>
        <v>369282.81002268003</v>
      </c>
      <c r="J215" s="177">
        <f>tab_dinamicas!U736</f>
        <v>694142.03118605365</v>
      </c>
      <c r="K215" s="177">
        <f>tab_dinamicas!V736</f>
        <v>1565801.8939583527</v>
      </c>
      <c r="L215" s="177">
        <f t="shared" si="12"/>
        <v>28534949.488084003</v>
      </c>
      <c r="N215" s="162" t="s">
        <v>546</v>
      </c>
      <c r="O215" s="178">
        <f>+B215/'Total x Ano'!$H$30</f>
        <v>2.9498923016250595E-3</v>
      </c>
      <c r="P215" s="178">
        <f>+C215/'Total x Ano'!$H$30</f>
        <v>2.4822064848347646E-3</v>
      </c>
      <c r="Q215" s="178">
        <f>+D215/'Total x Ano'!$H$30</f>
        <v>9.3905593793873407E-2</v>
      </c>
      <c r="R215" s="178">
        <f>+E215/'Total x Ano'!$H$30</f>
        <v>1.4028179972016275E-3</v>
      </c>
      <c r="S215" s="178">
        <f>+F215/'Total x Ano'!$H$30</f>
        <v>1.4681186849541908E-2</v>
      </c>
      <c r="T215" s="178">
        <f>+G215/'Total x Ano'!$H$30</f>
        <v>2.3772339205385697E-3</v>
      </c>
      <c r="U215" s="178">
        <f>+H215/'Total x Ano'!$H$30</f>
        <v>1.3906146563184283E-3</v>
      </c>
      <c r="V215" s="178">
        <f>+I215/'Total x Ano'!$H$30</f>
        <v>1.6990319433841782E-3</v>
      </c>
      <c r="W215" s="178">
        <f>+J215/'Total x Ano'!$H$30</f>
        <v>3.1936755576525452E-3</v>
      </c>
      <c r="X215" s="178">
        <f>+K215/'Total x Ano'!$H$30</f>
        <v>7.2040922638215892E-3</v>
      </c>
      <c r="Y215" s="178">
        <f>+L215/'Total x Ano'!$H$30</f>
        <v>0.13128634576879206</v>
      </c>
    </row>
    <row r="216" spans="1:25" x14ac:dyDescent="0.25">
      <c r="A216" s="162" t="s">
        <v>547</v>
      </c>
      <c r="B216" s="177">
        <f>tab_dinamicas!M737</f>
        <v>3203706.0731102293</v>
      </c>
      <c r="C216" s="177">
        <f>tab_dinamicas!N737</f>
        <v>2094803.3309978617</v>
      </c>
      <c r="D216" s="177">
        <f>tab_dinamicas!O737</f>
        <v>35726488.353136107</v>
      </c>
      <c r="E216" s="177">
        <f>tab_dinamicas!P737</f>
        <v>3037989.4443629934</v>
      </c>
      <c r="F216" s="177">
        <f>tab_dinamicas!Q737</f>
        <v>14334852.651693307</v>
      </c>
      <c r="G216" s="177">
        <f>tab_dinamicas!R737</f>
        <v>1771005.9987348425</v>
      </c>
      <c r="H216" s="177">
        <f>tab_dinamicas!S737</f>
        <v>4220389.0440322328</v>
      </c>
      <c r="I216" s="177">
        <f>tab_dinamicas!T737</f>
        <v>533892.11971341225</v>
      </c>
      <c r="J216" s="177">
        <f>tab_dinamicas!U737</f>
        <v>484474.52357213269</v>
      </c>
      <c r="K216" s="177">
        <f>tab_dinamicas!V737</f>
        <v>11836194.487762969</v>
      </c>
      <c r="L216" s="177">
        <f t="shared" si="12"/>
        <v>77243796.027116075</v>
      </c>
      <c r="N216" s="162" t="s">
        <v>547</v>
      </c>
      <c r="O216" s="178">
        <f>+B216/'Total x Ano'!$H$30</f>
        <v>1.4739919670492827E-2</v>
      </c>
      <c r="P216" s="178">
        <f>+C216/'Total x Ano'!$H$30</f>
        <v>9.6379730598734267E-3</v>
      </c>
      <c r="Q216" s="178">
        <f>+D216/'Total x Ano'!$H$30</f>
        <v>0.16437387089096578</v>
      </c>
      <c r="R216" s="178">
        <f>+E216/'Total x Ano'!$H$30</f>
        <v>1.3977474633383738E-2</v>
      </c>
      <c r="S216" s="178">
        <f>+F216/'Total x Ano'!$H$30</f>
        <v>6.5953171655719636E-2</v>
      </c>
      <c r="T216" s="178">
        <f>+G216/'Total x Ano'!$H$30</f>
        <v>8.1482150864013812E-3</v>
      </c>
      <c r="U216" s="178">
        <f>+H216/'Total x Ano'!$H$30</f>
        <v>1.9417572669789281E-2</v>
      </c>
      <c r="V216" s="178">
        <f>+I216/'Total x Ano'!$H$30</f>
        <v>2.4563823202560287E-3</v>
      </c>
      <c r="W216" s="178">
        <f>+J216/'Total x Ano'!$H$30</f>
        <v>2.2290170811209171E-3</v>
      </c>
      <c r="X216" s="178">
        <f>+K216/'Total x Ano'!$H$30</f>
        <v>5.4457104357448764E-2</v>
      </c>
      <c r="Y216" s="178">
        <f>+L216/'Total x Ano'!$H$30</f>
        <v>0.3553907014254517</v>
      </c>
    </row>
    <row r="217" spans="1:25" x14ac:dyDescent="0.25">
      <c r="A217" s="162" t="s">
        <v>548</v>
      </c>
      <c r="B217" s="177">
        <f>tab_dinamicas!M738</f>
        <v>290160.49183565273</v>
      </c>
      <c r="C217" s="177">
        <f>tab_dinamicas!N738</f>
        <v>285545.82045547629</v>
      </c>
      <c r="D217" s="177">
        <f>tab_dinamicas!O738</f>
        <v>3536632.9687858447</v>
      </c>
      <c r="E217" s="177">
        <f>tab_dinamicas!P738</f>
        <v>163528.85323922106</v>
      </c>
      <c r="F217" s="177">
        <f>tab_dinamicas!Q738</f>
        <v>2097505.0389567548</v>
      </c>
      <c r="G217" s="177">
        <f>tab_dinamicas!R738</f>
        <v>229449.03589935409</v>
      </c>
      <c r="H217" s="177">
        <f>tab_dinamicas!S738</f>
        <v>425298.62365998945</v>
      </c>
      <c r="I217" s="177">
        <f>tab_dinamicas!T738</f>
        <v>78998.861262128048</v>
      </c>
      <c r="J217" s="177">
        <f>tab_dinamicas!U738</f>
        <v>226885.12597558805</v>
      </c>
      <c r="K217" s="177">
        <f>tab_dinamicas!V738</f>
        <v>617001.87174933264</v>
      </c>
      <c r="L217" s="177">
        <f t="shared" si="12"/>
        <v>7951006.6918193419</v>
      </c>
      <c r="N217" s="162" t="s">
        <v>548</v>
      </c>
      <c r="O217" s="178">
        <f>+B217/'Total x Ano'!$H$30</f>
        <v>1.3349983561557069E-3</v>
      </c>
      <c r="P217" s="178">
        <f>+C217/'Total x Ano'!$H$30</f>
        <v>1.3137667313133292E-3</v>
      </c>
      <c r="Q217" s="178">
        <f>+D217/'Total x Ano'!$H$30</f>
        <v>1.6271681819209856E-2</v>
      </c>
      <c r="R217" s="178">
        <f>+E217/'Total x Ano'!$H$30</f>
        <v>7.5237930869664861E-4</v>
      </c>
      <c r="S217" s="178">
        <f>+F217/'Total x Ano'!$H$30</f>
        <v>9.6504033382380557E-3</v>
      </c>
      <c r="T217" s="178">
        <f>+G217/'Total x Ano'!$H$30</f>
        <v>1.0556712383870859E-3</v>
      </c>
      <c r="U217" s="178">
        <f>+H217/'Total x Ano'!$H$30</f>
        <v>1.9567548975032681E-3</v>
      </c>
      <c r="V217" s="178">
        <f>+I217/'Total x Ano'!$H$30</f>
        <v>3.6346557470976534E-4</v>
      </c>
      <c r="W217" s="178">
        <f>+J217/'Total x Ano'!$H$30</f>
        <v>1.0438749545032772E-3</v>
      </c>
      <c r="X217" s="178">
        <f>+K217/'Total x Ano'!$H$30</f>
        <v>2.8387616774405524E-3</v>
      </c>
      <c r="Y217" s="178">
        <f>+L217/'Total x Ano'!$H$30</f>
        <v>3.6581757896157543E-2</v>
      </c>
    </row>
    <row r="218" spans="1:25" x14ac:dyDescent="0.25">
      <c r="A218" s="162" t="s">
        <v>549</v>
      </c>
      <c r="B218" s="177">
        <f>tab_dinamicas!M739</f>
        <v>140650.76942391467</v>
      </c>
      <c r="C218" s="177">
        <f>tab_dinamicas!N739</f>
        <v>113501.52777358268</v>
      </c>
      <c r="D218" s="177">
        <f>tab_dinamicas!O739</f>
        <v>2527526.8294209582</v>
      </c>
      <c r="E218" s="177">
        <f>tab_dinamicas!P739</f>
        <v>60474.23635605153</v>
      </c>
      <c r="F218" s="177">
        <f>tab_dinamicas!Q739</f>
        <v>627992.69370868825</v>
      </c>
      <c r="G218" s="177">
        <f>tab_dinamicas!R739</f>
        <v>193841.96581873327</v>
      </c>
      <c r="H218" s="177">
        <f>tab_dinamicas!S739</f>
        <v>345211.03274770867</v>
      </c>
      <c r="I218" s="177">
        <f>tab_dinamicas!T739</f>
        <v>18529.675617671699</v>
      </c>
      <c r="J218" s="177">
        <f>tab_dinamicas!U739</f>
        <v>3971.9456343196707</v>
      </c>
      <c r="K218" s="177">
        <f>tab_dinamicas!V739</f>
        <v>392139.43856109411</v>
      </c>
      <c r="L218" s="177">
        <f t="shared" si="12"/>
        <v>4423840.1150627229</v>
      </c>
      <c r="N218" s="162" t="s">
        <v>549</v>
      </c>
      <c r="O218" s="178">
        <f>+B218/'Total x Ano'!$H$30</f>
        <v>6.4711961571706244E-4</v>
      </c>
      <c r="P218" s="178">
        <f>+C218/'Total x Ano'!$H$30</f>
        <v>5.2220876812104997E-4</v>
      </c>
      <c r="Q218" s="178">
        <f>+D218/'Total x Ano'!$H$30</f>
        <v>1.1628889036787271E-2</v>
      </c>
      <c r="R218" s="178">
        <f>+E218/'Total x Ano'!$H$30</f>
        <v>2.7823569506088287E-4</v>
      </c>
      <c r="S218" s="178">
        <f>+F218/'Total x Ano'!$H$30</f>
        <v>2.8893293103933199E-3</v>
      </c>
      <c r="T218" s="178">
        <f>+G218/'Total x Ano'!$H$30</f>
        <v>8.9184679859369764E-4</v>
      </c>
      <c r="U218" s="178">
        <f>+H218/'Total x Ano'!$H$30</f>
        <v>1.5882801904886295E-3</v>
      </c>
      <c r="V218" s="178">
        <f>+I218/'Total x Ano'!$H$30</f>
        <v>8.5253117449571029E-5</v>
      </c>
      <c r="W218" s="178">
        <f>+J218/'Total x Ano'!$H$30</f>
        <v>1.8274510285707547E-5</v>
      </c>
      <c r="X218" s="178">
        <f>+K218/'Total x Ano'!$H$30</f>
        <v>1.8041929228580045E-3</v>
      </c>
      <c r="Y218" s="178">
        <f>+L218/'Total x Ano'!$H$30</f>
        <v>2.03536299657552E-2</v>
      </c>
    </row>
    <row r="219" spans="1:25" x14ac:dyDescent="0.25">
      <c r="A219" s="162" t="s">
        <v>550</v>
      </c>
      <c r="B219" s="177">
        <f>tab_dinamicas!M740</f>
        <v>715462.75427296641</v>
      </c>
      <c r="C219" s="177">
        <f>tab_dinamicas!N740</f>
        <v>133036.11866873578</v>
      </c>
      <c r="D219" s="177">
        <f>tab_dinamicas!O740</f>
        <v>4290278.2375306794</v>
      </c>
      <c r="E219" s="177">
        <f>tab_dinamicas!P740</f>
        <v>48482.684925626039</v>
      </c>
      <c r="F219" s="177">
        <f>tab_dinamicas!Q740</f>
        <v>1583888.8139553203</v>
      </c>
      <c r="G219" s="177">
        <f>tab_dinamicas!R740</f>
        <v>241221.82757461758</v>
      </c>
      <c r="H219" s="177">
        <f>tab_dinamicas!S740</f>
        <v>222151.74097702629</v>
      </c>
      <c r="I219" s="177">
        <f>tab_dinamicas!T740</f>
        <v>53067.540022601868</v>
      </c>
      <c r="J219" s="177">
        <f>tab_dinamicas!U740</f>
        <v>133876.77588637057</v>
      </c>
      <c r="K219" s="177">
        <f>tab_dinamicas!V740</f>
        <v>692222.26726119732</v>
      </c>
      <c r="L219" s="177">
        <f t="shared" si="12"/>
        <v>8113688.7610751409</v>
      </c>
      <c r="N219" s="162" t="s">
        <v>550</v>
      </c>
      <c r="O219" s="178">
        <f>+B219/'Total x Ano'!$H$30</f>
        <v>3.2917699952963891E-3</v>
      </c>
      <c r="P219" s="178">
        <f>+C219/'Total x Ano'!$H$30</f>
        <v>6.1208539663177978E-4</v>
      </c>
      <c r="Q219" s="178">
        <f>+D219/'Total x Ano'!$H$30</f>
        <v>1.9739125607073107E-2</v>
      </c>
      <c r="R219" s="178">
        <f>+E219/'Total x Ano'!$H$30</f>
        <v>2.2306380950851763E-4</v>
      </c>
      <c r="S219" s="178">
        <f>+F219/'Total x Ano'!$H$30</f>
        <v>7.2873083085391718E-3</v>
      </c>
      <c r="T219" s="178">
        <f>+G219/'Total x Ano'!$H$30</f>
        <v>1.1098366329741005E-3</v>
      </c>
      <c r="U219" s="178">
        <f>+H219/'Total x Ano'!$H$30</f>
        <v>1.0220971406039571E-3</v>
      </c>
      <c r="V219" s="178">
        <f>+I219/'Total x Ano'!$H$30</f>
        <v>2.4415825272148839E-4</v>
      </c>
      <c r="W219" s="178">
        <f>+J219/'Total x Ano'!$H$30</f>
        <v>6.1595317338020259E-4</v>
      </c>
      <c r="X219" s="178">
        <f>+K219/'Total x Ano'!$H$30</f>
        <v>3.1848429227625346E-3</v>
      </c>
      <c r="Y219" s="178">
        <f>+L219/'Total x Ano'!$H$30</f>
        <v>3.7330241239491246E-2</v>
      </c>
    </row>
    <row r="220" spans="1:25" x14ac:dyDescent="0.25">
      <c r="A220" s="162" t="s">
        <v>551</v>
      </c>
      <c r="B220" s="177">
        <f>tab_dinamicas!M741</f>
        <v>15347.295408296404</v>
      </c>
      <c r="C220" s="177">
        <f>tab_dinamicas!N741</f>
        <v>36379.9116822793</v>
      </c>
      <c r="D220" s="177">
        <f>tab_dinamicas!O741</f>
        <v>659006.8731665645</v>
      </c>
      <c r="E220" s="177">
        <f>tab_dinamicas!P741</f>
        <v>7340.4307068728822</v>
      </c>
      <c r="F220" s="177">
        <f>tab_dinamicas!Q741</f>
        <v>123493.15905271874</v>
      </c>
      <c r="G220" s="177">
        <f>tab_dinamicas!R741</f>
        <v>24429.184789748491</v>
      </c>
      <c r="H220" s="177">
        <f>tab_dinamicas!S741</f>
        <v>103179.39131158964</v>
      </c>
      <c r="I220" s="177">
        <f>tab_dinamicas!T741</f>
        <v>4973.1442269648142</v>
      </c>
      <c r="J220" s="177">
        <f>tab_dinamicas!U741</f>
        <v>14927.417160885456</v>
      </c>
      <c r="K220" s="177">
        <f>tab_dinamicas!V741</f>
        <v>109320.41873718164</v>
      </c>
      <c r="L220" s="177">
        <f t="shared" si="12"/>
        <v>1098397.2262431018</v>
      </c>
      <c r="N220" s="162" t="s">
        <v>551</v>
      </c>
      <c r="O220" s="178">
        <f>+B220/'Total x Ano'!$H$30</f>
        <v>7.0611315868310924E-5</v>
      </c>
      <c r="P220" s="178">
        <f>+C220/'Total x Ano'!$H$30</f>
        <v>1.6738020391984012E-4</v>
      </c>
      <c r="Q220" s="178">
        <f>+D220/'Total x Ano'!$H$30</f>
        <v>3.0320223363523267E-3</v>
      </c>
      <c r="R220" s="178">
        <f>+E220/'Total x Ano'!$H$30</f>
        <v>3.3772561058038869E-5</v>
      </c>
      <c r="S220" s="178">
        <f>+F220/'Total x Ano'!$H$30</f>
        <v>5.6817922829147072E-4</v>
      </c>
      <c r="T220" s="178">
        <f>+G220/'Total x Ano'!$H$30</f>
        <v>1.1239614783604045E-4</v>
      </c>
      <c r="U220" s="178">
        <f>+H220/'Total x Ano'!$H$30</f>
        <v>4.7471768785164987E-4</v>
      </c>
      <c r="V220" s="178">
        <f>+I220/'Total x Ano'!$H$30</f>
        <v>2.2880921265062119E-5</v>
      </c>
      <c r="W220" s="178">
        <f>+J220/'Total x Ano'!$H$30</f>
        <v>6.8679499560263569E-5</v>
      </c>
      <c r="X220" s="178">
        <f>+K220/'Total x Ano'!$H$30</f>
        <v>5.0297191869612997E-4</v>
      </c>
      <c r="Y220" s="178">
        <f>+L220/'Total x Ano'!$H$30</f>
        <v>5.0536118206991323E-3</v>
      </c>
    </row>
    <row r="221" spans="1:25" x14ac:dyDescent="0.25">
      <c r="A221" s="162" t="s">
        <v>552</v>
      </c>
      <c r="B221" s="177">
        <f>tab_dinamicas!M742</f>
        <v>16421.038211212926</v>
      </c>
      <c r="C221" s="177">
        <f>tab_dinamicas!N742</f>
        <v>19210.419574165157</v>
      </c>
      <c r="D221" s="177">
        <f>tab_dinamicas!O742</f>
        <v>622617.29241218814</v>
      </c>
      <c r="E221" s="177">
        <f>tab_dinamicas!P742</f>
        <v>10703.249135650569</v>
      </c>
      <c r="F221" s="177">
        <f>tab_dinamicas!Q742</f>
        <v>45203.980176442674</v>
      </c>
      <c r="G221" s="177">
        <f>tab_dinamicas!R742</f>
        <v>29131.973885615676</v>
      </c>
      <c r="H221" s="177">
        <f>tab_dinamicas!S742</f>
        <v>22489.505377824677</v>
      </c>
      <c r="I221" s="177">
        <f>tab_dinamicas!T742</f>
        <v>33494.738393710766</v>
      </c>
      <c r="J221" s="177">
        <f>tab_dinamicas!U742</f>
        <v>2059.19781194905</v>
      </c>
      <c r="K221" s="177">
        <f>tab_dinamicas!V742</f>
        <v>77514.368763938663</v>
      </c>
      <c r="L221" s="177">
        <f t="shared" si="12"/>
        <v>878845.76374269836</v>
      </c>
      <c r="N221" s="162" t="s">
        <v>552</v>
      </c>
      <c r="O221" s="178">
        <f>+B221/'Total x Ano'!$H$30</f>
        <v>7.5551495242005536E-5</v>
      </c>
      <c r="P221" s="178">
        <f>+C221/'Total x Ano'!$H$30</f>
        <v>8.8385149853887601E-5</v>
      </c>
      <c r="Q221" s="178">
        <f>+D221/'Total x Ano'!$H$30</f>
        <v>2.8645976460336888E-3</v>
      </c>
      <c r="R221" s="178">
        <f>+E221/'Total x Ano'!$H$30</f>
        <v>4.9244540189543465E-5</v>
      </c>
      <c r="S221" s="178">
        <f>+F221/'Total x Ano'!$H$30</f>
        <v>2.079788287008656E-4</v>
      </c>
      <c r="T221" s="178">
        <f>+G221/'Total x Ano'!$H$30</f>
        <v>1.3403319315744713E-4</v>
      </c>
      <c r="U221" s="178">
        <f>+H221/'Total x Ano'!$H$30</f>
        <v>1.0347188385369912E-4</v>
      </c>
      <c r="V221" s="178">
        <f>+I221/'Total x Ano'!$H$30</f>
        <v>1.5410582058427233E-4</v>
      </c>
      <c r="W221" s="178">
        <f>+J221/'Total x Ano'!$H$30</f>
        <v>9.4741557562166717E-6</v>
      </c>
      <c r="X221" s="178">
        <f>+K221/'Total x Ano'!$H$30</f>
        <v>3.5663557855049907E-4</v>
      </c>
      <c r="Y221" s="178">
        <f>+L221/'Total x Ano'!$H$30</f>
        <v>4.0434782919221259E-3</v>
      </c>
    </row>
    <row r="222" spans="1:25" x14ac:dyDescent="0.25">
      <c r="A222" s="162" t="s">
        <v>553</v>
      </c>
      <c r="B222" s="177">
        <f>tab_dinamicas!M743</f>
        <v>141490.53697374876</v>
      </c>
      <c r="C222" s="177">
        <f>tab_dinamicas!N743</f>
        <v>51447.25554312444</v>
      </c>
      <c r="D222" s="177">
        <f>tab_dinamicas!O743</f>
        <v>1350302.1299701466</v>
      </c>
      <c r="E222" s="177">
        <f>tab_dinamicas!P743</f>
        <v>20680.591050268922</v>
      </c>
      <c r="F222" s="177">
        <f>tab_dinamicas!Q743</f>
        <v>245136.48391333185</v>
      </c>
      <c r="G222" s="177">
        <f>tab_dinamicas!R743</f>
        <v>65065.377282177244</v>
      </c>
      <c r="H222" s="177">
        <f>tab_dinamicas!S743</f>
        <v>79854.190823003606</v>
      </c>
      <c r="I222" s="177">
        <f>tab_dinamicas!T743</f>
        <v>14071.982201938452</v>
      </c>
      <c r="J222" s="177">
        <f>tab_dinamicas!U743</f>
        <v>9470.8227873805827</v>
      </c>
      <c r="K222" s="177">
        <f>tab_dinamicas!V743</f>
        <v>183174.05736854146</v>
      </c>
      <c r="L222" s="177">
        <f t="shared" si="12"/>
        <v>2160693.427913662</v>
      </c>
      <c r="N222" s="162" t="s">
        <v>553</v>
      </c>
      <c r="O222" s="178">
        <f>+B222/'Total x Ano'!$H$30</f>
        <v>6.5098329919612279E-4</v>
      </c>
      <c r="P222" s="178">
        <f>+C222/'Total x Ano'!$H$30</f>
        <v>2.3670349172724478E-4</v>
      </c>
      <c r="Q222" s="178">
        <f>+D222/'Total x Ano'!$H$30</f>
        <v>6.212600180057315E-3</v>
      </c>
      <c r="R222" s="178">
        <f>+E222/'Total x Ano'!$H$30</f>
        <v>9.5149256474499482E-5</v>
      </c>
      <c r="S222" s="178">
        <f>+F222/'Total x Ano'!$H$30</f>
        <v>1.1278475611471135E-3</v>
      </c>
      <c r="T222" s="178">
        <f>+G222/'Total x Ano'!$H$30</f>
        <v>2.9935905872242706E-4</v>
      </c>
      <c r="U222" s="178">
        <f>+H222/'Total x Ano'!$H$30</f>
        <v>3.6740085738907303E-4</v>
      </c>
      <c r="V222" s="178">
        <f>+I222/'Total x Ano'!$H$30</f>
        <v>6.4743731955350605E-5</v>
      </c>
      <c r="W222" s="178">
        <f>+J222/'Total x Ano'!$H$30</f>
        <v>4.3574274266657914E-5</v>
      </c>
      <c r="X222" s="178">
        <f>+K222/'Total x Ano'!$H$30</f>
        <v>8.4276485723590539E-4</v>
      </c>
      <c r="Y222" s="178">
        <f>+L222/'Total x Ano'!$H$30</f>
        <v>9.9411265681717109E-3</v>
      </c>
    </row>
    <row r="223" spans="1:25" x14ac:dyDescent="0.25">
      <c r="A223" s="162" t="s">
        <v>554</v>
      </c>
      <c r="B223" s="177">
        <f>tab_dinamicas!M744</f>
        <v>44992.226522071564</v>
      </c>
      <c r="C223" s="177">
        <f>tab_dinamicas!N744</f>
        <v>120622.19730160515</v>
      </c>
      <c r="D223" s="177">
        <f>tab_dinamicas!O744</f>
        <v>3657972.549015326</v>
      </c>
      <c r="E223" s="177">
        <f>tab_dinamicas!P744</f>
        <v>10442.506254651291</v>
      </c>
      <c r="F223" s="177">
        <f>tab_dinamicas!Q744</f>
        <v>928426.15236771607</v>
      </c>
      <c r="G223" s="177">
        <f>tab_dinamicas!R744</f>
        <v>141200.03793279678</v>
      </c>
      <c r="H223" s="177">
        <f>tab_dinamicas!S744</f>
        <v>56816.417250765124</v>
      </c>
      <c r="I223" s="177">
        <f>tab_dinamicas!T744</f>
        <v>10395.335864636696</v>
      </c>
      <c r="J223" s="177">
        <f>tab_dinamicas!U744</f>
        <v>79048.878947323421</v>
      </c>
      <c r="K223" s="177">
        <f>tab_dinamicas!V744</f>
        <v>470001.96613484126</v>
      </c>
      <c r="L223" s="177">
        <f t="shared" si="12"/>
        <v>5519918.2675917335</v>
      </c>
      <c r="N223" s="162" t="s">
        <v>554</v>
      </c>
      <c r="O223" s="178">
        <f>+B223/'Total x Ano'!$H$30</f>
        <v>2.0700457207927317E-4</v>
      </c>
      <c r="P223" s="178">
        <f>+C223/'Total x Ano'!$H$30</f>
        <v>5.5497023076711647E-4</v>
      </c>
      <c r="Q223" s="178">
        <f>+D223/'Total x Ano'!$H$30</f>
        <v>1.6829952654492043E-2</v>
      </c>
      <c r="R223" s="178">
        <f>+E223/'Total x Ano'!$H$30</f>
        <v>4.80448892125576E-5</v>
      </c>
      <c r="S223" s="178">
        <f>+F223/'Total x Ano'!$H$30</f>
        <v>4.2715925224061629E-3</v>
      </c>
      <c r="T223" s="178">
        <f>+G223/'Total x Ano'!$H$30</f>
        <v>6.4964674321056366E-4</v>
      </c>
      <c r="U223" s="178">
        <f>+H223/'Total x Ano'!$H$30</f>
        <v>2.6140644838508757E-4</v>
      </c>
      <c r="V223" s="178">
        <f>+I223/'Total x Ano'!$H$30</f>
        <v>4.7827863135953154E-5</v>
      </c>
      <c r="W223" s="178">
        <f>+J223/'Total x Ano'!$H$30</f>
        <v>3.6369570089645636E-4</v>
      </c>
      <c r="X223" s="178">
        <f>+K223/'Total x Ano'!$H$30</f>
        <v>2.1624303440157967E-3</v>
      </c>
      <c r="Y223" s="178">
        <f>+L223/'Total x Ano'!$H$30</f>
        <v>2.5396571968601012E-2</v>
      </c>
    </row>
    <row r="224" spans="1:25" x14ac:dyDescent="0.25">
      <c r="A224" s="162" t="s">
        <v>94</v>
      </c>
      <c r="B224" s="168">
        <f t="shared" ref="B224:K224" si="13">SUM(B197:B223)</f>
        <v>6250933.7850683294</v>
      </c>
      <c r="C224" s="168">
        <f t="shared" si="13"/>
        <v>4814364.1147665968</v>
      </c>
      <c r="D224" s="168">
        <f t="shared" si="13"/>
        <v>87665207.417272478</v>
      </c>
      <c r="E224" s="168">
        <f t="shared" si="13"/>
        <v>3884441.0266991039</v>
      </c>
      <c r="F224" s="168">
        <f t="shared" si="13"/>
        <v>27364035.665979974</v>
      </c>
      <c r="G224" s="168">
        <f t="shared" si="13"/>
        <v>4019096.9046128574</v>
      </c>
      <c r="H224" s="168">
        <f t="shared" si="13"/>
        <v>6772668.5557693392</v>
      </c>
      <c r="I224" s="168">
        <f t="shared" si="13"/>
        <v>1296388.477437431</v>
      </c>
      <c r="J224" s="168">
        <f t="shared" si="13"/>
        <v>2376018.8102985388</v>
      </c>
      <c r="K224" s="168">
        <f t="shared" si="13"/>
        <v>18175488.777496554</v>
      </c>
      <c r="L224" s="177">
        <f t="shared" si="12"/>
        <v>162618643.5354012</v>
      </c>
      <c r="N224" s="162" t="s">
        <v>94</v>
      </c>
      <c r="O224" s="178">
        <f>+B224/'Total x Ano'!$H$30</f>
        <v>2.8759898615801218E-2</v>
      </c>
      <c r="P224" s="178">
        <f>+C224/'Total x Ano'!$H$30</f>
        <v>2.2150390421824855E-2</v>
      </c>
      <c r="Q224" s="178">
        <f>+D224/'Total x Ano'!$H$30</f>
        <v>0.40333853535234365</v>
      </c>
      <c r="R224" s="178">
        <f>+E224/'Total x Ano'!$H$30</f>
        <v>1.7871910653378301E-2</v>
      </c>
      <c r="S224" s="178">
        <f>+F224/'Total x Ano'!$H$30</f>
        <v>0.12589909260479393</v>
      </c>
      <c r="T224" s="178">
        <f>+G224/'Total x Ano'!$H$30</f>
        <v>1.8491448394455001E-2</v>
      </c>
      <c r="U224" s="178">
        <f>+H224/'Total x Ano'!$H$30</f>
        <v>3.1160346233010353E-2</v>
      </c>
      <c r="V224" s="178">
        <f>+I224/'Total x Ano'!$H$30</f>
        <v>5.9645490513519925E-3</v>
      </c>
      <c r="W224" s="178">
        <f>+J224/'Total x Ano'!$H$30</f>
        <v>1.0931816340248698E-2</v>
      </c>
      <c r="X224" s="178">
        <f>+K224/'Total x Ano'!$H$30</f>
        <v>8.3623540499192767E-2</v>
      </c>
      <c r="Y224" s="178">
        <f>+L224/'Total x Ano'!$H$30</f>
        <v>0.74819152816640067</v>
      </c>
    </row>
    <row r="225" spans="1:25" x14ac:dyDescent="0.25">
      <c r="A225" s="181"/>
      <c r="B225" s="179"/>
      <c r="C225" s="177"/>
      <c r="D225" s="177"/>
      <c r="E225" s="177"/>
      <c r="F225" s="177"/>
      <c r="G225" s="177"/>
      <c r="H225" s="177"/>
      <c r="I225" s="177"/>
      <c r="J225" s="177"/>
      <c r="K225" s="177"/>
      <c r="L225" s="177"/>
    </row>
    <row r="226" spans="1:25" x14ac:dyDescent="0.25">
      <c r="A226" s="162"/>
      <c r="B226" s="162"/>
    </row>
    <row r="227" spans="1:25" s="122" customFormat="1" x14ac:dyDescent="0.25">
      <c r="A227" s="185"/>
      <c r="B227" s="176">
        <v>2014</v>
      </c>
      <c r="C227" s="162">
        <v>2014</v>
      </c>
      <c r="D227" s="162">
        <v>2014</v>
      </c>
      <c r="E227" s="162">
        <v>2014</v>
      </c>
      <c r="F227" s="162">
        <v>2014</v>
      </c>
      <c r="G227" s="162">
        <v>2014</v>
      </c>
      <c r="H227" s="162">
        <v>2014</v>
      </c>
      <c r="I227" s="162">
        <v>2014</v>
      </c>
      <c r="J227" s="162">
        <v>2014</v>
      </c>
      <c r="K227" s="162">
        <v>2014</v>
      </c>
      <c r="L227" s="185">
        <v>2014</v>
      </c>
      <c r="M227" s="162"/>
      <c r="N227" s="162"/>
      <c r="O227" s="176">
        <v>2014</v>
      </c>
      <c r="P227" s="162">
        <v>2014</v>
      </c>
      <c r="Q227" s="162">
        <v>2014</v>
      </c>
      <c r="R227" s="162">
        <v>2014</v>
      </c>
      <c r="S227" s="162">
        <v>2014</v>
      </c>
      <c r="T227" s="162">
        <v>2014</v>
      </c>
      <c r="U227" s="162">
        <v>2014</v>
      </c>
      <c r="V227" s="162">
        <v>2014</v>
      </c>
      <c r="W227" s="162">
        <v>2014</v>
      </c>
      <c r="X227" s="162">
        <v>2014</v>
      </c>
      <c r="Y227" s="185">
        <v>2014</v>
      </c>
    </row>
    <row r="228" spans="1:25" s="122" customFormat="1" x14ac:dyDescent="0.25">
      <c r="A228" s="185"/>
      <c r="B228" s="162" t="s">
        <v>779</v>
      </c>
      <c r="C228" s="162" t="s">
        <v>781</v>
      </c>
      <c r="D228" s="162" t="s">
        <v>23</v>
      </c>
      <c r="E228" s="162" t="s">
        <v>786</v>
      </c>
      <c r="F228" s="162" t="s">
        <v>787</v>
      </c>
      <c r="G228" s="162" t="s">
        <v>790</v>
      </c>
      <c r="H228" s="162" t="s">
        <v>25</v>
      </c>
      <c r="I228" s="162" t="s">
        <v>24</v>
      </c>
      <c r="J228" s="162" t="s">
        <v>35</v>
      </c>
      <c r="K228" s="162" t="s">
        <v>794</v>
      </c>
      <c r="L228" s="162" t="s">
        <v>938</v>
      </c>
      <c r="M228" s="162"/>
      <c r="N228" s="162"/>
      <c r="O228" s="162" t="s">
        <v>779</v>
      </c>
      <c r="P228" s="162" t="s">
        <v>781</v>
      </c>
      <c r="Q228" s="162" t="s">
        <v>23</v>
      </c>
      <c r="R228" s="162" t="s">
        <v>786</v>
      </c>
      <c r="S228" s="162" t="s">
        <v>787</v>
      </c>
      <c r="T228" s="162" t="s">
        <v>790</v>
      </c>
      <c r="U228" s="162" t="s">
        <v>25</v>
      </c>
      <c r="V228" s="162" t="s">
        <v>24</v>
      </c>
      <c r="W228" s="162" t="s">
        <v>35</v>
      </c>
      <c r="X228" s="162" t="s">
        <v>794</v>
      </c>
      <c r="Y228" s="185" t="s">
        <v>938</v>
      </c>
    </row>
    <row r="229" spans="1:25" x14ac:dyDescent="0.25">
      <c r="A229" s="162" t="s">
        <v>528</v>
      </c>
      <c r="B229" s="177">
        <f>tab_dinamicas!M750</f>
        <v>6203.8557703741935</v>
      </c>
      <c r="C229" s="177">
        <f>tab_dinamicas!N750</f>
        <v>4608.5249835744098</v>
      </c>
      <c r="D229" s="177">
        <f>tab_dinamicas!O750</f>
        <v>364782.96601307351</v>
      </c>
      <c r="E229" s="177">
        <f>tab_dinamicas!P750</f>
        <v>1542.8582963461258</v>
      </c>
      <c r="F229" s="177">
        <f>tab_dinamicas!Q750</f>
        <v>69768.005456261133</v>
      </c>
      <c r="G229" s="177">
        <f>tab_dinamicas!R750</f>
        <v>13592.311442497865</v>
      </c>
      <c r="H229" s="177">
        <f>tab_dinamicas!S750</f>
        <v>9807.6353837829902</v>
      </c>
      <c r="I229" s="177">
        <f>tab_dinamicas!T750</f>
        <v>5811.2513168115829</v>
      </c>
      <c r="J229" s="177">
        <f>tab_dinamicas!U750</f>
        <v>5103.4215254852443</v>
      </c>
      <c r="K229" s="177">
        <f>tab_dinamicas!V750</f>
        <v>27750.570688090735</v>
      </c>
      <c r="L229" s="177">
        <f>SUM(B229:K229)</f>
        <v>508971.40087629785</v>
      </c>
      <c r="N229" s="162" t="s">
        <v>528</v>
      </c>
      <c r="O229" s="178">
        <f>+B229/'Total x Ano'!$I$30</f>
        <v>2.7896903243190083E-5</v>
      </c>
      <c r="P229" s="178">
        <f>+C229/'Total x Ano'!$I$30</f>
        <v>2.0723172865259086E-5</v>
      </c>
      <c r="Q229" s="178">
        <f>+D229/'Total x Ano'!$I$30</f>
        <v>1.6403210332881113E-3</v>
      </c>
      <c r="R229" s="178">
        <f>+E229/'Total x Ano'!$I$30</f>
        <v>6.9377771186522756E-6</v>
      </c>
      <c r="S229" s="178">
        <f>+F229/'Total x Ano'!$I$30</f>
        <v>3.1372607128909454E-4</v>
      </c>
      <c r="T229" s="178">
        <f>+G229/'Total x Ano'!$I$30</f>
        <v>6.1120601638325555E-5</v>
      </c>
      <c r="U229" s="178">
        <f>+H229/'Total x Ano'!$I$30</f>
        <v>4.4102033553462003E-5</v>
      </c>
      <c r="V229" s="178">
        <f>+I229/'Total x Ano'!$I$30</f>
        <v>2.6131477214721818E-5</v>
      </c>
      <c r="W229" s="178">
        <f>+J229/'Total x Ano'!$I$30</f>
        <v>2.29485761396236E-5</v>
      </c>
      <c r="X229" s="178">
        <f>+K229/'Total x Ano'!$I$30</f>
        <v>1.2478610304350772E-4</v>
      </c>
      <c r="Y229" s="178">
        <f>+L229/'Total x Ano'!$I$30</f>
        <v>2.2886937493939484E-3</v>
      </c>
    </row>
    <row r="230" spans="1:25" x14ac:dyDescent="0.25">
      <c r="A230" s="162" t="s">
        <v>529</v>
      </c>
      <c r="B230" s="177">
        <f>tab_dinamicas!M751</f>
        <v>3405.8563300694605</v>
      </c>
      <c r="C230" s="177">
        <f>tab_dinamicas!N751</f>
        <v>13753.261104719495</v>
      </c>
      <c r="D230" s="177">
        <f>tab_dinamicas!O751</f>
        <v>121033.25567051119</v>
      </c>
      <c r="E230" s="177">
        <f>tab_dinamicas!P751</f>
        <v>62.778394247137527</v>
      </c>
      <c r="F230" s="177">
        <f>tab_dinamicas!Q751</f>
        <v>13188.537749056602</v>
      </c>
      <c r="G230" s="177">
        <f>tab_dinamicas!R751</f>
        <v>2816.1793172775488</v>
      </c>
      <c r="H230" s="177">
        <f>tab_dinamicas!S751</f>
        <v>4579.013429188959</v>
      </c>
      <c r="I230" s="177">
        <f>tab_dinamicas!T751</f>
        <v>2131.0295437581376</v>
      </c>
      <c r="J230" s="177">
        <f>tab_dinamicas!U751</f>
        <v>41747.489073944002</v>
      </c>
      <c r="K230" s="177">
        <f>tab_dinamicas!V751</f>
        <v>3889.4534990998509</v>
      </c>
      <c r="L230" s="177">
        <f t="shared" ref="L230:L256" si="14">SUM(B230:K230)</f>
        <v>206606.85411187235</v>
      </c>
      <c r="N230" s="162" t="s">
        <v>529</v>
      </c>
      <c r="O230" s="178">
        <f>+B230/'Total x Ano'!$I$30</f>
        <v>1.5315127884480686E-5</v>
      </c>
      <c r="P230" s="178">
        <f>+C230/'Total x Ano'!$I$30</f>
        <v>6.1844344633039011E-5</v>
      </c>
      <c r="Q230" s="178">
        <f>+D230/'Total x Ano'!$I$30</f>
        <v>5.4425072851828783E-4</v>
      </c>
      <c r="R230" s="178">
        <f>+E230/'Total x Ano'!$I$30</f>
        <v>2.8229585839801098E-7</v>
      </c>
      <c r="S230" s="178">
        <f>+F230/'Total x Ano'!$I$30</f>
        <v>5.9304950843884701E-5</v>
      </c>
      <c r="T230" s="178">
        <f>+G230/'Total x Ano'!$I$30</f>
        <v>1.2663524884755062E-5</v>
      </c>
      <c r="U230" s="178">
        <f>+H230/'Total x Ano'!$I$30</f>
        <v>2.0590468139727176E-5</v>
      </c>
      <c r="V230" s="178">
        <f>+I230/'Total x Ano'!$I$30</f>
        <v>9.5826091371261079E-6</v>
      </c>
      <c r="W230" s="178">
        <f>+J230/'Total x Ano'!$I$30</f>
        <v>1.8772610235452092E-4</v>
      </c>
      <c r="X230" s="178">
        <f>+K230/'Total x Ano'!$I$30</f>
        <v>1.7489721223279037E-5</v>
      </c>
      <c r="Y230" s="178">
        <f>+L230/'Total x Ano'!$I$30</f>
        <v>9.2904987347749838E-4</v>
      </c>
    </row>
    <row r="231" spans="1:25" x14ac:dyDescent="0.25">
      <c r="A231" s="162" t="s">
        <v>530</v>
      </c>
      <c r="B231" s="177">
        <f>tab_dinamicas!M752</f>
        <v>99890.021125755127</v>
      </c>
      <c r="C231" s="177">
        <f>tab_dinamicas!N752</f>
        <v>93329.461578681017</v>
      </c>
      <c r="D231" s="177">
        <f>tab_dinamicas!O752</f>
        <v>1001442.9443001397</v>
      </c>
      <c r="E231" s="177">
        <f>tab_dinamicas!P752</f>
        <v>3197.3004800872213</v>
      </c>
      <c r="F231" s="177">
        <f>tab_dinamicas!Q752</f>
        <v>114894.31492589258</v>
      </c>
      <c r="G231" s="177">
        <f>tab_dinamicas!R752</f>
        <v>20678.427298172694</v>
      </c>
      <c r="H231" s="177">
        <f>tab_dinamicas!S752</f>
        <v>80793.642842191155</v>
      </c>
      <c r="I231" s="177">
        <f>tab_dinamicas!T752</f>
        <v>2911.0533251504548</v>
      </c>
      <c r="J231" s="177">
        <f>tab_dinamicas!U752</f>
        <v>529.75170081324052</v>
      </c>
      <c r="K231" s="177">
        <f>tab_dinamicas!V752</f>
        <v>78858.043482556794</v>
      </c>
      <c r="L231" s="177">
        <f t="shared" si="14"/>
        <v>1496524.9610594397</v>
      </c>
      <c r="N231" s="162" t="s">
        <v>530</v>
      </c>
      <c r="O231" s="178">
        <f>+B231/'Total x Ano'!$I$30</f>
        <v>4.4917586053702305E-4</v>
      </c>
      <c r="P231" s="178">
        <f>+C231/'Total x Ano'!$I$30</f>
        <v>4.1967496598368717E-4</v>
      </c>
      <c r="Q231" s="178">
        <f>+D231/'Total x Ano'!$I$30</f>
        <v>4.5031925232896456E-3</v>
      </c>
      <c r="R231" s="178">
        <f>+E231/'Total x Ano'!$I$30</f>
        <v>1.4377313953418765E-5</v>
      </c>
      <c r="S231" s="178">
        <f>+F231/'Total x Ano'!$I$30</f>
        <v>5.1664572893301002E-4</v>
      </c>
      <c r="T231" s="178">
        <f>+G231/'Total x Ano'!$I$30</f>
        <v>9.2984767362454317E-5</v>
      </c>
      <c r="U231" s="178">
        <f>+H231/'Total x Ano'!$I$30</f>
        <v>3.6330509935396474E-4</v>
      </c>
      <c r="V231" s="178">
        <f>+I231/'Total x Ano'!$I$30</f>
        <v>1.3090145218284267E-5</v>
      </c>
      <c r="W231" s="178">
        <f>+J231/'Total x Ano'!$I$30</f>
        <v>2.3821366078616899E-6</v>
      </c>
      <c r="X231" s="178">
        <f>+K231/'Total x Ano'!$I$30</f>
        <v>3.5460128191334045E-4</v>
      </c>
      <c r="Y231" s="178">
        <f>+L231/'Total x Ano'!$I$30</f>
        <v>6.7294298231526887E-3</v>
      </c>
    </row>
    <row r="232" spans="1:25" x14ac:dyDescent="0.25">
      <c r="A232" s="162" t="s">
        <v>531</v>
      </c>
      <c r="B232" s="177">
        <f>tab_dinamicas!M753</f>
        <v>394.49801733562236</v>
      </c>
      <c r="C232" s="177">
        <f>tab_dinamicas!N753</f>
        <v>345.1655079824136</v>
      </c>
      <c r="D232" s="177">
        <f>tab_dinamicas!O753</f>
        <v>106783.76916994536</v>
      </c>
      <c r="E232" s="177">
        <f>tab_dinamicas!P753</f>
        <v>0</v>
      </c>
      <c r="F232" s="177">
        <f>tab_dinamicas!Q753</f>
        <v>11890.327188990494</v>
      </c>
      <c r="G232" s="177">
        <f>tab_dinamicas!R753</f>
        <v>5532.6980241628953</v>
      </c>
      <c r="H232" s="177">
        <f>tab_dinamicas!S753</f>
        <v>8251.1858400251804</v>
      </c>
      <c r="I232" s="177">
        <f>tab_dinamicas!T753</f>
        <v>3081.0700497972944</v>
      </c>
      <c r="J232" s="177">
        <f>tab_dinamicas!U753</f>
        <v>1496.6243633667989</v>
      </c>
      <c r="K232" s="177">
        <f>tab_dinamicas!V753</f>
        <v>8890.7070907182351</v>
      </c>
      <c r="L232" s="177">
        <f t="shared" si="14"/>
        <v>146666.04525232431</v>
      </c>
      <c r="N232" s="162" t="s">
        <v>531</v>
      </c>
      <c r="O232" s="178">
        <f>+B232/'Total x Ano'!$I$30</f>
        <v>1.7739408243171301E-6</v>
      </c>
      <c r="P232" s="178">
        <f>+C232/'Total x Ano'!$I$30</f>
        <v>1.5521071307064184E-6</v>
      </c>
      <c r="Q232" s="178">
        <f>+D232/'Total x Ano'!$I$30</f>
        <v>4.8017500514803744E-4</v>
      </c>
      <c r="R232" s="178">
        <f>+E232/'Total x Ano'!$I$30</f>
        <v>0</v>
      </c>
      <c r="S232" s="178">
        <f>+F232/'Total x Ano'!$I$30</f>
        <v>5.3467282186854099E-5</v>
      </c>
      <c r="T232" s="178">
        <f>+G232/'Total x Ano'!$I$30</f>
        <v>2.4878905501143157E-5</v>
      </c>
      <c r="U232" s="178">
        <f>+H232/'Total x Ano'!$I$30</f>
        <v>3.7103140617803047E-5</v>
      </c>
      <c r="V232" s="178">
        <f>+I232/'Total x Ano'!$I$30</f>
        <v>1.3854660109143972E-5</v>
      </c>
      <c r="W232" s="178">
        <f>+J232/'Total x Ano'!$I$30</f>
        <v>6.7298768059087666E-6</v>
      </c>
      <c r="X232" s="178">
        <f>+K232/'Total x Ano'!$I$30</f>
        <v>3.9978878402963061E-5</v>
      </c>
      <c r="Y232" s="178">
        <f>+L232/'Total x Ano'!$I$30</f>
        <v>6.5951379672687721E-4</v>
      </c>
    </row>
    <row r="233" spans="1:25" x14ac:dyDescent="0.25">
      <c r="A233" s="162" t="s">
        <v>532</v>
      </c>
      <c r="B233" s="177">
        <f>tab_dinamicas!M754</f>
        <v>44434.687893526447</v>
      </c>
      <c r="C233" s="177">
        <f>tab_dinamicas!N754</f>
        <v>78356.883275157161</v>
      </c>
      <c r="D233" s="177">
        <f>tab_dinamicas!O754</f>
        <v>748720.23419190093</v>
      </c>
      <c r="E233" s="177">
        <f>tab_dinamicas!P754</f>
        <v>6238.757520104481</v>
      </c>
      <c r="F233" s="177">
        <f>tab_dinamicas!Q754</f>
        <v>220658.68200266393</v>
      </c>
      <c r="G233" s="177">
        <f>tab_dinamicas!R754</f>
        <v>55146.885464476363</v>
      </c>
      <c r="H233" s="177">
        <f>tab_dinamicas!S754</f>
        <v>77639.762474975083</v>
      </c>
      <c r="I233" s="177">
        <f>tab_dinamicas!T754</f>
        <v>14385.775960893352</v>
      </c>
      <c r="J233" s="177">
        <f>tab_dinamicas!U754</f>
        <v>311687.69818678551</v>
      </c>
      <c r="K233" s="177">
        <f>tab_dinamicas!V754</f>
        <v>118440.24425844738</v>
      </c>
      <c r="L233" s="177">
        <f t="shared" si="14"/>
        <v>1675709.6112289305</v>
      </c>
      <c r="N233" s="162" t="s">
        <v>532</v>
      </c>
      <c r="O233" s="178">
        <f>+B233/'Total x Ano'!$I$30</f>
        <v>1.9980964011551957E-4</v>
      </c>
      <c r="P233" s="178">
        <f>+C233/'Total x Ano'!$I$30</f>
        <v>3.5234771278913087E-4</v>
      </c>
      <c r="Q233" s="178">
        <f>+D233/'Total x Ano'!$I$30</f>
        <v>3.3667732943137483E-3</v>
      </c>
      <c r="R233" s="178">
        <f>+E233/'Total x Ano'!$I$30</f>
        <v>2.805384608185075E-5</v>
      </c>
      <c r="S233" s="178">
        <f>+F233/'Total x Ano'!$I$30</f>
        <v>9.9223678458064423E-4</v>
      </c>
      <c r="T233" s="178">
        <f>+G233/'Total x Ano'!$I$30</f>
        <v>2.4797922210125634E-4</v>
      </c>
      <c r="U233" s="178">
        <f>+H233/'Total x Ano'!$I$30</f>
        <v>3.4912303279706981E-4</v>
      </c>
      <c r="V233" s="178">
        <f>+I233/'Total x Ano'!$I$30</f>
        <v>6.4688576735729894E-5</v>
      </c>
      <c r="W233" s="178">
        <f>+J233/'Total x Ano'!$I$30</f>
        <v>1.4015673284881881E-3</v>
      </c>
      <c r="X233" s="178">
        <f>+K233/'Total x Ano'!$I$30</f>
        <v>5.3259072365223839E-4</v>
      </c>
      <c r="Y233" s="178">
        <f>+L233/'Total x Ano'!$I$30</f>
        <v>7.5351701616553756E-3</v>
      </c>
    </row>
    <row r="234" spans="1:25" x14ac:dyDescent="0.25">
      <c r="A234" s="162" t="s">
        <v>533</v>
      </c>
      <c r="B234" s="177">
        <f>tab_dinamicas!M755</f>
        <v>2283.2577193711122</v>
      </c>
      <c r="C234" s="177">
        <f>tab_dinamicas!N755</f>
        <v>8238.9793608808177</v>
      </c>
      <c r="D234" s="177">
        <f>tab_dinamicas!O755</f>
        <v>96048.820579368054</v>
      </c>
      <c r="E234" s="177">
        <f>tab_dinamicas!P755</f>
        <v>574.26536137569042</v>
      </c>
      <c r="F234" s="177">
        <f>tab_dinamicas!Q755</f>
        <v>1998.1547057208952</v>
      </c>
      <c r="G234" s="177">
        <f>tab_dinamicas!R755</f>
        <v>4067.9497804322073</v>
      </c>
      <c r="H234" s="177">
        <f>tab_dinamicas!S755</f>
        <v>2909.0359033170548</v>
      </c>
      <c r="I234" s="177">
        <f>tab_dinamicas!T755</f>
        <v>0</v>
      </c>
      <c r="J234" s="177">
        <f>tab_dinamicas!U755</f>
        <v>632.41708182092907</v>
      </c>
      <c r="K234" s="177">
        <f>tab_dinamicas!V755</f>
        <v>7806.7350343299859</v>
      </c>
      <c r="L234" s="177">
        <f t="shared" si="14"/>
        <v>124559.61552661673</v>
      </c>
      <c r="N234" s="162" t="s">
        <v>533</v>
      </c>
      <c r="O234" s="178">
        <f>+B234/'Total x Ano'!$I$30</f>
        <v>1.0267134187860219E-5</v>
      </c>
      <c r="P234" s="178">
        <f>+C234/'Total x Ano'!$I$30</f>
        <v>3.7048251693844432E-5</v>
      </c>
      <c r="Q234" s="178">
        <f>+D234/'Total x Ano'!$I$30</f>
        <v>4.3190311856065926E-4</v>
      </c>
      <c r="R234" s="178">
        <f>+E234/'Total x Ano'!$I$30</f>
        <v>2.5823013646958051E-6</v>
      </c>
      <c r="S234" s="178">
        <f>+F234/'Total x Ano'!$I$30</f>
        <v>8.9851103174596532E-6</v>
      </c>
      <c r="T234" s="178">
        <f>+G234/'Total x Ano'!$I$30</f>
        <v>1.8292366170857765E-5</v>
      </c>
      <c r="U234" s="178">
        <f>+H234/'Total x Ano'!$I$30</f>
        <v>1.3081073469396129E-5</v>
      </c>
      <c r="V234" s="178">
        <f>+I234/'Total x Ano'!$I$30</f>
        <v>0</v>
      </c>
      <c r="W234" s="178">
        <f>+J234/'Total x Ano'!$I$30</f>
        <v>2.8437924403640601E-6</v>
      </c>
      <c r="X234" s="178">
        <f>+K234/'Total x Ano'!$I$30</f>
        <v>3.5104576888767667E-5</v>
      </c>
      <c r="Y234" s="178">
        <f>+L234/'Total x Ano'!$I$30</f>
        <v>5.6010772509390485E-4</v>
      </c>
    </row>
    <row r="235" spans="1:25" x14ac:dyDescent="0.25">
      <c r="A235" s="162" t="s">
        <v>534</v>
      </c>
      <c r="B235" s="177">
        <f>tab_dinamicas!M756</f>
        <v>9132.8473873956827</v>
      </c>
      <c r="C235" s="177">
        <f>tab_dinamicas!N756</f>
        <v>2310.6587928650388</v>
      </c>
      <c r="D235" s="177">
        <f>tab_dinamicas!O756</f>
        <v>179248.69479771412</v>
      </c>
      <c r="E235" s="177">
        <f>tab_dinamicas!P756</f>
        <v>1784.6233857013569</v>
      </c>
      <c r="F235" s="177">
        <f>tab_dinamicas!Q756</f>
        <v>25252.41868321909</v>
      </c>
      <c r="G235" s="177">
        <f>tab_dinamicas!R756</f>
        <v>10633.446127985535</v>
      </c>
      <c r="H235" s="177">
        <f>tab_dinamicas!S756</f>
        <v>7014.3564313929555</v>
      </c>
      <c r="I235" s="177">
        <f>tab_dinamicas!T756</f>
        <v>99.965167210404672</v>
      </c>
      <c r="J235" s="177">
        <f>tab_dinamicas!U756</f>
        <v>579.40927029649299</v>
      </c>
      <c r="K235" s="177">
        <f>tab_dinamicas!V756</f>
        <v>9935.6117330647739</v>
      </c>
      <c r="L235" s="177">
        <f t="shared" si="14"/>
        <v>245992.03177684546</v>
      </c>
      <c r="N235" s="162" t="s">
        <v>534</v>
      </c>
      <c r="O235" s="178">
        <f>+B235/'Total x Ano'!$I$30</f>
        <v>4.1067711650819286E-5</v>
      </c>
      <c r="P235" s="178">
        <f>+C235/'Total x Ano'!$I$30</f>
        <v>1.0390348705462311E-5</v>
      </c>
      <c r="Q235" s="178">
        <f>+D235/'Total x Ano'!$I$30</f>
        <v>8.060283282405081E-4</v>
      </c>
      <c r="R235" s="178">
        <f>+E235/'Total x Ano'!$I$30</f>
        <v>8.0249231702306606E-6</v>
      </c>
      <c r="S235" s="178">
        <f>+F235/'Total x Ano'!$I$30</f>
        <v>1.135526528560476E-4</v>
      </c>
      <c r="T235" s="178">
        <f>+G235/'Total x Ano'!$I$30</f>
        <v>4.7815460054803059E-5</v>
      </c>
      <c r="U235" s="178">
        <f>+H235/'Total x Ano'!$I$30</f>
        <v>3.154148483178144E-5</v>
      </c>
      <c r="V235" s="178">
        <f>+I235/'Total x Ano'!$I$30</f>
        <v>4.4951377023869338E-7</v>
      </c>
      <c r="W235" s="178">
        <f>+J235/'Total x Ano'!$I$30</f>
        <v>2.6054320006691096E-6</v>
      </c>
      <c r="X235" s="178">
        <f>+K235/'Total x Ano'!$I$30</f>
        <v>4.4677505319001655E-5</v>
      </c>
      <c r="Y235" s="178">
        <f>+L235/'Total x Ano'!$I$30</f>
        <v>1.1061533605995618E-3</v>
      </c>
    </row>
    <row r="236" spans="1:25" x14ac:dyDescent="0.25">
      <c r="A236" s="162" t="s">
        <v>535</v>
      </c>
      <c r="B236" s="177">
        <f>tab_dinamicas!M757</f>
        <v>27553.650337812305</v>
      </c>
      <c r="C236" s="177">
        <f>tab_dinamicas!N757</f>
        <v>11467.955259942948</v>
      </c>
      <c r="D236" s="177">
        <f>tab_dinamicas!O757</f>
        <v>559872.71281175397</v>
      </c>
      <c r="E236" s="177">
        <f>tab_dinamicas!P757</f>
        <v>2221.5657180409712</v>
      </c>
      <c r="F236" s="177">
        <f>tab_dinamicas!Q757</f>
        <v>42802.642906245404</v>
      </c>
      <c r="G236" s="177">
        <f>tab_dinamicas!R757</f>
        <v>22859.500693171958</v>
      </c>
      <c r="H236" s="177">
        <f>tab_dinamicas!S757</f>
        <v>14136.437392025156</v>
      </c>
      <c r="I236" s="177">
        <f>tab_dinamicas!T757</f>
        <v>3199.7124106108645</v>
      </c>
      <c r="J236" s="177">
        <f>tab_dinamicas!U757</f>
        <v>8862.8235844730534</v>
      </c>
      <c r="K236" s="177">
        <f>tab_dinamicas!V757</f>
        <v>53394.6820521638</v>
      </c>
      <c r="L236" s="177">
        <f t="shared" si="14"/>
        <v>746371.68316624046</v>
      </c>
      <c r="N236" s="162" t="s">
        <v>535</v>
      </c>
      <c r="O236" s="178">
        <f>+B236/'Total x Ano'!$I$30</f>
        <v>1.2390061051085314E-4</v>
      </c>
      <c r="P236" s="178">
        <f>+C236/'Total x Ano'!$I$30</f>
        <v>5.1568000631414549E-5</v>
      </c>
      <c r="Q236" s="178">
        <f>+D236/'Total x Ano'!$I$30</f>
        <v>2.5175818838982758E-3</v>
      </c>
      <c r="R236" s="178">
        <f>+E236/'Total x Ano'!$I$30</f>
        <v>9.9897235168700566E-6</v>
      </c>
      <c r="S236" s="178">
        <f>+F236/'Total x Ano'!$I$30</f>
        <v>1.9247081684433214E-4</v>
      </c>
      <c r="T236" s="178">
        <f>+G236/'Total x Ano'!$I$30</f>
        <v>1.0279240888712513E-4</v>
      </c>
      <c r="U236" s="178">
        <f>+H236/'Total x Ano'!$I$30</f>
        <v>6.3567374988305649E-5</v>
      </c>
      <c r="V236" s="178">
        <f>+I236/'Total x Ano'!$I$30</f>
        <v>1.4388159691124128E-5</v>
      </c>
      <c r="W236" s="178">
        <f>+J236/'Total x Ano'!$I$30</f>
        <v>3.9853494528064277E-5</v>
      </c>
      <c r="X236" s="178">
        <f>+K236/'Total x Ano'!$I$30</f>
        <v>2.4010008195601037E-4</v>
      </c>
      <c r="Y236" s="178">
        <f>+L236/'Total x Ano'!$I$30</f>
        <v>3.3562125554523754E-3</v>
      </c>
    </row>
    <row r="237" spans="1:25" x14ac:dyDescent="0.25">
      <c r="A237" s="162" t="s">
        <v>536</v>
      </c>
      <c r="B237" s="177">
        <f>tab_dinamicas!M758</f>
        <v>14769.000199729642</v>
      </c>
      <c r="C237" s="177">
        <f>tab_dinamicas!N758</f>
        <v>72668.228001045296</v>
      </c>
      <c r="D237" s="177">
        <f>tab_dinamicas!O758</f>
        <v>273399.3854859593</v>
      </c>
      <c r="E237" s="177">
        <f>tab_dinamicas!P758</f>
        <v>10209.725590484915</v>
      </c>
      <c r="F237" s="177">
        <f>tab_dinamicas!Q758</f>
        <v>37749.573938934824</v>
      </c>
      <c r="G237" s="177">
        <f>tab_dinamicas!R758</f>
        <v>11125.668688512507</v>
      </c>
      <c r="H237" s="177">
        <f>tab_dinamicas!S758</f>
        <v>9966.9209838297429</v>
      </c>
      <c r="I237" s="177">
        <f>tab_dinamicas!T758</f>
        <v>985.39973210495953</v>
      </c>
      <c r="J237" s="177">
        <f>tab_dinamicas!U758</f>
        <v>25902.846226901067</v>
      </c>
      <c r="K237" s="177">
        <f>tab_dinamicas!V758</f>
        <v>36629.731495375061</v>
      </c>
      <c r="L237" s="177">
        <f t="shared" si="14"/>
        <v>493406.48034287733</v>
      </c>
      <c r="N237" s="162" t="s">
        <v>536</v>
      </c>
      <c r="O237" s="178">
        <f>+B237/'Total x Ano'!$I$30</f>
        <v>6.6411822714837552E-5</v>
      </c>
      <c r="P237" s="178">
        <f>+C237/'Total x Ano'!$I$30</f>
        <v>3.2676751369365938E-4</v>
      </c>
      <c r="Q237" s="178">
        <f>+D237/'Total x Ano'!$I$30</f>
        <v>1.2293961184705947E-3</v>
      </c>
      <c r="R237" s="178">
        <f>+E237/'Total x Ano'!$I$30</f>
        <v>4.5910114206297894E-5</v>
      </c>
      <c r="S237" s="178">
        <f>+F237/'Total x Ano'!$I$30</f>
        <v>1.6974866125596532E-4</v>
      </c>
      <c r="T237" s="178">
        <f>+G237/'Total x Ano'!$I$30</f>
        <v>5.0028839226303044E-5</v>
      </c>
      <c r="U237" s="178">
        <f>+H237/'Total x Ano'!$I$30</f>
        <v>4.4818293753087776E-5</v>
      </c>
      <c r="V237" s="178">
        <f>+I237/'Total x Ano'!$I$30</f>
        <v>4.4310509463599953E-6</v>
      </c>
      <c r="W237" s="178">
        <f>+J237/'Total x Ano'!$I$30</f>
        <v>1.1647743301284151E-4</v>
      </c>
      <c r="X237" s="178">
        <f>+K237/'Total x Ano'!$I$30</f>
        <v>1.6471306122722385E-4</v>
      </c>
      <c r="Y237" s="178">
        <f>+L237/'Total x Ano'!$I$30</f>
        <v>2.2187029085071709E-3</v>
      </c>
    </row>
    <row r="238" spans="1:25" x14ac:dyDescent="0.25">
      <c r="A238" s="162" t="s">
        <v>537</v>
      </c>
      <c r="B238" s="177">
        <f>tab_dinamicas!M759</f>
        <v>119833.53781837289</v>
      </c>
      <c r="C238" s="177">
        <f>tab_dinamicas!N759</f>
        <v>292995.90780950803</v>
      </c>
      <c r="D238" s="177">
        <f>tab_dinamicas!O759</f>
        <v>1336799.2487801951</v>
      </c>
      <c r="E238" s="177">
        <f>tab_dinamicas!P759</f>
        <v>15950.635534341527</v>
      </c>
      <c r="F238" s="177">
        <f>tab_dinamicas!Q759</f>
        <v>325620.68461371912</v>
      </c>
      <c r="G238" s="177">
        <f>tab_dinamicas!R759</f>
        <v>53066.315662171284</v>
      </c>
      <c r="H238" s="177">
        <f>tab_dinamicas!S759</f>
        <v>142996.6827280111</v>
      </c>
      <c r="I238" s="177">
        <f>tab_dinamicas!T759</f>
        <v>31534.133192331879</v>
      </c>
      <c r="J238" s="177">
        <f>tab_dinamicas!U759</f>
        <v>1331.5901725974088</v>
      </c>
      <c r="K238" s="177">
        <f>tab_dinamicas!V759</f>
        <v>200575.09560697598</v>
      </c>
      <c r="L238" s="177">
        <f t="shared" si="14"/>
        <v>2520703.8319182247</v>
      </c>
      <c r="N238" s="162" t="s">
        <v>537</v>
      </c>
      <c r="O238" s="178">
        <f>+B238/'Total x Ano'!$I$30</f>
        <v>5.3885595241790602E-4</v>
      </c>
      <c r="P238" s="178">
        <f>+C238/'Total x Ano'!$I$30</f>
        <v>1.3175158793737531E-3</v>
      </c>
      <c r="Q238" s="178">
        <f>+D238/'Total x Ano'!$I$30</f>
        <v>6.0111905690774861E-3</v>
      </c>
      <c r="R238" s="178">
        <f>+E238/'Total x Ano'!$I$30</f>
        <v>7.1725287085788595E-5</v>
      </c>
      <c r="S238" s="178">
        <f>+F238/'Total x Ano'!$I$30</f>
        <v>1.4642198447018917E-3</v>
      </c>
      <c r="T238" s="178">
        <f>+G238/'Total x Ano'!$I$30</f>
        <v>2.3862351548686688E-4</v>
      </c>
      <c r="U238" s="178">
        <f>+H238/'Total x Ano'!$I$30</f>
        <v>6.4301375947685272E-4</v>
      </c>
      <c r="V238" s="178">
        <f>+I238/'Total x Ano'!$I$30</f>
        <v>1.4179966380348182E-4</v>
      </c>
      <c r="W238" s="178">
        <f>+J238/'Total x Ano'!$I$30</f>
        <v>5.9877668952146055E-6</v>
      </c>
      <c r="X238" s="178">
        <f>+K238/'Total x Ano'!$I$30</f>
        <v>9.0192684070150694E-4</v>
      </c>
      <c r="Y238" s="178">
        <f>+L238/'Total x Ano'!$I$30</f>
        <v>1.1334859079020749E-2</v>
      </c>
    </row>
    <row r="239" spans="1:25" x14ac:dyDescent="0.25">
      <c r="A239" s="162" t="s">
        <v>538</v>
      </c>
      <c r="B239" s="177">
        <f>tab_dinamicas!M760</f>
        <v>20891.980650902693</v>
      </c>
      <c r="C239" s="177">
        <f>tab_dinamicas!N760</f>
        <v>32717.450754735186</v>
      </c>
      <c r="D239" s="177">
        <f>tab_dinamicas!O760</f>
        <v>860666.28248302254</v>
      </c>
      <c r="E239" s="177">
        <f>tab_dinamicas!P760</f>
        <v>13416.906605096254</v>
      </c>
      <c r="F239" s="177">
        <f>tab_dinamicas!Q760</f>
        <v>70438.884297528988</v>
      </c>
      <c r="G239" s="177">
        <f>tab_dinamicas!R760</f>
        <v>20973.307088342382</v>
      </c>
      <c r="H239" s="177">
        <f>tab_dinamicas!S760</f>
        <v>22281.153220908713</v>
      </c>
      <c r="I239" s="177">
        <f>tab_dinamicas!T760</f>
        <v>1360.7827423234021</v>
      </c>
      <c r="J239" s="177">
        <f>tab_dinamicas!U760</f>
        <v>11422.213601531203</v>
      </c>
      <c r="K239" s="177">
        <f>tab_dinamicas!V760</f>
        <v>93482.811604751187</v>
      </c>
      <c r="L239" s="177">
        <f t="shared" si="14"/>
        <v>1147651.7730491427</v>
      </c>
      <c r="N239" s="162" t="s">
        <v>538</v>
      </c>
      <c r="O239" s="178">
        <f>+B239/'Total x Ano'!$I$30</f>
        <v>9.3945053584261224E-5</v>
      </c>
      <c r="P239" s="178">
        <f>+C239/'Total x Ano'!$I$30</f>
        <v>1.4712069265492166E-4</v>
      </c>
      <c r="Q239" s="178">
        <f>+D239/'Total x Ano'!$I$30</f>
        <v>3.87016154078914E-3</v>
      </c>
      <c r="R239" s="178">
        <f>+E239/'Total x Ano'!$I$30</f>
        <v>6.0331857999128236E-5</v>
      </c>
      <c r="S239" s="178">
        <f>+F239/'Total x Ano'!$I$30</f>
        <v>3.1674281487815834E-4</v>
      </c>
      <c r="T239" s="178">
        <f>+G239/'Total x Ano'!$I$30</f>
        <v>9.4310754503228839E-5</v>
      </c>
      <c r="U239" s="178">
        <f>+H239/'Total x Ano'!$I$30</f>
        <v>1.0019175147795101E-4</v>
      </c>
      <c r="V239" s="178">
        <f>+I239/'Total x Ano'!$I$30</f>
        <v>6.1190372411428751E-6</v>
      </c>
      <c r="W239" s="178">
        <f>+J239/'Total x Ano'!$I$30</f>
        <v>5.1362313931702872E-5</v>
      </c>
      <c r="X239" s="178">
        <f>+K239/'Total x Ano'!$I$30</f>
        <v>4.2036453566389302E-4</v>
      </c>
      <c r="Y239" s="178">
        <f>+L239/'Total x Ano'!$I$30</f>
        <v>5.1606503527235285E-3</v>
      </c>
    </row>
    <row r="240" spans="1:25" x14ac:dyDescent="0.25">
      <c r="A240" s="162" t="s">
        <v>539</v>
      </c>
      <c r="B240" s="177">
        <f>tab_dinamicas!M761</f>
        <v>5339.3434039150525</v>
      </c>
      <c r="C240" s="177">
        <f>tab_dinamicas!N761</f>
        <v>29498.448249680987</v>
      </c>
      <c r="D240" s="177">
        <f>tab_dinamicas!O761</f>
        <v>690691.02744549431</v>
      </c>
      <c r="E240" s="177">
        <f>tab_dinamicas!P761</f>
        <v>20886.940695221536</v>
      </c>
      <c r="F240" s="177">
        <f>tab_dinamicas!Q761</f>
        <v>89353.456213913101</v>
      </c>
      <c r="G240" s="177">
        <f>tab_dinamicas!R761</f>
        <v>21776.491487514897</v>
      </c>
      <c r="H240" s="177">
        <f>tab_dinamicas!S761</f>
        <v>12817.83725504533</v>
      </c>
      <c r="I240" s="177">
        <f>tab_dinamicas!T761</f>
        <v>4151.4108178983679</v>
      </c>
      <c r="J240" s="177">
        <f>tab_dinamicas!U761</f>
        <v>260.18541693588435</v>
      </c>
      <c r="K240" s="177">
        <f>tab_dinamicas!V761</f>
        <v>64942.708212059428</v>
      </c>
      <c r="L240" s="177">
        <f t="shared" si="14"/>
        <v>939717.84919767885</v>
      </c>
      <c r="N240" s="162" t="s">
        <v>539</v>
      </c>
      <c r="O240" s="178">
        <f>+B240/'Total x Ano'!$I$30</f>
        <v>2.4009447001086428E-5</v>
      </c>
      <c r="P240" s="178">
        <f>+C240/'Total x Ano'!$I$30</f>
        <v>1.3264579111837817E-4</v>
      </c>
      <c r="Q240" s="178">
        <f>+D240/'Total x Ano'!$I$30</f>
        <v>3.1058331264887415E-3</v>
      </c>
      <c r="R240" s="178">
        <f>+E240/'Total x Ano'!$I$30</f>
        <v>9.3922390395239559E-5</v>
      </c>
      <c r="S240" s="178">
        <f>+F240/'Total x Ano'!$I$30</f>
        <v>4.0179604663726832E-4</v>
      </c>
      <c r="T240" s="178">
        <f>+G240/'Total x Ano'!$I$30</f>
        <v>9.7922437027692804E-5</v>
      </c>
      <c r="U240" s="178">
        <f>+H240/'Total x Ano'!$I$30</f>
        <v>5.763802043860039E-5</v>
      </c>
      <c r="V240" s="178">
        <f>+I240/'Total x Ano'!$I$30</f>
        <v>1.8667665754366508E-5</v>
      </c>
      <c r="W240" s="178">
        <f>+J240/'Total x Ano'!$I$30</f>
        <v>1.1699768128412886E-6</v>
      </c>
      <c r="X240" s="178">
        <f>+K240/'Total x Ano'!$I$30</f>
        <v>2.9202813772591509E-4</v>
      </c>
      <c r="Y240" s="178">
        <f>+L240/'Total x Ano'!$I$30</f>
        <v>4.2256330394001302E-3</v>
      </c>
    </row>
    <row r="241" spans="1:25" x14ac:dyDescent="0.25">
      <c r="A241" s="162" t="s">
        <v>540</v>
      </c>
      <c r="B241" s="177">
        <f>tab_dinamicas!M762</f>
        <v>87757.691225529779</v>
      </c>
      <c r="C241" s="177">
        <f>tab_dinamicas!N762</f>
        <v>78991.790452928806</v>
      </c>
      <c r="D241" s="177">
        <f>tab_dinamicas!O762</f>
        <v>1441331.6162867376</v>
      </c>
      <c r="E241" s="177">
        <f>tab_dinamicas!P762</f>
        <v>16651.426825673232</v>
      </c>
      <c r="F241" s="177">
        <f>tab_dinamicas!Q762</f>
        <v>646531.6143038118</v>
      </c>
      <c r="G241" s="177">
        <f>tab_dinamicas!R762</f>
        <v>67184.850537674924</v>
      </c>
      <c r="H241" s="177">
        <f>tab_dinamicas!S762</f>
        <v>73255.49766837839</v>
      </c>
      <c r="I241" s="177">
        <f>tab_dinamicas!T762</f>
        <v>15973.47549058131</v>
      </c>
      <c r="J241" s="177">
        <f>tab_dinamicas!U762</f>
        <v>23679.579815630172</v>
      </c>
      <c r="K241" s="177">
        <f>tab_dinamicas!V762</f>
        <v>365675.57745188253</v>
      </c>
      <c r="L241" s="177">
        <f t="shared" si="14"/>
        <v>2817033.120058829</v>
      </c>
      <c r="N241" s="162" t="s">
        <v>540</v>
      </c>
      <c r="O241" s="178">
        <f>+B241/'Total x Ano'!$I$30</f>
        <v>3.9462036378332685E-4</v>
      </c>
      <c r="P241" s="178">
        <f>+C241/'Total x Ano'!$I$30</f>
        <v>3.5520270245399123E-4</v>
      </c>
      <c r="Q241" s="178">
        <f>+D241/'Total x Ano'!$I$30</f>
        <v>6.4812416872929105E-3</v>
      </c>
      <c r="R241" s="178">
        <f>+E241/'Total x Ano'!$I$30</f>
        <v>7.48765381095969E-5</v>
      </c>
      <c r="S241" s="178">
        <f>+F241/'Total x Ano'!$I$30</f>
        <v>2.9072613154591518E-3</v>
      </c>
      <c r="T241" s="178">
        <f>+G241/'Total x Ano'!$I$30</f>
        <v>3.0211038815698596E-4</v>
      </c>
      <c r="U241" s="178">
        <f>+H241/'Total x Ano'!$I$30</f>
        <v>3.294082915733591E-4</v>
      </c>
      <c r="V241" s="178">
        <f>+I241/'Total x Ano'!$I$30</f>
        <v>7.1827991609053402E-5</v>
      </c>
      <c r="W241" s="178">
        <f>+J241/'Total x Ano'!$I$30</f>
        <v>1.0648006198187094E-4</v>
      </c>
      <c r="X241" s="178">
        <f>+K241/'Total x Ano'!$I$30</f>
        <v>1.6443348427420854E-3</v>
      </c>
      <c r="Y241" s="178">
        <f>+L241/'Total x Ano'!$I$30</f>
        <v>1.2667364183162335E-2</v>
      </c>
    </row>
    <row r="242" spans="1:25" x14ac:dyDescent="0.25">
      <c r="A242" s="162" t="s">
        <v>541</v>
      </c>
      <c r="B242" s="177">
        <f>tab_dinamicas!M763</f>
        <v>13040.537521312834</v>
      </c>
      <c r="C242" s="177">
        <f>tab_dinamicas!N763</f>
        <v>10015.25731237772</v>
      </c>
      <c r="D242" s="177">
        <f>tab_dinamicas!O763</f>
        <v>438999.80072989909</v>
      </c>
      <c r="E242" s="177">
        <f>tab_dinamicas!P763</f>
        <v>7242.6130791240366</v>
      </c>
      <c r="F242" s="177">
        <f>tab_dinamicas!Q763</f>
        <v>52194.406499465855</v>
      </c>
      <c r="G242" s="177">
        <f>tab_dinamicas!R763</f>
        <v>19590.640465522349</v>
      </c>
      <c r="H242" s="177">
        <f>tab_dinamicas!S763</f>
        <v>20976.850299625916</v>
      </c>
      <c r="I242" s="177">
        <f>tab_dinamicas!T763</f>
        <v>2251.4668592307894</v>
      </c>
      <c r="J242" s="177">
        <f>tab_dinamicas!U763</f>
        <v>413.07982921529862</v>
      </c>
      <c r="K242" s="177">
        <f>tab_dinamicas!V763</f>
        <v>37376.496500701956</v>
      </c>
      <c r="L242" s="177">
        <f t="shared" si="14"/>
        <v>602101.1490964758</v>
      </c>
      <c r="N242" s="162" t="s">
        <v>541</v>
      </c>
      <c r="O242" s="178">
        <f>+B242/'Total x Ano'!$I$30</f>
        <v>5.8639437623372001E-5</v>
      </c>
      <c r="P242" s="178">
        <f>+C242/'Total x Ano'!$I$30</f>
        <v>4.5035647916457151E-5</v>
      </c>
      <c r="Q242" s="178">
        <f>+D242/'Total x Ano'!$I$30</f>
        <v>1.9740521730412575E-3</v>
      </c>
      <c r="R242" s="178">
        <f>+E242/'Total x Ano'!$I$30</f>
        <v>3.2567887419471642E-5</v>
      </c>
      <c r="S242" s="178">
        <f>+F242/'Total x Ano'!$I$30</f>
        <v>2.3470279804127463E-4</v>
      </c>
      <c r="T242" s="178">
        <f>+G242/'Total x Ano'!$I$30</f>
        <v>8.8093311928468215E-5</v>
      </c>
      <c r="U242" s="178">
        <f>+H242/'Total x Ano'!$I$30</f>
        <v>9.4326687275686087E-5</v>
      </c>
      <c r="V242" s="178">
        <f>+I242/'Total x Ano'!$I$30</f>
        <v>1.0124180098955138E-5</v>
      </c>
      <c r="W242" s="178">
        <f>+J242/'Total x Ano'!$I$30</f>
        <v>1.8574977326782062E-6</v>
      </c>
      <c r="X242" s="178">
        <f>+K242/'Total x Ano'!$I$30</f>
        <v>1.6807104243602106E-4</v>
      </c>
      <c r="Y242" s="178">
        <f>+L242/'Total x Ano'!$I$30</f>
        <v>2.7074706635136416E-3</v>
      </c>
    </row>
    <row r="243" spans="1:25" x14ac:dyDescent="0.25">
      <c r="A243" s="162" t="s">
        <v>542</v>
      </c>
      <c r="B243" s="177">
        <f>tab_dinamicas!M764</f>
        <v>49290.760343622234</v>
      </c>
      <c r="C243" s="177">
        <f>tab_dinamicas!N764</f>
        <v>10757.354699490097</v>
      </c>
      <c r="D243" s="177">
        <f>tab_dinamicas!O764</f>
        <v>372489.90017195133</v>
      </c>
      <c r="E243" s="177">
        <f>tab_dinamicas!P764</f>
        <v>15122.583021113307</v>
      </c>
      <c r="F243" s="177">
        <f>tab_dinamicas!Q764</f>
        <v>72132.289779474217</v>
      </c>
      <c r="G243" s="177">
        <f>tab_dinamicas!R764</f>
        <v>20623.55634069139</v>
      </c>
      <c r="H243" s="177">
        <f>tab_dinamicas!S764</f>
        <v>35973.810685425276</v>
      </c>
      <c r="I243" s="177">
        <f>tab_dinamicas!T764</f>
        <v>0</v>
      </c>
      <c r="J243" s="177">
        <f>tab_dinamicas!U764</f>
        <v>1284.9356158900137</v>
      </c>
      <c r="K243" s="177">
        <f>tab_dinamicas!V764</f>
        <v>64185.405564149449</v>
      </c>
      <c r="L243" s="177">
        <f t="shared" si="14"/>
        <v>641860.5962218073</v>
      </c>
      <c r="N243" s="162" t="s">
        <v>542</v>
      </c>
      <c r="O243" s="178">
        <f>+B243/'Total x Ano'!$I$30</f>
        <v>2.2164596067106212E-4</v>
      </c>
      <c r="P243" s="178">
        <f>+C243/'Total x Ano'!$I$30</f>
        <v>4.8372640227619391E-5</v>
      </c>
      <c r="Q243" s="178">
        <f>+D243/'Total x Ano'!$I$30</f>
        <v>1.6749768351780516E-3</v>
      </c>
      <c r="R243" s="178">
        <f>+E243/'Total x Ano'!$I$30</f>
        <v>6.8001780012635809E-5</v>
      </c>
      <c r="S243" s="178">
        <f>+F243/'Total x Ano'!$I$30</f>
        <v>3.2435755813297522E-4</v>
      </c>
      <c r="T243" s="178">
        <f>+G243/'Total x Ano'!$I$30</f>
        <v>9.2738028906826943E-5</v>
      </c>
      <c r="U243" s="178">
        <f>+H243/'Total x Ano'!$I$30</f>
        <v>1.6176357947786651E-4</v>
      </c>
      <c r="V243" s="178">
        <f>+I243/'Total x Ano'!$I$30</f>
        <v>0</v>
      </c>
      <c r="W243" s="178">
        <f>+J243/'Total x Ano'!$I$30</f>
        <v>5.7779751620580454E-6</v>
      </c>
      <c r="X243" s="178">
        <f>+K243/'Total x Ano'!$I$30</f>
        <v>2.8862277185724949E-4</v>
      </c>
      <c r="Y243" s="178">
        <f>+L243/'Total x Ano'!$I$30</f>
        <v>2.886257129626345E-3</v>
      </c>
    </row>
    <row r="244" spans="1:25" x14ac:dyDescent="0.25">
      <c r="A244" s="162" t="s">
        <v>543</v>
      </c>
      <c r="B244" s="177">
        <f>tab_dinamicas!M765</f>
        <v>100789.01333954885</v>
      </c>
      <c r="C244" s="177">
        <f>tab_dinamicas!N765</f>
        <v>202328.07052056841</v>
      </c>
      <c r="D244" s="177">
        <f>tab_dinamicas!O765</f>
        <v>1756445.4230122485</v>
      </c>
      <c r="E244" s="177">
        <f>tab_dinamicas!P765</f>
        <v>25950.161796828372</v>
      </c>
      <c r="F244" s="177">
        <f>tab_dinamicas!Q765</f>
        <v>290316.77831094177</v>
      </c>
      <c r="G244" s="177">
        <f>tab_dinamicas!R765</f>
        <v>96749.543692400155</v>
      </c>
      <c r="H244" s="177">
        <f>tab_dinamicas!S765</f>
        <v>63584.117740719674</v>
      </c>
      <c r="I244" s="177">
        <f>tab_dinamicas!T765</f>
        <v>23881.566578030157</v>
      </c>
      <c r="J244" s="177">
        <f>tab_dinamicas!U765</f>
        <v>37952.574070869909</v>
      </c>
      <c r="K244" s="177">
        <f>tab_dinamicas!V765</f>
        <v>443614.14526116609</v>
      </c>
      <c r="L244" s="177">
        <f t="shared" si="14"/>
        <v>3041611.3943233215</v>
      </c>
      <c r="N244" s="162" t="s">
        <v>543</v>
      </c>
      <c r="O244" s="178">
        <f>+B244/'Total x Ano'!$I$30</f>
        <v>4.5321836244758439E-4</v>
      </c>
      <c r="P244" s="178">
        <f>+C244/'Total x Ano'!$I$30</f>
        <v>9.0980945005966708E-4</v>
      </c>
      <c r="Q244" s="178">
        <f>+D244/'Total x Ano'!$I$30</f>
        <v>7.8982152118538557E-3</v>
      </c>
      <c r="R244" s="178">
        <f>+E244/'Total x Ano'!$I$30</f>
        <v>1.1669019712680782E-4</v>
      </c>
      <c r="S244" s="178">
        <f>+F244/'Total x Ano'!$I$30</f>
        <v>1.3054686269610859E-3</v>
      </c>
      <c r="T244" s="178">
        <f>+G244/'Total x Ano'!$I$30</f>
        <v>4.3505406300683297E-4</v>
      </c>
      <c r="U244" s="178">
        <f>+H244/'Total x Ano'!$I$30</f>
        <v>2.8591895847853886E-4</v>
      </c>
      <c r="V244" s="178">
        <f>+I244/'Total x Ano'!$I$30</f>
        <v>1.0738833667032936E-4</v>
      </c>
      <c r="W244" s="178">
        <f>+J244/'Total x Ano'!$I$30</f>
        <v>1.7066149276729595E-4</v>
      </c>
      <c r="X244" s="178">
        <f>+K244/'Total x Ano'!$I$30</f>
        <v>1.9948015146900779E-3</v>
      </c>
      <c r="Y244" s="178">
        <f>+L244/'Total x Ano'!$I$30</f>
        <v>1.3677226214062074E-2</v>
      </c>
    </row>
    <row r="245" spans="1:25" x14ac:dyDescent="0.25">
      <c r="A245" s="162" t="s">
        <v>544</v>
      </c>
      <c r="B245" s="177">
        <f>tab_dinamicas!M766</f>
        <v>426572.24061580654</v>
      </c>
      <c r="C245" s="177">
        <f>tab_dinamicas!N766</f>
        <v>417980.17843028205</v>
      </c>
      <c r="D245" s="177">
        <f>tab_dinamicas!O766</f>
        <v>4273086.5871741669</v>
      </c>
      <c r="E245" s="177">
        <f>tab_dinamicas!P766</f>
        <v>77024.828657725782</v>
      </c>
      <c r="F245" s="177">
        <f>tab_dinamicas!Q766</f>
        <v>1406286.0780017583</v>
      </c>
      <c r="G245" s="177">
        <f>tab_dinamicas!R766</f>
        <v>322920.23455808603</v>
      </c>
      <c r="H245" s="177">
        <f>tab_dinamicas!S766</f>
        <v>335752.30483178073</v>
      </c>
      <c r="I245" s="177">
        <f>tab_dinamicas!T766</f>
        <v>27689.523653398228</v>
      </c>
      <c r="J245" s="177">
        <f>tab_dinamicas!U766</f>
        <v>207257.21363376395</v>
      </c>
      <c r="K245" s="177">
        <f>tab_dinamicas!V766</f>
        <v>734845.97186332941</v>
      </c>
      <c r="L245" s="177">
        <f t="shared" si="14"/>
        <v>8229415.1614200966</v>
      </c>
      <c r="N245" s="162" t="s">
        <v>544</v>
      </c>
      <c r="O245" s="178">
        <f>+B245/'Total x Ano'!$I$30</f>
        <v>1.9181691133951344E-3</v>
      </c>
      <c r="P245" s="178">
        <f>+C245/'Total x Ano'!$I$30</f>
        <v>1.8795331527408472E-3</v>
      </c>
      <c r="Q245" s="178">
        <f>+D245/'Total x Ano'!$I$30</f>
        <v>1.9214805676402921E-2</v>
      </c>
      <c r="R245" s="178">
        <f>+E245/'Total x Ano'!$I$30</f>
        <v>3.4635785742295972E-4</v>
      </c>
      <c r="S245" s="178">
        <f>+F245/'Total x Ano'!$I$30</f>
        <v>6.3236522740589187E-3</v>
      </c>
      <c r="T245" s="178">
        <f>+G245/'Total x Ano'!$I$30</f>
        <v>1.4520767200543437E-3</v>
      </c>
      <c r="U245" s="178">
        <f>+H245/'Total x Ano'!$I$30</f>
        <v>1.5097787421652616E-3</v>
      </c>
      <c r="V245" s="178">
        <f>+I245/'Total x Ano'!$I$30</f>
        <v>1.2451159259659612E-4</v>
      </c>
      <c r="W245" s="178">
        <f>+J245/'Total x Ano'!$I$30</f>
        <v>9.3197434776043332E-4</v>
      </c>
      <c r="X245" s="178">
        <f>+K245/'Total x Ano'!$I$30</f>
        <v>3.3043848429897982E-3</v>
      </c>
      <c r="Y245" s="178">
        <f>+L245/'Total x Ano'!$I$30</f>
        <v>3.700524431958721E-2</v>
      </c>
    </row>
    <row r="246" spans="1:25" x14ac:dyDescent="0.25">
      <c r="A246" s="162" t="s">
        <v>545</v>
      </c>
      <c r="B246" s="177">
        <f>tab_dinamicas!M767</f>
        <v>31493.970480150459</v>
      </c>
      <c r="C246" s="177">
        <f>tab_dinamicas!N767</f>
        <v>20367.856067087028</v>
      </c>
      <c r="D246" s="177">
        <f>tab_dinamicas!O767</f>
        <v>1122883.1826086401</v>
      </c>
      <c r="E246" s="177">
        <f>tab_dinamicas!P767</f>
        <v>9759.1477909151035</v>
      </c>
      <c r="F246" s="177">
        <f>tab_dinamicas!Q767</f>
        <v>418953.48721289856</v>
      </c>
      <c r="G246" s="177">
        <f>tab_dinamicas!R767</f>
        <v>65754.295409409358</v>
      </c>
      <c r="H246" s="177">
        <f>tab_dinamicas!S767</f>
        <v>75635.667900722881</v>
      </c>
      <c r="I246" s="177">
        <f>tab_dinamicas!T767</f>
        <v>11780.762824300189</v>
      </c>
      <c r="J246" s="177">
        <f>tab_dinamicas!U767</f>
        <v>3386.4730971859822</v>
      </c>
      <c r="K246" s="177">
        <f>tab_dinamicas!V767</f>
        <v>158861.12492570226</v>
      </c>
      <c r="L246" s="177">
        <f t="shared" si="14"/>
        <v>1918875.9683170123</v>
      </c>
      <c r="N246" s="162" t="s">
        <v>545</v>
      </c>
      <c r="O246" s="178">
        <f>+B246/'Total x Ano'!$I$30</f>
        <v>1.4161906397376631E-4</v>
      </c>
      <c r="P246" s="178">
        <f>+C246/'Total x Ano'!$I$30</f>
        <v>9.158822045607892E-5</v>
      </c>
      <c r="Q246" s="178">
        <f>+D246/'Total x Ano'!$I$30</f>
        <v>5.0492733322762542E-3</v>
      </c>
      <c r="R246" s="178">
        <f>+E246/'Total x Ano'!$I$30</f>
        <v>4.3883999199215718E-5</v>
      </c>
      <c r="S246" s="178">
        <f>+F246/'Total x Ano'!$I$30</f>
        <v>1.8839098342659179E-3</v>
      </c>
      <c r="T246" s="178">
        <f>+G246/'Total x Ano'!$I$30</f>
        <v>2.9567760514680538E-4</v>
      </c>
      <c r="U246" s="178">
        <f>+H246/'Total x Ano'!$I$30</f>
        <v>3.4011121264884871E-4</v>
      </c>
      <c r="V246" s="178">
        <f>+I246/'Total x Ano'!$I$30</f>
        <v>5.2974603666624309E-5</v>
      </c>
      <c r="W246" s="178">
        <f>+J246/'Total x Ano'!$I$30</f>
        <v>1.5227967223062214E-5</v>
      </c>
      <c r="X246" s="178">
        <f>+K246/'Total x Ano'!$I$30</f>
        <v>7.143514606383802E-4</v>
      </c>
      <c r="Y246" s="178">
        <f>+L246/'Total x Ano'!$I$30</f>
        <v>8.6286172994949565E-3</v>
      </c>
    </row>
    <row r="247" spans="1:25" x14ac:dyDescent="0.25">
      <c r="A247" s="162" t="s">
        <v>546</v>
      </c>
      <c r="B247" s="177">
        <f>tab_dinamicas!M768</f>
        <v>607748.18119850929</v>
      </c>
      <c r="C247" s="177">
        <f>tab_dinamicas!N768</f>
        <v>611924.34683794098</v>
      </c>
      <c r="D247" s="177">
        <f>tab_dinamicas!O768</f>
        <v>21053668.424326487</v>
      </c>
      <c r="E247" s="177">
        <f>tab_dinamicas!P768</f>
        <v>296241.50709274865</v>
      </c>
      <c r="F247" s="177">
        <f>tab_dinamicas!Q768</f>
        <v>2969013.8354825666</v>
      </c>
      <c r="G247" s="177">
        <f>tab_dinamicas!R768</f>
        <v>554902.45409386861</v>
      </c>
      <c r="H247" s="177">
        <f>tab_dinamicas!S768</f>
        <v>310335.98725876107</v>
      </c>
      <c r="I247" s="177">
        <f>tab_dinamicas!T768</f>
        <v>419360.12924904836</v>
      </c>
      <c r="J247" s="177">
        <f>tab_dinamicas!U768</f>
        <v>535911.42498671554</v>
      </c>
      <c r="K247" s="177">
        <f>tab_dinamicas!V768</f>
        <v>1617153.4537082992</v>
      </c>
      <c r="L247" s="177">
        <f t="shared" si="14"/>
        <v>28976259.744234946</v>
      </c>
      <c r="N247" s="162" t="s">
        <v>546</v>
      </c>
      <c r="O247" s="178">
        <f>+B247/'Total x Ano'!$I$30</f>
        <v>2.7328636955234937E-3</v>
      </c>
      <c r="P247" s="178">
        <f>+C247/'Total x Ano'!$I$30</f>
        <v>2.751642676383607E-3</v>
      </c>
      <c r="Q247" s="178">
        <f>+D247/'Total x Ano'!$I$30</f>
        <v>9.467211564659192E-2</v>
      </c>
      <c r="R247" s="178">
        <f>+E247/'Total x Ano'!$I$30</f>
        <v>1.3321103787499481E-3</v>
      </c>
      <c r="S247" s="178">
        <f>+F247/'Total x Ano'!$I$30</f>
        <v>1.3350776478666278E-2</v>
      </c>
      <c r="T247" s="178">
        <f>+G247/'Total x Ano'!$I$30</f>
        <v>2.4952321014922113E-3</v>
      </c>
      <c r="U247" s="178">
        <f>+H247/'Total x Ano'!$I$30</f>
        <v>1.3954890845109614E-3</v>
      </c>
      <c r="V247" s="178">
        <f>+I247/'Total x Ano'!$I$30</f>
        <v>1.8857383831485752E-3</v>
      </c>
      <c r="W247" s="178">
        <f>+J247/'Total x Ano'!$I$30</f>
        <v>2.4098350643752603E-3</v>
      </c>
      <c r="X247" s="178">
        <f>+K247/'Total x Ano'!$I$30</f>
        <v>7.2718604521603853E-3</v>
      </c>
      <c r="Y247" s="178">
        <f>+L247/'Total x Ano'!$I$30</f>
        <v>0.13029766396160264</v>
      </c>
    </row>
    <row r="248" spans="1:25" x14ac:dyDescent="0.25">
      <c r="A248" s="162" t="s">
        <v>547</v>
      </c>
      <c r="B248" s="177">
        <f>tab_dinamicas!M769</f>
        <v>3585012.9931836687</v>
      </c>
      <c r="C248" s="177">
        <f>tab_dinamicas!N769</f>
        <v>2321081.4845280172</v>
      </c>
      <c r="D248" s="177">
        <f>tab_dinamicas!O769</f>
        <v>36323804.528498501</v>
      </c>
      <c r="E248" s="177">
        <f>tab_dinamicas!P769</f>
        <v>4067466.7074951674</v>
      </c>
      <c r="F248" s="177">
        <f>tab_dinamicas!Q769</f>
        <v>13511724.653666271</v>
      </c>
      <c r="G248" s="177">
        <f>tab_dinamicas!R769</f>
        <v>1830282.365799879</v>
      </c>
      <c r="H248" s="177">
        <f>tab_dinamicas!S769</f>
        <v>3177775.9594799932</v>
      </c>
      <c r="I248" s="177">
        <f>tab_dinamicas!T769</f>
        <v>540164.8325786856</v>
      </c>
      <c r="J248" s="177">
        <f>tab_dinamicas!U769</f>
        <v>504646.05229648016</v>
      </c>
      <c r="K248" s="177">
        <f>tab_dinamicas!V769</f>
        <v>12801964.725829732</v>
      </c>
      <c r="L248" s="177">
        <f t="shared" si="14"/>
        <v>78663924.303356409</v>
      </c>
      <c r="N248" s="162" t="s">
        <v>547</v>
      </c>
      <c r="O248" s="178">
        <f>+B248/'Total x Ano'!$I$30</f>
        <v>1.6120742373479099E-2</v>
      </c>
      <c r="P248" s="178">
        <f>+C248/'Total x Ano'!$I$30</f>
        <v>1.043721646506501E-2</v>
      </c>
      <c r="Q248" s="178">
        <f>+D248/'Total x Ano'!$I$30</f>
        <v>0.16333739820243318</v>
      </c>
      <c r="R248" s="178">
        <f>+E248/'Total x Ano'!$I$30</f>
        <v>1.829019393483507E-2</v>
      </c>
      <c r="S248" s="178">
        <f>+F248/'Total x Ano'!$I$30</f>
        <v>6.0758226700234633E-2</v>
      </c>
      <c r="T248" s="178">
        <f>+G248/'Total x Ano'!$I$30</f>
        <v>8.2302380900380872E-3</v>
      </c>
      <c r="U248" s="178">
        <f>+H248/'Total x Ano'!$I$30</f>
        <v>1.4289517962923541E-2</v>
      </c>
      <c r="V248" s="178">
        <f>+I248/'Total x Ano'!$I$30</f>
        <v>2.4289613794346255E-3</v>
      </c>
      <c r="W248" s="178">
        <f>+J248/'Total x Ano'!$I$30</f>
        <v>2.2692439370046178E-3</v>
      </c>
      <c r="X248" s="178">
        <f>+K248/'Total x Ano'!$I$30</f>
        <v>5.7566646372512853E-2</v>
      </c>
      <c r="Y248" s="178">
        <f>+L248/'Total x Ano'!$I$30</f>
        <v>0.35372838541796081</v>
      </c>
    </row>
    <row r="249" spans="1:25" x14ac:dyDescent="0.25">
      <c r="A249" s="162" t="s">
        <v>548</v>
      </c>
      <c r="B249" s="177">
        <f>tab_dinamicas!M770</f>
        <v>281496.40873773629</v>
      </c>
      <c r="C249" s="177">
        <f>tab_dinamicas!N770</f>
        <v>253758.35813851742</v>
      </c>
      <c r="D249" s="177">
        <f>tab_dinamicas!O770</f>
        <v>3506462.2940729577</v>
      </c>
      <c r="E249" s="177">
        <f>tab_dinamicas!P770</f>
        <v>114009.71595884969</v>
      </c>
      <c r="F249" s="177">
        <f>tab_dinamicas!Q770</f>
        <v>1887062.8988968185</v>
      </c>
      <c r="G249" s="177">
        <f>tab_dinamicas!R770</f>
        <v>263030.03952230897</v>
      </c>
      <c r="H249" s="177">
        <f>tab_dinamicas!S770</f>
        <v>376189.58064812329</v>
      </c>
      <c r="I249" s="177">
        <f>tab_dinamicas!T770</f>
        <v>72288.348779206077</v>
      </c>
      <c r="J249" s="177">
        <f>tab_dinamicas!U770</f>
        <v>240782.28531654808</v>
      </c>
      <c r="K249" s="177">
        <f>tab_dinamicas!V770</f>
        <v>699588.0649200331</v>
      </c>
      <c r="L249" s="177">
        <f t="shared" si="14"/>
        <v>7694667.9949910995</v>
      </c>
      <c r="N249" s="162" t="s">
        <v>548</v>
      </c>
      <c r="O249" s="178">
        <f>+B249/'Total x Ano'!$I$30</f>
        <v>1.2658060355565713E-3</v>
      </c>
      <c r="P249" s="178">
        <f>+C249/'Total x Ano'!$I$30</f>
        <v>1.1410762316471478E-3</v>
      </c>
      <c r="Q249" s="178">
        <f>+D249/'Total x Ano'!$I$30</f>
        <v>1.5767523128241187E-2</v>
      </c>
      <c r="R249" s="178">
        <f>+E249/'Total x Ano'!$I$30</f>
        <v>5.1266794919311567E-4</v>
      </c>
      <c r="S249" s="178">
        <f>+F249/'Total x Ano'!$I$30</f>
        <v>8.4855633420315799E-3</v>
      </c>
      <c r="T249" s="178">
        <f>+G249/'Total x Ano'!$I$30</f>
        <v>1.1827682386890393E-3</v>
      </c>
      <c r="U249" s="178">
        <f>+H249/'Total x Ano'!$I$30</f>
        <v>1.6916132032843759E-3</v>
      </c>
      <c r="V249" s="178">
        <f>+I249/'Total x Ano'!$I$30</f>
        <v>3.2505930926596233E-4</v>
      </c>
      <c r="W249" s="178">
        <f>+J249/'Total x Ano'!$I$30</f>
        <v>1.0827266726970962E-3</v>
      </c>
      <c r="X249" s="178">
        <f>+K249/'Total x Ano'!$I$30</f>
        <v>3.145840470754141E-3</v>
      </c>
      <c r="Y249" s="178">
        <f>+L249/'Total x Ano'!$I$30</f>
        <v>3.4600644581360217E-2</v>
      </c>
    </row>
    <row r="250" spans="1:25" x14ac:dyDescent="0.25">
      <c r="A250" s="162" t="s">
        <v>549</v>
      </c>
      <c r="B250" s="177">
        <f>tab_dinamicas!M771</f>
        <v>150550.45636680097</v>
      </c>
      <c r="C250" s="177">
        <f>tab_dinamicas!N771</f>
        <v>120632.2168605582</v>
      </c>
      <c r="D250" s="177">
        <f>tab_dinamicas!O771</f>
        <v>2590339.5809921636</v>
      </c>
      <c r="E250" s="177">
        <f>tab_dinamicas!P771</f>
        <v>66394.494103626595</v>
      </c>
      <c r="F250" s="177">
        <f>tab_dinamicas!Q771</f>
        <v>566817.17457543523</v>
      </c>
      <c r="G250" s="177">
        <f>tab_dinamicas!R771</f>
        <v>218129.7277797446</v>
      </c>
      <c r="H250" s="177">
        <f>tab_dinamicas!S771</f>
        <v>292134.29471316177</v>
      </c>
      <c r="I250" s="177">
        <f>tab_dinamicas!T771</f>
        <v>16575.001399186469</v>
      </c>
      <c r="J250" s="177">
        <f>tab_dinamicas!U771</f>
        <v>4176.7016226017295</v>
      </c>
      <c r="K250" s="177">
        <f>tab_dinamicas!V771</f>
        <v>454220.95439470373</v>
      </c>
      <c r="L250" s="177">
        <f t="shared" si="14"/>
        <v>4479970.6028079838</v>
      </c>
      <c r="N250" s="162" t="s">
        <v>549</v>
      </c>
      <c r="O250" s="178">
        <f>+B250/'Total x Ano'!$I$30</f>
        <v>6.7698084383890108E-4</v>
      </c>
      <c r="P250" s="178">
        <f>+C250/'Total x Ano'!$I$30</f>
        <v>5.4244737568544981E-4</v>
      </c>
      <c r="Q250" s="178">
        <f>+D250/'Total x Ano'!$I$30</f>
        <v>1.1647990432502484E-2</v>
      </c>
      <c r="R250" s="178">
        <f>+E250/'Total x Ano'!$I$30</f>
        <v>2.9855638919499059E-4</v>
      </c>
      <c r="S250" s="178">
        <f>+F250/'Total x Ano'!$I$30</f>
        <v>2.5488090730960934E-3</v>
      </c>
      <c r="T250" s="178">
        <f>+G250/'Total x Ano'!$I$30</f>
        <v>9.808648259351611E-4</v>
      </c>
      <c r="U250" s="178">
        <f>+H250/'Total x Ano'!$I$30</f>
        <v>1.3136414602912495E-3</v>
      </c>
      <c r="V250" s="178">
        <f>+I250/'Total x Ano'!$I$30</f>
        <v>7.4532875586331613E-5</v>
      </c>
      <c r="W250" s="178">
        <f>+J250/'Total x Ano'!$I$30</f>
        <v>1.8781391017794019E-5</v>
      </c>
      <c r="X250" s="178">
        <f>+K250/'Total x Ano'!$I$30</f>
        <v>2.0424971960646045E-3</v>
      </c>
      <c r="Y250" s="178">
        <f>+L250/'Total x Ano'!$I$30</f>
        <v>2.0145101863213062E-2</v>
      </c>
    </row>
    <row r="251" spans="1:25" x14ac:dyDescent="0.25">
      <c r="A251" s="162" t="s">
        <v>550</v>
      </c>
      <c r="B251" s="177">
        <f>tab_dinamicas!M772</f>
        <v>759948.03017623338</v>
      </c>
      <c r="C251" s="177">
        <f>tab_dinamicas!N772</f>
        <v>163742.85627157113</v>
      </c>
      <c r="D251" s="177">
        <f>tab_dinamicas!O772</f>
        <v>4681868.7103808634</v>
      </c>
      <c r="E251" s="177">
        <f>tab_dinamicas!P772</f>
        <v>171890.52440449421</v>
      </c>
      <c r="F251" s="177">
        <f>tab_dinamicas!Q772</f>
        <v>1542527.4872597517</v>
      </c>
      <c r="G251" s="177">
        <f>tab_dinamicas!R772</f>
        <v>266046.91136561951</v>
      </c>
      <c r="H251" s="177">
        <f>tab_dinamicas!S772</f>
        <v>208967.79579839314</v>
      </c>
      <c r="I251" s="177">
        <f>tab_dinamicas!T772</f>
        <v>57920.159280737338</v>
      </c>
      <c r="J251" s="177">
        <f>tab_dinamicas!U772</f>
        <v>136383.86885271277</v>
      </c>
      <c r="K251" s="177">
        <f>tab_dinamicas!V772</f>
        <v>760497.27311135957</v>
      </c>
      <c r="L251" s="177">
        <f t="shared" si="14"/>
        <v>8749793.6169017348</v>
      </c>
      <c r="N251" s="162" t="s">
        <v>550</v>
      </c>
      <c r="O251" s="178">
        <f>+B251/'Total x Ano'!$I$30</f>
        <v>3.4172613697627217E-3</v>
      </c>
      <c r="P251" s="178">
        <f>+C251/'Total x Ano'!$I$30</f>
        <v>7.3630316165394685E-4</v>
      </c>
      <c r="Q251" s="178">
        <f>+D251/'Total x Ano'!$I$30</f>
        <v>2.1052977897153175E-2</v>
      </c>
      <c r="R251" s="178">
        <f>+E251/'Total x Ano'!$I$30</f>
        <v>7.7294081378106397E-4</v>
      </c>
      <c r="S251" s="178">
        <f>+F251/'Total x Ano'!$I$30</f>
        <v>6.9362895681004694E-3</v>
      </c>
      <c r="T251" s="178">
        <f>+G251/'Total x Ano'!$I$30</f>
        <v>1.1963342184643656E-3</v>
      </c>
      <c r="U251" s="178">
        <f>+H251/'Total x Ano'!$I$30</f>
        <v>9.3966632947349452E-4</v>
      </c>
      <c r="V251" s="178">
        <f>+I251/'Total x Ano'!$I$30</f>
        <v>2.6044981364668784E-4</v>
      </c>
      <c r="W251" s="178">
        <f>+J251/'Total x Ano'!$I$30</f>
        <v>6.1327789267521431E-4</v>
      </c>
      <c r="X251" s="178">
        <f>+K251/'Total x Ano'!$I$30</f>
        <v>3.4197311526824648E-3</v>
      </c>
      <c r="Y251" s="178">
        <f>+L251/'Total x Ano'!$I$30</f>
        <v>3.9345232217393597E-2</v>
      </c>
    </row>
    <row r="252" spans="1:25" x14ac:dyDescent="0.25">
      <c r="A252" s="162" t="s">
        <v>551</v>
      </c>
      <c r="B252" s="177">
        <f>tab_dinamicas!M773</f>
        <v>20348.965456351609</v>
      </c>
      <c r="C252" s="177">
        <f>tab_dinamicas!N773</f>
        <v>33637.561470695931</v>
      </c>
      <c r="D252" s="177">
        <f>tab_dinamicas!O773</f>
        <v>598522.46515669627</v>
      </c>
      <c r="E252" s="177">
        <f>tab_dinamicas!P773</f>
        <v>6138.9226091939072</v>
      </c>
      <c r="F252" s="177">
        <f>tab_dinamicas!Q773</f>
        <v>102708.18352388423</v>
      </c>
      <c r="G252" s="177">
        <f>tab_dinamicas!R773</f>
        <v>29348.956927459814</v>
      </c>
      <c r="H252" s="177">
        <f>tab_dinamicas!S773</f>
        <v>84244.169094374083</v>
      </c>
      <c r="I252" s="177">
        <f>tab_dinamicas!T773</f>
        <v>5288.3893088018749</v>
      </c>
      <c r="J252" s="177">
        <f>tab_dinamicas!U773</f>
        <v>16128.47202241651</v>
      </c>
      <c r="K252" s="177">
        <f>tab_dinamicas!V773</f>
        <v>135555.24295924749</v>
      </c>
      <c r="L252" s="177">
        <f t="shared" si="14"/>
        <v>1031921.3285291218</v>
      </c>
      <c r="N252" s="162" t="s">
        <v>551</v>
      </c>
      <c r="O252" s="178">
        <f>+B252/'Total x Ano'!$I$30</f>
        <v>9.1503274970658813E-5</v>
      </c>
      <c r="P252" s="178">
        <f>+C252/'Total x Ano'!$I$30</f>
        <v>1.5125815821928165E-4</v>
      </c>
      <c r="Q252" s="178">
        <f>+D252/'Total x Ano'!$I$30</f>
        <v>2.6913783810201099E-3</v>
      </c>
      <c r="R252" s="178">
        <f>+E252/'Total x Ano'!$I$30</f>
        <v>2.7604918035640415E-5</v>
      </c>
      <c r="S252" s="178">
        <f>+F252/'Total x Ano'!$I$30</f>
        <v>4.6184830274943479E-4</v>
      </c>
      <c r="T252" s="178">
        <f>+G252/'Total x Ano'!$I$30</f>
        <v>1.3197357288732007E-4</v>
      </c>
      <c r="U252" s="178">
        <f>+H252/'Total x Ano'!$I$30</f>
        <v>3.7882109465722569E-4</v>
      </c>
      <c r="V252" s="178">
        <f>+I252/'Total x Ano'!$I$30</f>
        <v>2.3780321516254134E-5</v>
      </c>
      <c r="W252" s="178">
        <f>+J252/'Total x Ano'!$I$30</f>
        <v>7.2524965138368028E-5</v>
      </c>
      <c r="X252" s="178">
        <f>+K252/'Total x Ano'!$I$30</f>
        <v>6.0955180728083902E-4</v>
      </c>
      <c r="Y252" s="178">
        <f>+L252/'Total x Ano'!$I$30</f>
        <v>4.6402447964751332E-3</v>
      </c>
    </row>
    <row r="253" spans="1:25" x14ac:dyDescent="0.25">
      <c r="A253" s="162" t="s">
        <v>552</v>
      </c>
      <c r="B253" s="177">
        <f>tab_dinamicas!M774</f>
        <v>23240.064933707476</v>
      </c>
      <c r="C253" s="177">
        <f>tab_dinamicas!N774</f>
        <v>25294.106922285333</v>
      </c>
      <c r="D253" s="177">
        <f>tab_dinamicas!O774</f>
        <v>659018.21960526728</v>
      </c>
      <c r="E253" s="177">
        <f>tab_dinamicas!P774</f>
        <v>10337.534553873042</v>
      </c>
      <c r="F253" s="177">
        <f>tab_dinamicas!Q774</f>
        <v>36966.771088017937</v>
      </c>
      <c r="G253" s="177">
        <f>tab_dinamicas!R774</f>
        <v>36116.533459528553</v>
      </c>
      <c r="H253" s="177">
        <f>tab_dinamicas!S774</f>
        <v>23265.425632243187</v>
      </c>
      <c r="I253" s="177">
        <f>tab_dinamicas!T774</f>
        <v>29283.3846237777</v>
      </c>
      <c r="J253" s="177">
        <f>tab_dinamicas!U774</f>
        <v>2553.9696452258418</v>
      </c>
      <c r="K253" s="177">
        <f>tab_dinamicas!V774</f>
        <v>91520.150789529493</v>
      </c>
      <c r="L253" s="177">
        <f t="shared" si="14"/>
        <v>937596.16125345579</v>
      </c>
      <c r="N253" s="162" t="s">
        <v>552</v>
      </c>
      <c r="O253" s="178">
        <f>+B253/'Total x Ano'!$I$30</f>
        <v>1.0450369364115433E-4</v>
      </c>
      <c r="P253" s="178">
        <f>+C253/'Total x Ano'!$I$30</f>
        <v>1.1374011252865372E-4</v>
      </c>
      <c r="Q253" s="178">
        <f>+D253/'Total x Ano'!$I$30</f>
        <v>2.9634098838372332E-3</v>
      </c>
      <c r="R253" s="178">
        <f>+E253/'Total x Ano'!$I$30</f>
        <v>4.6484833287015003E-5</v>
      </c>
      <c r="S253" s="178">
        <f>+F253/'Total x Ano'!$I$30</f>
        <v>1.6622862852167682E-4</v>
      </c>
      <c r="T253" s="178">
        <f>+G253/'Total x Ano'!$I$30</f>
        <v>1.6240536155132671E-4</v>
      </c>
      <c r="U253" s="178">
        <f>+H253/'Total x Ano'!$I$30</f>
        <v>1.0461773319645943E-4</v>
      </c>
      <c r="V253" s="178">
        <f>+I253/'Total x Ano'!$I$30</f>
        <v>1.3167871364510678E-4</v>
      </c>
      <c r="W253" s="178">
        <f>+J253/'Total x Ano'!$I$30</f>
        <v>1.148444559577703E-5</v>
      </c>
      <c r="X253" s="178">
        <f>+K253/'Total x Ano'!$I$30</f>
        <v>4.1153903086687583E-4</v>
      </c>
      <c r="Y253" s="178">
        <f>+L253/'Total x Ano'!$I$30</f>
        <v>4.2160924366712784E-3</v>
      </c>
    </row>
    <row r="254" spans="1:25" x14ac:dyDescent="0.25">
      <c r="A254" s="162" t="s">
        <v>553</v>
      </c>
      <c r="B254" s="177">
        <f>tab_dinamicas!M775</f>
        <v>174402.27085441828</v>
      </c>
      <c r="C254" s="177">
        <f>tab_dinamicas!N775</f>
        <v>76279.57235492763</v>
      </c>
      <c r="D254" s="177">
        <f>tab_dinamicas!O775</f>
        <v>1302227.5475609724</v>
      </c>
      <c r="E254" s="177">
        <f>tab_dinamicas!P775</f>
        <v>27736.365628605618</v>
      </c>
      <c r="F254" s="177">
        <f>tab_dinamicas!Q775</f>
        <v>239837.31731262401</v>
      </c>
      <c r="G254" s="177">
        <f>tab_dinamicas!R775</f>
        <v>66673.465031355096</v>
      </c>
      <c r="H254" s="177">
        <f>tab_dinamicas!S775</f>
        <v>84583.183543532388</v>
      </c>
      <c r="I254" s="177">
        <f>tab_dinamicas!T775</f>
        <v>17165.200639162802</v>
      </c>
      <c r="J254" s="177">
        <f>tab_dinamicas!U775</f>
        <v>9258.0925392381032</v>
      </c>
      <c r="K254" s="177">
        <f>tab_dinamicas!V775</f>
        <v>204090.1359814927</v>
      </c>
      <c r="L254" s="177">
        <f t="shared" si="14"/>
        <v>2202253.1514463294</v>
      </c>
      <c r="N254" s="162" t="s">
        <v>553</v>
      </c>
      <c r="O254" s="178">
        <f>+B254/'Total x Ano'!$I$30</f>
        <v>7.8423539416437485E-4</v>
      </c>
      <c r="P254" s="178">
        <f>+C254/'Total x Ano'!$I$30</f>
        <v>3.4300666040290334E-4</v>
      </c>
      <c r="Q254" s="178">
        <f>+D254/'Total x Ano'!$I$30</f>
        <v>5.8557318608865698E-3</v>
      </c>
      <c r="R254" s="178">
        <f>+E254/'Total x Ano'!$I$30</f>
        <v>1.2472222709527687E-4</v>
      </c>
      <c r="S254" s="178">
        <f>+F254/'Total x Ano'!$I$30</f>
        <v>1.0784774312657805E-3</v>
      </c>
      <c r="T254" s="178">
        <f>+G254/'Total x Ano'!$I$30</f>
        <v>2.9981083888991561E-4</v>
      </c>
      <c r="U254" s="178">
        <f>+H254/'Total x Ano'!$I$30</f>
        <v>3.8034554229693E-4</v>
      </c>
      <c r="V254" s="178">
        <f>+I254/'Total x Ano'!$I$30</f>
        <v>7.7186826887141904E-5</v>
      </c>
      <c r="W254" s="178">
        <f>+J254/'Total x Ano'!$I$30</f>
        <v>4.1630902029827066E-5</v>
      </c>
      <c r="X254" s="178">
        <f>+K254/'Total x Ano'!$I$30</f>
        <v>9.177329369186478E-4</v>
      </c>
      <c r="Y254" s="178">
        <f>+L254/'Total x Ano'!$I$30</f>
        <v>9.9028806208373704E-3</v>
      </c>
    </row>
    <row r="255" spans="1:25" x14ac:dyDescent="0.25">
      <c r="A255" s="162" t="s">
        <v>554</v>
      </c>
      <c r="B255" s="177">
        <f>tab_dinamicas!M776</f>
        <v>52469.800994345671</v>
      </c>
      <c r="C255" s="177">
        <f>tab_dinamicas!N776</f>
        <v>141162.94800176041</v>
      </c>
      <c r="D255" s="177">
        <f>tab_dinamicas!O776</f>
        <v>3811518.368363556</v>
      </c>
      <c r="E255" s="177">
        <f>tab_dinamicas!P776</f>
        <v>23418.265996696759</v>
      </c>
      <c r="F255" s="177">
        <f>tab_dinamicas!Q776</f>
        <v>845874.94754126051</v>
      </c>
      <c r="G255" s="177">
        <f>tab_dinamicas!R776</f>
        <v>148836.07684613171</v>
      </c>
      <c r="H255" s="177">
        <f>tab_dinamicas!S776</f>
        <v>50760.702393562802</v>
      </c>
      <c r="I255" s="177">
        <f>tab_dinamicas!T776</f>
        <v>7035.3234085686499</v>
      </c>
      <c r="J255" s="177">
        <f>tab_dinamicas!U776</f>
        <v>78315.088601435826</v>
      </c>
      <c r="K255" s="177">
        <f>tab_dinamicas!V776</f>
        <v>545820.54477551486</v>
      </c>
      <c r="L255" s="177">
        <f t="shared" si="14"/>
        <v>5705212.0669228323</v>
      </c>
      <c r="N255" s="162" t="s">
        <v>554</v>
      </c>
      <c r="O255" s="178">
        <f>+B255/'Total x Ano'!$I$30</f>
        <v>2.3594116557619656E-4</v>
      </c>
      <c r="P255" s="178">
        <f>+C255/'Total x Ano'!$I$30</f>
        <v>6.3476799714366294E-4</v>
      </c>
      <c r="Q255" s="178">
        <f>+D255/'Total x Ano'!$I$30</f>
        <v>1.7139270006831003E-2</v>
      </c>
      <c r="R255" s="178">
        <f>+E255/'Total x Ano'!$I$30</f>
        <v>1.0530501107922008E-4</v>
      </c>
      <c r="S255" s="178">
        <f>+F255/'Total x Ano'!$I$30</f>
        <v>3.8036492853497999E-3</v>
      </c>
      <c r="T255" s="178">
        <f>+G255/'Total x Ano'!$I$30</f>
        <v>6.6927178653963186E-4</v>
      </c>
      <c r="U255" s="178">
        <f>+H255/'Total x Ano'!$I$30</f>
        <v>2.2825585501066171E-4</v>
      </c>
      <c r="V255" s="178">
        <f>+I255/'Total x Ano'!$I$30</f>
        <v>3.1635767122540957E-5</v>
      </c>
      <c r="W255" s="178">
        <f>+J255/'Total x Ano'!$I$30</f>
        <v>3.5215977451138228E-4</v>
      </c>
      <c r="X255" s="178">
        <f>+K255/'Total x Ano'!$I$30</f>
        <v>2.4543934432617251E-3</v>
      </c>
      <c r="Y255" s="178">
        <f>+L255/'Total x Ano'!$I$30</f>
        <v>2.5654650092425822E-2</v>
      </c>
    </row>
    <row r="256" spans="1:25" x14ac:dyDescent="0.25">
      <c r="A256" s="186" t="s">
        <v>94</v>
      </c>
      <c r="B256" s="168">
        <f t="shared" ref="B256:K256" si="15">SUM(B229:B255)</f>
        <v>6718293.9220823031</v>
      </c>
      <c r="C256" s="168">
        <f t="shared" si="15"/>
        <v>5128244.883547781</v>
      </c>
      <c r="D256" s="168">
        <f t="shared" si="15"/>
        <v>90272155.990670189</v>
      </c>
      <c r="E256" s="168">
        <f t="shared" si="15"/>
        <v>5011471.1565956827</v>
      </c>
      <c r="F256" s="168">
        <f t="shared" si="15"/>
        <v>25612563.60613713</v>
      </c>
      <c r="G256" s="168">
        <f t="shared" si="15"/>
        <v>4248458.8329043975</v>
      </c>
      <c r="H256" s="168">
        <f t="shared" si="15"/>
        <v>5606629.0115734907</v>
      </c>
      <c r="I256" s="168">
        <f t="shared" si="15"/>
        <v>1316309.1489316064</v>
      </c>
      <c r="J256" s="168">
        <f t="shared" si="15"/>
        <v>2211686.2821508814</v>
      </c>
      <c r="K256" s="168">
        <f t="shared" si="15"/>
        <v>19819565.662794478</v>
      </c>
      <c r="L256" s="177">
        <f t="shared" si="14"/>
        <v>165945378.49738792</v>
      </c>
      <c r="N256" s="162" t="s">
        <v>94</v>
      </c>
      <c r="O256" s="178">
        <f>+B256/'Total x Ano'!$I$30</f>
        <v>3.0210179353079573E-2</v>
      </c>
      <c r="P256" s="178">
        <f>+C256/'Total x Ano'!$I$30</f>
        <v>2.3060199433857578E-2</v>
      </c>
      <c r="Q256" s="178">
        <f>+D256/'Total x Ano'!$I$30</f>
        <v>0.40592716762562536</v>
      </c>
      <c r="R256" s="178">
        <f>+E256/'Total x Ano'!$I$30</f>
        <v>2.2535102545292601E-2</v>
      </c>
      <c r="S256" s="178">
        <f>+F256/'Total x Ano'!$I$30</f>
        <v>0.11517211798225969</v>
      </c>
      <c r="T256" s="178">
        <f>+G256/'Total x Ano'!$I$30</f>
        <v>1.9104061954532129E-2</v>
      </c>
      <c r="U256" s="178">
        <f>+H256/'Total x Ano'!$I$30</f>
        <v>2.5211351270162462E-2</v>
      </c>
      <c r="V256" s="178">
        <f>+I256/'Total x Ano'!$I$30</f>
        <v>5.9190526545165054E-3</v>
      </c>
      <c r="W256" s="178">
        <f>+J256/'Total x Ano'!$I$30</f>
        <v>9.9452986176905393E-3</v>
      </c>
      <c r="X256" s="178">
        <f>+K256/'Total x Ano'!$I$30</f>
        <v>8.9122720785573803E-2</v>
      </c>
      <c r="Y256" s="178">
        <f>+L256/'Total x Ano'!$I$30</f>
        <v>0.7462072522225901</v>
      </c>
    </row>
    <row r="259" spans="1:25" s="122" customFormat="1" x14ac:dyDescent="0.25">
      <c r="A259" s="185"/>
      <c r="B259" s="176">
        <v>2015</v>
      </c>
      <c r="C259" s="162">
        <v>2015</v>
      </c>
      <c r="D259" s="162">
        <v>2015</v>
      </c>
      <c r="E259" s="162">
        <v>2015</v>
      </c>
      <c r="F259" s="162">
        <v>2015</v>
      </c>
      <c r="G259" s="162">
        <v>2015</v>
      </c>
      <c r="H259" s="162">
        <v>2015</v>
      </c>
      <c r="I259" s="162">
        <v>2015</v>
      </c>
      <c r="J259" s="162">
        <v>2015</v>
      </c>
      <c r="K259" s="162">
        <v>2015</v>
      </c>
      <c r="L259" s="185">
        <v>2015</v>
      </c>
      <c r="M259" s="162"/>
      <c r="N259" s="162"/>
      <c r="O259" s="176">
        <v>2015</v>
      </c>
      <c r="P259" s="162">
        <v>2015</v>
      </c>
      <c r="Q259" s="162">
        <v>2015</v>
      </c>
      <c r="R259" s="162">
        <v>2015</v>
      </c>
      <c r="S259" s="162">
        <v>2015</v>
      </c>
      <c r="T259" s="162">
        <v>2015</v>
      </c>
      <c r="U259" s="162">
        <v>2015</v>
      </c>
      <c r="V259" s="162">
        <v>2015</v>
      </c>
      <c r="W259" s="162">
        <v>2015</v>
      </c>
      <c r="X259" s="162">
        <v>2015</v>
      </c>
      <c r="Y259" s="185">
        <v>2015</v>
      </c>
    </row>
    <row r="260" spans="1:25" s="122" customFormat="1" x14ac:dyDescent="0.25">
      <c r="A260" s="185"/>
      <c r="B260" s="162" t="s">
        <v>779</v>
      </c>
      <c r="C260" s="162" t="s">
        <v>781</v>
      </c>
      <c r="D260" s="162" t="s">
        <v>23</v>
      </c>
      <c r="E260" s="162" t="s">
        <v>786</v>
      </c>
      <c r="F260" s="162" t="s">
        <v>787</v>
      </c>
      <c r="G260" s="162" t="s">
        <v>790</v>
      </c>
      <c r="H260" s="162" t="s">
        <v>25</v>
      </c>
      <c r="I260" s="162" t="s">
        <v>24</v>
      </c>
      <c r="J260" s="162" t="s">
        <v>35</v>
      </c>
      <c r="K260" s="162" t="s">
        <v>794</v>
      </c>
      <c r="L260" s="162" t="s">
        <v>938</v>
      </c>
      <c r="M260" s="162"/>
      <c r="N260" s="162"/>
      <c r="O260" s="162" t="s">
        <v>779</v>
      </c>
      <c r="P260" s="162" t="s">
        <v>781</v>
      </c>
      <c r="Q260" s="162" t="s">
        <v>23</v>
      </c>
      <c r="R260" s="162" t="s">
        <v>786</v>
      </c>
      <c r="S260" s="162" t="s">
        <v>787</v>
      </c>
      <c r="T260" s="162" t="s">
        <v>790</v>
      </c>
      <c r="U260" s="162" t="s">
        <v>25</v>
      </c>
      <c r="V260" s="162" t="s">
        <v>24</v>
      </c>
      <c r="W260" s="162" t="s">
        <v>35</v>
      </c>
      <c r="X260" s="162" t="s">
        <v>794</v>
      </c>
      <c r="Y260" s="185" t="s">
        <v>938</v>
      </c>
    </row>
    <row r="261" spans="1:25" x14ac:dyDescent="0.25">
      <c r="A261" s="162" t="s">
        <v>528</v>
      </c>
      <c r="B261" s="183">
        <f>'[1]SCC x Atuacao = Serv. Industria'!B37</f>
        <v>6272.9971699282669</v>
      </c>
      <c r="C261" s="183">
        <f>'[1]SCC x Atuacao = Serv. Industria'!C37</f>
        <v>3972.5490256730318</v>
      </c>
      <c r="D261" s="183">
        <f>'[1]SCC x Atuacao = Serv. Industria'!D37</f>
        <v>299248.46038766031</v>
      </c>
      <c r="E261" s="183">
        <f>'[1]SCC x Atuacao = Serv. Industria'!E37</f>
        <v>980.44372399787596</v>
      </c>
      <c r="F261" s="183">
        <f>'[1]SCC x Atuacao = Serv. Industria'!F37</f>
        <v>27075.06406299552</v>
      </c>
      <c r="G261" s="183">
        <f>'[1]SCC x Atuacao = Serv. Industria'!G37</f>
        <v>15777.931076366131</v>
      </c>
      <c r="H261" s="183">
        <f>'[1]SCC x Atuacao = Serv. Industria'!H37</f>
        <v>6366.7331454927626</v>
      </c>
      <c r="I261" s="183">
        <f>'[1]SCC x Atuacao = Serv. Industria'!I37</f>
        <v>2010.3771164422428</v>
      </c>
      <c r="J261" s="183">
        <f>'[1]SCC x Atuacao = Serv. Industria'!J37</f>
        <v>1793.1993466369472</v>
      </c>
      <c r="K261" s="183">
        <f>'[1]SCC x Atuacao = Serv. Industria'!K37</f>
        <v>18861.41727359391</v>
      </c>
      <c r="L261" s="177">
        <f>SUM(B261:K261)</f>
        <v>382359.17232878698</v>
      </c>
      <c r="N261" s="162" t="s">
        <v>528</v>
      </c>
      <c r="O261" s="184">
        <f>B261/'Total x Ano'!$J$30</f>
        <v>3.2879170160245881E-5</v>
      </c>
      <c r="P261" s="184">
        <f>C261/'Total x Ano'!$J$30</f>
        <v>2.0821644239083277E-5</v>
      </c>
      <c r="Q261" s="184">
        <f>D261/'Total x Ano'!$J$30</f>
        <v>1.5684752890443268E-3</v>
      </c>
      <c r="R261" s="184">
        <f>E261/'Total x Ano'!$J$30</f>
        <v>5.138879416111699E-6</v>
      </c>
      <c r="S261" s="184">
        <f>F261/'Total x Ano'!$J$30</f>
        <v>1.4191073490265382E-4</v>
      </c>
      <c r="T261" s="184">
        <f>G261/'Total x Ano'!$J$30</f>
        <v>8.2698153144935291E-5</v>
      </c>
      <c r="U261" s="184">
        <f>H261/'Total x Ano'!$J$30</f>
        <v>3.3370476151183695E-5</v>
      </c>
      <c r="V261" s="184">
        <f>I261/'Total x Ano'!$J$30</f>
        <v>1.0537153055741744E-5</v>
      </c>
      <c r="W261" s="184">
        <f>J261/'Total x Ano'!$J$30</f>
        <v>9.3988415508869314E-6</v>
      </c>
      <c r="X261" s="184">
        <f>K261/'Total x Ano'!$J$30</f>
        <v>9.885988008647334E-5</v>
      </c>
      <c r="Y261" s="184">
        <f>L261/'Total x Ano'!$J$30</f>
        <v>2.0040902217516423E-3</v>
      </c>
    </row>
    <row r="262" spans="1:25" x14ac:dyDescent="0.25">
      <c r="A262" s="162" t="s">
        <v>529</v>
      </c>
      <c r="B262" s="183">
        <f>'[1]SCC x Atuacao = Serv. Industria'!B38</f>
        <v>712.02645202640997</v>
      </c>
      <c r="C262" s="183">
        <f>'[1]SCC x Atuacao = Serv. Industria'!C38</f>
        <v>3562.5299843867347</v>
      </c>
      <c r="D262" s="183">
        <f>'[1]SCC x Atuacao = Serv. Industria'!D38</f>
        <v>91571.995886227101</v>
      </c>
      <c r="E262" s="183">
        <f>'[1]SCC x Atuacao = Serv. Industria'!E38</f>
        <v>163.04017403104379</v>
      </c>
      <c r="F262" s="183">
        <f>'[1]SCC x Atuacao = Serv. Industria'!F38</f>
        <v>16062.101909103756</v>
      </c>
      <c r="G262" s="183">
        <f>'[1]SCC x Atuacao = Serv. Industria'!G38</f>
        <v>2862.8342619245936</v>
      </c>
      <c r="H262" s="183">
        <f>'[1]SCC x Atuacao = Serv. Industria'!H38</f>
        <v>1159.5253426987938</v>
      </c>
      <c r="I262" s="183">
        <f>'[1]SCC x Atuacao = Serv. Industria'!I38</f>
        <v>0</v>
      </c>
      <c r="J262" s="183">
        <f>'[1]SCC x Atuacao = Serv. Industria'!J38</f>
        <v>92407.490883828345</v>
      </c>
      <c r="K262" s="183">
        <f>'[1]SCC x Atuacao = Serv. Industria'!K38</f>
        <v>9833.7229629584817</v>
      </c>
      <c r="L262" s="177">
        <f t="shared" ref="L262:L288" si="16">SUM(B262:K262)</f>
        <v>218335.26785718524</v>
      </c>
      <c r="N262" s="162" t="s">
        <v>529</v>
      </c>
      <c r="O262" s="184">
        <f>B262/'Total x Ano'!$J$30</f>
        <v>3.7320021419745343E-6</v>
      </c>
      <c r="P262" s="184">
        <f>C262/'Total x Ano'!$J$30</f>
        <v>1.8672578096981509E-5</v>
      </c>
      <c r="Q262" s="184">
        <f>D262/'Total x Ano'!$J$30</f>
        <v>4.7996374828446252E-4</v>
      </c>
      <c r="R262" s="184">
        <f>E262/'Total x Ano'!$J$30</f>
        <v>8.5455572188375314E-7</v>
      </c>
      <c r="S262" s="184">
        <f>F262/'Total x Ano'!$J$30</f>
        <v>8.4187600838128802E-5</v>
      </c>
      <c r="T262" s="184">
        <f>G262/'Total x Ano'!$J$30</f>
        <v>1.5005206010554762E-5</v>
      </c>
      <c r="U262" s="184">
        <f>H262/'Total x Ano'!$J$30</f>
        <v>6.0775144663658467E-6</v>
      </c>
      <c r="V262" s="184">
        <f>I262/'Total x Ano'!$J$30</f>
        <v>0</v>
      </c>
      <c r="W262" s="184">
        <f>J262/'Total x Ano'!$J$30</f>
        <v>4.8434289615429646E-4</v>
      </c>
      <c r="X262" s="184">
        <f>K262/'Total x Ano'!$J$30</f>
        <v>5.1542291802361282E-5</v>
      </c>
      <c r="Y262" s="184">
        <f>L262/'Total x Ano'!$J$30</f>
        <v>1.1443783935170095E-3</v>
      </c>
    </row>
    <row r="263" spans="1:25" x14ac:dyDescent="0.25">
      <c r="A263" s="162" t="s">
        <v>530</v>
      </c>
      <c r="B263" s="183">
        <f>'[1]SCC x Atuacao = Serv. Industria'!B39</f>
        <v>176855.85456981338</v>
      </c>
      <c r="C263" s="183">
        <f>'[1]SCC x Atuacao = Serv. Industria'!C39</f>
        <v>75007.335362646889</v>
      </c>
      <c r="D263" s="183">
        <f>'[1]SCC x Atuacao = Serv. Industria'!D39</f>
        <v>524816.73514691438</v>
      </c>
      <c r="E263" s="183">
        <f>'[1]SCC x Atuacao = Serv. Industria'!E39</f>
        <v>9100.7186502544846</v>
      </c>
      <c r="F263" s="183">
        <f>'[1]SCC x Atuacao = Serv. Industria'!F39</f>
        <v>94195.27734655868</v>
      </c>
      <c r="G263" s="183">
        <f>'[1]SCC x Atuacao = Serv. Industria'!G39</f>
        <v>23942.283029968847</v>
      </c>
      <c r="H263" s="183">
        <f>'[1]SCC x Atuacao = Serv. Industria'!H39</f>
        <v>34467.671732425762</v>
      </c>
      <c r="I263" s="183">
        <f>'[1]SCC x Atuacao = Serv. Industria'!I39</f>
        <v>2488.5140579664003</v>
      </c>
      <c r="J263" s="183">
        <f>'[1]SCC x Atuacao = Serv. Industria'!J39</f>
        <v>0</v>
      </c>
      <c r="K263" s="183">
        <f>'[1]SCC x Atuacao = Serv. Industria'!K39</f>
        <v>77205.43433718686</v>
      </c>
      <c r="L263" s="177">
        <f t="shared" si="16"/>
        <v>1018079.8242337357</v>
      </c>
      <c r="N263" s="162" t="s">
        <v>530</v>
      </c>
      <c r="O263" s="184">
        <f>B263/'Total x Ano'!$J$30</f>
        <v>9.2696897172409975E-4</v>
      </c>
      <c r="P263" s="184">
        <f>C263/'Total x Ano'!$J$30</f>
        <v>3.9314204611434511E-4</v>
      </c>
      <c r="Q263" s="184">
        <f>D263/'Total x Ano'!$J$30</f>
        <v>2.7507646297945665E-3</v>
      </c>
      <c r="R263" s="184">
        <f>E263/'Total x Ano'!$J$30</f>
        <v>4.7700336693386727E-5</v>
      </c>
      <c r="S263" s="184">
        <f>F263/'Total x Ano'!$J$30</f>
        <v>4.9371336671661097E-4</v>
      </c>
      <c r="T263" s="184">
        <f>G263/'Total x Ano'!$J$30</f>
        <v>1.2549063492979623E-4</v>
      </c>
      <c r="U263" s="184">
        <f>H263/'Total x Ano'!$J$30</f>
        <v>1.8065821061591245E-4</v>
      </c>
      <c r="V263" s="184">
        <f>I263/'Total x Ano'!$J$30</f>
        <v>1.3043251087418695E-5</v>
      </c>
      <c r="W263" s="184">
        <f>J263/'Total x Ano'!$J$30</f>
        <v>0</v>
      </c>
      <c r="X263" s="184">
        <f>K263/'Total x Ano'!$J$30</f>
        <v>4.046631210096791E-4</v>
      </c>
      <c r="Y263" s="184">
        <f>L263/'Total x Ano'!$J$30</f>
        <v>5.3361445686858156E-3</v>
      </c>
    </row>
    <row r="264" spans="1:25" x14ac:dyDescent="0.25">
      <c r="A264" s="162" t="s">
        <v>531</v>
      </c>
      <c r="B264" s="183">
        <f>'[1]SCC x Atuacao = Serv. Industria'!B40</f>
        <v>631.58578877300499</v>
      </c>
      <c r="C264" s="183">
        <f>'[1]SCC x Atuacao = Serv. Industria'!C40</f>
        <v>11469.32857786368</v>
      </c>
      <c r="D264" s="183">
        <f>'[1]SCC x Atuacao = Serv. Industria'!D40</f>
        <v>114645.83242299406</v>
      </c>
      <c r="E264" s="183">
        <f>'[1]SCC x Atuacao = Serv. Industria'!E40</f>
        <v>62.44710807045405</v>
      </c>
      <c r="F264" s="183">
        <f>'[1]SCC x Atuacao = Serv. Industria'!F40</f>
        <v>9593.3458572111158</v>
      </c>
      <c r="G264" s="183">
        <f>'[1]SCC x Atuacao = Serv. Industria'!G40</f>
        <v>5669.7022959268052</v>
      </c>
      <c r="H264" s="183">
        <f>'[1]SCC x Atuacao = Serv. Industria'!H40</f>
        <v>6121.3395008316102</v>
      </c>
      <c r="I264" s="183">
        <f>'[1]SCC x Atuacao = Serv. Industria'!I40</f>
        <v>2106.8921996278459</v>
      </c>
      <c r="J264" s="183">
        <f>'[1]SCC x Atuacao = Serv. Industria'!J40</f>
        <v>1584.7443287094204</v>
      </c>
      <c r="K264" s="183">
        <f>'[1]SCC x Atuacao = Serv. Industria'!K40</f>
        <v>3455.2208722743076</v>
      </c>
      <c r="L264" s="177">
        <f t="shared" si="16"/>
        <v>155340.4389522823</v>
      </c>
      <c r="N264" s="162" t="s">
        <v>531</v>
      </c>
      <c r="O264" s="184">
        <f>B264/'Total x Ano'!$J$30</f>
        <v>3.3103819525711995E-6</v>
      </c>
      <c r="P264" s="184">
        <f>C264/'Total x Ano'!$J$30</f>
        <v>6.011512451226932E-5</v>
      </c>
      <c r="Q264" s="184">
        <f>D264/'Total x Ano'!$J$30</f>
        <v>6.0090252399105752E-4</v>
      </c>
      <c r="R264" s="184">
        <f>E264/'Total x Ano'!$J$30</f>
        <v>3.2730910546340984E-7</v>
      </c>
      <c r="S264" s="184">
        <f>F264/'Total x Ano'!$J$30</f>
        <v>5.0282383731561775E-5</v>
      </c>
      <c r="T264" s="184">
        <f>G264/'Total x Ano'!$J$30</f>
        <v>2.9717071679763864E-5</v>
      </c>
      <c r="U264" s="184">
        <f>H264/'Total x Ano'!$J$30</f>
        <v>3.2084274487051713E-5</v>
      </c>
      <c r="V264" s="184">
        <f>I264/'Total x Ano'!$J$30</f>
        <v>1.1043025409439302E-5</v>
      </c>
      <c r="W264" s="184">
        <f>J264/'Total x Ano'!$J$30</f>
        <v>8.3062493147462226E-6</v>
      </c>
      <c r="X264" s="184">
        <f>K264/'Total x Ano'!$J$30</f>
        <v>1.8110130121745177E-5</v>
      </c>
      <c r="Y264" s="184">
        <f>L264/'Total x Ano'!$J$30</f>
        <v>8.1419847430566942E-4</v>
      </c>
    </row>
    <row r="265" spans="1:25" x14ac:dyDescent="0.25">
      <c r="A265" s="162" t="s">
        <v>532</v>
      </c>
      <c r="B265" s="183">
        <f>'[1]SCC x Atuacao = Serv. Industria'!B41</f>
        <v>38758.466649878996</v>
      </c>
      <c r="C265" s="183">
        <f>'[1]SCC x Atuacao = Serv. Industria'!C41</f>
        <v>43717.038654245276</v>
      </c>
      <c r="D265" s="183">
        <f>'[1]SCC x Atuacao = Serv. Industria'!D41</f>
        <v>596224.37974692008</v>
      </c>
      <c r="E265" s="183">
        <f>'[1]SCC x Atuacao = Serv. Industria'!E41</f>
        <v>11543.046335676358</v>
      </c>
      <c r="F265" s="183">
        <f>'[1]SCC x Atuacao = Serv. Industria'!F41</f>
        <v>147399.93923884226</v>
      </c>
      <c r="G265" s="183">
        <f>'[1]SCC x Atuacao = Serv. Industria'!G41</f>
        <v>64397.436612846017</v>
      </c>
      <c r="H265" s="183">
        <f>'[1]SCC x Atuacao = Serv. Industria'!H41</f>
        <v>78374.501606899925</v>
      </c>
      <c r="I265" s="183">
        <f>'[1]SCC x Atuacao = Serv. Industria'!I41</f>
        <v>11502.080032753071</v>
      </c>
      <c r="J265" s="183">
        <f>'[1]SCC x Atuacao = Serv. Industria'!J41</f>
        <v>269232.35493365489</v>
      </c>
      <c r="K265" s="183">
        <f>'[1]SCC x Atuacao = Serv. Industria'!K41</f>
        <v>103715.80070045432</v>
      </c>
      <c r="L265" s="177">
        <f t="shared" si="16"/>
        <v>1364865.0445121711</v>
      </c>
      <c r="N265" s="162" t="s">
        <v>532</v>
      </c>
      <c r="O265" s="184">
        <f>B265/'Total x Ano'!$J$30</f>
        <v>2.0314790292598825E-4</v>
      </c>
      <c r="P265" s="184">
        <f>C265/'Total x Ano'!$J$30</f>
        <v>2.2913766958249939E-4</v>
      </c>
      <c r="Q265" s="184">
        <f>D265/'Total x Ano'!$J$30</f>
        <v>3.1250393240031082E-3</v>
      </c>
      <c r="R265" s="184">
        <f>E265/'Total x Ano'!$J$30</f>
        <v>6.0501507390708037E-5</v>
      </c>
      <c r="S265" s="184">
        <f>F265/'Total x Ano'!$J$30</f>
        <v>7.72579287469887E-4</v>
      </c>
      <c r="T265" s="184">
        <f>G265/'Total x Ano'!$J$30</f>
        <v>3.3753152104508671E-4</v>
      </c>
      <c r="U265" s="184">
        <f>H265/'Total x Ano'!$J$30</f>
        <v>4.1079064835401388E-4</v>
      </c>
      <c r="V265" s="184">
        <f>I265/'Total x Ano'!$J$30</f>
        <v>6.0286787375990361E-5</v>
      </c>
      <c r="W265" s="184">
        <f>J265/'Total x Ano'!$J$30</f>
        <v>1.4111494347459716E-3</v>
      </c>
      <c r="X265" s="184">
        <f>K265/'Total x Ano'!$J$30</f>
        <v>5.4361405993992844E-4</v>
      </c>
      <c r="Y265" s="184">
        <f>L265/'Total x Ano'!$J$30</f>
        <v>7.1537781428331814E-3</v>
      </c>
    </row>
    <row r="266" spans="1:25" x14ac:dyDescent="0.25">
      <c r="A266" s="162" t="s">
        <v>533</v>
      </c>
      <c r="B266" s="183">
        <f>'[1]SCC x Atuacao = Serv. Industria'!B42</f>
        <v>1598.5814076497372</v>
      </c>
      <c r="C266" s="183">
        <f>'[1]SCC x Atuacao = Serv. Industria'!C42</f>
        <v>127.9180173470736</v>
      </c>
      <c r="D266" s="183">
        <f>'[1]SCC x Atuacao = Serv. Industria'!D42</f>
        <v>90026.13180321813</v>
      </c>
      <c r="E266" s="183">
        <f>'[1]SCC x Atuacao = Serv. Industria'!E42</f>
        <v>240.70521656247743</v>
      </c>
      <c r="F266" s="183">
        <f>'[1]SCC x Atuacao = Serv. Industria'!F42</f>
        <v>1273.3251160752568</v>
      </c>
      <c r="G266" s="183">
        <f>'[1]SCC x Atuacao = Serv. Industria'!G42</f>
        <v>4287.6720282337155</v>
      </c>
      <c r="H266" s="183">
        <f>'[1]SCC x Atuacao = Serv. Industria'!H42</f>
        <v>2104.9330848240015</v>
      </c>
      <c r="I266" s="183">
        <f>'[1]SCC x Atuacao = Serv. Industria'!I42</f>
        <v>0</v>
      </c>
      <c r="J266" s="183">
        <f>'[1]SCC x Atuacao = Serv. Industria'!J42</f>
        <v>644.67122361973463</v>
      </c>
      <c r="K266" s="183">
        <f>'[1]SCC x Atuacao = Serv. Industria'!K42</f>
        <v>2384.3848668326673</v>
      </c>
      <c r="L266" s="177">
        <f t="shared" si="16"/>
        <v>102688.32276436281</v>
      </c>
      <c r="N266" s="162" t="s">
        <v>533</v>
      </c>
      <c r="O266" s="184">
        <f>B266/'Total x Ano'!$J$30</f>
        <v>8.3787747217686267E-6</v>
      </c>
      <c r="P266" s="184">
        <f>C266/'Total x Ano'!$J$30</f>
        <v>6.7046710607137288E-7</v>
      </c>
      <c r="Q266" s="184">
        <f>D266/'Total x Ano'!$J$30</f>
        <v>4.7186128516308261E-4</v>
      </c>
      <c r="R266" s="184">
        <f>E266/'Total x Ano'!$J$30</f>
        <v>1.2616278246953252E-6</v>
      </c>
      <c r="S266" s="184">
        <f>F266/'Total x Ano'!$J$30</f>
        <v>6.6739824722783908E-6</v>
      </c>
      <c r="T266" s="184">
        <f>G266/'Total x Ano'!$J$30</f>
        <v>2.2473324056869453E-5</v>
      </c>
      <c r="U266" s="184">
        <f>H266/'Total x Ano'!$J$30</f>
        <v>1.1032756941711012E-5</v>
      </c>
      <c r="V266" s="184">
        <f>I266/'Total x Ano'!$J$30</f>
        <v>0</v>
      </c>
      <c r="W266" s="184">
        <f>J266/'Total x Ano'!$J$30</f>
        <v>3.378967706285377E-6</v>
      </c>
      <c r="X266" s="184">
        <f>K266/'Total x Ano'!$J$30</f>
        <v>1.2497470290585667E-5</v>
      </c>
      <c r="Y266" s="184">
        <f>L266/'Total x Ano'!$J$30</f>
        <v>5.3822865628334795E-4</v>
      </c>
    </row>
    <row r="267" spans="1:25" x14ac:dyDescent="0.25">
      <c r="A267" s="162" t="s">
        <v>534</v>
      </c>
      <c r="B267" s="183">
        <f>'[1]SCC x Atuacao = Serv. Industria'!B43</f>
        <v>4390.0491875381149</v>
      </c>
      <c r="C267" s="183">
        <f>'[1]SCC x Atuacao = Serv. Industria'!C43</f>
        <v>11807.653890200369</v>
      </c>
      <c r="D267" s="183">
        <f>'[1]SCC x Atuacao = Serv. Industria'!D43</f>
        <v>165005.28801710863</v>
      </c>
      <c r="E267" s="183">
        <f>'[1]SCC x Atuacao = Serv. Industria'!E43</f>
        <v>2452.3071590677241</v>
      </c>
      <c r="F267" s="183">
        <f>'[1]SCC x Atuacao = Serv. Industria'!F43</f>
        <v>21782.021029740205</v>
      </c>
      <c r="G267" s="183">
        <f>'[1]SCC x Atuacao = Serv. Industria'!G43</f>
        <v>11611.961955285993</v>
      </c>
      <c r="H267" s="183">
        <f>'[1]SCC x Atuacao = Serv. Industria'!H43</f>
        <v>2917.8891258211106</v>
      </c>
      <c r="I267" s="183">
        <f>'[1]SCC x Atuacao = Serv. Industria'!I43</f>
        <v>873.54844318235098</v>
      </c>
      <c r="J267" s="183">
        <f>'[1]SCC x Atuacao = Serv. Industria'!J43</f>
        <v>632.71621720026712</v>
      </c>
      <c r="K267" s="183">
        <f>'[1]SCC x Atuacao = Serv. Industria'!K43</f>
        <v>18116.475495888077</v>
      </c>
      <c r="L267" s="177">
        <f t="shared" si="16"/>
        <v>239589.91052103281</v>
      </c>
      <c r="N267" s="162" t="s">
        <v>534</v>
      </c>
      <c r="O267" s="184">
        <f>B267/'Total x Ano'!$J$30</f>
        <v>2.3009921786807602E-5</v>
      </c>
      <c r="P267" s="184">
        <f>C267/'Total x Ano'!$J$30</f>
        <v>6.1888416482997803E-5</v>
      </c>
      <c r="Q267" s="184">
        <f>D267/'Total x Ano'!$J$30</f>
        <v>8.6485563361364212E-4</v>
      </c>
      <c r="R267" s="184">
        <f>E267/'Total x Ano'!$J$30</f>
        <v>1.2853476924029742E-5</v>
      </c>
      <c r="S267" s="184">
        <f>F267/'Total x Ano'!$J$30</f>
        <v>1.1416787804466233E-4</v>
      </c>
      <c r="T267" s="184">
        <f>G267/'Total x Ano'!$J$30</f>
        <v>6.0862720431693659E-5</v>
      </c>
      <c r="U267" s="184">
        <f>H267/'Total x Ano'!$J$30</f>
        <v>1.5293769545523399E-5</v>
      </c>
      <c r="V267" s="184">
        <f>I267/'Total x Ano'!$J$30</f>
        <v>4.5786004885028248E-6</v>
      </c>
      <c r="W267" s="184">
        <f>J267/'Total x Ano'!$J$30</f>
        <v>3.3163069590086493E-6</v>
      </c>
      <c r="X267" s="184">
        <f>K267/'Total x Ano'!$J$30</f>
        <v>9.4955356171480684E-5</v>
      </c>
      <c r="Y267" s="184">
        <f>L267/'Total x Ano'!$J$30</f>
        <v>1.2557820804483487E-3</v>
      </c>
    </row>
    <row r="268" spans="1:25" x14ac:dyDescent="0.25">
      <c r="A268" s="162" t="s">
        <v>535</v>
      </c>
      <c r="B268" s="183">
        <f>'[1]SCC x Atuacao = Serv. Industria'!B44</f>
        <v>13623.988400855329</v>
      </c>
      <c r="C268" s="183">
        <f>'[1]SCC x Atuacao = Serv. Industria'!C44</f>
        <v>10752.618603601455</v>
      </c>
      <c r="D268" s="183">
        <f>'[1]SCC x Atuacao = Serv. Industria'!D44</f>
        <v>399568.10334725294</v>
      </c>
      <c r="E268" s="183">
        <f>'[1]SCC x Atuacao = Serv. Industria'!E44</f>
        <v>7234.2185868542556</v>
      </c>
      <c r="F268" s="183">
        <f>'[1]SCC x Atuacao = Serv. Industria'!F44</f>
        <v>24741.414102751998</v>
      </c>
      <c r="G268" s="183">
        <f>'[1]SCC x Atuacao = Serv. Industria'!G44</f>
        <v>23163.193539817476</v>
      </c>
      <c r="H268" s="183">
        <f>'[1]SCC x Atuacao = Serv. Industria'!H44</f>
        <v>14745.032590767245</v>
      </c>
      <c r="I268" s="183">
        <f>'[1]SCC x Atuacao = Serv. Industria'!I44</f>
        <v>575.83870407835025</v>
      </c>
      <c r="J268" s="183">
        <f>'[1]SCC x Atuacao = Serv. Industria'!J44</f>
        <v>7739.0434350448832</v>
      </c>
      <c r="K268" s="183">
        <f>'[1]SCC x Atuacao = Serv. Industria'!K44</f>
        <v>49190.639886986442</v>
      </c>
      <c r="L268" s="177">
        <f t="shared" si="16"/>
        <v>551334.09119801037</v>
      </c>
      <c r="N268" s="162" t="s">
        <v>535</v>
      </c>
      <c r="O268" s="184">
        <f>B268/'Total x Ano'!$J$30</f>
        <v>7.1408518250305685E-5</v>
      </c>
      <c r="P268" s="184">
        <f>C268/'Total x Ano'!$J$30</f>
        <v>5.6358574244356064E-5</v>
      </c>
      <c r="Q268" s="184">
        <f>D268/'Total x Ano'!$J$30</f>
        <v>2.0942887912559463E-3</v>
      </c>
      <c r="R268" s="184">
        <f>E268/'Total x Ano'!$J$30</f>
        <v>3.7917298135225285E-5</v>
      </c>
      <c r="S268" s="184">
        <f>F268/'Total x Ano'!$J$30</f>
        <v>1.2967918560352105E-4</v>
      </c>
      <c r="T268" s="184">
        <f>G268/'Total x Ano'!$J$30</f>
        <v>1.2140712983281575E-4</v>
      </c>
      <c r="U268" s="184">
        <f>H268/'Total x Ano'!$J$30</f>
        <v>7.7284338321445675E-5</v>
      </c>
      <c r="V268" s="184">
        <f>I268/'Total x Ano'!$J$30</f>
        <v>3.0181902244448256E-6</v>
      </c>
      <c r="W268" s="184">
        <f>J268/'Total x Ano'!$J$30</f>
        <v>4.0563277662260484E-5</v>
      </c>
      <c r="X268" s="184">
        <f>K268/'Total x Ano'!$J$30</f>
        <v>2.5782690081368234E-4</v>
      </c>
      <c r="Y268" s="184">
        <f>L268/'Total x Ano'!$J$30</f>
        <v>2.8897522043440033E-3</v>
      </c>
    </row>
    <row r="269" spans="1:25" x14ac:dyDescent="0.25">
      <c r="A269" s="162" t="s">
        <v>536</v>
      </c>
      <c r="B269" s="183">
        <f>'[1]SCC x Atuacao = Serv. Industria'!B45</f>
        <v>10517.636576369507</v>
      </c>
      <c r="C269" s="183">
        <f>'[1]SCC x Atuacao = Serv. Industria'!C45</f>
        <v>63567.102874350305</v>
      </c>
      <c r="D269" s="183">
        <f>'[1]SCC x Atuacao = Serv. Industria'!D45</f>
        <v>241900.53836859451</v>
      </c>
      <c r="E269" s="183">
        <f>'[1]SCC x Atuacao = Serv. Industria'!E45</f>
        <v>17174.106442743312</v>
      </c>
      <c r="F269" s="183">
        <f>'[1]SCC x Atuacao = Serv. Industria'!F45</f>
        <v>33470.876079235597</v>
      </c>
      <c r="G269" s="183">
        <f>'[1]SCC x Atuacao = Serv. Industria'!G45</f>
        <v>12924.484769376577</v>
      </c>
      <c r="H269" s="183">
        <f>'[1]SCC x Atuacao = Serv. Industria'!H45</f>
        <v>10747.159407559217</v>
      </c>
      <c r="I269" s="183">
        <f>'[1]SCC x Atuacao = Serv. Industria'!I45</f>
        <v>1253.152607865831</v>
      </c>
      <c r="J269" s="183">
        <f>'[1]SCC x Atuacao = Serv. Industria'!J45</f>
        <v>14433.272590370927</v>
      </c>
      <c r="K269" s="183">
        <f>'[1]SCC x Atuacao = Serv. Industria'!K45</f>
        <v>41446.541507149632</v>
      </c>
      <c r="L269" s="177">
        <f t="shared" si="16"/>
        <v>447434.87122361537</v>
      </c>
      <c r="N269" s="162" t="s">
        <v>536</v>
      </c>
      <c r="O269" s="184">
        <f>B269/'Total x Ano'!$J$30</f>
        <v>5.5126943837284303E-5</v>
      </c>
      <c r="P269" s="184">
        <f>C269/'Total x Ano'!$J$30</f>
        <v>3.3317942530229432E-4</v>
      </c>
      <c r="Q269" s="184">
        <f>D269/'Total x Ano'!$J$30</f>
        <v>1.2678929620762217E-3</v>
      </c>
      <c r="R269" s="184">
        <f>E269/'Total x Ano'!$J$30</f>
        <v>9.0016040623782008E-5</v>
      </c>
      <c r="S269" s="184">
        <f>F269/'Total x Ano'!$J$30</f>
        <v>1.7543362450365572E-4</v>
      </c>
      <c r="T269" s="184">
        <f>G269/'Total x Ano'!$J$30</f>
        <v>6.7742152985970195E-5</v>
      </c>
      <c r="U269" s="184">
        <f>H269/'Total x Ano'!$J$30</f>
        <v>5.6329960516221229E-5</v>
      </c>
      <c r="V269" s="184">
        <f>I269/'Total x Ano'!$J$30</f>
        <v>6.5682506646575924E-6</v>
      </c>
      <c r="W269" s="184">
        <f>J269/'Total x Ano'!$J$30</f>
        <v>7.5650285280368646E-5</v>
      </c>
      <c r="X269" s="184">
        <f>K269/'Total x Ano'!$J$30</f>
        <v>2.1723712825823729E-4</v>
      </c>
      <c r="Y269" s="184">
        <f>L269/'Total x Ano'!$J$30</f>
        <v>2.3451767740486928E-3</v>
      </c>
    </row>
    <row r="270" spans="1:25" x14ac:dyDescent="0.25">
      <c r="A270" s="162" t="s">
        <v>537</v>
      </c>
      <c r="B270" s="183">
        <f>'[1]SCC x Atuacao = Serv. Industria'!B46</f>
        <v>131988.45837173841</v>
      </c>
      <c r="C270" s="183">
        <f>'[1]SCC x Atuacao = Serv. Industria'!C46</f>
        <v>305203.22851559916</v>
      </c>
      <c r="D270" s="183">
        <f>'[1]SCC x Atuacao = Serv. Industria'!D46</f>
        <v>1096851.5246183535</v>
      </c>
      <c r="E270" s="183">
        <f>'[1]SCC x Atuacao = Serv. Industria'!E46</f>
        <v>29424.503235178654</v>
      </c>
      <c r="F270" s="183">
        <f>'[1]SCC x Atuacao = Serv. Industria'!F46</f>
        <v>281599.65606899327</v>
      </c>
      <c r="G270" s="183">
        <f>'[1]SCC x Atuacao = Serv. Industria'!G46</f>
        <v>52249.758071013537</v>
      </c>
      <c r="H270" s="183">
        <f>'[1]SCC x Atuacao = Serv. Industria'!H46</f>
        <v>141391.03882780249</v>
      </c>
      <c r="I270" s="183">
        <f>'[1]SCC x Atuacao = Serv. Industria'!I46</f>
        <v>31539.203479177158</v>
      </c>
      <c r="J270" s="183">
        <f>'[1]SCC x Atuacao = Serv. Industria'!J46</f>
        <v>3286.3671606410267</v>
      </c>
      <c r="K270" s="183">
        <f>'[1]SCC x Atuacao = Serv. Industria'!K46</f>
        <v>254712.60725467012</v>
      </c>
      <c r="L270" s="177">
        <f t="shared" si="16"/>
        <v>2328246.3456031675</v>
      </c>
      <c r="N270" s="162" t="s">
        <v>537</v>
      </c>
      <c r="O270" s="184">
        <f>B270/'Total x Ano'!$J$30</f>
        <v>6.9180183960493356E-4</v>
      </c>
      <c r="P270" s="184">
        <f>C270/'Total x Ano'!$J$30</f>
        <v>1.5996864994497588E-3</v>
      </c>
      <c r="Q270" s="184">
        <f>D270/'Total x Ano'!$J$30</f>
        <v>5.7490170872920004E-3</v>
      </c>
      <c r="R270" s="184">
        <f>E270/'Total x Ano'!$J$30</f>
        <v>1.5422504148223734E-4</v>
      </c>
      <c r="S270" s="184">
        <f>F270/'Total x Ano'!$J$30</f>
        <v>1.4759711758430495E-3</v>
      </c>
      <c r="T270" s="184">
        <f>G270/'Total x Ano'!$J$30</f>
        <v>2.7386090570612827E-4</v>
      </c>
      <c r="U270" s="184">
        <f>H270/'Total x Ano'!$J$30</f>
        <v>7.4108434912723074E-4</v>
      </c>
      <c r="V270" s="184">
        <f>I270/'Total x Ano'!$J$30</f>
        <v>1.653089918295536E-4</v>
      </c>
      <c r="W270" s="184">
        <f>J270/'Total x Ano'!$J$30</f>
        <v>1.722510343249462E-5</v>
      </c>
      <c r="X270" s="184">
        <f>K270/'Total x Ano'!$J$30</f>
        <v>1.3350459005518642E-3</v>
      </c>
      <c r="Y270" s="184">
        <f>L270/'Total x Ano'!$J$30</f>
        <v>1.2203226894319252E-2</v>
      </c>
    </row>
    <row r="271" spans="1:25" x14ac:dyDescent="0.25">
      <c r="A271" s="162" t="s">
        <v>538</v>
      </c>
      <c r="B271" s="183">
        <f>'[1]SCC x Atuacao = Serv. Industria'!B47</f>
        <v>33441.532215171945</v>
      </c>
      <c r="C271" s="183">
        <f>'[1]SCC x Atuacao = Serv. Industria'!C47</f>
        <v>21524.885333865699</v>
      </c>
      <c r="D271" s="183">
        <f>'[1]SCC x Atuacao = Serv. Industria'!D47</f>
        <v>923899.01976421615</v>
      </c>
      <c r="E271" s="183">
        <f>'[1]SCC x Atuacao = Serv. Industria'!E47</f>
        <v>6878.9825355854273</v>
      </c>
      <c r="F271" s="183">
        <f>'[1]SCC x Atuacao = Serv. Industria'!F47</f>
        <v>44564.827110538659</v>
      </c>
      <c r="G271" s="183">
        <f>'[1]SCC x Atuacao = Serv. Industria'!G47</f>
        <v>26023.68823191692</v>
      </c>
      <c r="H271" s="183">
        <f>'[1]SCC x Atuacao = Serv. Industria'!H47</f>
        <v>18943.623179397153</v>
      </c>
      <c r="I271" s="183">
        <f>'[1]SCC x Atuacao = Serv. Industria'!I47</f>
        <v>1014.4979506038457</v>
      </c>
      <c r="J271" s="183">
        <f>'[1]SCC x Atuacao = Serv. Industria'!J47</f>
        <v>11578.706774763627</v>
      </c>
      <c r="K271" s="183">
        <f>'[1]SCC x Atuacao = Serv. Industria'!K47</f>
        <v>99749.166298262775</v>
      </c>
      <c r="L271" s="177">
        <f t="shared" si="16"/>
        <v>1187618.929394322</v>
      </c>
      <c r="N271" s="162" t="s">
        <v>538</v>
      </c>
      <c r="O271" s="184">
        <f>B271/'Total x Ano'!$J$30</f>
        <v>1.7527982212282045E-4</v>
      </c>
      <c r="P271" s="184">
        <f>C271/'Total x Ano'!$J$30</f>
        <v>1.1282013181269205E-4</v>
      </c>
      <c r="Q271" s="184">
        <f>D271/'Total x Ano'!$J$30</f>
        <v>4.8425070598365032E-3</v>
      </c>
      <c r="R271" s="184">
        <f>E271/'Total x Ano'!$J$30</f>
        <v>3.605537053342227E-5</v>
      </c>
      <c r="S271" s="184">
        <f>F271/'Total x Ano'!$J$30</f>
        <v>2.3358125215702829E-4</v>
      </c>
      <c r="T271" s="184">
        <f>G271/'Total x Ano'!$J$30</f>
        <v>1.3640007326580207E-4</v>
      </c>
      <c r="U271" s="184">
        <f>H271/'Total x Ano'!$J$30</f>
        <v>9.9290752585195165E-5</v>
      </c>
      <c r="V271" s="184">
        <f>I271/'Total x Ano'!$J$30</f>
        <v>5.3173706031667142E-6</v>
      </c>
      <c r="W271" s="184">
        <f>J271/'Total x Ano'!$J$30</f>
        <v>6.0688417349851671E-5</v>
      </c>
      <c r="X271" s="184">
        <f>K271/'Total x Ano'!$J$30</f>
        <v>5.2282341649785081E-4</v>
      </c>
      <c r="Y271" s="184">
        <f>L271/'Total x Ano'!$J$30</f>
        <v>6.2247636667643307E-3</v>
      </c>
    </row>
    <row r="272" spans="1:25" x14ac:dyDescent="0.25">
      <c r="A272" s="162" t="s">
        <v>539</v>
      </c>
      <c r="B272" s="183">
        <f>'[1]SCC x Atuacao = Serv. Industria'!B48</f>
        <v>4641.0716787484907</v>
      </c>
      <c r="C272" s="183">
        <f>'[1]SCC x Atuacao = Serv. Industria'!C48</f>
        <v>27939.282020084822</v>
      </c>
      <c r="D272" s="183">
        <f>'[1]SCC x Atuacao = Serv. Industria'!D48</f>
        <v>449119.30021067517</v>
      </c>
      <c r="E272" s="183">
        <f>'[1]SCC x Atuacao = Serv. Industria'!E48</f>
        <v>12837.416639328649</v>
      </c>
      <c r="F272" s="183">
        <f>'[1]SCC x Atuacao = Serv. Industria'!F48</f>
        <v>58318.858760206327</v>
      </c>
      <c r="G272" s="183">
        <f>'[1]SCC x Atuacao = Serv. Industria'!G48</f>
        <v>29616.499630051934</v>
      </c>
      <c r="H272" s="183">
        <f>'[1]SCC x Atuacao = Serv. Industria'!H48</f>
        <v>11883.603002664935</v>
      </c>
      <c r="I272" s="183">
        <f>'[1]SCC x Atuacao = Serv. Industria'!I48</f>
        <v>1553.168297487189</v>
      </c>
      <c r="J272" s="183">
        <f>'[1]SCC x Atuacao = Serv. Industria'!J48</f>
        <v>0</v>
      </c>
      <c r="K272" s="183">
        <f>'[1]SCC x Atuacao = Serv. Industria'!K48</f>
        <v>113549.61123354579</v>
      </c>
      <c r="L272" s="177">
        <f t="shared" si="16"/>
        <v>709458.81147279334</v>
      </c>
      <c r="N272" s="162" t="s">
        <v>539</v>
      </c>
      <c r="O272" s="184">
        <f>B272/'Total x Ano'!$J$30</f>
        <v>2.4325626382071935E-5</v>
      </c>
      <c r="P272" s="184">
        <f>C272/'Total x Ano'!$J$30</f>
        <v>1.4644043075568163E-4</v>
      </c>
      <c r="Q272" s="184">
        <f>D272/'Total x Ano'!$J$30</f>
        <v>2.3540055086691842E-3</v>
      </c>
      <c r="R272" s="184">
        <f>E272/'Total x Ano'!$J$30</f>
        <v>6.7285795715939256E-5</v>
      </c>
      <c r="S272" s="184">
        <f>F272/'Total x Ano'!$J$30</f>
        <v>3.0567137666189903E-4</v>
      </c>
      <c r="T272" s="184">
        <f>G272/'Total x Ano'!$J$30</f>
        <v>1.5523136779901846E-4</v>
      </c>
      <c r="U272" s="184">
        <f>H272/'Total x Ano'!$J$30</f>
        <v>6.2286494742017759E-5</v>
      </c>
      <c r="V272" s="184">
        <f>I272/'Total x Ano'!$J$30</f>
        <v>8.1407472946723236E-6</v>
      </c>
      <c r="W272" s="184">
        <f>J272/'Total x Ano'!$J$30</f>
        <v>0</v>
      </c>
      <c r="X272" s="184">
        <f>K272/'Total x Ano'!$J$30</f>
        <v>5.951568107307486E-4</v>
      </c>
      <c r="Y272" s="184">
        <f>L272/'Total x Ano'!$J$30</f>
        <v>3.7185441587512334E-3</v>
      </c>
    </row>
    <row r="273" spans="1:25" x14ac:dyDescent="0.25">
      <c r="A273" s="162" t="s">
        <v>540</v>
      </c>
      <c r="B273" s="183">
        <f>'[1]SCC x Atuacao = Serv. Industria'!B49</f>
        <v>70752.436010139121</v>
      </c>
      <c r="C273" s="183">
        <f>'[1]SCC x Atuacao = Serv. Industria'!C49</f>
        <v>78779.077607076018</v>
      </c>
      <c r="D273" s="183">
        <f>'[1]SCC x Atuacao = Serv. Industria'!D49</f>
        <v>1073293.3589067708</v>
      </c>
      <c r="E273" s="183">
        <f>'[1]SCC x Atuacao = Serv. Industria'!E49</f>
        <v>18778.139891669973</v>
      </c>
      <c r="F273" s="183">
        <f>'[1]SCC x Atuacao = Serv. Industria'!F49</f>
        <v>503078.14700079645</v>
      </c>
      <c r="G273" s="183">
        <f>'[1]SCC x Atuacao = Serv. Industria'!G49</f>
        <v>75020.733965304928</v>
      </c>
      <c r="H273" s="183">
        <f>'[1]SCC x Atuacao = Serv. Industria'!H49</f>
        <v>64061.304754169112</v>
      </c>
      <c r="I273" s="183">
        <f>'[1]SCC x Atuacao = Serv. Industria'!I49</f>
        <v>7510.1482206512928</v>
      </c>
      <c r="J273" s="183">
        <f>'[1]SCC x Atuacao = Serv. Industria'!J49</f>
        <v>24238.064542782628</v>
      </c>
      <c r="K273" s="183">
        <f>'[1]SCC x Atuacao = Serv. Industria'!K49</f>
        <v>359346.64471758832</v>
      </c>
      <c r="L273" s="177">
        <f t="shared" si="16"/>
        <v>2274858.0556169488</v>
      </c>
      <c r="N273" s="162" t="s">
        <v>540</v>
      </c>
      <c r="O273" s="184">
        <f>B273/'Total x Ano'!$J$30</f>
        <v>3.7084049614769296E-4</v>
      </c>
      <c r="P273" s="184">
        <f>C273/'Total x Ano'!$J$30</f>
        <v>4.1291118544213974E-4</v>
      </c>
      <c r="Q273" s="184">
        <f>D273/'Total x Ano'!$J$30</f>
        <v>5.6255397576978512E-3</v>
      </c>
      <c r="R273" s="184">
        <f>E273/'Total x Ano'!$J$30</f>
        <v>9.8423391572832227E-5</v>
      </c>
      <c r="S273" s="184">
        <f>F273/'Total x Ano'!$J$30</f>
        <v>2.6368244000546113E-3</v>
      </c>
      <c r="T273" s="184">
        <f>G273/'Total x Ano'!$J$30</f>
        <v>3.9321227329997422E-4</v>
      </c>
      <c r="U273" s="184">
        <f>H273/'Total x Ano'!$J$30</f>
        <v>3.3576972580138761E-4</v>
      </c>
      <c r="V273" s="184">
        <f>I273/'Total x Ano'!$J$30</f>
        <v>3.9363550562272187E-5</v>
      </c>
      <c r="W273" s="184">
        <f>J273/'Total x Ano'!$J$30</f>
        <v>1.2704093862460412E-4</v>
      </c>
      <c r="X273" s="184">
        <f>K273/'Total x Ano'!$J$30</f>
        <v>1.8834727895020102E-3</v>
      </c>
      <c r="Y273" s="184">
        <f>L273/'Total x Ano'!$J$30</f>
        <v>1.1923398508705376E-2</v>
      </c>
    </row>
    <row r="274" spans="1:25" x14ac:dyDescent="0.25">
      <c r="A274" s="162" t="s">
        <v>541</v>
      </c>
      <c r="B274" s="183">
        <f>'[1]SCC x Atuacao = Serv. Industria'!B50</f>
        <v>16247.870246729388</v>
      </c>
      <c r="C274" s="183">
        <f>'[1]SCC x Atuacao = Serv. Industria'!C50</f>
        <v>6277.3944640147583</v>
      </c>
      <c r="D274" s="183">
        <f>'[1]SCC x Atuacao = Serv. Industria'!D50</f>
        <v>223780.28060652473</v>
      </c>
      <c r="E274" s="183">
        <f>'[1]SCC x Atuacao = Serv. Industria'!E50</f>
        <v>5874.7166591111854</v>
      </c>
      <c r="F274" s="183">
        <f>'[1]SCC x Atuacao = Serv. Industria'!F50</f>
        <v>43795.92436448465</v>
      </c>
      <c r="G274" s="183">
        <f>'[1]SCC x Atuacao = Serv. Industria'!G50</f>
        <v>22323.799153275882</v>
      </c>
      <c r="H274" s="183">
        <f>'[1]SCC x Atuacao = Serv. Industria'!H50</f>
        <v>19136.541422059636</v>
      </c>
      <c r="I274" s="183">
        <f>'[1]SCC x Atuacao = Serv. Industria'!I50</f>
        <v>907.79278054704616</v>
      </c>
      <c r="J274" s="183">
        <f>'[1]SCC x Atuacao = Serv. Industria'!J50</f>
        <v>724.4792166851272</v>
      </c>
      <c r="K274" s="183">
        <f>'[1]SCC x Atuacao = Serv. Industria'!K50</f>
        <v>42311.343920264939</v>
      </c>
      <c r="L274" s="177">
        <f t="shared" si="16"/>
        <v>381380.14283369732</v>
      </c>
      <c r="N274" s="162" t="s">
        <v>541</v>
      </c>
      <c r="O274" s="184">
        <f>B274/'Total x Ano'!$J$30</f>
        <v>8.5161283532018657E-5</v>
      </c>
      <c r="P274" s="184">
        <f>C274/'Total x Ano'!$J$30</f>
        <v>3.2902218055310697E-5</v>
      </c>
      <c r="Q274" s="184">
        <f>D274/'Total x Ano'!$J$30</f>
        <v>1.172917781605445E-3</v>
      </c>
      <c r="R274" s="184">
        <f>E274/'Total x Ano'!$J$30</f>
        <v>3.079163013241988E-5</v>
      </c>
      <c r="S274" s="184">
        <f>F274/'Total x Ano'!$J$30</f>
        <v>2.2955113967022811E-4</v>
      </c>
      <c r="T274" s="184">
        <f>G274/'Total x Ano'!$J$30</f>
        <v>1.1700754377864703E-4</v>
      </c>
      <c r="U274" s="184">
        <f>H274/'Total x Ano'!$J$30</f>
        <v>1.003019106577546E-4</v>
      </c>
      <c r="V274" s="184">
        <f>I274/'Total x Ano'!$J$30</f>
        <v>4.7580881185365476E-6</v>
      </c>
      <c r="W274" s="184">
        <f>J274/'Total x Ano'!$J$30</f>
        <v>3.7972718299862287E-6</v>
      </c>
      <c r="X274" s="184">
        <f>K274/'Total x Ano'!$J$30</f>
        <v>2.2176988746815969E-4</v>
      </c>
      <c r="Y274" s="184">
        <f>L274/'Total x Ano'!$J$30</f>
        <v>1.9989587548485065E-3</v>
      </c>
    </row>
    <row r="275" spans="1:25" x14ac:dyDescent="0.25">
      <c r="A275" s="162" t="s">
        <v>542</v>
      </c>
      <c r="B275" s="183">
        <f>'[1]SCC x Atuacao = Serv. Industria'!B51</f>
        <v>74981.53636600454</v>
      </c>
      <c r="C275" s="183">
        <f>'[1]SCC x Atuacao = Serv. Industria'!C51</f>
        <v>11592.806683148789</v>
      </c>
      <c r="D275" s="183">
        <f>'[1]SCC x Atuacao = Serv. Industria'!D51</f>
        <v>253136.76831004326</v>
      </c>
      <c r="E275" s="183">
        <f>'[1]SCC x Atuacao = Serv. Industria'!E51</f>
        <v>13697.335315870736</v>
      </c>
      <c r="F275" s="183">
        <f>'[1]SCC x Atuacao = Serv. Industria'!F51</f>
        <v>54363.732848561071</v>
      </c>
      <c r="G275" s="183">
        <f>'[1]SCC x Atuacao = Serv. Industria'!G51</f>
        <v>21218.256594253697</v>
      </c>
      <c r="H275" s="183">
        <f>'[1]SCC x Atuacao = Serv. Industria'!H51</f>
        <v>27442.045184286813</v>
      </c>
      <c r="I275" s="183">
        <f>'[1]SCC x Atuacao = Serv. Industria'!I51</f>
        <v>679.43133098609064</v>
      </c>
      <c r="J275" s="183">
        <f>'[1]SCC x Atuacao = Serv. Industria'!J51</f>
        <v>499.17979451747397</v>
      </c>
      <c r="K275" s="183">
        <f>'[1]SCC x Atuacao = Serv. Industria'!K51</f>
        <v>60006.126616984431</v>
      </c>
      <c r="L275" s="177">
        <f t="shared" si="16"/>
        <v>517617.21904465696</v>
      </c>
      <c r="N275" s="162" t="s">
        <v>542</v>
      </c>
      <c r="O275" s="184">
        <f>B275/'Total x Ano'!$J$30</f>
        <v>3.9300682373537868E-4</v>
      </c>
      <c r="P275" s="184">
        <f>C275/'Total x Ano'!$J$30</f>
        <v>6.0762320346215516E-5</v>
      </c>
      <c r="Q275" s="184">
        <f>D275/'Total x Ano'!$J$30</f>
        <v>1.3267863277508579E-3</v>
      </c>
      <c r="R275" s="184">
        <f>E275/'Total x Ano'!$J$30</f>
        <v>7.1792957400235703E-5</v>
      </c>
      <c r="S275" s="184">
        <f>F275/'Total x Ano'!$J$30</f>
        <v>2.8494105360714323E-4</v>
      </c>
      <c r="T275" s="184">
        <f>G275/'Total x Ano'!$J$30</f>
        <v>1.112129736660162E-4</v>
      </c>
      <c r="U275" s="184">
        <f>H275/'Total x Ano'!$J$30</f>
        <v>1.438342228950248E-4</v>
      </c>
      <c r="V275" s="184">
        <f>I275/'Total x Ano'!$J$30</f>
        <v>3.5611586835690325E-6</v>
      </c>
      <c r="W275" s="184">
        <f>J275/'Total x Ano'!$J$30</f>
        <v>2.6163916481862979E-6</v>
      </c>
      <c r="X275" s="184">
        <f>K275/'Total x Ano'!$J$30</f>
        <v>3.1451499088108975E-4</v>
      </c>
      <c r="Y275" s="184">
        <f>L275/'Total x Ano'!$J$30</f>
        <v>2.7130292206137174E-3</v>
      </c>
    </row>
    <row r="276" spans="1:25" x14ac:dyDescent="0.25">
      <c r="A276" s="162" t="s">
        <v>543</v>
      </c>
      <c r="B276" s="183">
        <f>'[1]SCC x Atuacao = Serv. Industria'!B52</f>
        <v>102467.18515981751</v>
      </c>
      <c r="C276" s="183">
        <f>'[1]SCC x Atuacao = Serv. Industria'!C52</f>
        <v>127925.31398994294</v>
      </c>
      <c r="D276" s="183">
        <f>'[1]SCC x Atuacao = Serv. Industria'!D52</f>
        <v>1357687.8625953186</v>
      </c>
      <c r="E276" s="183">
        <f>'[1]SCC x Atuacao = Serv. Industria'!E52</f>
        <v>31158.868766032803</v>
      </c>
      <c r="F276" s="183">
        <f>'[1]SCC x Atuacao = Serv. Industria'!F52</f>
        <v>112070.23242188679</v>
      </c>
      <c r="G276" s="183">
        <f>'[1]SCC x Atuacao = Serv. Industria'!G52</f>
        <v>126557.37267080825</v>
      </c>
      <c r="H276" s="183">
        <f>'[1]SCC x Atuacao = Serv. Industria'!H52</f>
        <v>43491.700383979856</v>
      </c>
      <c r="I276" s="183">
        <f>'[1]SCC x Atuacao = Serv. Industria'!I52</f>
        <v>5740.9542026009676</v>
      </c>
      <c r="J276" s="183">
        <f>'[1]SCC x Atuacao = Serv. Industria'!J52</f>
        <v>35892.418368963466</v>
      </c>
      <c r="K276" s="183">
        <f>'[1]SCC x Atuacao = Serv. Industria'!K52</f>
        <v>432862.02900541981</v>
      </c>
      <c r="L276" s="177">
        <f t="shared" si="16"/>
        <v>2375853.9375647712</v>
      </c>
      <c r="N276" s="162" t="s">
        <v>543</v>
      </c>
      <c r="O276" s="184">
        <f>B276/'Total x Ano'!$J$30</f>
        <v>5.3706958977467337E-4</v>
      </c>
      <c r="P276" s="184">
        <f>C276/'Total x Ano'!$J$30</f>
        <v>6.70505350558976E-4</v>
      </c>
      <c r="Q276" s="184">
        <f>D276/'Total x Ano'!$J$30</f>
        <v>7.1161597956344164E-3</v>
      </c>
      <c r="R276" s="184">
        <f>E276/'Total x Ano'!$J$30</f>
        <v>1.6331551257034574E-4</v>
      </c>
      <c r="S276" s="184">
        <f>F276/'Total x Ano'!$J$30</f>
        <v>5.874028222683953E-4</v>
      </c>
      <c r="T276" s="184">
        <f>G276/'Total x Ano'!$J$30</f>
        <v>6.6333544848781419E-4</v>
      </c>
      <c r="U276" s="184">
        <f>H276/'Total x Ano'!$J$30</f>
        <v>2.2795658578300568E-4</v>
      </c>
      <c r="V276" s="184">
        <f>I276/'Total x Ano'!$J$30</f>
        <v>3.0090530092117738E-5</v>
      </c>
      <c r="W276" s="184">
        <f>J276/'Total x Ano'!$J$30</f>
        <v>1.8812585101634591E-4</v>
      </c>
      <c r="X276" s="184">
        <f>K276/'Total x Ano'!$J$30</f>
        <v>2.2687949511287974E-3</v>
      </c>
      <c r="Y276" s="184">
        <f>L276/'Total x Ano'!$J$30</f>
        <v>1.2452756437314888E-2</v>
      </c>
    </row>
    <row r="277" spans="1:25" x14ac:dyDescent="0.25">
      <c r="A277" s="162" t="s">
        <v>544</v>
      </c>
      <c r="B277" s="183">
        <f>'[1]SCC x Atuacao = Serv. Industria'!B53</f>
        <v>357808.4928497012</v>
      </c>
      <c r="C277" s="183">
        <f>'[1]SCC x Atuacao = Serv. Industria'!C53</f>
        <v>375209.94934176898</v>
      </c>
      <c r="D277" s="183">
        <f>'[1]SCC x Atuacao = Serv. Industria'!D53</f>
        <v>2601545.0868798397</v>
      </c>
      <c r="E277" s="183">
        <f>'[1]SCC x Atuacao = Serv. Industria'!E53</f>
        <v>114818.0005710905</v>
      </c>
      <c r="F277" s="183">
        <f>'[1]SCC x Atuacao = Serv. Industria'!F53</f>
        <v>958171.75988633418</v>
      </c>
      <c r="G277" s="183">
        <f>'[1]SCC x Atuacao = Serv. Industria'!G53</f>
        <v>325095.47138809902</v>
      </c>
      <c r="H277" s="183">
        <f>'[1]SCC x Atuacao = Serv. Industria'!H53</f>
        <v>264738.9032678706</v>
      </c>
      <c r="I277" s="183">
        <f>'[1]SCC x Atuacao = Serv. Industria'!I53</f>
        <v>36060.082146544853</v>
      </c>
      <c r="J277" s="183">
        <f>'[1]SCC x Atuacao = Serv. Industria'!J53</f>
        <v>171629.31150219729</v>
      </c>
      <c r="K277" s="183">
        <f>'[1]SCC x Atuacao = Serv. Industria'!K53</f>
        <v>894163.86582503794</v>
      </c>
      <c r="L277" s="177">
        <f t="shared" si="16"/>
        <v>6099240.9236584846</v>
      </c>
      <c r="N277" s="162" t="s">
        <v>544</v>
      </c>
      <c r="O277" s="184">
        <f>B277/'Total x Ano'!$J$30</f>
        <v>1.875410749040873E-3</v>
      </c>
      <c r="P277" s="184">
        <f>C277/'Total x Ano'!$J$30</f>
        <v>1.9666184179653202E-3</v>
      </c>
      <c r="Q277" s="184">
        <f>D277/'Total x Ano'!$J$30</f>
        <v>1.3635689810466155E-2</v>
      </c>
      <c r="R277" s="184">
        <f>E277/'Total x Ano'!$J$30</f>
        <v>6.018049229056582E-4</v>
      </c>
      <c r="S277" s="184">
        <f>F277/'Total x Ano'!$J$30</f>
        <v>5.0221435595522983E-3</v>
      </c>
      <c r="T277" s="184">
        <f>G277/'Total x Ano'!$J$30</f>
        <v>1.7039493295701396E-3</v>
      </c>
      <c r="U277" s="184">
        <f>H277/'Total x Ano'!$J$30</f>
        <v>1.3875975411416818E-3</v>
      </c>
      <c r="V277" s="184">
        <f>I277/'Total x Ano'!$J$30</f>
        <v>1.8900464080748991E-4</v>
      </c>
      <c r="W277" s="184">
        <f>J277/'Total x Ano'!$J$30</f>
        <v>8.9957466654350799E-4</v>
      </c>
      <c r="X277" s="184">
        <f>K277/'Total x Ano'!$J$30</f>
        <v>4.6866537795585963E-3</v>
      </c>
      <c r="Y277" s="184">
        <f>L277/'Total x Ano'!$J$30</f>
        <v>3.1968447417551719E-2</v>
      </c>
    </row>
    <row r="278" spans="1:25" x14ac:dyDescent="0.25">
      <c r="A278" s="162" t="s">
        <v>545</v>
      </c>
      <c r="B278" s="183">
        <f>'[1]SCC x Atuacao = Serv. Industria'!B54</f>
        <v>19111.194465320801</v>
      </c>
      <c r="C278" s="183">
        <f>'[1]SCC x Atuacao = Serv. Industria'!C54</f>
        <v>22823.630676938359</v>
      </c>
      <c r="D278" s="183">
        <f>'[1]SCC x Atuacao = Serv. Industria'!D54</f>
        <v>657315.41652628093</v>
      </c>
      <c r="E278" s="183">
        <f>'[1]SCC x Atuacao = Serv. Industria'!E54</f>
        <v>13045.452083602093</v>
      </c>
      <c r="F278" s="183">
        <f>'[1]SCC x Atuacao = Serv. Industria'!F54</f>
        <v>314703.41066037264</v>
      </c>
      <c r="G278" s="183">
        <f>'[1]SCC x Atuacao = Serv. Industria'!G54</f>
        <v>59674.620891498205</v>
      </c>
      <c r="H278" s="183">
        <f>'[1]SCC x Atuacao = Serv. Industria'!H54</f>
        <v>29893.88737873287</v>
      </c>
      <c r="I278" s="183">
        <f>'[1]SCC x Atuacao = Serv. Industria'!I54</f>
        <v>14213.238169493266</v>
      </c>
      <c r="J278" s="183">
        <f>'[1]SCC x Atuacao = Serv. Industria'!J54</f>
        <v>3619.1109542240742</v>
      </c>
      <c r="K278" s="183">
        <f>'[1]SCC x Atuacao = Serv. Industria'!K54</f>
        <v>148427.71655078878</v>
      </c>
      <c r="L278" s="177">
        <f t="shared" si="16"/>
        <v>1282827.6783572519</v>
      </c>
      <c r="N278" s="162" t="s">
        <v>545</v>
      </c>
      <c r="O278" s="184">
        <f>B278/'Total x Ano'!$J$30</f>
        <v>1.0016905759229242E-4</v>
      </c>
      <c r="P278" s="184">
        <f>C278/'Total x Ano'!$J$30</f>
        <v>1.1962735138779688E-4</v>
      </c>
      <c r="Q278" s="184">
        <f>D278/'Total x Ano'!$J$30</f>
        <v>3.4452407427385504E-3</v>
      </c>
      <c r="R278" s="184">
        <f>E278/'Total x Ano'!$J$30</f>
        <v>6.8376188806568874E-5</v>
      </c>
      <c r="S278" s="184">
        <f>F278/'Total x Ano'!$J$30</f>
        <v>1.6494805766396434E-3</v>
      </c>
      <c r="T278" s="184">
        <f>G278/'Total x Ano'!$J$30</f>
        <v>3.1277744296546046E-4</v>
      </c>
      <c r="U278" s="184">
        <f>H278/'Total x Ano'!$J$30</f>
        <v>1.5668526276217405E-4</v>
      </c>
      <c r="V278" s="184">
        <f>I278/'Total x Ano'!$J$30</f>
        <v>7.4497000977957504E-5</v>
      </c>
      <c r="W278" s="184">
        <f>J278/'Total x Ano'!$J$30</f>
        <v>1.8969140535114237E-5</v>
      </c>
      <c r="X278" s="184">
        <f>K278/'Total x Ano'!$J$30</f>
        <v>7.7796626026948039E-4</v>
      </c>
      <c r="Y278" s="184">
        <f>L278/'Total x Ano'!$J$30</f>
        <v>6.723789024675038E-3</v>
      </c>
    </row>
    <row r="279" spans="1:25" x14ac:dyDescent="0.25">
      <c r="A279" s="162" t="s">
        <v>546</v>
      </c>
      <c r="B279" s="183">
        <f>'[1]SCC x Atuacao = Serv. Industria'!B55</f>
        <v>483472.19086324418</v>
      </c>
      <c r="C279" s="183">
        <f>'[1]SCC x Atuacao = Serv. Industria'!C55</f>
        <v>551143.12649789895</v>
      </c>
      <c r="D279" s="183">
        <f>'[1]SCC x Atuacao = Serv. Industria'!D55</f>
        <v>17657544.410577923</v>
      </c>
      <c r="E279" s="183">
        <f>'[1]SCC x Atuacao = Serv. Industria'!E55</f>
        <v>595489.44029615785</v>
      </c>
      <c r="F279" s="183">
        <f>'[1]SCC x Atuacao = Serv. Industria'!F55</f>
        <v>2429674.8151307087</v>
      </c>
      <c r="G279" s="183">
        <f>'[1]SCC x Atuacao = Serv. Industria'!G55</f>
        <v>557723.49078349071</v>
      </c>
      <c r="H279" s="183">
        <f>'[1]SCC x Atuacao = Serv. Industria'!H55</f>
        <v>302868.03883127309</v>
      </c>
      <c r="I279" s="183">
        <f>'[1]SCC x Atuacao = Serv. Industria'!I55</f>
        <v>334387.62383562012</v>
      </c>
      <c r="J279" s="183">
        <f>'[1]SCC x Atuacao = Serv. Industria'!J55</f>
        <v>635439.4094836344</v>
      </c>
      <c r="K279" s="183">
        <f>'[1]SCC x Atuacao = Serv. Industria'!K55</f>
        <v>1106607.9919790421</v>
      </c>
      <c r="L279" s="177">
        <f t="shared" si="16"/>
        <v>24654350.538278989</v>
      </c>
      <c r="N279" s="162" t="s">
        <v>546</v>
      </c>
      <c r="O279" s="184">
        <f>B279/'Total x Ano'!$J$30</f>
        <v>2.5340621078777333E-3</v>
      </c>
      <c r="P279" s="184">
        <f>C279/'Total x Ano'!$J$30</f>
        <v>2.8887512855328705E-3</v>
      </c>
      <c r="Q279" s="184">
        <f>D279/'Total x Ano'!$J$30</f>
        <v>9.2549923355716893E-2</v>
      </c>
      <c r="R279" s="184">
        <f>E279/'Total x Ano'!$J$30</f>
        <v>3.1211872260976719E-3</v>
      </c>
      <c r="S279" s="184">
        <f>F279/'Total x Ano'!$J$30</f>
        <v>1.273485217938653E-2</v>
      </c>
      <c r="T279" s="184">
        <f>G279/'Total x Ano'!$J$30</f>
        <v>2.9232414839502324E-3</v>
      </c>
      <c r="U279" s="184">
        <f>H279/'Total x Ano'!$J$30</f>
        <v>1.5874468798695884E-3</v>
      </c>
      <c r="V279" s="184">
        <f>I279/'Total x Ano'!$J$30</f>
        <v>1.7526530437917236E-3</v>
      </c>
      <c r="W279" s="184">
        <f>J279/'Total x Ano'!$J$30</f>
        <v>3.3305802481618987E-3</v>
      </c>
      <c r="X279" s="184">
        <f>K279/'Total x Ano'!$J$30</f>
        <v>5.8001544530240871E-3</v>
      </c>
      <c r="Y279" s="184">
        <f>L279/'Total x Ano'!$J$30</f>
        <v>0.12922285226340921</v>
      </c>
    </row>
    <row r="280" spans="1:25" x14ac:dyDescent="0.25">
      <c r="A280" s="162" t="s">
        <v>547</v>
      </c>
      <c r="B280" s="183">
        <f>'[1]SCC x Atuacao = Serv. Industria'!B56</f>
        <v>3318318.2579680844</v>
      </c>
      <c r="C280" s="183">
        <f>'[1]SCC x Atuacao = Serv. Industria'!C56</f>
        <v>1810542.9243146856</v>
      </c>
      <c r="D280" s="183">
        <f>'[1]SCC x Atuacao = Serv. Industria'!D56</f>
        <v>23888875.747825604</v>
      </c>
      <c r="E280" s="183">
        <f>'[1]SCC x Atuacao = Serv. Industria'!E56</f>
        <v>4615465.8114188453</v>
      </c>
      <c r="F280" s="183">
        <f>'[1]SCC x Atuacao = Serv. Industria'!F56</f>
        <v>10148900.760200456</v>
      </c>
      <c r="G280" s="183">
        <f>'[1]SCC x Atuacao = Serv. Industria'!G56</f>
        <v>1791606.757550105</v>
      </c>
      <c r="H280" s="183">
        <f>'[1]SCC x Atuacao = Serv. Industria'!H56</f>
        <v>2624052.010804398</v>
      </c>
      <c r="I280" s="183">
        <f>'[1]SCC x Atuacao = Serv. Industria'!I56</f>
        <v>430323.32125753094</v>
      </c>
      <c r="J280" s="183">
        <f>'[1]SCC x Atuacao = Serv. Industria'!J56</f>
        <v>626555.83153041918</v>
      </c>
      <c r="K280" s="183">
        <f>'[1]SCC x Atuacao = Serv. Industria'!K56</f>
        <v>12783974.288568329</v>
      </c>
      <c r="L280" s="177">
        <f t="shared" si="16"/>
        <v>62038615.711438462</v>
      </c>
      <c r="N280" s="162" t="s">
        <v>547</v>
      </c>
      <c r="O280" s="184">
        <f>B280/'Total x Ano'!$J$30</f>
        <v>1.739257131704253E-2</v>
      </c>
      <c r="P280" s="184">
        <f>C280/'Total x Ano'!$J$30</f>
        <v>9.4897458548753744E-3</v>
      </c>
      <c r="Q280" s="184">
        <f>D280/'Total x Ano'!$J$30</f>
        <v>0.12521070699904538</v>
      </c>
      <c r="R280" s="184">
        <f>E280/'Total x Ano'!$J$30</f>
        <v>2.4191416267476631E-2</v>
      </c>
      <c r="S280" s="184">
        <f>F280/'Total x Ano'!$J$30</f>
        <v>5.3194258819966173E-2</v>
      </c>
      <c r="T280" s="184">
        <f>G280/'Total x Ano'!$J$30</f>
        <v>9.3904941842034816E-3</v>
      </c>
      <c r="U280" s="184">
        <f>H280/'Total x Ano'!$J$30</f>
        <v>1.3753657180999454E-2</v>
      </c>
      <c r="V280" s="184">
        <f>I280/'Total x Ano'!$J$30</f>
        <v>2.2554886157728502E-3</v>
      </c>
      <c r="W280" s="184">
        <f>J280/'Total x Ano'!$J$30</f>
        <v>3.2840180286608637E-3</v>
      </c>
      <c r="X280" s="184">
        <f>K280/'Total x Ano'!$J$30</f>
        <v>6.7005683977194086E-2</v>
      </c>
      <c r="Y280" s="184">
        <f>L280/'Total x Ano'!$J$30</f>
        <v>0.32516804124523685</v>
      </c>
    </row>
    <row r="281" spans="1:25" x14ac:dyDescent="0.25">
      <c r="A281" s="162" t="s">
        <v>548</v>
      </c>
      <c r="B281" s="183">
        <f>'[1]SCC x Atuacao = Serv. Industria'!B57</f>
        <v>249818.82598318777</v>
      </c>
      <c r="C281" s="183">
        <f>'[1]SCC x Atuacao = Serv. Industria'!C57</f>
        <v>278052.21639312431</v>
      </c>
      <c r="D281" s="183">
        <f>'[1]SCC x Atuacao = Serv. Industria'!D57</f>
        <v>2305104.4831245155</v>
      </c>
      <c r="E281" s="183">
        <f>'[1]SCC x Atuacao = Serv. Industria'!E57</f>
        <v>133754.3140201238</v>
      </c>
      <c r="F281" s="183">
        <f>'[1]SCC x Atuacao = Serv. Industria'!F57</f>
        <v>1619460.0603921551</v>
      </c>
      <c r="G281" s="183">
        <f>'[1]SCC x Atuacao = Serv. Industria'!G57</f>
        <v>238334.16236404562</v>
      </c>
      <c r="H281" s="183">
        <f>'[1]SCC x Atuacao = Serv. Industria'!H57</f>
        <v>333698.54958038591</v>
      </c>
      <c r="I281" s="183">
        <f>'[1]SCC x Atuacao = Serv. Industria'!I57</f>
        <v>52461.062254000048</v>
      </c>
      <c r="J281" s="183">
        <f>'[1]SCC x Atuacao = Serv. Industria'!J57</f>
        <v>172117.21063257247</v>
      </c>
      <c r="K281" s="183">
        <f>'[1]SCC x Atuacao = Serv. Industria'!K57</f>
        <v>802029.83155504847</v>
      </c>
      <c r="L281" s="177">
        <f t="shared" si="16"/>
        <v>6184830.7162991595</v>
      </c>
      <c r="N281" s="162" t="s">
        <v>548</v>
      </c>
      <c r="O281" s="184">
        <f>B281/'Total x Ano'!$J$30</f>
        <v>1.309395726832125E-3</v>
      </c>
      <c r="P281" s="184">
        <f>C281/'Total x Ano'!$J$30</f>
        <v>1.457377691807182E-3</v>
      </c>
      <c r="Q281" s="184">
        <f>D281/'Total x Ano'!$J$30</f>
        <v>1.2081931568711875E-2</v>
      </c>
      <c r="R281" s="184">
        <f>E281/'Total x Ano'!$J$30</f>
        <v>7.0105736240670116E-4</v>
      </c>
      <c r="S281" s="184">
        <f>F281/'Total x Ano'!$J$30</f>
        <v>8.4882077021508715E-3</v>
      </c>
      <c r="T281" s="184">
        <f>G281/'Total x Ano'!$J$30</f>
        <v>1.2492002255210222E-3</v>
      </c>
      <c r="U281" s="184">
        <f>H281/'Total x Ano'!$J$30</f>
        <v>1.7490413428651712E-3</v>
      </c>
      <c r="V281" s="184">
        <f>I281/'Total x Ano'!$J$30</f>
        <v>2.7496843150277465E-4</v>
      </c>
      <c r="W281" s="184">
        <f>J281/'Total x Ano'!$J$30</f>
        <v>9.0213193192942959E-4</v>
      </c>
      <c r="X281" s="184">
        <f>K281/'Total x Ano'!$J$30</f>
        <v>4.2037441737907445E-3</v>
      </c>
      <c r="Y281" s="184">
        <f>L281/'Total x Ano'!$J$30</f>
        <v>3.2417056157517901E-2</v>
      </c>
    </row>
    <row r="282" spans="1:25" x14ac:dyDescent="0.25">
      <c r="A282" s="162" t="s">
        <v>549</v>
      </c>
      <c r="B282" s="183">
        <f>'[1]SCC x Atuacao = Serv. Industria'!B58</f>
        <v>130032.84616532593</v>
      </c>
      <c r="C282" s="183">
        <f>'[1]SCC x Atuacao = Serv. Industria'!C58</f>
        <v>103234.56430628715</v>
      </c>
      <c r="D282" s="183">
        <f>'[1]SCC x Atuacao = Serv. Industria'!D58</f>
        <v>1375313.8953683237</v>
      </c>
      <c r="E282" s="183">
        <f>'[1]SCC x Atuacao = Serv. Industria'!E58</f>
        <v>153771.28035131551</v>
      </c>
      <c r="F282" s="183">
        <f>'[1]SCC x Atuacao = Serv. Industria'!F58</f>
        <v>379992.91266089061</v>
      </c>
      <c r="G282" s="183">
        <f>'[1]SCC x Atuacao = Serv. Industria'!G58</f>
        <v>221689.86527713641</v>
      </c>
      <c r="H282" s="183">
        <f>'[1]SCC x Atuacao = Serv. Industria'!H58</f>
        <v>306653.82216317707</v>
      </c>
      <c r="I282" s="183">
        <f>'[1]SCC x Atuacao = Serv. Industria'!I58</f>
        <v>17263.398460920744</v>
      </c>
      <c r="J282" s="183">
        <f>'[1]SCC x Atuacao = Serv. Industria'!J58</f>
        <v>6637.9806836169082</v>
      </c>
      <c r="K282" s="183">
        <f>'[1]SCC x Atuacao = Serv. Industria'!K58</f>
        <v>428917.40863053541</v>
      </c>
      <c r="L282" s="177">
        <f t="shared" si="16"/>
        <v>3123507.9740675297</v>
      </c>
      <c r="N282" s="162" t="s">
        <v>549</v>
      </c>
      <c r="O282" s="184">
        <f>B282/'Total x Ano'!$J$30</f>
        <v>6.8155173032538087E-4</v>
      </c>
      <c r="P282" s="184">
        <f>C282/'Total x Ano'!$J$30</f>
        <v>5.4109171649507936E-4</v>
      </c>
      <c r="Q282" s="184">
        <f>D282/'Total x Ano'!$J$30</f>
        <v>7.2085445544817304E-3</v>
      </c>
      <c r="R282" s="184">
        <f>E282/'Total x Ano'!$J$30</f>
        <v>8.0597391573310586E-4</v>
      </c>
      <c r="S282" s="184">
        <f>F282/'Total x Ano'!$J$30</f>
        <v>1.9916877525401055E-3</v>
      </c>
      <c r="T282" s="184">
        <f>G282/'Total x Ano'!$J$30</f>
        <v>1.1619611177558214E-3</v>
      </c>
      <c r="U282" s="184">
        <f>H282/'Total x Ano'!$J$30</f>
        <v>1.6072896138909264E-3</v>
      </c>
      <c r="V282" s="184">
        <f>I282/'Total x Ano'!$J$30</f>
        <v>9.0484054139503247E-5</v>
      </c>
      <c r="W282" s="184">
        <f>J282/'Total x Ano'!$J$30</f>
        <v>3.4792187929452126E-5</v>
      </c>
      <c r="X282" s="184">
        <f>K282/'Total x Ano'!$J$30</f>
        <v>2.2481196915981319E-3</v>
      </c>
      <c r="Y282" s="184">
        <f>L282/'Total x Ano'!$J$30</f>
        <v>1.6371496334889237E-2</v>
      </c>
    </row>
    <row r="283" spans="1:25" x14ac:dyDescent="0.25">
      <c r="A283" s="162" t="s">
        <v>550</v>
      </c>
      <c r="B283" s="183">
        <f>'[1]SCC x Atuacao = Serv. Industria'!B59</f>
        <v>902519.3710302026</v>
      </c>
      <c r="C283" s="183">
        <f>'[1]SCC x Atuacao = Serv. Industria'!C59</f>
        <v>137267.76414748788</v>
      </c>
      <c r="D283" s="183">
        <f>'[1]SCC x Atuacao = Serv. Industria'!D59</f>
        <v>2115164.9693369302</v>
      </c>
      <c r="E283" s="183">
        <f>'[1]SCC x Atuacao = Serv. Industria'!E59</f>
        <v>192182.81159949137</v>
      </c>
      <c r="F283" s="183">
        <f>'[1]SCC x Atuacao = Serv. Industria'!F59</f>
        <v>1137136.8485041694</v>
      </c>
      <c r="G283" s="183">
        <f>'[1]SCC x Atuacao = Serv. Industria'!G59</f>
        <v>260192.72856169171</v>
      </c>
      <c r="H283" s="183">
        <f>'[1]SCC x Atuacao = Serv. Industria'!H59</f>
        <v>229275.09149459819</v>
      </c>
      <c r="I283" s="183">
        <f>'[1]SCC x Atuacao = Serv. Industria'!I59</f>
        <v>47250.926901398889</v>
      </c>
      <c r="J283" s="183">
        <f>'[1]SCC x Atuacao = Serv. Industria'!J59</f>
        <v>126077.21797531185</v>
      </c>
      <c r="K283" s="183">
        <f>'[1]SCC x Atuacao = Serv. Industria'!K59</f>
        <v>751989.61462453823</v>
      </c>
      <c r="L283" s="177">
        <f t="shared" si="16"/>
        <v>5899057.3441758212</v>
      </c>
      <c r="N283" s="162" t="s">
        <v>550</v>
      </c>
      <c r="O283" s="184">
        <f>B283/'Total x Ano'!$J$30</f>
        <v>4.7304481684246396E-3</v>
      </c>
      <c r="P283" s="184">
        <f>C283/'Total x Ano'!$J$30</f>
        <v>7.1947269425810421E-4</v>
      </c>
      <c r="Q283" s="184">
        <f>D283/'Total x Ano'!$J$30</f>
        <v>1.108638615002204E-2</v>
      </c>
      <c r="R283" s="184">
        <f>E283/'Total x Ano'!$J$30</f>
        <v>1.0073033979268334E-3</v>
      </c>
      <c r="S283" s="184">
        <f>F283/'Total x Ano'!$J$30</f>
        <v>5.9601678312062537E-3</v>
      </c>
      <c r="T283" s="184">
        <f>G283/'Total x Ano'!$J$30</f>
        <v>1.3637693059785577E-3</v>
      </c>
      <c r="U283" s="184">
        <f>H283/'Total x Ano'!$J$30</f>
        <v>1.2017181807278004E-3</v>
      </c>
      <c r="V283" s="184">
        <f>I283/'Total x Ano'!$J$30</f>
        <v>2.4766012541309644E-4</v>
      </c>
      <c r="W283" s="184">
        <f>J283/'Total x Ano'!$J$30</f>
        <v>6.6081877463816739E-4</v>
      </c>
      <c r="X283" s="184">
        <f>K283/'Total x Ano'!$J$30</f>
        <v>3.9414643157348423E-3</v>
      </c>
      <c r="Y283" s="184">
        <f>L283/'Total x Ano'!$J$30</f>
        <v>3.091920894433034E-2</v>
      </c>
    </row>
    <row r="284" spans="1:25" x14ac:dyDescent="0.25">
      <c r="A284" s="162" t="s">
        <v>551</v>
      </c>
      <c r="B284" s="183">
        <f>'[1]SCC x Atuacao = Serv. Industria'!B60</f>
        <v>17871.771975968219</v>
      </c>
      <c r="C284" s="183">
        <f>'[1]SCC x Atuacao = Serv. Industria'!C60</f>
        <v>41861.692609711223</v>
      </c>
      <c r="D284" s="183">
        <f>'[1]SCC x Atuacao = Serv. Industria'!D60</f>
        <v>474940.44966941728</v>
      </c>
      <c r="E284" s="183">
        <f>'[1]SCC x Atuacao = Serv. Industria'!E60</f>
        <v>5770.8146060493636</v>
      </c>
      <c r="F284" s="183">
        <f>'[1]SCC x Atuacao = Serv. Industria'!F60</f>
        <v>67280.428552363082</v>
      </c>
      <c r="G284" s="183">
        <f>'[1]SCC x Atuacao = Serv. Industria'!G60</f>
        <v>30046.066681456632</v>
      </c>
      <c r="H284" s="183">
        <f>'[1]SCC x Atuacao = Serv. Industria'!H60</f>
        <v>128151.19306801617</v>
      </c>
      <c r="I284" s="183">
        <f>'[1]SCC x Atuacao = Serv. Industria'!I60</f>
        <v>5412.8702610848277</v>
      </c>
      <c r="J284" s="183">
        <f>'[1]SCC x Atuacao = Serv. Industria'!J60</f>
        <v>13424.525632595753</v>
      </c>
      <c r="K284" s="183">
        <f>'[1]SCC x Atuacao = Serv. Industria'!K60</f>
        <v>131995.73463915009</v>
      </c>
      <c r="L284" s="177">
        <f t="shared" si="16"/>
        <v>916755.54769581265</v>
      </c>
      <c r="N284" s="162" t="s">
        <v>551</v>
      </c>
      <c r="O284" s="184">
        <f>B284/'Total x Ano'!$J$30</f>
        <v>9.3672771714273261E-5</v>
      </c>
      <c r="P284" s="184">
        <f>C284/'Total x Ano'!$J$30</f>
        <v>2.194130934904187E-4</v>
      </c>
      <c r="Q284" s="184">
        <f>D284/'Total x Ano'!$J$30</f>
        <v>2.4893439989935517E-3</v>
      </c>
      <c r="R284" s="184">
        <f>E284/'Total x Ano'!$J$30</f>
        <v>3.0247039852833067E-5</v>
      </c>
      <c r="S284" s="184">
        <f>F284/'Total x Ano'!$J$30</f>
        <v>3.5264238113034366E-4</v>
      </c>
      <c r="T284" s="184">
        <f>G284/'Total x Ano'!$J$30</f>
        <v>1.5748289251611499E-4</v>
      </c>
      <c r="U284" s="184">
        <f>H284/'Total x Ano'!$J$30</f>
        <v>6.7168926893840903E-4</v>
      </c>
      <c r="V284" s="184">
        <f>I284/'Total x Ano'!$J$30</f>
        <v>2.8370917051055791E-5</v>
      </c>
      <c r="W284" s="184">
        <f>J284/'Total x Ano'!$J$30</f>
        <v>7.0363057823561169E-5</v>
      </c>
      <c r="X284" s="184">
        <f>K284/'Total x Ano'!$J$30</f>
        <v>6.9183997729699363E-4</v>
      </c>
      <c r="Y284" s="184">
        <f>L284/'Total x Ano'!$J$30</f>
        <v>4.8050653988075554E-3</v>
      </c>
    </row>
    <row r="285" spans="1:25" x14ac:dyDescent="0.25">
      <c r="A285" s="162" t="s">
        <v>552</v>
      </c>
      <c r="B285" s="183">
        <f>'[1]SCC x Atuacao = Serv. Industria'!B61</f>
        <v>24453.684212604479</v>
      </c>
      <c r="C285" s="183">
        <f>'[1]SCC x Atuacao = Serv. Industria'!C61</f>
        <v>24647.688321749578</v>
      </c>
      <c r="D285" s="183">
        <f>'[1]SCC x Atuacao = Serv. Industria'!D61</f>
        <v>480922.42659931647</v>
      </c>
      <c r="E285" s="183">
        <f>'[1]SCC x Atuacao = Serv. Industria'!E61</f>
        <v>23641.24959097703</v>
      </c>
      <c r="F285" s="183">
        <f>'[1]SCC x Atuacao = Serv. Industria'!F61</f>
        <v>24463.181363655087</v>
      </c>
      <c r="G285" s="183">
        <f>'[1]SCC x Atuacao = Serv. Industria'!G61</f>
        <v>36778.037092562874</v>
      </c>
      <c r="H285" s="183">
        <f>'[1]SCC x Atuacao = Serv. Industria'!H61</f>
        <v>23449.513441990868</v>
      </c>
      <c r="I285" s="183">
        <f>'[1]SCC x Atuacao = Serv. Industria'!I61</f>
        <v>23074.807570828747</v>
      </c>
      <c r="J285" s="183">
        <f>'[1]SCC x Atuacao = Serv. Industria'!J61</f>
        <v>1273.7018688550827</v>
      </c>
      <c r="K285" s="183">
        <f>'[1]SCC x Atuacao = Serv. Industria'!K61</f>
        <v>121392.19209109273</v>
      </c>
      <c r="L285" s="177">
        <f t="shared" si="16"/>
        <v>784096.48215363279</v>
      </c>
      <c r="N285" s="162" t="s">
        <v>552</v>
      </c>
      <c r="O285" s="184">
        <f>B285/'Total x Ano'!$J$30</f>
        <v>1.2817108353331764E-4</v>
      </c>
      <c r="P285" s="184">
        <f>C285/'Total x Ano'!$J$30</f>
        <v>1.2918793304617045E-4</v>
      </c>
      <c r="Q285" s="184">
        <f>D285/'Total x Ano'!$J$30</f>
        <v>2.5206978211052026E-3</v>
      </c>
      <c r="R285" s="184">
        <f>E285/'Total x Ano'!$J$30</f>
        <v>1.2391280388724705E-4</v>
      </c>
      <c r="S285" s="184">
        <f>F285/'Total x Ano'!$J$30</f>
        <v>1.2822086172338719E-4</v>
      </c>
      <c r="T285" s="184">
        <f>G285/'Total x Ano'!$J$30</f>
        <v>1.9276771644710262E-4</v>
      </c>
      <c r="U285" s="184">
        <f>H285/'Total x Ano'!$J$30</f>
        <v>1.2290784161839616E-4</v>
      </c>
      <c r="V285" s="184">
        <f>I285/'Total x Ano'!$J$30</f>
        <v>1.2094386526638333E-4</v>
      </c>
      <c r="W285" s="184">
        <f>J285/'Total x Ano'!$J$30</f>
        <v>6.6759571772592295E-6</v>
      </c>
      <c r="X285" s="184">
        <f>K285/'Total x Ano'!$J$30</f>
        <v>6.3626276750479275E-4</v>
      </c>
      <c r="Y285" s="184">
        <f>L285/'Total x Ano'!$J$30</f>
        <v>4.1097486513092581E-3</v>
      </c>
    </row>
    <row r="286" spans="1:25" x14ac:dyDescent="0.25">
      <c r="A286" s="162" t="s">
        <v>553</v>
      </c>
      <c r="B286" s="183">
        <f>'[1]SCC x Atuacao = Serv. Industria'!B62</f>
        <v>191258.41679923434</v>
      </c>
      <c r="C286" s="183">
        <f>'[1]SCC x Atuacao = Serv. Industria'!C62</f>
        <v>77852.565776191768</v>
      </c>
      <c r="D286" s="183">
        <f>'[1]SCC x Atuacao = Serv. Industria'!D62</f>
        <v>916151.01425042481</v>
      </c>
      <c r="E286" s="183">
        <f>'[1]SCC x Atuacao = Serv. Industria'!E62</f>
        <v>42438.312375644949</v>
      </c>
      <c r="F286" s="183">
        <f>'[1]SCC x Atuacao = Serv. Industria'!F62</f>
        <v>203060.11052360563</v>
      </c>
      <c r="G286" s="183">
        <f>'[1]SCC x Atuacao = Serv. Industria'!G62</f>
        <v>74167.838061014743</v>
      </c>
      <c r="H286" s="183">
        <f>'[1]SCC x Atuacao = Serv. Industria'!H62</f>
        <v>85327.082225241291</v>
      </c>
      <c r="I286" s="183">
        <f>'[1]SCC x Atuacao = Serv. Industria'!I62</f>
        <v>9601.3640583828837</v>
      </c>
      <c r="J286" s="183">
        <f>'[1]SCC x Atuacao = Serv. Industria'!J62</f>
        <v>11278.455456499021</v>
      </c>
      <c r="K286" s="183">
        <f>'[1]SCC x Atuacao = Serv. Industria'!K62</f>
        <v>252978.84087476906</v>
      </c>
      <c r="L286" s="177">
        <f t="shared" si="16"/>
        <v>1864114.0004010084</v>
      </c>
      <c r="N286" s="162" t="s">
        <v>553</v>
      </c>
      <c r="O286" s="184">
        <f>B286/'Total x Ano'!$J$30</f>
        <v>1.0024582922923851E-3</v>
      </c>
      <c r="P286" s="184">
        <f>C286/'Total x Ano'!$J$30</f>
        <v>4.080549836429171E-4</v>
      </c>
      <c r="Q286" s="184">
        <f>D286/'Total x Ano'!$J$30</f>
        <v>4.8018968085021506E-3</v>
      </c>
      <c r="R286" s="184">
        <f>E286/'Total x Ano'!$J$30</f>
        <v>2.2243537755787875E-4</v>
      </c>
      <c r="S286" s="184">
        <f>F286/'Total x Ano'!$J$30</f>
        <v>1.0643154692735676E-3</v>
      </c>
      <c r="T286" s="184">
        <f>G286/'Total x Ano'!$J$30</f>
        <v>3.8874192064294367E-4</v>
      </c>
      <c r="U286" s="184">
        <f>H286/'Total x Ano'!$J$30</f>
        <v>4.4723177450326851E-4</v>
      </c>
      <c r="V286" s="184">
        <f>I286/'Total x Ano'!$J$30</f>
        <v>5.0324410181369449E-5</v>
      </c>
      <c r="W286" s="184">
        <f>J286/'Total x Ano'!$J$30</f>
        <v>5.9114685700268765E-5</v>
      </c>
      <c r="X286" s="184">
        <f>K286/'Total x Ano'!$J$30</f>
        <v>1.3259585698423666E-3</v>
      </c>
      <c r="Y286" s="184">
        <f>L286/'Total x Ano'!$J$30</f>
        <v>9.7705322921391152E-3</v>
      </c>
    </row>
    <row r="287" spans="1:25" x14ac:dyDescent="0.25">
      <c r="A287" s="162" t="s">
        <v>554</v>
      </c>
      <c r="B287" s="183">
        <f>'[1]SCC x Atuacao = Serv. Industria'!B63</f>
        <v>39659.706559275815</v>
      </c>
      <c r="C287" s="183">
        <f>'[1]SCC x Atuacao = Serv. Industria'!C63</f>
        <v>63201.704045122213</v>
      </c>
      <c r="D287" s="183">
        <f>'[1]SCC x Atuacao = Serv. Industria'!D63</f>
        <v>3272523.4567650161</v>
      </c>
      <c r="E287" s="183">
        <f>'[1]SCC x Atuacao = Serv. Industria'!E63</f>
        <v>37324.831640923461</v>
      </c>
      <c r="F287" s="183">
        <f>'[1]SCC x Atuacao = Serv. Industria'!F63</f>
        <v>656728.99174386624</v>
      </c>
      <c r="G287" s="183">
        <f>'[1]SCC x Atuacao = Serv. Industria'!G63</f>
        <v>164932.63981355511</v>
      </c>
      <c r="H287" s="183">
        <f>'[1]SCC x Atuacao = Serv. Industria'!H63</f>
        <v>44018.771078915284</v>
      </c>
      <c r="I287" s="183">
        <f>'[1]SCC x Atuacao = Serv. Industria'!I63</f>
        <v>6064.6033853718191</v>
      </c>
      <c r="J287" s="183">
        <f>'[1]SCC x Atuacao = Serv. Industria'!J63</f>
        <v>45519.640180062059</v>
      </c>
      <c r="K287" s="183">
        <f>'[1]SCC x Atuacao = Serv. Industria'!K63</f>
        <v>497388.57172118948</v>
      </c>
      <c r="L287" s="177">
        <f t="shared" si="16"/>
        <v>4827362.916933299</v>
      </c>
      <c r="N287" s="162" t="s">
        <v>554</v>
      </c>
      <c r="O287" s="184">
        <f>B287/'Total x Ano'!$J$30</f>
        <v>2.0787164494811346E-4</v>
      </c>
      <c r="P287" s="184">
        <f>C287/'Total x Ano'!$J$30</f>
        <v>3.3126423070597944E-4</v>
      </c>
      <c r="Q287" s="184">
        <f>D287/'Total x Ano'!$J$30</f>
        <v>1.7152543301658052E-2</v>
      </c>
      <c r="R287" s="184">
        <f>E287/'Total x Ano'!$J$30</f>
        <v>1.956336751764365E-4</v>
      </c>
      <c r="S287" s="184">
        <f>F287/'Total x Ano'!$J$30</f>
        <v>3.4421670668409064E-3</v>
      </c>
      <c r="T287" s="184">
        <f>G287/'Total x Ano'!$J$30</f>
        <v>8.644748566769136E-4</v>
      </c>
      <c r="U287" s="184">
        <f>H287/'Total x Ano'!$J$30</f>
        <v>2.3071916427552222E-4</v>
      </c>
      <c r="V287" s="184">
        <f>I287/'Total x Ano'!$J$30</f>
        <v>3.1786898871552247E-5</v>
      </c>
      <c r="W287" s="184">
        <f>J287/'Total x Ano'!$J$30</f>
        <v>2.3858579153966688E-4</v>
      </c>
      <c r="X287" s="184">
        <f>K287/'Total x Ano'!$J$30</f>
        <v>2.6070031664894981E-3</v>
      </c>
      <c r="Y287" s="184">
        <f>L287/'Total x Ano'!$J$30</f>
        <v>2.530204979718265E-2</v>
      </c>
    </row>
    <row r="288" spans="1:25" x14ac:dyDescent="0.25">
      <c r="A288" s="186" t="s">
        <v>94</v>
      </c>
      <c r="B288" s="183">
        <f>'[1]SCC x Atuacao = Serv. Industria'!B64</f>
        <v>6422206.0351233315</v>
      </c>
      <c r="C288" s="183">
        <f>'[1]SCC x Atuacao = Serv. Industria'!C64</f>
        <v>4289063.8900350137</v>
      </c>
      <c r="D288" s="183">
        <f>'[1]SCC x Atuacao = Serv. Industria'!D64</f>
        <v>63646176.93706239</v>
      </c>
      <c r="E288" s="183">
        <f>'[1]SCC x Atuacao = Serv. Industria'!E64</f>
        <v>6095303.3149942569</v>
      </c>
      <c r="F288" s="183">
        <f>'[1]SCC x Atuacao = Serv. Industria'!F64</f>
        <v>19412958.022936556</v>
      </c>
      <c r="G288" s="183">
        <f>'[1]SCC x Atuacao = Serv. Industria'!G64</f>
        <v>4277889.286351027</v>
      </c>
      <c r="H288" s="183">
        <f>'[1]SCC x Atuacao = Serv. Industria'!H64</f>
        <v>4855481.5056262808</v>
      </c>
      <c r="I288" s="183">
        <f>'[1]SCC x Atuacao = Serv. Industria'!I64</f>
        <v>1045868.897725147</v>
      </c>
      <c r="J288" s="183">
        <f>'[1]SCC x Atuacao = Serv. Industria'!J64</f>
        <v>2278259.1047174064</v>
      </c>
      <c r="K288" s="183">
        <f>'[1]SCC x Atuacao = Serv. Industria'!K64</f>
        <v>19606613.224009581</v>
      </c>
      <c r="L288" s="177">
        <f t="shared" si="16"/>
        <v>131929820.21858099</v>
      </c>
      <c r="N288" s="186" t="s">
        <v>94</v>
      </c>
      <c r="O288" s="184">
        <f>B288/'Total x Ano'!$J$30</f>
        <v>3.3661230718424293E-2</v>
      </c>
      <c r="P288" s="184">
        <f>C288/'Total x Ano'!$J$30</f>
        <v>2.2480619335308889E-2</v>
      </c>
      <c r="Q288" s="184">
        <f>D288/'Total x Ano'!$J$30</f>
        <v>0.33359388261715428</v>
      </c>
      <c r="R288" s="184">
        <f>E288/'Total x Ano'!$J$30</f>
        <v>3.1947808909070285E-2</v>
      </c>
      <c r="S288" s="184">
        <f>F288/'Total x Ano'!$J$30</f>
        <v>0.10175071546495539</v>
      </c>
      <c r="T288" s="184">
        <f>G288/'Total x Ano'!$J$30</f>
        <v>2.2422048976348675E-2</v>
      </c>
      <c r="U288" s="184">
        <f>H288/'Total x Ano'!$J$30</f>
        <v>2.5449430042583442E-2</v>
      </c>
      <c r="V288" s="184">
        <f>I288/'Total x Ano'!$J$30</f>
        <v>5.4817976992658406E-3</v>
      </c>
      <c r="W288" s="184">
        <f>J288/'Total x Ano'!$J$30</f>
        <v>1.1941224703914481E-2</v>
      </c>
      <c r="X288" s="184">
        <f>K288/'Total x Ano'!$J$30</f>
        <v>0.10276573621755832</v>
      </c>
      <c r="Y288" s="184">
        <f>L288/'Total x Ano'!$J$30</f>
        <v>0.6914944946845839</v>
      </c>
    </row>
    <row r="291" spans="1:25" x14ac:dyDescent="0.25">
      <c r="A291" s="185"/>
      <c r="B291" s="176">
        <v>2016</v>
      </c>
      <c r="C291" s="176">
        <v>2016</v>
      </c>
      <c r="D291" s="176">
        <v>2016</v>
      </c>
      <c r="E291" s="176">
        <v>2016</v>
      </c>
      <c r="F291" s="176">
        <v>2016</v>
      </c>
      <c r="G291" s="176">
        <v>2016</v>
      </c>
      <c r="H291" s="176">
        <v>2016</v>
      </c>
      <c r="I291" s="176">
        <v>2016</v>
      </c>
      <c r="J291" s="176">
        <v>2016</v>
      </c>
      <c r="K291" s="176">
        <v>2016</v>
      </c>
      <c r="L291" s="176">
        <v>2016</v>
      </c>
      <c r="N291" s="162"/>
      <c r="O291" s="176">
        <v>2016</v>
      </c>
      <c r="P291" s="176">
        <v>2016</v>
      </c>
      <c r="Q291" s="176">
        <v>2016</v>
      </c>
      <c r="R291" s="176">
        <v>2016</v>
      </c>
      <c r="S291" s="176">
        <v>2016</v>
      </c>
      <c r="T291" s="176">
        <v>2016</v>
      </c>
      <c r="U291" s="176">
        <v>2016</v>
      </c>
      <c r="V291" s="176">
        <v>2016</v>
      </c>
      <c r="W291" s="176">
        <v>2016</v>
      </c>
      <c r="X291" s="176">
        <v>2016</v>
      </c>
      <c r="Y291" s="176">
        <v>2016</v>
      </c>
    </row>
    <row r="292" spans="1:25" x14ac:dyDescent="0.25">
      <c r="A292" s="185"/>
      <c r="B292" s="162" t="s">
        <v>779</v>
      </c>
      <c r="C292" s="162" t="s">
        <v>781</v>
      </c>
      <c r="D292" s="162" t="s">
        <v>23</v>
      </c>
      <c r="E292" s="162" t="s">
        <v>786</v>
      </c>
      <c r="F292" s="162" t="s">
        <v>787</v>
      </c>
      <c r="G292" s="162" t="s">
        <v>790</v>
      </c>
      <c r="H292" s="162" t="s">
        <v>25</v>
      </c>
      <c r="I292" s="162" t="s">
        <v>24</v>
      </c>
      <c r="J292" s="162" t="s">
        <v>35</v>
      </c>
      <c r="K292" s="162" t="s">
        <v>794</v>
      </c>
      <c r="L292" s="162" t="s">
        <v>938</v>
      </c>
      <c r="N292" s="162"/>
      <c r="O292" s="162" t="s">
        <v>779</v>
      </c>
      <c r="P292" s="162" t="s">
        <v>781</v>
      </c>
      <c r="Q292" s="162" t="s">
        <v>23</v>
      </c>
      <c r="R292" s="162" t="s">
        <v>786</v>
      </c>
      <c r="S292" s="162" t="s">
        <v>787</v>
      </c>
      <c r="T292" s="162" t="s">
        <v>790</v>
      </c>
      <c r="U292" s="162" t="s">
        <v>25</v>
      </c>
      <c r="V292" s="162" t="s">
        <v>24</v>
      </c>
      <c r="W292" s="162" t="s">
        <v>35</v>
      </c>
      <c r="X292" s="162" t="s">
        <v>794</v>
      </c>
      <c r="Y292" s="185" t="s">
        <v>938</v>
      </c>
    </row>
    <row r="293" spans="1:25" x14ac:dyDescent="0.25">
      <c r="A293" s="162" t="s">
        <v>528</v>
      </c>
      <c r="B293" s="183">
        <f>'[1]SCC x Atuacao = Serv. Industria'!B69</f>
        <v>5491.0805019252148</v>
      </c>
      <c r="C293" s="183">
        <f>'[1]SCC x Atuacao = Serv. Industria'!C69</f>
        <v>4074.7444219518675</v>
      </c>
      <c r="D293" s="183">
        <f>'[1]SCC x Atuacao = Serv. Industria'!D69</f>
        <v>298155.99274820299</v>
      </c>
      <c r="E293" s="183">
        <f>'[1]SCC x Atuacao = Serv. Industria'!E69</f>
        <v>1324.0438761020066</v>
      </c>
      <c r="F293" s="183">
        <f>'[1]SCC x Atuacao = Serv. Industria'!F69</f>
        <v>24999.330060847544</v>
      </c>
      <c r="G293" s="183">
        <f>'[1]SCC x Atuacao = Serv. Industria'!G69</f>
        <v>15475.521324703737</v>
      </c>
      <c r="H293" s="183">
        <f>'[1]SCC x Atuacao = Serv. Industria'!H69</f>
        <v>6466.5840338236703</v>
      </c>
      <c r="I293" s="183">
        <f>'[1]SCC x Atuacao = Serv. Industria'!I69</f>
        <v>1306.6683300642258</v>
      </c>
      <c r="J293" s="183">
        <f>'[1]SCC x Atuacao = Serv. Industria'!J69</f>
        <v>4762.3788134634269</v>
      </c>
      <c r="K293" s="183">
        <f>'[1]SCC x Atuacao = Serv. Industria'!K69</f>
        <v>22242.498421616867</v>
      </c>
      <c r="L293" s="177">
        <f>SUM(B293:K293)</f>
        <v>384298.84253270162</v>
      </c>
      <c r="N293" s="162" t="s">
        <v>528</v>
      </c>
      <c r="O293" s="184">
        <f>B293/'Total x Ano'!$K$30</f>
        <v>3.0340865489884392E-5</v>
      </c>
      <c r="P293" s="184">
        <f>C293/'Total x Ano'!$K$30</f>
        <v>2.2514926227862127E-5</v>
      </c>
      <c r="Q293" s="184">
        <f>D293/'Total x Ano'!$K$30</f>
        <v>1.6474555176899095E-3</v>
      </c>
      <c r="R293" s="184">
        <f>E293/'Total x Ano'!$K$30</f>
        <v>7.3159803673304923E-6</v>
      </c>
      <c r="S293" s="184">
        <f>F293/'Total x Ano'!$K$30</f>
        <v>1.3813334378315204E-4</v>
      </c>
      <c r="T293" s="184">
        <f>G293/'Total x Ano'!$K$30</f>
        <v>8.5509711746904656E-5</v>
      </c>
      <c r="U293" s="184">
        <f>H293/'Total x Ano'!$K$30</f>
        <v>3.5730992521506136E-5</v>
      </c>
      <c r="V293" s="184">
        <f>I293/'Total x Ano'!$K$30</f>
        <v>7.2199721035724279E-6</v>
      </c>
      <c r="W293" s="184">
        <f>J293/'Total x Ano'!$K$30</f>
        <v>2.6314437557509515E-5</v>
      </c>
      <c r="X293" s="184">
        <f>K293/'Total x Ano'!$K$30</f>
        <v>1.2290052067760314E-4</v>
      </c>
      <c r="Y293" s="184">
        <f>L293/'Total x Ano'!$K$30</f>
        <v>2.1234362681652351E-3</v>
      </c>
    </row>
    <row r="294" spans="1:25" x14ac:dyDescent="0.25">
      <c r="A294" s="162" t="s">
        <v>529</v>
      </c>
      <c r="B294" s="183">
        <f>'[1]SCC x Atuacao = Serv. Industria'!B70</f>
        <v>4489.9071001289076</v>
      </c>
      <c r="C294" s="183">
        <f>'[1]SCC x Atuacao = Serv. Industria'!C70</f>
        <v>11627.150051248467</v>
      </c>
      <c r="D294" s="183">
        <f>'[1]SCC x Atuacao = Serv. Industria'!D70</f>
        <v>87210.087945985404</v>
      </c>
      <c r="E294" s="183">
        <f>'[1]SCC x Atuacao = Serv. Industria'!E70</f>
        <v>0</v>
      </c>
      <c r="F294" s="183">
        <f>'[1]SCC x Atuacao = Serv. Industria'!F70</f>
        <v>13674.052940331228</v>
      </c>
      <c r="G294" s="183">
        <f>'[1]SCC x Atuacao = Serv. Industria'!G70</f>
        <v>2703.6190032427317</v>
      </c>
      <c r="H294" s="183">
        <f>'[1]SCC x Atuacao = Serv. Industria'!H70</f>
        <v>1210.0572671268555</v>
      </c>
      <c r="I294" s="183">
        <f>'[1]SCC x Atuacao = Serv. Industria'!I70</f>
        <v>0</v>
      </c>
      <c r="J294" s="183">
        <f>'[1]SCC x Atuacao = Serv. Industria'!J70</f>
        <v>88191.750680890778</v>
      </c>
      <c r="K294" s="183">
        <f>'[1]SCC x Atuacao = Serv. Industria'!K70</f>
        <v>25804.130104323005</v>
      </c>
      <c r="L294" s="177">
        <f t="shared" ref="L294:L320" si="17">SUM(B294:K294)</f>
        <v>234910.75509327737</v>
      </c>
      <c r="N294" s="162" t="s">
        <v>529</v>
      </c>
      <c r="O294" s="184">
        <f>B294/'Total x Ano'!$K$30</f>
        <v>2.4808900058800016E-5</v>
      </c>
      <c r="P294" s="184">
        <f>C294/'Total x Ano'!$K$30</f>
        <v>6.4245606235775561E-5</v>
      </c>
      <c r="Q294" s="184">
        <f>D294/'Total x Ano'!$K$30</f>
        <v>4.8187775553507425E-4</v>
      </c>
      <c r="R294" s="184">
        <f>E294/'Total x Ano'!$K$30</f>
        <v>0</v>
      </c>
      <c r="S294" s="184">
        <f>F294/'Total x Ano'!$K$30</f>
        <v>7.5555730938325699E-5</v>
      </c>
      <c r="T294" s="184">
        <f>G294/'Total x Ano'!$K$30</f>
        <v>1.4938797652761172E-5</v>
      </c>
      <c r="U294" s="184">
        <f>H294/'Total x Ano'!$K$30</f>
        <v>6.6861494316247517E-6</v>
      </c>
      <c r="V294" s="184">
        <f>I294/'Total x Ano'!$K$30</f>
        <v>0</v>
      </c>
      <c r="W294" s="184">
        <f>J294/'Total x Ano'!$K$30</f>
        <v>4.8730191513094128E-4</v>
      </c>
      <c r="X294" s="184">
        <f>K294/'Total x Ano'!$K$30</f>
        <v>1.4258025179274703E-4</v>
      </c>
      <c r="Y294" s="184">
        <f>L294/'Total x Ano'!$K$30</f>
        <v>1.2979951067760497E-3</v>
      </c>
    </row>
    <row r="295" spans="1:25" x14ac:dyDescent="0.25">
      <c r="A295" s="162" t="s">
        <v>530</v>
      </c>
      <c r="B295" s="183">
        <f>'[1]SCC x Atuacao = Serv. Industria'!B71</f>
        <v>134722.98887460851</v>
      </c>
      <c r="C295" s="183">
        <f>'[1]SCC x Atuacao = Serv. Industria'!C71</f>
        <v>91044.732989481141</v>
      </c>
      <c r="D295" s="183">
        <f>'[1]SCC x Atuacao = Serv. Industria'!D71</f>
        <v>496990.34270743397</v>
      </c>
      <c r="E295" s="183">
        <f>'[1]SCC x Atuacao = Serv. Industria'!E71</f>
        <v>19909.030054695562</v>
      </c>
      <c r="F295" s="183">
        <f>'[1]SCC x Atuacao = Serv. Industria'!F71</f>
        <v>81080.050852119122</v>
      </c>
      <c r="G295" s="183">
        <f>'[1]SCC x Atuacao = Serv. Industria'!G71</f>
        <v>25599.422331856247</v>
      </c>
      <c r="H295" s="183">
        <f>'[1]SCC x Atuacao = Serv. Industria'!H71</f>
        <v>32419.804441688262</v>
      </c>
      <c r="I295" s="183">
        <f>'[1]SCC x Atuacao = Serv. Industria'!I71</f>
        <v>2001.3476567711557</v>
      </c>
      <c r="J295" s="183">
        <f>'[1]SCC x Atuacao = Serv. Industria'!J71</f>
        <v>0</v>
      </c>
      <c r="K295" s="183">
        <f>'[1]SCC x Atuacao = Serv. Industria'!K71</f>
        <v>74302.787677724205</v>
      </c>
      <c r="L295" s="177">
        <f t="shared" si="17"/>
        <v>958070.50758637814</v>
      </c>
      <c r="N295" s="162" t="s">
        <v>530</v>
      </c>
      <c r="O295" s="184">
        <f>B295/'Total x Ano'!$K$30</f>
        <v>7.4440942586919648E-4</v>
      </c>
      <c r="P295" s="184">
        <f>C295/'Total x Ano'!$K$30</f>
        <v>5.0306601701209392E-4</v>
      </c>
      <c r="Q295" s="184">
        <f>D295/'Total x Ano'!$K$30</f>
        <v>2.7461111037383164E-3</v>
      </c>
      <c r="R295" s="184">
        <f>E295/'Total x Ano'!$K$30</f>
        <v>1.1000698363679001E-4</v>
      </c>
      <c r="S295" s="184">
        <f>F295/'Total x Ano'!$K$30</f>
        <v>4.4800634701214529E-4</v>
      </c>
      <c r="T295" s="184">
        <f>G295/'Total x Ano'!$K$30</f>
        <v>1.4144914271740745E-4</v>
      </c>
      <c r="U295" s="184">
        <f>H295/'Total x Ano'!$K$30</f>
        <v>1.7913504007612831E-4</v>
      </c>
      <c r="V295" s="184">
        <f>I295/'Total x Ano'!$K$30</f>
        <v>1.1058410094570483E-5</v>
      </c>
      <c r="W295" s="184">
        <f>J295/'Total x Ano'!$K$30</f>
        <v>0</v>
      </c>
      <c r="X295" s="184">
        <f>K295/'Total x Ano'!$K$30</f>
        <v>4.1055870254731394E-4</v>
      </c>
      <c r="Y295" s="184">
        <f>L295/'Total x Ano'!$K$30</f>
        <v>5.2938011727039621E-3</v>
      </c>
    </row>
    <row r="296" spans="1:25" x14ac:dyDescent="0.25">
      <c r="A296" s="162" t="s">
        <v>531</v>
      </c>
      <c r="B296" s="183">
        <f>'[1]SCC x Atuacao = Serv. Industria'!B72</f>
        <v>501.18619156746195</v>
      </c>
      <c r="C296" s="183">
        <f>'[1]SCC x Atuacao = Serv. Industria'!C72</f>
        <v>12696.859920727928</v>
      </c>
      <c r="D296" s="183">
        <f>'[1]SCC x Atuacao = Serv. Industria'!D72</f>
        <v>122895.58326682856</v>
      </c>
      <c r="E296" s="183">
        <f>'[1]SCC x Atuacao = Serv. Industria'!E72</f>
        <v>0</v>
      </c>
      <c r="F296" s="183">
        <f>'[1]SCC x Atuacao = Serv. Industria'!F72</f>
        <v>8386.108427032792</v>
      </c>
      <c r="G296" s="183">
        <f>'[1]SCC x Atuacao = Serv. Industria'!G72</f>
        <v>5272.8459084154256</v>
      </c>
      <c r="H296" s="183">
        <f>'[1]SCC x Atuacao = Serv. Industria'!H72</f>
        <v>4029.4647925878126</v>
      </c>
      <c r="I296" s="183">
        <f>'[1]SCC x Atuacao = Serv. Industria'!I72</f>
        <v>0</v>
      </c>
      <c r="J296" s="183">
        <f>'[1]SCC x Atuacao = Serv. Industria'!J72</f>
        <v>1160.6236132741967</v>
      </c>
      <c r="K296" s="183">
        <f>'[1]SCC x Atuacao = Serv. Industria'!K72</f>
        <v>2843.8630530470809</v>
      </c>
      <c r="L296" s="177">
        <f t="shared" si="17"/>
        <v>157786.53517348124</v>
      </c>
      <c r="N296" s="162" t="s">
        <v>531</v>
      </c>
      <c r="O296" s="184">
        <f>B296/'Total x Ano'!$K$30</f>
        <v>2.7692951903371852E-6</v>
      </c>
      <c r="P296" s="184">
        <f>C296/'Total x Ano'!$K$30</f>
        <v>7.0156268673104391E-5</v>
      </c>
      <c r="Q296" s="184">
        <f>D296/'Total x Ano'!$K$30</f>
        <v>6.7905731119629394E-4</v>
      </c>
      <c r="R296" s="184">
        <f>E296/'Total x Ano'!$K$30</f>
        <v>0</v>
      </c>
      <c r="S296" s="184">
        <f>F296/'Total x Ano'!$K$30</f>
        <v>4.6337289660746859E-5</v>
      </c>
      <c r="T296" s="184">
        <f>G296/'Total x Ano'!$K$30</f>
        <v>2.913501421077847E-5</v>
      </c>
      <c r="U296" s="184">
        <f>H296/'Total x Ano'!$K$30</f>
        <v>2.2264734458958914E-5</v>
      </c>
      <c r="V296" s="184">
        <f>I296/'Total x Ano'!$K$30</f>
        <v>0</v>
      </c>
      <c r="W296" s="184">
        <f>J296/'Total x Ano'!$K$30</f>
        <v>6.41300467592664E-6</v>
      </c>
      <c r="X296" s="184">
        <f>K296/'Total x Ano'!$K$30</f>
        <v>1.5713713600429127E-5</v>
      </c>
      <c r="Y296" s="184">
        <f>L296/'Total x Ano'!$K$30</f>
        <v>8.718466316665754E-4</v>
      </c>
    </row>
    <row r="297" spans="1:25" x14ac:dyDescent="0.25">
      <c r="A297" s="162" t="s">
        <v>532</v>
      </c>
      <c r="B297" s="183">
        <f>'[1]SCC x Atuacao = Serv. Industria'!B73</f>
        <v>33600.044858634537</v>
      </c>
      <c r="C297" s="183">
        <f>'[1]SCC x Atuacao = Serv. Industria'!C73</f>
        <v>37120.006767553066</v>
      </c>
      <c r="D297" s="183">
        <f>'[1]SCC x Atuacao = Serv. Industria'!D73</f>
        <v>627026.50129788474</v>
      </c>
      <c r="E297" s="183">
        <f>'[1]SCC x Atuacao = Serv. Industria'!E73</f>
        <v>11877.842231115197</v>
      </c>
      <c r="F297" s="183">
        <f>'[1]SCC x Atuacao = Serv. Industria'!F73</f>
        <v>138747.4631175957</v>
      </c>
      <c r="G297" s="183">
        <f>'[1]SCC x Atuacao = Serv. Industria'!G73</f>
        <v>68728.418704875439</v>
      </c>
      <c r="H297" s="183">
        <f>'[1]SCC x Atuacao = Serv. Industria'!H73</f>
        <v>79014.509855860335</v>
      </c>
      <c r="I297" s="183">
        <f>'[1]SCC x Atuacao = Serv. Industria'!I73</f>
        <v>5328.9068703494368</v>
      </c>
      <c r="J297" s="183">
        <f>'[1]SCC x Atuacao = Serv. Industria'!J73</f>
        <v>248127.98597652375</v>
      </c>
      <c r="K297" s="183">
        <f>'[1]SCC x Atuacao = Serv. Industria'!K73</f>
        <v>115110.75413640363</v>
      </c>
      <c r="L297" s="177">
        <f t="shared" si="17"/>
        <v>1364682.4338167957</v>
      </c>
      <c r="N297" s="162" t="s">
        <v>532</v>
      </c>
      <c r="O297" s="184">
        <f>B297/'Total x Ano'!$K$30</f>
        <v>1.8565643704412704E-4</v>
      </c>
      <c r="P297" s="184">
        <f>C297/'Total x Ano'!$K$30</f>
        <v>2.0510592258173103E-4</v>
      </c>
      <c r="Q297" s="184">
        <f>D297/'Total x Ano'!$K$30</f>
        <v>3.4646235340752697E-3</v>
      </c>
      <c r="R297" s="184">
        <f>E297/'Total x Ano'!$K$30</f>
        <v>6.5630801318243497E-5</v>
      </c>
      <c r="S297" s="184">
        <f>F297/'Total x Ano'!$K$30</f>
        <v>7.6664658513706137E-4</v>
      </c>
      <c r="T297" s="184">
        <f>G297/'Total x Ano'!$K$30</f>
        <v>3.7975762812546005E-4</v>
      </c>
      <c r="U297" s="184">
        <f>H297/'Total x Ano'!$K$30</f>
        <v>4.3659323778722008E-4</v>
      </c>
      <c r="V297" s="184">
        <f>I297/'Total x Ano'!$K$30</f>
        <v>2.9444778036800871E-5</v>
      </c>
      <c r="W297" s="184">
        <f>J297/'Total x Ano'!$K$30</f>
        <v>1.371026675742617E-3</v>
      </c>
      <c r="X297" s="184">
        <f>K297/'Total x Ano'!$K$30</f>
        <v>6.3604237935817147E-4</v>
      </c>
      <c r="Y297" s="184">
        <f>L297/'Total x Ano'!$K$30</f>
        <v>7.540527979206701E-3</v>
      </c>
    </row>
    <row r="298" spans="1:25" x14ac:dyDescent="0.25">
      <c r="A298" s="162" t="s">
        <v>533</v>
      </c>
      <c r="B298" s="183">
        <f>'[1]SCC x Atuacao = Serv. Industria'!B74</f>
        <v>1086.2722348555387</v>
      </c>
      <c r="C298" s="183">
        <f>'[1]SCC x Atuacao = Serv. Industria'!C74</f>
        <v>63.965339250865391</v>
      </c>
      <c r="D298" s="183">
        <f>'[1]SCC x Atuacao = Serv. Industria'!D74</f>
        <v>91232.605521141595</v>
      </c>
      <c r="E298" s="183">
        <f>'[1]SCC x Atuacao = Serv. Industria'!E74</f>
        <v>68.908373448824833</v>
      </c>
      <c r="F298" s="183">
        <f>'[1]SCC x Atuacao = Serv. Industria'!F74</f>
        <v>195.91287352515138</v>
      </c>
      <c r="G298" s="183">
        <f>'[1]SCC x Atuacao = Serv. Industria'!G74</f>
        <v>4698.1738545681947</v>
      </c>
      <c r="H298" s="183">
        <f>'[1]SCC x Atuacao = Serv. Industria'!H74</f>
        <v>1838.7079011012902</v>
      </c>
      <c r="I298" s="183">
        <f>'[1]SCC x Atuacao = Serv. Industria'!I74</f>
        <v>0</v>
      </c>
      <c r="J298" s="183">
        <f>'[1]SCC x Atuacao = Serv. Industria'!J74</f>
        <v>651.50369059757088</v>
      </c>
      <c r="K298" s="183">
        <f>'[1]SCC x Atuacao = Serv. Industria'!K74</f>
        <v>3882.5199564735794</v>
      </c>
      <c r="L298" s="177">
        <f t="shared" si="17"/>
        <v>103718.56974496262</v>
      </c>
      <c r="N298" s="162" t="s">
        <v>533</v>
      </c>
      <c r="O298" s="184">
        <f>B298/'Total x Ano'!$K$30</f>
        <v>6.0021774861236378E-6</v>
      </c>
      <c r="P298" s="184">
        <f>C298/'Total x Ano'!$K$30</f>
        <v>3.5343931919134727E-7</v>
      </c>
      <c r="Q298" s="184">
        <f>D298/'Total x Ano'!$K$30</f>
        <v>5.041041032704096E-4</v>
      </c>
      <c r="R298" s="184">
        <f>E298/'Total x Ano'!$K$30</f>
        <v>3.807519647917174E-7</v>
      </c>
      <c r="S298" s="184">
        <f>F298/'Total x Ano'!$K$30</f>
        <v>1.0825130211220326E-6</v>
      </c>
      <c r="T298" s="184">
        <f>G298/'Total x Ano'!$K$30</f>
        <v>2.5959674224329314E-5</v>
      </c>
      <c r="U298" s="184">
        <f>H298/'Total x Ano'!$K$30</f>
        <v>1.015974708127885E-5</v>
      </c>
      <c r="V298" s="184">
        <f>I298/'Total x Ano'!$K$30</f>
        <v>0</v>
      </c>
      <c r="W298" s="184">
        <f>J298/'Total x Ano'!$K$30</f>
        <v>3.5998717985747305E-6</v>
      </c>
      <c r="X298" s="184">
        <f>K298/'Total x Ano'!$K$30</f>
        <v>2.1452793438350694E-5</v>
      </c>
      <c r="Y298" s="184">
        <f>L298/'Total x Ano'!$K$30</f>
        <v>5.7309507160417206E-4</v>
      </c>
    </row>
    <row r="299" spans="1:25" x14ac:dyDescent="0.25">
      <c r="A299" s="162" t="s">
        <v>534</v>
      </c>
      <c r="B299" s="183">
        <f>'[1]SCC x Atuacao = Serv. Industria'!B75</f>
        <v>1669.6994903572547</v>
      </c>
      <c r="C299" s="183">
        <f>'[1]SCC x Atuacao = Serv. Industria'!C75</f>
        <v>7744.1591837389169</v>
      </c>
      <c r="D299" s="183">
        <f>'[1]SCC x Atuacao = Serv. Industria'!D75</f>
        <v>158333.16104345641</v>
      </c>
      <c r="E299" s="183">
        <f>'[1]SCC x Atuacao = Serv. Industria'!E75</f>
        <v>3264.2984916718638</v>
      </c>
      <c r="F299" s="183">
        <f>'[1]SCC x Atuacao = Serv. Industria'!F75</f>
        <v>21455.610942669518</v>
      </c>
      <c r="G299" s="183">
        <f>'[1]SCC x Atuacao = Serv. Industria'!G75</f>
        <v>11214.809042571556</v>
      </c>
      <c r="H299" s="183">
        <f>'[1]SCC x Atuacao = Serv. Industria'!H75</f>
        <v>3040.0398088064917</v>
      </c>
      <c r="I299" s="183">
        <f>'[1]SCC x Atuacao = Serv. Industria'!I75</f>
        <v>223.37726524657111</v>
      </c>
      <c r="J299" s="183">
        <f>'[1]SCC x Atuacao = Serv. Industria'!J75</f>
        <v>525.99507103391807</v>
      </c>
      <c r="K299" s="183">
        <f>'[1]SCC x Atuacao = Serv. Industria'!K75</f>
        <v>19653.594224553461</v>
      </c>
      <c r="L299" s="177">
        <f t="shared" si="17"/>
        <v>227124.74456410596</v>
      </c>
      <c r="N299" s="162" t="s">
        <v>534</v>
      </c>
      <c r="O299" s="184">
        <f>B299/'Total x Ano'!$K$30</f>
        <v>9.2258941801520048E-6</v>
      </c>
      <c r="P299" s="184">
        <f>C299/'Total x Ano'!$K$30</f>
        <v>4.2790210787056397E-5</v>
      </c>
      <c r="Q299" s="184">
        <f>D299/'Total x Ano'!$K$30</f>
        <v>8.7486700297389694E-4</v>
      </c>
      <c r="R299" s="184">
        <f>E299/'Total x Ano'!$K$30</f>
        <v>1.8036821973366401E-5</v>
      </c>
      <c r="S299" s="184">
        <f>F299/'Total x Ano'!$K$30</f>
        <v>1.1855258821767197E-4</v>
      </c>
      <c r="T299" s="184">
        <f>G299/'Total x Ano'!$K$30</f>
        <v>6.1967223488364911E-5</v>
      </c>
      <c r="U299" s="184">
        <f>H299/'Total x Ano'!$K$30</f>
        <v>1.6797684698039391E-5</v>
      </c>
      <c r="V299" s="184">
        <f>I299/'Total x Ano'!$K$30</f>
        <v>1.2342670182978036E-6</v>
      </c>
      <c r="W299" s="184">
        <f>J299/'Total x Ano'!$K$30</f>
        <v>2.9063762028232687E-6</v>
      </c>
      <c r="X299" s="184">
        <f>K299/'Total x Ano'!$K$30</f>
        <v>1.0859557760096132E-4</v>
      </c>
      <c r="Y299" s="184">
        <f>L299/'Total x Ano'!$K$30</f>
        <v>1.2549736471406305E-3</v>
      </c>
    </row>
    <row r="300" spans="1:25" x14ac:dyDescent="0.25">
      <c r="A300" s="162" t="s">
        <v>535</v>
      </c>
      <c r="B300" s="183">
        <f>'[1]SCC x Atuacao = Serv. Industria'!B76</f>
        <v>10471.11489278778</v>
      </c>
      <c r="C300" s="183">
        <f>'[1]SCC x Atuacao = Serv. Industria'!C76</f>
        <v>15977.365431311673</v>
      </c>
      <c r="D300" s="183">
        <f>'[1]SCC x Atuacao = Serv. Industria'!D76</f>
        <v>387655.7184501944</v>
      </c>
      <c r="E300" s="183">
        <f>'[1]SCC x Atuacao = Serv. Industria'!E76</f>
        <v>8890.5531944630602</v>
      </c>
      <c r="F300" s="183">
        <f>'[1]SCC x Atuacao = Serv. Industria'!F76</f>
        <v>29742.899472682166</v>
      </c>
      <c r="G300" s="183">
        <f>'[1]SCC x Atuacao = Serv. Industria'!G76</f>
        <v>20983.974302427239</v>
      </c>
      <c r="H300" s="183">
        <f>'[1]SCC x Atuacao = Serv. Industria'!H76</f>
        <v>15255.703865102096</v>
      </c>
      <c r="I300" s="183">
        <f>'[1]SCC x Atuacao = Serv. Industria'!I76</f>
        <v>2301.5457210180202</v>
      </c>
      <c r="J300" s="183">
        <f>'[1]SCC x Atuacao = Serv. Industria'!J76</f>
        <v>13098.179742258602</v>
      </c>
      <c r="K300" s="183">
        <f>'[1]SCC x Atuacao = Serv. Industria'!K76</f>
        <v>45959.479510991427</v>
      </c>
      <c r="L300" s="177">
        <f t="shared" si="17"/>
        <v>550336.53458323656</v>
      </c>
      <c r="N300" s="162" t="s">
        <v>535</v>
      </c>
      <c r="O300" s="184">
        <f>B300/'Total x Ano'!$K$30</f>
        <v>5.7857954983506484E-5</v>
      </c>
      <c r="P300" s="184">
        <f>C300/'Total x Ano'!$K$30</f>
        <v>8.8282642234837597E-5</v>
      </c>
      <c r="Q300" s="184">
        <f>D300/'Total x Ano'!$K$30</f>
        <v>2.1419846250219903E-3</v>
      </c>
      <c r="R300" s="184">
        <f>E300/'Total x Ano'!$K$30</f>
        <v>4.9124590052775648E-5</v>
      </c>
      <c r="S300" s="184">
        <f>F300/'Total x Ano'!$K$30</f>
        <v>1.6434385033390163E-4</v>
      </c>
      <c r="T300" s="184">
        <f>G300/'Total x Ano'!$K$30</f>
        <v>1.159465685359946E-4</v>
      </c>
      <c r="U300" s="184">
        <f>H300/'Total x Ano'!$K$30</f>
        <v>8.4295114369983446E-5</v>
      </c>
      <c r="V300" s="184">
        <f>I300/'Total x Ano'!$K$30</f>
        <v>1.2717149041203001E-5</v>
      </c>
      <c r="W300" s="184">
        <f>J300/'Total x Ano'!$K$30</f>
        <v>7.2373754051294976E-5</v>
      </c>
      <c r="X300" s="184">
        <f>K300/'Total x Ano'!$K$30</f>
        <v>2.5394826853097192E-4</v>
      </c>
      <c r="Y300" s="184">
        <f>L300/'Total x Ano'!$K$30</f>
        <v>3.0408745171564603E-3</v>
      </c>
    </row>
    <row r="301" spans="1:25" x14ac:dyDescent="0.25">
      <c r="A301" s="162" t="s">
        <v>536</v>
      </c>
      <c r="B301" s="183">
        <f>'[1]SCC x Atuacao = Serv. Industria'!B77</f>
        <v>10263.458548841318</v>
      </c>
      <c r="C301" s="183">
        <f>'[1]SCC x Atuacao = Serv. Industria'!C77</f>
        <v>71340.971292998525</v>
      </c>
      <c r="D301" s="183">
        <f>'[1]SCC x Atuacao = Serv. Industria'!D77</f>
        <v>232957.85732214164</v>
      </c>
      <c r="E301" s="183">
        <f>'[1]SCC x Atuacao = Serv. Industria'!E77</f>
        <v>17807.237885550698</v>
      </c>
      <c r="F301" s="183">
        <f>'[1]SCC x Atuacao = Serv. Industria'!F77</f>
        <v>26814.833798993051</v>
      </c>
      <c r="G301" s="183">
        <f>'[1]SCC x Atuacao = Serv. Industria'!G77</f>
        <v>13217.869869006327</v>
      </c>
      <c r="H301" s="183">
        <f>'[1]SCC x Atuacao = Serv. Industria'!H77</f>
        <v>11670.243185200752</v>
      </c>
      <c r="I301" s="183">
        <f>'[1]SCC x Atuacao = Serv. Industria'!I77</f>
        <v>884.71498513460801</v>
      </c>
      <c r="J301" s="183">
        <f>'[1]SCC x Atuacao = Serv. Industria'!J77</f>
        <v>16360.367033708342</v>
      </c>
      <c r="K301" s="183">
        <f>'[1]SCC x Atuacao = Serv. Industria'!K77</f>
        <v>46303.160300382689</v>
      </c>
      <c r="L301" s="177">
        <f t="shared" si="17"/>
        <v>447620.7142219579</v>
      </c>
      <c r="N301" s="162" t="s">
        <v>536</v>
      </c>
      <c r="O301" s="184">
        <f>B301/'Total x Ano'!$K$30</f>
        <v>5.6710553630058509E-5</v>
      </c>
      <c r="P301" s="184">
        <f>C301/'Total x Ano'!$K$30</f>
        <v>3.9419323995699306E-4</v>
      </c>
      <c r="Q301" s="184">
        <f>D301/'Total x Ano'!$K$30</f>
        <v>1.2872044056437772E-3</v>
      </c>
      <c r="R301" s="184">
        <f>E301/'Total x Ano'!$K$30</f>
        <v>9.8393569215100434E-5</v>
      </c>
      <c r="S301" s="184">
        <f>F301/'Total x Ano'!$K$30</f>
        <v>1.4816487668385206E-4</v>
      </c>
      <c r="T301" s="184">
        <f>G301/'Total x Ano'!$K$30</f>
        <v>7.3035099670767633E-5</v>
      </c>
      <c r="U301" s="184">
        <f>H301/'Total x Ano'!$K$30</f>
        <v>6.4483716564029791E-5</v>
      </c>
      <c r="V301" s="184">
        <f>I301/'Total x Ano'!$K$30</f>
        <v>4.8884765669421249E-6</v>
      </c>
      <c r="W301" s="184">
        <f>J301/'Total x Ano'!$K$30</f>
        <v>9.0398910626213986E-5</v>
      </c>
      <c r="X301" s="184">
        <f>K301/'Total x Ano'!$K$30</f>
        <v>2.5584727048490825E-4</v>
      </c>
      <c r="Y301" s="184">
        <f>L301/'Total x Ano'!$K$30</f>
        <v>2.4733201190426427E-3</v>
      </c>
    </row>
    <row r="302" spans="1:25" x14ac:dyDescent="0.25">
      <c r="A302" s="162" t="s">
        <v>537</v>
      </c>
      <c r="B302" s="183">
        <f>'[1]SCC x Atuacao = Serv. Industria'!B78</f>
        <v>108953.65082455555</v>
      </c>
      <c r="C302" s="183">
        <f>'[1]SCC x Atuacao = Serv. Industria'!C78</f>
        <v>276891.11057601409</v>
      </c>
      <c r="D302" s="183">
        <f>'[1]SCC x Atuacao = Serv. Industria'!D78</f>
        <v>1065008.8460267985</v>
      </c>
      <c r="E302" s="183">
        <f>'[1]SCC x Atuacao = Serv. Industria'!E78</f>
        <v>64442.056999829918</v>
      </c>
      <c r="F302" s="183">
        <f>'[1]SCC x Atuacao = Serv. Industria'!F78</f>
        <v>268011.75822285353</v>
      </c>
      <c r="G302" s="183">
        <f>'[1]SCC x Atuacao = Serv. Industria'!G78</f>
        <v>48911.529305500211</v>
      </c>
      <c r="H302" s="183">
        <f>'[1]SCC x Atuacao = Serv. Industria'!H78</f>
        <v>165841.53793078708</v>
      </c>
      <c r="I302" s="183">
        <f>'[1]SCC x Atuacao = Serv. Industria'!I78</f>
        <v>30827.767407055704</v>
      </c>
      <c r="J302" s="183">
        <f>'[1]SCC x Atuacao = Serv. Industria'!J78</f>
        <v>4303.3019164382695</v>
      </c>
      <c r="K302" s="183">
        <f>'[1]SCC x Atuacao = Serv. Industria'!K78</f>
        <v>253328.61687756429</v>
      </c>
      <c r="L302" s="177">
        <f t="shared" si="17"/>
        <v>2286520.1760873972</v>
      </c>
      <c r="N302" s="162" t="s">
        <v>537</v>
      </c>
      <c r="O302" s="184">
        <f>B302/'Total x Ano'!$K$30</f>
        <v>6.0202141693982652E-4</v>
      </c>
      <c r="P302" s="184">
        <f>C302/'Total x Ano'!$K$30</f>
        <v>1.5299567978262301E-3</v>
      </c>
      <c r="Q302" s="184">
        <f>D302/'Total x Ano'!$K$30</f>
        <v>5.8846870177020356E-3</v>
      </c>
      <c r="R302" s="184">
        <f>E302/'Total x Ano'!$K$30</f>
        <v>3.5607341444689888E-4</v>
      </c>
      <c r="S302" s="184">
        <f>F302/'Total x Ano'!$K$30</f>
        <v>1.4808940978184488E-3</v>
      </c>
      <c r="T302" s="184">
        <f>G302/'Total x Ano'!$K$30</f>
        <v>2.7025976600459825E-4</v>
      </c>
      <c r="U302" s="184">
        <f>H302/'Total x Ano'!$K$30</f>
        <v>9.1635440296848538E-4</v>
      </c>
      <c r="V302" s="184">
        <f>I302/'Total x Ano'!$K$30</f>
        <v>1.7033826838324105E-4</v>
      </c>
      <c r="W302" s="184">
        <f>J302/'Total x Ano'!$K$30</f>
        <v>2.3777816508652143E-5</v>
      </c>
      <c r="X302" s="184">
        <f>K302/'Total x Ano'!$K$30</f>
        <v>1.3997626672429572E-3</v>
      </c>
      <c r="Y302" s="184">
        <f>L302/'Total x Ano'!$K$30</f>
        <v>1.2634125665841375E-2</v>
      </c>
    </row>
    <row r="303" spans="1:25" x14ac:dyDescent="0.25">
      <c r="A303" s="162" t="s">
        <v>538</v>
      </c>
      <c r="B303" s="183">
        <f>'[1]SCC x Atuacao = Serv. Industria'!B79</f>
        <v>19445.281109076968</v>
      </c>
      <c r="C303" s="183">
        <f>'[1]SCC x Atuacao = Serv. Industria'!C79</f>
        <v>23288.268426561088</v>
      </c>
      <c r="D303" s="183">
        <f>'[1]SCC x Atuacao = Serv. Industria'!D79</f>
        <v>868566.78975623706</v>
      </c>
      <c r="E303" s="183">
        <f>'[1]SCC x Atuacao = Serv. Industria'!E79</f>
        <v>5732.1434130481066</v>
      </c>
      <c r="F303" s="183">
        <f>'[1]SCC x Atuacao = Serv. Industria'!F79</f>
        <v>26943.688607805696</v>
      </c>
      <c r="G303" s="183">
        <f>'[1]SCC x Atuacao = Serv. Industria'!G79</f>
        <v>43313.511844197768</v>
      </c>
      <c r="H303" s="183">
        <f>'[1]SCC x Atuacao = Serv. Industria'!H79</f>
        <v>22841.246299310849</v>
      </c>
      <c r="I303" s="183">
        <f>'[1]SCC x Atuacao = Serv. Industria'!I79</f>
        <v>798.61644685866838</v>
      </c>
      <c r="J303" s="183">
        <f>'[1]SCC x Atuacao = Serv. Industria'!J79</f>
        <v>12492.965356476656</v>
      </c>
      <c r="K303" s="183">
        <f>'[1]SCC x Atuacao = Serv. Industria'!K79</f>
        <v>102630.66451283428</v>
      </c>
      <c r="L303" s="177">
        <f t="shared" si="17"/>
        <v>1126053.1757724071</v>
      </c>
      <c r="N303" s="162" t="s">
        <v>538</v>
      </c>
      <c r="O303" s="184">
        <f>B303/'Total x Ano'!$K$30</f>
        <v>1.0744454726836375E-4</v>
      </c>
      <c r="P303" s="184">
        <f>C303/'Total x Ano'!$K$30</f>
        <v>1.2867890382865031E-4</v>
      </c>
      <c r="Q303" s="184">
        <f>D303/'Total x Ano'!$K$30</f>
        <v>4.7992500069403646E-3</v>
      </c>
      <c r="R303" s="184">
        <f>E303/'Total x Ano'!$K$30</f>
        <v>3.1672854222960743E-5</v>
      </c>
      <c r="S303" s="184">
        <f>F303/'Total x Ano'!$K$30</f>
        <v>1.4887686158746773E-4</v>
      </c>
      <c r="T303" s="184">
        <f>G303/'Total x Ano'!$K$30</f>
        <v>2.3932802228970439E-4</v>
      </c>
      <c r="U303" s="184">
        <f>H303/'Total x Ano'!$K$30</f>
        <v>1.2620889119103806E-4</v>
      </c>
      <c r="V303" s="184">
        <f>I303/'Total x Ano'!$K$30</f>
        <v>4.4127406589017936E-6</v>
      </c>
      <c r="W303" s="184">
        <f>J303/'Total x Ano'!$K$30</f>
        <v>6.9029652964976E-5</v>
      </c>
      <c r="X303" s="184">
        <f>K303/'Total x Ano'!$K$30</f>
        <v>5.6708387102130415E-4</v>
      </c>
      <c r="Y303" s="184">
        <f>L303/'Total x Ano'!$K$30</f>
        <v>6.2219863519737311E-3</v>
      </c>
    </row>
    <row r="304" spans="1:25" x14ac:dyDescent="0.25">
      <c r="A304" s="162" t="s">
        <v>539</v>
      </c>
      <c r="B304" s="183">
        <f>'[1]SCC x Atuacao = Serv. Industria'!B80</f>
        <v>5247.4442693816409</v>
      </c>
      <c r="C304" s="183">
        <f>'[1]SCC x Atuacao = Serv. Industria'!C80</f>
        <v>27877.522732398444</v>
      </c>
      <c r="D304" s="183">
        <f>'[1]SCC x Atuacao = Serv. Industria'!D80</f>
        <v>415959.55425909243</v>
      </c>
      <c r="E304" s="183">
        <f>'[1]SCC x Atuacao = Serv. Industria'!E80</f>
        <v>15832.6379246579</v>
      </c>
      <c r="F304" s="183">
        <f>'[1]SCC x Atuacao = Serv. Industria'!F80</f>
        <v>11353.188389747211</v>
      </c>
      <c r="G304" s="183">
        <f>'[1]SCC x Atuacao = Serv. Industria'!G80</f>
        <v>32021.60483191075</v>
      </c>
      <c r="H304" s="183">
        <f>'[1]SCC x Atuacao = Serv. Industria'!H80</f>
        <v>14918.42234793593</v>
      </c>
      <c r="I304" s="183">
        <f>'[1]SCC x Atuacao = Serv. Industria'!I80</f>
        <v>1317.595325061294</v>
      </c>
      <c r="J304" s="183">
        <f>'[1]SCC x Atuacao = Serv. Industria'!J80</f>
        <v>0</v>
      </c>
      <c r="K304" s="183">
        <f>'[1]SCC x Atuacao = Serv. Industria'!K80</f>
        <v>83003.67986964609</v>
      </c>
      <c r="L304" s="177">
        <f t="shared" si="17"/>
        <v>607531.64994983166</v>
      </c>
      <c r="N304" s="162" t="s">
        <v>539</v>
      </c>
      <c r="O304" s="184">
        <f>B304/'Total x Ano'!$K$30</f>
        <v>2.8994657916079012E-5</v>
      </c>
      <c r="P304" s="184">
        <f>C304/'Total x Ano'!$K$30</f>
        <v>1.5403674506653869E-4</v>
      </c>
      <c r="Q304" s="184">
        <f>D304/'Total x Ano'!$K$30</f>
        <v>2.2983769552426926E-3</v>
      </c>
      <c r="R304" s="184">
        <f>E304/'Total x Ano'!$K$30</f>
        <v>8.7482953027853859E-5</v>
      </c>
      <c r="S304" s="184">
        <f>F304/'Total x Ano'!$K$30</f>
        <v>6.2731836055556837E-5</v>
      </c>
      <c r="T304" s="184">
        <f>G304/'Total x Ano'!$K$30</f>
        <v>1.7693479537125685E-4</v>
      </c>
      <c r="U304" s="184">
        <f>H304/'Total x Ano'!$K$30</f>
        <v>8.2431471478393203E-5</v>
      </c>
      <c r="V304" s="184">
        <f>I304/'Total x Ano'!$K$30</f>
        <v>7.2803490157845965E-6</v>
      </c>
      <c r="W304" s="184">
        <f>J304/'Total x Ano'!$K$30</f>
        <v>0</v>
      </c>
      <c r="X304" s="184">
        <f>K304/'Total x Ano'!$K$30</f>
        <v>4.5863532417843544E-4</v>
      </c>
      <c r="Y304" s="184">
        <f>L304/'Total x Ano'!$K$30</f>
        <v>3.3569050873525912E-3</v>
      </c>
    </row>
    <row r="305" spans="1:25" x14ac:dyDescent="0.25">
      <c r="A305" s="162" t="s">
        <v>540</v>
      </c>
      <c r="B305" s="183">
        <f>'[1]SCC x Atuacao = Serv. Industria'!B81</f>
        <v>69365.450781773543</v>
      </c>
      <c r="C305" s="183">
        <f>'[1]SCC x Atuacao = Serv. Industria'!C81</f>
        <v>85146.701555443098</v>
      </c>
      <c r="D305" s="183">
        <f>'[1]SCC x Atuacao = Serv. Industria'!D81</f>
        <v>990138.00421179726</v>
      </c>
      <c r="E305" s="183">
        <f>'[1]SCC x Atuacao = Serv. Industria'!E81</f>
        <v>26420.44774664447</v>
      </c>
      <c r="F305" s="183">
        <f>'[1]SCC x Atuacao = Serv. Industria'!F81</f>
        <v>465802.94716159051</v>
      </c>
      <c r="G305" s="183">
        <f>'[1]SCC x Atuacao = Serv. Industria'!G81</f>
        <v>68871.078109515962</v>
      </c>
      <c r="H305" s="183">
        <f>'[1]SCC x Atuacao = Serv. Industria'!H81</f>
        <v>83956.164548633795</v>
      </c>
      <c r="I305" s="183">
        <f>'[1]SCC x Atuacao = Serv. Industria'!I81</f>
        <v>7772.7452958314479</v>
      </c>
      <c r="J305" s="183">
        <f>'[1]SCC x Atuacao = Serv. Industria'!J81</f>
        <v>9688.9327321141791</v>
      </c>
      <c r="K305" s="183">
        <f>'[1]SCC x Atuacao = Serv. Industria'!K81</f>
        <v>349821.95336995879</v>
      </c>
      <c r="L305" s="177">
        <f t="shared" si="17"/>
        <v>2156984.4255133029</v>
      </c>
      <c r="N305" s="162" t="s">
        <v>540</v>
      </c>
      <c r="O305" s="184">
        <f>B305/'Total x Ano'!$K$30</f>
        <v>3.8327753728562084E-4</v>
      </c>
      <c r="P305" s="184">
        <f>C305/'Total x Ano'!$K$30</f>
        <v>4.7047655154486642E-4</v>
      </c>
      <c r="Q305" s="184">
        <f>D305/'Total x Ano'!$K$30</f>
        <v>5.4709895423459727E-3</v>
      </c>
      <c r="R305" s="184">
        <f>E305/'Total x Ano'!$K$30</f>
        <v>1.4598570372122667E-4</v>
      </c>
      <c r="S305" s="184">
        <f>F305/'Total x Ano'!$K$30</f>
        <v>2.5737857166119589E-3</v>
      </c>
      <c r="T305" s="184">
        <f>G305/'Total x Ano'!$K$30</f>
        <v>3.8054589007236605E-4</v>
      </c>
      <c r="U305" s="184">
        <f>H305/'Total x Ano'!$K$30</f>
        <v>4.6389826095676338E-4</v>
      </c>
      <c r="V305" s="184">
        <f>I305/'Total x Ano'!$K$30</f>
        <v>4.2948162829750757E-5</v>
      </c>
      <c r="W305" s="184">
        <f>J305/'Total x Ano'!$K$30</f>
        <v>5.3536021674157949E-5</v>
      </c>
      <c r="X305" s="184">
        <f>K305/'Total x Ano'!$K$30</f>
        <v>1.9329348438590938E-3</v>
      </c>
      <c r="Y305" s="184">
        <f>L305/'Total x Ano'!$K$30</f>
        <v>1.1918378230901777E-2</v>
      </c>
    </row>
    <row r="306" spans="1:25" x14ac:dyDescent="0.25">
      <c r="A306" s="162" t="s">
        <v>541</v>
      </c>
      <c r="B306" s="183">
        <f>'[1]SCC x Atuacao = Serv. Industria'!B82</f>
        <v>16172.912658006037</v>
      </c>
      <c r="C306" s="183">
        <f>'[1]SCC x Atuacao = Serv. Industria'!C82</f>
        <v>6815.8878645729383</v>
      </c>
      <c r="D306" s="183">
        <f>'[1]SCC x Atuacao = Serv. Industria'!D82</f>
        <v>236496.75706934844</v>
      </c>
      <c r="E306" s="183">
        <f>'[1]SCC x Atuacao = Serv. Industria'!E82</f>
        <v>11506.003970089854</v>
      </c>
      <c r="F306" s="183">
        <f>'[1]SCC x Atuacao = Serv. Industria'!F82</f>
        <v>44795.764553171306</v>
      </c>
      <c r="G306" s="183">
        <f>'[1]SCC x Atuacao = Serv. Industria'!G82</f>
        <v>21449.267981390418</v>
      </c>
      <c r="H306" s="183">
        <f>'[1]SCC x Atuacao = Serv. Industria'!H82</f>
        <v>23476.408555503389</v>
      </c>
      <c r="I306" s="183">
        <f>'[1]SCC x Atuacao = Serv. Industria'!I82</f>
        <v>302.12841871139148</v>
      </c>
      <c r="J306" s="183">
        <f>'[1]SCC x Atuacao = Serv. Industria'!J82</f>
        <v>408.5628781919105</v>
      </c>
      <c r="K306" s="183">
        <f>'[1]SCC x Atuacao = Serv. Industria'!K82</f>
        <v>37972.347819732771</v>
      </c>
      <c r="L306" s="177">
        <f t="shared" si="17"/>
        <v>399396.04176871845</v>
      </c>
      <c r="N306" s="162" t="s">
        <v>541</v>
      </c>
      <c r="O306" s="184">
        <f>B306/'Total x Ano'!$K$30</f>
        <v>8.9363134881043283E-5</v>
      </c>
      <c r="P306" s="184">
        <f>C306/'Total x Ano'!$K$30</f>
        <v>3.7661064488243661E-5</v>
      </c>
      <c r="Q306" s="184">
        <f>D306/'Total x Ano'!$K$30</f>
        <v>1.306758531862568E-3</v>
      </c>
      <c r="R306" s="184">
        <f>E306/'Total x Ano'!$K$30</f>
        <v>6.3576215766673641E-5</v>
      </c>
      <c r="S306" s="184">
        <f>F306/'Total x Ano'!$K$30</f>
        <v>2.4751818268695498E-4</v>
      </c>
      <c r="T306" s="184">
        <f>G306/'Total x Ano'!$K$30</f>
        <v>1.1851754030043433E-4</v>
      </c>
      <c r="U306" s="184">
        <f>H306/'Total x Ano'!$K$30</f>
        <v>1.2971846869088216E-4</v>
      </c>
      <c r="V306" s="184">
        <f>I306/'Total x Ano'!$K$30</f>
        <v>1.6694050851339434E-6</v>
      </c>
      <c r="W306" s="184">
        <f>J306/'Total x Ano'!$K$30</f>
        <v>2.2575067560992036E-6</v>
      </c>
      <c r="X306" s="184">
        <f>K306/'Total x Ano'!$K$30</f>
        <v>2.0981551757066335E-4</v>
      </c>
      <c r="Y306" s="184">
        <f>L306/'Total x Ano'!$K$30</f>
        <v>2.2068555680886965E-3</v>
      </c>
    </row>
    <row r="307" spans="1:25" x14ac:dyDescent="0.25">
      <c r="A307" s="162" t="s">
        <v>542</v>
      </c>
      <c r="B307" s="183">
        <f>'[1]SCC x Atuacao = Serv. Industria'!B83</f>
        <v>58377.999244566527</v>
      </c>
      <c r="C307" s="183">
        <f>'[1]SCC x Atuacao = Serv. Industria'!C83</f>
        <v>6423.5137813355195</v>
      </c>
      <c r="D307" s="183">
        <f>'[1]SCC x Atuacao = Serv. Industria'!D83</f>
        <v>236061.08607142308</v>
      </c>
      <c r="E307" s="183">
        <f>'[1]SCC x Atuacao = Serv. Industria'!E83</f>
        <v>13803.3995804802</v>
      </c>
      <c r="F307" s="183">
        <f>'[1]SCC x Atuacao = Serv. Industria'!F83</f>
        <v>44005.826197824354</v>
      </c>
      <c r="G307" s="183">
        <f>'[1]SCC x Atuacao = Serv. Industria'!G83</f>
        <v>18456.667467455372</v>
      </c>
      <c r="H307" s="183">
        <f>'[1]SCC x Atuacao = Serv. Industria'!H83</f>
        <v>24020.691000919935</v>
      </c>
      <c r="I307" s="183">
        <f>'[1]SCC x Atuacao = Serv. Industria'!I83</f>
        <v>466.64062086296138</v>
      </c>
      <c r="J307" s="183">
        <f>'[1]SCC x Atuacao = Serv. Industria'!J83</f>
        <v>267.56601133663537</v>
      </c>
      <c r="K307" s="183">
        <f>'[1]SCC x Atuacao = Serv. Industria'!K83</f>
        <v>53571.385380883679</v>
      </c>
      <c r="L307" s="177">
        <f t="shared" si="17"/>
        <v>455454.77535708819</v>
      </c>
      <c r="N307" s="162" t="s">
        <v>542</v>
      </c>
      <c r="O307" s="184">
        <f>B307/'Total x Ano'!$K$30</f>
        <v>3.2256657355996795E-4</v>
      </c>
      <c r="P307" s="184">
        <f>C307/'Total x Ano'!$K$30</f>
        <v>3.5493008624366006E-5</v>
      </c>
      <c r="Q307" s="184">
        <f>D307/'Total x Ano'!$K$30</f>
        <v>1.3043512396836859E-3</v>
      </c>
      <c r="R307" s="184">
        <f>E307/'Total x Ano'!$K$30</f>
        <v>7.6270433447049168E-5</v>
      </c>
      <c r="S307" s="184">
        <f>F307/'Total x Ano'!$K$30</f>
        <v>2.4315339266494035E-4</v>
      </c>
      <c r="T307" s="184">
        <f>G307/'Total x Ano'!$K$30</f>
        <v>1.0198198056379823E-4</v>
      </c>
      <c r="U307" s="184">
        <f>H307/'Total x Ano'!$K$30</f>
        <v>1.3272589144840662E-4</v>
      </c>
      <c r="V307" s="184">
        <f>I307/'Total x Ano'!$K$30</f>
        <v>2.5784142674206382E-6</v>
      </c>
      <c r="W307" s="184">
        <f>J307/'Total x Ano'!$K$30</f>
        <v>1.4784311315019766E-6</v>
      </c>
      <c r="X307" s="184">
        <f>K307/'Total x Ano'!$K$30</f>
        <v>2.9600771603662928E-4</v>
      </c>
      <c r="Y307" s="184">
        <f>L307/'Total x Ano'!$K$30</f>
        <v>2.5166070814277657E-3</v>
      </c>
    </row>
    <row r="308" spans="1:25" x14ac:dyDescent="0.25">
      <c r="A308" s="162" t="s">
        <v>543</v>
      </c>
      <c r="B308" s="183">
        <f>'[1]SCC x Atuacao = Serv. Industria'!B84</f>
        <v>79842.689816307393</v>
      </c>
      <c r="C308" s="183">
        <f>'[1]SCC x Atuacao = Serv. Industria'!C84</f>
        <v>157786.5421388789</v>
      </c>
      <c r="D308" s="183">
        <f>'[1]SCC x Atuacao = Serv. Industria'!D84</f>
        <v>983699.39006998087</v>
      </c>
      <c r="E308" s="183">
        <f>'[1]SCC x Atuacao = Serv. Industria'!E84</f>
        <v>67750.380367365287</v>
      </c>
      <c r="F308" s="183">
        <f>'[1]SCC x Atuacao = Serv. Industria'!F84</f>
        <v>180615.23569173261</v>
      </c>
      <c r="G308" s="183">
        <f>'[1]SCC x Atuacao = Serv. Industria'!G84</f>
        <v>135230.16997823093</v>
      </c>
      <c r="H308" s="183">
        <f>'[1]SCC x Atuacao = Serv. Industria'!H84</f>
        <v>39081.032407927414</v>
      </c>
      <c r="I308" s="183">
        <f>'[1]SCC x Atuacao = Serv. Industria'!I84</f>
        <v>5765.6952675003176</v>
      </c>
      <c r="J308" s="183">
        <f>'[1]SCC x Atuacao = Serv. Industria'!J84</f>
        <v>33537.847969943999</v>
      </c>
      <c r="K308" s="183">
        <f>'[1]SCC x Atuacao = Serv. Industria'!K84</f>
        <v>428959.80577216379</v>
      </c>
      <c r="L308" s="177">
        <f t="shared" si="17"/>
        <v>2112268.7894800315</v>
      </c>
      <c r="N308" s="162" t="s">
        <v>543</v>
      </c>
      <c r="O308" s="184">
        <f>B308/'Total x Ano'!$K$30</f>
        <v>4.4116933110301322E-4</v>
      </c>
      <c r="P308" s="184">
        <f>C308/'Total x Ano'!$K$30</f>
        <v>8.7184667015375358E-4</v>
      </c>
      <c r="Q308" s="184">
        <f>D308/'Total x Ano'!$K$30</f>
        <v>5.4354130969542823E-3</v>
      </c>
      <c r="R308" s="184">
        <f>E308/'Total x Ano'!$K$30</f>
        <v>3.7435349507151163E-4</v>
      </c>
      <c r="S308" s="184">
        <f>F308/'Total x Ano'!$K$30</f>
        <v>9.9798620137244169E-4</v>
      </c>
      <c r="T308" s="184">
        <f>G308/'Total x Ano'!$K$30</f>
        <v>7.4721184583711054E-4</v>
      </c>
      <c r="U308" s="184">
        <f>H308/'Total x Ano'!$K$30</f>
        <v>2.1594153410772334E-4</v>
      </c>
      <c r="V308" s="184">
        <f>I308/'Total x Ano'!$K$30</f>
        <v>3.1858244384790242E-5</v>
      </c>
      <c r="W308" s="184">
        <f>J308/'Total x Ano'!$K$30</f>
        <v>1.8531276926635776E-4</v>
      </c>
      <c r="X308" s="184">
        <f>K308/'Total x Ano'!$K$30</f>
        <v>2.3702096086438713E-3</v>
      </c>
      <c r="Y308" s="184">
        <f>L308/'Total x Ano'!$K$30</f>
        <v>1.1671302796894855E-2</v>
      </c>
    </row>
    <row r="309" spans="1:25" x14ac:dyDescent="0.25">
      <c r="A309" s="162" t="s">
        <v>544</v>
      </c>
      <c r="B309" s="183">
        <f>'[1]SCC x Atuacao = Serv. Industria'!B85</f>
        <v>278767.48135747749</v>
      </c>
      <c r="C309" s="183">
        <f>'[1]SCC x Atuacao = Serv. Industria'!C85</f>
        <v>321606.05786037544</v>
      </c>
      <c r="D309" s="183">
        <f>'[1]SCC x Atuacao = Serv. Industria'!D85</f>
        <v>2492426.5444783955</v>
      </c>
      <c r="E309" s="183">
        <f>'[1]SCC x Atuacao = Serv. Industria'!E85</f>
        <v>205296.83435401309</v>
      </c>
      <c r="F309" s="183">
        <f>'[1]SCC x Atuacao = Serv. Industria'!F85</f>
        <v>761336.50774146174</v>
      </c>
      <c r="G309" s="183">
        <f>'[1]SCC x Atuacao = Serv. Industria'!G85</f>
        <v>316771.38872797776</v>
      </c>
      <c r="H309" s="183">
        <f>'[1]SCC x Atuacao = Serv. Industria'!H85</f>
        <v>272951.49272027303</v>
      </c>
      <c r="I309" s="183">
        <f>'[1]SCC x Atuacao = Serv. Industria'!I85</f>
        <v>42551.664482576096</v>
      </c>
      <c r="J309" s="183">
        <f>'[1]SCC x Atuacao = Serv. Industria'!J85</f>
        <v>207383.53849150467</v>
      </c>
      <c r="K309" s="183">
        <f>'[1]SCC x Atuacao = Serv. Industria'!K85</f>
        <v>904693.80923572311</v>
      </c>
      <c r="L309" s="177">
        <f t="shared" si="17"/>
        <v>5803785.3194497777</v>
      </c>
      <c r="N309" s="162" t="s">
        <v>544</v>
      </c>
      <c r="O309" s="184">
        <f>B309/'Total x Ano'!$K$30</f>
        <v>1.5403246504682683E-3</v>
      </c>
      <c r="P309" s="184">
        <f>C309/'Total x Ano'!$K$30</f>
        <v>1.7770284261635697E-3</v>
      </c>
      <c r="Q309" s="184">
        <f>D309/'Total x Ano'!$K$30</f>
        <v>1.3771857561170806E-2</v>
      </c>
      <c r="R309" s="184">
        <f>E309/'Total x Ano'!$K$30</f>
        <v>1.1343639260889171E-3</v>
      </c>
      <c r="S309" s="184">
        <f>F309/'Total x Ano'!$K$30</f>
        <v>4.2067510330294957E-3</v>
      </c>
      <c r="T309" s="184">
        <f>G309/'Total x Ano'!$K$30</f>
        <v>1.7503145497629697E-3</v>
      </c>
      <c r="U309" s="184">
        <f>H309/'Total x Ano'!$K$30</f>
        <v>1.5081885109834716E-3</v>
      </c>
      <c r="V309" s="184">
        <f>I309/'Total x Ano'!$K$30</f>
        <v>2.351184485428467E-4</v>
      </c>
      <c r="W309" s="184">
        <f>J309/'Total x Ano'!$K$30</f>
        <v>1.1458939718659951E-3</v>
      </c>
      <c r="X309" s="184">
        <f>K309/'Total x Ano'!$K$30</f>
        <v>4.9988691963136047E-3</v>
      </c>
      <c r="Y309" s="184">
        <f>L309/'Total x Ano'!$K$30</f>
        <v>3.2068710274389942E-2</v>
      </c>
    </row>
    <row r="310" spans="1:25" x14ac:dyDescent="0.25">
      <c r="A310" s="162" t="s">
        <v>545</v>
      </c>
      <c r="B310" s="183">
        <f>'[1]SCC x Atuacao = Serv. Industria'!B86</f>
        <v>18688.969708270735</v>
      </c>
      <c r="C310" s="183">
        <f>'[1]SCC x Atuacao = Serv. Industria'!C86</f>
        <v>19566.085260816035</v>
      </c>
      <c r="D310" s="183">
        <f>'[1]SCC x Atuacao = Serv. Industria'!D86</f>
        <v>629465.98649551685</v>
      </c>
      <c r="E310" s="183">
        <f>'[1]SCC x Atuacao = Serv. Industria'!E86</f>
        <v>18351.034528878274</v>
      </c>
      <c r="F310" s="183">
        <f>'[1]SCC x Atuacao = Serv. Industria'!F86</f>
        <v>281194.92947270401</v>
      </c>
      <c r="G310" s="183">
        <f>'[1]SCC x Atuacao = Serv. Industria'!G86</f>
        <v>54613.797749460326</v>
      </c>
      <c r="H310" s="183">
        <f>'[1]SCC x Atuacao = Serv. Industria'!H86</f>
        <v>27613.668034065366</v>
      </c>
      <c r="I310" s="183">
        <f>'[1]SCC x Atuacao = Serv. Industria'!I86</f>
        <v>16865.131156590098</v>
      </c>
      <c r="J310" s="183">
        <f>'[1]SCC x Atuacao = Serv. Industria'!J86</f>
        <v>14161.238224118189</v>
      </c>
      <c r="K310" s="183">
        <f>'[1]SCC x Atuacao = Serv. Industria'!K86</f>
        <v>147592.20248837158</v>
      </c>
      <c r="L310" s="177">
        <f t="shared" si="17"/>
        <v>1228113.0431187917</v>
      </c>
      <c r="N310" s="162" t="s">
        <v>545</v>
      </c>
      <c r="O310" s="184">
        <f>B310/'Total x Ano'!$K$30</f>
        <v>1.0326556237235239E-4</v>
      </c>
      <c r="P310" s="184">
        <f>C310/'Total x Ano'!$K$30</f>
        <v>1.0811204841267397E-4</v>
      </c>
      <c r="Q310" s="184">
        <f>D310/'Total x Ano'!$K$30</f>
        <v>3.4781028651868729E-3</v>
      </c>
      <c r="R310" s="184">
        <f>E310/'Total x Ano'!$K$30</f>
        <v>1.013983076820138E-4</v>
      </c>
      <c r="S310" s="184">
        <f>F310/'Total x Ano'!$K$30</f>
        <v>1.5537374708998644E-3</v>
      </c>
      <c r="T310" s="184">
        <f>G310/'Total x Ano'!$K$30</f>
        <v>3.0176754662896663E-4</v>
      </c>
      <c r="U310" s="184">
        <f>H310/'Total x Ano'!$K$30</f>
        <v>1.5257882072756913E-4</v>
      </c>
      <c r="V310" s="184">
        <f>I310/'Total x Ano'!$K$30</f>
        <v>9.3187975610984334E-5</v>
      </c>
      <c r="W310" s="184">
        <f>J310/'Total x Ano'!$K$30</f>
        <v>7.8247664367247168E-5</v>
      </c>
      <c r="X310" s="184">
        <f>K310/'Total x Ano'!$K$30</f>
        <v>8.1551803173991267E-4</v>
      </c>
      <c r="Y310" s="184">
        <f>L310/'Total x Ano'!$K$30</f>
        <v>6.7859162936284587E-3</v>
      </c>
    </row>
    <row r="311" spans="1:25" x14ac:dyDescent="0.25">
      <c r="A311" s="162" t="s">
        <v>546</v>
      </c>
      <c r="B311" s="183">
        <f>'[1]SCC x Atuacao = Serv. Industria'!B87</f>
        <v>394215.8707050095</v>
      </c>
      <c r="C311" s="183">
        <f>'[1]SCC x Atuacao = Serv. Industria'!C87</f>
        <v>545480.22592386091</v>
      </c>
      <c r="D311" s="183">
        <f>'[1]SCC x Atuacao = Serv. Industria'!D87</f>
        <v>18025027.179946538</v>
      </c>
      <c r="E311" s="183">
        <f>'[1]SCC x Atuacao = Serv. Industria'!E87</f>
        <v>590382.1800845752</v>
      </c>
      <c r="F311" s="183">
        <f>'[1]SCC x Atuacao = Serv. Industria'!F87</f>
        <v>2144304.8216622886</v>
      </c>
      <c r="G311" s="183">
        <f>'[1]SCC x Atuacao = Serv. Industria'!G87</f>
        <v>543673.26776170323</v>
      </c>
      <c r="H311" s="183">
        <f>'[1]SCC x Atuacao = Serv. Industria'!H87</f>
        <v>312835.05389773654</v>
      </c>
      <c r="I311" s="183">
        <f>'[1]SCC x Atuacao = Serv. Industria'!I87</f>
        <v>225996.33844110568</v>
      </c>
      <c r="J311" s="183">
        <f>'[1]SCC x Atuacao = Serv. Industria'!J87</f>
        <v>619364.32570073451</v>
      </c>
      <c r="K311" s="183">
        <f>'[1]SCC x Atuacao = Serv. Industria'!K87</f>
        <v>1072008.11507017</v>
      </c>
      <c r="L311" s="177">
        <f t="shared" si="17"/>
        <v>24473287.379193723</v>
      </c>
      <c r="N311" s="162" t="s">
        <v>546</v>
      </c>
      <c r="O311" s="184">
        <f>B311/'Total x Ano'!$K$30</f>
        <v>2.1782326270475883E-3</v>
      </c>
      <c r="P311" s="184">
        <f>C311/'Total x Ano'!$K$30</f>
        <v>3.0140410719429332E-3</v>
      </c>
      <c r="Q311" s="184">
        <f>D311/'Total x Ano'!$K$30</f>
        <v>9.959696000204743E-2</v>
      </c>
      <c r="R311" s="184">
        <f>E311/'Total x Ano'!$K$30</f>
        <v>3.2621460033759237E-3</v>
      </c>
      <c r="S311" s="184">
        <f>F311/'Total x Ano'!$K$30</f>
        <v>1.1848317310328173E-2</v>
      </c>
      <c r="T311" s="184">
        <f>G311/'Total x Ano'!$K$30</f>
        <v>3.0040567574670021E-3</v>
      </c>
      <c r="U311" s="184">
        <f>H311/'Total x Ano'!$K$30</f>
        <v>1.7285644032179277E-3</v>
      </c>
      <c r="V311" s="184">
        <f>I311/'Total x Ano'!$K$30</f>
        <v>1.2487386596215237E-3</v>
      </c>
      <c r="W311" s="184">
        <f>J311/'Total x Ano'!$K$30</f>
        <v>3.422286322105512E-3</v>
      </c>
      <c r="X311" s="184">
        <f>K311/'Total x Ano'!$K$30</f>
        <v>5.9233613515600062E-3</v>
      </c>
      <c r="Y311" s="184">
        <f>L311/'Total x Ano'!$K$30</f>
        <v>0.13522670450871402</v>
      </c>
    </row>
    <row r="312" spans="1:25" x14ac:dyDescent="0.25">
      <c r="A312" s="162" t="s">
        <v>547</v>
      </c>
      <c r="B312" s="183">
        <f>'[1]SCC x Atuacao = Serv. Industria'!B88</f>
        <v>2810616.4508531811</v>
      </c>
      <c r="C312" s="183">
        <f>'[1]SCC x Atuacao = Serv. Industria'!C88</f>
        <v>2125699.0615878818</v>
      </c>
      <c r="D312" s="183">
        <f>'[1]SCC x Atuacao = Serv. Industria'!D88</f>
        <v>19386072.266709048</v>
      </c>
      <c r="E312" s="183">
        <f>'[1]SCC x Atuacao = Serv. Industria'!E88</f>
        <v>5389951.8839308023</v>
      </c>
      <c r="F312" s="183">
        <f>'[1]SCC x Atuacao = Serv. Industria'!F88</f>
        <v>9529107.960011607</v>
      </c>
      <c r="G312" s="183">
        <f>'[1]SCC x Atuacao = Serv. Industria'!G88</f>
        <v>1760966.236017707</v>
      </c>
      <c r="H312" s="183">
        <f>'[1]SCC x Atuacao = Serv. Industria'!H88</f>
        <v>2594777.9708211068</v>
      </c>
      <c r="I312" s="183">
        <f>'[1]SCC x Atuacao = Serv. Industria'!I88</f>
        <v>412933.60751381807</v>
      </c>
      <c r="J312" s="183">
        <f>'[1]SCC x Atuacao = Serv. Industria'!J88</f>
        <v>333415.47336471127</v>
      </c>
      <c r="K312" s="183">
        <f>'[1]SCC x Atuacao = Serv. Industria'!K88</f>
        <v>12156258.774238948</v>
      </c>
      <c r="L312" s="177">
        <f t="shared" si="17"/>
        <v>56499799.685048804</v>
      </c>
      <c r="N312" s="162" t="s">
        <v>547</v>
      </c>
      <c r="O312" s="184">
        <f>B312/'Total x Ano'!$K$30</f>
        <v>1.5530010104403684E-2</v>
      </c>
      <c r="P312" s="184">
        <f>C312/'Total x Ano'!$K$30</f>
        <v>1.1745511521275051E-2</v>
      </c>
      <c r="Q312" s="184">
        <f>D312/'Total x Ano'!$K$30</f>
        <v>0.10711738988622976</v>
      </c>
      <c r="R312" s="184">
        <f>E312/'Total x Ano'!$K$30</f>
        <v>2.9782081149594609E-2</v>
      </c>
      <c r="S312" s="184">
        <f>F312/'Total x Ano'!$K$30</f>
        <v>5.2652912801393219E-2</v>
      </c>
      <c r="T312" s="184">
        <f>G312/'Total x Ano'!$K$30</f>
        <v>9.7301869241415342E-3</v>
      </c>
      <c r="U312" s="184">
        <f>H312/'Total x Ano'!$K$30</f>
        <v>1.4337398506759426E-2</v>
      </c>
      <c r="V312" s="184">
        <f>I312/'Total x Ano'!$K$30</f>
        <v>2.2816571415109994E-3</v>
      </c>
      <c r="W312" s="184">
        <f>J312/'Total x Ano'!$K$30</f>
        <v>1.8422811368469375E-3</v>
      </c>
      <c r="X312" s="184">
        <f>K312/'Total x Ano'!$K$30</f>
        <v>6.7169186865881081E-2</v>
      </c>
      <c r="Y312" s="184">
        <f>L312/'Total x Ano'!$K$30</f>
        <v>0.31218861603803627</v>
      </c>
    </row>
    <row r="313" spans="1:25" x14ac:dyDescent="0.25">
      <c r="A313" s="162" t="s">
        <v>548</v>
      </c>
      <c r="B313" s="183">
        <f>'[1]SCC x Atuacao = Serv. Industria'!B89</f>
        <v>200419.72459682124</v>
      </c>
      <c r="C313" s="183">
        <f>'[1]SCC x Atuacao = Serv. Industria'!C89</f>
        <v>281666.07271437882</v>
      </c>
      <c r="D313" s="183">
        <f>'[1]SCC x Atuacao = Serv. Industria'!D89</f>
        <v>2153758.0802463684</v>
      </c>
      <c r="E313" s="183">
        <f>'[1]SCC x Atuacao = Serv. Industria'!E89</f>
        <v>202117.60939007805</v>
      </c>
      <c r="F313" s="183">
        <f>'[1]SCC x Atuacao = Serv. Industria'!F89</f>
        <v>1468850.8126867011</v>
      </c>
      <c r="G313" s="183">
        <f>'[1]SCC x Atuacao = Serv. Industria'!G89</f>
        <v>239636.6368711821</v>
      </c>
      <c r="H313" s="183">
        <f>'[1]SCC x Atuacao = Serv. Industria'!H89</f>
        <v>328323.15491443768</v>
      </c>
      <c r="I313" s="183">
        <f>'[1]SCC x Atuacao = Serv. Industria'!I89</f>
        <v>36662.756598383952</v>
      </c>
      <c r="J313" s="183">
        <f>'[1]SCC x Atuacao = Serv. Industria'!J89</f>
        <v>154202.9696275749</v>
      </c>
      <c r="K313" s="183">
        <f>'[1]SCC x Atuacao = Serv. Industria'!K89</f>
        <v>736355.75293040532</v>
      </c>
      <c r="L313" s="177">
        <f t="shared" si="17"/>
        <v>5801993.5705763325</v>
      </c>
      <c r="N313" s="162" t="s">
        <v>548</v>
      </c>
      <c r="O313" s="184">
        <f>B313/'Total x Ano'!$K$30</f>
        <v>1.1074155447875541E-3</v>
      </c>
      <c r="P313" s="184">
        <f>C313/'Total x Ano'!$K$30</f>
        <v>1.5563407643167267E-3</v>
      </c>
      <c r="Q313" s="184">
        <f>D313/'Total x Ano'!$K$30</f>
        <v>1.1900551118781737E-2</v>
      </c>
      <c r="R313" s="184">
        <f>E313/'Total x Ano'!$K$30</f>
        <v>1.1167971763464911E-3</v>
      </c>
      <c r="S313" s="184">
        <f>F313/'Total x Ano'!$K$30</f>
        <v>8.1161084629535699E-3</v>
      </c>
      <c r="T313" s="184">
        <f>G313/'Total x Ano'!$K$30</f>
        <v>1.3241078806270669E-3</v>
      </c>
      <c r="U313" s="184">
        <f>H313/'Total x Ano'!$K$30</f>
        <v>1.8141436238242753E-3</v>
      </c>
      <c r="V313" s="184">
        <f>I313/'Total x Ano'!$K$30</f>
        <v>2.0257939508443377E-4</v>
      </c>
      <c r="W313" s="184">
        <f>J313/'Total x Ano'!$K$30</f>
        <v>8.5204570538905907E-4</v>
      </c>
      <c r="X313" s="184">
        <f>K313/'Total x Ano'!$K$30</f>
        <v>4.0687203264513812E-3</v>
      </c>
      <c r="Y313" s="184">
        <f>L313/'Total x Ano'!$K$30</f>
        <v>3.2058809998562303E-2</v>
      </c>
    </row>
    <row r="314" spans="1:25" x14ac:dyDescent="0.25">
      <c r="A314" s="162" t="s">
        <v>549</v>
      </c>
      <c r="B314" s="183">
        <f>'[1]SCC x Atuacao = Serv. Industria'!B90</f>
        <v>121379.81598646435</v>
      </c>
      <c r="C314" s="183">
        <f>'[1]SCC x Atuacao = Serv. Industria'!C90</f>
        <v>93326.20321188333</v>
      </c>
      <c r="D314" s="183">
        <f>'[1]SCC x Atuacao = Serv. Industria'!D90</f>
        <v>1183895.5259483489</v>
      </c>
      <c r="E314" s="183">
        <f>'[1]SCC x Atuacao = Serv. Industria'!E90</f>
        <v>242318.02345774029</v>
      </c>
      <c r="F314" s="183">
        <f>'[1]SCC x Atuacao = Serv. Industria'!F90</f>
        <v>427421.22667947592</v>
      </c>
      <c r="G314" s="183">
        <f>'[1]SCC x Atuacao = Serv. Industria'!G90</f>
        <v>229101.78834855038</v>
      </c>
      <c r="H314" s="183">
        <f>'[1]SCC x Atuacao = Serv. Industria'!H90</f>
        <v>313942.12580017658</v>
      </c>
      <c r="I314" s="183">
        <f>'[1]SCC x Atuacao = Serv. Industria'!I90</f>
        <v>18021.527883930306</v>
      </c>
      <c r="J314" s="183">
        <f>'[1]SCC x Atuacao = Serv. Industria'!J90</f>
        <v>6309.6135454893483</v>
      </c>
      <c r="K314" s="183">
        <f>'[1]SCC x Atuacao = Serv. Industria'!K90</f>
        <v>402235.84680659027</v>
      </c>
      <c r="L314" s="177">
        <f t="shared" si="17"/>
        <v>3037951.6976686497</v>
      </c>
      <c r="N314" s="162" t="s">
        <v>549</v>
      </c>
      <c r="O314" s="184">
        <f>B314/'Total x Ano'!$K$30</f>
        <v>6.7068196664409258E-4</v>
      </c>
      <c r="P314" s="184">
        <f>C314/'Total x Ano'!$K$30</f>
        <v>5.1567223925065185E-4</v>
      </c>
      <c r="Q314" s="184">
        <f>D314/'Total x Ano'!$K$30</f>
        <v>6.5415932063426895E-3</v>
      </c>
      <c r="R314" s="184">
        <f>E314/'Total x Ano'!$K$30</f>
        <v>1.3389238334656055E-3</v>
      </c>
      <c r="S314" s="184">
        <f>F314/'Total x Ano'!$K$30</f>
        <v>2.3617082178373763E-3</v>
      </c>
      <c r="T314" s="184">
        <f>G314/'Total x Ano'!$K$30</f>
        <v>1.2658977666304848E-3</v>
      </c>
      <c r="U314" s="184">
        <f>H314/'Total x Ano'!$K$30</f>
        <v>1.7346815088891681E-3</v>
      </c>
      <c r="V314" s="184">
        <f>I314/'Total x Ano'!$K$30</f>
        <v>9.9577624705524166E-5</v>
      </c>
      <c r="W314" s="184">
        <f>J314/'Total x Ano'!$K$30</f>
        <v>3.4863654941814251E-5</v>
      </c>
      <c r="X314" s="184">
        <f>K314/'Total x Ano'!$K$30</f>
        <v>2.2225468592000463E-3</v>
      </c>
      <c r="Y314" s="184">
        <f>L314/'Total x Ano'!$K$30</f>
        <v>1.6786146877907453E-2</v>
      </c>
    </row>
    <row r="315" spans="1:25" x14ac:dyDescent="0.25">
      <c r="A315" s="162" t="s">
        <v>550</v>
      </c>
      <c r="B315" s="183">
        <f>'[1]SCC x Atuacao = Serv. Industria'!B91</f>
        <v>725831.97693222435</v>
      </c>
      <c r="C315" s="183">
        <f>'[1]SCC x Atuacao = Serv. Industria'!C91</f>
        <v>136642.34788750042</v>
      </c>
      <c r="D315" s="183">
        <f>'[1]SCC x Atuacao = Serv. Industria'!D91</f>
        <v>2027870.436697423</v>
      </c>
      <c r="E315" s="183">
        <f>'[1]SCC x Atuacao = Serv. Industria'!E91</f>
        <v>213878.72657280348</v>
      </c>
      <c r="F315" s="183">
        <f>'[1]SCC x Atuacao = Serv. Industria'!F91</f>
        <v>1038928.5302371203</v>
      </c>
      <c r="G315" s="183">
        <f>'[1]SCC x Atuacao = Serv. Industria'!G91</f>
        <v>259192.33615324955</v>
      </c>
      <c r="H315" s="183">
        <f>'[1]SCC x Atuacao = Serv. Industria'!H91</f>
        <v>242290.56497614097</v>
      </c>
      <c r="I315" s="183">
        <f>'[1]SCC x Atuacao = Serv. Industria'!I91</f>
        <v>40287.38357351478</v>
      </c>
      <c r="J315" s="183">
        <f>'[1]SCC x Atuacao = Serv. Industria'!J91</f>
        <v>130170.16553299391</v>
      </c>
      <c r="K315" s="183">
        <f>'[1]SCC x Atuacao = Serv. Industria'!K91</f>
        <v>721046.05021265242</v>
      </c>
      <c r="L315" s="177">
        <f t="shared" si="17"/>
        <v>5536138.5187756224</v>
      </c>
      <c r="N315" s="162" t="s">
        <v>550</v>
      </c>
      <c r="O315" s="184">
        <f>B315/'Total x Ano'!$K$30</f>
        <v>4.0105713934873617E-3</v>
      </c>
      <c r="P315" s="184">
        <f>C315/'Total x Ano'!$K$30</f>
        <v>7.5501480920250094E-4</v>
      </c>
      <c r="Q315" s="184">
        <f>D315/'Total x Ano'!$K$30</f>
        <v>1.1204961232889898E-2</v>
      </c>
      <c r="R315" s="184">
        <f>E315/'Total x Ano'!$K$30</f>
        <v>1.1817830155318261E-3</v>
      </c>
      <c r="S315" s="184">
        <f>F315/'Total x Ano'!$K$30</f>
        <v>5.7405807069256963E-3</v>
      </c>
      <c r="T315" s="184">
        <f>G315/'Total x Ano'!$K$30</f>
        <v>1.4321625415029745E-3</v>
      </c>
      <c r="U315" s="184">
        <f>H315/'Total x Ano'!$K$30</f>
        <v>1.3387721121247019E-3</v>
      </c>
      <c r="V315" s="184">
        <f>I315/'Total x Ano'!$K$30</f>
        <v>2.2260720554266564E-4</v>
      </c>
      <c r="W315" s="184">
        <f>J315/'Total x Ano'!$K$30</f>
        <v>7.1925288326183474E-4</v>
      </c>
      <c r="X315" s="184">
        <f>K315/'Total x Ano'!$K$30</f>
        <v>3.9841268424027319E-3</v>
      </c>
      <c r="Y315" s="184">
        <f>L315/'Total x Ano'!$K$30</f>
        <v>3.0589832742872188E-2</v>
      </c>
    </row>
    <row r="316" spans="1:25" x14ac:dyDescent="0.25">
      <c r="A316" s="162" t="s">
        <v>551</v>
      </c>
      <c r="B316" s="183">
        <f>'[1]SCC x Atuacao = Serv. Industria'!B92</f>
        <v>17895.143881881115</v>
      </c>
      <c r="C316" s="183">
        <f>'[1]SCC x Atuacao = Serv. Industria'!C92</f>
        <v>46995.745410063515</v>
      </c>
      <c r="D316" s="183">
        <f>'[1]SCC x Atuacao = Serv. Industria'!D92</f>
        <v>460605.21622535127</v>
      </c>
      <c r="E316" s="183">
        <f>'[1]SCC x Atuacao = Serv. Industria'!E92</f>
        <v>11951.746277785194</v>
      </c>
      <c r="F316" s="183">
        <f>'[1]SCC x Atuacao = Serv. Industria'!F92</f>
        <v>57666.815244369354</v>
      </c>
      <c r="G316" s="183">
        <f>'[1]SCC x Atuacao = Serv. Industria'!G92</f>
        <v>26223.375125981795</v>
      </c>
      <c r="H316" s="183">
        <f>'[1]SCC x Atuacao = Serv. Industria'!H92</f>
        <v>155769.74269760388</v>
      </c>
      <c r="I316" s="183">
        <f>'[1]SCC x Atuacao = Serv. Industria'!I92</f>
        <v>7526.0590472586191</v>
      </c>
      <c r="J316" s="183">
        <f>'[1]SCC x Atuacao = Serv. Industria'!J92</f>
        <v>2822.9940512478897</v>
      </c>
      <c r="K316" s="183">
        <f>'[1]SCC x Atuacao = Serv. Industria'!K92</f>
        <v>130377.32485104742</v>
      </c>
      <c r="L316" s="177">
        <f t="shared" si="17"/>
        <v>917834.1628125899</v>
      </c>
      <c r="N316" s="162" t="s">
        <v>551</v>
      </c>
      <c r="O316" s="184">
        <f>B316/'Total x Ano'!$K$30</f>
        <v>9.8879292199762622E-5</v>
      </c>
      <c r="P316" s="184">
        <f>C316/'Total x Ano'!$K$30</f>
        <v>2.5967413691779979E-4</v>
      </c>
      <c r="Q316" s="184">
        <f>D316/'Total x Ano'!$K$30</f>
        <v>2.5450657488144094E-3</v>
      </c>
      <c r="R316" s="184">
        <f>E316/'Total x Ano'!$K$30</f>
        <v>6.6039156784601411E-5</v>
      </c>
      <c r="S316" s="184">
        <f>F316/'Total x Ano'!$K$30</f>
        <v>3.186369392956415E-4</v>
      </c>
      <c r="T316" s="184">
        <f>G316/'Total x Ano'!$K$30</f>
        <v>1.4489678253837954E-4</v>
      </c>
      <c r="U316" s="184">
        <f>H316/'Total x Ano'!$K$30</f>
        <v>8.6070288150480825E-4</v>
      </c>
      <c r="V316" s="184">
        <f>I316/'Total x Ano'!$K$30</f>
        <v>4.1585102447822607E-5</v>
      </c>
      <c r="W316" s="184">
        <f>J316/'Total x Ano'!$K$30</f>
        <v>1.5598402310369655E-5</v>
      </c>
      <c r="X316" s="184">
        <f>K316/'Total x Ano'!$K$30</f>
        <v>7.203975383077468E-4</v>
      </c>
      <c r="Y316" s="184">
        <f>L316/'Total x Ano'!$K$30</f>
        <v>5.0714759811213402E-3</v>
      </c>
    </row>
    <row r="317" spans="1:25" x14ac:dyDescent="0.25">
      <c r="A317" s="162" t="s">
        <v>552</v>
      </c>
      <c r="B317" s="183">
        <f>'[1]SCC x Atuacao = Serv. Industria'!B93</f>
        <v>21238.002092305625</v>
      </c>
      <c r="C317" s="183">
        <f>'[1]SCC x Atuacao = Serv. Industria'!C93</f>
        <v>20935.256430389447</v>
      </c>
      <c r="D317" s="183">
        <f>'[1]SCC x Atuacao = Serv. Industria'!D93</f>
        <v>492497.13416534232</v>
      </c>
      <c r="E317" s="183">
        <f>'[1]SCC x Atuacao = Serv. Industria'!E93</f>
        <v>24237.567262950233</v>
      </c>
      <c r="F317" s="183">
        <f>'[1]SCC x Atuacao = Serv. Industria'!F93</f>
        <v>23574.911147916519</v>
      </c>
      <c r="G317" s="183">
        <f>'[1]SCC x Atuacao = Serv. Industria'!G93</f>
        <v>41069.24775962712</v>
      </c>
      <c r="H317" s="183">
        <f>'[1]SCC x Atuacao = Serv. Industria'!H93</f>
        <v>26058.674637954162</v>
      </c>
      <c r="I317" s="183">
        <f>'[1]SCC x Atuacao = Serv. Industria'!I93</f>
        <v>33561.293195008708</v>
      </c>
      <c r="J317" s="183">
        <f>'[1]SCC x Atuacao = Serv. Industria'!J93</f>
        <v>1429.7993781558382</v>
      </c>
      <c r="K317" s="183">
        <f>'[1]SCC x Atuacao = Serv. Industria'!K93</f>
        <v>147771.96220970209</v>
      </c>
      <c r="L317" s="177">
        <f t="shared" si="17"/>
        <v>832373.8482793523</v>
      </c>
      <c r="N317" s="162" t="s">
        <v>552</v>
      </c>
      <c r="O317" s="184">
        <f>B317/'Total x Ano'!$K$30</f>
        <v>1.1735019447094318E-4</v>
      </c>
      <c r="P317" s="184">
        <f>C317/'Total x Ano'!$K$30</f>
        <v>1.1567737881970218E-4</v>
      </c>
      <c r="Q317" s="184">
        <f>D317/'Total x Ano'!$K$30</f>
        <v>2.7212839616219688E-3</v>
      </c>
      <c r="R317" s="184">
        <f>E317/'Total x Ano'!$K$30</f>
        <v>1.3392423729161602E-4</v>
      </c>
      <c r="S317" s="184">
        <f>F317/'Total x Ano'!$K$30</f>
        <v>1.3026274297456164E-4</v>
      </c>
      <c r="T317" s="184">
        <f>G317/'Total x Ano'!$K$30</f>
        <v>2.2692738188935646E-4</v>
      </c>
      <c r="U317" s="184">
        <f>H317/'Total x Ano'!$K$30</f>
        <v>1.4398673298590754E-4</v>
      </c>
      <c r="V317" s="184">
        <f>I317/'Total x Ano'!$K$30</f>
        <v>1.8544231543123714E-4</v>
      </c>
      <c r="W317" s="184">
        <f>J317/'Total x Ano'!$K$30</f>
        <v>7.9003304713775011E-6</v>
      </c>
      <c r="X317" s="184">
        <f>K317/'Total x Ano'!$K$30</f>
        <v>8.1651129081223466E-4</v>
      </c>
      <c r="Y317" s="184">
        <f>L317/'Total x Ano'!$K$30</f>
        <v>4.5992665667689064E-3</v>
      </c>
    </row>
    <row r="318" spans="1:25" x14ac:dyDescent="0.25">
      <c r="A318" s="162" t="s">
        <v>553</v>
      </c>
      <c r="B318" s="183">
        <f>'[1]SCC x Atuacao = Serv. Industria'!B94</f>
        <v>140344.79658793964</v>
      </c>
      <c r="C318" s="183">
        <f>'[1]SCC x Atuacao = Serv. Industria'!C94</f>
        <v>87917.798074958089</v>
      </c>
      <c r="D318" s="183">
        <f>'[1]SCC x Atuacao = Serv. Industria'!D94</f>
        <v>926766.48273450194</v>
      </c>
      <c r="E318" s="183">
        <f>'[1]SCC x Atuacao = Serv. Industria'!E94</f>
        <v>54489.244825618858</v>
      </c>
      <c r="F318" s="183">
        <f>'[1]SCC x Atuacao = Serv. Industria'!F94</f>
        <v>184142.61180111667</v>
      </c>
      <c r="G318" s="183">
        <f>'[1]SCC x Atuacao = Serv. Industria'!G94</f>
        <v>74622.66302219154</v>
      </c>
      <c r="H318" s="183">
        <f>'[1]SCC x Atuacao = Serv. Industria'!H94</f>
        <v>98990.087520938963</v>
      </c>
      <c r="I318" s="183">
        <f>'[1]SCC x Atuacao = Serv. Industria'!I94</f>
        <v>9006.2933894906419</v>
      </c>
      <c r="J318" s="183">
        <f>'[1]SCC x Atuacao = Serv. Industria'!J94</f>
        <v>10369.803163749435</v>
      </c>
      <c r="K318" s="183">
        <f>'[1]SCC x Atuacao = Serv. Industria'!K94</f>
        <v>301532.08943290461</v>
      </c>
      <c r="L318" s="177">
        <f t="shared" si="17"/>
        <v>1888181.8705534101</v>
      </c>
      <c r="N318" s="162" t="s">
        <v>553</v>
      </c>
      <c r="O318" s="184">
        <f>B318/'Total x Ano'!$K$30</f>
        <v>7.7547262218918681E-4</v>
      </c>
      <c r="P318" s="184">
        <f>C318/'Total x Ano'!$K$30</f>
        <v>4.8578819498710206E-4</v>
      </c>
      <c r="Q318" s="184">
        <f>D318/'Total x Ano'!$K$30</f>
        <v>5.1208313524673497E-3</v>
      </c>
      <c r="R318" s="184">
        <f>E318/'Total x Ano'!$K$30</f>
        <v>3.0107933171255428E-4</v>
      </c>
      <c r="S318" s="184">
        <f>F318/'Total x Ano'!$K$30</f>
        <v>1.0174766539399337E-3</v>
      </c>
      <c r="T318" s="184">
        <f>G318/'Total x Ano'!$K$30</f>
        <v>4.1232616794808726E-4</v>
      </c>
      <c r="U318" s="184">
        <f>H318/'Total x Ano'!$K$30</f>
        <v>5.4696792903539872E-4</v>
      </c>
      <c r="V318" s="184">
        <f>I318/'Total x Ano'!$K$30</f>
        <v>4.9764110396335282E-5</v>
      </c>
      <c r="W318" s="184">
        <f>J318/'Total x Ano'!$K$30</f>
        <v>5.7298158866472263E-5</v>
      </c>
      <c r="X318" s="184">
        <f>K318/'Total x Ano'!$K$30</f>
        <v>1.6661100785464592E-3</v>
      </c>
      <c r="Y318" s="184">
        <f>L318/'Total x Ano'!$K$30</f>
        <v>1.0433114600088878E-2</v>
      </c>
    </row>
    <row r="319" spans="1:25" x14ac:dyDescent="0.25">
      <c r="A319" s="162" t="s">
        <v>554</v>
      </c>
      <c r="B319" s="183">
        <f>'[1]SCC x Atuacao = Serv. Industria'!B95</f>
        <v>26832.543100083152</v>
      </c>
      <c r="C319" s="183">
        <f>'[1]SCC x Atuacao = Serv. Industria'!C95</f>
        <v>76880.066778868553</v>
      </c>
      <c r="D319" s="183">
        <f>'[1]SCC x Atuacao = Serv. Industria'!D95</f>
        <v>3900513.3547415128</v>
      </c>
      <c r="E319" s="183">
        <f>'[1]SCC x Atuacao = Serv. Industria'!E95</f>
        <v>79704.208604644024</v>
      </c>
      <c r="F319" s="183">
        <f>'[1]SCC x Atuacao = Serv. Industria'!F95</f>
        <v>586432.361319185</v>
      </c>
      <c r="G319" s="183">
        <f>'[1]SCC x Atuacao = Serv. Industria'!G95</f>
        <v>163943.44352448243</v>
      </c>
      <c r="H319" s="183">
        <f>'[1]SCC x Atuacao = Serv. Industria'!H95</f>
        <v>50107.311014216772</v>
      </c>
      <c r="I319" s="183">
        <f>'[1]SCC x Atuacao = Serv. Industria'!I95</f>
        <v>5603.2848314210123</v>
      </c>
      <c r="J319" s="183">
        <f>'[1]SCC x Atuacao = Serv. Industria'!J95</f>
        <v>43235.732733555858</v>
      </c>
      <c r="K319" s="183">
        <f>'[1]SCC x Atuacao = Serv. Industria'!K95</f>
        <v>402895.27605844685</v>
      </c>
      <c r="L319" s="177">
        <f t="shared" si="17"/>
        <v>5336147.582706417</v>
      </c>
      <c r="N319" s="162" t="s">
        <v>554</v>
      </c>
      <c r="O319" s="184">
        <f>B319/'Total x Ano'!$K$30</f>
        <v>1.482627291050843E-4</v>
      </c>
      <c r="P319" s="184">
        <f>C319/'Total x Ano'!$K$30</f>
        <v>4.2479941136779005E-4</v>
      </c>
      <c r="Q319" s="184">
        <f>D319/'Total x Ano'!$K$30</f>
        <v>2.1552215633374401E-2</v>
      </c>
      <c r="R319" s="184">
        <f>E319/'Total x Ano'!$K$30</f>
        <v>4.4040415568544623E-4</v>
      </c>
      <c r="S319" s="184">
        <f>F319/'Total x Ano'!$K$30</f>
        <v>3.2403213515923433E-3</v>
      </c>
      <c r="T319" s="184">
        <f>G319/'Total x Ano'!$K$30</f>
        <v>9.0586651683230511E-4</v>
      </c>
      <c r="U319" s="184">
        <f>H319/'Total x Ano'!$K$30</f>
        <v>2.7686703609774527E-4</v>
      </c>
      <c r="V319" s="184">
        <f>I319/'Total x Ano'!$K$30</f>
        <v>3.0960848472727395E-5</v>
      </c>
      <c r="W319" s="184">
        <f>J319/'Total x Ano'!$K$30</f>
        <v>2.3889825522781526E-4</v>
      </c>
      <c r="X319" s="184">
        <f>K319/'Total x Ano'!$K$30</f>
        <v>2.2261905235432772E-3</v>
      </c>
      <c r="Y319" s="184">
        <f>L319/'Total x Ano'!$K$30</f>
        <v>2.9484786461298939E-2</v>
      </c>
    </row>
    <row r="320" spans="1:25" x14ac:dyDescent="0.25">
      <c r="A320" s="186" t="s">
        <v>94</v>
      </c>
      <c r="B320" s="183">
        <f>'[1]SCC x Atuacao = Serv. Industria'!B96</f>
        <v>5315931.9571990333</v>
      </c>
      <c r="C320" s="183">
        <f>'[1]SCC x Atuacao = Serv. Industria'!C96</f>
        <v>4592634.4236144414</v>
      </c>
      <c r="D320" s="183">
        <f>'[1]SCC x Atuacao = Serv. Industria'!D96</f>
        <v>58977286.486156285</v>
      </c>
      <c r="E320" s="183">
        <f>'[1]SCC x Atuacao = Serv. Industria'!E96</f>
        <v>7301308.0433990518</v>
      </c>
      <c r="F320" s="183">
        <f>'[1]SCC x Atuacao = Serv. Industria'!F96</f>
        <v>17889586.159314465</v>
      </c>
      <c r="G320" s="183">
        <f>'[1]SCC x Atuacao = Serv. Industria'!G96</f>
        <v>4245962.6649219822</v>
      </c>
      <c r="H320" s="183">
        <f>'[1]SCC x Atuacao = Serv. Industria'!H96</f>
        <v>4952740.4652769668</v>
      </c>
      <c r="I320" s="183">
        <f>'[1]SCC x Atuacao = Serv. Industria'!I96</f>
        <v>908313.08972356387</v>
      </c>
      <c r="J320" s="183">
        <f>'[1]SCC x Atuacao = Serv. Industria'!J96</f>
        <v>1956443.6153000877</v>
      </c>
      <c r="K320" s="183">
        <f>'[1]SCC x Atuacao = Serv. Industria'!K96</f>
        <v>18788158.44452326</v>
      </c>
      <c r="L320" s="177">
        <f t="shared" si="17"/>
        <v>124928365.34942915</v>
      </c>
      <c r="N320" s="186" t="s">
        <v>94</v>
      </c>
      <c r="O320" s="184">
        <f>B320/'Total x Ano'!$K$30</f>
        <v>2.9373085390061983E-2</v>
      </c>
      <c r="P320" s="184">
        <f>C320/'Total x Ano'!$K$30</f>
        <v>2.5376518017217787E-2</v>
      </c>
      <c r="Q320" s="184">
        <f>D320/'Total x Ano'!$K$30</f>
        <v>0.3258779243188038</v>
      </c>
      <c r="R320" s="184">
        <f>E320/'Total x Ano'!$K$30</f>
        <v>4.034324486179218E-2</v>
      </c>
      <c r="S320" s="184">
        <f>F320/'Total x Ano'!$K$30</f>
        <v>9.8848583104755611E-2</v>
      </c>
      <c r="T320" s="184">
        <f>G320/'Total x Ano'!$K$30</f>
        <v>2.3460989516781168E-2</v>
      </c>
      <c r="U320" s="184">
        <f>H320/'Total x Ano'!$K$30</f>
        <v>2.7366277403980861E-2</v>
      </c>
      <c r="V320" s="184">
        <f>I320/'Total x Ano'!$K$30</f>
        <v>5.0188674648535105E-3</v>
      </c>
      <c r="W320" s="184">
        <f>J320/'Total x Ano'!$K$30</f>
        <v>1.081029362974208E-2</v>
      </c>
      <c r="X320" s="184">
        <f>K320/'Total x Ano'!$K$30</f>
        <v>0.10381362793134288</v>
      </c>
      <c r="Y320" s="184">
        <f>L320/'Total x Ano'!$K$30</f>
        <v>0.69028941163933188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288"/>
  <sheetViews>
    <sheetView topLeftCell="A241" workbookViewId="0">
      <selection activeCell="G273" sqref="G273"/>
    </sheetView>
  </sheetViews>
  <sheetFormatPr defaultRowHeight="15" x14ac:dyDescent="0.25"/>
  <cols>
    <col min="1" max="1" width="37.5703125" style="132" bestFit="1" customWidth="1"/>
    <col min="2" max="10" width="12.7109375" style="132" customWidth="1"/>
    <col min="11" max="12" width="12.85546875" style="132" customWidth="1"/>
    <col min="13" max="16384" width="9.140625" style="132"/>
  </cols>
  <sheetData>
    <row r="1" spans="1:12" s="172" customFormat="1" x14ac:dyDescent="0.25">
      <c r="A1" s="172" t="s">
        <v>941</v>
      </c>
    </row>
    <row r="2" spans="1:12" x14ac:dyDescent="0.25">
      <c r="A2" s="122"/>
    </row>
    <row r="3" spans="1:12" s="122" customFormat="1" x14ac:dyDescent="0.25">
      <c r="B3" s="122">
        <v>2008</v>
      </c>
      <c r="C3" s="122">
        <v>2008</v>
      </c>
      <c r="D3" s="122">
        <v>2008</v>
      </c>
      <c r="E3" s="122">
        <v>2008</v>
      </c>
      <c r="F3" s="122">
        <v>2008</v>
      </c>
      <c r="G3" s="122">
        <v>2008</v>
      </c>
      <c r="H3" s="122">
        <v>2008</v>
      </c>
      <c r="I3" s="122">
        <v>2008</v>
      </c>
      <c r="J3" s="122">
        <v>2008</v>
      </c>
      <c r="K3" s="122">
        <v>2008</v>
      </c>
      <c r="L3" s="122">
        <v>2008</v>
      </c>
    </row>
    <row r="4" spans="1:12" x14ac:dyDescent="0.25">
      <c r="A4" s="187"/>
      <c r="B4" s="122" t="s">
        <v>779</v>
      </c>
      <c r="C4" s="122" t="s">
        <v>781</v>
      </c>
      <c r="D4" s="122" t="s">
        <v>23</v>
      </c>
      <c r="E4" s="122" t="s">
        <v>786</v>
      </c>
      <c r="F4" s="122" t="s">
        <v>787</v>
      </c>
      <c r="G4" s="122" t="s">
        <v>790</v>
      </c>
      <c r="H4" s="122" t="s">
        <v>25</v>
      </c>
      <c r="I4" s="122" t="s">
        <v>24</v>
      </c>
      <c r="J4" s="122" t="s">
        <v>35</v>
      </c>
      <c r="K4" s="122" t="s">
        <v>794</v>
      </c>
      <c r="L4" s="122" t="s">
        <v>938</v>
      </c>
    </row>
    <row r="5" spans="1:12" x14ac:dyDescent="0.25">
      <c r="A5" s="122" t="s">
        <v>528</v>
      </c>
      <c r="B5" s="16">
        <f>+'SCC x Atuacao = Serv. Industria'!B37/'SCC x Atuacao = Serv. Industria'!B5-1</f>
        <v>-0.57025173366144899</v>
      </c>
      <c r="C5" s="16">
        <f>+'SCC x Atuacao = Serv. Industria'!C37/'SCC x Atuacao = Serv. Industria'!C5-1</f>
        <v>-0.80951420878869729</v>
      </c>
      <c r="D5" s="16">
        <f>+'SCC x Atuacao = Serv. Industria'!D37/'SCC x Atuacao = Serv. Industria'!D5-1</f>
        <v>0.179288564975427</v>
      </c>
      <c r="E5" s="16" t="e">
        <f>+'SCC x Atuacao = Serv. Industria'!E37/'SCC x Atuacao = Serv. Industria'!E5-1</f>
        <v>#DIV/0!</v>
      </c>
      <c r="F5" s="16">
        <f>+'SCC x Atuacao = Serv. Industria'!F37/'SCC x Atuacao = Serv. Industria'!F5-1</f>
        <v>5.301833425332303E-3</v>
      </c>
      <c r="G5" s="16">
        <f>+'SCC x Atuacao = Serv. Industria'!G37/'SCC x Atuacao = Serv. Industria'!G5-1</f>
        <v>1.3615978406306128E-2</v>
      </c>
      <c r="H5" s="16">
        <f>+'SCC x Atuacao = Serv. Industria'!H37/'SCC x Atuacao = Serv. Industria'!H5-1</f>
        <v>0.23671976270003769</v>
      </c>
      <c r="I5" s="16">
        <f>+'SCC x Atuacao = Serv. Industria'!I37/'SCC x Atuacao = Serv. Industria'!I5-1</f>
        <v>0.21375002611443805</v>
      </c>
      <c r="J5" s="16">
        <f>+'SCC x Atuacao = Serv. Industria'!J37/'SCC x Atuacao = Serv. Industria'!J5-1</f>
        <v>10.284338968997645</v>
      </c>
      <c r="K5" s="16">
        <f>+'SCC x Atuacao = Serv. Industria'!K37/'SCC x Atuacao = Serv. Industria'!K5-1</f>
        <v>0.13021564028775456</v>
      </c>
      <c r="L5" s="16">
        <f>+'SCC x Atuacao = Serv. Industria'!L37/'SCC x Atuacao = Serv. Industria'!L5-1</f>
        <v>0.11111300715338635</v>
      </c>
    </row>
    <row r="6" spans="1:12" x14ac:dyDescent="0.25">
      <c r="A6" s="122" t="s">
        <v>529</v>
      </c>
      <c r="B6" s="16">
        <f>+'SCC x Atuacao = Serv. Industria'!B38/'SCC x Atuacao = Serv. Industria'!B6-1</f>
        <v>2.1667707644281085</v>
      </c>
      <c r="C6" s="16">
        <f>+'SCC x Atuacao = Serv. Industria'!C38/'SCC x Atuacao = Serv. Industria'!C6-1</f>
        <v>-0.32304167193285749</v>
      </c>
      <c r="D6" s="16">
        <f>+'SCC x Atuacao = Serv. Industria'!D38/'SCC x Atuacao = Serv. Industria'!D6-1</f>
        <v>-0.12446593058030697</v>
      </c>
      <c r="E6" s="16" t="e">
        <f>+'SCC x Atuacao = Serv. Industria'!E38/'SCC x Atuacao = Serv. Industria'!E6-1</f>
        <v>#DIV/0!</v>
      </c>
      <c r="F6" s="16">
        <f>+'SCC x Atuacao = Serv. Industria'!F38/'SCC x Atuacao = Serv. Industria'!F6-1</f>
        <v>-0.12144261113872235</v>
      </c>
      <c r="G6" s="16">
        <f>+'SCC x Atuacao = Serv. Industria'!G38/'SCC x Atuacao = Serv. Industria'!G6-1</f>
        <v>0.1556764630215961</v>
      </c>
      <c r="H6" s="16">
        <f>+'SCC x Atuacao = Serv. Industria'!H38/'SCC x Atuacao = Serv. Industria'!H6-1</f>
        <v>-0.18964250723546883</v>
      </c>
      <c r="I6" s="16">
        <f>+'SCC x Atuacao = Serv. Industria'!I38/'SCC x Atuacao = Serv. Industria'!I6-1</f>
        <v>0.27718998250726501</v>
      </c>
      <c r="J6" s="16">
        <f>+'SCC x Atuacao = Serv. Industria'!J38/'SCC x Atuacao = Serv. Industria'!J6-1</f>
        <v>0.12126423239696993</v>
      </c>
      <c r="K6" s="16">
        <f>+'SCC x Atuacao = Serv. Industria'!K38/'SCC x Atuacao = Serv. Industria'!K6-1</f>
        <v>0.69156366213846909</v>
      </c>
      <c r="L6" s="16">
        <f>+'SCC x Atuacao = Serv. Industria'!L38/'SCC x Atuacao = Serv. Industria'!L6-1</f>
        <v>4.0657905719188259E-2</v>
      </c>
    </row>
    <row r="7" spans="1:12" x14ac:dyDescent="0.25">
      <c r="A7" s="122" t="s">
        <v>530</v>
      </c>
      <c r="B7" s="16">
        <f>+'SCC x Atuacao = Serv. Industria'!B39/'SCC x Atuacao = Serv. Industria'!B7-1</f>
        <v>0.75381689753301373</v>
      </c>
      <c r="C7" s="16">
        <f>+'SCC x Atuacao = Serv. Industria'!C39/'SCC x Atuacao = Serv. Industria'!C7-1</f>
        <v>9.571870509395568</v>
      </c>
      <c r="D7" s="16">
        <f>+'SCC x Atuacao = Serv. Industria'!D39/'SCC x Atuacao = Serv. Industria'!D7-1</f>
        <v>0.18923874501446303</v>
      </c>
      <c r="E7" s="16">
        <f>+'SCC x Atuacao = Serv. Industria'!E39/'SCC x Atuacao = Serv. Industria'!E7-1</f>
        <v>1.9704616622026818</v>
      </c>
      <c r="F7" s="16">
        <f>+'SCC x Atuacao = Serv. Industria'!F39/'SCC x Atuacao = Serv. Industria'!F7-1</f>
        <v>-0.2055417270479466</v>
      </c>
      <c r="G7" s="16">
        <f>+'SCC x Atuacao = Serv. Industria'!G39/'SCC x Atuacao = Serv. Industria'!G7-1</f>
        <v>-0.60748972862825745</v>
      </c>
      <c r="H7" s="16">
        <f>+'SCC x Atuacao = Serv. Industria'!H39/'SCC x Atuacao = Serv. Industria'!H7-1</f>
        <v>0.42234363133395991</v>
      </c>
      <c r="I7" s="16">
        <f>+'SCC x Atuacao = Serv. Industria'!I39/'SCC x Atuacao = Serv. Industria'!I7-1</f>
        <v>0.33811254754616304</v>
      </c>
      <c r="J7" s="16">
        <f>+'SCC x Atuacao = Serv. Industria'!J39/'SCC x Atuacao = Serv. Industria'!J7-1</f>
        <v>1.8018296332170891E-2</v>
      </c>
      <c r="K7" s="16">
        <f>+'SCC x Atuacao = Serv. Industria'!K39/'SCC x Atuacao = Serv. Industria'!K7-1</f>
        <v>0.22910519751632874</v>
      </c>
      <c r="L7" s="16">
        <f>+'SCC x Atuacao = Serv. Industria'!L39/'SCC x Atuacao = Serv. Industria'!L7-1</f>
        <v>0.22977027257221527</v>
      </c>
    </row>
    <row r="8" spans="1:12" x14ac:dyDescent="0.25">
      <c r="A8" s="122" t="s">
        <v>531</v>
      </c>
      <c r="B8" s="16">
        <f>+'SCC x Atuacao = Serv. Industria'!B40/'SCC x Atuacao = Serv. Industria'!B8-1</f>
        <v>-0.46991420942682249</v>
      </c>
      <c r="C8" s="16">
        <f>+'SCC x Atuacao = Serv. Industria'!C40/'SCC x Atuacao = Serv. Industria'!C8-1</f>
        <v>0.25317762528382159</v>
      </c>
      <c r="D8" s="16">
        <f>+'SCC x Atuacao = Serv. Industria'!D40/'SCC x Atuacao = Serv. Industria'!D8-1</f>
        <v>0.15702911109519446</v>
      </c>
      <c r="E8" s="16">
        <f>+'SCC x Atuacao = Serv. Industria'!E40/'SCC x Atuacao = Serv. Industria'!E8-1</f>
        <v>-0.45880072846395603</v>
      </c>
      <c r="F8" s="16">
        <f>+'SCC x Atuacao = Serv. Industria'!F40/'SCC x Atuacao = Serv. Industria'!F8-1</f>
        <v>6.8241992893770753E-2</v>
      </c>
      <c r="G8" s="16">
        <f>+'SCC x Atuacao = Serv. Industria'!G40/'SCC x Atuacao = Serv. Industria'!G8-1</f>
        <v>-0.34015750757123453</v>
      </c>
      <c r="H8" s="16">
        <f>+'SCC x Atuacao = Serv. Industria'!H40/'SCC x Atuacao = Serv. Industria'!H8-1</f>
        <v>-5.6192230033813018E-2</v>
      </c>
      <c r="I8" s="16">
        <f>+'SCC x Atuacao = Serv. Industria'!I40/'SCC x Atuacao = Serv. Industria'!I8-1</f>
        <v>-0.13528982177856619</v>
      </c>
      <c r="J8" s="16">
        <f>+'SCC x Atuacao = Serv. Industria'!J40/'SCC x Atuacao = Serv. Industria'!J8-1</f>
        <v>0.14563628779935178</v>
      </c>
      <c r="K8" s="16">
        <f>+'SCC x Atuacao = Serv. Industria'!K40/'SCC x Atuacao = Serv. Industria'!K8-1</f>
        <v>-3.245897811564924E-3</v>
      </c>
      <c r="L8" s="16">
        <f>+'SCC x Atuacao = Serv. Industria'!L40/'SCC x Atuacao = Serv. Industria'!L8-1</f>
        <v>6.8508065979091315E-2</v>
      </c>
    </row>
    <row r="9" spans="1:12" x14ac:dyDescent="0.25">
      <c r="A9" s="122" t="s">
        <v>532</v>
      </c>
      <c r="B9" s="16">
        <f>+'SCC x Atuacao = Serv. Industria'!B41/'SCC x Atuacao = Serv. Industria'!B9-1</f>
        <v>0.45258126368093765</v>
      </c>
      <c r="C9" s="16">
        <f>+'SCC x Atuacao = Serv. Industria'!C41/'SCC x Atuacao = Serv. Industria'!C9-1</f>
        <v>0.58956433370570949</v>
      </c>
      <c r="D9" s="16">
        <f>+'SCC x Atuacao = Serv. Industria'!D41/'SCC x Atuacao = Serv. Industria'!D9-1</f>
        <v>0.15536387563991916</v>
      </c>
      <c r="E9" s="16">
        <f>+'SCC x Atuacao = Serv. Industria'!E41/'SCC x Atuacao = Serv. Industria'!E9-1</f>
        <v>-0.19325421425294553</v>
      </c>
      <c r="F9" s="16">
        <f>+'SCC x Atuacao = Serv. Industria'!F41/'SCC x Atuacao = Serv. Industria'!F9-1</f>
        <v>-4.1006507098609868E-2</v>
      </c>
      <c r="G9" s="16">
        <f>+'SCC x Atuacao = Serv. Industria'!G41/'SCC x Atuacao = Serv. Industria'!G9-1</f>
        <v>0.43185309848180697</v>
      </c>
      <c r="H9" s="16">
        <f>+'SCC x Atuacao = Serv. Industria'!H41/'SCC x Atuacao = Serv. Industria'!H9-1</f>
        <v>-1.8989340512308828E-2</v>
      </c>
      <c r="I9" s="16">
        <f>+'SCC x Atuacao = Serv. Industria'!I41/'SCC x Atuacao = Serv. Industria'!I9-1</f>
        <v>-0.63163420031989381</v>
      </c>
      <c r="J9" s="16">
        <f>+'SCC x Atuacao = Serv. Industria'!J41/'SCC x Atuacao = Serv. Industria'!J9-1</f>
        <v>1.8950835917537021</v>
      </c>
      <c r="K9" s="16">
        <f>+'SCC x Atuacao = Serv. Industria'!K41/'SCC x Atuacao = Serv. Industria'!K9-1</f>
        <v>7.855345266497582E-2</v>
      </c>
      <c r="L9" s="16">
        <f>+'SCC x Atuacao = Serv. Industria'!L41/'SCC x Atuacao = Serv. Industria'!L9-1</f>
        <v>0.17626937185947167</v>
      </c>
    </row>
    <row r="10" spans="1:12" x14ac:dyDescent="0.25">
      <c r="A10" s="122" t="s">
        <v>533</v>
      </c>
      <c r="B10" s="16">
        <f>+'SCC x Atuacao = Serv. Industria'!B42/'SCC x Atuacao = Serv. Industria'!B10-1</f>
        <v>-0.19982414016657568</v>
      </c>
      <c r="C10" s="16">
        <f>+'SCC x Atuacao = Serv. Industria'!C42/'SCC x Atuacao = Serv. Industria'!C10-1</f>
        <v>33.601514342266029</v>
      </c>
      <c r="D10" s="16">
        <f>+'SCC x Atuacao = Serv. Industria'!D42/'SCC x Atuacao = Serv. Industria'!D10-1</f>
        <v>0.16470526785419426</v>
      </c>
      <c r="E10" s="16" t="e">
        <f>+'SCC x Atuacao = Serv. Industria'!E42/'SCC x Atuacao = Serv. Industria'!E10-1</f>
        <v>#DIV/0!</v>
      </c>
      <c r="F10" s="16">
        <f>+'SCC x Atuacao = Serv. Industria'!F42/'SCC x Atuacao = Serv. Industria'!F10-1</f>
        <v>-0.23401997041458455</v>
      </c>
      <c r="G10" s="16">
        <f>+'SCC x Atuacao = Serv. Industria'!G42/'SCC x Atuacao = Serv. Industria'!G10-1</f>
        <v>0.83951643983929625</v>
      </c>
      <c r="H10" s="16">
        <f>+'SCC x Atuacao = Serv. Industria'!H42/'SCC x Atuacao = Serv. Industria'!H10-1</f>
        <v>2.5829286670066454E-2</v>
      </c>
      <c r="I10" s="16">
        <f>+'SCC x Atuacao = Serv. Industria'!I42/'SCC x Atuacao = Serv. Industria'!I10-1</f>
        <v>-1</v>
      </c>
      <c r="J10" s="16" t="e">
        <f>+'SCC x Atuacao = Serv. Industria'!J42/'SCC x Atuacao = Serv. Industria'!J10-1</f>
        <v>#DIV/0!</v>
      </c>
      <c r="K10" s="16">
        <f>+'SCC x Atuacao = Serv. Industria'!K42/'SCC x Atuacao = Serv. Industria'!K10-1</f>
        <v>0.16592960845799687</v>
      </c>
      <c r="L10" s="16">
        <f>+'SCC x Atuacao = Serv. Industria'!L42/'SCC x Atuacao = Serv. Industria'!L10-1</f>
        <v>0.27563551060064762</v>
      </c>
    </row>
    <row r="11" spans="1:12" x14ac:dyDescent="0.25">
      <c r="A11" s="122" t="s">
        <v>534</v>
      </c>
      <c r="B11" s="16">
        <f>+'SCC x Atuacao = Serv. Industria'!B43/'SCC x Atuacao = Serv. Industria'!B11-1</f>
        <v>-0.48623689936748393</v>
      </c>
      <c r="C11" s="16">
        <f>+'SCC x Atuacao = Serv. Industria'!C43/'SCC x Atuacao = Serv. Industria'!C11-1</f>
        <v>0.7107443039655319</v>
      </c>
      <c r="D11" s="16">
        <f>+'SCC x Atuacao = Serv. Industria'!D43/'SCC x Atuacao = Serv. Industria'!D11-1</f>
        <v>1.3196806775433885</v>
      </c>
      <c r="E11" s="16" t="e">
        <f>+'SCC x Atuacao = Serv. Industria'!E43/'SCC x Atuacao = Serv. Industria'!E11-1</f>
        <v>#DIV/0!</v>
      </c>
      <c r="F11" s="16">
        <f>+'SCC x Atuacao = Serv. Industria'!F43/'SCC x Atuacao = Serv. Industria'!F11-1</f>
        <v>-0.14755673935607383</v>
      </c>
      <c r="G11" s="16">
        <f>+'SCC x Atuacao = Serv. Industria'!G43/'SCC x Atuacao = Serv. Industria'!G11-1</f>
        <v>0.15462308110963163</v>
      </c>
      <c r="H11" s="16">
        <f>+'SCC x Atuacao = Serv. Industria'!H43/'SCC x Atuacao = Serv. Industria'!H11-1</f>
        <v>1.0548874525913465</v>
      </c>
      <c r="I11" s="16">
        <f>+'SCC x Atuacao = Serv. Industria'!I43/'SCC x Atuacao = Serv. Industria'!I11-1</f>
        <v>-2.5083322060923452E-2</v>
      </c>
      <c r="J11" s="16" t="e">
        <f>+'SCC x Atuacao = Serv. Industria'!J43/'SCC x Atuacao = Serv. Industria'!J11-1</f>
        <v>#DIV/0!</v>
      </c>
      <c r="K11" s="16">
        <f>+'SCC x Atuacao = Serv. Industria'!K43/'SCC x Atuacao = Serv. Industria'!K11-1</f>
        <v>0.18315487893015758</v>
      </c>
      <c r="L11" s="16">
        <f>+'SCC x Atuacao = Serv. Industria'!L43/'SCC x Atuacao = Serv. Industria'!L11-1</f>
        <v>0.49852624363800491</v>
      </c>
    </row>
    <row r="12" spans="1:12" x14ac:dyDescent="0.25">
      <c r="A12" s="122" t="s">
        <v>535</v>
      </c>
      <c r="B12" s="16">
        <f>+'SCC x Atuacao = Serv. Industria'!B44/'SCC x Atuacao = Serv. Industria'!B12-1</f>
        <v>5.8577025918558734E-2</v>
      </c>
      <c r="C12" s="16">
        <f>+'SCC x Atuacao = Serv. Industria'!C44/'SCC x Atuacao = Serv. Industria'!C12-1</f>
        <v>-0.57499128676282019</v>
      </c>
      <c r="D12" s="16">
        <f>+'SCC x Atuacao = Serv. Industria'!D44/'SCC x Atuacao = Serv. Industria'!D12-1</f>
        <v>0.53788500061240607</v>
      </c>
      <c r="E12" s="16">
        <f>+'SCC x Atuacao = Serv. Industria'!E44/'SCC x Atuacao = Serv. Industria'!E12-1</f>
        <v>-1</v>
      </c>
      <c r="F12" s="16">
        <f>+'SCC x Atuacao = Serv. Industria'!F44/'SCC x Atuacao = Serv. Industria'!F12-1</f>
        <v>0.18105073628022805</v>
      </c>
      <c r="G12" s="16">
        <f>+'SCC x Atuacao = Serv. Industria'!G44/'SCC x Atuacao = Serv. Industria'!G12-1</f>
        <v>0.22442031099929771</v>
      </c>
      <c r="H12" s="16">
        <f>+'SCC x Atuacao = Serv. Industria'!H44/'SCC x Atuacao = Serv. Industria'!H12-1</f>
        <v>-0.11940326174106064</v>
      </c>
      <c r="I12" s="16">
        <f>+'SCC x Atuacao = Serv. Industria'!I44/'SCC x Atuacao = Serv. Industria'!I12-1</f>
        <v>0.91742203811211254</v>
      </c>
      <c r="J12" s="16">
        <f>+'SCC x Atuacao = Serv. Industria'!J44/'SCC x Atuacao = Serv. Industria'!J12-1</f>
        <v>-1</v>
      </c>
      <c r="K12" s="16">
        <f>+'SCC x Atuacao = Serv. Industria'!K44/'SCC x Atuacao = Serv. Industria'!K12-1</f>
        <v>0.71210184147770073</v>
      </c>
      <c r="L12" s="16">
        <f>+'SCC x Atuacao = Serv. Industria'!L44/'SCC x Atuacao = Serv. Industria'!L12-1</f>
        <v>0.4386399182562466</v>
      </c>
    </row>
    <row r="13" spans="1:12" x14ac:dyDescent="0.25">
      <c r="A13" s="122" t="s">
        <v>536</v>
      </c>
      <c r="B13" s="16">
        <f>+'SCC x Atuacao = Serv. Industria'!B45/'SCC x Atuacao = Serv. Industria'!B13-1</f>
        <v>-0.20381342697525096</v>
      </c>
      <c r="C13" s="16">
        <f>+'SCC x Atuacao = Serv. Industria'!C45/'SCC x Atuacao = Serv. Industria'!C13-1</f>
        <v>9.5463443089213174E-2</v>
      </c>
      <c r="D13" s="16">
        <f>+'SCC x Atuacao = Serv. Industria'!D45/'SCC x Atuacao = Serv. Industria'!D13-1</f>
        <v>0.19262422693614845</v>
      </c>
      <c r="E13" s="16">
        <f>+'SCC x Atuacao = Serv. Industria'!E45/'SCC x Atuacao = Serv. Industria'!E13-1</f>
        <v>6.2519505640465933</v>
      </c>
      <c r="F13" s="16">
        <f>+'SCC x Atuacao = Serv. Industria'!F45/'SCC x Atuacao = Serv. Industria'!F13-1</f>
        <v>2.4345731974174001E-2</v>
      </c>
      <c r="G13" s="16">
        <f>+'SCC x Atuacao = Serv. Industria'!G45/'SCC x Atuacao = Serv. Industria'!G13-1</f>
        <v>-3.3054849315636847E-3</v>
      </c>
      <c r="H13" s="16">
        <f>+'SCC x Atuacao = Serv. Industria'!H45/'SCC x Atuacao = Serv. Industria'!H13-1</f>
        <v>-0.69411503049144585</v>
      </c>
      <c r="I13" s="16">
        <f>+'SCC x Atuacao = Serv. Industria'!I45/'SCC x Atuacao = Serv. Industria'!I13-1</f>
        <v>-0.33535905781763908</v>
      </c>
      <c r="J13" s="16">
        <f>+'SCC x Atuacao = Serv. Industria'!J45/'SCC x Atuacao = Serv. Industria'!J13-1</f>
        <v>-9.5605635573244974E-2</v>
      </c>
      <c r="K13" s="16">
        <f>+'SCC x Atuacao = Serv. Industria'!K45/'SCC x Atuacao = Serv. Industria'!K13-1</f>
        <v>0.36282060445115971</v>
      </c>
      <c r="L13" s="16">
        <f>+'SCC x Atuacao = Serv. Industria'!L45/'SCC x Atuacao = Serv. Industria'!L13-1</f>
        <v>0.10681404767109015</v>
      </c>
    </row>
    <row r="14" spans="1:12" x14ac:dyDescent="0.25">
      <c r="A14" s="122" t="s">
        <v>537</v>
      </c>
      <c r="B14" s="16">
        <f>+'SCC x Atuacao = Serv. Industria'!B46/'SCC x Atuacao = Serv. Industria'!B14-1</f>
        <v>0.12217211461509914</v>
      </c>
      <c r="C14" s="16">
        <f>+'SCC x Atuacao = Serv. Industria'!C46/'SCC x Atuacao = Serv. Industria'!C14-1</f>
        <v>0.1018911551976811</v>
      </c>
      <c r="D14" s="16">
        <f>+'SCC x Atuacao = Serv. Industria'!D46/'SCC x Atuacao = Serv. Industria'!D14-1</f>
        <v>8.4892219954777026E-2</v>
      </c>
      <c r="E14" s="16">
        <f>+'SCC x Atuacao = Serv. Industria'!E46/'SCC x Atuacao = Serv. Industria'!E14-1</f>
        <v>7.976398727985087</v>
      </c>
      <c r="F14" s="16">
        <f>+'SCC x Atuacao = Serv. Industria'!F46/'SCC x Atuacao = Serv. Industria'!F14-1</f>
        <v>-8.0688091345535784E-2</v>
      </c>
      <c r="G14" s="16">
        <f>+'SCC x Atuacao = Serv. Industria'!G46/'SCC x Atuacao = Serv. Industria'!G14-1</f>
        <v>1.0973638515242037</v>
      </c>
      <c r="H14" s="16">
        <f>+'SCC x Atuacao = Serv. Industria'!H46/'SCC x Atuacao = Serv. Industria'!H14-1</f>
        <v>0.35566467920905098</v>
      </c>
      <c r="I14" s="16">
        <f>+'SCC x Atuacao = Serv. Industria'!I46/'SCC x Atuacao = Serv. Industria'!I14-1</f>
        <v>0.18406231244052651</v>
      </c>
      <c r="J14" s="16">
        <f>+'SCC x Atuacao = Serv. Industria'!J46/'SCC x Atuacao = Serv. Industria'!J14-1</f>
        <v>0.57531766659667261</v>
      </c>
      <c r="K14" s="16">
        <f>+'SCC x Atuacao = Serv. Industria'!K46/'SCC x Atuacao = Serv. Industria'!K14-1</f>
        <v>0.47584880619065228</v>
      </c>
      <c r="L14" s="16">
        <f>+'SCC x Atuacao = Serv. Industria'!L46/'SCC x Atuacao = Serv. Industria'!L14-1</f>
        <v>9.4948719221545907E-2</v>
      </c>
    </row>
    <row r="15" spans="1:12" x14ac:dyDescent="0.25">
      <c r="A15" s="122" t="s">
        <v>538</v>
      </c>
      <c r="B15" s="16">
        <f>+'SCC x Atuacao = Serv. Industria'!B47/'SCC x Atuacao = Serv. Industria'!B15-1</f>
        <v>0.5938078268560989</v>
      </c>
      <c r="C15" s="16">
        <f>+'SCC x Atuacao = Serv. Industria'!C47/'SCC x Atuacao = Serv. Industria'!C15-1</f>
        <v>-5.2673089376693571E-2</v>
      </c>
      <c r="D15" s="16">
        <f>+'SCC x Atuacao = Serv. Industria'!D47/'SCC x Atuacao = Serv. Industria'!D15-1</f>
        <v>4.9195729316495074E-2</v>
      </c>
      <c r="E15" s="16">
        <f>+'SCC x Atuacao = Serv. Industria'!E47/'SCC x Atuacao = Serv. Industria'!E15-1</f>
        <v>-0.37789296448713727</v>
      </c>
      <c r="F15" s="16">
        <f>+'SCC x Atuacao = Serv. Industria'!F47/'SCC x Atuacao = Serv. Industria'!F15-1</f>
        <v>-4.4561674477672453E-2</v>
      </c>
      <c r="G15" s="16">
        <f>+'SCC x Atuacao = Serv. Industria'!G47/'SCC x Atuacao = Serv. Industria'!G15-1</f>
        <v>0.27446487573311429</v>
      </c>
      <c r="H15" s="16">
        <f>+'SCC x Atuacao = Serv. Industria'!H47/'SCC x Atuacao = Serv. Industria'!H15-1</f>
        <v>9.5278901842672514E-2</v>
      </c>
      <c r="I15" s="16">
        <f>+'SCC x Atuacao = Serv. Industria'!I47/'SCC x Atuacao = Serv. Industria'!I15-1</f>
        <v>-0.20975038323556727</v>
      </c>
      <c r="J15" s="16">
        <f>+'SCC x Atuacao = Serv. Industria'!J47/'SCC x Atuacao = Serv. Industria'!J15-1</f>
        <v>-0.22626009667088043</v>
      </c>
      <c r="K15" s="16">
        <f>+'SCC x Atuacao = Serv. Industria'!K47/'SCC x Atuacao = Serv. Industria'!K15-1</f>
        <v>0.2628967788322607</v>
      </c>
      <c r="L15" s="16">
        <f>+'SCC x Atuacao = Serv. Industria'!L47/'SCC x Atuacao = Serv. Industria'!L15-1</f>
        <v>4.4580791038909551E-2</v>
      </c>
    </row>
    <row r="16" spans="1:12" x14ac:dyDescent="0.25">
      <c r="A16" s="122" t="s">
        <v>539</v>
      </c>
      <c r="B16" s="16">
        <f>+'SCC x Atuacao = Serv. Industria'!B48/'SCC x Atuacao = Serv. Industria'!B16-1</f>
        <v>-0.24602900853440013</v>
      </c>
      <c r="C16" s="16">
        <f>+'SCC x Atuacao = Serv. Industria'!C48/'SCC x Atuacao = Serv. Industria'!C16-1</f>
        <v>0.88013311748852052</v>
      </c>
      <c r="D16" s="16">
        <f>+'SCC x Atuacao = Serv. Industria'!D48/'SCC x Atuacao = Serv. Industria'!D16-1</f>
        <v>-5.7683673124252821E-2</v>
      </c>
      <c r="E16" s="16">
        <f>+'SCC x Atuacao = Serv. Industria'!E48/'SCC x Atuacao = Serv. Industria'!E16-1</f>
        <v>0.77861853504269285</v>
      </c>
      <c r="F16" s="16">
        <f>+'SCC x Atuacao = Serv. Industria'!F48/'SCC x Atuacao = Serv. Industria'!F16-1</f>
        <v>-8.1170020089799011E-2</v>
      </c>
      <c r="G16" s="16">
        <f>+'SCC x Atuacao = Serv. Industria'!G48/'SCC x Atuacao = Serv. Industria'!G16-1</f>
        <v>0.31327653345724116</v>
      </c>
      <c r="H16" s="16">
        <f>+'SCC x Atuacao = Serv. Industria'!H48/'SCC x Atuacao = Serv. Industria'!H16-1</f>
        <v>-0.39483519623995211</v>
      </c>
      <c r="I16" s="16">
        <f>+'SCC x Atuacao = Serv. Industria'!I48/'SCC x Atuacao = Serv. Industria'!I16-1</f>
        <v>1.1840214206507285</v>
      </c>
      <c r="J16" s="16">
        <f>+'SCC x Atuacao = Serv. Industria'!J48/'SCC x Atuacao = Serv. Industria'!J16-1</f>
        <v>1.2146824620066332</v>
      </c>
      <c r="K16" s="16">
        <f>+'SCC x Atuacao = Serv. Industria'!K48/'SCC x Atuacao = Serv. Industria'!K16-1</f>
        <v>0.11759322373023995</v>
      </c>
      <c r="L16" s="16">
        <f>+'SCC x Atuacao = Serv. Industria'!L48/'SCC x Atuacao = Serv. Industria'!L16-1</f>
        <v>-3.2559261459664812E-2</v>
      </c>
    </row>
    <row r="17" spans="1:12" x14ac:dyDescent="0.25">
      <c r="A17" s="122" t="s">
        <v>540</v>
      </c>
      <c r="B17" s="16">
        <f>+'SCC x Atuacao = Serv. Industria'!B49/'SCC x Atuacao = Serv. Industria'!B17-1</f>
        <v>5.5539160940021537E-2</v>
      </c>
      <c r="C17" s="16">
        <f>+'SCC x Atuacao = Serv. Industria'!C49/'SCC x Atuacao = Serv. Industria'!C17-1</f>
        <v>3.745086857188368</v>
      </c>
      <c r="D17" s="16">
        <f>+'SCC x Atuacao = Serv. Industria'!D49/'SCC x Atuacao = Serv. Industria'!D17-1</f>
        <v>0.2105628434605451</v>
      </c>
      <c r="E17" s="16">
        <f>+'SCC x Atuacao = Serv. Industria'!E49/'SCC x Atuacao = Serv. Industria'!E17-1</f>
        <v>-0.12516864050584386</v>
      </c>
      <c r="F17" s="16">
        <f>+'SCC x Atuacao = Serv. Industria'!F49/'SCC x Atuacao = Serv. Industria'!F17-1</f>
        <v>-2.4568943078243977E-2</v>
      </c>
      <c r="G17" s="16">
        <f>+'SCC x Atuacao = Serv. Industria'!G49/'SCC x Atuacao = Serv. Industria'!G17-1</f>
        <v>0.33433344175245061</v>
      </c>
      <c r="H17" s="16">
        <f>+'SCC x Atuacao = Serv. Industria'!H49/'SCC x Atuacao = Serv. Industria'!H17-1</f>
        <v>-0.10334129984683305</v>
      </c>
      <c r="I17" s="16">
        <f>+'SCC x Atuacao = Serv. Industria'!I49/'SCC x Atuacao = Serv. Industria'!I17-1</f>
        <v>0.17692498432743387</v>
      </c>
      <c r="J17" s="16">
        <f>+'SCC x Atuacao = Serv. Industria'!J49/'SCC x Atuacao = Serv. Industria'!J17-1</f>
        <v>6.8317460710185323</v>
      </c>
      <c r="K17" s="16">
        <f>+'SCC x Atuacao = Serv. Industria'!K49/'SCC x Atuacao = Serv. Industria'!K17-1</f>
        <v>0.26642250270522649</v>
      </c>
      <c r="L17" s="16">
        <f>+'SCC x Atuacao = Serv. Industria'!L49/'SCC x Atuacao = Serv. Industria'!L17-1</f>
        <v>0.20352633235828077</v>
      </c>
    </row>
    <row r="18" spans="1:12" x14ac:dyDescent="0.25">
      <c r="A18" s="122" t="s">
        <v>541</v>
      </c>
      <c r="B18" s="16">
        <f>+'SCC x Atuacao = Serv. Industria'!B50/'SCC x Atuacao = Serv. Industria'!B18-1</f>
        <v>1.758394636259665</v>
      </c>
      <c r="C18" s="16">
        <f>+'SCC x Atuacao = Serv. Industria'!C50/'SCC x Atuacao = Serv. Industria'!C18-1</f>
        <v>0.39849781750730018</v>
      </c>
      <c r="D18" s="16">
        <f>+'SCC x Atuacao = Serv. Industria'!D50/'SCC x Atuacao = Serv. Industria'!D18-1</f>
        <v>0.16191835533081012</v>
      </c>
      <c r="E18" s="16">
        <f>+'SCC x Atuacao = Serv. Industria'!E50/'SCC x Atuacao = Serv. Industria'!E18-1</f>
        <v>5.0609664109732986</v>
      </c>
      <c r="F18" s="16">
        <f>+'SCC x Atuacao = Serv. Industria'!F50/'SCC x Atuacao = Serv. Industria'!F18-1</f>
        <v>-0.14310649681124232</v>
      </c>
      <c r="G18" s="16">
        <f>+'SCC x Atuacao = Serv. Industria'!G50/'SCC x Atuacao = Serv. Industria'!G18-1</f>
        <v>0.36625314026160649</v>
      </c>
      <c r="H18" s="16">
        <f>+'SCC x Atuacao = Serv. Industria'!H50/'SCC x Atuacao = Serv. Industria'!H18-1</f>
        <v>5.3430264927641247E-2</v>
      </c>
      <c r="I18" s="16">
        <f>+'SCC x Atuacao = Serv. Industria'!I50/'SCC x Atuacao = Serv. Industria'!I18-1</f>
        <v>9.4286910842048544E-2</v>
      </c>
      <c r="J18" s="16">
        <f>+'SCC x Atuacao = Serv. Industria'!J50/'SCC x Atuacao = Serv. Industria'!J18-1</f>
        <v>0.21307113667666067</v>
      </c>
      <c r="K18" s="16">
        <f>+'SCC x Atuacao = Serv. Industria'!K50/'SCC x Atuacao = Serv. Industria'!K18-1</f>
        <v>0.43006409549530544</v>
      </c>
      <c r="L18" s="16">
        <f>+'SCC x Atuacao = Serv. Industria'!L50/'SCC x Atuacao = Serv. Industria'!L18-1</f>
        <v>0.11909378638637702</v>
      </c>
    </row>
    <row r="19" spans="1:12" x14ac:dyDescent="0.25">
      <c r="A19" s="122" t="s">
        <v>542</v>
      </c>
      <c r="B19" s="16">
        <f>+'SCC x Atuacao = Serv. Industria'!B51/'SCC x Atuacao = Serv. Industria'!B19-1</f>
        <v>0.71750392577743116</v>
      </c>
      <c r="C19" s="16">
        <f>+'SCC x Atuacao = Serv. Industria'!C51/'SCC x Atuacao = Serv. Industria'!C19-1</f>
        <v>-9.7079396521440597E-2</v>
      </c>
      <c r="D19" s="16">
        <f>+'SCC x Atuacao = Serv. Industria'!D51/'SCC x Atuacao = Serv. Industria'!D19-1</f>
        <v>-8.0121341105130917E-2</v>
      </c>
      <c r="E19" s="16">
        <f>+'SCC x Atuacao = Serv. Industria'!E51/'SCC x Atuacao = Serv. Industria'!E19-1</f>
        <v>2.1558762518884889E-2</v>
      </c>
      <c r="F19" s="16">
        <f>+'SCC x Atuacao = Serv. Industria'!F51/'SCC x Atuacao = Serv. Industria'!F19-1</f>
        <v>-7.4345021041364756E-2</v>
      </c>
      <c r="G19" s="16">
        <f>+'SCC x Atuacao = Serv. Industria'!G51/'SCC x Atuacao = Serv. Industria'!G19-1</f>
        <v>0.63906356828541022</v>
      </c>
      <c r="H19" s="16">
        <f>+'SCC x Atuacao = Serv. Industria'!H51/'SCC x Atuacao = Serv. Industria'!H19-1</f>
        <v>-0.68256645817316164</v>
      </c>
      <c r="I19" s="16">
        <f>+'SCC x Atuacao = Serv. Industria'!I51/'SCC x Atuacao = Serv. Industria'!I19-1</f>
        <v>-0.19955515648209787</v>
      </c>
      <c r="J19" s="16">
        <f>+'SCC x Atuacao = Serv. Industria'!J51/'SCC x Atuacao = Serv. Industria'!J19-1</f>
        <v>0.88448932470968344</v>
      </c>
      <c r="K19" s="16">
        <f>+'SCC x Atuacao = Serv. Industria'!K51/'SCC x Atuacao = Serv. Industria'!K19-1</f>
        <v>0.26690692113189907</v>
      </c>
      <c r="L19" s="16">
        <f>+'SCC x Atuacao = Serv. Industria'!L51/'SCC x Atuacao = Serv. Industria'!L19-1</f>
        <v>-5.8701554442962656E-2</v>
      </c>
    </row>
    <row r="20" spans="1:12" x14ac:dyDescent="0.25">
      <c r="A20" s="122" t="s">
        <v>543</v>
      </c>
      <c r="B20" s="16">
        <f>+'SCC x Atuacao = Serv. Industria'!B52/'SCC x Atuacao = Serv. Industria'!B20-1</f>
        <v>0.22297779881850666</v>
      </c>
      <c r="C20" s="16">
        <f>+'SCC x Atuacao = Serv. Industria'!C52/'SCC x Atuacao = Serv. Industria'!C20-1</f>
        <v>0.60454704874892862</v>
      </c>
      <c r="D20" s="16">
        <f>+'SCC x Atuacao = Serv. Industria'!D52/'SCC x Atuacao = Serv. Industria'!D20-1</f>
        <v>8.1034222039125803E-2</v>
      </c>
      <c r="E20" s="16">
        <f>+'SCC x Atuacao = Serv. Industria'!E52/'SCC x Atuacao = Serv. Industria'!E20-1</f>
        <v>1.0403962733463241</v>
      </c>
      <c r="F20" s="16">
        <f>+'SCC x Atuacao = Serv. Industria'!F52/'SCC x Atuacao = Serv. Industria'!F20-1</f>
        <v>-2.1475400218139762E-2</v>
      </c>
      <c r="G20" s="16">
        <f>+'SCC x Atuacao = Serv. Industria'!G52/'SCC x Atuacao = Serv. Industria'!G20-1</f>
        <v>9.4013803443065536E-2</v>
      </c>
      <c r="H20" s="16">
        <f>+'SCC x Atuacao = Serv. Industria'!H52/'SCC x Atuacao = Serv. Industria'!H20-1</f>
        <v>0.42553333738687193</v>
      </c>
      <c r="I20" s="16">
        <f>+'SCC x Atuacao = Serv. Industria'!I52/'SCC x Atuacao = Serv. Industria'!I20-1</f>
        <v>-0.19912936833396744</v>
      </c>
      <c r="J20" s="16">
        <f>+'SCC x Atuacao = Serv. Industria'!J52/'SCC x Atuacao = Serv. Industria'!J20-1</f>
        <v>-0.21579450641145681</v>
      </c>
      <c r="K20" s="16">
        <f>+'SCC x Atuacao = Serv. Industria'!K52/'SCC x Atuacao = Serv. Industria'!K20-1</f>
        <v>0.30263394368288798</v>
      </c>
      <c r="L20" s="16">
        <f>+'SCC x Atuacao = Serv. Industria'!L52/'SCC x Atuacao = Serv. Industria'!L20-1</f>
        <v>0.10455800162889162</v>
      </c>
    </row>
    <row r="21" spans="1:12" x14ac:dyDescent="0.25">
      <c r="A21" s="122" t="s">
        <v>544</v>
      </c>
      <c r="B21" s="16">
        <f>+'SCC x Atuacao = Serv. Industria'!B53/'SCC x Atuacao = Serv. Industria'!B21-1</f>
        <v>0.37264919018377518</v>
      </c>
      <c r="C21" s="16">
        <f>+'SCC x Atuacao = Serv. Industria'!C53/'SCC x Atuacao = Serv. Industria'!C21-1</f>
        <v>0.32766009706412835</v>
      </c>
      <c r="D21" s="16">
        <f>+'SCC x Atuacao = Serv. Industria'!D53/'SCC x Atuacao = Serv. Industria'!D21-1</f>
        <v>7.039187307732564E-2</v>
      </c>
      <c r="E21" s="16">
        <f>+'SCC x Atuacao = Serv. Industria'!E53/'SCC x Atuacao = Serv. Industria'!E21-1</f>
        <v>4.6150750850100897E-2</v>
      </c>
      <c r="F21" s="16">
        <f>+'SCC x Atuacao = Serv. Industria'!F53/'SCC x Atuacao = Serv. Industria'!F21-1</f>
        <v>-6.4272264021943304E-2</v>
      </c>
      <c r="G21" s="16">
        <f>+'SCC x Atuacao = Serv. Industria'!G53/'SCC x Atuacao = Serv. Industria'!G21-1</f>
        <v>0.17496906014150526</v>
      </c>
      <c r="H21" s="16">
        <f>+'SCC x Atuacao = Serv. Industria'!H53/'SCC x Atuacao = Serv. Industria'!H21-1</f>
        <v>-9.7013086813657279E-2</v>
      </c>
      <c r="I21" s="16">
        <f>+'SCC x Atuacao = Serv. Industria'!I53/'SCC x Atuacao = Serv. Industria'!I21-1</f>
        <v>9.5974733038850291E-2</v>
      </c>
      <c r="J21" s="16">
        <f>+'SCC x Atuacao = Serv. Industria'!J53/'SCC x Atuacao = Serv. Industria'!J21-1</f>
        <v>0.50108305886318627</v>
      </c>
      <c r="K21" s="16">
        <f>+'SCC x Atuacao = Serv. Industria'!K53/'SCC x Atuacao = Serv. Industria'!K21-1</f>
        <v>0.22594850180740589</v>
      </c>
      <c r="L21" s="16">
        <f>+'SCC x Atuacao = Serv. Industria'!L53/'SCC x Atuacao = Serv. Industria'!L21-1</f>
        <v>8.148200397611971E-2</v>
      </c>
    </row>
    <row r="22" spans="1:12" x14ac:dyDescent="0.25">
      <c r="A22" s="122" t="s">
        <v>545</v>
      </c>
      <c r="B22" s="16">
        <f>+'SCC x Atuacao = Serv. Industria'!B54/'SCC x Atuacao = Serv. Industria'!B22-1</f>
        <v>0.31127187283109436</v>
      </c>
      <c r="C22" s="16">
        <f>+'SCC x Atuacao = Serv. Industria'!C54/'SCC x Atuacao = Serv. Industria'!C22-1</f>
        <v>2.5040464293069498E-2</v>
      </c>
      <c r="D22" s="16">
        <f>+'SCC x Atuacao = Serv. Industria'!D54/'SCC x Atuacao = Serv. Industria'!D22-1</f>
        <v>0.60759295549032455</v>
      </c>
      <c r="E22" s="16" t="e">
        <f>+'SCC x Atuacao = Serv. Industria'!E54/'SCC x Atuacao = Serv. Industria'!E22-1</f>
        <v>#DIV/0!</v>
      </c>
      <c r="F22" s="16">
        <f>+'SCC x Atuacao = Serv. Industria'!F54/'SCC x Atuacao = Serv. Industria'!F22-1</f>
        <v>-8.9370351187095465E-2</v>
      </c>
      <c r="G22" s="16">
        <f>+'SCC x Atuacao = Serv. Industria'!G54/'SCC x Atuacao = Serv. Industria'!G22-1</f>
        <v>0.35888195166937176</v>
      </c>
      <c r="H22" s="16">
        <f>+'SCC x Atuacao = Serv. Industria'!H54/'SCC x Atuacao = Serv. Industria'!H22-1</f>
        <v>0.25723229920419488</v>
      </c>
      <c r="I22" s="16">
        <f>+'SCC x Atuacao = Serv. Industria'!I54/'SCC x Atuacao = Serv. Industria'!I22-1</f>
        <v>0.22809828622745854</v>
      </c>
      <c r="J22" s="16">
        <f>+'SCC x Atuacao = Serv. Industria'!J54/'SCC x Atuacao = Serv. Industria'!J22-1</f>
        <v>0.17321422695746436</v>
      </c>
      <c r="K22" s="16">
        <f>+'SCC x Atuacao = Serv. Industria'!K54/'SCC x Atuacao = Serv. Industria'!K22-1</f>
        <v>0.4479810401445794</v>
      </c>
      <c r="L22" s="16">
        <f>+'SCC x Atuacao = Serv. Industria'!L54/'SCC x Atuacao = Serv. Industria'!L22-1</f>
        <v>0.31846124186185243</v>
      </c>
    </row>
    <row r="23" spans="1:12" x14ac:dyDescent="0.25">
      <c r="A23" s="122" t="s">
        <v>546</v>
      </c>
      <c r="B23" s="16">
        <f>+'SCC x Atuacao = Serv. Industria'!B55/'SCC x Atuacao = Serv. Industria'!B23-1</f>
        <v>0.42184233743746624</v>
      </c>
      <c r="C23" s="16">
        <f>+'SCC x Atuacao = Serv. Industria'!C55/'SCC x Atuacao = Serv. Industria'!C23-1</f>
        <v>-1.1098331728861655E-2</v>
      </c>
      <c r="D23" s="16">
        <f>+'SCC x Atuacao = Serv. Industria'!D55/'SCC x Atuacao = Serv. Industria'!D23-1</f>
        <v>2.3816929836747436E-2</v>
      </c>
      <c r="E23" s="16">
        <f>+'SCC x Atuacao = Serv. Industria'!E55/'SCC x Atuacao = Serv. Industria'!E23-1</f>
        <v>0.45693830463520912</v>
      </c>
      <c r="F23" s="16">
        <f>+'SCC x Atuacao = Serv. Industria'!F55/'SCC x Atuacao = Serv. Industria'!F23-1</f>
        <v>-0.11462478755317351</v>
      </c>
      <c r="G23" s="16">
        <f>+'SCC x Atuacao = Serv. Industria'!G55/'SCC x Atuacao = Serv. Industria'!G23-1</f>
        <v>0.22428616892069297</v>
      </c>
      <c r="H23" s="16">
        <f>+'SCC x Atuacao = Serv. Industria'!H55/'SCC x Atuacao = Serv. Industria'!H23-1</f>
        <v>3.6246795571551527E-2</v>
      </c>
      <c r="I23" s="16">
        <f>+'SCC x Atuacao = Serv. Industria'!I55/'SCC x Atuacao = Serv. Industria'!I23-1</f>
        <v>0.107268164059245</v>
      </c>
      <c r="J23" s="16">
        <f>+'SCC x Atuacao = Serv. Industria'!J55/'SCC x Atuacao = Serv. Industria'!J23-1</f>
        <v>0.27077476294498526</v>
      </c>
      <c r="K23" s="16">
        <f>+'SCC x Atuacao = Serv. Industria'!K55/'SCC x Atuacao = Serv. Industria'!K23-1</f>
        <v>4.8075044932966771E-2</v>
      </c>
      <c r="L23" s="16">
        <f>+'SCC x Atuacao = Serv. Industria'!L55/'SCC x Atuacao = Serv. Industria'!L23-1</f>
        <v>2.3544287938398023E-2</v>
      </c>
    </row>
    <row r="24" spans="1:12" x14ac:dyDescent="0.25">
      <c r="A24" s="122" t="s">
        <v>547</v>
      </c>
      <c r="B24" s="16">
        <f>+'SCC x Atuacao = Serv. Industria'!B56/'SCC x Atuacao = Serv. Industria'!B24-1</f>
        <v>0.29669938598550494</v>
      </c>
      <c r="C24" s="16">
        <f>+'SCC x Atuacao = Serv. Industria'!C56/'SCC x Atuacao = Serv. Industria'!C24-1</f>
        <v>0.59985616401203457</v>
      </c>
      <c r="D24" s="16">
        <f>+'SCC x Atuacao = Serv. Industria'!D56/'SCC x Atuacao = Serv. Industria'!D24-1</f>
        <v>-1.2973707207984742E-2</v>
      </c>
      <c r="E24" s="16">
        <f>+'SCC x Atuacao = Serv. Industria'!E56/'SCC x Atuacao = Serv. Industria'!E24-1</f>
        <v>17.947440388163589</v>
      </c>
      <c r="F24" s="16">
        <f>+'SCC x Atuacao = Serv. Industria'!F56/'SCC x Atuacao = Serv. Industria'!F24-1</f>
        <v>-7.4024541330885096E-2</v>
      </c>
      <c r="G24" s="16">
        <f>+'SCC x Atuacao = Serv. Industria'!G56/'SCC x Atuacao = Serv. Industria'!G24-1</f>
        <v>0.33287182593703069</v>
      </c>
      <c r="H24" s="16">
        <f>+'SCC x Atuacao = Serv. Industria'!H56/'SCC x Atuacao = Serv. Industria'!H24-1</f>
        <v>6.4656179259976021E-2</v>
      </c>
      <c r="I24" s="16">
        <f>+'SCC x Atuacao = Serv. Industria'!I56/'SCC x Atuacao = Serv. Industria'!I24-1</f>
        <v>-4.2223718577664715E-2</v>
      </c>
      <c r="J24" s="16">
        <f>+'SCC x Atuacao = Serv. Industria'!J56/'SCC x Atuacao = Serv. Industria'!J24-1</f>
        <v>3.6448861496236384E-2</v>
      </c>
      <c r="K24" s="16">
        <f>+'SCC x Atuacao = Serv. Industria'!K56/'SCC x Atuacao = Serv. Industria'!K24-1</f>
        <v>0.25697653908875795</v>
      </c>
      <c r="L24" s="16">
        <f>+'SCC x Atuacao = Serv. Industria'!L56/'SCC x Atuacao = Serv. Industria'!L24-1</f>
        <v>3.7107619204861608E-2</v>
      </c>
    </row>
    <row r="25" spans="1:12" x14ac:dyDescent="0.25">
      <c r="A25" s="122" t="s">
        <v>548</v>
      </c>
      <c r="B25" s="16">
        <f>+'SCC x Atuacao = Serv. Industria'!B57/'SCC x Atuacao = Serv. Industria'!B25-1</f>
        <v>2.7102737877034988E-2</v>
      </c>
      <c r="C25" s="16">
        <f>+'SCC x Atuacao = Serv. Industria'!C57/'SCC x Atuacao = Serv. Industria'!C25-1</f>
        <v>6.5187043076045725E-2</v>
      </c>
      <c r="D25" s="16">
        <f>+'SCC x Atuacao = Serv. Industria'!D57/'SCC x Atuacao = Serv. Industria'!D25-1</f>
        <v>0.29363620370438559</v>
      </c>
      <c r="E25" s="16">
        <f>+'SCC x Atuacao = Serv. Industria'!E57/'SCC x Atuacao = Serv. Industria'!E25-1</f>
        <v>1.6981012828964754</v>
      </c>
      <c r="F25" s="16">
        <f>+'SCC x Atuacao = Serv. Industria'!F57/'SCC x Atuacao = Serv. Industria'!F25-1</f>
        <v>0.33982739629096992</v>
      </c>
      <c r="G25" s="16">
        <f>+'SCC x Atuacao = Serv. Industria'!G57/'SCC x Atuacao = Serv. Industria'!G25-1</f>
        <v>0.14257007079500794</v>
      </c>
      <c r="H25" s="16">
        <f>+'SCC x Atuacao = Serv. Industria'!H57/'SCC x Atuacao = Serv. Industria'!H25-1</f>
        <v>0.10136131655011593</v>
      </c>
      <c r="I25" s="16">
        <f>+'SCC x Atuacao = Serv. Industria'!I57/'SCC x Atuacao = Serv. Industria'!I25-1</f>
        <v>-0.28757561973635215</v>
      </c>
      <c r="J25" s="16">
        <f>+'SCC x Atuacao = Serv. Industria'!J57/'SCC x Atuacao = Serv. Industria'!J25-1</f>
        <v>0.16278388455584469</v>
      </c>
      <c r="K25" s="16">
        <f>+'SCC x Atuacao = Serv. Industria'!K57/'SCC x Atuacao = Serv. Industria'!K25-1</f>
        <v>-0.53291338312446457</v>
      </c>
      <c r="L25" s="16">
        <f>+'SCC x Atuacao = Serv. Industria'!L57/'SCC x Atuacao = Serv. Industria'!L25-1</f>
        <v>0.10873221484041351</v>
      </c>
    </row>
    <row r="26" spans="1:12" x14ac:dyDescent="0.25">
      <c r="A26" s="122" t="s">
        <v>549</v>
      </c>
      <c r="B26" s="16">
        <f>+'SCC x Atuacao = Serv. Industria'!B58/'SCC x Atuacao = Serv. Industria'!B26-1</f>
        <v>0.30883119745904519</v>
      </c>
      <c r="C26" s="16">
        <f>+'SCC x Atuacao = Serv. Industria'!C58/'SCC x Atuacao = Serv. Industria'!C26-1</f>
        <v>-3.1244764883536114E-2</v>
      </c>
      <c r="D26" s="16">
        <f>+'SCC x Atuacao = Serv. Industria'!D58/'SCC x Atuacao = Serv. Industria'!D26-1</f>
        <v>0.21904589279528097</v>
      </c>
      <c r="E26" s="16">
        <f>+'SCC x Atuacao = Serv. Industria'!E58/'SCC x Atuacao = Serv. Industria'!E26-1</f>
        <v>1.6228581553549919</v>
      </c>
      <c r="F26" s="16">
        <f>+'SCC x Atuacao = Serv. Industria'!F58/'SCC x Atuacao = Serv. Industria'!F26-1</f>
        <v>-5.9281836078912464E-2</v>
      </c>
      <c r="G26" s="16">
        <f>+'SCC x Atuacao = Serv. Industria'!G58/'SCC x Atuacao = Serv. Industria'!G26-1</f>
        <v>0.17369635412369044</v>
      </c>
      <c r="H26" s="16">
        <f>+'SCC x Atuacao = Serv. Industria'!H58/'SCC x Atuacao = Serv. Industria'!H26-1</f>
        <v>0.14760500858377457</v>
      </c>
      <c r="I26" s="16">
        <f>+'SCC x Atuacao = Serv. Industria'!I58/'SCC x Atuacao = Serv. Industria'!I26-1</f>
        <v>4.4718704037102208E-2</v>
      </c>
      <c r="J26" s="16">
        <f>+'SCC x Atuacao = Serv. Industria'!J58/'SCC x Atuacao = Serv. Industria'!J26-1</f>
        <v>1.0292664059887269E-2</v>
      </c>
      <c r="K26" s="16">
        <f>+'SCC x Atuacao = Serv. Industria'!K58/'SCC x Atuacao = Serv. Industria'!K26-1</f>
        <v>0.30456450658670531</v>
      </c>
      <c r="L26" s="16">
        <f>+'SCC x Atuacao = Serv. Industria'!L58/'SCC x Atuacao = Serv. Industria'!L26-1</f>
        <v>0.14564647469494596</v>
      </c>
    </row>
    <row r="27" spans="1:12" x14ac:dyDescent="0.25">
      <c r="A27" s="122" t="s">
        <v>550</v>
      </c>
      <c r="B27" s="16">
        <f>+'SCC x Atuacao = Serv. Industria'!B59/'SCC x Atuacao = Serv. Industria'!B27-1</f>
        <v>8.2298846568709561E-2</v>
      </c>
      <c r="C27" s="16">
        <f>+'SCC x Atuacao = Serv. Industria'!C59/'SCC x Atuacao = Serv. Industria'!C27-1</f>
        <v>0.11141047508675528</v>
      </c>
      <c r="D27" s="16">
        <f>+'SCC x Atuacao = Serv. Industria'!D59/'SCC x Atuacao = Serv. Industria'!D27-1</f>
        <v>0.23773357467095035</v>
      </c>
      <c r="E27" s="16">
        <f>+'SCC x Atuacao = Serv. Industria'!E59/'SCC x Atuacao = Serv. Industria'!E27-1</f>
        <v>2.901546970752475</v>
      </c>
      <c r="F27" s="16">
        <f>+'SCC x Atuacao = Serv. Industria'!F59/'SCC x Atuacao = Serv. Industria'!F27-1</f>
        <v>-0.11860608866077982</v>
      </c>
      <c r="G27" s="16">
        <f>+'SCC x Atuacao = Serv. Industria'!G59/'SCC x Atuacao = Serv. Industria'!G27-1</f>
        <v>0.19283976902195832</v>
      </c>
      <c r="H27" s="16">
        <f>+'SCC x Atuacao = Serv. Industria'!H59/'SCC x Atuacao = Serv. Industria'!H27-1</f>
        <v>-2.1884983410352277E-2</v>
      </c>
      <c r="I27" s="16">
        <f>+'SCC x Atuacao = Serv. Industria'!I59/'SCC x Atuacao = Serv. Industria'!I27-1</f>
        <v>6.3244231611119694E-2</v>
      </c>
      <c r="J27" s="16">
        <f>+'SCC x Atuacao = Serv. Industria'!J59/'SCC x Atuacao = Serv. Industria'!J27-1</f>
        <v>-0.76696646319272732</v>
      </c>
      <c r="K27" s="16">
        <f>+'SCC x Atuacao = Serv. Industria'!K59/'SCC x Atuacao = Serv. Industria'!K27-1</f>
        <v>0.90911431285053279</v>
      </c>
      <c r="L27" s="16">
        <f>+'SCC x Atuacao = Serv. Industria'!L59/'SCC x Atuacao = Serv. Industria'!L27-1</f>
        <v>0.13195655647747828</v>
      </c>
    </row>
    <row r="28" spans="1:12" x14ac:dyDescent="0.25">
      <c r="A28" s="122" t="s">
        <v>551</v>
      </c>
      <c r="B28" s="16">
        <f>+'SCC x Atuacao = Serv. Industria'!B60/'SCC x Atuacao = Serv. Industria'!B28-1</f>
        <v>-0.23261725863154903</v>
      </c>
      <c r="C28" s="16">
        <f>+'SCC x Atuacao = Serv. Industria'!C60/'SCC x Atuacao = Serv. Industria'!C28-1</f>
        <v>-0.30573271038216743</v>
      </c>
      <c r="D28" s="16">
        <f>+'SCC x Atuacao = Serv. Industria'!D60/'SCC x Atuacao = Serv. Industria'!D28-1</f>
        <v>4.7009376106512235E-2</v>
      </c>
      <c r="E28" s="16">
        <f>+'SCC x Atuacao = Serv. Industria'!E60/'SCC x Atuacao = Serv. Industria'!E28-1</f>
        <v>-0.92035561831627122</v>
      </c>
      <c r="F28" s="16">
        <f>+'SCC x Atuacao = Serv. Industria'!F60/'SCC x Atuacao = Serv. Industria'!F28-1</f>
        <v>-5.1253644918339947E-2</v>
      </c>
      <c r="G28" s="16">
        <f>+'SCC x Atuacao = Serv. Industria'!G60/'SCC x Atuacao = Serv. Industria'!G28-1</f>
        <v>0.48914919156476633</v>
      </c>
      <c r="H28" s="16">
        <f>+'SCC x Atuacao = Serv. Industria'!H60/'SCC x Atuacao = Serv. Industria'!H28-1</f>
        <v>0.12558438830230223</v>
      </c>
      <c r="I28" s="16">
        <f>+'SCC x Atuacao = Serv. Industria'!I60/'SCC x Atuacao = Serv. Industria'!I28-1</f>
        <v>0.28500623181712292</v>
      </c>
      <c r="J28" s="16">
        <f>+'SCC x Atuacao = Serv. Industria'!J60/'SCC x Atuacao = Serv. Industria'!J28-1</f>
        <v>0.21990484912697839</v>
      </c>
      <c r="K28" s="16">
        <f>+'SCC x Atuacao = Serv. Industria'!K60/'SCC x Atuacao = Serv. Industria'!K28-1</f>
        <v>6.2344677071140664E-2</v>
      </c>
      <c r="L28" s="16">
        <f>+'SCC x Atuacao = Serv. Industria'!L60/'SCC x Atuacao = Serv. Industria'!L28-1</f>
        <v>1.3508326938459048E-2</v>
      </c>
    </row>
    <row r="29" spans="1:12" x14ac:dyDescent="0.25">
      <c r="A29" s="122" t="s">
        <v>552</v>
      </c>
      <c r="B29" s="16">
        <f>+'SCC x Atuacao = Serv. Industria'!B61/'SCC x Atuacao = Serv. Industria'!B29-1</f>
        <v>0.35000841604783717</v>
      </c>
      <c r="C29" s="16">
        <f>+'SCC x Atuacao = Serv. Industria'!C61/'SCC x Atuacao = Serv. Industria'!C29-1</f>
        <v>3.0301222617933998E-2</v>
      </c>
      <c r="D29" s="16">
        <f>+'SCC x Atuacao = Serv. Industria'!D61/'SCC x Atuacao = Serv. Industria'!D29-1</f>
        <v>0.2099163894996201</v>
      </c>
      <c r="E29" s="16">
        <f>+'SCC x Atuacao = Serv. Industria'!E61/'SCC x Atuacao = Serv. Industria'!E29-1</f>
        <v>0.66742105167132504</v>
      </c>
      <c r="F29" s="16">
        <f>+'SCC x Atuacao = Serv. Industria'!F61/'SCC x Atuacao = Serv. Industria'!F29-1</f>
        <v>-0.13204912044332939</v>
      </c>
      <c r="G29" s="16">
        <f>+'SCC x Atuacao = Serv. Industria'!G61/'SCC x Atuacao = Serv. Industria'!G29-1</f>
        <v>0.15480945027077997</v>
      </c>
      <c r="H29" s="16">
        <f>+'SCC x Atuacao = Serv. Industria'!H61/'SCC x Atuacao = Serv. Industria'!H29-1</f>
        <v>0.25033458735541569</v>
      </c>
      <c r="I29" s="16">
        <f>+'SCC x Atuacao = Serv. Industria'!I61/'SCC x Atuacao = Serv. Industria'!I29-1</f>
        <v>0.24776919699815259</v>
      </c>
      <c r="J29" s="16">
        <f>+'SCC x Atuacao = Serv. Industria'!J61/'SCC x Atuacao = Serv. Industria'!J29-1</f>
        <v>0.28235077732776559</v>
      </c>
      <c r="K29" s="16">
        <f>+'SCC x Atuacao = Serv. Industria'!K61/'SCC x Atuacao = Serv. Industria'!K29-1</f>
        <v>0.25899813013261608</v>
      </c>
      <c r="L29" s="16">
        <f>+'SCC x Atuacao = Serv. Industria'!L61/'SCC x Atuacao = Serv. Industria'!L29-1</f>
        <v>0.1669162304220968</v>
      </c>
    </row>
    <row r="30" spans="1:12" x14ac:dyDescent="0.25">
      <c r="A30" s="122" t="s">
        <v>553</v>
      </c>
      <c r="B30" s="16">
        <f>+'SCC x Atuacao = Serv. Industria'!B62/'SCC x Atuacao = Serv. Industria'!B30-1</f>
        <v>0.16636882173463707</v>
      </c>
      <c r="C30" s="16">
        <f>+'SCC x Atuacao = Serv. Industria'!C62/'SCC x Atuacao = Serv. Industria'!C30-1</f>
        <v>-0.35959937408737541</v>
      </c>
      <c r="D30" s="16">
        <f>+'SCC x Atuacao = Serv. Industria'!D62/'SCC x Atuacao = Serv. Industria'!D30-1</f>
        <v>0.2097001070139457</v>
      </c>
      <c r="E30" s="16">
        <f>+'SCC x Atuacao = Serv. Industria'!E62/'SCC x Atuacao = Serv. Industria'!E30-1</f>
        <v>1.1030140303377065</v>
      </c>
      <c r="F30" s="16">
        <f>+'SCC x Atuacao = Serv. Industria'!F62/'SCC x Atuacao = Serv. Industria'!F30-1</f>
        <v>-7.3181617034337232E-2</v>
      </c>
      <c r="G30" s="16">
        <f>+'SCC x Atuacao = Serv. Industria'!G62/'SCC x Atuacao = Serv. Industria'!G30-1</f>
        <v>0.13477761567267277</v>
      </c>
      <c r="H30" s="16">
        <f>+'SCC x Atuacao = Serv. Industria'!H62/'SCC x Atuacao = Serv. Industria'!H30-1</f>
        <v>-6.210644525923803E-2</v>
      </c>
      <c r="I30" s="16">
        <f>+'SCC x Atuacao = Serv. Industria'!I62/'SCC x Atuacao = Serv. Industria'!I30-1</f>
        <v>4.6750066308023142E-2</v>
      </c>
      <c r="J30" s="16">
        <f>+'SCC x Atuacao = Serv. Industria'!J62/'SCC x Atuacao = Serv. Industria'!J30-1</f>
        <v>0.13844016597633813</v>
      </c>
      <c r="K30" s="16">
        <f>+'SCC x Atuacao = Serv. Industria'!K62/'SCC x Atuacao = Serv. Industria'!K30-1</f>
        <v>0.22945187280661794</v>
      </c>
      <c r="L30" s="16">
        <f>+'SCC x Atuacao = Serv. Industria'!L62/'SCC x Atuacao = Serv. Industria'!L30-1</f>
        <v>0.1105698918013458</v>
      </c>
    </row>
    <row r="31" spans="1:12" x14ac:dyDescent="0.25">
      <c r="A31" s="122" t="s">
        <v>554</v>
      </c>
      <c r="B31" s="16">
        <f>+'SCC x Atuacao = Serv. Industria'!B63/'SCC x Atuacao = Serv. Industria'!B31-1</f>
        <v>0.14540620700834839</v>
      </c>
      <c r="C31" s="16">
        <f>+'SCC x Atuacao = Serv. Industria'!C63/'SCC x Atuacao = Serv. Industria'!C31-1</f>
        <v>-0.10466458906788634</v>
      </c>
      <c r="D31" s="16">
        <f>+'SCC x Atuacao = Serv. Industria'!D63/'SCC x Atuacao = Serv. Industria'!D31-1</f>
        <v>-0.25418147835287963</v>
      </c>
      <c r="E31" s="16">
        <f>+'SCC x Atuacao = Serv. Industria'!E63/'SCC x Atuacao = Serv. Industria'!E31-1</f>
        <v>-0.57396262730523673</v>
      </c>
      <c r="F31" s="16">
        <f>+'SCC x Atuacao = Serv. Industria'!F63/'SCC x Atuacao = Serv. Industria'!F31-1</f>
        <v>-7.1364542854867707E-2</v>
      </c>
      <c r="G31" s="16">
        <f>+'SCC x Atuacao = Serv. Industria'!G63/'SCC x Atuacao = Serv. Industria'!G31-1</f>
        <v>0.62202933546599537</v>
      </c>
      <c r="H31" s="16">
        <f>+'SCC x Atuacao = Serv. Industria'!H63/'SCC x Atuacao = Serv. Industria'!H31-1</f>
        <v>9.4346608869495974E-2</v>
      </c>
      <c r="I31" s="16">
        <f>+'SCC x Atuacao = Serv. Industria'!I63/'SCC x Atuacao = Serv. Industria'!I31-1</f>
        <v>-0.16047746940645768</v>
      </c>
      <c r="J31" s="16">
        <f>+'SCC x Atuacao = Serv. Industria'!J63/'SCC x Atuacao = Serv. Industria'!J31-1</f>
        <v>0.10401526637867731</v>
      </c>
      <c r="K31" s="16">
        <f>+'SCC x Atuacao = Serv. Industria'!K63/'SCC x Atuacao = Serv. Industria'!K31-1</f>
        <v>-8.4407141358252336E-2</v>
      </c>
      <c r="L31" s="16">
        <f>+'SCC x Atuacao = Serv. Industria'!L63/'SCC x Atuacao = Serv. Industria'!L31-1</f>
        <v>-0.11802490490830508</v>
      </c>
    </row>
    <row r="32" spans="1:12" x14ac:dyDescent="0.25">
      <c r="A32" s="122" t="s">
        <v>94</v>
      </c>
      <c r="B32" s="16">
        <f>+'SCC x Atuacao = Serv. Industria'!B64/'SCC x Atuacao = Serv. Industria'!B32-1</f>
        <v>0.26816989345465747</v>
      </c>
      <c r="C32" s="16">
        <f>+'SCC x Atuacao = Serv. Industria'!C64/'SCC x Atuacao = Serv. Industria'!C32-1</f>
        <v>0.33266477958112817</v>
      </c>
      <c r="D32" s="16">
        <f>+'SCC x Atuacao = Serv. Industria'!D64/'SCC x Atuacao = Serv. Industria'!D32-1</f>
        <v>4.5306177999927755E-2</v>
      </c>
      <c r="E32" s="16">
        <f>+'SCC x Atuacao = Serv. Industria'!E64/'SCC x Atuacao = Serv. Industria'!E32-1</f>
        <v>2.5686727860604344</v>
      </c>
      <c r="F32" s="16">
        <f>+'SCC x Atuacao = Serv. Industria'!F64/'SCC x Atuacao = Serv. Industria'!F32-1</f>
        <v>-5.9146692215861996E-2</v>
      </c>
      <c r="G32" s="16">
        <f>+'SCC x Atuacao = Serv. Industria'!G64/'SCC x Atuacao = Serv. Industria'!G32-1</f>
        <v>0.26219639440565401</v>
      </c>
      <c r="H32" s="16">
        <f>+'SCC x Atuacao = Serv. Industria'!H64/'SCC x Atuacao = Serv. Industria'!H32-1</f>
        <v>6.0470826886990237E-2</v>
      </c>
      <c r="I32" s="16">
        <f>+'SCC x Atuacao = Serv. Industria'!I64/'SCC x Atuacao = Serv. Industria'!I32-1</f>
        <v>2.3391127238574505E-2</v>
      </c>
      <c r="J32" s="16">
        <f>+'SCC x Atuacao = Serv. Industria'!J64/'SCC x Atuacao = Serv. Industria'!J32-1</f>
        <v>0.11368499026129109</v>
      </c>
      <c r="K32" s="16">
        <f>+'SCC x Atuacao = Serv. Industria'!K64/'SCC x Atuacao = Serv. Industria'!K32-1</f>
        <v>0.17738934385416361</v>
      </c>
      <c r="L32" s="16">
        <f>+'SCC x Atuacao = Serv. Industria'!L64/'SCC x Atuacao = Serv. Industria'!L32-1</f>
        <v>5.54997971087825E-2</v>
      </c>
    </row>
    <row r="33" spans="1:12" x14ac:dyDescent="0.25">
      <c r="A33" s="20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6"/>
    </row>
    <row r="34" spans="1:12" x14ac:dyDescent="0.25">
      <c r="A34" s="122"/>
    </row>
    <row r="35" spans="1:12" s="122" customFormat="1" x14ac:dyDescent="0.25">
      <c r="B35" s="122">
        <v>2009</v>
      </c>
      <c r="C35" s="122">
        <v>2009</v>
      </c>
      <c r="D35" s="122">
        <v>2009</v>
      </c>
      <c r="E35" s="122">
        <v>2009</v>
      </c>
      <c r="F35" s="122">
        <v>2009</v>
      </c>
      <c r="G35" s="122">
        <v>2009</v>
      </c>
      <c r="H35" s="122">
        <v>2009</v>
      </c>
      <c r="I35" s="122">
        <v>2009</v>
      </c>
      <c r="J35" s="122">
        <v>2009</v>
      </c>
      <c r="K35" s="122">
        <v>2009</v>
      </c>
      <c r="L35" s="122">
        <v>2009</v>
      </c>
    </row>
    <row r="36" spans="1:12" x14ac:dyDescent="0.25">
      <c r="A36" s="187"/>
      <c r="B36" s="122" t="s">
        <v>779</v>
      </c>
      <c r="C36" s="122" t="s">
        <v>781</v>
      </c>
      <c r="D36" s="122" t="s">
        <v>23</v>
      </c>
      <c r="E36" s="122" t="s">
        <v>786</v>
      </c>
      <c r="F36" s="122" t="s">
        <v>787</v>
      </c>
      <c r="G36" s="122" t="s">
        <v>790</v>
      </c>
      <c r="H36" s="122" t="s">
        <v>25</v>
      </c>
      <c r="I36" s="122" t="s">
        <v>24</v>
      </c>
      <c r="J36" s="122" t="s">
        <v>35</v>
      </c>
      <c r="K36" s="122" t="s">
        <v>794</v>
      </c>
      <c r="L36" s="122" t="s">
        <v>938</v>
      </c>
    </row>
    <row r="37" spans="1:12" x14ac:dyDescent="0.25">
      <c r="A37" s="122" t="s">
        <v>528</v>
      </c>
      <c r="B37" s="16">
        <f>+'SCC x Atuacao = Serv. Industria'!B69/'SCC x Atuacao = Serv. Industria'!B37-1</f>
        <v>0.97000206316130733</v>
      </c>
      <c r="C37" s="16">
        <f>+'SCC x Atuacao = Serv. Industria'!C69/'SCC x Atuacao = Serv. Industria'!C37-1</f>
        <v>0.19418043569215238</v>
      </c>
      <c r="D37" s="16">
        <f>+'SCC x Atuacao = Serv. Industria'!D69/'SCC x Atuacao = Serv. Industria'!D37-1</f>
        <v>0.31441411240987116</v>
      </c>
      <c r="E37" s="16">
        <f>+'SCC x Atuacao = Serv. Industria'!E69/'SCC x Atuacao = Serv. Industria'!E37-1</f>
        <v>-0.41609058355827633</v>
      </c>
      <c r="F37" s="16">
        <f>+'SCC x Atuacao = Serv. Industria'!F69/'SCC x Atuacao = Serv. Industria'!F37-1</f>
        <v>0.18316933075571273</v>
      </c>
      <c r="G37" s="16">
        <f>+'SCC x Atuacao = Serv. Industria'!G69/'SCC x Atuacao = Serv. Industria'!G37-1</f>
        <v>4.0022545831623457E-2</v>
      </c>
      <c r="H37" s="16">
        <f>+'SCC x Atuacao = Serv. Industria'!H69/'SCC x Atuacao = Serv. Industria'!H37-1</f>
        <v>3.7036053297515137E-2</v>
      </c>
      <c r="I37" s="16">
        <f>+'SCC x Atuacao = Serv. Industria'!I69/'SCC x Atuacao = Serv. Industria'!I37-1</f>
        <v>0.4234074091622293</v>
      </c>
      <c r="J37" s="16">
        <f>+'SCC x Atuacao = Serv. Industria'!J69/'SCC x Atuacao = Serv. Industria'!J37-1</f>
        <v>1.374239368912614</v>
      </c>
      <c r="K37" s="16">
        <f>+'SCC x Atuacao = Serv. Industria'!K69/'SCC x Atuacao = Serv. Industria'!K37-1</f>
        <v>-0.23466225225949022</v>
      </c>
      <c r="L37" s="16">
        <f>+'SCC x Atuacao = Serv. Industria'!L69/'SCC x Atuacao = Serv. Industria'!L37-1</f>
        <v>0.26511414651621101</v>
      </c>
    </row>
    <row r="38" spans="1:12" x14ac:dyDescent="0.25">
      <c r="A38" s="122" t="s">
        <v>529</v>
      </c>
      <c r="B38" s="16">
        <f>+'SCC x Atuacao = Serv. Industria'!B70/'SCC x Atuacao = Serv. Industria'!B38-1</f>
        <v>-6.7211052382230019E-2</v>
      </c>
      <c r="C38" s="16">
        <f>+'SCC x Atuacao = Serv. Industria'!C70/'SCC x Atuacao = Serv. Industria'!C38-1</f>
        <v>-0.78554779836883326</v>
      </c>
      <c r="D38" s="16">
        <f>+'SCC x Atuacao = Serv. Industria'!D70/'SCC x Atuacao = Serv. Industria'!D38-1</f>
        <v>-2.8993535545167703E-2</v>
      </c>
      <c r="E38" s="16" t="e">
        <f>+'SCC x Atuacao = Serv. Industria'!E70/'SCC x Atuacao = Serv. Industria'!E38-1</f>
        <v>#DIV/0!</v>
      </c>
      <c r="F38" s="16">
        <f>+'SCC x Atuacao = Serv. Industria'!F70/'SCC x Atuacao = Serv. Industria'!F38-1</f>
        <v>-5.8104660008942877E-2</v>
      </c>
      <c r="G38" s="16">
        <f>+'SCC x Atuacao = Serv. Industria'!G70/'SCC x Atuacao = Serv. Industria'!G38-1</f>
        <v>0.28436245936922866</v>
      </c>
      <c r="H38" s="16">
        <f>+'SCC x Atuacao = Serv. Industria'!H70/'SCC x Atuacao = Serv. Industria'!H38-1</f>
        <v>-3.633574596521183E-2</v>
      </c>
      <c r="I38" s="16">
        <f>+'SCC x Atuacao = Serv. Industria'!I70/'SCC x Atuacao = Serv. Industria'!I38-1</f>
        <v>0.14304721210987648</v>
      </c>
      <c r="J38" s="16">
        <f>+'SCC x Atuacao = Serv. Industria'!J70/'SCC x Atuacao = Serv. Industria'!J38-1</f>
        <v>-2.7044782548254376E-2</v>
      </c>
      <c r="K38" s="16">
        <f>+'SCC x Atuacao = Serv. Industria'!K70/'SCC x Atuacao = Serv. Industria'!K38-1</f>
        <v>0.90637254088286245</v>
      </c>
      <c r="L38" s="16">
        <f>+'SCC x Atuacao = Serv. Industria'!L70/'SCC x Atuacao = Serv. Industria'!L38-1</f>
        <v>-1.13762551246267E-2</v>
      </c>
    </row>
    <row r="39" spans="1:12" x14ac:dyDescent="0.25">
      <c r="A39" s="122" t="s">
        <v>530</v>
      </c>
      <c r="B39" s="16">
        <f>+'SCC x Atuacao = Serv. Industria'!B71/'SCC x Atuacao = Serv. Industria'!B39-1</f>
        <v>-0.12322337113150517</v>
      </c>
      <c r="C39" s="16">
        <f>+'SCC x Atuacao = Serv. Industria'!C71/'SCC x Atuacao = Serv. Industria'!C39-1</f>
        <v>-0.11534423420622075</v>
      </c>
      <c r="D39" s="16">
        <f>+'SCC x Atuacao = Serv. Industria'!D71/'SCC x Atuacao = Serv. Industria'!D39-1</f>
        <v>9.6024037723233757E-2</v>
      </c>
      <c r="E39" s="16">
        <f>+'SCC x Atuacao = Serv. Industria'!E71/'SCC x Atuacao = Serv. Industria'!E39-1</f>
        <v>-0.75048990920177205</v>
      </c>
      <c r="F39" s="16">
        <f>+'SCC x Atuacao = Serv. Industria'!F71/'SCC x Atuacao = Serv. Industria'!F39-1</f>
        <v>0.18569222400592844</v>
      </c>
      <c r="G39" s="16">
        <f>+'SCC x Atuacao = Serv. Industria'!G71/'SCC x Atuacao = Serv. Industria'!G39-1</f>
        <v>6.3213585951791496E-2</v>
      </c>
      <c r="H39" s="16">
        <f>+'SCC x Atuacao = Serv. Industria'!H71/'SCC x Atuacao = Serv. Industria'!H39-1</f>
        <v>-8.634349194360158E-2</v>
      </c>
      <c r="I39" s="16">
        <f>+'SCC x Atuacao = Serv. Industria'!I71/'SCC x Atuacao = Serv. Industria'!I39-1</f>
        <v>-0.17220657494466529</v>
      </c>
      <c r="J39" s="16">
        <f>+'SCC x Atuacao = Serv. Industria'!J71/'SCC x Atuacao = Serv. Industria'!J39-1</f>
        <v>0.20578729760679937</v>
      </c>
      <c r="K39" s="16">
        <f>+'SCC x Atuacao = Serv. Industria'!K71/'SCC x Atuacao = Serv. Industria'!K39-1</f>
        <v>8.1755639120178802E-2</v>
      </c>
      <c r="L39" s="16">
        <f>+'SCC x Atuacao = Serv. Industria'!L71/'SCC x Atuacao = Serv. Industria'!L39-1</f>
        <v>5.9987471790600821E-2</v>
      </c>
    </row>
    <row r="40" spans="1:12" x14ac:dyDescent="0.25">
      <c r="A40" s="122" t="s">
        <v>531</v>
      </c>
      <c r="B40" s="16">
        <f>+'SCC x Atuacao = Serv. Industria'!B72/'SCC x Atuacao = Serv. Industria'!B40-1</f>
        <v>4.6428193421837793E-2</v>
      </c>
      <c r="C40" s="16">
        <f>+'SCC x Atuacao = Serv. Industria'!C72/'SCC x Atuacao = Serv. Industria'!C40-1</f>
        <v>2.6698868612906881</v>
      </c>
      <c r="D40" s="16">
        <f>+'SCC x Atuacao = Serv. Industria'!D72/'SCC x Atuacao = Serv. Industria'!D40-1</f>
        <v>0.33109903333587609</v>
      </c>
      <c r="E40" s="16">
        <f>+'SCC x Atuacao = Serv. Industria'!E72/'SCC x Atuacao = Serv. Industria'!E40-1</f>
        <v>-0.12702159407786096</v>
      </c>
      <c r="F40" s="16">
        <f>+'SCC x Atuacao = Serv. Industria'!F72/'SCC x Atuacao = Serv. Industria'!F40-1</f>
        <v>0.2307134336858081</v>
      </c>
      <c r="G40" s="16">
        <f>+'SCC x Atuacao = Serv. Industria'!G72/'SCC x Atuacao = Serv. Industria'!G40-1</f>
        <v>0.14917245140222546</v>
      </c>
      <c r="H40" s="16">
        <f>+'SCC x Atuacao = Serv. Industria'!H72/'SCC x Atuacao = Serv. Industria'!H40-1</f>
        <v>0.23215475839668809</v>
      </c>
      <c r="I40" s="16">
        <f>+'SCC x Atuacao = Serv. Industria'!I72/'SCC x Atuacao = Serv. Industria'!I40-1</f>
        <v>0.81680232228686345</v>
      </c>
      <c r="J40" s="16">
        <f>+'SCC x Atuacao = Serv. Industria'!J72/'SCC x Atuacao = Serv. Industria'!J40-1</f>
        <v>6.3240894683643232</v>
      </c>
      <c r="K40" s="16">
        <f>+'SCC x Atuacao = Serv. Industria'!K72/'SCC x Atuacao = Serv. Industria'!K40-1</f>
        <v>-0.20554374260292529</v>
      </c>
      <c r="L40" s="16">
        <f>+'SCC x Atuacao = Serv. Industria'!L72/'SCC x Atuacao = Serv. Industria'!L40-1</f>
        <v>0.35317466699181632</v>
      </c>
    </row>
    <row r="41" spans="1:12" x14ac:dyDescent="0.25">
      <c r="A41" s="122" t="s">
        <v>532</v>
      </c>
      <c r="B41" s="16">
        <f>+'SCC x Atuacao = Serv. Industria'!B73/'SCC x Atuacao = Serv. Industria'!B41-1</f>
        <v>0.15351438762870306</v>
      </c>
      <c r="C41" s="16">
        <f>+'SCC x Atuacao = Serv. Industria'!C73/'SCC x Atuacao = Serv. Industria'!C41-1</f>
        <v>-0.20780184595696216</v>
      </c>
      <c r="D41" s="16">
        <f>+'SCC x Atuacao = Serv. Industria'!D73/'SCC x Atuacao = Serv. Industria'!D41-1</f>
        <v>3.9269340971568756E-2</v>
      </c>
      <c r="E41" s="16">
        <f>+'SCC x Atuacao = Serv. Industria'!E73/'SCC x Atuacao = Serv. Industria'!E41-1</f>
        <v>0.16056554576342208</v>
      </c>
      <c r="F41" s="16">
        <f>+'SCC x Atuacao = Serv. Industria'!F73/'SCC x Atuacao = Serv. Industria'!F41-1</f>
        <v>2.1765946695598615E-2</v>
      </c>
      <c r="G41" s="16">
        <f>+'SCC x Atuacao = Serv. Industria'!G73/'SCC x Atuacao = Serv. Industria'!G41-1</f>
        <v>-3.7553110759500297E-2</v>
      </c>
      <c r="H41" s="16">
        <f>+'SCC x Atuacao = Serv. Industria'!H73/'SCC x Atuacao = Serv. Industria'!H41-1</f>
        <v>-0.16774598461483547</v>
      </c>
      <c r="I41" s="16">
        <f>+'SCC x Atuacao = Serv. Industria'!I73/'SCC x Atuacao = Serv. Industria'!I41-1</f>
        <v>-0.3731878707373717</v>
      </c>
      <c r="J41" s="16">
        <f>+'SCC x Atuacao = Serv. Industria'!J73/'SCC x Atuacao = Serv. Industria'!J41-1</f>
        <v>6.0980187294092216</v>
      </c>
      <c r="K41" s="16">
        <f>+'SCC x Atuacao = Serv. Industria'!K73/'SCC x Atuacao = Serv. Industria'!K41-1</f>
        <v>-5.5363813925393246E-2</v>
      </c>
      <c r="L41" s="16">
        <f>+'SCC x Atuacao = Serv. Industria'!L73/'SCC x Atuacao = Serv. Industria'!L41-1</f>
        <v>0.25549711064172276</v>
      </c>
    </row>
    <row r="42" spans="1:12" x14ac:dyDescent="0.25">
      <c r="A42" s="122" t="s">
        <v>533</v>
      </c>
      <c r="B42" s="16">
        <f>+'SCC x Atuacao = Serv. Industria'!B74/'SCC x Atuacao = Serv. Industria'!B42-1</f>
        <v>-0.38822562039039565</v>
      </c>
      <c r="C42" s="16">
        <f>+'SCC x Atuacao = Serv. Industria'!C74/'SCC x Atuacao = Serv. Industria'!C42-1</f>
        <v>-0.9566200939595737</v>
      </c>
      <c r="D42" s="16">
        <f>+'SCC x Atuacao = Serv. Industria'!D74/'SCC x Atuacao = Serv. Industria'!D42-1</f>
        <v>0.11029970274172096</v>
      </c>
      <c r="E42" s="16" t="e">
        <f>+'SCC x Atuacao = Serv. Industria'!E74/'SCC x Atuacao = Serv. Industria'!E42-1</f>
        <v>#DIV/0!</v>
      </c>
      <c r="F42" s="16">
        <f>+'SCC x Atuacao = Serv. Industria'!F74/'SCC x Atuacao = Serv. Industria'!F42-1</f>
        <v>-0.23148382486020791</v>
      </c>
      <c r="G42" s="16">
        <f>+'SCC x Atuacao = Serv. Industria'!G74/'SCC x Atuacao = Serv. Industria'!G42-1</f>
        <v>-0.33302342894534975</v>
      </c>
      <c r="H42" s="16">
        <f>+'SCC x Atuacao = Serv. Industria'!H74/'SCC x Atuacao = Serv. Industria'!H42-1</f>
        <v>-0.47690499267621633</v>
      </c>
      <c r="I42" s="16" t="e">
        <f>+'SCC x Atuacao = Serv. Industria'!I74/'SCC x Atuacao = Serv. Industria'!I42-1</f>
        <v>#DIV/0!</v>
      </c>
      <c r="J42" s="16" t="e">
        <f>+'SCC x Atuacao = Serv. Industria'!J74/'SCC x Atuacao = Serv. Industria'!J42-1</f>
        <v>#DIV/0!</v>
      </c>
      <c r="K42" s="16">
        <f>+'SCC x Atuacao = Serv. Industria'!K74/'SCC x Atuacao = Serv. Industria'!K42-1</f>
        <v>-0.15799429280965638</v>
      </c>
      <c r="L42" s="16">
        <f>+'SCC x Atuacao = Serv. Industria'!L74/'SCC x Atuacao = Serv. Industria'!L42-1</f>
        <v>-6.4521463217349306E-2</v>
      </c>
    </row>
    <row r="43" spans="1:12" x14ac:dyDescent="0.25">
      <c r="A43" s="122" t="s">
        <v>534</v>
      </c>
      <c r="B43" s="16">
        <f>+'SCC x Atuacao = Serv. Industria'!B75/'SCC x Atuacao = Serv. Industria'!B43-1</f>
        <v>2.7863154460943562E-2</v>
      </c>
      <c r="C43" s="16">
        <f>+'SCC x Atuacao = Serv. Industria'!C75/'SCC x Atuacao = Serv. Industria'!C43-1</f>
        <v>9.909586764852607E-2</v>
      </c>
      <c r="D43" s="16">
        <f>+'SCC x Atuacao = Serv. Industria'!D75/'SCC x Atuacao = Serv. Industria'!D43-1</f>
        <v>-0.63662458189241211</v>
      </c>
      <c r="E43" s="16">
        <f>+'SCC x Atuacao = Serv. Industria'!E75/'SCC x Atuacao = Serv. Industria'!E43-1</f>
        <v>-0.72129908725967473</v>
      </c>
      <c r="F43" s="16">
        <f>+'SCC x Atuacao = Serv. Industria'!F75/'SCC x Atuacao = Serv. Industria'!F43-1</f>
        <v>-1.5064432978036835E-2</v>
      </c>
      <c r="G43" s="16">
        <f>+'SCC x Atuacao = Serv. Industria'!G75/'SCC x Atuacao = Serv. Industria'!G43-1</f>
        <v>-3.7488198208669887E-2</v>
      </c>
      <c r="H43" s="16">
        <f>+'SCC x Atuacao = Serv. Industria'!H75/'SCC x Atuacao = Serv. Industria'!H43-1</f>
        <v>-0.15691463518642235</v>
      </c>
      <c r="I43" s="16">
        <f>+'SCC x Atuacao = Serv. Industria'!I75/'SCC x Atuacao = Serv. Industria'!I43-1</f>
        <v>1.0764999413658716E-2</v>
      </c>
      <c r="J43" s="16" t="e">
        <f>+'SCC x Atuacao = Serv. Industria'!J75/'SCC x Atuacao = Serv. Industria'!J43-1</f>
        <v>#DIV/0!</v>
      </c>
      <c r="K43" s="16">
        <f>+'SCC x Atuacao = Serv. Industria'!K75/'SCC x Atuacao = Serv. Industria'!K43-1</f>
        <v>0.22403192127235672</v>
      </c>
      <c r="L43" s="16">
        <f>+'SCC x Atuacao = Serv. Industria'!L75/'SCC x Atuacao = Serv. Industria'!L43-1</f>
        <v>-0.40064139467508375</v>
      </c>
    </row>
    <row r="44" spans="1:12" x14ac:dyDescent="0.25">
      <c r="A44" s="122" t="s">
        <v>535</v>
      </c>
      <c r="B44" s="16">
        <f>+'SCC x Atuacao = Serv. Industria'!B76/'SCC x Atuacao = Serv. Industria'!B44-1</f>
        <v>0.39393658947517296</v>
      </c>
      <c r="C44" s="16">
        <f>+'SCC x Atuacao = Serv. Industria'!C76/'SCC x Atuacao = Serv. Industria'!C44-1</f>
        <v>-0.34423322858520355</v>
      </c>
      <c r="D44" s="16">
        <f>+'SCC x Atuacao = Serv. Industria'!D76/'SCC x Atuacao = Serv. Industria'!D44-1</f>
        <v>-0.18345851786159173</v>
      </c>
      <c r="E44" s="16" t="e">
        <f>+'SCC x Atuacao = Serv. Industria'!E76/'SCC x Atuacao = Serv. Industria'!E44-1</f>
        <v>#DIV/0!</v>
      </c>
      <c r="F44" s="16">
        <f>+'SCC x Atuacao = Serv. Industria'!F76/'SCC x Atuacao = Serv. Industria'!F44-1</f>
        <v>7.8685030041002246E-2</v>
      </c>
      <c r="G44" s="16">
        <f>+'SCC x Atuacao = Serv. Industria'!G76/'SCC x Atuacao = Serv. Industria'!G44-1</f>
        <v>0.26060207711179295</v>
      </c>
      <c r="H44" s="16">
        <f>+'SCC x Atuacao = Serv. Industria'!H76/'SCC x Atuacao = Serv. Industria'!H44-1</f>
        <v>0.95853621189884564</v>
      </c>
      <c r="I44" s="16">
        <f>+'SCC x Atuacao = Serv. Industria'!I76/'SCC x Atuacao = Serv. Industria'!I44-1</f>
        <v>-0.21131222112843573</v>
      </c>
      <c r="J44" s="16" t="e">
        <f>+'SCC x Atuacao = Serv. Industria'!J76/'SCC x Atuacao = Serv. Industria'!J44-1</f>
        <v>#DIV/0!</v>
      </c>
      <c r="K44" s="16">
        <f>+'SCC x Atuacao = Serv. Industria'!K76/'SCC x Atuacao = Serv. Industria'!K44-1</f>
        <v>-0.28059797144641507</v>
      </c>
      <c r="L44" s="16">
        <f>+'SCC x Atuacao = Serv. Industria'!L76/'SCC x Atuacao = Serv. Industria'!L44-1</f>
        <v>-0.14327441063257196</v>
      </c>
    </row>
    <row r="45" spans="1:12" x14ac:dyDescent="0.25">
      <c r="A45" s="122" t="s">
        <v>536</v>
      </c>
      <c r="B45" s="16">
        <f>+'SCC x Atuacao = Serv. Industria'!B77/'SCC x Atuacao = Serv. Industria'!B45-1</f>
        <v>8.5407712251736712E-2</v>
      </c>
      <c r="C45" s="16">
        <f>+'SCC x Atuacao = Serv. Industria'!C77/'SCC x Atuacao = Serv. Industria'!C45-1</f>
        <v>-0.14375605043323914</v>
      </c>
      <c r="D45" s="16">
        <f>+'SCC x Atuacao = Serv. Industria'!D77/'SCC x Atuacao = Serv. Industria'!D45-1</f>
        <v>4.2413904705847383E-2</v>
      </c>
      <c r="E45" s="16">
        <f>+'SCC x Atuacao = Serv. Industria'!E77/'SCC x Atuacao = Serv. Industria'!E45-1</f>
        <v>0.63560630674018004</v>
      </c>
      <c r="F45" s="16">
        <f>+'SCC x Atuacao = Serv. Industria'!F77/'SCC x Atuacao = Serv. Industria'!F45-1</f>
        <v>-0.45675248190092443</v>
      </c>
      <c r="G45" s="16">
        <f>+'SCC x Atuacao = Serv. Industria'!G77/'SCC x Atuacao = Serv. Industria'!G45-1</f>
        <v>0.31423746471329506</v>
      </c>
      <c r="H45" s="16">
        <f>+'SCC x Atuacao = Serv. Industria'!H77/'SCC x Atuacao = Serv. Industria'!H45-1</f>
        <v>0.39054649009609732</v>
      </c>
      <c r="I45" s="16">
        <f>+'SCC x Atuacao = Serv. Industria'!I77/'SCC x Atuacao = Serv. Industria'!I45-1</f>
        <v>-4.1984139753765137E-2</v>
      </c>
      <c r="J45" s="16">
        <f>+'SCC x Atuacao = Serv. Industria'!J77/'SCC x Atuacao = Serv. Industria'!J45-1</f>
        <v>1.7813423479291677</v>
      </c>
      <c r="K45" s="16">
        <f>+'SCC x Atuacao = Serv. Industria'!K77/'SCC x Atuacao = Serv. Industria'!K45-1</f>
        <v>0.32484233479388647</v>
      </c>
      <c r="L45" s="16">
        <f>+'SCC x Atuacao = Serv. Industria'!L77/'SCC x Atuacao = Serv. Industria'!L45-1</f>
        <v>-1.5588176992366254E-2</v>
      </c>
    </row>
    <row r="46" spans="1:12" x14ac:dyDescent="0.25">
      <c r="A46" s="122" t="s">
        <v>537</v>
      </c>
      <c r="B46" s="16">
        <f>+'SCC x Atuacao = Serv. Industria'!B78/'SCC x Atuacao = Serv. Industria'!B46-1</f>
        <v>-0.28723164032729354</v>
      </c>
      <c r="C46" s="16">
        <f>+'SCC x Atuacao = Serv. Industria'!C78/'SCC x Atuacao = Serv. Industria'!C46-1</f>
        <v>0.42251744953904136</v>
      </c>
      <c r="D46" s="16">
        <f>+'SCC x Atuacao = Serv. Industria'!D78/'SCC x Atuacao = Serv. Industria'!D46-1</f>
        <v>0.16077652341685633</v>
      </c>
      <c r="E46" s="16">
        <f>+'SCC x Atuacao = Serv. Industria'!E78/'SCC x Atuacao = Serv. Industria'!E46-1</f>
        <v>-0.86780169133020868</v>
      </c>
      <c r="F46" s="16">
        <f>+'SCC x Atuacao = Serv. Industria'!F78/'SCC x Atuacao = Serv. Industria'!F46-1</f>
        <v>7.8931716776085459E-2</v>
      </c>
      <c r="G46" s="16">
        <f>+'SCC x Atuacao = Serv. Industria'!G78/'SCC x Atuacao = Serv. Industria'!G46-1</f>
        <v>-0.26869514079110435</v>
      </c>
      <c r="H46" s="16">
        <f>+'SCC x Atuacao = Serv. Industria'!H78/'SCC x Atuacao = Serv. Industria'!H46-1</f>
        <v>3.6642548667629615E-2</v>
      </c>
      <c r="I46" s="16">
        <f>+'SCC x Atuacao = Serv. Industria'!I78/'SCC x Atuacao = Serv. Industria'!I46-1</f>
        <v>9.3153793497801063E-2</v>
      </c>
      <c r="J46" s="16">
        <f>+'SCC x Atuacao = Serv. Industria'!J78/'SCC x Atuacao = Serv. Industria'!J46-1</f>
        <v>1.3277748904824582E-2</v>
      </c>
      <c r="K46" s="16">
        <f>+'SCC x Atuacao = Serv. Industria'!K78/'SCC x Atuacao = Serv. Industria'!K46-1</f>
        <v>0.2208711602757556</v>
      </c>
      <c r="L46" s="16">
        <f>+'SCC x Atuacao = Serv. Industria'!L78/'SCC x Atuacao = Serv. Industria'!L46-1</f>
        <v>0.111795509776899</v>
      </c>
    </row>
    <row r="47" spans="1:12" x14ac:dyDescent="0.25">
      <c r="A47" s="122" t="s">
        <v>538</v>
      </c>
      <c r="B47" s="16">
        <f>+'SCC x Atuacao = Serv. Industria'!B79/'SCC x Atuacao = Serv. Industria'!B47-1</f>
        <v>-0.12598499423328269</v>
      </c>
      <c r="C47" s="16">
        <f>+'SCC x Atuacao = Serv. Industria'!C79/'SCC x Atuacao = Serv. Industria'!C47-1</f>
        <v>0.17794299526711854</v>
      </c>
      <c r="D47" s="16">
        <f>+'SCC x Atuacao = Serv. Industria'!D79/'SCC x Atuacao = Serv. Industria'!D47-1</f>
        <v>0.43889861847743461</v>
      </c>
      <c r="E47" s="16">
        <f>+'SCC x Atuacao = Serv. Industria'!E79/'SCC x Atuacao = Serv. Industria'!E47-1</f>
        <v>1.5531411198624774</v>
      </c>
      <c r="F47" s="16">
        <f>+'SCC x Atuacao = Serv. Industria'!F79/'SCC x Atuacao = Serv. Industria'!F47-1</f>
        <v>-2.0904645180010673E-2</v>
      </c>
      <c r="G47" s="16">
        <f>+'SCC x Atuacao = Serv. Industria'!G79/'SCC x Atuacao = Serv. Industria'!G47-1</f>
        <v>-7.1926526198856422E-2</v>
      </c>
      <c r="H47" s="16">
        <f>+'SCC x Atuacao = Serv. Industria'!H79/'SCC x Atuacao = Serv. Industria'!H47-1</f>
        <v>-0.23901166667243345</v>
      </c>
      <c r="I47" s="16">
        <f>+'SCC x Atuacao = Serv. Industria'!I79/'SCC x Atuacao = Serv. Industria'!I47-1</f>
        <v>0.10498316542311015</v>
      </c>
      <c r="J47" s="16">
        <f>+'SCC x Atuacao = Serv. Industria'!J79/'SCC x Atuacao = Serv. Industria'!J47-1</f>
        <v>-1.7818478613745081E-2</v>
      </c>
      <c r="K47" s="16">
        <f>+'SCC x Atuacao = Serv. Industria'!K79/'SCC x Atuacao = Serv. Industria'!K47-1</f>
        <v>6.1572923454595863E-2</v>
      </c>
      <c r="L47" s="16">
        <f>+'SCC x Atuacao = Serv. Industria'!L79/'SCC x Atuacao = Serv. Industria'!L47-1</f>
        <v>0.2314398631475898</v>
      </c>
    </row>
    <row r="48" spans="1:12" x14ac:dyDescent="0.25">
      <c r="A48" s="122" t="s">
        <v>539</v>
      </c>
      <c r="B48" s="16">
        <f>+'SCC x Atuacao = Serv. Industria'!B80/'SCC x Atuacao = Serv. Industria'!B48-1</f>
        <v>-8.489237980583586E-2</v>
      </c>
      <c r="C48" s="16">
        <f>+'SCC x Atuacao = Serv. Industria'!C80/'SCC x Atuacao = Serv. Industria'!C48-1</f>
        <v>0.47078590643982143</v>
      </c>
      <c r="D48" s="16">
        <f>+'SCC x Atuacao = Serv. Industria'!D80/'SCC x Atuacao = Serv. Industria'!D48-1</f>
        <v>0.55014587326795428</v>
      </c>
      <c r="E48" s="16">
        <f>+'SCC x Atuacao = Serv. Industria'!E80/'SCC x Atuacao = Serv. Industria'!E48-1</f>
        <v>2.4319428851902889</v>
      </c>
      <c r="F48" s="16">
        <f>+'SCC x Atuacao = Serv. Industria'!F80/'SCC x Atuacao = Serv. Industria'!F48-1</f>
        <v>1.5927099710018044E-3</v>
      </c>
      <c r="G48" s="16">
        <f>+'SCC x Atuacao = Serv. Industria'!G80/'SCC x Atuacao = Serv. Industria'!G48-1</f>
        <v>0.26736719708135981</v>
      </c>
      <c r="H48" s="16">
        <f>+'SCC x Atuacao = Serv. Industria'!H80/'SCC x Atuacao = Serv. Industria'!H48-1</f>
        <v>0.15376402176693049</v>
      </c>
      <c r="I48" s="16">
        <f>+'SCC x Atuacao = Serv. Industria'!I80/'SCC x Atuacao = Serv. Industria'!I48-1</f>
        <v>-0.42247810325157908</v>
      </c>
      <c r="J48" s="16">
        <f>+'SCC x Atuacao = Serv. Industria'!J80/'SCC x Atuacao = Serv. Industria'!J48-1</f>
        <v>-0.48773946422161485</v>
      </c>
      <c r="K48" s="16">
        <f>+'SCC x Atuacao = Serv. Industria'!K80/'SCC x Atuacao = Serv. Industria'!K48-1</f>
        <v>0.35183906655187691</v>
      </c>
      <c r="L48" s="16">
        <f>+'SCC x Atuacao = Serv. Industria'!L80/'SCC x Atuacao = Serv. Industria'!L48-1</f>
        <v>0.37984625504306635</v>
      </c>
    </row>
    <row r="49" spans="1:12" x14ac:dyDescent="0.25">
      <c r="A49" s="122" t="s">
        <v>540</v>
      </c>
      <c r="B49" s="16">
        <f>+'SCC x Atuacao = Serv. Industria'!B81/'SCC x Atuacao = Serv. Industria'!B49-1</f>
        <v>-6.6957615493715039E-2</v>
      </c>
      <c r="C49" s="16">
        <f>+'SCC x Atuacao = Serv. Industria'!C81/'SCC x Atuacao = Serv. Industria'!C49-1</f>
        <v>0.36436784165168423</v>
      </c>
      <c r="D49" s="16">
        <f>+'SCC x Atuacao = Serv. Industria'!D81/'SCC x Atuacao = Serv. Industria'!D49-1</f>
        <v>9.7303616477502297E-2</v>
      </c>
      <c r="E49" s="16">
        <f>+'SCC x Atuacao = Serv. Industria'!E81/'SCC x Atuacao = Serv. Industria'!E49-1</f>
        <v>0.388233986866382</v>
      </c>
      <c r="F49" s="16">
        <f>+'SCC x Atuacao = Serv. Industria'!F81/'SCC x Atuacao = Serv. Industria'!F49-1</f>
        <v>-0.29816593957362192</v>
      </c>
      <c r="G49" s="16">
        <f>+'SCC x Atuacao = Serv. Industria'!G81/'SCC x Atuacao = Serv. Industria'!G49-1</f>
        <v>0.16922154275777257</v>
      </c>
      <c r="H49" s="16">
        <f>+'SCC x Atuacao = Serv. Industria'!H81/'SCC x Atuacao = Serv. Industria'!H49-1</f>
        <v>3.0780803660701572E-3</v>
      </c>
      <c r="I49" s="16">
        <f>+'SCC x Atuacao = Serv. Industria'!I81/'SCC x Atuacao = Serv. Industria'!I49-1</f>
        <v>-0.54744531853795064</v>
      </c>
      <c r="J49" s="16">
        <f>+'SCC x Atuacao = Serv. Industria'!J81/'SCC x Atuacao = Serv. Industria'!J49-1</f>
        <v>-0.7529406711789961</v>
      </c>
      <c r="K49" s="16">
        <f>+'SCC x Atuacao = Serv. Industria'!K81/'SCC x Atuacao = Serv. Industria'!K49-1</f>
        <v>9.9213350056733374E-2</v>
      </c>
      <c r="L49" s="16">
        <f>+'SCC x Atuacao = Serv. Industria'!L81/'SCC x Atuacao = Serv. Industria'!L49-1</f>
        <v>-3.4037443540011592E-2</v>
      </c>
    </row>
    <row r="50" spans="1:12" x14ac:dyDescent="0.25">
      <c r="A50" s="122" t="s">
        <v>541</v>
      </c>
      <c r="B50" s="16">
        <f>+'SCC x Atuacao = Serv. Industria'!B82/'SCC x Atuacao = Serv. Industria'!B50-1</f>
        <v>-0.48612200603533617</v>
      </c>
      <c r="C50" s="16">
        <f>+'SCC x Atuacao = Serv. Industria'!C82/'SCC x Atuacao = Serv. Industria'!C50-1</f>
        <v>32.000809333152425</v>
      </c>
      <c r="D50" s="16">
        <f>+'SCC x Atuacao = Serv. Industria'!D82/'SCC x Atuacao = Serv. Industria'!D50-1</f>
        <v>0.49058045231644076</v>
      </c>
      <c r="E50" s="16">
        <f>+'SCC x Atuacao = Serv. Industria'!E82/'SCC x Atuacao = Serv. Industria'!E50-1</f>
        <v>-8.6888591866141285E-2</v>
      </c>
      <c r="F50" s="16">
        <f>+'SCC x Atuacao = Serv. Industria'!F82/'SCC x Atuacao = Serv. Industria'!F50-1</f>
        <v>1.6141987811179703E-2</v>
      </c>
      <c r="G50" s="16">
        <f>+'SCC x Atuacao = Serv. Industria'!G82/'SCC x Atuacao = Serv. Industria'!G50-1</f>
        <v>2.5847764298952525E-2</v>
      </c>
      <c r="H50" s="16">
        <f>+'SCC x Atuacao = Serv. Industria'!H82/'SCC x Atuacao = Serv. Industria'!H50-1</f>
        <v>-0.11274978645931788</v>
      </c>
      <c r="I50" s="16">
        <f>+'SCC x Atuacao = Serv. Industria'!I82/'SCC x Atuacao = Serv. Industria'!I50-1</f>
        <v>0.57242548636894974</v>
      </c>
      <c r="J50" s="16">
        <f>+'SCC x Atuacao = Serv. Industria'!J82/'SCC x Atuacao = Serv. Industria'!J50-1</f>
        <v>-0.25851762773887155</v>
      </c>
      <c r="K50" s="16">
        <f>+'SCC x Atuacao = Serv. Industria'!K82/'SCC x Atuacao = Serv. Industria'!K50-1</f>
        <v>2.3178627824479436E-2</v>
      </c>
      <c r="L50" s="16">
        <f>+'SCC x Atuacao = Serv. Industria'!L82/'SCC x Atuacao = Serv. Industria'!L50-1</f>
        <v>0.59587644107977655</v>
      </c>
    </row>
    <row r="51" spans="1:12" x14ac:dyDescent="0.25">
      <c r="A51" s="122" t="s">
        <v>542</v>
      </c>
      <c r="B51" s="16">
        <f>+'SCC x Atuacao = Serv. Industria'!B83/'SCC x Atuacao = Serv. Industria'!B51-1</f>
        <v>-0.20852344178815363</v>
      </c>
      <c r="C51" s="16">
        <f>+'SCC x Atuacao = Serv. Industria'!C83/'SCC x Atuacao = Serv. Industria'!C51-1</f>
        <v>-0.11388579585084291</v>
      </c>
      <c r="D51" s="16">
        <f>+'SCC x Atuacao = Serv. Industria'!D83/'SCC x Atuacao = Serv. Industria'!D51-1</f>
        <v>-2.3069650693125276E-2</v>
      </c>
      <c r="E51" s="16">
        <f>+'SCC x Atuacao = Serv. Industria'!E83/'SCC x Atuacao = Serv. Industria'!E51-1</f>
        <v>-4.1723923257824036E-2</v>
      </c>
      <c r="F51" s="16">
        <f>+'SCC x Atuacao = Serv. Industria'!F83/'SCC x Atuacao = Serv. Industria'!F51-1</f>
        <v>-0.28228890790501715</v>
      </c>
      <c r="G51" s="16">
        <f>+'SCC x Atuacao = Serv. Industria'!G83/'SCC x Atuacao = Serv. Industria'!G51-1</f>
        <v>0.20236714421867541</v>
      </c>
      <c r="H51" s="16">
        <f>+'SCC x Atuacao = Serv. Industria'!H83/'SCC x Atuacao = Serv. Industria'!H51-1</f>
        <v>-2.1909426403339372E-2</v>
      </c>
      <c r="I51" s="16">
        <f>+'SCC x Atuacao = Serv. Industria'!I83/'SCC x Atuacao = Serv. Industria'!I51-1</f>
        <v>-0.1681988383014954</v>
      </c>
      <c r="J51" s="16">
        <f>+'SCC x Atuacao = Serv. Industria'!J83/'SCC x Atuacao = Serv. Industria'!J51-1</f>
        <v>0.21553037109593842</v>
      </c>
      <c r="K51" s="16">
        <f>+'SCC x Atuacao = Serv. Industria'!K83/'SCC x Atuacao = Serv. Industria'!K51-1</f>
        <v>-1.156006689275646E-2</v>
      </c>
      <c r="L51" s="16">
        <f>+'SCC x Atuacao = Serv. Industria'!L83/'SCC x Atuacao = Serv. Industria'!L51-1</f>
        <v>-6.2712081200620107E-2</v>
      </c>
    </row>
    <row r="52" spans="1:12" x14ac:dyDescent="0.25">
      <c r="A52" s="122" t="s">
        <v>543</v>
      </c>
      <c r="B52" s="16">
        <f>+'SCC x Atuacao = Serv. Industria'!B84/'SCC x Atuacao = Serv. Industria'!B52-1</f>
        <v>-9.1088390099585248E-2</v>
      </c>
      <c r="C52" s="16">
        <f>+'SCC x Atuacao = Serv. Industria'!C84/'SCC x Atuacao = Serv. Industria'!C52-1</f>
        <v>0.31292632700284062</v>
      </c>
      <c r="D52" s="16">
        <f>+'SCC x Atuacao = Serv. Industria'!D84/'SCC x Atuacao = Serv. Industria'!D52-1</f>
        <v>0.13264164401676992</v>
      </c>
      <c r="E52" s="16">
        <f>+'SCC x Atuacao = Serv. Industria'!E84/'SCC x Atuacao = Serv. Industria'!E52-1</f>
        <v>0.31969857259471923</v>
      </c>
      <c r="F52" s="16">
        <f>+'SCC x Atuacao = Serv. Industria'!F84/'SCC x Atuacao = Serv. Industria'!F52-1</f>
        <v>-7.8544640332293469E-2</v>
      </c>
      <c r="G52" s="16">
        <f>+'SCC x Atuacao = Serv. Industria'!G84/'SCC x Atuacao = Serv. Industria'!G52-1</f>
        <v>-7.6450923326011666E-2</v>
      </c>
      <c r="H52" s="16">
        <f>+'SCC x Atuacao = Serv. Industria'!H84/'SCC x Atuacao = Serv. Industria'!H52-1</f>
        <v>-0.15898960968004339</v>
      </c>
      <c r="I52" s="16">
        <f>+'SCC x Atuacao = Serv. Industria'!I84/'SCC x Atuacao = Serv. Industria'!I52-1</f>
        <v>0.28609825923131771</v>
      </c>
      <c r="J52" s="16">
        <f>+'SCC x Atuacao = Serv. Industria'!J84/'SCC x Atuacao = Serv. Industria'!J52-1</f>
        <v>0.2317613893418311</v>
      </c>
      <c r="K52" s="16">
        <f>+'SCC x Atuacao = Serv. Industria'!K84/'SCC x Atuacao = Serv. Industria'!K52-1</f>
        <v>-9.0917708077661863E-2</v>
      </c>
      <c r="L52" s="16">
        <f>+'SCC x Atuacao = Serv. Industria'!L84/'SCC x Atuacao = Serv. Industria'!L52-1</f>
        <v>4.2148730499062426E-2</v>
      </c>
    </row>
    <row r="53" spans="1:12" x14ac:dyDescent="0.25">
      <c r="A53" s="122" t="s">
        <v>544</v>
      </c>
      <c r="B53" s="16">
        <f>+'SCC x Atuacao = Serv. Industria'!B85/'SCC x Atuacao = Serv. Industria'!B53-1</f>
        <v>-0.45749380596764178</v>
      </c>
      <c r="C53" s="16">
        <f>+'SCC x Atuacao = Serv. Industria'!C85/'SCC x Atuacao = Serv. Industria'!C53-1</f>
        <v>0.13740398031791057</v>
      </c>
      <c r="D53" s="16">
        <f>+'SCC x Atuacao = Serv. Industria'!D85/'SCC x Atuacao = Serv. Industria'!D53-1</f>
        <v>0.15733000772465688</v>
      </c>
      <c r="E53" s="16">
        <f>+'SCC x Atuacao = Serv. Industria'!E85/'SCC x Atuacao = Serv. Industria'!E53-1</f>
        <v>0.40167130321397648</v>
      </c>
      <c r="F53" s="16">
        <f>+'SCC x Atuacao = Serv. Industria'!F85/'SCC x Atuacao = Serv. Industria'!F53-1</f>
        <v>-4.6052778470764277E-3</v>
      </c>
      <c r="G53" s="16">
        <f>+'SCC x Atuacao = Serv. Industria'!G85/'SCC x Atuacao = Serv. Industria'!G53-1</f>
        <v>-2.2320683248460149E-3</v>
      </c>
      <c r="H53" s="16">
        <f>+'SCC x Atuacao = Serv. Industria'!H85/'SCC x Atuacao = Serv. Industria'!H53-1</f>
        <v>-2.6793837650830987E-2</v>
      </c>
      <c r="I53" s="16">
        <f>+'SCC x Atuacao = Serv. Industria'!I85/'SCC x Atuacao = Serv. Industria'!I53-1</f>
        <v>0.34972825398686957</v>
      </c>
      <c r="J53" s="16">
        <f>+'SCC x Atuacao = Serv. Industria'!J85/'SCC x Atuacao = Serv. Industria'!J53-1</f>
        <v>0.41140445270390336</v>
      </c>
      <c r="K53" s="16">
        <f>+'SCC x Atuacao = Serv. Industria'!K85/'SCC x Atuacao = Serv. Industria'!K53-1</f>
        <v>9.8965355842824065E-2</v>
      </c>
      <c r="L53" s="16">
        <f>+'SCC x Atuacao = Serv. Industria'!L85/'SCC x Atuacao = Serv. Industria'!L53-1</f>
        <v>4.5583236770223801E-2</v>
      </c>
    </row>
    <row r="54" spans="1:12" x14ac:dyDescent="0.25">
      <c r="A54" s="122" t="s">
        <v>545</v>
      </c>
      <c r="B54" s="16">
        <f>+'SCC x Atuacao = Serv. Industria'!B86/'SCC x Atuacao = Serv. Industria'!B54-1</f>
        <v>0.12067502011522979</v>
      </c>
      <c r="C54" s="16">
        <f>+'SCC x Atuacao = Serv. Industria'!C86/'SCC x Atuacao = Serv. Industria'!C54-1</f>
        <v>0.32650475108611476</v>
      </c>
      <c r="D54" s="16">
        <f>+'SCC x Atuacao = Serv. Industria'!D86/'SCC x Atuacao = Serv. Industria'!D54-1</f>
        <v>-1.8358490934780924E-2</v>
      </c>
      <c r="E54" s="16">
        <f>+'SCC x Atuacao = Serv. Industria'!E86/'SCC x Atuacao = Serv. Industria'!E54-1</f>
        <v>-5.1370545983320803E-2</v>
      </c>
      <c r="F54" s="16">
        <f>+'SCC x Atuacao = Serv. Industria'!F86/'SCC x Atuacao = Serv. Industria'!F54-1</f>
        <v>-1.9118243753551978E-3</v>
      </c>
      <c r="G54" s="16">
        <f>+'SCC x Atuacao = Serv. Industria'!G86/'SCC x Atuacao = Serv. Industria'!G54-1</f>
        <v>0.12948966804960427</v>
      </c>
      <c r="H54" s="16">
        <f>+'SCC x Atuacao = Serv. Industria'!H86/'SCC x Atuacao = Serv. Industria'!H54-1</f>
        <v>-4.3736649397205341E-2</v>
      </c>
      <c r="I54" s="16">
        <f>+'SCC x Atuacao = Serv. Industria'!I86/'SCC x Atuacao = Serv. Industria'!I54-1</f>
        <v>-0.46090923075987833</v>
      </c>
      <c r="J54" s="16">
        <f>+'SCC x Atuacao = Serv. Industria'!J86/'SCC x Atuacao = Serv. Industria'!J54-1</f>
        <v>0.11264379786277656</v>
      </c>
      <c r="K54" s="16">
        <f>+'SCC x Atuacao = Serv. Industria'!K86/'SCC x Atuacao = Serv. Industria'!K54-1</f>
        <v>-3.6552570938055862E-2</v>
      </c>
      <c r="L54" s="16">
        <f>+'SCC x Atuacao = Serv. Industria'!L86/'SCC x Atuacao = Serv. Industria'!L54-1</f>
        <v>-1.0247427121468533E-2</v>
      </c>
    </row>
    <row r="55" spans="1:12" x14ac:dyDescent="0.25">
      <c r="A55" s="122" t="s">
        <v>546</v>
      </c>
      <c r="B55" s="16">
        <f>+'SCC x Atuacao = Serv. Industria'!B87/'SCC x Atuacao = Serv. Industria'!B55-1</f>
        <v>-0.48481123987849695</v>
      </c>
      <c r="C55" s="16">
        <f>+'SCC x Atuacao = Serv. Industria'!C87/'SCC x Atuacao = Serv. Industria'!C55-1</f>
        <v>5.9825550029991348E-2</v>
      </c>
      <c r="D55" s="16">
        <f>+'SCC x Atuacao = Serv. Industria'!D87/'SCC x Atuacao = Serv. Industria'!D55-1</f>
        <v>8.5907526658295819E-2</v>
      </c>
      <c r="E55" s="16">
        <f>+'SCC x Atuacao = Serv. Industria'!E87/'SCC x Atuacao = Serv. Industria'!E55-1</f>
        <v>0.53939540884298443</v>
      </c>
      <c r="F55" s="16">
        <f>+'SCC x Atuacao = Serv. Industria'!F87/'SCC x Atuacao = Serv. Industria'!F55-1</f>
        <v>3.1746814145418245E-2</v>
      </c>
      <c r="G55" s="16">
        <f>+'SCC x Atuacao = Serv. Industria'!G87/'SCC x Atuacao = Serv. Industria'!G55-1</f>
        <v>1.3657508232128635E-2</v>
      </c>
      <c r="H55" s="16">
        <f>+'SCC x Atuacao = Serv. Industria'!H87/'SCC x Atuacao = Serv. Industria'!H55-1</f>
        <v>-3.6978259741447639E-2</v>
      </c>
      <c r="I55" s="16">
        <f>+'SCC x Atuacao = Serv. Industria'!I87/'SCC x Atuacao = Serv. Industria'!I55-1</f>
        <v>-8.5017462149763579E-2</v>
      </c>
      <c r="J55" s="16">
        <f>+'SCC x Atuacao = Serv. Industria'!J87/'SCC x Atuacao = Serv. Industria'!J55-1</f>
        <v>0.89686002643615348</v>
      </c>
      <c r="K55" s="16">
        <f>+'SCC x Atuacao = Serv. Industria'!K87/'SCC x Atuacao = Serv. Industria'!K55-1</f>
        <v>-6.020208273023897E-2</v>
      </c>
      <c r="L55" s="16">
        <f>+'SCC x Atuacao = Serv. Industria'!L87/'SCC x Atuacao = Serv. Industria'!L55-1</f>
        <v>4.6398198943613522E-2</v>
      </c>
    </row>
    <row r="56" spans="1:12" x14ac:dyDescent="0.25">
      <c r="A56" s="122" t="s">
        <v>547</v>
      </c>
      <c r="B56" s="16">
        <f>+'SCC x Atuacao = Serv. Industria'!B88/'SCC x Atuacao = Serv. Industria'!B56-1</f>
        <v>-9.2422813421906613E-2</v>
      </c>
      <c r="C56" s="16">
        <f>+'SCC x Atuacao = Serv. Industria'!C88/'SCC x Atuacao = Serv. Industria'!C56-1</f>
        <v>0.29602063804985423</v>
      </c>
      <c r="D56" s="16">
        <f>+'SCC x Atuacao = Serv. Industria'!D88/'SCC x Atuacao = Serv. Industria'!D56-1</f>
        <v>0.36005992319189994</v>
      </c>
      <c r="E56" s="16">
        <f>+'SCC x Atuacao = Serv. Industria'!E88/'SCC x Atuacao = Serv. Industria'!E56-1</f>
        <v>3.2708140749713808</v>
      </c>
      <c r="F56" s="16">
        <f>+'SCC x Atuacao = Serv. Industria'!F88/'SCC x Atuacao = Serv. Industria'!F56-1</f>
        <v>-1.1204184566352193E-2</v>
      </c>
      <c r="G56" s="16">
        <f>+'SCC x Atuacao = Serv. Industria'!G88/'SCC x Atuacao = Serv. Industria'!G56-1</f>
        <v>3.7497366141202138E-2</v>
      </c>
      <c r="H56" s="16">
        <f>+'SCC x Atuacao = Serv. Industria'!H88/'SCC x Atuacao = Serv. Industria'!H56-1</f>
        <v>-2.0953082322788807E-3</v>
      </c>
      <c r="I56" s="16">
        <f>+'SCC x Atuacao = Serv. Industria'!I88/'SCC x Atuacao = Serv. Industria'!I56-1</f>
        <v>-0.11656369845320969</v>
      </c>
      <c r="J56" s="16">
        <f>+'SCC x Atuacao = Serv. Industria'!J88/'SCC x Atuacao = Serv. Industria'!J56-1</f>
        <v>-0.22314592863455152</v>
      </c>
      <c r="K56" s="16">
        <f>+'SCC x Atuacao = Serv. Industria'!K88/'SCC x Atuacao = Serv. Industria'!K56-1</f>
        <v>-8.7359146026426138E-2</v>
      </c>
      <c r="L56" s="16">
        <f>+'SCC x Atuacao = Serv. Industria'!L88/'SCC x Atuacao = Serv. Industria'!L56-1</f>
        <v>0.15209727359968284</v>
      </c>
    </row>
    <row r="57" spans="1:12" x14ac:dyDescent="0.25">
      <c r="A57" s="122" t="s">
        <v>548</v>
      </c>
      <c r="B57" s="16">
        <f>+'SCC x Atuacao = Serv. Industria'!B89/'SCC x Atuacao = Serv. Industria'!B57-1</f>
        <v>0.11602093098562571</v>
      </c>
      <c r="C57" s="16">
        <f>+'SCC x Atuacao = Serv. Industria'!C89/'SCC x Atuacao = Serv. Industria'!C57-1</f>
        <v>5.8957198537972211E-3</v>
      </c>
      <c r="D57" s="16">
        <f>+'SCC x Atuacao = Serv. Industria'!D89/'SCC x Atuacao = Serv. Industria'!D57-1</f>
        <v>6.1022280096493242E-2</v>
      </c>
      <c r="E57" s="16">
        <f>+'SCC x Atuacao = Serv. Industria'!E89/'SCC x Atuacao = Serv. Industria'!E57-1</f>
        <v>0.51078213027959318</v>
      </c>
      <c r="F57" s="16">
        <f>+'SCC x Atuacao = Serv. Industria'!F89/'SCC x Atuacao = Serv. Industria'!F57-1</f>
        <v>2.8515827223653423E-2</v>
      </c>
      <c r="G57" s="16">
        <f>+'SCC x Atuacao = Serv. Industria'!G89/'SCC x Atuacao = Serv. Industria'!G57-1</f>
        <v>0.13954702238711159</v>
      </c>
      <c r="H57" s="16">
        <f>+'SCC x Atuacao = Serv. Industria'!H89/'SCC x Atuacao = Serv. Industria'!H57-1</f>
        <v>-2.9829228867603419E-2</v>
      </c>
      <c r="I57" s="16">
        <f>+'SCC x Atuacao = Serv. Industria'!I89/'SCC x Atuacao = Serv. Industria'!I57-1</f>
        <v>0.25449835588568592</v>
      </c>
      <c r="J57" s="16">
        <f>+'SCC x Atuacao = Serv. Industria'!J89/'SCC x Atuacao = Serv. Industria'!J57-1</f>
        <v>0.12399183804849323</v>
      </c>
      <c r="K57" s="16">
        <f>+'SCC x Atuacao = Serv. Industria'!K89/'SCC x Atuacao = Serv. Industria'!K57-1</f>
        <v>-4.2881365224375578E-2</v>
      </c>
      <c r="L57" s="16">
        <f>+'SCC x Atuacao = Serv. Industria'!L89/'SCC x Atuacao = Serv. Industria'!L57-1</f>
        <v>4.5295737507581757E-2</v>
      </c>
    </row>
    <row r="58" spans="1:12" x14ac:dyDescent="0.25">
      <c r="A58" s="122" t="s">
        <v>549</v>
      </c>
      <c r="B58" s="16">
        <f>+'SCC x Atuacao = Serv. Industria'!B90/'SCC x Atuacao = Serv. Industria'!B58-1</f>
        <v>0.42024478297219203</v>
      </c>
      <c r="C58" s="16">
        <f>+'SCC x Atuacao = Serv. Industria'!C90/'SCC x Atuacao = Serv. Industria'!C58-1</f>
        <v>0.22862937470016043</v>
      </c>
      <c r="D58" s="16">
        <f>+'SCC x Atuacao = Serv. Industria'!D90/'SCC x Atuacao = Serv. Industria'!D58-1</f>
        <v>9.318659130607343E-2</v>
      </c>
      <c r="E58" s="16">
        <f>+'SCC x Atuacao = Serv. Industria'!E90/'SCC x Atuacao = Serv. Industria'!E58-1</f>
        <v>-0.16418900045234175</v>
      </c>
      <c r="F58" s="16">
        <f>+'SCC x Atuacao = Serv. Industria'!F90/'SCC x Atuacao = Serv. Industria'!F58-1</f>
        <v>4.4469949944767828E-2</v>
      </c>
      <c r="G58" s="16">
        <f>+'SCC x Atuacao = Serv. Industria'!G90/'SCC x Atuacao = Serv. Industria'!G58-1</f>
        <v>0.13921312473999259</v>
      </c>
      <c r="H58" s="16">
        <f>+'SCC x Atuacao = Serv. Industria'!H90/'SCC x Atuacao = Serv. Industria'!H58-1</f>
        <v>2.1631466500728669E-2</v>
      </c>
      <c r="I58" s="16">
        <f>+'SCC x Atuacao = Serv. Industria'!I90/'SCC x Atuacao = Serv. Industria'!I58-1</f>
        <v>-0.21562178790443076</v>
      </c>
      <c r="J58" s="16">
        <f>+'SCC x Atuacao = Serv. Industria'!J90/'SCC x Atuacao = Serv. Industria'!J58-1</f>
        <v>0.15614394369138229</v>
      </c>
      <c r="K58" s="16">
        <f>+'SCC x Atuacao = Serv. Industria'!K90/'SCC x Atuacao = Serv. Industria'!K58-1</f>
        <v>4.8377802200061382E-3</v>
      </c>
      <c r="L58" s="16">
        <f>+'SCC x Atuacao = Serv. Industria'!L90/'SCC x Atuacao = Serv. Industria'!L58-1</f>
        <v>8.2066131963518751E-2</v>
      </c>
    </row>
    <row r="59" spans="1:12" x14ac:dyDescent="0.25">
      <c r="A59" s="122" t="s">
        <v>550</v>
      </c>
      <c r="B59" s="16">
        <f>+'SCC x Atuacao = Serv. Industria'!B91/'SCC x Atuacao = Serv. Industria'!B59-1</f>
        <v>3.7778454662723338E-2</v>
      </c>
      <c r="C59" s="16">
        <f>+'SCC x Atuacao = Serv. Industria'!C91/'SCC x Atuacao = Serv. Industria'!C59-1</f>
        <v>-0.23191055594136811</v>
      </c>
      <c r="D59" s="16">
        <f>+'SCC x Atuacao = Serv. Industria'!D91/'SCC x Atuacao = Serv. Industria'!D59-1</f>
        <v>4.9832957134143818E-4</v>
      </c>
      <c r="E59" s="16">
        <f>+'SCC x Atuacao = Serv. Industria'!E91/'SCC x Atuacao = Serv. Industria'!E59-1</f>
        <v>0.33729638743962442</v>
      </c>
      <c r="F59" s="16">
        <f>+'SCC x Atuacao = Serv. Industria'!F91/'SCC x Atuacao = Serv. Industria'!F59-1</f>
        <v>3.2359994221949018E-2</v>
      </c>
      <c r="G59" s="16">
        <f>+'SCC x Atuacao = Serv. Industria'!G91/'SCC x Atuacao = Serv. Industria'!G59-1</f>
        <v>-1.7800466616060273E-3</v>
      </c>
      <c r="H59" s="16">
        <f>+'SCC x Atuacao = Serv. Industria'!H91/'SCC x Atuacao = Serv. Industria'!H59-1</f>
        <v>6.8210451009460549E-2</v>
      </c>
      <c r="I59" s="16">
        <f>+'SCC x Atuacao = Serv. Industria'!I91/'SCC x Atuacao = Serv. Industria'!I59-1</f>
        <v>0.10967018651089377</v>
      </c>
      <c r="J59" s="16">
        <f>+'SCC x Atuacao = Serv. Industria'!J91/'SCC x Atuacao = Serv. Industria'!J59-1</f>
        <v>1.6120422128885852</v>
      </c>
      <c r="K59" s="16">
        <f>+'SCC x Atuacao = Serv. Industria'!K91/'SCC x Atuacao = Serv. Industria'!K59-1</f>
        <v>-8.1643657680159132E-2</v>
      </c>
      <c r="L59" s="16">
        <f>+'SCC x Atuacao = Serv. Industria'!L91/'SCC x Atuacao = Serv. Industria'!L59-1</f>
        <v>4.0681584544135507E-3</v>
      </c>
    </row>
    <row r="60" spans="1:12" x14ac:dyDescent="0.25">
      <c r="A60" s="122" t="s">
        <v>551</v>
      </c>
      <c r="B60" s="16">
        <f>+'SCC x Atuacao = Serv. Industria'!B92/'SCC x Atuacao = Serv. Industria'!B60-1</f>
        <v>9.5471785413393073E-2</v>
      </c>
      <c r="C60" s="16">
        <f>+'SCC x Atuacao = Serv. Industria'!C92/'SCC x Atuacao = Serv. Industria'!C60-1</f>
        <v>-7.4224634596856687E-2</v>
      </c>
      <c r="D60" s="16">
        <f>+'SCC x Atuacao = Serv. Industria'!D92/'SCC x Atuacao = Serv. Industria'!D60-1</f>
        <v>0.24003052378301892</v>
      </c>
      <c r="E60" s="16">
        <f>+'SCC x Atuacao = Serv. Industria'!E92/'SCC x Atuacao = Serv. Industria'!E60-1</f>
        <v>0.1189932426830993</v>
      </c>
      <c r="F60" s="16">
        <f>+'SCC x Atuacao = Serv. Industria'!F92/'SCC x Atuacao = Serv. Industria'!F60-1</f>
        <v>2.4321359840338452E-2</v>
      </c>
      <c r="G60" s="16">
        <f>+'SCC x Atuacao = Serv. Industria'!G92/'SCC x Atuacao = Serv. Industria'!G60-1</f>
        <v>-0.43615330678549979</v>
      </c>
      <c r="H60" s="16">
        <f>+'SCC x Atuacao = Serv. Industria'!H92/'SCC x Atuacao = Serv. Industria'!H60-1</f>
        <v>1.8817565554286153E-2</v>
      </c>
      <c r="I60" s="16">
        <f>+'SCC x Atuacao = Serv. Industria'!I92/'SCC x Atuacao = Serv. Industria'!I60-1</f>
        <v>3.7052434919371935E-2</v>
      </c>
      <c r="J60" s="16">
        <f>+'SCC x Atuacao = Serv. Industria'!J92/'SCC x Atuacao = Serv. Industria'!J60-1</f>
        <v>-0.13023519303251241</v>
      </c>
      <c r="K60" s="16">
        <f>+'SCC x Atuacao = Serv. Industria'!K92/'SCC x Atuacao = Serv. Industria'!K60-1</f>
        <v>9.4631563217923098E-2</v>
      </c>
      <c r="L60" s="16">
        <f>+'SCC x Atuacao = Serv. Industria'!L92/'SCC x Atuacao = Serv. Industria'!L60-1</f>
        <v>0.15373955371363546</v>
      </c>
    </row>
    <row r="61" spans="1:12" x14ac:dyDescent="0.25">
      <c r="A61" s="122" t="s">
        <v>552</v>
      </c>
      <c r="B61" s="16">
        <f>+'SCC x Atuacao = Serv. Industria'!B93/'SCC x Atuacao = Serv. Industria'!B61-1</f>
        <v>-0.14163433944198955</v>
      </c>
      <c r="C61" s="16">
        <f>+'SCC x Atuacao = Serv. Industria'!C93/'SCC x Atuacao = Serv. Industria'!C61-1</f>
        <v>-0.14584374367619413</v>
      </c>
      <c r="D61" s="16">
        <f>+'SCC x Atuacao = Serv. Industria'!D93/'SCC x Atuacao = Serv. Industria'!D61-1</f>
        <v>0.19993297921395548</v>
      </c>
      <c r="E61" s="16">
        <f>+'SCC x Atuacao = Serv. Industria'!E93/'SCC x Atuacao = Serv. Industria'!E61-1</f>
        <v>0.14601237077290596</v>
      </c>
      <c r="F61" s="16">
        <f>+'SCC x Atuacao = Serv. Industria'!F93/'SCC x Atuacao = Serv. Industria'!F61-1</f>
        <v>0.2188494098532423</v>
      </c>
      <c r="G61" s="16">
        <f>+'SCC x Atuacao = Serv. Industria'!G93/'SCC x Atuacao = Serv. Industria'!G61-1</f>
        <v>0.16496397007006824</v>
      </c>
      <c r="H61" s="16">
        <f>+'SCC x Atuacao = Serv. Industria'!H93/'SCC x Atuacao = Serv. Industria'!H61-1</f>
        <v>-8.1874517527908974E-2</v>
      </c>
      <c r="I61" s="16">
        <f>+'SCC x Atuacao = Serv. Industria'!I93/'SCC x Atuacao = Serv. Industria'!I61-1</f>
        <v>-0.24295973077292754</v>
      </c>
      <c r="J61" s="16">
        <f>+'SCC x Atuacao = Serv. Industria'!J93/'SCC x Atuacao = Serv. Industria'!J61-1</f>
        <v>0.14113726320894537</v>
      </c>
      <c r="K61" s="16">
        <f>+'SCC x Atuacao = Serv. Industria'!K93/'SCC x Atuacao = Serv. Industria'!K61-1</f>
        <v>3.9494318021057184E-2</v>
      </c>
      <c r="L61" s="16">
        <f>+'SCC x Atuacao = Serv. Industria'!L93/'SCC x Atuacao = Serv. Industria'!L61-1</f>
        <v>0.12312135222176468</v>
      </c>
    </row>
    <row r="62" spans="1:12" x14ac:dyDescent="0.25">
      <c r="A62" s="122" t="s">
        <v>553</v>
      </c>
      <c r="B62" s="16">
        <f>+'SCC x Atuacao = Serv. Industria'!B94/'SCC x Atuacao = Serv. Industria'!B62-1</f>
        <v>3.7805480637872702E-2</v>
      </c>
      <c r="C62" s="16">
        <f>+'SCC x Atuacao = Serv. Industria'!C94/'SCC x Atuacao = Serv. Industria'!C62-1</f>
        <v>-0.17610677798623586</v>
      </c>
      <c r="D62" s="16">
        <f>+'SCC x Atuacao = Serv. Industria'!D94/'SCC x Atuacao = Serv. Industria'!D62-1</f>
        <v>6.5556263073524912E-2</v>
      </c>
      <c r="E62" s="16">
        <f>+'SCC x Atuacao = Serv. Industria'!E94/'SCC x Atuacao = Serv. Industria'!E62-1</f>
        <v>-0.53811999914501296</v>
      </c>
      <c r="F62" s="16">
        <f>+'SCC x Atuacao = Serv. Industria'!F94/'SCC x Atuacao = Serv. Industria'!F62-1</f>
        <v>-8.0493447186166245E-3</v>
      </c>
      <c r="G62" s="16">
        <f>+'SCC x Atuacao = Serv. Industria'!G94/'SCC x Atuacao = Serv. Industria'!G62-1</f>
        <v>2.2295990484814565E-2</v>
      </c>
      <c r="H62" s="16">
        <f>+'SCC x Atuacao = Serv. Industria'!H94/'SCC x Atuacao = Serv. Industria'!H62-1</f>
        <v>-3.6962136666190526E-2</v>
      </c>
      <c r="I62" s="16">
        <f>+'SCC x Atuacao = Serv. Industria'!I94/'SCC x Atuacao = Serv. Industria'!I62-1</f>
        <v>0.25897045418434717</v>
      </c>
      <c r="J62" s="16">
        <f>+'SCC x Atuacao = Serv. Industria'!J94/'SCC x Atuacao = Serv. Industria'!J62-1</f>
        <v>0.47019612976609926</v>
      </c>
      <c r="K62" s="16">
        <f>+'SCC x Atuacao = Serv. Industria'!K94/'SCC x Atuacao = Serv. Industria'!K62-1</f>
        <v>0.22858764934972098</v>
      </c>
      <c r="L62" s="16">
        <f>+'SCC x Atuacao = Serv. Industria'!L94/'SCC x Atuacao = Serv. Industria'!L62-1</f>
        <v>5.1665680105746459E-2</v>
      </c>
    </row>
    <row r="63" spans="1:12" x14ac:dyDescent="0.25">
      <c r="A63" s="122" t="s">
        <v>554</v>
      </c>
      <c r="B63" s="16">
        <f>+'SCC x Atuacao = Serv. Industria'!B95/'SCC x Atuacao = Serv. Industria'!B63-1</f>
        <v>-0.38893898064896737</v>
      </c>
      <c r="C63" s="16">
        <f>+'SCC x Atuacao = Serv. Industria'!C95/'SCC x Atuacao = Serv. Industria'!C63-1</f>
        <v>-0.14488052845219013</v>
      </c>
      <c r="D63" s="16">
        <f>+'SCC x Atuacao = Serv. Industria'!D95/'SCC x Atuacao = Serv. Industria'!D63-1</f>
        <v>1.1293854981710987</v>
      </c>
      <c r="E63" s="16">
        <f>+'SCC x Atuacao = Serv. Industria'!E95/'SCC x Atuacao = Serv. Industria'!E63-1</f>
        <v>-0.12897588851062725</v>
      </c>
      <c r="F63" s="16">
        <f>+'SCC x Atuacao = Serv. Industria'!F95/'SCC x Atuacao = Serv. Industria'!F63-1</f>
        <v>-4.7419211575553288E-2</v>
      </c>
      <c r="G63" s="16">
        <f>+'SCC x Atuacao = Serv. Industria'!G95/'SCC x Atuacao = Serv. Industria'!G63-1</f>
        <v>-4.0073838872327627E-3</v>
      </c>
      <c r="H63" s="16">
        <f>+'SCC x Atuacao = Serv. Industria'!H95/'SCC x Atuacao = Serv. Industria'!H63-1</f>
        <v>-0.19604520107489198</v>
      </c>
      <c r="I63" s="16">
        <f>+'SCC x Atuacao = Serv. Industria'!I95/'SCC x Atuacao = Serv. Industria'!I63-1</f>
        <v>0.24459316679041665</v>
      </c>
      <c r="J63" s="16">
        <f>+'SCC x Atuacao = Serv. Industria'!J95/'SCC x Atuacao = Serv. Industria'!J63-1</f>
        <v>-0.9347242663462465</v>
      </c>
      <c r="K63" s="16">
        <f>+'SCC x Atuacao = Serv. Industria'!K95/'SCC x Atuacao = Serv. Industria'!K63-1</f>
        <v>0.13275192244248601</v>
      </c>
      <c r="L63" s="16">
        <f>+'SCC x Atuacao = Serv. Industria'!L95/'SCC x Atuacao = Serv. Industria'!L63-1</f>
        <v>0.24048264412189702</v>
      </c>
    </row>
    <row r="64" spans="1:12" x14ac:dyDescent="0.25">
      <c r="A64" s="122" t="s">
        <v>94</v>
      </c>
      <c r="B64" s="16">
        <f>+'SCC x Atuacao = Serv. Industria'!B96/'SCC x Atuacao = Serv. Industria'!B64-1</f>
        <v>-0.19364678564664861</v>
      </c>
      <c r="C64" s="16">
        <f>+'SCC x Atuacao = Serv. Industria'!C96/'SCC x Atuacao = Serv. Industria'!C64-1</f>
        <v>0.15195794657131367</v>
      </c>
      <c r="D64" s="16">
        <f>+'SCC x Atuacao = Serv. Industria'!D96/'SCC x Atuacao = Serv. Industria'!D64-1</f>
        <v>0.22125147037721571</v>
      </c>
      <c r="E64" s="16">
        <f>+'SCC x Atuacao = Serv. Industria'!E96/'SCC x Atuacao = Serv. Industria'!E64-1</f>
        <v>2.0522773872528042</v>
      </c>
      <c r="F64" s="16">
        <f>+'SCC x Atuacao = Serv. Industria'!F96/'SCC x Atuacao = Serv. Industria'!F64-1</f>
        <v>-5.5892438632668684E-3</v>
      </c>
      <c r="G64" s="16">
        <f>+'SCC x Atuacao = Serv. Industria'!G96/'SCC x Atuacao = Serv. Industria'!G64-1</f>
        <v>3.1164773874467588E-2</v>
      </c>
      <c r="H64" s="16">
        <f>+'SCC x Atuacao = Serv. Industria'!H96/'SCC x Atuacao = Serv. Industria'!H64-1</f>
        <v>-1.1289259721820044E-2</v>
      </c>
      <c r="I64" s="16">
        <f>+'SCC x Atuacao = Serv. Industria'!I96/'SCC x Atuacao = Serv. Industria'!I64-1</f>
        <v>-8.3626618923214102E-2</v>
      </c>
      <c r="J64" s="16">
        <f>+'SCC x Atuacao = Serv. Industria'!J96/'SCC x Atuacao = Serv. Industria'!J64-1</f>
        <v>-0.10380093808421986</v>
      </c>
      <c r="K64" s="16">
        <f>+'SCC x Atuacao = Serv. Industria'!K96/'SCC x Atuacao = Serv. Industria'!K64-1</f>
        <v>-5.9265492875653192E-2</v>
      </c>
      <c r="L64" s="16">
        <f>+'SCC x Atuacao = Serv. Industria'!L96/'SCC x Atuacao = Serv. Industria'!L64-1</f>
        <v>0.10252462915815919</v>
      </c>
    </row>
    <row r="65" spans="1:12" x14ac:dyDescent="0.25">
      <c r="A65" s="20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6"/>
    </row>
    <row r="66" spans="1:12" x14ac:dyDescent="0.25">
      <c r="A66" s="122"/>
    </row>
    <row r="67" spans="1:12" s="122" customFormat="1" x14ac:dyDescent="0.25">
      <c r="B67" s="122">
        <v>2010</v>
      </c>
      <c r="C67" s="122">
        <v>2010</v>
      </c>
      <c r="D67" s="122">
        <v>2010</v>
      </c>
      <c r="E67" s="122">
        <v>2010</v>
      </c>
      <c r="F67" s="122">
        <v>2010</v>
      </c>
      <c r="G67" s="122">
        <v>2010</v>
      </c>
      <c r="H67" s="122">
        <v>2010</v>
      </c>
      <c r="I67" s="122">
        <v>2010</v>
      </c>
      <c r="J67" s="122">
        <v>2010</v>
      </c>
      <c r="K67" s="122">
        <v>2010</v>
      </c>
      <c r="L67" s="122">
        <v>2010</v>
      </c>
    </row>
    <row r="68" spans="1:12" x14ac:dyDescent="0.25">
      <c r="A68" s="187"/>
      <c r="B68" s="122" t="s">
        <v>779</v>
      </c>
      <c r="C68" s="122" t="s">
        <v>781</v>
      </c>
      <c r="D68" s="122" t="s">
        <v>23</v>
      </c>
      <c r="E68" s="122" t="s">
        <v>786</v>
      </c>
      <c r="F68" s="122" t="s">
        <v>787</v>
      </c>
      <c r="G68" s="122" t="s">
        <v>790</v>
      </c>
      <c r="H68" s="122" t="s">
        <v>25</v>
      </c>
      <c r="I68" s="122" t="s">
        <v>24</v>
      </c>
      <c r="J68" s="122" t="s">
        <v>35</v>
      </c>
      <c r="K68" s="122" t="s">
        <v>794</v>
      </c>
      <c r="L68" s="122" t="s">
        <v>938</v>
      </c>
    </row>
    <row r="69" spans="1:12" x14ac:dyDescent="0.25">
      <c r="A69" s="122" t="s">
        <v>528</v>
      </c>
      <c r="B69" s="16">
        <f>+'SCC x Atuacao = Serv. Industria'!B101/'SCC x Atuacao = Serv. Industria'!B69-1</f>
        <v>0.31372922784390411</v>
      </c>
      <c r="C69" s="16">
        <f>+'SCC x Atuacao = Serv. Industria'!C101/'SCC x Atuacao = Serv. Industria'!C69-1</f>
        <v>1.2273543547698345</v>
      </c>
      <c r="D69" s="16">
        <f>+'SCC x Atuacao = Serv. Industria'!D101/'SCC x Atuacao = Serv. Industria'!D69-1</f>
        <v>0.23261165449944166</v>
      </c>
      <c r="E69" s="16">
        <f>+'SCC x Atuacao = Serv. Industria'!E101/'SCC x Atuacao = Serv. Industria'!E69-1</f>
        <v>1.5574883016430303</v>
      </c>
      <c r="F69" s="16">
        <f>+'SCC x Atuacao = Serv. Industria'!F101/'SCC x Atuacao = Serv. Industria'!F69-1</f>
        <v>0.51750114844870554</v>
      </c>
      <c r="G69" s="16">
        <f>+'SCC x Atuacao = Serv. Industria'!G101/'SCC x Atuacao = Serv. Industria'!G69-1</f>
        <v>0.17313618272236919</v>
      </c>
      <c r="H69" s="16">
        <f>+'SCC x Atuacao = Serv. Industria'!H101/'SCC x Atuacao = Serv. Industria'!H69-1</f>
        <v>5.2869401410314154E-2</v>
      </c>
      <c r="I69" s="16">
        <f>+'SCC x Atuacao = Serv. Industria'!I101/'SCC x Atuacao = Serv. Industria'!I69-1</f>
        <v>-0.29569100666051029</v>
      </c>
      <c r="J69" s="16">
        <f>+'SCC x Atuacao = Serv. Industria'!J101/'SCC x Atuacao = Serv. Industria'!J69-1</f>
        <v>-9.676693988275753E-2</v>
      </c>
      <c r="K69" s="16">
        <f>+'SCC x Atuacao = Serv. Industria'!K101/'SCC x Atuacao = Serv. Industria'!K69-1</f>
        <v>0.20824156747770184</v>
      </c>
      <c r="L69" s="16">
        <f>+'SCC x Atuacao = Serv. Industria'!L101/'SCC x Atuacao = Serv. Industria'!L69-1</f>
        <v>0.24260496198277703</v>
      </c>
    </row>
    <row r="70" spans="1:12" x14ac:dyDescent="0.25">
      <c r="A70" s="122" t="s">
        <v>529</v>
      </c>
      <c r="B70" s="16">
        <f>+'SCC x Atuacao = Serv. Industria'!B102/'SCC x Atuacao = Serv. Industria'!B70-1</f>
        <v>-0.52391302701450004</v>
      </c>
      <c r="C70" s="16">
        <f>+'SCC x Atuacao = Serv. Industria'!C102/'SCC x Atuacao = Serv. Industria'!C70-1</f>
        <v>0.18745798819038306</v>
      </c>
      <c r="D70" s="16">
        <f>+'SCC x Atuacao = Serv. Industria'!D102/'SCC x Atuacao = Serv. Industria'!D70-1</f>
        <v>0.44201286097451353</v>
      </c>
      <c r="E70" s="16" t="e">
        <f>+'SCC x Atuacao = Serv. Industria'!E102/'SCC x Atuacao = Serv. Industria'!E70-1</f>
        <v>#DIV/0!</v>
      </c>
      <c r="F70" s="16">
        <f>+'SCC x Atuacao = Serv. Industria'!F102/'SCC x Atuacao = Serv. Industria'!F70-1</f>
        <v>0.61373858941294235</v>
      </c>
      <c r="G70" s="16">
        <f>+'SCC x Atuacao = Serv. Industria'!G102/'SCC x Atuacao = Serv. Industria'!G70-1</f>
        <v>-0.10573632022741242</v>
      </c>
      <c r="H70" s="16">
        <f>+'SCC x Atuacao = Serv. Industria'!H102/'SCC x Atuacao = Serv. Industria'!H70-1</f>
        <v>4.0831074870222972E-2</v>
      </c>
      <c r="I70" s="16">
        <f>+'SCC x Atuacao = Serv. Industria'!I102/'SCC x Atuacao = Serv. Industria'!I70-1</f>
        <v>7.9469111820011928E-3</v>
      </c>
      <c r="J70" s="16">
        <f>+'SCC x Atuacao = Serv. Industria'!J102/'SCC x Atuacao = Serv. Industria'!J70-1</f>
        <v>2.4887324603722893E-2</v>
      </c>
      <c r="K70" s="16">
        <f>+'SCC x Atuacao = Serv. Industria'!K102/'SCC x Atuacao = Serv. Industria'!K70-1</f>
        <v>0.26437011292949442</v>
      </c>
      <c r="L70" s="16">
        <f>+'SCC x Atuacao = Serv. Industria'!L102/'SCC x Atuacao = Serv. Industria'!L70-1</f>
        <v>0.167126729271595</v>
      </c>
    </row>
    <row r="71" spans="1:12" x14ac:dyDescent="0.25">
      <c r="A71" s="122" t="s">
        <v>530</v>
      </c>
      <c r="B71" s="16">
        <f>+'SCC x Atuacao = Serv. Industria'!B103/'SCC x Atuacao = Serv. Industria'!B71-1</f>
        <v>0.91250873371060393</v>
      </c>
      <c r="C71" s="16">
        <f>+'SCC x Atuacao = Serv. Industria'!C103/'SCC x Atuacao = Serv. Industria'!C71-1</f>
        <v>6.8162376371376121E-2</v>
      </c>
      <c r="D71" s="16">
        <f>+'SCC x Atuacao = Serv. Industria'!D103/'SCC x Atuacao = Serv. Industria'!D71-1</f>
        <v>0.13594672236599847</v>
      </c>
      <c r="E71" s="16">
        <f>+'SCC x Atuacao = Serv. Industria'!E103/'SCC x Atuacao = Serv. Industria'!E71-1</f>
        <v>-1</v>
      </c>
      <c r="F71" s="16">
        <f>+'SCC x Atuacao = Serv. Industria'!F103/'SCC x Atuacao = Serv. Industria'!F71-1</f>
        <v>0.13432286925616044</v>
      </c>
      <c r="G71" s="16">
        <f>+'SCC x Atuacao = Serv. Industria'!G103/'SCC x Atuacao = Serv. Industria'!G71-1</f>
        <v>0.16819149666913136</v>
      </c>
      <c r="H71" s="16">
        <f>+'SCC x Atuacao = Serv. Industria'!H103/'SCC x Atuacao = Serv. Industria'!H71-1</f>
        <v>0.6568843531921813</v>
      </c>
      <c r="I71" s="16">
        <f>+'SCC x Atuacao = Serv. Industria'!I103/'SCC x Atuacao = Serv. Industria'!I71-1</f>
        <v>-1.802725855541687E-2</v>
      </c>
      <c r="J71" s="16">
        <f>+'SCC x Atuacao = Serv. Industria'!J103/'SCC x Atuacao = Serv. Industria'!J71-1</f>
        <v>-8.7033119979260332E-2</v>
      </c>
      <c r="K71" s="16">
        <f>+'SCC x Atuacao = Serv. Industria'!K103/'SCC x Atuacao = Serv. Industria'!K71-1</f>
        <v>0.43346845611863705</v>
      </c>
      <c r="L71" s="16">
        <f>+'SCC x Atuacao = Serv. Industria'!L103/'SCC x Atuacao = Serv. Industria'!L71-1</f>
        <v>0.17524696368866399</v>
      </c>
    </row>
    <row r="72" spans="1:12" x14ac:dyDescent="0.25">
      <c r="A72" s="122" t="s">
        <v>531</v>
      </c>
      <c r="B72" s="16">
        <f>+'SCC x Atuacao = Serv. Industria'!B104/'SCC x Atuacao = Serv. Industria'!B72-1</f>
        <v>-0.74249995233406851</v>
      </c>
      <c r="C72" s="16">
        <f>+'SCC x Atuacao = Serv. Industria'!C104/'SCC x Atuacao = Serv. Industria'!C72-1</f>
        <v>-0.12141470385068698</v>
      </c>
      <c r="D72" s="16">
        <f>+'SCC x Atuacao = Serv. Industria'!D104/'SCC x Atuacao = Serv. Industria'!D72-1</f>
        <v>0.24051617102373934</v>
      </c>
      <c r="E72" s="16">
        <f>+'SCC x Atuacao = Serv. Industria'!E104/'SCC x Atuacao = Serv. Industria'!E72-1</f>
        <v>0.8467476145816033</v>
      </c>
      <c r="F72" s="16">
        <f>+'SCC x Atuacao = Serv. Industria'!F104/'SCC x Atuacao = Serv. Industria'!F72-1</f>
        <v>0.18181561050563078</v>
      </c>
      <c r="G72" s="16">
        <f>+'SCC x Atuacao = Serv. Industria'!G104/'SCC x Atuacao = Serv. Industria'!G72-1</f>
        <v>5.6352634347000663E-2</v>
      </c>
      <c r="H72" s="16">
        <f>+'SCC x Atuacao = Serv. Industria'!H104/'SCC x Atuacao = Serv. Industria'!H72-1</f>
        <v>0.12827248615110309</v>
      </c>
      <c r="I72" s="16">
        <f>+'SCC x Atuacao = Serv. Industria'!I104/'SCC x Atuacao = Serv. Industria'!I72-1</f>
        <v>0.19319531222949382</v>
      </c>
      <c r="J72" s="16">
        <f>+'SCC x Atuacao = Serv. Industria'!J104/'SCC x Atuacao = Serv. Industria'!J72-1</f>
        <v>-0.79786809482966392</v>
      </c>
      <c r="K72" s="16">
        <f>+'SCC x Atuacao = Serv. Industria'!K104/'SCC x Atuacao = Serv. Industria'!K72-1</f>
        <v>-0.26090314675945614</v>
      </c>
      <c r="L72" s="16">
        <f>+'SCC x Atuacao = Serv. Industria'!L104/'SCC x Atuacao = Serv. Industria'!L72-1</f>
        <v>0.10379571779907693</v>
      </c>
    </row>
    <row r="73" spans="1:12" x14ac:dyDescent="0.25">
      <c r="A73" s="122" t="s">
        <v>532</v>
      </c>
      <c r="B73" s="16">
        <f>+'SCC x Atuacao = Serv. Industria'!B105/'SCC x Atuacao = Serv. Industria'!B73-1</f>
        <v>0.19015103726892635</v>
      </c>
      <c r="C73" s="16">
        <f>+'SCC x Atuacao = Serv. Industria'!C105/'SCC x Atuacao = Serv. Industria'!C73-1</f>
        <v>-0.11885221759261599</v>
      </c>
      <c r="D73" s="16">
        <f>+'SCC x Atuacao = Serv. Industria'!D105/'SCC x Atuacao = Serv. Industria'!D73-1</f>
        <v>0.25870877324547292</v>
      </c>
      <c r="E73" s="16">
        <f>+'SCC x Atuacao = Serv. Industria'!E105/'SCC x Atuacao = Serv. Industria'!E73-1</f>
        <v>0.33127542803571242</v>
      </c>
      <c r="F73" s="16">
        <f>+'SCC x Atuacao = Serv. Industria'!F105/'SCC x Atuacao = Serv. Industria'!F73-1</f>
        <v>0.26377164875792558</v>
      </c>
      <c r="G73" s="16">
        <f>+'SCC x Atuacao = Serv. Industria'!G105/'SCC x Atuacao = Serv. Industria'!G73-1</f>
        <v>0.10246599695533987</v>
      </c>
      <c r="H73" s="16">
        <f>+'SCC x Atuacao = Serv. Industria'!H105/'SCC x Atuacao = Serv. Industria'!H73-1</f>
        <v>0.39803356728756456</v>
      </c>
      <c r="I73" s="16">
        <f>+'SCC x Atuacao = Serv. Industria'!I105/'SCC x Atuacao = Serv. Industria'!I73-1</f>
        <v>2.5667465586795108</v>
      </c>
      <c r="J73" s="16">
        <f>+'SCC x Atuacao = Serv. Industria'!J105/'SCC x Atuacao = Serv. Industria'!J73-1</f>
        <v>-4.2361887644954521E-2</v>
      </c>
      <c r="K73" s="16">
        <f>+'SCC x Atuacao = Serv. Industria'!K105/'SCC x Atuacao = Serv. Industria'!K73-1</f>
        <v>-1.7343933095758657E-2</v>
      </c>
      <c r="L73" s="16">
        <f>+'SCC x Atuacao = Serv. Industria'!L105/'SCC x Atuacao = Serv. Industria'!L73-1</f>
        <v>0.13367434112941057</v>
      </c>
    </row>
    <row r="74" spans="1:12" x14ac:dyDescent="0.25">
      <c r="A74" s="122" t="s">
        <v>533</v>
      </c>
      <c r="B74" s="16">
        <f>+'SCC x Atuacao = Serv. Industria'!B106/'SCC x Atuacao = Serv. Industria'!B74-1</f>
        <v>-0.26864919111920549</v>
      </c>
      <c r="C74" s="16">
        <f>+'SCC x Atuacao = Serv. Industria'!C106/'SCC x Atuacao = Serv. Industria'!C74-1</f>
        <v>0.12058080937315352</v>
      </c>
      <c r="D74" s="16">
        <f>+'SCC x Atuacao = Serv. Industria'!D106/'SCC x Atuacao = Serv. Industria'!D74-1</f>
        <v>-3.6371263662500763E-2</v>
      </c>
      <c r="E74" s="16" t="e">
        <f>+'SCC x Atuacao = Serv. Industria'!E106/'SCC x Atuacao = Serv. Industria'!E74-1</f>
        <v>#DIV/0!</v>
      </c>
      <c r="F74" s="16">
        <f>+'SCC x Atuacao = Serv. Industria'!F106/'SCC x Atuacao = Serv. Industria'!F74-1</f>
        <v>-0.15244158858871892</v>
      </c>
      <c r="G74" s="16">
        <f>+'SCC x Atuacao = Serv. Industria'!G106/'SCC x Atuacao = Serv. Industria'!G74-1</f>
        <v>-2.4921262094730001E-2</v>
      </c>
      <c r="H74" s="16">
        <f>+'SCC x Atuacao = Serv. Industria'!H106/'SCC x Atuacao = Serv. Industria'!H74-1</f>
        <v>0.3118738345503449</v>
      </c>
      <c r="I74" s="16" t="e">
        <f>+'SCC x Atuacao = Serv. Industria'!I106/'SCC x Atuacao = Serv. Industria'!I74-1</f>
        <v>#DIV/0!</v>
      </c>
      <c r="J74" s="16" t="e">
        <f>+'SCC x Atuacao = Serv. Industria'!J106/'SCC x Atuacao = Serv. Industria'!J74-1</f>
        <v>#DIV/0!</v>
      </c>
      <c r="K74" s="16">
        <f>+'SCC x Atuacao = Serv. Industria'!K106/'SCC x Atuacao = Serv. Industria'!K74-1</f>
        <v>-0.28624272176565413</v>
      </c>
      <c r="L74" s="16">
        <f>+'SCC x Atuacao = Serv. Industria'!L106/'SCC x Atuacao = Serv. Industria'!L74-1</f>
        <v>-6.0396760086578571E-2</v>
      </c>
    </row>
    <row r="75" spans="1:12" x14ac:dyDescent="0.25">
      <c r="A75" s="122" t="s">
        <v>534</v>
      </c>
      <c r="B75" s="16">
        <f>+'SCC x Atuacao = Serv. Industria'!B107/'SCC x Atuacao = Serv. Industria'!B75-1</f>
        <v>-0.39865132663363989</v>
      </c>
      <c r="C75" s="16">
        <f>+'SCC x Atuacao = Serv. Industria'!C107/'SCC x Atuacao = Serv. Industria'!C75-1</f>
        <v>-0.62851222296170972</v>
      </c>
      <c r="D75" s="16">
        <f>+'SCC x Atuacao = Serv. Industria'!D107/'SCC x Atuacao = Serv. Industria'!D75-1</f>
        <v>0.404621416869829</v>
      </c>
      <c r="E75" s="16">
        <f>+'SCC x Atuacao = Serv. Industria'!E107/'SCC x Atuacao = Serv. Industria'!E75-1</f>
        <v>3.4361141761233629</v>
      </c>
      <c r="F75" s="16">
        <f>+'SCC x Atuacao = Serv. Industria'!F107/'SCC x Atuacao = Serv. Industria'!F75-1</f>
        <v>-4.3807335753268672E-2</v>
      </c>
      <c r="G75" s="16">
        <f>+'SCC x Atuacao = Serv. Industria'!G107/'SCC x Atuacao = Serv. Industria'!G75-1</f>
        <v>0.12597731933698353</v>
      </c>
      <c r="H75" s="16">
        <f>+'SCC x Atuacao = Serv. Industria'!H107/'SCC x Atuacao = Serv. Industria'!H75-1</f>
        <v>0.1378849539414897</v>
      </c>
      <c r="I75" s="16">
        <f>+'SCC x Atuacao = Serv. Industria'!I107/'SCC x Atuacao = Serv. Industria'!I75-1</f>
        <v>-0.97123561856123841</v>
      </c>
      <c r="J75" s="16" t="e">
        <f>+'SCC x Atuacao = Serv. Industria'!J107/'SCC x Atuacao = Serv. Industria'!J75-1</f>
        <v>#DIV/0!</v>
      </c>
      <c r="K75" s="16">
        <f>+'SCC x Atuacao = Serv. Industria'!K107/'SCC x Atuacao = Serv. Industria'!K75-1</f>
        <v>-0.16886558473936808</v>
      </c>
      <c r="L75" s="16">
        <f>+'SCC x Atuacao = Serv. Industria'!L107/'SCC x Atuacao = Serv. Industria'!L75-1</f>
        <v>5.6251535121051077E-2</v>
      </c>
    </row>
    <row r="76" spans="1:12" x14ac:dyDescent="0.25">
      <c r="A76" s="122" t="s">
        <v>535</v>
      </c>
      <c r="B76" s="16">
        <f>+'SCC x Atuacao = Serv. Industria'!B108/'SCC x Atuacao = Serv. Industria'!B76-1</f>
        <v>-8.0330045333197764E-2</v>
      </c>
      <c r="C76" s="16">
        <f>+'SCC x Atuacao = Serv. Industria'!C108/'SCC x Atuacao = Serv. Industria'!C76-1</f>
        <v>-0.39254067232435264</v>
      </c>
      <c r="D76" s="16">
        <f>+'SCC x Atuacao = Serv. Industria'!D108/'SCC x Atuacao = Serv. Industria'!D76-1</f>
        <v>0.1861316338787502</v>
      </c>
      <c r="E76" s="16">
        <f>+'SCC x Atuacao = Serv. Industria'!E108/'SCC x Atuacao = Serv. Industria'!E76-1</f>
        <v>-0.73375069417582017</v>
      </c>
      <c r="F76" s="16">
        <f>+'SCC x Atuacao = Serv. Industria'!F108/'SCC x Atuacao = Serv. Industria'!F76-1</f>
        <v>0.15310515380070622</v>
      </c>
      <c r="G76" s="16">
        <f>+'SCC x Atuacao = Serv. Industria'!G108/'SCC x Atuacao = Serv. Industria'!G76-1</f>
        <v>6.9438096662389093E-2</v>
      </c>
      <c r="H76" s="16">
        <f>+'SCC x Atuacao = Serv. Industria'!H108/'SCC x Atuacao = Serv. Industria'!H76-1</f>
        <v>5.0645206043885782E-2</v>
      </c>
      <c r="I76" s="16">
        <f>+'SCC x Atuacao = Serv. Industria'!I108/'SCC x Atuacao = Serv. Industria'!I76-1</f>
        <v>0.27848414953957112</v>
      </c>
      <c r="J76" s="16">
        <f>+'SCC x Atuacao = Serv. Industria'!J108/'SCC x Atuacao = Serv. Industria'!J76-1</f>
        <v>4.2095600149380825</v>
      </c>
      <c r="K76" s="16">
        <f>+'SCC x Atuacao = Serv. Industria'!K108/'SCC x Atuacao = Serv. Industria'!K76-1</f>
        <v>0.47592992215768648</v>
      </c>
      <c r="L76" s="16">
        <f>+'SCC x Atuacao = Serv. Industria'!L108/'SCC x Atuacao = Serv. Industria'!L76-1</f>
        <v>0.21136409161279235</v>
      </c>
    </row>
    <row r="77" spans="1:12" x14ac:dyDescent="0.25">
      <c r="A77" s="122" t="s">
        <v>536</v>
      </c>
      <c r="B77" s="16">
        <f>+'SCC x Atuacao = Serv. Industria'!B109/'SCC x Atuacao = Serv. Industria'!B77-1</f>
        <v>-4.5983022095608339E-2</v>
      </c>
      <c r="C77" s="16">
        <f>+'SCC x Atuacao = Serv. Industria'!C109/'SCC x Atuacao = Serv. Industria'!C77-1</f>
        <v>5.8967428139098388E-3</v>
      </c>
      <c r="D77" s="16">
        <f>+'SCC x Atuacao = Serv. Industria'!D109/'SCC x Atuacao = Serv. Industria'!D77-1</f>
        <v>8.4601974757790188E-2</v>
      </c>
      <c r="E77" s="16">
        <f>+'SCC x Atuacao = Serv. Industria'!E109/'SCC x Atuacao = Serv. Industria'!E77-1</f>
        <v>2.0041118608870963</v>
      </c>
      <c r="F77" s="16">
        <f>+'SCC x Atuacao = Serv. Industria'!F109/'SCC x Atuacao = Serv. Industria'!F77-1</f>
        <v>0.62038282239068243</v>
      </c>
      <c r="G77" s="16">
        <f>+'SCC x Atuacao = Serv. Industria'!G109/'SCC x Atuacao = Serv. Industria'!G77-1</f>
        <v>-0.12151208714469175</v>
      </c>
      <c r="H77" s="16">
        <f>+'SCC x Atuacao = Serv. Industria'!H109/'SCC x Atuacao = Serv. Industria'!H77-1</f>
        <v>1.1209247481205944</v>
      </c>
      <c r="I77" s="16">
        <f>+'SCC x Atuacao = Serv. Industria'!I109/'SCC x Atuacao = Serv. Industria'!I77-1</f>
        <v>0.12845864426643883</v>
      </c>
      <c r="J77" s="16">
        <f>+'SCC x Atuacao = Serv. Industria'!J109/'SCC x Atuacao = Serv. Industria'!J77-1</f>
        <v>-0.51091183915776939</v>
      </c>
      <c r="K77" s="16">
        <f>+'SCC x Atuacao = Serv. Industria'!K109/'SCC x Atuacao = Serv. Industria'!K77-1</f>
        <v>-6.3268513580932884E-2</v>
      </c>
      <c r="L77" s="16">
        <f>+'SCC x Atuacao = Serv. Industria'!L109/'SCC x Atuacao = Serv. Industria'!L77-1</f>
        <v>7.9637207993394021E-2</v>
      </c>
    </row>
    <row r="78" spans="1:12" x14ac:dyDescent="0.25">
      <c r="A78" s="122" t="s">
        <v>537</v>
      </c>
      <c r="B78" s="16">
        <f>+'SCC x Atuacao = Serv. Industria'!B110/'SCC x Atuacao = Serv. Industria'!B78-1</f>
        <v>1.2166295745928113</v>
      </c>
      <c r="C78" s="16">
        <f>+'SCC x Atuacao = Serv. Industria'!C110/'SCC x Atuacao = Serv. Industria'!C78-1</f>
        <v>1.1737714548309146</v>
      </c>
      <c r="D78" s="16">
        <f>+'SCC x Atuacao = Serv. Industria'!D110/'SCC x Atuacao = Serv. Industria'!D78-1</f>
        <v>0.11906462339815271</v>
      </c>
      <c r="E78" s="16">
        <f>+'SCC x Atuacao = Serv. Industria'!E110/'SCC x Atuacao = Serv. Industria'!E78-1</f>
        <v>1.5071414519407087</v>
      </c>
      <c r="F78" s="16">
        <f>+'SCC x Atuacao = Serv. Industria'!F110/'SCC x Atuacao = Serv. Industria'!F78-1</f>
        <v>2.2110052050371642E-2</v>
      </c>
      <c r="G78" s="16">
        <f>+'SCC x Atuacao = Serv. Industria'!G110/'SCC x Atuacao = Serv. Industria'!G78-1</f>
        <v>-0.1028577788040167</v>
      </c>
      <c r="H78" s="16">
        <f>+'SCC x Atuacao = Serv. Industria'!H110/'SCC x Atuacao = Serv. Industria'!H78-1</f>
        <v>0.22242754168961421</v>
      </c>
      <c r="I78" s="16">
        <f>+'SCC x Atuacao = Serv. Industria'!I110/'SCC x Atuacao = Serv. Industria'!I78-1</f>
        <v>0.85995168035348679</v>
      </c>
      <c r="J78" s="16">
        <f>+'SCC x Atuacao = Serv. Industria'!J110/'SCC x Atuacao = Serv. Industria'!J78-1</f>
        <v>2.4912534175865759</v>
      </c>
      <c r="K78" s="16">
        <f>+'SCC x Atuacao = Serv. Industria'!K110/'SCC x Atuacao = Serv. Industria'!K78-1</f>
        <v>0.14009275383947428</v>
      </c>
      <c r="L78" s="16">
        <f>+'SCC x Atuacao = Serv. Industria'!L110/'SCC x Atuacao = Serv. Industria'!L78-1</f>
        <v>0.20824862181450143</v>
      </c>
    </row>
    <row r="79" spans="1:12" x14ac:dyDescent="0.25">
      <c r="A79" s="122" t="s">
        <v>538</v>
      </c>
      <c r="B79" s="16">
        <f>+'SCC x Atuacao = Serv. Industria'!B111/'SCC x Atuacao = Serv. Industria'!B79-1</f>
        <v>1.9801518521251409</v>
      </c>
      <c r="C79" s="16">
        <f>+'SCC x Atuacao = Serv. Industria'!C111/'SCC x Atuacao = Serv. Industria'!C79-1</f>
        <v>4.532695964459732E-2</v>
      </c>
      <c r="D79" s="16">
        <f>+'SCC x Atuacao = Serv. Industria'!D111/'SCC x Atuacao = Serv. Industria'!D79-1</f>
        <v>0.23215176710511831</v>
      </c>
      <c r="E79" s="16">
        <f>+'SCC x Atuacao = Serv. Industria'!E111/'SCC x Atuacao = Serv. Industria'!E79-1</f>
        <v>0.24528748148492863</v>
      </c>
      <c r="F79" s="16">
        <f>+'SCC x Atuacao = Serv. Industria'!F111/'SCC x Atuacao = Serv. Industria'!F79-1</f>
        <v>6.5608120371745793E-2</v>
      </c>
      <c r="G79" s="16">
        <f>+'SCC x Atuacao = Serv. Industria'!G111/'SCC x Atuacao = Serv. Industria'!G79-1</f>
        <v>0.20629729964777432</v>
      </c>
      <c r="H79" s="16">
        <f>+'SCC x Atuacao = Serv. Industria'!H111/'SCC x Atuacao = Serv. Industria'!H79-1</f>
        <v>0.46258557722147886</v>
      </c>
      <c r="I79" s="16">
        <f>+'SCC x Atuacao = Serv. Industria'!I111/'SCC x Atuacao = Serv. Industria'!I79-1</f>
        <v>0.57703892240535626</v>
      </c>
      <c r="J79" s="16">
        <f>+'SCC x Atuacao = Serv. Industria'!J111/'SCC x Atuacao = Serv. Industria'!J79-1</f>
        <v>-7.4556373389813579E-3</v>
      </c>
      <c r="K79" s="16">
        <f>+'SCC x Atuacao = Serv. Industria'!K111/'SCC x Atuacao = Serv. Industria'!K79-1</f>
        <v>4.4043568021919111E-2</v>
      </c>
      <c r="L79" s="16">
        <f>+'SCC x Atuacao = Serv. Industria'!L111/'SCC x Atuacao = Serv. Industria'!L79-1</f>
        <v>0.19948795198987579</v>
      </c>
    </row>
    <row r="80" spans="1:12" x14ac:dyDescent="0.25">
      <c r="A80" s="122" t="s">
        <v>539</v>
      </c>
      <c r="B80" s="16">
        <f>+'SCC x Atuacao = Serv. Industria'!B112/'SCC x Atuacao = Serv. Industria'!B80-1</f>
        <v>0.49973368105282523</v>
      </c>
      <c r="C80" s="16">
        <f>+'SCC x Atuacao = Serv. Industria'!C112/'SCC x Atuacao = Serv. Industria'!C80-1</f>
        <v>3.3801046481222397E-2</v>
      </c>
      <c r="D80" s="16">
        <f>+'SCC x Atuacao = Serv. Industria'!D112/'SCC x Atuacao = Serv. Industria'!D80-1</f>
        <v>0.21494584341701928</v>
      </c>
      <c r="E80" s="16">
        <f>+'SCC x Atuacao = Serv. Industria'!E112/'SCC x Atuacao = Serv. Industria'!E80-1</f>
        <v>1.4189480773995866</v>
      </c>
      <c r="F80" s="16">
        <f>+'SCC x Atuacao = Serv. Industria'!F112/'SCC x Atuacao = Serv. Industria'!F80-1</f>
        <v>0.16900169170749435</v>
      </c>
      <c r="G80" s="16">
        <f>+'SCC x Atuacao = Serv. Industria'!G112/'SCC x Atuacao = Serv. Industria'!G80-1</f>
        <v>-7.0715005502858919E-2</v>
      </c>
      <c r="H80" s="16">
        <f>+'SCC x Atuacao = Serv. Industria'!H112/'SCC x Atuacao = Serv. Industria'!H80-1</f>
        <v>0.34698339957829094</v>
      </c>
      <c r="I80" s="16">
        <f>+'SCC x Atuacao = Serv. Industria'!I112/'SCC x Atuacao = Serv. Industria'!I80-1</f>
        <v>0.23163143778346007</v>
      </c>
      <c r="J80" s="16">
        <f>+'SCC x Atuacao = Serv. Industria'!J112/'SCC x Atuacao = Serv. Industria'!J80-1</f>
        <v>-6.8365678044538858E-2</v>
      </c>
      <c r="K80" s="16">
        <f>+'SCC x Atuacao = Serv. Industria'!K112/'SCC x Atuacao = Serv. Industria'!K80-1</f>
        <v>-0.11172224296078881</v>
      </c>
      <c r="L80" s="16">
        <f>+'SCC x Atuacao = Serv. Industria'!L112/'SCC x Atuacao = Serv. Industria'!L80-1</f>
        <v>0.18711719733566801</v>
      </c>
    </row>
    <row r="81" spans="1:12" x14ac:dyDescent="0.25">
      <c r="A81" s="122" t="s">
        <v>540</v>
      </c>
      <c r="B81" s="16">
        <f>+'SCC x Atuacao = Serv. Industria'!B113/'SCC x Atuacao = Serv. Industria'!B81-1</f>
        <v>-5.5756036205980575E-3</v>
      </c>
      <c r="C81" s="16">
        <f>+'SCC x Atuacao = Serv. Industria'!C113/'SCC x Atuacao = Serv. Industria'!C81-1</f>
        <v>-0.29295522113195727</v>
      </c>
      <c r="D81" s="16">
        <f>+'SCC x Atuacao = Serv. Industria'!D113/'SCC x Atuacao = Serv. Industria'!D81-1</f>
        <v>4.3629111848781488E-2</v>
      </c>
      <c r="E81" s="16">
        <f>+'SCC x Atuacao = Serv. Industria'!E113/'SCC x Atuacao = Serv. Industria'!E81-1</f>
        <v>0.87549906961945534</v>
      </c>
      <c r="F81" s="16">
        <f>+'SCC x Atuacao = Serv. Industria'!F113/'SCC x Atuacao = Serv. Industria'!F81-1</f>
        <v>3.4437994420567275E-2</v>
      </c>
      <c r="G81" s="16">
        <f>+'SCC x Atuacao = Serv. Industria'!G113/'SCC x Atuacao = Serv. Industria'!G81-1</f>
        <v>0.2416122597413346</v>
      </c>
      <c r="H81" s="16">
        <f>+'SCC x Atuacao = Serv. Industria'!H113/'SCC x Atuacao = Serv. Industria'!H81-1</f>
        <v>0.31764930818017278</v>
      </c>
      <c r="I81" s="16">
        <f>+'SCC x Atuacao = Serv. Industria'!I113/'SCC x Atuacao = Serv. Industria'!I81-1</f>
        <v>0.23753642805209108</v>
      </c>
      <c r="J81" s="16">
        <f>+'SCC x Atuacao = Serv. Industria'!J113/'SCC x Atuacao = Serv. Industria'!J81-1</f>
        <v>-0.62260941722218566</v>
      </c>
      <c r="K81" s="16">
        <f>+'SCC x Atuacao = Serv. Industria'!K113/'SCC x Atuacao = Serv. Industria'!K81-1</f>
        <v>4.3921358551002321E-3</v>
      </c>
      <c r="L81" s="16">
        <f>+'SCC x Atuacao = Serv. Industria'!L113/'SCC x Atuacao = Serv. Industria'!L81-1</f>
        <v>-5.542507733911628E-3</v>
      </c>
    </row>
    <row r="82" spans="1:12" x14ac:dyDescent="0.25">
      <c r="A82" s="122" t="s">
        <v>541</v>
      </c>
      <c r="B82" s="16">
        <f>+'SCC x Atuacao = Serv. Industria'!B114/'SCC x Atuacao = Serv. Industria'!B82-1</f>
        <v>1.1566632297199972</v>
      </c>
      <c r="C82" s="16">
        <f>+'SCC x Atuacao = Serv. Industria'!C114/'SCC x Atuacao = Serv. Industria'!C82-1</f>
        <v>-0.91083223051561624</v>
      </c>
      <c r="D82" s="16">
        <f>+'SCC x Atuacao = Serv. Industria'!D114/'SCC x Atuacao = Serv. Industria'!D82-1</f>
        <v>6.5758057519035074E-2</v>
      </c>
      <c r="E82" s="16">
        <f>+'SCC x Atuacao = Serv. Industria'!E114/'SCC x Atuacao = Serv. Industria'!E82-1</f>
        <v>1.2955853675612916</v>
      </c>
      <c r="F82" s="16">
        <f>+'SCC x Atuacao = Serv. Industria'!F114/'SCC x Atuacao = Serv. Industria'!F82-1</f>
        <v>0.17420679749777745</v>
      </c>
      <c r="G82" s="16">
        <f>+'SCC x Atuacao = Serv. Industria'!G114/'SCC x Atuacao = Serv. Industria'!G82-1</f>
        <v>0.43203595302550557</v>
      </c>
      <c r="H82" s="16">
        <f>+'SCC x Atuacao = Serv. Industria'!H114/'SCC x Atuacao = Serv. Industria'!H82-1</f>
        <v>0.10963080854253082</v>
      </c>
      <c r="I82" s="16">
        <f>+'SCC x Atuacao = Serv. Industria'!I114/'SCC x Atuacao = Serv. Industria'!I82-1</f>
        <v>-0.33521727355245801</v>
      </c>
      <c r="J82" s="16">
        <f>+'SCC x Atuacao = Serv. Industria'!J114/'SCC x Atuacao = Serv. Industria'!J82-1</f>
        <v>-0.11318846991251297</v>
      </c>
      <c r="K82" s="16">
        <f>+'SCC x Atuacao = Serv. Industria'!K114/'SCC x Atuacao = Serv. Industria'!K82-1</f>
        <v>0.23480273332554247</v>
      </c>
      <c r="L82" s="16">
        <f>+'SCC x Atuacao = Serv. Industria'!L114/'SCC x Atuacao = Serv. Industria'!L82-1</f>
        <v>-6.0208091194924873E-2</v>
      </c>
    </row>
    <row r="83" spans="1:12" x14ac:dyDescent="0.25">
      <c r="A83" s="122" t="s">
        <v>542</v>
      </c>
      <c r="B83" s="16">
        <f>+'SCC x Atuacao = Serv. Industria'!B115/'SCC x Atuacao = Serv. Industria'!B83-1</f>
        <v>0.51737877468982774</v>
      </c>
      <c r="C83" s="16">
        <f>+'SCC x Atuacao = Serv. Industria'!C115/'SCC x Atuacao = Serv. Industria'!C83-1</f>
        <v>0.55717589059630335</v>
      </c>
      <c r="D83" s="16">
        <f>+'SCC x Atuacao = Serv. Industria'!D115/'SCC x Atuacao = Serv. Industria'!D83-1</f>
        <v>-2.4874544702131907E-2</v>
      </c>
      <c r="E83" s="16">
        <f>+'SCC x Atuacao = Serv. Industria'!E115/'SCC x Atuacao = Serv. Industria'!E83-1</f>
        <v>7.7695450667211396E-2</v>
      </c>
      <c r="F83" s="16">
        <f>+'SCC x Atuacao = Serv. Industria'!F115/'SCC x Atuacao = Serv. Industria'!F83-1</f>
        <v>0.58666798586137348</v>
      </c>
      <c r="G83" s="16">
        <f>+'SCC x Atuacao = Serv. Industria'!G115/'SCC x Atuacao = Serv. Industria'!G83-1</f>
        <v>0.11678061116754912</v>
      </c>
      <c r="H83" s="16">
        <f>+'SCC x Atuacao = Serv. Industria'!H115/'SCC x Atuacao = Serv. Industria'!H83-1</f>
        <v>1.9694043117281552</v>
      </c>
      <c r="I83" s="16">
        <f>+'SCC x Atuacao = Serv. Industria'!I115/'SCC x Atuacao = Serv. Industria'!I83-1</f>
        <v>-1</v>
      </c>
      <c r="J83" s="16">
        <f>+'SCC x Atuacao = Serv. Industria'!J115/'SCC x Atuacao = Serv. Industria'!J83-1</f>
        <v>-0.96763611141812234</v>
      </c>
      <c r="K83" s="16">
        <f>+'SCC x Atuacao = Serv. Industria'!K115/'SCC x Atuacao = Serv. Industria'!K83-1</f>
        <v>0.1304189504804194</v>
      </c>
      <c r="L83" s="16">
        <f>+'SCC x Atuacao = Serv. Industria'!L115/'SCC x Atuacao = Serv. Industria'!L83-1</f>
        <v>0.10767225543069525</v>
      </c>
    </row>
    <row r="84" spans="1:12" x14ac:dyDescent="0.25">
      <c r="A84" s="122" t="s">
        <v>543</v>
      </c>
      <c r="B84" s="16">
        <f>+'SCC x Atuacao = Serv. Industria'!B116/'SCC x Atuacao = Serv. Industria'!B84-1</f>
        <v>0.74097835783329713</v>
      </c>
      <c r="C84" s="16">
        <f>+'SCC x Atuacao = Serv. Industria'!C116/'SCC x Atuacao = Serv. Industria'!C84-1</f>
        <v>1.9419040577793867E-2</v>
      </c>
      <c r="D84" s="16">
        <f>+'SCC x Atuacao = Serv. Industria'!D116/'SCC x Atuacao = Serv. Industria'!D84-1</f>
        <v>0.12222948295857949</v>
      </c>
      <c r="E84" s="16">
        <f>+'SCC x Atuacao = Serv. Industria'!E116/'SCC x Atuacao = Serv. Industria'!E84-1</f>
        <v>1.2102938006420136</v>
      </c>
      <c r="F84" s="16">
        <f>+'SCC x Atuacao = Serv. Industria'!F116/'SCC x Atuacao = Serv. Industria'!F84-1</f>
        <v>5.358822576277622E-2</v>
      </c>
      <c r="G84" s="16">
        <f>+'SCC x Atuacao = Serv. Industria'!G116/'SCC x Atuacao = Serv. Industria'!G84-1</f>
        <v>8.4236287772935681E-2</v>
      </c>
      <c r="H84" s="16">
        <f>+'SCC x Atuacao = Serv. Industria'!H116/'SCC x Atuacao = Serv. Industria'!H84-1</f>
        <v>-0.28388236551393919</v>
      </c>
      <c r="I84" s="16">
        <f>+'SCC x Atuacao = Serv. Industria'!I116/'SCC x Atuacao = Serv. Industria'!I84-1</f>
        <v>1.8318212666362799E-2</v>
      </c>
      <c r="J84" s="16">
        <f>+'SCC x Atuacao = Serv. Industria'!J116/'SCC x Atuacao = Serv. Industria'!J84-1</f>
        <v>-0.63135697269480939</v>
      </c>
      <c r="K84" s="16">
        <f>+'SCC x Atuacao = Serv. Industria'!K116/'SCC x Atuacao = Serv. Industria'!K84-1</f>
        <v>0.11303218732692755</v>
      </c>
      <c r="L84" s="16">
        <f>+'SCC x Atuacao = Serv. Industria'!L116/'SCC x Atuacao = Serv. Industria'!L84-1</f>
        <v>9.4309579880814898E-2</v>
      </c>
    </row>
    <row r="85" spans="1:12" x14ac:dyDescent="0.25">
      <c r="A85" s="122" t="s">
        <v>544</v>
      </c>
      <c r="B85" s="16">
        <f>+'SCC x Atuacao = Serv. Industria'!B117/'SCC x Atuacao = Serv. Industria'!B85-1</f>
        <v>1.114500264389426</v>
      </c>
      <c r="C85" s="16">
        <f>+'SCC x Atuacao = Serv. Industria'!C117/'SCC x Atuacao = Serv. Industria'!C85-1</f>
        <v>-9.5374711247102173E-2</v>
      </c>
      <c r="D85" s="16">
        <f>+'SCC x Atuacao = Serv. Industria'!D117/'SCC x Atuacao = Serv. Industria'!D85-1</f>
        <v>0.10037245872531764</v>
      </c>
      <c r="E85" s="16">
        <f>+'SCC x Atuacao = Serv. Industria'!E117/'SCC x Atuacao = Serv. Industria'!E85-1</f>
        <v>0.54449982379819772</v>
      </c>
      <c r="F85" s="16">
        <f>+'SCC x Atuacao = Serv. Industria'!F117/'SCC x Atuacao = Serv. Industria'!F85-1</f>
        <v>0.14678450977673108</v>
      </c>
      <c r="G85" s="16">
        <f>+'SCC x Atuacao = Serv. Industria'!G117/'SCC x Atuacao = Serv. Industria'!G85-1</f>
        <v>3.5351868417094812E-2</v>
      </c>
      <c r="H85" s="16">
        <f>+'SCC x Atuacao = Serv. Industria'!H117/'SCC x Atuacao = Serv. Industria'!H85-1</f>
        <v>0.18968417822781691</v>
      </c>
      <c r="I85" s="16">
        <f>+'SCC x Atuacao = Serv. Industria'!I117/'SCC x Atuacao = Serv. Industria'!I85-1</f>
        <v>-0.17207172055289166</v>
      </c>
      <c r="J85" s="16">
        <f>+'SCC x Atuacao = Serv. Industria'!J117/'SCC x Atuacao = Serv. Industria'!J85-1</f>
        <v>2.3913895257709372E-2</v>
      </c>
      <c r="K85" s="16">
        <f>+'SCC x Atuacao = Serv. Industria'!K117/'SCC x Atuacao = Serv. Industria'!K85-1</f>
        <v>-2.1654005731718606E-2</v>
      </c>
      <c r="L85" s="16">
        <f>+'SCC x Atuacao = Serv. Industria'!L117/'SCC x Atuacao = Serv. Industria'!L85-1</f>
        <v>0.14843179714445864</v>
      </c>
    </row>
    <row r="86" spans="1:12" x14ac:dyDescent="0.25">
      <c r="A86" s="122" t="s">
        <v>545</v>
      </c>
      <c r="B86" s="16">
        <f>+'SCC x Atuacao = Serv. Industria'!B118/'SCC x Atuacao = Serv. Industria'!B86-1</f>
        <v>-0.20893184814954224</v>
      </c>
      <c r="C86" s="16">
        <f>+'SCC x Atuacao = Serv. Industria'!C118/'SCC x Atuacao = Serv. Industria'!C86-1</f>
        <v>8.6843960045650537E-2</v>
      </c>
      <c r="D86" s="16">
        <f>+'SCC x Atuacao = Serv. Industria'!D118/'SCC x Atuacao = Serv. Industria'!D86-1</f>
        <v>-3.9059496212811573E-2</v>
      </c>
      <c r="E86" s="16">
        <f>+'SCC x Atuacao = Serv. Industria'!E118/'SCC x Atuacao = Serv. Industria'!E86-1</f>
        <v>-0.22199620317528357</v>
      </c>
      <c r="F86" s="16">
        <f>+'SCC x Atuacao = Serv. Industria'!F118/'SCC x Atuacao = Serv. Industria'!F86-1</f>
        <v>0.1294135473747331</v>
      </c>
      <c r="G86" s="16">
        <f>+'SCC x Atuacao = Serv. Industria'!G118/'SCC x Atuacao = Serv. Industria'!G86-1</f>
        <v>2.6556684316558776E-3</v>
      </c>
      <c r="H86" s="16">
        <f>+'SCC x Atuacao = Serv. Industria'!H118/'SCC x Atuacao = Serv. Industria'!H86-1</f>
        <v>0.19844786603818565</v>
      </c>
      <c r="I86" s="16">
        <f>+'SCC x Atuacao = Serv. Industria'!I118/'SCC x Atuacao = Serv. Industria'!I86-1</f>
        <v>0.2277129721593123</v>
      </c>
      <c r="J86" s="16">
        <f>+'SCC x Atuacao = Serv. Industria'!J118/'SCC x Atuacao = Serv. Industria'!J86-1</f>
        <v>-0.91932883173154489</v>
      </c>
      <c r="K86" s="16">
        <f>+'SCC x Atuacao = Serv. Industria'!K118/'SCC x Atuacao = Serv. Industria'!K86-1</f>
        <v>0.26718868855670097</v>
      </c>
      <c r="L86" s="16">
        <f>+'SCC x Atuacao = Serv. Industria'!L118/'SCC x Atuacao = Serv. Industria'!L86-1</f>
        <v>5.8899502888249966E-3</v>
      </c>
    </row>
    <row r="87" spans="1:12" x14ac:dyDescent="0.25">
      <c r="A87" s="122" t="s">
        <v>546</v>
      </c>
      <c r="B87" s="16">
        <f>+'SCC x Atuacao = Serv. Industria'!B119/'SCC x Atuacao = Serv. Industria'!B87-1</f>
        <v>-4.0144717861557377E-2</v>
      </c>
      <c r="C87" s="16">
        <f>+'SCC x Atuacao = Serv. Industria'!C119/'SCC x Atuacao = Serv. Industria'!C87-1</f>
        <v>0.33754027474214987</v>
      </c>
      <c r="D87" s="16">
        <f>+'SCC x Atuacao = Serv. Industria'!D119/'SCC x Atuacao = Serv. Industria'!D87-1</f>
        <v>0.11168179237791476</v>
      </c>
      <c r="E87" s="16">
        <f>+'SCC x Atuacao = Serv. Industria'!E119/'SCC x Atuacao = Serv. Industria'!E87-1</f>
        <v>1.0887687669049129</v>
      </c>
      <c r="F87" s="16">
        <f>+'SCC x Atuacao = Serv. Industria'!F119/'SCC x Atuacao = Serv. Industria'!F87-1</f>
        <v>0.10172272502627266</v>
      </c>
      <c r="G87" s="16">
        <f>+'SCC x Atuacao = Serv. Industria'!G119/'SCC x Atuacao = Serv. Industria'!G87-1</f>
        <v>0.12874499344199308</v>
      </c>
      <c r="H87" s="16">
        <f>+'SCC x Atuacao = Serv. Industria'!H119/'SCC x Atuacao = Serv. Industria'!H87-1</f>
        <v>-1.204485283188339E-2</v>
      </c>
      <c r="I87" s="16">
        <f>+'SCC x Atuacao = Serv. Industria'!I119/'SCC x Atuacao = Serv. Industria'!I87-1</f>
        <v>6.7420673992570457E-2</v>
      </c>
      <c r="J87" s="16">
        <f>+'SCC x Atuacao = Serv. Industria'!J119/'SCC x Atuacao = Serv. Industria'!J87-1</f>
        <v>0.21193165389064172</v>
      </c>
      <c r="K87" s="16">
        <f>+'SCC x Atuacao = Serv. Industria'!K119/'SCC x Atuacao = Serv. Industria'!K87-1</f>
        <v>6.4788077178099535E-3</v>
      </c>
      <c r="L87" s="16">
        <f>+'SCC x Atuacao = Serv. Industria'!L119/'SCC x Atuacao = Serv. Industria'!L87-1</f>
        <v>0.10761023206277232</v>
      </c>
    </row>
    <row r="88" spans="1:12" x14ac:dyDescent="0.25">
      <c r="A88" s="122" t="s">
        <v>547</v>
      </c>
      <c r="B88" s="16">
        <f>+'SCC x Atuacao = Serv. Industria'!B120/'SCC x Atuacao = Serv. Industria'!B88-1</f>
        <v>0.3342906499009024</v>
      </c>
      <c r="C88" s="16">
        <f>+'SCC x Atuacao = Serv. Industria'!C120/'SCC x Atuacao = Serv. Industria'!C88-1</f>
        <v>0.21508428532969481</v>
      </c>
      <c r="D88" s="16">
        <f>+'SCC x Atuacao = Serv. Industria'!D120/'SCC x Atuacao = Serv. Industria'!D88-1</f>
        <v>7.8170419870962071E-3</v>
      </c>
      <c r="E88" s="16">
        <f>+'SCC x Atuacao = Serv. Industria'!E120/'SCC x Atuacao = Serv. Industria'!E88-1</f>
        <v>0.39698612951647272</v>
      </c>
      <c r="F88" s="16">
        <f>+'SCC x Atuacao = Serv. Industria'!F120/'SCC x Atuacao = Serv. Industria'!F88-1</f>
        <v>0.14676793200115812</v>
      </c>
      <c r="G88" s="16">
        <f>+'SCC x Atuacao = Serv. Industria'!G120/'SCC x Atuacao = Serv. Industria'!G88-1</f>
        <v>0.22482864540597958</v>
      </c>
      <c r="H88" s="16">
        <f>+'SCC x Atuacao = Serv. Industria'!H120/'SCC x Atuacao = Serv. Industria'!H88-1</f>
        <v>6.1263210869243689E-2</v>
      </c>
      <c r="I88" s="16">
        <f>+'SCC x Atuacao = Serv. Industria'!I120/'SCC x Atuacao = Serv. Industria'!I88-1</f>
        <v>0.16626870390590409</v>
      </c>
      <c r="J88" s="16">
        <f>+'SCC x Atuacao = Serv. Industria'!J120/'SCC x Atuacao = Serv. Industria'!J88-1</f>
        <v>-5.591478365564706E-2</v>
      </c>
      <c r="K88" s="16">
        <f>+'SCC x Atuacao = Serv. Industria'!K120/'SCC x Atuacao = Serv. Industria'!K88-1</f>
        <v>6.4053221997986132E-2</v>
      </c>
      <c r="L88" s="16">
        <f>+'SCC x Atuacao = Serv. Industria'!L120/'SCC x Atuacao = Serv. Industria'!L88-1</f>
        <v>7.2404763018487417E-2</v>
      </c>
    </row>
    <row r="89" spans="1:12" x14ac:dyDescent="0.25">
      <c r="A89" s="122" t="s">
        <v>548</v>
      </c>
      <c r="B89" s="16">
        <f>+'SCC x Atuacao = Serv. Industria'!B121/'SCC x Atuacao = Serv. Industria'!B89-1</f>
        <v>0.28332831965735172</v>
      </c>
      <c r="C89" s="16">
        <f>+'SCC x Atuacao = Serv. Industria'!C121/'SCC x Atuacao = Serv. Industria'!C89-1</f>
        <v>0.25761070074507031</v>
      </c>
      <c r="D89" s="16">
        <f>+'SCC x Atuacao = Serv. Industria'!D121/'SCC x Atuacao = Serv. Industria'!D89-1</f>
        <v>0.13998643487432427</v>
      </c>
      <c r="E89" s="16">
        <f>+'SCC x Atuacao = Serv. Industria'!E121/'SCC x Atuacao = Serv. Industria'!E89-1</f>
        <v>0.41832504916628954</v>
      </c>
      <c r="F89" s="16">
        <f>+'SCC x Atuacao = Serv. Industria'!F121/'SCC x Atuacao = Serv. Industria'!F89-1</f>
        <v>0.13534379659588436</v>
      </c>
      <c r="G89" s="16">
        <f>+'SCC x Atuacao = Serv. Industria'!G121/'SCC x Atuacao = Serv. Industria'!G89-1</f>
        <v>0.12054495996132686</v>
      </c>
      <c r="H89" s="16">
        <f>+'SCC x Atuacao = Serv. Industria'!H121/'SCC x Atuacao = Serv. Industria'!H89-1</f>
        <v>0.14696068754479397</v>
      </c>
      <c r="I89" s="16">
        <f>+'SCC x Atuacao = Serv. Industria'!I121/'SCC x Atuacao = Serv. Industria'!I89-1</f>
        <v>0.17765408634664936</v>
      </c>
      <c r="J89" s="16">
        <f>+'SCC x Atuacao = Serv. Industria'!J121/'SCC x Atuacao = Serv. Industria'!J89-1</f>
        <v>6.6763876085432106E-2</v>
      </c>
      <c r="K89" s="16">
        <f>+'SCC x Atuacao = Serv. Industria'!K121/'SCC x Atuacao = Serv. Industria'!K89-1</f>
        <v>0.17626743791723931</v>
      </c>
      <c r="L89" s="16">
        <f>+'SCC x Atuacao = Serv. Industria'!L121/'SCC x Atuacao = Serv. Industria'!L89-1</f>
        <v>0.14991005233351151</v>
      </c>
    </row>
    <row r="90" spans="1:12" x14ac:dyDescent="0.25">
      <c r="A90" s="122" t="s">
        <v>549</v>
      </c>
      <c r="B90" s="16">
        <f>+'SCC x Atuacao = Serv. Industria'!B122/'SCC x Atuacao = Serv. Industria'!B90-1</f>
        <v>7.3772201279933114E-2</v>
      </c>
      <c r="C90" s="16">
        <f>+'SCC x Atuacao = Serv. Industria'!C122/'SCC x Atuacao = Serv. Industria'!C90-1</f>
        <v>-0.36268868285513856</v>
      </c>
      <c r="D90" s="16">
        <f>+'SCC x Atuacao = Serv. Industria'!D122/'SCC x Atuacao = Serv. Industria'!D90-1</f>
        <v>0.17214966707713564</v>
      </c>
      <c r="E90" s="16">
        <f>+'SCC x Atuacao = Serv. Industria'!E122/'SCC x Atuacao = Serv. Industria'!E90-1</f>
        <v>0.9711241443066283</v>
      </c>
      <c r="F90" s="16">
        <f>+'SCC x Atuacao = Serv. Industria'!F122/'SCC x Atuacao = Serv. Industria'!F90-1</f>
        <v>0.18469972617908881</v>
      </c>
      <c r="G90" s="16">
        <f>+'SCC x Atuacao = Serv. Industria'!G122/'SCC x Atuacao = Serv. Industria'!G90-1</f>
        <v>2.6335903255473303E-2</v>
      </c>
      <c r="H90" s="16">
        <f>+'SCC x Atuacao = Serv. Industria'!H122/'SCC x Atuacao = Serv. Industria'!H90-1</f>
        <v>0.11933659841501099</v>
      </c>
      <c r="I90" s="16">
        <f>+'SCC x Atuacao = Serv. Industria'!I122/'SCC x Atuacao = Serv. Industria'!I90-1</f>
        <v>-0.10395037021889342</v>
      </c>
      <c r="J90" s="16">
        <f>+'SCC x Atuacao = Serv. Industria'!J122/'SCC x Atuacao = Serv. Industria'!J90-1</f>
        <v>-0.51579382400738871</v>
      </c>
      <c r="K90" s="16">
        <f>+'SCC x Atuacao = Serv. Industria'!K122/'SCC x Atuacao = Serv. Industria'!K90-1</f>
        <v>0.2111664249197216</v>
      </c>
      <c r="L90" s="16">
        <f>+'SCC x Atuacao = Serv. Industria'!L122/'SCC x Atuacao = Serv. Industria'!L90-1</f>
        <v>0.13475654980269525</v>
      </c>
    </row>
    <row r="91" spans="1:12" x14ac:dyDescent="0.25">
      <c r="A91" s="122" t="s">
        <v>550</v>
      </c>
      <c r="B91" s="16">
        <f>+'SCC x Atuacao = Serv. Industria'!B123/'SCC x Atuacao = Serv. Industria'!B91-1</f>
        <v>-3.9946105495611839E-3</v>
      </c>
      <c r="C91" s="16">
        <f>+'SCC x Atuacao = Serv. Industria'!C123/'SCC x Atuacao = Serv. Industria'!C91-1</f>
        <v>-5.7713198528015042E-2</v>
      </c>
      <c r="D91" s="16">
        <f>+'SCC x Atuacao = Serv. Industria'!D123/'SCC x Atuacao = Serv. Industria'!D91-1</f>
        <v>0.17018336830339842</v>
      </c>
      <c r="E91" s="16">
        <f>+'SCC x Atuacao = Serv. Industria'!E123/'SCC x Atuacao = Serv. Industria'!E91-1</f>
        <v>0.62936426203935514</v>
      </c>
      <c r="F91" s="16">
        <f>+'SCC x Atuacao = Serv. Industria'!F123/'SCC x Atuacao = Serv. Industria'!F91-1</f>
        <v>0.17390988999729373</v>
      </c>
      <c r="G91" s="16">
        <f>+'SCC x Atuacao = Serv. Industria'!G123/'SCC x Atuacao = Serv. Industria'!G91-1</f>
        <v>8.4034551117928569E-2</v>
      </c>
      <c r="H91" s="16">
        <f>+'SCC x Atuacao = Serv. Industria'!H123/'SCC x Atuacao = Serv. Industria'!H91-1</f>
        <v>-9.0900153601576328E-3</v>
      </c>
      <c r="I91" s="16">
        <f>+'SCC x Atuacao = Serv. Industria'!I123/'SCC x Atuacao = Serv. Industria'!I91-1</f>
        <v>0.14535608284403478</v>
      </c>
      <c r="J91" s="16">
        <f>+'SCC x Atuacao = Serv. Industria'!J123/'SCC x Atuacao = Serv. Industria'!J91-1</f>
        <v>0.79152309076227878</v>
      </c>
      <c r="K91" s="16">
        <f>+'SCC x Atuacao = Serv. Industria'!K123/'SCC x Atuacao = Serv. Industria'!K91-1</f>
        <v>1.1785556949250653E-2</v>
      </c>
      <c r="L91" s="16">
        <f>+'SCC x Atuacao = Serv. Industria'!L123/'SCC x Atuacao = Serv. Industria'!L91-1</f>
        <v>0.14094093752459269</v>
      </c>
    </row>
    <row r="92" spans="1:12" x14ac:dyDescent="0.25">
      <c r="A92" s="122" t="s">
        <v>551</v>
      </c>
      <c r="B92" s="16">
        <f>+'SCC x Atuacao = Serv. Industria'!B124/'SCC x Atuacao = Serv. Industria'!B92-1</f>
        <v>0.55625312032410568</v>
      </c>
      <c r="C92" s="16">
        <f>+'SCC x Atuacao = Serv. Industria'!C124/'SCC x Atuacao = Serv. Industria'!C92-1</f>
        <v>1.9762107774446092E-2</v>
      </c>
      <c r="D92" s="16">
        <f>+'SCC x Atuacao = Serv. Industria'!D124/'SCC x Atuacao = Serv. Industria'!D92-1</f>
        <v>6.807154148386152E-2</v>
      </c>
      <c r="E92" s="16">
        <f>+'SCC x Atuacao = Serv. Industria'!E124/'SCC x Atuacao = Serv. Industria'!E92-1</f>
        <v>4.9492365500815998</v>
      </c>
      <c r="F92" s="16">
        <f>+'SCC x Atuacao = Serv. Industria'!F124/'SCC x Atuacao = Serv. Industria'!F92-1</f>
        <v>0.11301420344081148</v>
      </c>
      <c r="G92" s="16">
        <f>+'SCC x Atuacao = Serv. Industria'!G124/'SCC x Atuacao = Serv. Industria'!G92-1</f>
        <v>0.39302082210982281</v>
      </c>
      <c r="H92" s="16">
        <f>+'SCC x Atuacao = Serv. Industria'!H124/'SCC x Atuacao = Serv. Industria'!H92-1</f>
        <v>0.20730306411190269</v>
      </c>
      <c r="I92" s="16">
        <f>+'SCC x Atuacao = Serv. Industria'!I124/'SCC x Atuacao = Serv. Industria'!I92-1</f>
        <v>-0.42476553044851628</v>
      </c>
      <c r="J92" s="16">
        <f>+'SCC x Atuacao = Serv. Industria'!J124/'SCC x Atuacao = Serv. Industria'!J92-1</f>
        <v>4.9101217889531146E-3</v>
      </c>
      <c r="K92" s="16">
        <f>+'SCC x Atuacao = Serv. Industria'!K124/'SCC x Atuacao = Serv. Industria'!K92-1</f>
        <v>0.3325865405738031</v>
      </c>
      <c r="L92" s="16">
        <f>+'SCC x Atuacao = Serv. Industria'!L124/'SCC x Atuacao = Serv. Industria'!L92-1</f>
        <v>0.10217983544577103</v>
      </c>
    </row>
    <row r="93" spans="1:12" x14ac:dyDescent="0.25">
      <c r="A93" s="122" t="s">
        <v>552</v>
      </c>
      <c r="B93" s="16">
        <f>+'SCC x Atuacao = Serv. Industria'!B125/'SCC x Atuacao = Serv. Industria'!B93-1</f>
        <v>0.30743054398631742</v>
      </c>
      <c r="C93" s="16">
        <f>+'SCC x Atuacao = Serv. Industria'!C125/'SCC x Atuacao = Serv. Industria'!C93-1</f>
        <v>-5.7579236497177999E-2</v>
      </c>
      <c r="D93" s="16">
        <f>+'SCC x Atuacao = Serv. Industria'!D125/'SCC x Atuacao = Serv. Industria'!D93-1</f>
        <v>7.4959472931776849E-2</v>
      </c>
      <c r="E93" s="16">
        <f>+'SCC x Atuacao = Serv. Industria'!E125/'SCC x Atuacao = Serv. Industria'!E93-1</f>
        <v>-9.2799444864475999E-2</v>
      </c>
      <c r="F93" s="16">
        <f>+'SCC x Atuacao = Serv. Industria'!F125/'SCC x Atuacao = Serv. Industria'!F93-1</f>
        <v>-6.7027305617938682E-2</v>
      </c>
      <c r="G93" s="16">
        <f>+'SCC x Atuacao = Serv. Industria'!G125/'SCC x Atuacao = Serv. Industria'!G93-1</f>
        <v>3.7223617778803453E-2</v>
      </c>
      <c r="H93" s="16">
        <f>+'SCC x Atuacao = Serv. Industria'!H125/'SCC x Atuacao = Serv. Industria'!H93-1</f>
        <v>4.8900306060500887E-2</v>
      </c>
      <c r="I93" s="16">
        <f>+'SCC x Atuacao = Serv. Industria'!I125/'SCC x Atuacao = Serv. Industria'!I93-1</f>
        <v>0.45184216044356185</v>
      </c>
      <c r="J93" s="16">
        <f>+'SCC x Atuacao = Serv. Industria'!J125/'SCC x Atuacao = Serv. Industria'!J93-1</f>
        <v>1.7301113493144697</v>
      </c>
      <c r="K93" s="16">
        <f>+'SCC x Atuacao = Serv. Industria'!K125/'SCC x Atuacao = Serv. Industria'!K93-1</f>
        <v>-6.0857474611724305E-2</v>
      </c>
      <c r="L93" s="16">
        <f>+'SCC x Atuacao = Serv. Industria'!L125/'SCC x Atuacao = Serv. Industria'!L93-1</f>
        <v>5.2049436491040879E-2</v>
      </c>
    </row>
    <row r="94" spans="1:12" x14ac:dyDescent="0.25">
      <c r="A94" s="122" t="s">
        <v>553</v>
      </c>
      <c r="B94" s="16">
        <f>+'SCC x Atuacao = Serv. Industria'!B126/'SCC x Atuacao = Serv. Industria'!B94-1</f>
        <v>0.26569124801216781</v>
      </c>
      <c r="C94" s="16">
        <f>+'SCC x Atuacao = Serv. Industria'!C126/'SCC x Atuacao = Serv. Industria'!C94-1</f>
        <v>0.31180259538857946</v>
      </c>
      <c r="D94" s="16">
        <f>+'SCC x Atuacao = Serv. Industria'!D126/'SCC x Atuacao = Serv. Industria'!D94-1</f>
        <v>0.18414735723693365</v>
      </c>
      <c r="E94" s="16">
        <f>+'SCC x Atuacao = Serv. Industria'!E126/'SCC x Atuacao = Serv. Industria'!E94-1</f>
        <v>7.7985751437356754E-2</v>
      </c>
      <c r="F94" s="16">
        <f>+'SCC x Atuacao = Serv. Industria'!F126/'SCC x Atuacao = Serv. Industria'!F94-1</f>
        <v>0.27941080561592235</v>
      </c>
      <c r="G94" s="16">
        <f>+'SCC x Atuacao = Serv. Industria'!G126/'SCC x Atuacao = Serv. Industria'!G94-1</f>
        <v>0.11991003925161969</v>
      </c>
      <c r="H94" s="16">
        <f>+'SCC x Atuacao = Serv. Industria'!H126/'SCC x Atuacao = Serv. Industria'!H94-1</f>
        <v>0.30267880614477671</v>
      </c>
      <c r="I94" s="16">
        <f>+'SCC x Atuacao = Serv. Industria'!I126/'SCC x Atuacao = Serv. Industria'!I94-1</f>
        <v>0.34097669280217136</v>
      </c>
      <c r="J94" s="16">
        <f>+'SCC x Atuacao = Serv. Industria'!J126/'SCC x Atuacao = Serv. Industria'!J94-1</f>
        <v>0.43759276039897776</v>
      </c>
      <c r="K94" s="16">
        <f>+'SCC x Atuacao = Serv. Industria'!K126/'SCC x Atuacao = Serv. Industria'!K94-1</f>
        <v>0.12876197585887117</v>
      </c>
      <c r="L94" s="16">
        <f>+'SCC x Atuacao = Serv. Industria'!L126/'SCC x Atuacao = Serv. Industria'!L94-1</f>
        <v>0.20761663345120307</v>
      </c>
    </row>
    <row r="95" spans="1:12" x14ac:dyDescent="0.25">
      <c r="A95" s="122" t="s">
        <v>554</v>
      </c>
      <c r="B95" s="16">
        <f>+'SCC x Atuacao = Serv. Industria'!B127/'SCC x Atuacao = Serv. Industria'!B95-1</f>
        <v>1.2316382761478311</v>
      </c>
      <c r="C95" s="16">
        <f>+'SCC x Atuacao = Serv. Industria'!C127/'SCC x Atuacao = Serv. Industria'!C95-1</f>
        <v>0.17300763148737497</v>
      </c>
      <c r="D95" s="16">
        <f>+'SCC x Atuacao = Serv. Industria'!D127/'SCC x Atuacao = Serv. Industria'!D95-1</f>
        <v>-3.0831117992188739E-2</v>
      </c>
      <c r="E95" s="16">
        <f>+'SCC x Atuacao = Serv. Industria'!E127/'SCC x Atuacao = Serv. Industria'!E95-1</f>
        <v>0.97706287368565592</v>
      </c>
      <c r="F95" s="16">
        <f>+'SCC x Atuacao = Serv. Industria'!F127/'SCC x Atuacao = Serv. Industria'!F95-1</f>
        <v>5.3544887670474939E-2</v>
      </c>
      <c r="G95" s="16">
        <f>+'SCC x Atuacao = Serv. Industria'!G127/'SCC x Atuacao = Serv. Industria'!G95-1</f>
        <v>0.41354197290191719</v>
      </c>
      <c r="H95" s="16">
        <f>+'SCC x Atuacao = Serv. Industria'!H127/'SCC x Atuacao = Serv. Industria'!H95-1</f>
        <v>8.8450349542344542E-2</v>
      </c>
      <c r="I95" s="16">
        <f>+'SCC x Atuacao = Serv. Industria'!I127/'SCC x Atuacao = Serv. Industria'!I95-1</f>
        <v>0.17882544351601526</v>
      </c>
      <c r="J95" s="16">
        <f>+'SCC x Atuacao = Serv. Industria'!J127/'SCC x Atuacao = Serv. Industria'!J95-1</f>
        <v>3.3107113803621528</v>
      </c>
      <c r="K95" s="16">
        <f>+'SCC x Atuacao = Serv. Industria'!K127/'SCC x Atuacao = Serv. Industria'!K95-1</f>
        <v>3.0013417966876954E-2</v>
      </c>
      <c r="L95" s="16">
        <f>+'SCC x Atuacao = Serv. Industria'!L127/'SCC x Atuacao = Serv. Industria'!L95-1</f>
        <v>4.5576124500182225E-2</v>
      </c>
    </row>
    <row r="96" spans="1:12" x14ac:dyDescent="0.25">
      <c r="A96" s="122" t="s">
        <v>94</v>
      </c>
      <c r="B96" s="16">
        <f>+'SCC x Atuacao = Serv. Industria'!B128/'SCC x Atuacao = Serv. Industria'!B96-1</f>
        <v>0.28922583349950104</v>
      </c>
      <c r="C96" s="16">
        <f>+'SCC x Atuacao = Serv. Industria'!C128/'SCC x Atuacao = Serv. Industria'!C96-1</f>
        <v>8.9914814411542032E-2</v>
      </c>
      <c r="D96" s="16">
        <f>+'SCC x Atuacao = Serv. Industria'!D128/'SCC x Atuacao = Serv. Industria'!D96-1</f>
        <v>6.4830479374704986E-2</v>
      </c>
      <c r="E96" s="16">
        <f>+'SCC x Atuacao = Serv. Industria'!E128/'SCC x Atuacao = Serv. Industria'!E96-1</f>
        <v>0.4396424929268361</v>
      </c>
      <c r="F96" s="16">
        <f>+'SCC x Atuacao = Serv. Industria'!F128/'SCC x Atuacao = Serv. Industria'!F96-1</f>
        <v>0.13765774733948777</v>
      </c>
      <c r="G96" s="16">
        <f>+'SCC x Atuacao = Serv. Industria'!G128/'SCC x Atuacao = Serv. Industria'!G96-1</f>
        <v>0.16157369322916582</v>
      </c>
      <c r="H96" s="16">
        <f>+'SCC x Atuacao = Serv. Industria'!H128/'SCC x Atuacao = Serv. Industria'!H96-1</f>
        <v>8.5286913147120336E-2</v>
      </c>
      <c r="I96" s="16">
        <f>+'SCC x Atuacao = Serv. Industria'!I128/'SCC x Atuacao = Serv. Industria'!I96-1</f>
        <v>0.11964598830033535</v>
      </c>
      <c r="J96" s="16">
        <f>+'SCC x Atuacao = Serv. Industria'!J128/'SCC x Atuacao = Serv. Industria'!J96-1</f>
        <v>0.10837686572710514</v>
      </c>
      <c r="K96" s="16">
        <f>+'SCC x Atuacao = Serv. Industria'!K128/'SCC x Atuacao = Serv. Industria'!K96-1</f>
        <v>6.3052892359569901E-2</v>
      </c>
      <c r="L96" s="16">
        <f>+'SCC x Atuacao = Serv. Industria'!L128/'SCC x Atuacao = Serv. Industria'!L96-1</f>
        <v>9.4808261430495033E-2</v>
      </c>
    </row>
    <row r="97" spans="1:12" x14ac:dyDescent="0.25">
      <c r="A97" s="20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6"/>
    </row>
    <row r="98" spans="1:12" x14ac:dyDescent="0.25">
      <c r="A98" s="122"/>
    </row>
    <row r="99" spans="1:12" s="122" customFormat="1" x14ac:dyDescent="0.25">
      <c r="B99" s="122">
        <v>2011</v>
      </c>
      <c r="C99" s="122">
        <v>2011</v>
      </c>
      <c r="D99" s="122">
        <v>2011</v>
      </c>
      <c r="E99" s="122">
        <v>2011</v>
      </c>
      <c r="F99" s="122">
        <v>2011</v>
      </c>
      <c r="G99" s="122">
        <v>2011</v>
      </c>
      <c r="H99" s="122">
        <v>2011</v>
      </c>
      <c r="I99" s="122">
        <v>2011</v>
      </c>
      <c r="J99" s="122">
        <v>2011</v>
      </c>
      <c r="K99" s="122">
        <v>2011</v>
      </c>
      <c r="L99" s="122">
        <v>2011</v>
      </c>
    </row>
    <row r="100" spans="1:12" x14ac:dyDescent="0.25">
      <c r="A100" s="187"/>
      <c r="B100" s="122" t="s">
        <v>779</v>
      </c>
      <c r="C100" s="122" t="s">
        <v>781</v>
      </c>
      <c r="D100" s="122" t="s">
        <v>23</v>
      </c>
      <c r="E100" s="122" t="s">
        <v>786</v>
      </c>
      <c r="F100" s="122" t="s">
        <v>787</v>
      </c>
      <c r="G100" s="122" t="s">
        <v>790</v>
      </c>
      <c r="H100" s="122" t="s">
        <v>25</v>
      </c>
      <c r="I100" s="122" t="s">
        <v>24</v>
      </c>
      <c r="J100" s="122" t="s">
        <v>35</v>
      </c>
      <c r="K100" s="122" t="s">
        <v>794</v>
      </c>
      <c r="L100" s="122" t="s">
        <v>938</v>
      </c>
    </row>
    <row r="101" spans="1:12" x14ac:dyDescent="0.25">
      <c r="A101" s="122" t="s">
        <v>528</v>
      </c>
      <c r="B101" s="16">
        <f>+'SCC x Atuacao = Serv. Industria'!B133/'SCC x Atuacao = Serv. Industria'!B101-1</f>
        <v>-1.9055935981733607E-2</v>
      </c>
      <c r="C101" s="16">
        <f>+'SCC x Atuacao = Serv. Industria'!C133/'SCC x Atuacao = Serv. Industria'!C101-1</f>
        <v>7.4133906429255116</v>
      </c>
      <c r="D101" s="16">
        <f>+'SCC x Atuacao = Serv. Industria'!D133/'SCC x Atuacao = Serv. Industria'!D101-1</f>
        <v>1.7767495676057399E-2</v>
      </c>
      <c r="E101" s="16">
        <f>+'SCC x Atuacao = Serv. Industria'!E133/'SCC x Atuacao = Serv. Industria'!E101-1</f>
        <v>0.57792331390785856</v>
      </c>
      <c r="F101" s="16">
        <f>+'SCC x Atuacao = Serv. Industria'!F133/'SCC x Atuacao = Serv. Industria'!F101-1</f>
        <v>-0.16830294991435546</v>
      </c>
      <c r="G101" s="16">
        <f>+'SCC x Atuacao = Serv. Industria'!G133/'SCC x Atuacao = Serv. Industria'!G101-1</f>
        <v>0.25973476618160496</v>
      </c>
      <c r="H101" s="16">
        <f>+'SCC x Atuacao = Serv. Industria'!H133/'SCC x Atuacao = Serv. Industria'!H101-1</f>
        <v>-5.7286885862242842E-2</v>
      </c>
      <c r="I101" s="16">
        <f>+'SCC x Atuacao = Serv. Industria'!I133/'SCC x Atuacao = Serv. Industria'!I101-1</f>
        <v>-0.42775713263485615</v>
      </c>
      <c r="J101" s="16">
        <f>+'SCC x Atuacao = Serv. Industria'!J133/'SCC x Atuacao = Serv. Industria'!J101-1</f>
        <v>0.27636530498390854</v>
      </c>
      <c r="K101" s="16">
        <f>+'SCC x Atuacao = Serv. Industria'!K133/'SCC x Atuacao = Serv. Industria'!K101-1</f>
        <v>0.3868031170112487</v>
      </c>
      <c r="L101" s="16">
        <f>+'SCC x Atuacao = Serv. Industria'!L133/'SCC x Atuacao = Serv. Industria'!L101-1</f>
        <v>6.3687438082000947E-2</v>
      </c>
    </row>
    <row r="102" spans="1:12" x14ac:dyDescent="0.25">
      <c r="A102" s="122" t="s">
        <v>529</v>
      </c>
      <c r="B102" s="16">
        <f>+'SCC x Atuacao = Serv. Industria'!B134/'SCC x Atuacao = Serv. Industria'!B102-1</f>
        <v>0.46810318476672608</v>
      </c>
      <c r="C102" s="16">
        <f>+'SCC x Atuacao = Serv. Industria'!C134/'SCC x Atuacao = Serv. Industria'!C102-1</f>
        <v>0.27893871945895166</v>
      </c>
      <c r="D102" s="16">
        <f>+'SCC x Atuacao = Serv. Industria'!D134/'SCC x Atuacao = Serv. Industria'!D102-1</f>
        <v>-0.11280792309141696</v>
      </c>
      <c r="E102" s="16" t="e">
        <f>+'SCC x Atuacao = Serv. Industria'!E134/'SCC x Atuacao = Serv. Industria'!E102-1</f>
        <v>#DIV/0!</v>
      </c>
      <c r="F102" s="16">
        <f>+'SCC x Atuacao = Serv. Industria'!F134/'SCC x Atuacao = Serv. Industria'!F102-1</f>
        <v>-0.10172030959154343</v>
      </c>
      <c r="G102" s="16">
        <f>+'SCC x Atuacao = Serv. Industria'!G134/'SCC x Atuacao = Serv. Industria'!G102-1</f>
        <v>0.16726973538642032</v>
      </c>
      <c r="H102" s="16">
        <f>+'SCC x Atuacao = Serv. Industria'!H134/'SCC x Atuacao = Serv. Industria'!H102-1</f>
        <v>0.35512536725375266</v>
      </c>
      <c r="I102" s="16">
        <f>+'SCC x Atuacao = Serv. Industria'!I134/'SCC x Atuacao = Serv. Industria'!I102-1</f>
        <v>-0.22076513761419403</v>
      </c>
      <c r="J102" s="16">
        <f>+'SCC x Atuacao = Serv. Industria'!J134/'SCC x Atuacao = Serv. Industria'!J102-1</f>
        <v>-0.49719705878522824</v>
      </c>
      <c r="K102" s="16">
        <f>+'SCC x Atuacao = Serv. Industria'!K134/'SCC x Atuacao = Serv. Industria'!K102-1</f>
        <v>-0.42220198045559199</v>
      </c>
      <c r="L102" s="16">
        <f>+'SCC x Atuacao = Serv. Industria'!L134/'SCC x Atuacao = Serv. Industria'!L102-1</f>
        <v>-0.2696837287363103</v>
      </c>
    </row>
    <row r="103" spans="1:12" x14ac:dyDescent="0.25">
      <c r="A103" s="122" t="s">
        <v>530</v>
      </c>
      <c r="B103" s="16">
        <f>+'SCC x Atuacao = Serv. Industria'!B135/'SCC x Atuacao = Serv. Industria'!B103-1</f>
        <v>-0.29404736105526041</v>
      </c>
      <c r="C103" s="16">
        <f>+'SCC x Atuacao = Serv. Industria'!C135/'SCC x Atuacao = Serv. Industria'!C103-1</f>
        <v>0.39970581419532669</v>
      </c>
      <c r="D103" s="16">
        <f>+'SCC x Atuacao = Serv. Industria'!D135/'SCC x Atuacao = Serv. Industria'!D103-1</f>
        <v>0.16752026511892248</v>
      </c>
      <c r="E103" s="16" t="e">
        <f>+'SCC x Atuacao = Serv. Industria'!E135/'SCC x Atuacao = Serv. Industria'!E103-1</f>
        <v>#DIV/0!</v>
      </c>
      <c r="F103" s="16">
        <f>+'SCC x Atuacao = Serv. Industria'!F135/'SCC x Atuacao = Serv. Industria'!F103-1</f>
        <v>-1.1725512132152116E-2</v>
      </c>
      <c r="G103" s="16">
        <f>+'SCC x Atuacao = Serv. Industria'!G135/'SCC x Atuacao = Serv. Industria'!G103-1</f>
        <v>7.3413148161745045E-2</v>
      </c>
      <c r="H103" s="16">
        <f>+'SCC x Atuacao = Serv. Industria'!H135/'SCC x Atuacao = Serv. Industria'!H103-1</f>
        <v>0.41321444107042704</v>
      </c>
      <c r="I103" s="16">
        <f>+'SCC x Atuacao = Serv. Industria'!I135/'SCC x Atuacao = Serv. Industria'!I103-1</f>
        <v>-0.90436734589215551</v>
      </c>
      <c r="J103" s="16">
        <f>+'SCC x Atuacao = Serv. Industria'!J135/'SCC x Atuacao = Serv. Industria'!J103-1</f>
        <v>-0.78275756814263819</v>
      </c>
      <c r="K103" s="16">
        <f>+'SCC x Atuacao = Serv. Industria'!K135/'SCC x Atuacao = Serv. Industria'!K103-1</f>
        <v>9.6971659190965065E-2</v>
      </c>
      <c r="L103" s="16">
        <f>+'SCC x Atuacao = Serv. Industria'!L135/'SCC x Atuacao = Serv. Industria'!L103-1</f>
        <v>9.2061952926661528E-2</v>
      </c>
    </row>
    <row r="104" spans="1:12" x14ac:dyDescent="0.25">
      <c r="A104" s="122" t="s">
        <v>531</v>
      </c>
      <c r="B104" s="16">
        <f>+'SCC x Atuacao = Serv. Industria'!B136/'SCC x Atuacao = Serv. Industria'!B104-1</f>
        <v>-1</v>
      </c>
      <c r="C104" s="16">
        <f>+'SCC x Atuacao = Serv. Industria'!C136/'SCC x Atuacao = Serv. Industria'!C104-1</f>
        <v>0.27143224788717157</v>
      </c>
      <c r="D104" s="16">
        <f>+'SCC x Atuacao = Serv. Industria'!D136/'SCC x Atuacao = Serv. Industria'!D104-1</f>
        <v>8.7637304150702366E-2</v>
      </c>
      <c r="E104" s="16">
        <f>+'SCC x Atuacao = Serv. Industria'!E136/'SCC x Atuacao = Serv. Industria'!E104-1</f>
        <v>8.2076399718856496E-2</v>
      </c>
      <c r="F104" s="16">
        <f>+'SCC x Atuacao = Serv. Industria'!F136/'SCC x Atuacao = Serv. Industria'!F104-1</f>
        <v>-0.36618952574573815</v>
      </c>
      <c r="G104" s="16">
        <f>+'SCC x Atuacao = Serv. Industria'!G136/'SCC x Atuacao = Serv. Industria'!G104-1</f>
        <v>-1.4020495675080014E-2</v>
      </c>
      <c r="H104" s="16">
        <f>+'SCC x Atuacao = Serv. Industria'!H136/'SCC x Atuacao = Serv. Industria'!H104-1</f>
        <v>0.46120145586502836</v>
      </c>
      <c r="I104" s="16">
        <f>+'SCC x Atuacao = Serv. Industria'!I136/'SCC x Atuacao = Serv. Industria'!I104-1</f>
        <v>0.52836918230065444</v>
      </c>
      <c r="J104" s="16">
        <f>+'SCC x Atuacao = Serv. Industria'!J136/'SCC x Atuacao = Serv. Industria'!J104-1</f>
        <v>3.5340778421940833E-2</v>
      </c>
      <c r="K104" s="16">
        <f>+'SCC x Atuacao = Serv. Industria'!K136/'SCC x Atuacao = Serv. Industria'!K104-1</f>
        <v>-2.9382652744800786E-2</v>
      </c>
      <c r="L104" s="16">
        <f>+'SCC x Atuacao = Serv. Industria'!L136/'SCC x Atuacao = Serv. Industria'!L104-1</f>
        <v>3.2284792603380019E-2</v>
      </c>
    </row>
    <row r="105" spans="1:12" x14ac:dyDescent="0.25">
      <c r="A105" s="122" t="s">
        <v>532</v>
      </c>
      <c r="B105" s="16">
        <f>+'SCC x Atuacao = Serv. Industria'!B137/'SCC x Atuacao = Serv. Industria'!B105-1</f>
        <v>-0.1131807633788986</v>
      </c>
      <c r="C105" s="16">
        <f>+'SCC x Atuacao = Serv. Industria'!C137/'SCC x Atuacao = Serv. Industria'!C105-1</f>
        <v>3.8660590316152099E-2</v>
      </c>
      <c r="D105" s="16">
        <f>+'SCC x Atuacao = Serv. Industria'!D137/'SCC x Atuacao = Serv. Industria'!D105-1</f>
        <v>-4.5139237682765732E-2</v>
      </c>
      <c r="E105" s="16">
        <f>+'SCC x Atuacao = Serv. Industria'!E137/'SCC x Atuacao = Serv. Industria'!E105-1</f>
        <v>7.1877457392382382E-2</v>
      </c>
      <c r="F105" s="16">
        <f>+'SCC x Atuacao = Serv. Industria'!F137/'SCC x Atuacao = Serv. Industria'!F105-1</f>
        <v>-0.1051761286661379</v>
      </c>
      <c r="G105" s="16">
        <f>+'SCC x Atuacao = Serv. Industria'!G137/'SCC x Atuacao = Serv. Industria'!G105-1</f>
        <v>0.32621128323396076</v>
      </c>
      <c r="H105" s="16">
        <f>+'SCC x Atuacao = Serv. Industria'!H137/'SCC x Atuacao = Serv. Industria'!H105-1</f>
        <v>0.11569368547787362</v>
      </c>
      <c r="I105" s="16">
        <f>+'SCC x Atuacao = Serv. Industria'!I137/'SCC x Atuacao = Serv. Industria'!I105-1</f>
        <v>0.42076209389714703</v>
      </c>
      <c r="J105" s="16">
        <f>+'SCC x Atuacao = Serv. Industria'!J137/'SCC x Atuacao = Serv. Industria'!J105-1</f>
        <v>-6.238024332005021E-2</v>
      </c>
      <c r="K105" s="16">
        <f>+'SCC x Atuacao = Serv. Industria'!K137/'SCC x Atuacao = Serv. Industria'!K105-1</f>
        <v>-6.0699467020035813E-2</v>
      </c>
      <c r="L105" s="16">
        <f>+'SCC x Atuacao = Serv. Industria'!L137/'SCC x Atuacao = Serv. Industria'!L105-1</f>
        <v>-4.6255340680410484E-2</v>
      </c>
    </row>
    <row r="106" spans="1:12" x14ac:dyDescent="0.25">
      <c r="A106" s="122" t="s">
        <v>533</v>
      </c>
      <c r="B106" s="16">
        <f>+'SCC x Atuacao = Serv. Industria'!B138/'SCC x Atuacao = Serv. Industria'!B106-1</f>
        <v>2.168913774491497</v>
      </c>
      <c r="C106" s="16">
        <f>+'SCC x Atuacao = Serv. Industria'!C138/'SCC x Atuacao = Serv. Industria'!C106-1</f>
        <v>6.1597273368820034</v>
      </c>
      <c r="D106" s="16">
        <f>+'SCC x Atuacao = Serv. Industria'!D138/'SCC x Atuacao = Serv. Industria'!D106-1</f>
        <v>-4.1658292700641475E-5</v>
      </c>
      <c r="E106" s="16" t="e">
        <f>+'SCC x Atuacao = Serv. Industria'!E138/'SCC x Atuacao = Serv. Industria'!E106-1</f>
        <v>#DIV/0!</v>
      </c>
      <c r="F106" s="16">
        <f>+'SCC x Atuacao = Serv. Industria'!F138/'SCC x Atuacao = Serv. Industria'!F106-1</f>
        <v>-0.26642784741985925</v>
      </c>
      <c r="G106" s="16">
        <f>+'SCC x Atuacao = Serv. Industria'!G138/'SCC x Atuacao = Serv. Industria'!G106-1</f>
        <v>0.76814991212928585</v>
      </c>
      <c r="H106" s="16">
        <f>+'SCC x Atuacao = Serv. Industria'!H138/'SCC x Atuacao = Serv. Industria'!H106-1</f>
        <v>-2.4980630464831344E-2</v>
      </c>
      <c r="I106" s="16">
        <f>+'SCC x Atuacao = Serv. Industria'!I138/'SCC x Atuacao = Serv. Industria'!I106-1</f>
        <v>-1</v>
      </c>
      <c r="J106" s="16" t="e">
        <f>+'SCC x Atuacao = Serv. Industria'!J138/'SCC x Atuacao = Serv. Industria'!J106-1</f>
        <v>#DIV/0!</v>
      </c>
      <c r="K106" s="16">
        <f>+'SCC x Atuacao = Serv. Industria'!K138/'SCC x Atuacao = Serv. Industria'!K106-1</f>
        <v>0.39284209725939667</v>
      </c>
      <c r="L106" s="16">
        <f>+'SCC x Atuacao = Serv. Industria'!L138/'SCC x Atuacao = Serv. Industria'!L106-1</f>
        <v>8.8123624648656751E-2</v>
      </c>
    </row>
    <row r="107" spans="1:12" x14ac:dyDescent="0.25">
      <c r="A107" s="122" t="s">
        <v>534</v>
      </c>
      <c r="B107" s="16">
        <f>+'SCC x Atuacao = Serv. Industria'!B139/'SCC x Atuacao = Serv. Industria'!B107-1</f>
        <v>0.25764447124847956</v>
      </c>
      <c r="C107" s="16">
        <f>+'SCC x Atuacao = Serv. Industria'!C139/'SCC x Atuacao = Serv. Industria'!C107-1</f>
        <v>7.5980121641501697E-2</v>
      </c>
      <c r="D107" s="16">
        <f>+'SCC x Atuacao = Serv. Industria'!D139/'SCC x Atuacao = Serv. Industria'!D107-1</f>
        <v>0.44407752405389167</v>
      </c>
      <c r="E107" s="16">
        <f>+'SCC x Atuacao = Serv. Industria'!E139/'SCC x Atuacao = Serv. Industria'!E107-1</f>
        <v>-1</v>
      </c>
      <c r="F107" s="16">
        <f>+'SCC x Atuacao = Serv. Industria'!F139/'SCC x Atuacao = Serv. Industria'!F107-1</f>
        <v>-0.12610447329631203</v>
      </c>
      <c r="G107" s="16">
        <f>+'SCC x Atuacao = Serv. Industria'!G139/'SCC x Atuacao = Serv. Industria'!G107-1</f>
        <v>4.3222067470319869E-2</v>
      </c>
      <c r="H107" s="16">
        <f>+'SCC x Atuacao = Serv. Industria'!H139/'SCC x Atuacao = Serv. Industria'!H107-1</f>
        <v>-9.5409453471574257E-2</v>
      </c>
      <c r="I107" s="16">
        <f>+'SCC x Atuacao = Serv. Industria'!I139/'SCC x Atuacao = Serv. Industria'!I107-1</f>
        <v>-9.3248397060519905E-2</v>
      </c>
      <c r="J107" s="16" t="e">
        <f>+'SCC x Atuacao = Serv. Industria'!J139/'SCC x Atuacao = Serv. Industria'!J107-1</f>
        <v>#DIV/0!</v>
      </c>
      <c r="K107" s="16">
        <f>+'SCC x Atuacao = Serv. Industria'!K139/'SCC x Atuacao = Serv. Industria'!K107-1</f>
        <v>0.12478936974509947</v>
      </c>
      <c r="L107" s="16">
        <f>+'SCC x Atuacao = Serv. Industria'!L139/'SCC x Atuacao = Serv. Industria'!L107-1</f>
        <v>0.2185060339280338</v>
      </c>
    </row>
    <row r="108" spans="1:12" x14ac:dyDescent="0.25">
      <c r="A108" s="122" t="s">
        <v>535</v>
      </c>
      <c r="B108" s="16">
        <f>+'SCC x Atuacao = Serv. Industria'!B140/'SCC x Atuacao = Serv. Industria'!B108-1</f>
        <v>-0.2281744461355858</v>
      </c>
      <c r="C108" s="16">
        <f>+'SCC x Atuacao = Serv. Industria'!C140/'SCC x Atuacao = Serv. Industria'!C108-1</f>
        <v>1.4403805762121173</v>
      </c>
      <c r="D108" s="16">
        <f>+'SCC x Atuacao = Serv. Industria'!D140/'SCC x Atuacao = Serv. Industria'!D108-1</f>
        <v>4.6499902690332551E-2</v>
      </c>
      <c r="E108" s="16">
        <f>+'SCC x Atuacao = Serv. Industria'!E140/'SCC x Atuacao = Serv. Industria'!E108-1</f>
        <v>4.0140091987654136</v>
      </c>
      <c r="F108" s="16">
        <f>+'SCC x Atuacao = Serv. Industria'!F140/'SCC x Atuacao = Serv. Industria'!F108-1</f>
        <v>-0.14681893163557636</v>
      </c>
      <c r="G108" s="16">
        <f>+'SCC x Atuacao = Serv. Industria'!G140/'SCC x Atuacao = Serv. Industria'!G108-1</f>
        <v>0.25122520706798102</v>
      </c>
      <c r="H108" s="16">
        <f>+'SCC x Atuacao = Serv. Industria'!H140/'SCC x Atuacao = Serv. Industria'!H108-1</f>
        <v>-3.3129073880742932E-2</v>
      </c>
      <c r="I108" s="16">
        <f>+'SCC x Atuacao = Serv. Industria'!I140/'SCC x Atuacao = Serv. Industria'!I108-1</f>
        <v>-0.32830186512987902</v>
      </c>
      <c r="J108" s="16">
        <f>+'SCC x Atuacao = Serv. Industria'!J140/'SCC x Atuacao = Serv. Industria'!J108-1</f>
        <v>0.19099413650749697</v>
      </c>
      <c r="K108" s="16">
        <f>+'SCC x Atuacao = Serv. Industria'!K140/'SCC x Atuacao = Serv. Industria'!K108-1</f>
        <v>0.2106804619773075</v>
      </c>
      <c r="L108" s="16">
        <f>+'SCC x Atuacao = Serv. Industria'!L140/'SCC x Atuacao = Serv. Industria'!L108-1</f>
        <v>4.3583449426056298E-2</v>
      </c>
    </row>
    <row r="109" spans="1:12" x14ac:dyDescent="0.25">
      <c r="A109" s="122" t="s">
        <v>536</v>
      </c>
      <c r="B109" s="16">
        <f>+'SCC x Atuacao = Serv. Industria'!B141/'SCC x Atuacao = Serv. Industria'!B109-1</f>
        <v>0.18457008273148245</v>
      </c>
      <c r="C109" s="16">
        <f>+'SCC x Atuacao = Serv. Industria'!C141/'SCC x Atuacao = Serv. Industria'!C109-1</f>
        <v>0.99891093535327502</v>
      </c>
      <c r="D109" s="16">
        <f>+'SCC x Atuacao = Serv. Industria'!D141/'SCC x Atuacao = Serv. Industria'!D109-1</f>
        <v>-3.3334088609719315E-2</v>
      </c>
      <c r="E109" s="16">
        <f>+'SCC x Atuacao = Serv. Industria'!E141/'SCC x Atuacao = Serv. Industria'!E109-1</f>
        <v>1.2280776198780283</v>
      </c>
      <c r="F109" s="16">
        <f>+'SCC x Atuacao = Serv. Industria'!F141/'SCC x Atuacao = Serv. Industria'!F109-1</f>
        <v>-0.18336874308664863</v>
      </c>
      <c r="G109" s="16">
        <f>+'SCC x Atuacao = Serv. Industria'!G141/'SCC x Atuacao = Serv. Industria'!G109-1</f>
        <v>0.94838767593868356</v>
      </c>
      <c r="H109" s="16">
        <f>+'SCC x Atuacao = Serv. Industria'!H141/'SCC x Atuacao = Serv. Industria'!H109-1</f>
        <v>-0.17928184825824067</v>
      </c>
      <c r="I109" s="16">
        <f>+'SCC x Atuacao = Serv. Industria'!I141/'SCC x Atuacao = Serv. Industria'!I109-1</f>
        <v>-0.80943269883277402</v>
      </c>
      <c r="J109" s="16">
        <f>+'SCC x Atuacao = Serv. Industria'!J141/'SCC x Atuacao = Serv. Industria'!J109-1</f>
        <v>1.7719764214922042</v>
      </c>
      <c r="K109" s="16">
        <f>+'SCC x Atuacao = Serv. Industria'!K141/'SCC x Atuacao = Serv. Industria'!K109-1</f>
        <v>0.18058691125141402</v>
      </c>
      <c r="L109" s="16">
        <f>+'SCC x Atuacao = Serv. Industria'!L141/'SCC x Atuacao = Serv. Industria'!L109-1</f>
        <v>0.21424176031826159</v>
      </c>
    </row>
    <row r="110" spans="1:12" x14ac:dyDescent="0.25">
      <c r="A110" s="122" t="s">
        <v>537</v>
      </c>
      <c r="B110" s="16">
        <f>+'SCC x Atuacao = Serv. Industria'!B142/'SCC x Atuacao = Serv. Industria'!B110-1</f>
        <v>-0.18605188752470736</v>
      </c>
      <c r="C110" s="16">
        <f>+'SCC x Atuacao = Serv. Industria'!C142/'SCC x Atuacao = Serv. Industria'!C110-1</f>
        <v>0.20670859258429508</v>
      </c>
      <c r="D110" s="16">
        <f>+'SCC x Atuacao = Serv. Industria'!D142/'SCC x Atuacao = Serv. Industria'!D110-1</f>
        <v>-0.12749247451938039</v>
      </c>
      <c r="E110" s="16">
        <f>+'SCC x Atuacao = Serv. Industria'!E142/'SCC x Atuacao = Serv. Industria'!E110-1</f>
        <v>0.34537830348706189</v>
      </c>
      <c r="F110" s="16">
        <f>+'SCC x Atuacao = Serv. Industria'!F142/'SCC x Atuacao = Serv. Industria'!F110-1</f>
        <v>-8.3377591812950791E-2</v>
      </c>
      <c r="G110" s="16">
        <f>+'SCC x Atuacao = Serv. Industria'!G142/'SCC x Atuacao = Serv. Industria'!G110-1</f>
        <v>0.14372399701245553</v>
      </c>
      <c r="H110" s="16">
        <f>+'SCC x Atuacao = Serv. Industria'!H142/'SCC x Atuacao = Serv. Industria'!H110-1</f>
        <v>7.4591513166590184E-2</v>
      </c>
      <c r="I110" s="16">
        <f>+'SCC x Atuacao = Serv. Industria'!I142/'SCC x Atuacao = Serv. Industria'!I110-1</f>
        <v>-0.35606296862916764</v>
      </c>
      <c r="J110" s="16">
        <f>+'SCC x Atuacao = Serv. Industria'!J142/'SCC x Atuacao = Serv. Industria'!J110-1</f>
        <v>0.25456841751722781</v>
      </c>
      <c r="K110" s="16">
        <f>+'SCC x Atuacao = Serv. Industria'!K142/'SCC x Atuacao = Serv. Industria'!K110-1</f>
        <v>0.12587288722655043</v>
      </c>
      <c r="L110" s="16">
        <f>+'SCC x Atuacao = Serv. Industria'!L142/'SCC x Atuacao = Serv. Industria'!L110-1</f>
        <v>-5.4285198468597473E-2</v>
      </c>
    </row>
    <row r="111" spans="1:12" x14ac:dyDescent="0.25">
      <c r="A111" s="122" t="s">
        <v>538</v>
      </c>
      <c r="B111" s="16">
        <f>+'SCC x Atuacao = Serv. Industria'!B143/'SCC x Atuacao = Serv. Industria'!B111-1</f>
        <v>-0.10832175533541899</v>
      </c>
      <c r="C111" s="16">
        <f>+'SCC x Atuacao = Serv. Industria'!C143/'SCC x Atuacao = Serv. Industria'!C111-1</f>
        <v>-8.3551627331291511E-2</v>
      </c>
      <c r="D111" s="16">
        <f>+'SCC x Atuacao = Serv. Industria'!D143/'SCC x Atuacao = Serv. Industria'!D111-1</f>
        <v>0.83935023339360249</v>
      </c>
      <c r="E111" s="16">
        <f>+'SCC x Atuacao = Serv. Industria'!E143/'SCC x Atuacao = Serv. Industria'!E111-1</f>
        <v>0.73700515820761714</v>
      </c>
      <c r="F111" s="16">
        <f>+'SCC x Atuacao = Serv. Industria'!F143/'SCC x Atuacao = Serv. Industria'!F111-1</f>
        <v>-0.12263118660686378</v>
      </c>
      <c r="G111" s="16">
        <f>+'SCC x Atuacao = Serv. Industria'!G143/'SCC x Atuacao = Serv. Industria'!G111-1</f>
        <v>-2.2627989259351167E-2</v>
      </c>
      <c r="H111" s="16">
        <f>+'SCC x Atuacao = Serv. Industria'!H143/'SCC x Atuacao = Serv. Industria'!H111-1</f>
        <v>-0.27957872830394626</v>
      </c>
      <c r="I111" s="16">
        <f>+'SCC x Atuacao = Serv. Industria'!I143/'SCC x Atuacao = Serv. Industria'!I111-1</f>
        <v>-0.47374741232042283</v>
      </c>
      <c r="J111" s="16">
        <f>+'SCC x Atuacao = Serv. Industria'!J143/'SCC x Atuacao = Serv. Industria'!J111-1</f>
        <v>0.40678526330829401</v>
      </c>
      <c r="K111" s="16">
        <f>+'SCC x Atuacao = Serv. Industria'!K143/'SCC x Atuacao = Serv. Industria'!K111-1</f>
        <v>5.6645989912166295E-2</v>
      </c>
      <c r="L111" s="16">
        <f>+'SCC x Atuacao = Serv. Industria'!L143/'SCC x Atuacao = Serv. Industria'!L111-1</f>
        <v>0.51343784654838265</v>
      </c>
    </row>
    <row r="112" spans="1:12" x14ac:dyDescent="0.25">
      <c r="A112" s="122" t="s">
        <v>539</v>
      </c>
      <c r="B112" s="16">
        <f>+'SCC x Atuacao = Serv. Industria'!B144/'SCC x Atuacao = Serv. Industria'!B112-1</f>
        <v>-0.20260315278606966</v>
      </c>
      <c r="C112" s="16">
        <f>+'SCC x Atuacao = Serv. Industria'!C144/'SCC x Atuacao = Serv. Industria'!C112-1</f>
        <v>0.72607805854412288</v>
      </c>
      <c r="D112" s="16">
        <f>+'SCC x Atuacao = Serv. Industria'!D144/'SCC x Atuacao = Serv. Industria'!D112-1</f>
        <v>-6.3033042896732616E-2</v>
      </c>
      <c r="E112" s="16">
        <f>+'SCC x Atuacao = Serv. Industria'!E144/'SCC x Atuacao = Serv. Industria'!E112-1</f>
        <v>0.17505124526779126</v>
      </c>
      <c r="F112" s="16">
        <f>+'SCC x Atuacao = Serv. Industria'!F144/'SCC x Atuacao = Serv. Industria'!F112-1</f>
        <v>-6.9645301807100157E-2</v>
      </c>
      <c r="G112" s="16">
        <f>+'SCC x Atuacao = Serv. Industria'!G144/'SCC x Atuacao = Serv. Industria'!G112-1</f>
        <v>0.26161993256990956</v>
      </c>
      <c r="H112" s="16">
        <f>+'SCC x Atuacao = Serv. Industria'!H144/'SCC x Atuacao = Serv. Industria'!H112-1</f>
        <v>-1.9156520706894442E-3</v>
      </c>
      <c r="I112" s="16">
        <f>+'SCC x Atuacao = Serv. Industria'!I144/'SCC x Atuacao = Serv. Industria'!I112-1</f>
        <v>0.27129353308561188</v>
      </c>
      <c r="J112" s="16">
        <f>+'SCC x Atuacao = Serv. Industria'!J144/'SCC x Atuacao = Serv. Industria'!J112-1</f>
        <v>-0.92464646720893728</v>
      </c>
      <c r="K112" s="16">
        <f>+'SCC x Atuacao = Serv. Industria'!K144/'SCC x Atuacao = Serv. Industria'!K112-1</f>
        <v>0.15031688289116896</v>
      </c>
      <c r="L112" s="16">
        <f>+'SCC x Atuacao = Serv. Industria'!L144/'SCC x Atuacao = Serv. Industria'!L112-1</f>
        <v>-2.7469768986083776E-2</v>
      </c>
    </row>
    <row r="113" spans="1:12" x14ac:dyDescent="0.25">
      <c r="A113" s="122" t="s">
        <v>540</v>
      </c>
      <c r="B113" s="16">
        <f>+'SCC x Atuacao = Serv. Industria'!B145/'SCC x Atuacao = Serv. Industria'!B113-1</f>
        <v>-4.7870261611686282E-2</v>
      </c>
      <c r="C113" s="16">
        <f>+'SCC x Atuacao = Serv. Industria'!C145/'SCC x Atuacao = Serv. Industria'!C113-1</f>
        <v>-0.70543075873533023</v>
      </c>
      <c r="D113" s="16">
        <f>+'SCC x Atuacao = Serv. Industria'!D145/'SCC x Atuacao = Serv. Industria'!D113-1</f>
        <v>0.31966747182111988</v>
      </c>
      <c r="E113" s="16">
        <f>+'SCC x Atuacao = Serv. Industria'!E145/'SCC x Atuacao = Serv. Industria'!E113-1</f>
        <v>0.26553423755372152</v>
      </c>
      <c r="F113" s="16">
        <f>+'SCC x Atuacao = Serv. Industria'!F145/'SCC x Atuacao = Serv. Industria'!F113-1</f>
        <v>0.5623231716028334</v>
      </c>
      <c r="G113" s="16">
        <f>+'SCC x Atuacao = Serv. Industria'!G145/'SCC x Atuacao = Serv. Industria'!G113-1</f>
        <v>-3.3111941408691559E-2</v>
      </c>
      <c r="H113" s="16">
        <f>+'SCC x Atuacao = Serv. Industria'!H145/'SCC x Atuacao = Serv. Industria'!H113-1</f>
        <v>-4.07394758270202E-2</v>
      </c>
      <c r="I113" s="16">
        <f>+'SCC x Atuacao = Serv. Industria'!I145/'SCC x Atuacao = Serv. Industria'!I113-1</f>
        <v>-0.48291223528225802</v>
      </c>
      <c r="J113" s="16">
        <f>+'SCC x Atuacao = Serv. Industria'!J145/'SCC x Atuacao = Serv. Industria'!J113-1</f>
        <v>2.1299878063877777</v>
      </c>
      <c r="K113" s="16">
        <f>+'SCC x Atuacao = Serv. Industria'!K145/'SCC x Atuacao = Serv. Industria'!K113-1</f>
        <v>8.2806991318803425E-2</v>
      </c>
      <c r="L113" s="16">
        <f>+'SCC x Atuacao = Serv. Industria'!L145/'SCC x Atuacao = Serv. Industria'!L113-1</f>
        <v>0.16783565210657581</v>
      </c>
    </row>
    <row r="114" spans="1:12" x14ac:dyDescent="0.25">
      <c r="A114" s="122" t="s">
        <v>541</v>
      </c>
      <c r="B114" s="16">
        <f>+'SCC x Atuacao = Serv. Industria'!B146/'SCC x Atuacao = Serv. Industria'!B114-1</f>
        <v>0.53023528628768335</v>
      </c>
      <c r="C114" s="16">
        <f>+'SCC x Atuacao = Serv. Industria'!C146/'SCC x Atuacao = Serv. Industria'!C114-1</f>
        <v>-0.51515038753860054</v>
      </c>
      <c r="D114" s="16">
        <f>+'SCC x Atuacao = Serv. Industria'!D146/'SCC x Atuacao = Serv. Industria'!D114-1</f>
        <v>-2.7399700941274641E-2</v>
      </c>
      <c r="E114" s="16">
        <f>+'SCC x Atuacao = Serv. Industria'!E146/'SCC x Atuacao = Serv. Industria'!E114-1</f>
        <v>0.3076538665361781</v>
      </c>
      <c r="F114" s="16">
        <f>+'SCC x Atuacao = Serv. Industria'!F146/'SCC x Atuacao = Serv. Industria'!F114-1</f>
        <v>-0.16417395330346329</v>
      </c>
      <c r="G114" s="16">
        <f>+'SCC x Atuacao = Serv. Industria'!G146/'SCC x Atuacao = Serv. Industria'!G114-1</f>
        <v>8.119119963490018E-2</v>
      </c>
      <c r="H114" s="16">
        <f>+'SCC x Atuacao = Serv. Industria'!H146/'SCC x Atuacao = Serv. Industria'!H114-1</f>
        <v>7.1016490835084989E-2</v>
      </c>
      <c r="I114" s="16">
        <f>+'SCC x Atuacao = Serv. Industria'!I146/'SCC x Atuacao = Serv. Industria'!I114-1</f>
        <v>-4.280148879943757E-2</v>
      </c>
      <c r="J114" s="16">
        <f>+'SCC x Atuacao = Serv. Industria'!J146/'SCC x Atuacao = Serv. Industria'!J114-1</f>
        <v>-8.9068491532604654E-2</v>
      </c>
      <c r="K114" s="16">
        <f>+'SCC x Atuacao = Serv. Industria'!K146/'SCC x Atuacao = Serv. Industria'!K114-1</f>
        <v>0.33843790892130055</v>
      </c>
      <c r="L114" s="16">
        <f>+'SCC x Atuacao = Serv. Industria'!L146/'SCC x Atuacao = Serv. Industria'!L114-1</f>
        <v>-2.9491464986113991E-2</v>
      </c>
    </row>
    <row r="115" spans="1:12" x14ac:dyDescent="0.25">
      <c r="A115" s="122" t="s">
        <v>542</v>
      </c>
      <c r="B115" s="16">
        <f>+'SCC x Atuacao = Serv. Industria'!B147/'SCC x Atuacao = Serv. Industria'!B115-1</f>
        <v>0.36920039370794977</v>
      </c>
      <c r="C115" s="16">
        <f>+'SCC x Atuacao = Serv. Industria'!C147/'SCC x Atuacao = Serv. Industria'!C115-1</f>
        <v>-0.14325207279223873</v>
      </c>
      <c r="D115" s="16">
        <f>+'SCC x Atuacao = Serv. Industria'!D147/'SCC x Atuacao = Serv. Industria'!D115-1</f>
        <v>6.1229127840020769E-2</v>
      </c>
      <c r="E115" s="16">
        <f>+'SCC x Atuacao = Serv. Industria'!E147/'SCC x Atuacao = Serv. Industria'!E115-1</f>
        <v>0.14608549062143839</v>
      </c>
      <c r="F115" s="16">
        <f>+'SCC x Atuacao = Serv. Industria'!F147/'SCC x Atuacao = Serv. Industria'!F115-1</f>
        <v>-3.3235398638442049E-2</v>
      </c>
      <c r="G115" s="16">
        <f>+'SCC x Atuacao = Serv. Industria'!G147/'SCC x Atuacao = Serv. Industria'!G115-1</f>
        <v>0.23630890789567283</v>
      </c>
      <c r="H115" s="16">
        <f>+'SCC x Atuacao = Serv. Industria'!H147/'SCC x Atuacao = Serv. Industria'!H115-1</f>
        <v>0.81271132401045088</v>
      </c>
      <c r="I115" s="16" t="e">
        <f>+'SCC x Atuacao = Serv. Industria'!I147/'SCC x Atuacao = Serv. Industria'!I115-1</f>
        <v>#DIV/0!</v>
      </c>
      <c r="J115" s="16">
        <f>+'SCC x Atuacao = Serv. Industria'!J147/'SCC x Atuacao = Serv. Industria'!J115-1</f>
        <v>2.3968144639366269</v>
      </c>
      <c r="K115" s="16">
        <f>+'SCC x Atuacao = Serv. Industria'!K147/'SCC x Atuacao = Serv. Industria'!K115-1</f>
        <v>0.34681750139096379</v>
      </c>
      <c r="L115" s="16">
        <f>+'SCC x Atuacao = Serv. Industria'!L147/'SCC x Atuacao = Serv. Industria'!L115-1</f>
        <v>0.12308340890525282</v>
      </c>
    </row>
    <row r="116" spans="1:12" x14ac:dyDescent="0.25">
      <c r="A116" s="122" t="s">
        <v>543</v>
      </c>
      <c r="B116" s="16">
        <f>+'SCC x Atuacao = Serv. Industria'!B148/'SCC x Atuacao = Serv. Industria'!B116-1</f>
        <v>-0.20927832765919263</v>
      </c>
      <c r="C116" s="16">
        <f>+'SCC x Atuacao = Serv. Industria'!C148/'SCC x Atuacao = Serv. Industria'!C116-1</f>
        <v>0.22337494758088128</v>
      </c>
      <c r="D116" s="16">
        <f>+'SCC x Atuacao = Serv. Industria'!D148/'SCC x Atuacao = Serv. Industria'!D116-1</f>
        <v>0.21043667316110226</v>
      </c>
      <c r="E116" s="16">
        <f>+'SCC x Atuacao = Serv. Industria'!E148/'SCC x Atuacao = Serv. Industria'!E116-1</f>
        <v>0.39612696501578126</v>
      </c>
      <c r="F116" s="16">
        <f>+'SCC x Atuacao = Serv. Industria'!F148/'SCC x Atuacao = Serv. Industria'!F116-1</f>
        <v>-0.20038947174699884</v>
      </c>
      <c r="G116" s="16">
        <f>+'SCC x Atuacao = Serv. Industria'!G148/'SCC x Atuacao = Serv. Industria'!G116-1</f>
        <v>-9.3863914358353284E-2</v>
      </c>
      <c r="H116" s="16">
        <f>+'SCC x Atuacao = Serv. Industria'!H148/'SCC x Atuacao = Serv. Industria'!H116-1</f>
        <v>-3.7529933138238381E-3</v>
      </c>
      <c r="I116" s="16">
        <f>+'SCC x Atuacao = Serv. Industria'!I148/'SCC x Atuacao = Serv. Industria'!I116-1</f>
        <v>-0.16125823945808093</v>
      </c>
      <c r="J116" s="16">
        <f>+'SCC x Atuacao = Serv. Industria'!J148/'SCC x Atuacao = Serv. Industria'!J116-1</f>
        <v>1.3880951766445886</v>
      </c>
      <c r="K116" s="16">
        <f>+'SCC x Atuacao = Serv. Industria'!K148/'SCC x Atuacao = Serv. Industria'!K116-1</f>
        <v>7.3541295183067845E-2</v>
      </c>
      <c r="L116" s="16">
        <f>+'SCC x Atuacao = Serv. Industria'!L148/'SCC x Atuacao = Serv. Industria'!L116-1</f>
        <v>9.1770711565877905E-2</v>
      </c>
    </row>
    <row r="117" spans="1:12" x14ac:dyDescent="0.25">
      <c r="A117" s="122" t="s">
        <v>544</v>
      </c>
      <c r="B117" s="16">
        <f>+'SCC x Atuacao = Serv. Industria'!B149/'SCC x Atuacao = Serv. Industria'!B117-1</f>
        <v>-0.35320918232217657</v>
      </c>
      <c r="C117" s="16">
        <f>+'SCC x Atuacao = Serv. Industria'!C149/'SCC x Atuacao = Serv. Industria'!C117-1</f>
        <v>-6.3080418797947235E-2</v>
      </c>
      <c r="D117" s="16">
        <f>+'SCC x Atuacao = Serv. Industria'!D149/'SCC x Atuacao = Serv. Industria'!D117-1</f>
        <v>-1.5238568906833061E-2</v>
      </c>
      <c r="E117" s="16">
        <f>+'SCC x Atuacao = Serv. Industria'!E149/'SCC x Atuacao = Serv. Industria'!E117-1</f>
        <v>0.49959472088262569</v>
      </c>
      <c r="F117" s="16">
        <f>+'SCC x Atuacao = Serv. Industria'!F149/'SCC x Atuacao = Serv. Industria'!F117-1</f>
        <v>-0.10110428708183061</v>
      </c>
      <c r="G117" s="16">
        <f>+'SCC x Atuacao = Serv. Industria'!G149/'SCC x Atuacao = Serv. Industria'!G117-1</f>
        <v>0.19137066015107851</v>
      </c>
      <c r="H117" s="16">
        <f>+'SCC x Atuacao = Serv. Industria'!H149/'SCC x Atuacao = Serv. Industria'!H117-1</f>
        <v>3.4172990895990463E-2</v>
      </c>
      <c r="I117" s="16">
        <f>+'SCC x Atuacao = Serv. Industria'!I149/'SCC x Atuacao = Serv. Industria'!I117-1</f>
        <v>-0.28755426255654382</v>
      </c>
      <c r="J117" s="16">
        <f>+'SCC x Atuacao = Serv. Industria'!J149/'SCC x Atuacao = Serv. Industria'!J117-1</f>
        <v>5.9180948537229883E-2</v>
      </c>
      <c r="K117" s="16">
        <f>+'SCC x Atuacao = Serv. Industria'!K149/'SCC x Atuacao = Serv. Industria'!K117-1</f>
        <v>0.14306243138005326</v>
      </c>
      <c r="L117" s="16">
        <f>+'SCC x Atuacao = Serv. Industria'!L149/'SCC x Atuacao = Serv. Industria'!L117-1</f>
        <v>-4.9771069379261679E-2</v>
      </c>
    </row>
    <row r="118" spans="1:12" x14ac:dyDescent="0.25">
      <c r="A118" s="122" t="s">
        <v>545</v>
      </c>
      <c r="B118" s="16">
        <f>+'SCC x Atuacao = Serv. Industria'!B150/'SCC x Atuacao = Serv. Industria'!B118-1</f>
        <v>0.10039633351744892</v>
      </c>
      <c r="C118" s="16">
        <f>+'SCC x Atuacao = Serv. Industria'!C150/'SCC x Atuacao = Serv. Industria'!C118-1</f>
        <v>0.78802586172658251</v>
      </c>
      <c r="D118" s="16">
        <f>+'SCC x Atuacao = Serv. Industria'!D150/'SCC x Atuacao = Serv. Industria'!D118-1</f>
        <v>4.7242982556847446E-2</v>
      </c>
      <c r="E118" s="16">
        <f>+'SCC x Atuacao = Serv. Industria'!E150/'SCC x Atuacao = Serv. Industria'!E118-1</f>
        <v>2.8259220459801178</v>
      </c>
      <c r="F118" s="16">
        <f>+'SCC x Atuacao = Serv. Industria'!F150/'SCC x Atuacao = Serv. Industria'!F118-1</f>
        <v>-5.4318942805914205E-2</v>
      </c>
      <c r="G118" s="16">
        <f>+'SCC x Atuacao = Serv. Industria'!G150/'SCC x Atuacao = Serv. Industria'!G118-1</f>
        <v>0.19132224579805412</v>
      </c>
      <c r="H118" s="16">
        <f>+'SCC x Atuacao = Serv. Industria'!H150/'SCC x Atuacao = Serv. Industria'!H118-1</f>
        <v>0.16158403860212434</v>
      </c>
      <c r="I118" s="16">
        <f>+'SCC x Atuacao = Serv. Industria'!I150/'SCC x Atuacao = Serv. Industria'!I118-1</f>
        <v>-0.22136386994327661</v>
      </c>
      <c r="J118" s="16">
        <f>+'SCC x Atuacao = Serv. Industria'!J150/'SCC x Atuacao = Serv. Industria'!J118-1</f>
        <v>0.10554846814974383</v>
      </c>
      <c r="K118" s="16">
        <f>+'SCC x Atuacao = Serv. Industria'!K150/'SCC x Atuacao = Serv. Industria'!K118-1</f>
        <v>-6.3494044583276454E-2</v>
      </c>
      <c r="L118" s="16">
        <f>+'SCC x Atuacao = Serv. Industria'!L150/'SCC x Atuacao = Serv. Industria'!L118-1</f>
        <v>3.4032492610355902E-2</v>
      </c>
    </row>
    <row r="119" spans="1:12" x14ac:dyDescent="0.25">
      <c r="A119" s="122" t="s">
        <v>546</v>
      </c>
      <c r="B119" s="16">
        <f>+'SCC x Atuacao = Serv. Industria'!B151/'SCC x Atuacao = Serv. Industria'!B119-1</f>
        <v>1.9954214694488437E-2</v>
      </c>
      <c r="C119" s="16">
        <f>+'SCC x Atuacao = Serv. Industria'!C151/'SCC x Atuacao = Serv. Industria'!C119-1</f>
        <v>-4.4719204690968462E-2</v>
      </c>
      <c r="D119" s="16">
        <f>+'SCC x Atuacao = Serv. Industria'!D151/'SCC x Atuacao = Serv. Industria'!D119-1</f>
        <v>1.4357059985771192E-2</v>
      </c>
      <c r="E119" s="16">
        <f>+'SCC x Atuacao = Serv. Industria'!E151/'SCC x Atuacao = Serv. Industria'!E119-1</f>
        <v>0.82095434933936562</v>
      </c>
      <c r="F119" s="16">
        <f>+'SCC x Atuacao = Serv. Industria'!F151/'SCC x Atuacao = Serv. Industria'!F119-1</f>
        <v>-3.9806295534745018E-2</v>
      </c>
      <c r="G119" s="16">
        <f>+'SCC x Atuacao = Serv. Industria'!G151/'SCC x Atuacao = Serv. Industria'!G119-1</f>
        <v>0.10576448791071935</v>
      </c>
      <c r="H119" s="16">
        <f>+'SCC x Atuacao = Serv. Industria'!H151/'SCC x Atuacao = Serv. Industria'!H119-1</f>
        <v>0.11158456544553652</v>
      </c>
      <c r="I119" s="16">
        <f>+'SCC x Atuacao = Serv. Industria'!I151/'SCC x Atuacao = Serv. Industria'!I119-1</f>
        <v>-4.2262427099136524E-2</v>
      </c>
      <c r="J119" s="16">
        <f>+'SCC x Atuacao = Serv. Industria'!J151/'SCC x Atuacao = Serv. Industria'!J119-1</f>
        <v>-0.12660238712788741</v>
      </c>
      <c r="K119" s="16">
        <f>+'SCC x Atuacao = Serv. Industria'!K151/'SCC x Atuacao = Serv. Industria'!K119-1</f>
        <v>0.13674602833327842</v>
      </c>
      <c r="L119" s="16">
        <f>+'SCC x Atuacao = Serv. Industria'!L151/'SCC x Atuacao = Serv. Industria'!L119-1</f>
        <v>1.2155794959494148E-2</v>
      </c>
    </row>
    <row r="120" spans="1:12" x14ac:dyDescent="0.25">
      <c r="A120" s="122" t="s">
        <v>547</v>
      </c>
      <c r="B120" s="16">
        <f>+'SCC x Atuacao = Serv. Industria'!B152/'SCC x Atuacao = Serv. Industria'!B120-1</f>
        <v>2.8687238734019793E-2</v>
      </c>
      <c r="C120" s="16">
        <f>+'SCC x Atuacao = Serv. Industria'!C152/'SCC x Atuacao = Serv. Industria'!C120-1</f>
        <v>0.18494094746609346</v>
      </c>
      <c r="D120" s="16">
        <f>+'SCC x Atuacao = Serv. Industria'!D152/'SCC x Atuacao = Serv. Industria'!D120-1</f>
        <v>2.2094549262155594E-2</v>
      </c>
      <c r="E120" s="16">
        <f>+'SCC x Atuacao = Serv. Industria'!E152/'SCC x Atuacao = Serv. Industria'!E120-1</f>
        <v>0.30420231080627635</v>
      </c>
      <c r="F120" s="16">
        <f>+'SCC x Atuacao = Serv. Industria'!F152/'SCC x Atuacao = Serv. Industria'!F120-1</f>
        <v>-4.3921601936958488E-2</v>
      </c>
      <c r="G120" s="16">
        <f>+'SCC x Atuacao = Serv. Industria'!G152/'SCC x Atuacao = Serv. Industria'!G120-1</f>
        <v>3.7601942052963189E-2</v>
      </c>
      <c r="H120" s="16">
        <f>+'SCC x Atuacao = Serv. Industria'!H152/'SCC x Atuacao = Serv. Industria'!H120-1</f>
        <v>4.7696647303076434E-2</v>
      </c>
      <c r="I120" s="16">
        <f>+'SCC x Atuacao = Serv. Industria'!I152/'SCC x Atuacao = Serv. Industria'!I120-1</f>
        <v>-0.19373404341218126</v>
      </c>
      <c r="J120" s="16">
        <f>+'SCC x Atuacao = Serv. Industria'!J152/'SCC x Atuacao = Serv. Industria'!J120-1</f>
        <v>-0.15528652722251191</v>
      </c>
      <c r="K120" s="16">
        <f>+'SCC x Atuacao = Serv. Industria'!K152/'SCC x Atuacao = Serv. Industria'!K120-1</f>
        <v>5.7286699652576045E-2</v>
      </c>
      <c r="L120" s="16">
        <f>+'SCC x Atuacao = Serv. Industria'!L152/'SCC x Atuacao = Serv. Industria'!L120-1</f>
        <v>1.9666533030852973E-2</v>
      </c>
    </row>
    <row r="121" spans="1:12" x14ac:dyDescent="0.25">
      <c r="A121" s="122" t="s">
        <v>548</v>
      </c>
      <c r="B121" s="16">
        <f>+'SCC x Atuacao = Serv. Industria'!B153/'SCC x Atuacao = Serv. Industria'!B121-1</f>
        <v>0.25173239795035873</v>
      </c>
      <c r="C121" s="16">
        <f>+'SCC x Atuacao = Serv. Industria'!C153/'SCC x Atuacao = Serv. Industria'!C121-1</f>
        <v>-5.716546089771235E-2</v>
      </c>
      <c r="D121" s="16">
        <f>+'SCC x Atuacao = Serv. Industria'!D153/'SCC x Atuacao = Serv. Industria'!D121-1</f>
        <v>8.2136920201208774E-2</v>
      </c>
      <c r="E121" s="16">
        <f>+'SCC x Atuacao = Serv. Industria'!E153/'SCC x Atuacao = Serv. Industria'!E121-1</f>
        <v>2.6494767819404075E-2</v>
      </c>
      <c r="F121" s="16">
        <f>+'SCC x Atuacao = Serv. Industria'!F153/'SCC x Atuacao = Serv. Industria'!F121-1</f>
        <v>-0.29063488715275432</v>
      </c>
      <c r="G121" s="16">
        <f>+'SCC x Atuacao = Serv. Industria'!G153/'SCC x Atuacao = Serv. Industria'!G121-1</f>
        <v>4.7852885657528432E-2</v>
      </c>
      <c r="H121" s="16">
        <f>+'SCC x Atuacao = Serv. Industria'!H153/'SCC x Atuacao = Serv. Industria'!H121-1</f>
        <v>2.8986118808267403E-3</v>
      </c>
      <c r="I121" s="16">
        <f>+'SCC x Atuacao = Serv. Industria'!I153/'SCC x Atuacao = Serv. Industria'!I121-1</f>
        <v>-0.21613842511160641</v>
      </c>
      <c r="J121" s="16">
        <f>+'SCC x Atuacao = Serv. Industria'!J153/'SCC x Atuacao = Serv. Industria'!J121-1</f>
        <v>-8.5644666225097033E-2</v>
      </c>
      <c r="K121" s="16">
        <f>+'SCC x Atuacao = Serv. Industria'!K153/'SCC x Atuacao = Serv. Industria'!K121-1</f>
        <v>0.11430119963912966</v>
      </c>
      <c r="L121" s="16">
        <f>+'SCC x Atuacao = Serv. Industria'!L153/'SCC x Atuacao = Serv. Industria'!L121-1</f>
        <v>-4.7617132598779421E-2</v>
      </c>
    </row>
    <row r="122" spans="1:12" x14ac:dyDescent="0.25">
      <c r="A122" s="122" t="s">
        <v>549</v>
      </c>
      <c r="B122" s="16">
        <f>+'SCC x Atuacao = Serv. Industria'!B154/'SCC x Atuacao = Serv. Industria'!B122-1</f>
        <v>9.493749091337933E-2</v>
      </c>
      <c r="C122" s="16">
        <f>+'SCC x Atuacao = Serv. Industria'!C154/'SCC x Atuacao = Serv. Industria'!C122-1</f>
        <v>-3.0664015503974018E-2</v>
      </c>
      <c r="D122" s="16">
        <f>+'SCC x Atuacao = Serv. Industria'!D154/'SCC x Atuacao = Serv. Industria'!D122-1</f>
        <v>-3.8632337911748027E-2</v>
      </c>
      <c r="E122" s="16">
        <f>+'SCC x Atuacao = Serv. Industria'!E154/'SCC x Atuacao = Serv. Industria'!E122-1</f>
        <v>0.68798115599764609</v>
      </c>
      <c r="F122" s="16">
        <f>+'SCC x Atuacao = Serv. Industria'!F154/'SCC x Atuacao = Serv. Industria'!F122-1</f>
        <v>-5.5409297946519276E-2</v>
      </c>
      <c r="G122" s="16">
        <f>+'SCC x Atuacao = Serv. Industria'!G154/'SCC x Atuacao = Serv. Industria'!G122-1</f>
        <v>8.6557009633829063E-2</v>
      </c>
      <c r="H122" s="16">
        <f>+'SCC x Atuacao = Serv. Industria'!H154/'SCC x Atuacao = Serv. Industria'!H122-1</f>
        <v>4.4650224690597984E-2</v>
      </c>
      <c r="I122" s="16">
        <f>+'SCC x Atuacao = Serv. Industria'!I154/'SCC x Atuacao = Serv. Industria'!I122-1</f>
        <v>-2.1264412203999994E-2</v>
      </c>
      <c r="J122" s="16">
        <f>+'SCC x Atuacao = Serv. Industria'!J154/'SCC x Atuacao = Serv. Industria'!J122-1</f>
        <v>8.2725477318018159E-2</v>
      </c>
      <c r="K122" s="16">
        <f>+'SCC x Atuacao = Serv. Industria'!K154/'SCC x Atuacao = Serv. Industria'!K122-1</f>
        <v>-5.395952080924582E-3</v>
      </c>
      <c r="L122" s="16">
        <f>+'SCC x Atuacao = Serv. Industria'!L154/'SCC x Atuacao = Serv. Industria'!L122-1</f>
        <v>-2.1158090993364964E-2</v>
      </c>
    </row>
    <row r="123" spans="1:12" x14ac:dyDescent="0.25">
      <c r="A123" s="122" t="s">
        <v>550</v>
      </c>
      <c r="B123" s="16">
        <f>+'SCC x Atuacao = Serv. Industria'!B155/'SCC x Atuacao = Serv. Industria'!B123-1</f>
        <v>0.29560341628620601</v>
      </c>
      <c r="C123" s="16">
        <f>+'SCC x Atuacao = Serv. Industria'!C155/'SCC x Atuacao = Serv. Industria'!C123-1</f>
        <v>0.14276920748789457</v>
      </c>
      <c r="D123" s="16">
        <f>+'SCC x Atuacao = Serv. Industria'!D155/'SCC x Atuacao = Serv. Industria'!D123-1</f>
        <v>-6.5173417378606269E-2</v>
      </c>
      <c r="E123" s="16">
        <f>+'SCC x Atuacao = Serv. Industria'!E155/'SCC x Atuacao = Serv. Industria'!E123-1</f>
        <v>0.37518914251841617</v>
      </c>
      <c r="F123" s="16">
        <f>+'SCC x Atuacao = Serv. Industria'!F155/'SCC x Atuacao = Serv. Industria'!F123-1</f>
        <v>-0.11134706935834393</v>
      </c>
      <c r="G123" s="16">
        <f>+'SCC x Atuacao = Serv. Industria'!G155/'SCC x Atuacao = Serv. Industria'!G123-1</f>
        <v>0.17350523844040855</v>
      </c>
      <c r="H123" s="16">
        <f>+'SCC x Atuacao = Serv. Industria'!H155/'SCC x Atuacao = Serv. Industria'!H123-1</f>
        <v>0.11456909713866659</v>
      </c>
      <c r="I123" s="16">
        <f>+'SCC x Atuacao = Serv. Industria'!I155/'SCC x Atuacao = Serv. Industria'!I123-1</f>
        <v>-3.9817890172263337E-2</v>
      </c>
      <c r="J123" s="16">
        <f>+'SCC x Atuacao = Serv. Industria'!J155/'SCC x Atuacao = Serv. Industria'!J123-1</f>
        <v>2.4896867967171943E-2</v>
      </c>
      <c r="K123" s="16">
        <f>+'SCC x Atuacao = Serv. Industria'!K155/'SCC x Atuacao = Serv. Industria'!K123-1</f>
        <v>2.1371444394265415E-2</v>
      </c>
      <c r="L123" s="16">
        <f>+'SCC x Atuacao = Serv. Industria'!L155/'SCC x Atuacao = Serv. Industria'!L123-1</f>
        <v>-3.3039654548717712E-2</v>
      </c>
    </row>
    <row r="124" spans="1:12" x14ac:dyDescent="0.25">
      <c r="A124" s="122" t="s">
        <v>551</v>
      </c>
      <c r="B124" s="16">
        <f>+'SCC x Atuacao = Serv. Industria'!B156/'SCC x Atuacao = Serv. Industria'!B124-1</f>
        <v>0.10741424695150892</v>
      </c>
      <c r="C124" s="16">
        <f>+'SCC x Atuacao = Serv. Industria'!C156/'SCC x Atuacao = Serv. Industria'!C124-1</f>
        <v>-7.8950945203287493E-2</v>
      </c>
      <c r="D124" s="16">
        <f>+'SCC x Atuacao = Serv. Industria'!D156/'SCC x Atuacao = Serv. Industria'!D124-1</f>
        <v>-1.9757080358033696E-2</v>
      </c>
      <c r="E124" s="16">
        <f>+'SCC x Atuacao = Serv. Industria'!E156/'SCC x Atuacao = Serv. Industria'!E124-1</f>
        <v>0.4483341330611943</v>
      </c>
      <c r="F124" s="16">
        <f>+'SCC x Atuacao = Serv. Industria'!F156/'SCC x Atuacao = Serv. Industria'!F124-1</f>
        <v>-6.1464842944095599E-2</v>
      </c>
      <c r="G124" s="16">
        <f>+'SCC x Atuacao = Serv. Industria'!G156/'SCC x Atuacao = Serv. Industria'!G124-1</f>
        <v>0.33674966349932722</v>
      </c>
      <c r="H124" s="16">
        <f>+'SCC x Atuacao = Serv. Industria'!H156/'SCC x Atuacao = Serv. Industria'!H124-1</f>
        <v>-6.8829738873929625E-2</v>
      </c>
      <c r="I124" s="16">
        <f>+'SCC x Atuacao = Serv. Industria'!I156/'SCC x Atuacao = Serv. Industria'!I124-1</f>
        <v>0.14102683143372663</v>
      </c>
      <c r="J124" s="16">
        <f>+'SCC x Atuacao = Serv. Industria'!J156/'SCC x Atuacao = Serv. Industria'!J124-1</f>
        <v>-8.8257442217861248E-2</v>
      </c>
      <c r="K124" s="16">
        <f>+'SCC x Atuacao = Serv. Industria'!K156/'SCC x Atuacao = Serv. Industria'!K124-1</f>
        <v>5.2238930925291749E-2</v>
      </c>
      <c r="L124" s="16">
        <f>+'SCC x Atuacao = Serv. Industria'!L156/'SCC x Atuacao = Serv. Industria'!L124-1</f>
        <v>-1.6308227251205509E-2</v>
      </c>
    </row>
    <row r="125" spans="1:12" x14ac:dyDescent="0.25">
      <c r="A125" s="122" t="s">
        <v>552</v>
      </c>
      <c r="B125" s="16">
        <f>+'SCC x Atuacao = Serv. Industria'!B157/'SCC x Atuacao = Serv. Industria'!B125-1</f>
        <v>0.99164234975612531</v>
      </c>
      <c r="C125" s="16">
        <f>+'SCC x Atuacao = Serv. Industria'!C157/'SCC x Atuacao = Serv. Industria'!C125-1</f>
        <v>0.30503121719846882</v>
      </c>
      <c r="D125" s="16">
        <f>+'SCC x Atuacao = Serv. Industria'!D157/'SCC x Atuacao = Serv. Industria'!D125-1</f>
        <v>3.2524593611467756E-2</v>
      </c>
      <c r="E125" s="16">
        <f>+'SCC x Atuacao = Serv. Industria'!E157/'SCC x Atuacao = Serv. Industria'!E125-1</f>
        <v>0.47926288358313562</v>
      </c>
      <c r="F125" s="16">
        <f>+'SCC x Atuacao = Serv. Industria'!F157/'SCC x Atuacao = Serv. Industria'!F125-1</f>
        <v>-5.1968871030836694E-2</v>
      </c>
      <c r="G125" s="16">
        <f>+'SCC x Atuacao = Serv. Industria'!G157/'SCC x Atuacao = Serv. Industria'!G125-1</f>
        <v>0.19472112239127459</v>
      </c>
      <c r="H125" s="16">
        <f>+'SCC x Atuacao = Serv. Industria'!H157/'SCC x Atuacao = Serv. Industria'!H125-1</f>
        <v>1.7832283460694542E-2</v>
      </c>
      <c r="I125" s="16">
        <f>+'SCC x Atuacao = Serv. Industria'!I157/'SCC x Atuacao = Serv. Industria'!I125-1</f>
        <v>0.16184378878864858</v>
      </c>
      <c r="J125" s="16">
        <f>+'SCC x Atuacao = Serv. Industria'!J157/'SCC x Atuacao = Serv. Industria'!J125-1</f>
        <v>3.565856855007703</v>
      </c>
      <c r="K125" s="16">
        <f>+'SCC x Atuacao = Serv. Industria'!K157/'SCC x Atuacao = Serv. Industria'!K125-1</f>
        <v>8.8104111599826673E-2</v>
      </c>
      <c r="L125" s="16">
        <f>+'SCC x Atuacao = Serv. Industria'!L157/'SCC x Atuacao = Serv. Industria'!L125-1</f>
        <v>9.2843247295078868E-2</v>
      </c>
    </row>
    <row r="126" spans="1:12" x14ac:dyDescent="0.25">
      <c r="A126" s="122" t="s">
        <v>553</v>
      </c>
      <c r="B126" s="16">
        <f>+'SCC x Atuacao = Serv. Industria'!B158/'SCC x Atuacao = Serv. Industria'!B126-1</f>
        <v>0.239314317088823</v>
      </c>
      <c r="C126" s="16">
        <f>+'SCC x Atuacao = Serv. Industria'!C158/'SCC x Atuacao = Serv. Industria'!C126-1</f>
        <v>-4.8027620439500152E-2</v>
      </c>
      <c r="D126" s="16">
        <f>+'SCC x Atuacao = Serv. Industria'!D158/'SCC x Atuacao = Serv. Industria'!D126-1</f>
        <v>1.5432027592221509E-2</v>
      </c>
      <c r="E126" s="16">
        <f>+'SCC x Atuacao = Serv. Industria'!E158/'SCC x Atuacao = Serv. Industria'!E126-1</f>
        <v>1.2333579062555984</v>
      </c>
      <c r="F126" s="16">
        <f>+'SCC x Atuacao = Serv. Industria'!F158/'SCC x Atuacao = Serv. Industria'!F126-1</f>
        <v>-0.30117845913658214</v>
      </c>
      <c r="G126" s="16">
        <f>+'SCC x Atuacao = Serv. Industria'!G158/'SCC x Atuacao = Serv. Industria'!G126-1</f>
        <v>0.32513022933580271</v>
      </c>
      <c r="H126" s="16">
        <f>+'SCC x Atuacao = Serv. Industria'!H158/'SCC x Atuacao = Serv. Industria'!H126-1</f>
        <v>4.0573629393785948E-2</v>
      </c>
      <c r="I126" s="16">
        <f>+'SCC x Atuacao = Serv. Industria'!I158/'SCC x Atuacao = Serv. Industria'!I126-1</f>
        <v>-0.7546838372235628</v>
      </c>
      <c r="J126" s="16">
        <f>+'SCC x Atuacao = Serv. Industria'!J158/'SCC x Atuacao = Serv. Industria'!J126-1</f>
        <v>0.19627932427029382</v>
      </c>
      <c r="K126" s="16">
        <f>+'SCC x Atuacao = Serv. Industria'!K158/'SCC x Atuacao = Serv. Industria'!K126-1</f>
        <v>0.25094974067183684</v>
      </c>
      <c r="L126" s="16">
        <f>+'SCC x Atuacao = Serv. Industria'!L158/'SCC x Atuacao = Serv. Industria'!L126-1</f>
        <v>-2.3993395198346201E-2</v>
      </c>
    </row>
    <row r="127" spans="1:12" x14ac:dyDescent="0.25">
      <c r="A127" s="122" t="s">
        <v>554</v>
      </c>
      <c r="B127" s="16">
        <f>+'SCC x Atuacao = Serv. Industria'!B159/'SCC x Atuacao = Serv. Industria'!B127-1</f>
        <v>-0.38505904076811459</v>
      </c>
      <c r="C127" s="16">
        <f>+'SCC x Atuacao = Serv. Industria'!C159/'SCC x Atuacao = Serv. Industria'!C127-1</f>
        <v>-7.5508671077443412E-2</v>
      </c>
      <c r="D127" s="16">
        <f>+'SCC x Atuacao = Serv. Industria'!D159/'SCC x Atuacao = Serv. Industria'!D127-1</f>
        <v>7.9232651741152349E-3</v>
      </c>
      <c r="E127" s="16">
        <f>+'SCC x Atuacao = Serv. Industria'!E159/'SCC x Atuacao = Serv. Industria'!E127-1</f>
        <v>0.46888100173995295</v>
      </c>
      <c r="F127" s="16">
        <f>+'SCC x Atuacao = Serv. Industria'!F159/'SCC x Atuacao = Serv. Industria'!F127-1</f>
        <v>-2.1936654401526923E-2</v>
      </c>
      <c r="G127" s="16">
        <f>+'SCC x Atuacao = Serv. Industria'!G159/'SCC x Atuacao = Serv. Industria'!G127-1</f>
        <v>0.18282640814883644</v>
      </c>
      <c r="H127" s="16">
        <f>+'SCC x Atuacao = Serv. Industria'!H159/'SCC x Atuacao = Serv. Industria'!H127-1</f>
        <v>0.15086893773905685</v>
      </c>
      <c r="I127" s="16">
        <f>+'SCC x Atuacao = Serv. Industria'!I159/'SCC x Atuacao = Serv. Industria'!I127-1</f>
        <v>0.2243121500447236</v>
      </c>
      <c r="J127" s="16">
        <f>+'SCC x Atuacao = Serv. Industria'!J159/'SCC x Atuacao = Serv. Industria'!J127-1</f>
        <v>-0.70248833973928271</v>
      </c>
      <c r="K127" s="16">
        <f>+'SCC x Atuacao = Serv. Industria'!K159/'SCC x Atuacao = Serv. Industria'!K127-1</f>
        <v>1.4792425465166241</v>
      </c>
      <c r="L127" s="16">
        <f>+'SCC x Atuacao = Serv. Industria'!L159/'SCC x Atuacao = Serv. Industria'!L127-1</f>
        <v>8.5960381630945548E-2</v>
      </c>
    </row>
    <row r="128" spans="1:12" x14ac:dyDescent="0.25">
      <c r="A128" s="122" t="s">
        <v>94</v>
      </c>
      <c r="B128" s="16">
        <f>+'SCC x Atuacao = Serv. Industria'!B160/'SCC x Atuacao = Serv. Industria'!B128-1</f>
        <v>-9.3368751874949307E-3</v>
      </c>
      <c r="C128" s="16">
        <f>+'SCC x Atuacao = Serv. Industria'!C160/'SCC x Atuacao = Serv. Industria'!C128-1</f>
        <v>8.4413911932048835E-2</v>
      </c>
      <c r="D128" s="16">
        <f>+'SCC x Atuacao = Serv. Industria'!D160/'SCC x Atuacao = Serv. Industria'!D128-1</f>
        <v>2.3919039269941322E-2</v>
      </c>
      <c r="E128" s="16">
        <f>+'SCC x Atuacao = Serv. Industria'!E160/'SCC x Atuacao = Serv. Industria'!E128-1</f>
        <v>0.33628924731675025</v>
      </c>
      <c r="F128" s="16">
        <f>+'SCC x Atuacao = Serv. Industria'!F160/'SCC x Atuacao = Serv. Industria'!F128-1</f>
        <v>-6.8135753250878728E-2</v>
      </c>
      <c r="G128" s="16">
        <f>+'SCC x Atuacao = Serv. Industria'!G160/'SCC x Atuacao = Serv. Industria'!G128-1</f>
        <v>8.362754751210999E-2</v>
      </c>
      <c r="H128" s="16">
        <f>+'SCC x Atuacao = Serv. Industria'!H160/'SCC x Atuacao = Serv. Industria'!H128-1</f>
        <v>5.4893570233369049E-2</v>
      </c>
      <c r="I128" s="16">
        <f>+'SCC x Atuacao = Serv. Industria'!I160/'SCC x Atuacao = Serv. Industria'!I128-1</f>
        <v>-0.16608364065217462</v>
      </c>
      <c r="J128" s="16">
        <f>+'SCC x Atuacao = Serv. Industria'!J160/'SCC x Atuacao = Serv. Industria'!J128-1</f>
        <v>-0.14366487371438563</v>
      </c>
      <c r="K128" s="16">
        <f>+'SCC x Atuacao = Serv. Industria'!K160/'SCC x Atuacao = Serv. Industria'!K128-1</f>
        <v>0.10899933447889021</v>
      </c>
      <c r="L128" s="16">
        <f>+'SCC x Atuacao = Serv. Industria'!L160/'SCC x Atuacao = Serv. Industria'!L128-1</f>
        <v>1.4856285953527948E-2</v>
      </c>
    </row>
    <row r="129" spans="1:12" x14ac:dyDescent="0.25">
      <c r="A129" s="20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</row>
    <row r="130" spans="1:12" x14ac:dyDescent="0.25">
      <c r="A130" s="122"/>
      <c r="L130" s="16"/>
    </row>
    <row r="131" spans="1:12" s="122" customFormat="1" x14ac:dyDescent="0.25">
      <c r="B131" s="122">
        <v>2012</v>
      </c>
      <c r="C131" s="122">
        <v>2012</v>
      </c>
      <c r="D131" s="122">
        <v>2012</v>
      </c>
      <c r="E131" s="122">
        <v>2012</v>
      </c>
      <c r="F131" s="122">
        <v>2012</v>
      </c>
      <c r="G131" s="122">
        <v>2012</v>
      </c>
      <c r="H131" s="122">
        <v>2012</v>
      </c>
      <c r="I131" s="122">
        <v>2012</v>
      </c>
      <c r="J131" s="122">
        <v>2012</v>
      </c>
      <c r="K131" s="122">
        <v>2012</v>
      </c>
      <c r="L131" s="122">
        <v>2012</v>
      </c>
    </row>
    <row r="132" spans="1:12" x14ac:dyDescent="0.25">
      <c r="A132" s="187"/>
      <c r="B132" s="122" t="s">
        <v>779</v>
      </c>
      <c r="C132" s="122" t="s">
        <v>781</v>
      </c>
      <c r="D132" s="122" t="s">
        <v>23</v>
      </c>
      <c r="E132" s="122" t="s">
        <v>786</v>
      </c>
      <c r="F132" s="122" t="s">
        <v>787</v>
      </c>
      <c r="G132" s="122" t="s">
        <v>790</v>
      </c>
      <c r="H132" s="122" t="s">
        <v>25</v>
      </c>
      <c r="I132" s="122" t="s">
        <v>24</v>
      </c>
      <c r="J132" s="122" t="s">
        <v>35</v>
      </c>
      <c r="K132" s="122" t="s">
        <v>794</v>
      </c>
      <c r="L132" s="122" t="s">
        <v>938</v>
      </c>
    </row>
    <row r="133" spans="1:12" x14ac:dyDescent="0.25">
      <c r="A133" s="122" t="s">
        <v>528</v>
      </c>
      <c r="B133" s="16">
        <f>+'SCC x Atuacao = Serv. Industria'!B165/'SCC x Atuacao = Serv. Industria'!B133-1</f>
        <v>0.14365093518000838</v>
      </c>
      <c r="C133" s="16">
        <f>+'SCC x Atuacao = Serv. Industria'!C165/'SCC x Atuacao = Serv. Industria'!C133-1</f>
        <v>-0.88009701983470101</v>
      </c>
      <c r="D133" s="16">
        <f>+'SCC x Atuacao = Serv. Industria'!D165/'SCC x Atuacao = Serv. Industria'!D133-1</f>
        <v>5.9701654758768763E-2</v>
      </c>
      <c r="E133" s="16">
        <f>+'SCC x Atuacao = Serv. Industria'!E165/'SCC x Atuacao = Serv. Industria'!E133-1</f>
        <v>0.87163041712764966</v>
      </c>
      <c r="F133" s="16">
        <f>+'SCC x Atuacao = Serv. Industria'!F165/'SCC x Atuacao = Serv. Industria'!F133-1</f>
        <v>-4.4265723368707155E-2</v>
      </c>
      <c r="G133" s="16">
        <f>+'SCC x Atuacao = Serv. Industria'!G165/'SCC x Atuacao = Serv. Industria'!G133-1</f>
        <v>-0.17688819120399579</v>
      </c>
      <c r="H133" s="16">
        <f>+'SCC x Atuacao = Serv. Industria'!H165/'SCC x Atuacao = Serv. Industria'!H133-1</f>
        <v>0.30629554980065521</v>
      </c>
      <c r="I133" s="16">
        <f>+'SCC x Atuacao = Serv. Industria'!I165/'SCC x Atuacao = Serv. Industria'!I133-1</f>
        <v>-0.16484363104637612</v>
      </c>
      <c r="J133" s="16">
        <f>+'SCC x Atuacao = Serv. Industria'!J165/'SCC x Atuacao = Serv. Industria'!J133-1</f>
        <v>-0.38971822779502652</v>
      </c>
      <c r="K133" s="16">
        <f>+'SCC x Atuacao = Serv. Industria'!K165/'SCC x Atuacao = Serv. Industria'!K133-1</f>
        <v>0.11606253897634877</v>
      </c>
      <c r="L133" s="16">
        <f>+'SCC x Atuacao = Serv. Industria'!L165/'SCC x Atuacao = Serv. Industria'!L133-1</f>
        <v>-1.458903277603063E-2</v>
      </c>
    </row>
    <row r="134" spans="1:12" x14ac:dyDescent="0.25">
      <c r="A134" s="122" t="s">
        <v>529</v>
      </c>
      <c r="B134" s="16">
        <f>+'SCC x Atuacao = Serv. Industria'!B166/'SCC x Atuacao = Serv. Industria'!B134-1</f>
        <v>0.17200956044810267</v>
      </c>
      <c r="C134" s="16">
        <f>+'SCC x Atuacao = Serv. Industria'!C166/'SCC x Atuacao = Serv. Industria'!C134-1</f>
        <v>10.347247923355519</v>
      </c>
      <c r="D134" s="16">
        <f>+'SCC x Atuacao = Serv. Industria'!D166/'SCC x Atuacao = Serv. Industria'!D134-1</f>
        <v>0.24829049999785058</v>
      </c>
      <c r="E134" s="16">
        <f>+'SCC x Atuacao = Serv. Industria'!E166/'SCC x Atuacao = Serv. Industria'!E134-1</f>
        <v>0.36521293146976164</v>
      </c>
      <c r="F134" s="16">
        <f>+'SCC x Atuacao = Serv. Industria'!F166/'SCC x Atuacao = Serv. Industria'!F134-1</f>
        <v>0.15695210631776457</v>
      </c>
      <c r="G134" s="16">
        <f>+'SCC x Atuacao = Serv. Industria'!G166/'SCC x Atuacao = Serv. Industria'!G134-1</f>
        <v>-8.6665012864579616E-3</v>
      </c>
      <c r="H134" s="16">
        <f>+'SCC x Atuacao = Serv. Industria'!H166/'SCC x Atuacao = Serv. Industria'!H134-1</f>
        <v>0.45999211196171386</v>
      </c>
      <c r="I134" s="16">
        <f>+'SCC x Atuacao = Serv. Industria'!I166/'SCC x Atuacao = Serv. Industria'!I134-1</f>
        <v>0.22066887974091109</v>
      </c>
      <c r="J134" s="16">
        <f>+'SCC x Atuacao = Serv. Industria'!J166/'SCC x Atuacao = Serv. Industria'!J134-1</f>
        <v>-1.6719467385584164E-3</v>
      </c>
      <c r="K134" s="16">
        <f>+'SCC x Atuacao = Serv. Industria'!K166/'SCC x Atuacao = Serv. Industria'!K134-1</f>
        <v>0.1674933017048208</v>
      </c>
      <c r="L134" s="16">
        <f>+'SCC x Atuacao = Serv. Industria'!L166/'SCC x Atuacao = Serv. Industria'!L134-1</f>
        <v>0.19360907910349856</v>
      </c>
    </row>
    <row r="135" spans="1:12" x14ac:dyDescent="0.25">
      <c r="A135" s="122" t="s">
        <v>530</v>
      </c>
      <c r="B135" s="16">
        <f>+'SCC x Atuacao = Serv. Industria'!B167/'SCC x Atuacao = Serv. Industria'!B135-1</f>
        <v>0.46037200003536771</v>
      </c>
      <c r="C135" s="16">
        <f>+'SCC x Atuacao = Serv. Industria'!C167/'SCC x Atuacao = Serv. Industria'!C135-1</f>
        <v>-0.4713424992261338</v>
      </c>
      <c r="D135" s="16">
        <f>+'SCC x Atuacao = Serv. Industria'!D167/'SCC x Atuacao = Serv. Industria'!D135-1</f>
        <v>8.7532068125671936E-2</v>
      </c>
      <c r="E135" s="16">
        <f>+'SCC x Atuacao = Serv. Industria'!E167/'SCC x Atuacao = Serv. Industria'!E135-1</f>
        <v>4.6395087880241173</v>
      </c>
      <c r="F135" s="16">
        <f>+'SCC x Atuacao = Serv. Industria'!F167/'SCC x Atuacao = Serv. Industria'!F135-1</f>
        <v>-6.3784991757899867E-2</v>
      </c>
      <c r="G135" s="16">
        <f>+'SCC x Atuacao = Serv. Industria'!G167/'SCC x Atuacao = Serv. Industria'!G135-1</f>
        <v>0.19605548646788828</v>
      </c>
      <c r="H135" s="16">
        <f>+'SCC x Atuacao = Serv. Industria'!H167/'SCC x Atuacao = Serv. Industria'!H135-1</f>
        <v>4.020087158733765E-2</v>
      </c>
      <c r="I135" s="16">
        <f>+'SCC x Atuacao = Serv. Industria'!I167/'SCC x Atuacao = Serv. Industria'!I135-1</f>
        <v>-1.4825137732725979E-2</v>
      </c>
      <c r="J135" s="16">
        <f>+'SCC x Atuacao = Serv. Industria'!J167/'SCC x Atuacao = Serv. Industria'!J135-1</f>
        <v>-0.90476729799115474</v>
      </c>
      <c r="K135" s="16">
        <f>+'SCC x Atuacao = Serv. Industria'!K167/'SCC x Atuacao = Serv. Industria'!K135-1</f>
        <v>-5.1592961301419438E-2</v>
      </c>
      <c r="L135" s="16">
        <f>+'SCC x Atuacao = Serv. Industria'!L167/'SCC x Atuacao = Serv. Industria'!L135-1</f>
        <v>7.2993462092687533E-3</v>
      </c>
    </row>
    <row r="136" spans="1:12" x14ac:dyDescent="0.25">
      <c r="A136" s="122" t="s">
        <v>531</v>
      </c>
      <c r="B136" s="16" t="e">
        <f>+'SCC x Atuacao = Serv. Industria'!B168/'SCC x Atuacao = Serv. Industria'!B136-1</f>
        <v>#DIV/0!</v>
      </c>
      <c r="C136" s="16">
        <f>+'SCC x Atuacao = Serv. Industria'!C168/'SCC x Atuacao = Serv. Industria'!C136-1</f>
        <v>-0.59028439901241958</v>
      </c>
      <c r="D136" s="16">
        <f>+'SCC x Atuacao = Serv. Industria'!D168/'SCC x Atuacao = Serv. Industria'!D136-1</f>
        <v>8.4911118370741834E-2</v>
      </c>
      <c r="E136" s="16">
        <f>+'SCC x Atuacao = Serv. Industria'!E168/'SCC x Atuacao = Serv. Industria'!E136-1</f>
        <v>-0.453690746841099</v>
      </c>
      <c r="F136" s="16">
        <f>+'SCC x Atuacao = Serv. Industria'!F168/'SCC x Atuacao = Serv. Industria'!F136-1</f>
        <v>-2.0182735378087568E-2</v>
      </c>
      <c r="G136" s="16">
        <f>+'SCC x Atuacao = Serv. Industria'!G168/'SCC x Atuacao = Serv. Industria'!G136-1</f>
        <v>0.10184986560181009</v>
      </c>
      <c r="H136" s="16">
        <f>+'SCC x Atuacao = Serv. Industria'!H168/'SCC x Atuacao = Serv. Industria'!H136-1</f>
        <v>8.0430173905806868E-2</v>
      </c>
      <c r="I136" s="16">
        <f>+'SCC x Atuacao = Serv. Industria'!I168/'SCC x Atuacao = Serv. Industria'!I136-1</f>
        <v>-0.11283546390325194</v>
      </c>
      <c r="J136" s="16">
        <f>+'SCC x Atuacao = Serv. Industria'!J168/'SCC x Atuacao = Serv. Industria'!J136-1</f>
        <v>0.11341749313859606</v>
      </c>
      <c r="K136" s="16">
        <f>+'SCC x Atuacao = Serv. Industria'!K168/'SCC x Atuacao = Serv. Industria'!K136-1</f>
        <v>0.14919424377813595</v>
      </c>
      <c r="L136" s="16">
        <f>+'SCC x Atuacao = Serv. Industria'!L168/'SCC x Atuacao = Serv. Industria'!L136-1</f>
        <v>5.510854270848986E-2</v>
      </c>
    </row>
    <row r="137" spans="1:12" x14ac:dyDescent="0.25">
      <c r="A137" s="122" t="s">
        <v>532</v>
      </c>
      <c r="B137" s="16">
        <f>+'SCC x Atuacao = Serv. Industria'!B169/'SCC x Atuacao = Serv. Industria'!B137-1</f>
        <v>0.11338436776570915</v>
      </c>
      <c r="C137" s="16">
        <f>+'SCC x Atuacao = Serv. Industria'!C169/'SCC x Atuacao = Serv. Industria'!C137-1</f>
        <v>-0.47683125014956274</v>
      </c>
      <c r="D137" s="16">
        <f>+'SCC x Atuacao = Serv. Industria'!D169/'SCC x Atuacao = Serv. Industria'!D137-1</f>
        <v>0.12290688636372971</v>
      </c>
      <c r="E137" s="16">
        <f>+'SCC x Atuacao = Serv. Industria'!E169/'SCC x Atuacao = Serv. Industria'!E137-1</f>
        <v>-6.6031170924232496E-2</v>
      </c>
      <c r="F137" s="16">
        <f>+'SCC x Atuacao = Serv. Industria'!F169/'SCC x Atuacao = Serv. Industria'!F137-1</f>
        <v>-8.4177159213745134E-2</v>
      </c>
      <c r="G137" s="16">
        <f>+'SCC x Atuacao = Serv. Industria'!G169/'SCC x Atuacao = Serv. Industria'!G137-1</f>
        <v>0.32306652396993196</v>
      </c>
      <c r="H137" s="16">
        <f>+'SCC x Atuacao = Serv. Industria'!H169/'SCC x Atuacao = Serv. Industria'!H137-1</f>
        <v>8.3172108867330508E-2</v>
      </c>
      <c r="I137" s="16">
        <f>+'SCC x Atuacao = Serv. Industria'!I169/'SCC x Atuacao = Serv. Industria'!I137-1</f>
        <v>0.22296312574908184</v>
      </c>
      <c r="J137" s="16">
        <f>+'SCC x Atuacao = Serv. Industria'!J169/'SCC x Atuacao = Serv. Industria'!J137-1</f>
        <v>-8.7174329750733248E-2</v>
      </c>
      <c r="K137" s="16">
        <f>+'SCC x Atuacao = Serv. Industria'!K169/'SCC x Atuacao = Serv. Industria'!K137-1</f>
        <v>0.12054876106818746</v>
      </c>
      <c r="L137" s="16">
        <f>+'SCC x Atuacao = Serv. Industria'!L169/'SCC x Atuacao = Serv. Industria'!L137-1</f>
        <v>5.4487083879790621E-3</v>
      </c>
    </row>
    <row r="138" spans="1:12" x14ac:dyDescent="0.25">
      <c r="A138" s="122" t="s">
        <v>533</v>
      </c>
      <c r="B138" s="16">
        <f>+'SCC x Atuacao = Serv. Industria'!B170/'SCC x Atuacao = Serv. Industria'!B138-1</f>
        <v>1.1484758795406971</v>
      </c>
      <c r="C138" s="16">
        <f>+'SCC x Atuacao = Serv. Industria'!C170/'SCC x Atuacao = Serv. Industria'!C138-1</f>
        <v>-0.58345584966617214</v>
      </c>
      <c r="D138" s="16">
        <f>+'SCC x Atuacao = Serv. Industria'!D170/'SCC x Atuacao = Serv. Industria'!D138-1</f>
        <v>2.27796222664296E-2</v>
      </c>
      <c r="E138" s="16" t="e">
        <f>+'SCC x Atuacao = Serv. Industria'!E170/'SCC x Atuacao = Serv. Industria'!E138-1</f>
        <v>#DIV/0!</v>
      </c>
      <c r="F138" s="16">
        <f>+'SCC x Atuacao = Serv. Industria'!F170/'SCC x Atuacao = Serv. Industria'!F138-1</f>
        <v>-1</v>
      </c>
      <c r="G138" s="16">
        <f>+'SCC x Atuacao = Serv. Industria'!G170/'SCC x Atuacao = Serv. Industria'!G138-1</f>
        <v>0.58205441316397355</v>
      </c>
      <c r="H138" s="16">
        <f>+'SCC x Atuacao = Serv. Industria'!H170/'SCC x Atuacao = Serv. Industria'!H138-1</f>
        <v>-7.1025052055946669E-2</v>
      </c>
      <c r="I138" s="16" t="e">
        <f>+'SCC x Atuacao = Serv. Industria'!I170/'SCC x Atuacao = Serv. Industria'!I138-1</f>
        <v>#DIV/0!</v>
      </c>
      <c r="J138" s="16">
        <f>+'SCC x Atuacao = Serv. Industria'!J170/'SCC x Atuacao = Serv. Industria'!J138-1</f>
        <v>0.164747488600687</v>
      </c>
      <c r="K138" s="16">
        <f>+'SCC x Atuacao = Serv. Industria'!K170/'SCC x Atuacao = Serv. Industria'!K138-1</f>
        <v>-3.8164658009383068E-3</v>
      </c>
      <c r="L138" s="16">
        <f>+'SCC x Atuacao = Serv. Industria'!L170/'SCC x Atuacao = Serv. Industria'!L138-1</f>
        <v>1.2757767361776473E-2</v>
      </c>
    </row>
    <row r="139" spans="1:12" x14ac:dyDescent="0.25">
      <c r="A139" s="122" t="s">
        <v>534</v>
      </c>
      <c r="B139" s="16">
        <f>+'SCC x Atuacao = Serv. Industria'!B171/'SCC x Atuacao = Serv. Industria'!B139-1</f>
        <v>0.1904594726565445</v>
      </c>
      <c r="C139" s="16">
        <f>+'SCC x Atuacao = Serv. Industria'!C171/'SCC x Atuacao = Serv. Industria'!C139-1</f>
        <v>-3.2737030651638688E-2</v>
      </c>
      <c r="D139" s="16">
        <f>+'SCC x Atuacao = Serv. Industria'!D171/'SCC x Atuacao = Serv. Industria'!D139-1</f>
        <v>0.37346564866084009</v>
      </c>
      <c r="E139" s="16" t="e">
        <f>+'SCC x Atuacao = Serv. Industria'!E171/'SCC x Atuacao = Serv. Industria'!E139-1</f>
        <v>#DIV/0!</v>
      </c>
      <c r="F139" s="16">
        <f>+'SCC x Atuacao = Serv. Industria'!F171/'SCC x Atuacao = Serv. Industria'!F139-1</f>
        <v>-0.1616312914043232</v>
      </c>
      <c r="G139" s="16">
        <f>+'SCC x Atuacao = Serv. Industria'!G171/'SCC x Atuacao = Serv. Industria'!G139-1</f>
        <v>0.54788639752262847</v>
      </c>
      <c r="H139" s="16">
        <f>+'SCC x Atuacao = Serv. Industria'!H171/'SCC x Atuacao = Serv. Industria'!H139-1</f>
        <v>-0.28858931519581732</v>
      </c>
      <c r="I139" s="16">
        <f>+'SCC x Atuacao = Serv. Industria'!I171/'SCC x Atuacao = Serv. Industria'!I139-1</f>
        <v>1.5093451445899033</v>
      </c>
      <c r="J139" s="16" t="e">
        <f>+'SCC x Atuacao = Serv. Industria'!J171/'SCC x Atuacao = Serv. Industria'!J139-1</f>
        <v>#DIV/0!</v>
      </c>
      <c r="K139" s="16">
        <f>+'SCC x Atuacao = Serv. Industria'!K171/'SCC x Atuacao = Serv. Industria'!K139-1</f>
        <v>-0.19638687629587193</v>
      </c>
      <c r="L139" s="16">
        <f>+'SCC x Atuacao = Serv. Industria'!L171/'SCC x Atuacao = Serv. Industria'!L139-1</f>
        <v>0.19906129152236418</v>
      </c>
    </row>
    <row r="140" spans="1:12" x14ac:dyDescent="0.25">
      <c r="A140" s="122" t="s">
        <v>535</v>
      </c>
      <c r="B140" s="16">
        <f>+'SCC x Atuacao = Serv. Industria'!B172/'SCC x Atuacao = Serv. Industria'!B140-1</f>
        <v>0.1571564266169061</v>
      </c>
      <c r="C140" s="16">
        <f>+'SCC x Atuacao = Serv. Industria'!C172/'SCC x Atuacao = Serv. Industria'!C140-1</f>
        <v>0.21333412793451467</v>
      </c>
      <c r="D140" s="16">
        <f>+'SCC x Atuacao = Serv. Industria'!D172/'SCC x Atuacao = Serv. Industria'!D140-1</f>
        <v>0.22511897028557848</v>
      </c>
      <c r="E140" s="16">
        <f>+'SCC x Atuacao = Serv. Industria'!E172/'SCC x Atuacao = Serv. Industria'!E140-1</f>
        <v>-3.5097275934372285E-2</v>
      </c>
      <c r="F140" s="16">
        <f>+'SCC x Atuacao = Serv. Industria'!F172/'SCC x Atuacao = Serv. Industria'!F140-1</f>
        <v>3.0489265214328487E-2</v>
      </c>
      <c r="G140" s="16">
        <f>+'SCC x Atuacao = Serv. Industria'!G172/'SCC x Atuacao = Serv. Industria'!G140-1</f>
        <v>0.53041339831092205</v>
      </c>
      <c r="H140" s="16">
        <f>+'SCC x Atuacao = Serv. Industria'!H172/'SCC x Atuacao = Serv. Industria'!H140-1</f>
        <v>0.79622399476927375</v>
      </c>
      <c r="I140" s="16">
        <f>+'SCC x Atuacao = Serv. Industria'!I172/'SCC x Atuacao = Serv. Industria'!I140-1</f>
        <v>1.1195819916966561</v>
      </c>
      <c r="J140" s="16">
        <f>+'SCC x Atuacao = Serv. Industria'!J172/'SCC x Atuacao = Serv. Industria'!J140-1</f>
        <v>-0.30335593039922393</v>
      </c>
      <c r="K140" s="16">
        <f>+'SCC x Atuacao = Serv. Industria'!K172/'SCC x Atuacao = Serv. Industria'!K140-1</f>
        <v>-4.9065100701923603E-2</v>
      </c>
      <c r="L140" s="16">
        <f>+'SCC x Atuacao = Serv. Industria'!L172/'SCC x Atuacao = Serv. Industria'!L140-1</f>
        <v>0.18054397202177097</v>
      </c>
    </row>
    <row r="141" spans="1:12" x14ac:dyDescent="0.25">
      <c r="A141" s="122" t="s">
        <v>536</v>
      </c>
      <c r="B141" s="16">
        <f>+'SCC x Atuacao = Serv. Industria'!B173/'SCC x Atuacao = Serv. Industria'!B141-1</f>
        <v>0.6086237997723849</v>
      </c>
      <c r="C141" s="16">
        <f>+'SCC x Atuacao = Serv. Industria'!C173/'SCC x Atuacao = Serv. Industria'!C141-1</f>
        <v>-0.32808171690716381</v>
      </c>
      <c r="D141" s="16">
        <f>+'SCC x Atuacao = Serv. Industria'!D173/'SCC x Atuacao = Serv. Industria'!D141-1</f>
        <v>0.32079664288895815</v>
      </c>
      <c r="E141" s="16">
        <f>+'SCC x Atuacao = Serv. Industria'!E173/'SCC x Atuacao = Serv. Industria'!E141-1</f>
        <v>0.17400074325555881</v>
      </c>
      <c r="F141" s="16">
        <f>+'SCC x Atuacao = Serv. Industria'!F173/'SCC x Atuacao = Serv. Industria'!F141-1</f>
        <v>0.11532619678646361</v>
      </c>
      <c r="G141" s="16">
        <f>+'SCC x Atuacao = Serv. Industria'!G173/'SCC x Atuacao = Serv. Industria'!G141-1</f>
        <v>-8.0468947282637981E-2</v>
      </c>
      <c r="H141" s="16">
        <f>+'SCC x Atuacao = Serv. Industria'!H173/'SCC x Atuacao = Serv. Industria'!H141-1</f>
        <v>0.37139320500570028</v>
      </c>
      <c r="I141" s="16">
        <f>+'SCC x Atuacao = Serv. Industria'!I173/'SCC x Atuacao = Serv. Industria'!I141-1</f>
        <v>0.89734962763396076</v>
      </c>
      <c r="J141" s="16">
        <f>+'SCC x Atuacao = Serv. Industria'!J173/'SCC x Atuacao = Serv. Industria'!J141-1</f>
        <v>9.3644762409360149E-2</v>
      </c>
      <c r="K141" s="16">
        <f>+'SCC x Atuacao = Serv. Industria'!K173/'SCC x Atuacao = Serv. Industria'!K141-1</f>
        <v>1.3447564202142148</v>
      </c>
      <c r="L141" s="16">
        <f>+'SCC x Atuacao = Serv. Industria'!L173/'SCC x Atuacao = Serv. Industria'!L141-1</f>
        <v>0.15596381347719079</v>
      </c>
    </row>
    <row r="142" spans="1:12" x14ac:dyDescent="0.25">
      <c r="A142" s="122" t="s">
        <v>537</v>
      </c>
      <c r="B142" s="16">
        <f>+'SCC x Atuacao = Serv. Industria'!B174/'SCC x Atuacao = Serv. Industria'!B142-1</f>
        <v>0.1331706973115967</v>
      </c>
      <c r="C142" s="16">
        <f>+'SCC x Atuacao = Serv. Industria'!C174/'SCC x Atuacao = Serv. Industria'!C142-1</f>
        <v>7.5744802551399815E-2</v>
      </c>
      <c r="D142" s="16">
        <f>+'SCC x Atuacao = Serv. Industria'!D174/'SCC x Atuacao = Serv. Industria'!D142-1</f>
        <v>0.11229555006298875</v>
      </c>
      <c r="E142" s="16">
        <f>+'SCC x Atuacao = Serv. Industria'!E174/'SCC x Atuacao = Serv. Industria'!E142-1</f>
        <v>0.15234843607022341</v>
      </c>
      <c r="F142" s="16">
        <f>+'SCC x Atuacao = Serv. Industria'!F174/'SCC x Atuacao = Serv. Industria'!F142-1</f>
        <v>-7.7726910163242735E-3</v>
      </c>
      <c r="G142" s="16">
        <f>+'SCC x Atuacao = Serv. Industria'!G174/'SCC x Atuacao = Serv. Industria'!G142-1</f>
        <v>0.4447997939955961</v>
      </c>
      <c r="H142" s="16">
        <f>+'SCC x Atuacao = Serv. Industria'!H174/'SCC x Atuacao = Serv. Industria'!H142-1</f>
        <v>0.25410039428028153</v>
      </c>
      <c r="I142" s="16">
        <f>+'SCC x Atuacao = Serv. Industria'!I174/'SCC x Atuacao = Serv. Industria'!I142-1</f>
        <v>0.40947913323305896</v>
      </c>
      <c r="J142" s="16">
        <f>+'SCC x Atuacao = Serv. Industria'!J174/'SCC x Atuacao = Serv. Industria'!J142-1</f>
        <v>0.17106907384506775</v>
      </c>
      <c r="K142" s="16">
        <f>+'SCC x Atuacao = Serv. Industria'!K174/'SCC x Atuacao = Serv. Industria'!K142-1</f>
        <v>1.3953885729768745E-2</v>
      </c>
      <c r="L142" s="16">
        <f>+'SCC x Atuacao = Serv. Industria'!L174/'SCC x Atuacao = Serv. Industria'!L142-1</f>
        <v>9.2900416298557609E-2</v>
      </c>
    </row>
    <row r="143" spans="1:12" x14ac:dyDescent="0.25">
      <c r="A143" s="122" t="s">
        <v>538</v>
      </c>
      <c r="B143" s="16">
        <f>+'SCC x Atuacao = Serv. Industria'!B175/'SCC x Atuacao = Serv. Industria'!B143-1</f>
        <v>-9.4367175520752022E-3</v>
      </c>
      <c r="C143" s="16">
        <f>+'SCC x Atuacao = Serv. Industria'!C175/'SCC x Atuacao = Serv. Industria'!C143-1</f>
        <v>0.31193814132613795</v>
      </c>
      <c r="D143" s="16">
        <f>+'SCC x Atuacao = Serv. Industria'!D175/'SCC x Atuacao = Serv. Industria'!D143-1</f>
        <v>5.8962142797156503E-3</v>
      </c>
      <c r="E143" s="16">
        <f>+'SCC x Atuacao = Serv. Industria'!E175/'SCC x Atuacao = Serv. Industria'!E143-1</f>
        <v>1.1759765258311994</v>
      </c>
      <c r="F143" s="16">
        <f>+'SCC x Atuacao = Serv. Industria'!F175/'SCC x Atuacao = Serv. Industria'!F143-1</f>
        <v>-0.22652567310685179</v>
      </c>
      <c r="G143" s="16">
        <f>+'SCC x Atuacao = Serv. Industria'!G175/'SCC x Atuacao = Serv. Industria'!G143-1</f>
        <v>0.17426981377239881</v>
      </c>
      <c r="H143" s="16">
        <f>+'SCC x Atuacao = Serv. Industria'!H175/'SCC x Atuacao = Serv. Industria'!H143-1</f>
        <v>0.7939995615173181</v>
      </c>
      <c r="I143" s="16">
        <f>+'SCC x Atuacao = Serv. Industria'!I175/'SCC x Atuacao = Serv. Industria'!I143-1</f>
        <v>0.59830695425591585</v>
      </c>
      <c r="J143" s="16">
        <f>+'SCC x Atuacao = Serv. Industria'!J175/'SCC x Atuacao = Serv. Industria'!J143-1</f>
        <v>-0.29757001135948713</v>
      </c>
      <c r="K143" s="16">
        <f>+'SCC x Atuacao = Serv. Industria'!K175/'SCC x Atuacao = Serv. Industria'!K143-1</f>
        <v>0.17012357484136342</v>
      </c>
      <c r="L143" s="16">
        <f>+'SCC x Atuacao = Serv. Industria'!L175/'SCC x Atuacao = Serv. Industria'!L143-1</f>
        <v>7.4871888549072896E-3</v>
      </c>
    </row>
    <row r="144" spans="1:12" x14ac:dyDescent="0.25">
      <c r="A144" s="122" t="s">
        <v>539</v>
      </c>
      <c r="B144" s="16">
        <f>+'SCC x Atuacao = Serv. Industria'!B176/'SCC x Atuacao = Serv. Industria'!B144-1</f>
        <v>0.37771071519922716</v>
      </c>
      <c r="C144" s="16">
        <f>+'SCC x Atuacao = Serv. Industria'!C176/'SCC x Atuacao = Serv. Industria'!C144-1</f>
        <v>1.5302979819651061</v>
      </c>
      <c r="D144" s="16">
        <f>+'SCC x Atuacao = Serv. Industria'!D176/'SCC x Atuacao = Serv. Industria'!D144-1</f>
        <v>0.11492179385907875</v>
      </c>
      <c r="E144" s="16">
        <f>+'SCC x Atuacao = Serv. Industria'!E176/'SCC x Atuacao = Serv. Industria'!E144-1</f>
        <v>0.13127610120192523</v>
      </c>
      <c r="F144" s="16">
        <f>+'SCC x Atuacao = Serv. Industria'!F176/'SCC x Atuacao = Serv. Industria'!F144-1</f>
        <v>-0.16354873825908434</v>
      </c>
      <c r="G144" s="16">
        <f>+'SCC x Atuacao = Serv. Industria'!G176/'SCC x Atuacao = Serv. Industria'!G144-1</f>
        <v>9.4837198496226405E-2</v>
      </c>
      <c r="H144" s="16">
        <f>+'SCC x Atuacao = Serv. Industria'!H176/'SCC x Atuacao = Serv. Industria'!H144-1</f>
        <v>1.329326096810135E-3</v>
      </c>
      <c r="I144" s="16">
        <f>+'SCC x Atuacao = Serv. Industria'!I176/'SCC x Atuacao = Serv. Industria'!I144-1</f>
        <v>2.8915912942875099E-3</v>
      </c>
      <c r="J144" s="16">
        <f>+'SCC x Atuacao = Serv. Industria'!J176/'SCC x Atuacao = Serv. Industria'!J144-1</f>
        <v>5.8023430683983301E-2</v>
      </c>
      <c r="K144" s="16">
        <f>+'SCC x Atuacao = Serv. Industria'!K176/'SCC x Atuacao = Serv. Industria'!K144-1</f>
        <v>0.30870696511301809</v>
      </c>
      <c r="L144" s="16">
        <f>+'SCC x Atuacao = Serv. Industria'!L176/'SCC x Atuacao = Serv. Industria'!L144-1</f>
        <v>0.14262656116998818</v>
      </c>
    </row>
    <row r="145" spans="1:12" x14ac:dyDescent="0.25">
      <c r="A145" s="122" t="s">
        <v>540</v>
      </c>
      <c r="B145" s="16">
        <f>+'SCC x Atuacao = Serv. Industria'!B177/'SCC x Atuacao = Serv. Industria'!B145-1</f>
        <v>0.11199095138139215</v>
      </c>
      <c r="C145" s="16">
        <f>+'SCC x Atuacao = Serv. Industria'!C177/'SCC x Atuacao = Serv. Industria'!C145-1</f>
        <v>0.17275587608474008</v>
      </c>
      <c r="D145" s="16">
        <f>+'SCC x Atuacao = Serv. Industria'!D177/'SCC x Atuacao = Serv. Industria'!D145-1</f>
        <v>7.2471734144133437E-2</v>
      </c>
      <c r="E145" s="16">
        <f>+'SCC x Atuacao = Serv. Industria'!E177/'SCC x Atuacao = Serv. Industria'!E145-1</f>
        <v>0.47564595684645172</v>
      </c>
      <c r="F145" s="16">
        <f>+'SCC x Atuacao = Serv. Industria'!F177/'SCC x Atuacao = Serv. Industria'!F145-1</f>
        <v>-0.38424210576483686</v>
      </c>
      <c r="G145" s="16">
        <f>+'SCC x Atuacao = Serv. Industria'!G177/'SCC x Atuacao = Serv. Industria'!G145-1</f>
        <v>0.35233850588391658</v>
      </c>
      <c r="H145" s="16">
        <f>+'SCC x Atuacao = Serv. Industria'!H177/'SCC x Atuacao = Serv. Industria'!H145-1</f>
        <v>0.11028833802959115</v>
      </c>
      <c r="I145" s="16">
        <f>+'SCC x Atuacao = Serv. Industria'!I177/'SCC x Atuacao = Serv. Industria'!I145-1</f>
        <v>0.3534247347295103</v>
      </c>
      <c r="J145" s="16">
        <f>+'SCC x Atuacao = Serv. Industria'!J177/'SCC x Atuacao = Serv. Industria'!J145-1</f>
        <v>-6.3710784513436591E-2</v>
      </c>
      <c r="K145" s="16">
        <f>+'SCC x Atuacao = Serv. Industria'!K177/'SCC x Atuacao = Serv. Industria'!K145-1</f>
        <v>0.1779425888670314</v>
      </c>
      <c r="L145" s="16">
        <f>+'SCC x Atuacao = Serv. Industria'!L177/'SCC x Atuacao = Serv. Industria'!L145-1</f>
        <v>-1.3249705540183676E-2</v>
      </c>
    </row>
    <row r="146" spans="1:12" x14ac:dyDescent="0.25">
      <c r="A146" s="122" t="s">
        <v>541</v>
      </c>
      <c r="B146" s="16">
        <f>+'SCC x Atuacao = Serv. Industria'!B178/'SCC x Atuacao = Serv. Industria'!B146-1</f>
        <v>-5.360107284620319E-2</v>
      </c>
      <c r="C146" s="16">
        <f>+'SCC x Atuacao = Serv. Industria'!C178/'SCC x Atuacao = Serv. Industria'!C146-1</f>
        <v>0.76732776141775005</v>
      </c>
      <c r="D146" s="16">
        <f>+'SCC x Atuacao = Serv. Industria'!D178/'SCC x Atuacao = Serv. Industria'!D146-1</f>
        <v>-2.5254231048119191E-2</v>
      </c>
      <c r="E146" s="16">
        <f>+'SCC x Atuacao = Serv. Industria'!E178/'SCC x Atuacao = Serv. Industria'!E146-1</f>
        <v>-6.171351696074423E-2</v>
      </c>
      <c r="F146" s="16">
        <f>+'SCC x Atuacao = Serv. Industria'!F178/'SCC x Atuacao = Serv. Industria'!F146-1</f>
        <v>-1.7505891776011029E-2</v>
      </c>
      <c r="G146" s="16">
        <f>+'SCC x Atuacao = Serv. Industria'!G178/'SCC x Atuacao = Serv. Industria'!G146-1</f>
        <v>0.58933900911674497</v>
      </c>
      <c r="H146" s="16">
        <f>+'SCC x Atuacao = Serv. Industria'!H178/'SCC x Atuacao = Serv. Industria'!H146-1</f>
        <v>0.79015976617632</v>
      </c>
      <c r="I146" s="16">
        <f>+'SCC x Atuacao = Serv. Industria'!I178/'SCC x Atuacao = Serv. Industria'!I146-1</f>
        <v>0.12866812907274516</v>
      </c>
      <c r="J146" s="16">
        <f>+'SCC x Atuacao = Serv. Industria'!J178/'SCC x Atuacao = Serv. Industria'!J146-1</f>
        <v>-1.0438322702766456E-2</v>
      </c>
      <c r="K146" s="16">
        <f>+'SCC x Atuacao = Serv. Industria'!K178/'SCC x Atuacao = Serv. Industria'!K146-1</f>
        <v>0.34491820855403188</v>
      </c>
      <c r="L146" s="16">
        <f>+'SCC x Atuacao = Serv. Industria'!L178/'SCC x Atuacao = Serv. Industria'!L146-1</f>
        <v>2.2792190220317643E-2</v>
      </c>
    </row>
    <row r="147" spans="1:12" x14ac:dyDescent="0.25">
      <c r="A147" s="122" t="s">
        <v>542</v>
      </c>
      <c r="B147" s="16">
        <f>+'SCC x Atuacao = Serv. Industria'!B179/'SCC x Atuacao = Serv. Industria'!B147-1</f>
        <v>0.15834675254466113</v>
      </c>
      <c r="C147" s="16">
        <f>+'SCC x Atuacao = Serv. Industria'!C179/'SCC x Atuacao = Serv. Industria'!C147-1</f>
        <v>0.1475581601215985</v>
      </c>
      <c r="D147" s="16">
        <f>+'SCC x Atuacao = Serv. Industria'!D179/'SCC x Atuacao = Serv. Industria'!D147-1</f>
        <v>2.6848111646964323E-3</v>
      </c>
      <c r="E147" s="16">
        <f>+'SCC x Atuacao = Serv. Industria'!E179/'SCC x Atuacao = Serv. Industria'!E147-1</f>
        <v>0.49309268906058756</v>
      </c>
      <c r="F147" s="16">
        <f>+'SCC x Atuacao = Serv. Industria'!F179/'SCC x Atuacao = Serv. Industria'!F147-1</f>
        <v>-4.6933227825216361E-2</v>
      </c>
      <c r="G147" s="16">
        <f>+'SCC x Atuacao = Serv. Industria'!G179/'SCC x Atuacao = Serv. Industria'!G147-1</f>
        <v>0.18056132584475648</v>
      </c>
      <c r="H147" s="16">
        <f>+'SCC x Atuacao = Serv. Industria'!H179/'SCC x Atuacao = Serv. Industria'!H147-1</f>
        <v>-0.19265759515126346</v>
      </c>
      <c r="I147" s="16" t="e">
        <f>+'SCC x Atuacao = Serv. Industria'!I179/'SCC x Atuacao = Serv. Industria'!I147-1</f>
        <v>#DIV/0!</v>
      </c>
      <c r="J147" s="16">
        <f>+'SCC x Atuacao = Serv. Industria'!J179/'SCC x Atuacao = Serv. Industria'!J147-1</f>
        <v>-7.6683397227880867E-2</v>
      </c>
      <c r="K147" s="16">
        <f>+'SCC x Atuacao = Serv. Industria'!K179/'SCC x Atuacao = Serv. Industria'!K147-1</f>
        <v>0.30106500218302767</v>
      </c>
      <c r="L147" s="16">
        <f>+'SCC x Atuacao = Serv. Industria'!L179/'SCC x Atuacao = Serv. Industria'!L147-1</f>
        <v>3.2947567673421219E-2</v>
      </c>
    </row>
    <row r="148" spans="1:12" x14ac:dyDescent="0.25">
      <c r="A148" s="122" t="s">
        <v>543</v>
      </c>
      <c r="B148" s="16">
        <f>+'SCC x Atuacao = Serv. Industria'!B180/'SCC x Atuacao = Serv. Industria'!B148-1</f>
        <v>-7.5354122626431042E-2</v>
      </c>
      <c r="C148" s="16">
        <f>+'SCC x Atuacao = Serv. Industria'!C180/'SCC x Atuacao = Serv. Industria'!C148-1</f>
        <v>6.2948423697142042E-2</v>
      </c>
      <c r="D148" s="16">
        <f>+'SCC x Atuacao = Serv. Industria'!D180/'SCC x Atuacao = Serv. Industria'!D148-1</f>
        <v>-7.9849287710400119E-2</v>
      </c>
      <c r="E148" s="16">
        <f>+'SCC x Atuacao = Serv. Industria'!E180/'SCC x Atuacao = Serv. Industria'!E148-1</f>
        <v>0.2846134168163863</v>
      </c>
      <c r="F148" s="16">
        <f>+'SCC x Atuacao = Serv. Industria'!F180/'SCC x Atuacao = Serv. Industria'!F148-1</f>
        <v>-0.23557465590151194</v>
      </c>
      <c r="G148" s="16">
        <f>+'SCC x Atuacao = Serv. Industria'!G180/'SCC x Atuacao = Serv. Industria'!G148-1</f>
        <v>0.10398710691961899</v>
      </c>
      <c r="H148" s="16">
        <f>+'SCC x Atuacao = Serv. Industria'!H180/'SCC x Atuacao = Serv. Industria'!H148-1</f>
        <v>-0.1330729928531531</v>
      </c>
      <c r="I148" s="16">
        <f>+'SCC x Atuacao = Serv. Industria'!I180/'SCC x Atuacao = Serv. Industria'!I148-1</f>
        <v>0.34217375744589074</v>
      </c>
      <c r="J148" s="16">
        <f>+'SCC x Atuacao = Serv. Industria'!J180/'SCC x Atuacao = Serv. Industria'!J148-1</f>
        <v>2.6271412467820054E-2</v>
      </c>
      <c r="K148" s="16">
        <f>+'SCC x Atuacao = Serv. Industria'!K180/'SCC x Atuacao = Serv. Industria'!K148-1</f>
        <v>0.1335789113546999</v>
      </c>
      <c r="L148" s="16">
        <f>+'SCC x Atuacao = Serv. Industria'!L180/'SCC x Atuacao = Serv. Industria'!L148-1</f>
        <v>-5.9997360115283782E-2</v>
      </c>
    </row>
    <row r="149" spans="1:12" x14ac:dyDescent="0.25">
      <c r="A149" s="122" t="s">
        <v>544</v>
      </c>
      <c r="B149" s="16">
        <f>+'SCC x Atuacao = Serv. Industria'!B181/'SCC x Atuacao = Serv. Industria'!B149-1</f>
        <v>-7.1948672950158166E-2</v>
      </c>
      <c r="C149" s="16">
        <f>+'SCC x Atuacao = Serv. Industria'!C181/'SCC x Atuacao = Serv. Industria'!C149-1</f>
        <v>0.25091034455960837</v>
      </c>
      <c r="D149" s="16">
        <f>+'SCC x Atuacao = Serv. Industria'!D181/'SCC x Atuacao = Serv. Industria'!D149-1</f>
        <v>-2.9472822729743275E-2</v>
      </c>
      <c r="E149" s="16">
        <f>+'SCC x Atuacao = Serv. Industria'!E181/'SCC x Atuacao = Serv. Industria'!E149-1</f>
        <v>-0.13342913114591759</v>
      </c>
      <c r="F149" s="16">
        <f>+'SCC x Atuacao = Serv. Industria'!F181/'SCC x Atuacao = Serv. Industria'!F149-1</f>
        <v>-3.8329914271454379E-3</v>
      </c>
      <c r="G149" s="16">
        <f>+'SCC x Atuacao = Serv. Industria'!G181/'SCC x Atuacao = Serv. Industria'!G149-1</f>
        <v>0.16223787573387227</v>
      </c>
      <c r="H149" s="16">
        <f>+'SCC x Atuacao = Serv. Industria'!H181/'SCC x Atuacao = Serv. Industria'!H149-1</f>
        <v>0.21059577511588379</v>
      </c>
      <c r="I149" s="16">
        <f>+'SCC x Atuacao = Serv. Industria'!I181/'SCC x Atuacao = Serv. Industria'!I149-1</f>
        <v>0.24361036958124616</v>
      </c>
      <c r="J149" s="16">
        <f>+'SCC x Atuacao = Serv. Industria'!J181/'SCC x Atuacao = Serv. Industria'!J149-1</f>
        <v>0.11785706034488874</v>
      </c>
      <c r="K149" s="16">
        <f>+'SCC x Atuacao = Serv. Industria'!K181/'SCC x Atuacao = Serv. Industria'!K149-1</f>
        <v>8.9571275687855501E-2</v>
      </c>
      <c r="L149" s="16">
        <f>+'SCC x Atuacao = Serv. Industria'!L181/'SCC x Atuacao = Serv. Industria'!L149-1</f>
        <v>1.0443625308633298E-2</v>
      </c>
    </row>
    <row r="150" spans="1:12" x14ac:dyDescent="0.25">
      <c r="A150" s="122" t="s">
        <v>545</v>
      </c>
      <c r="B150" s="16">
        <f>+'SCC x Atuacao = Serv. Industria'!B182/'SCC x Atuacao = Serv. Industria'!B150-1</f>
        <v>-6.1162562997297276E-2</v>
      </c>
      <c r="C150" s="16">
        <f>+'SCC x Atuacao = Serv. Industria'!C182/'SCC x Atuacao = Serv. Industria'!C150-1</f>
        <v>-7.962252980836082E-3</v>
      </c>
      <c r="D150" s="16">
        <f>+'SCC x Atuacao = Serv. Industria'!D182/'SCC x Atuacao = Serv. Industria'!D150-1</f>
        <v>-1.7835680346342753E-2</v>
      </c>
      <c r="E150" s="16">
        <f>+'SCC x Atuacao = Serv. Industria'!E182/'SCC x Atuacao = Serv. Industria'!E150-1</f>
        <v>0.60239044040038414</v>
      </c>
      <c r="F150" s="16">
        <f>+'SCC x Atuacao = Serv. Industria'!F182/'SCC x Atuacao = Serv. Industria'!F150-1</f>
        <v>-2.0706171799600992E-2</v>
      </c>
      <c r="G150" s="16">
        <f>+'SCC x Atuacao = Serv. Industria'!G182/'SCC x Atuacao = Serv. Industria'!G150-1</f>
        <v>0.15413394725683172</v>
      </c>
      <c r="H150" s="16">
        <f>+'SCC x Atuacao = Serv. Industria'!H182/'SCC x Atuacao = Serv. Industria'!H150-1</f>
        <v>0.2747617723858764</v>
      </c>
      <c r="I150" s="16">
        <f>+'SCC x Atuacao = Serv. Industria'!I182/'SCC x Atuacao = Serv. Industria'!I150-1</f>
        <v>8.3630349253798864E-2</v>
      </c>
      <c r="J150" s="16">
        <f>+'SCC x Atuacao = Serv. Industria'!J182/'SCC x Atuacao = Serv. Industria'!J150-1</f>
        <v>0.29620336738032083</v>
      </c>
      <c r="K150" s="16">
        <f>+'SCC x Atuacao = Serv. Industria'!K182/'SCC x Atuacao = Serv. Industria'!K150-1</f>
        <v>0.20401670942218875</v>
      </c>
      <c r="L150" s="16">
        <f>+'SCC x Atuacao = Serv. Industria'!L182/'SCC x Atuacao = Serv. Industria'!L150-1</f>
        <v>8.3550040362150302E-3</v>
      </c>
    </row>
    <row r="151" spans="1:12" x14ac:dyDescent="0.25">
      <c r="A151" s="122" t="s">
        <v>546</v>
      </c>
      <c r="B151" s="16">
        <f>+'SCC x Atuacao = Serv. Industria'!B183/'SCC x Atuacao = Serv. Industria'!B151-1</f>
        <v>0.19724616796442973</v>
      </c>
      <c r="C151" s="16">
        <f>+'SCC x Atuacao = Serv. Industria'!C183/'SCC x Atuacao = Serv. Industria'!C151-1</f>
        <v>8.0883537668587913E-3</v>
      </c>
      <c r="D151" s="16">
        <f>+'SCC x Atuacao = Serv. Industria'!D183/'SCC x Atuacao = Serv. Industria'!D151-1</f>
        <v>7.6133778411438202E-2</v>
      </c>
      <c r="E151" s="16">
        <f>+'SCC x Atuacao = Serv. Industria'!E183/'SCC x Atuacao = Serv. Industria'!E151-1</f>
        <v>0.45845065033462129</v>
      </c>
      <c r="F151" s="16">
        <f>+'SCC x Atuacao = Serv. Industria'!F183/'SCC x Atuacao = Serv. Industria'!F151-1</f>
        <v>-7.549220250376798E-2</v>
      </c>
      <c r="G151" s="16">
        <f>+'SCC x Atuacao = Serv. Industria'!G183/'SCC x Atuacao = Serv. Industria'!G151-1</f>
        <v>0.11613213311163628</v>
      </c>
      <c r="H151" s="16">
        <f>+'SCC x Atuacao = Serv. Industria'!H183/'SCC x Atuacao = Serv. Industria'!H151-1</f>
        <v>-2.3748712480199385E-2</v>
      </c>
      <c r="I151" s="16">
        <f>+'SCC x Atuacao = Serv. Industria'!I183/'SCC x Atuacao = Serv. Industria'!I151-1</f>
        <v>-8.6230182793663679E-2</v>
      </c>
      <c r="J151" s="16">
        <f>+'SCC x Atuacao = Serv. Industria'!J183/'SCC x Atuacao = Serv. Industria'!J151-1</f>
        <v>0.15540632797641085</v>
      </c>
      <c r="K151" s="16">
        <f>+'SCC x Atuacao = Serv. Industria'!K183/'SCC x Atuacao = Serv. Industria'!K151-1</f>
        <v>6.1085572968716306E-2</v>
      </c>
      <c r="L151" s="16">
        <f>+'SCC x Atuacao = Serv. Industria'!L183/'SCC x Atuacao = Serv. Industria'!L151-1</f>
        <v>5.8897986661053725E-2</v>
      </c>
    </row>
    <row r="152" spans="1:12" x14ac:dyDescent="0.25">
      <c r="A152" s="122" t="s">
        <v>547</v>
      </c>
      <c r="B152" s="16">
        <f>+'SCC x Atuacao = Serv. Industria'!B184/'SCC x Atuacao = Serv. Industria'!B152-1</f>
        <v>0.20386237105157834</v>
      </c>
      <c r="C152" s="16">
        <f>+'SCC x Atuacao = Serv. Industria'!C184/'SCC x Atuacao = Serv. Industria'!C152-1</f>
        <v>0.15685138730674386</v>
      </c>
      <c r="D152" s="16">
        <f>+'SCC x Atuacao = Serv. Industria'!D184/'SCC x Atuacao = Serv. Industria'!D152-1</f>
        <v>2.190519436806615E-2</v>
      </c>
      <c r="E152" s="16">
        <f>+'SCC x Atuacao = Serv. Industria'!E184/'SCC x Atuacao = Serv. Industria'!E152-1</f>
        <v>6.4104579189211641E-2</v>
      </c>
      <c r="F152" s="16">
        <f>+'SCC x Atuacao = Serv. Industria'!F184/'SCC x Atuacao = Serv. Industria'!F152-1</f>
        <v>-4.1155693834196483E-2</v>
      </c>
      <c r="G152" s="16">
        <f>+'SCC x Atuacao = Serv. Industria'!G184/'SCC x Atuacao = Serv. Industria'!G152-1</f>
        <v>7.8058015967685801E-2</v>
      </c>
      <c r="H152" s="16">
        <f>+'SCC x Atuacao = Serv. Industria'!H184/'SCC x Atuacao = Serv. Industria'!H152-1</f>
        <v>0.158266009410853</v>
      </c>
      <c r="I152" s="16">
        <f>+'SCC x Atuacao = Serv. Industria'!I184/'SCC x Atuacao = Serv. Industria'!I152-1</f>
        <v>0.27589742105752046</v>
      </c>
      <c r="J152" s="16">
        <f>+'SCC x Atuacao = Serv. Industria'!J184/'SCC x Atuacao = Serv. Industria'!J152-1</f>
        <v>0.18439347025792086</v>
      </c>
      <c r="K152" s="16">
        <f>+'SCC x Atuacao = Serv. Industria'!K184/'SCC x Atuacao = Serv. Industria'!K152-1</f>
        <v>0.17330150150231227</v>
      </c>
      <c r="L152" s="16">
        <f>+'SCC x Atuacao = Serv. Industria'!L184/'SCC x Atuacao = Serv. Industria'!L152-1</f>
        <v>4.9834314887917674E-2</v>
      </c>
    </row>
    <row r="153" spans="1:12" x14ac:dyDescent="0.25">
      <c r="A153" s="122" t="s">
        <v>548</v>
      </c>
      <c r="B153" s="16">
        <f>+'SCC x Atuacao = Serv. Industria'!B185/'SCC x Atuacao = Serv. Industria'!B153-1</f>
        <v>0.10164547645605193</v>
      </c>
      <c r="C153" s="16">
        <f>+'SCC x Atuacao = Serv. Industria'!C185/'SCC x Atuacao = Serv. Industria'!C153-1</f>
        <v>0.1718241343207827</v>
      </c>
      <c r="D153" s="16">
        <f>+'SCC x Atuacao = Serv. Industria'!D185/'SCC x Atuacao = Serv. Industria'!D153-1</f>
        <v>-1.49758325507231E-2</v>
      </c>
      <c r="E153" s="16">
        <f>+'SCC x Atuacao = Serv. Industria'!E185/'SCC x Atuacao = Serv. Industria'!E153-1</f>
        <v>0.45716235341476463</v>
      </c>
      <c r="F153" s="16">
        <f>+'SCC x Atuacao = Serv. Industria'!F185/'SCC x Atuacao = Serv. Industria'!F153-1</f>
        <v>0.21480630701293157</v>
      </c>
      <c r="G153" s="16">
        <f>+'SCC x Atuacao = Serv. Industria'!G185/'SCC x Atuacao = Serv. Industria'!G153-1</f>
        <v>0.12756713472280845</v>
      </c>
      <c r="H153" s="16">
        <f>+'SCC x Atuacao = Serv. Industria'!H185/'SCC x Atuacao = Serv. Industria'!H153-1</f>
        <v>0.18411325152508451</v>
      </c>
      <c r="I153" s="16">
        <f>+'SCC x Atuacao = Serv. Industria'!I185/'SCC x Atuacao = Serv. Industria'!I153-1</f>
        <v>0.17930753499561103</v>
      </c>
      <c r="J153" s="16">
        <f>+'SCC x Atuacao = Serv. Industria'!J185/'SCC x Atuacao = Serv. Industria'!J153-1</f>
        <v>5.2329433420126525E-2</v>
      </c>
      <c r="K153" s="16">
        <f>+'SCC x Atuacao = Serv. Industria'!K185/'SCC x Atuacao = Serv. Industria'!K153-1</f>
        <v>0.11816528924541192</v>
      </c>
      <c r="L153" s="16">
        <f>+'SCC x Atuacao = Serv. Industria'!L185/'SCC x Atuacao = Serv. Industria'!L153-1</f>
        <v>8.4936819221031357E-2</v>
      </c>
    </row>
    <row r="154" spans="1:12" x14ac:dyDescent="0.25">
      <c r="A154" s="122" t="s">
        <v>549</v>
      </c>
      <c r="B154" s="16">
        <f>+'SCC x Atuacao = Serv. Industria'!B186/'SCC x Atuacao = Serv. Industria'!B154-1</f>
        <v>0.29263419416732583</v>
      </c>
      <c r="C154" s="16">
        <f>+'SCC x Atuacao = Serv. Industria'!C186/'SCC x Atuacao = Serv. Industria'!C154-1</f>
        <v>-3.1046136787447831E-2</v>
      </c>
      <c r="D154" s="16">
        <f>+'SCC x Atuacao = Serv. Industria'!D186/'SCC x Atuacao = Serv. Industria'!D154-1</f>
        <v>3.9731149007973254E-2</v>
      </c>
      <c r="E154" s="16">
        <f>+'SCC x Atuacao = Serv. Industria'!E186/'SCC x Atuacao = Serv. Industria'!E154-1</f>
        <v>0.28086835164644763</v>
      </c>
      <c r="F154" s="16">
        <f>+'SCC x Atuacao = Serv. Industria'!F186/'SCC x Atuacao = Serv. Industria'!F154-1</f>
        <v>-7.3454205988645382E-2</v>
      </c>
      <c r="G154" s="16">
        <f>+'SCC x Atuacao = Serv. Industria'!G186/'SCC x Atuacao = Serv. Industria'!G154-1</f>
        <v>0.12241869770751967</v>
      </c>
      <c r="H154" s="16">
        <f>+'SCC x Atuacao = Serv. Industria'!H186/'SCC x Atuacao = Serv. Industria'!H154-1</f>
        <v>0.13656675476281288</v>
      </c>
      <c r="I154" s="16">
        <f>+'SCC x Atuacao = Serv. Industria'!I186/'SCC x Atuacao = Serv. Industria'!I154-1</f>
        <v>-0.34329267139181774</v>
      </c>
      <c r="J154" s="16">
        <f>+'SCC x Atuacao = Serv. Industria'!J186/'SCC x Atuacao = Serv. Industria'!J154-1</f>
        <v>-2.4951206623494704E-2</v>
      </c>
      <c r="K154" s="16">
        <f>+'SCC x Atuacao = Serv. Industria'!K186/'SCC x Atuacao = Serv. Industria'!K154-1</f>
        <v>0.1976904931063217</v>
      </c>
      <c r="L154" s="16">
        <f>+'SCC x Atuacao = Serv. Industria'!L186/'SCC x Atuacao = Serv. Industria'!L154-1</f>
        <v>4.6469301241880423E-2</v>
      </c>
    </row>
    <row r="155" spans="1:12" x14ac:dyDescent="0.25">
      <c r="A155" s="122" t="s">
        <v>550</v>
      </c>
      <c r="B155" s="16">
        <f>+'SCC x Atuacao = Serv. Industria'!B187/'SCC x Atuacao = Serv. Industria'!B155-1</f>
        <v>7.1779007685131013E-3</v>
      </c>
      <c r="C155" s="16">
        <f>+'SCC x Atuacao = Serv. Industria'!C187/'SCC x Atuacao = Serv. Industria'!C155-1</f>
        <v>-0.11619631960714227</v>
      </c>
      <c r="D155" s="16">
        <f>+'SCC x Atuacao = Serv. Industria'!D187/'SCC x Atuacao = Serv. Industria'!D155-1</f>
        <v>-6.2650163987702734E-2</v>
      </c>
      <c r="E155" s="16">
        <f>+'SCC x Atuacao = Serv. Industria'!E187/'SCC x Atuacao = Serv. Industria'!E155-1</f>
        <v>-0.13273414275799045</v>
      </c>
      <c r="F155" s="16">
        <f>+'SCC x Atuacao = Serv. Industria'!F187/'SCC x Atuacao = Serv. Industria'!F155-1</f>
        <v>-0.10736176919339557</v>
      </c>
      <c r="G155" s="16">
        <f>+'SCC x Atuacao = Serv. Industria'!G187/'SCC x Atuacao = Serv. Industria'!G155-1</f>
        <v>7.374037414139778E-2</v>
      </c>
      <c r="H155" s="16">
        <f>+'SCC x Atuacao = Serv. Industria'!H187/'SCC x Atuacao = Serv. Industria'!H155-1</f>
        <v>0.20726249302509969</v>
      </c>
      <c r="I155" s="16">
        <f>+'SCC x Atuacao = Serv. Industria'!I187/'SCC x Atuacao = Serv. Industria'!I155-1</f>
        <v>8.7578770613440993E-2</v>
      </c>
      <c r="J155" s="16">
        <f>+'SCC x Atuacao = Serv. Industria'!J187/'SCC x Atuacao = Serv. Industria'!J155-1</f>
        <v>-2.1548737743893653E-2</v>
      </c>
      <c r="K155" s="16">
        <f>+'SCC x Atuacao = Serv. Industria'!K187/'SCC x Atuacao = Serv. Industria'!K155-1</f>
        <v>3.9691020617013351E-2</v>
      </c>
      <c r="L155" s="16">
        <f>+'SCC x Atuacao = Serv. Industria'!L187/'SCC x Atuacao = Serv. Industria'!L155-1</f>
        <v>-5.0728783934350874E-2</v>
      </c>
    </row>
    <row r="156" spans="1:12" x14ac:dyDescent="0.25">
      <c r="A156" s="122" t="s">
        <v>551</v>
      </c>
      <c r="B156" s="16">
        <f>+'SCC x Atuacao = Serv. Industria'!B188/'SCC x Atuacao = Serv. Industria'!B156-1</f>
        <v>0.16461780470056975</v>
      </c>
      <c r="C156" s="16">
        <f>+'SCC x Atuacao = Serv. Industria'!C188/'SCC x Atuacao = Serv. Industria'!C156-1</f>
        <v>0.24974190173682098</v>
      </c>
      <c r="D156" s="16">
        <f>+'SCC x Atuacao = Serv. Industria'!D188/'SCC x Atuacao = Serv. Industria'!D156-1</f>
        <v>-3.3755287675852785E-2</v>
      </c>
      <c r="E156" s="16">
        <f>+'SCC x Atuacao = Serv. Industria'!E188/'SCC x Atuacao = Serv. Industria'!E156-1</f>
        <v>1.2845523652572632</v>
      </c>
      <c r="F156" s="16">
        <f>+'SCC x Atuacao = Serv. Industria'!F188/'SCC x Atuacao = Serv. Industria'!F156-1</f>
        <v>6.3912192011956748E-3</v>
      </c>
      <c r="G156" s="16">
        <f>+'SCC x Atuacao = Serv. Industria'!G188/'SCC x Atuacao = Serv. Industria'!G156-1</f>
        <v>0.21780962278844407</v>
      </c>
      <c r="H156" s="16">
        <f>+'SCC x Atuacao = Serv. Industria'!H188/'SCC x Atuacao = Serv. Industria'!H156-1</f>
        <v>0.23914802618832254</v>
      </c>
      <c r="I156" s="16">
        <f>+'SCC x Atuacao = Serv. Industria'!I188/'SCC x Atuacao = Serv. Industria'!I156-1</f>
        <v>0.5399620043416713</v>
      </c>
      <c r="J156" s="16">
        <f>+'SCC x Atuacao = Serv. Industria'!J188/'SCC x Atuacao = Serv. Industria'!J156-1</f>
        <v>0.56268370491155473</v>
      </c>
      <c r="K156" s="16">
        <f>+'SCC x Atuacao = Serv. Industria'!K188/'SCC x Atuacao = Serv. Industria'!K156-1</f>
        <v>0.17793758144695015</v>
      </c>
      <c r="L156" s="16">
        <f>+'SCC x Atuacao = Serv. Industria'!L188/'SCC x Atuacao = Serv. Industria'!L156-1</f>
        <v>2.7408538114121805E-2</v>
      </c>
    </row>
    <row r="157" spans="1:12" x14ac:dyDescent="0.25">
      <c r="A157" s="122" t="s">
        <v>552</v>
      </c>
      <c r="B157" s="16">
        <f>+'SCC x Atuacao = Serv. Industria'!B189/'SCC x Atuacao = Serv. Industria'!B157-1</f>
        <v>0.1542078947063219</v>
      </c>
      <c r="C157" s="16">
        <f>+'SCC x Atuacao = Serv. Industria'!C189/'SCC x Atuacao = Serv. Industria'!C157-1</f>
        <v>-0.7109675823012015</v>
      </c>
      <c r="D157" s="16">
        <f>+'SCC x Atuacao = Serv. Industria'!D189/'SCC x Atuacao = Serv. Industria'!D157-1</f>
        <v>0.16739133890617142</v>
      </c>
      <c r="E157" s="16">
        <f>+'SCC x Atuacao = Serv. Industria'!E189/'SCC x Atuacao = Serv. Industria'!E157-1</f>
        <v>1.5097422155864915</v>
      </c>
      <c r="F157" s="16">
        <f>+'SCC x Atuacao = Serv. Industria'!F189/'SCC x Atuacao = Serv. Industria'!F157-1</f>
        <v>-6.8825775937620293E-2</v>
      </c>
      <c r="G157" s="16">
        <f>+'SCC x Atuacao = Serv. Industria'!G189/'SCC x Atuacao = Serv. Industria'!G157-1</f>
        <v>0.22127043758208487</v>
      </c>
      <c r="H157" s="16">
        <f>+'SCC x Atuacao = Serv. Industria'!H189/'SCC x Atuacao = Serv. Industria'!H157-1</f>
        <v>4.1986414483021317E-2</v>
      </c>
      <c r="I157" s="16">
        <f>+'SCC x Atuacao = Serv. Industria'!I189/'SCC x Atuacao = Serv. Industria'!I157-1</f>
        <v>8.8913710576226324E-2</v>
      </c>
      <c r="J157" s="16">
        <f>+'SCC x Atuacao = Serv. Industria'!J189/'SCC x Atuacao = Serv. Industria'!J157-1</f>
        <v>-0.85648069854286712</v>
      </c>
      <c r="K157" s="16">
        <f>+'SCC x Atuacao = Serv. Industria'!K189/'SCC x Atuacao = Serv. Industria'!K157-1</f>
        <v>0.28839415906837873</v>
      </c>
      <c r="L157" s="16">
        <f>+'SCC x Atuacao = Serv. Industria'!L189/'SCC x Atuacao = Serv. Industria'!L157-1</f>
        <v>9.5390448723598364E-2</v>
      </c>
    </row>
    <row r="158" spans="1:12" x14ac:dyDescent="0.25">
      <c r="A158" s="122" t="s">
        <v>553</v>
      </c>
      <c r="B158" s="16">
        <f>+'SCC x Atuacao = Serv. Industria'!B190/'SCC x Atuacao = Serv. Industria'!B158-1</f>
        <v>0.21210694193764046</v>
      </c>
      <c r="C158" s="16">
        <f>+'SCC x Atuacao = Serv. Industria'!C190/'SCC x Atuacao = Serv. Industria'!C158-1</f>
        <v>0.78165940331214223</v>
      </c>
      <c r="D158" s="16">
        <f>+'SCC x Atuacao = Serv. Industria'!D190/'SCC x Atuacao = Serv. Industria'!D158-1</f>
        <v>-0.10811629143433088</v>
      </c>
      <c r="E158" s="16">
        <f>+'SCC x Atuacao = Serv. Industria'!E190/'SCC x Atuacao = Serv. Industria'!E158-1</f>
        <v>1.0008808247710315</v>
      </c>
      <c r="F158" s="16">
        <f>+'SCC x Atuacao = Serv. Industria'!F190/'SCC x Atuacao = Serv. Industria'!F158-1</f>
        <v>-0.1440949015906946</v>
      </c>
      <c r="G158" s="16">
        <f>+'SCC x Atuacao = Serv. Industria'!G190/'SCC x Atuacao = Serv. Industria'!G158-1</f>
        <v>0.20764138174003421</v>
      </c>
      <c r="H158" s="16">
        <f>+'SCC x Atuacao = Serv. Industria'!H190/'SCC x Atuacao = Serv. Industria'!H158-1</f>
        <v>8.6576819027003982E-2</v>
      </c>
      <c r="I158" s="16">
        <f>+'SCC x Atuacao = Serv. Industria'!I190/'SCC x Atuacao = Serv. Industria'!I158-1</f>
        <v>0.57754552475621912</v>
      </c>
      <c r="J158" s="16">
        <f>+'SCC x Atuacao = Serv. Industria'!J190/'SCC x Atuacao = Serv. Industria'!J158-1</f>
        <v>-0.41012577563243346</v>
      </c>
      <c r="K158" s="16">
        <f>+'SCC x Atuacao = Serv. Industria'!K190/'SCC x Atuacao = Serv. Industria'!K158-1</f>
        <v>-2.2288503212712918E-3</v>
      </c>
      <c r="L158" s="16">
        <f>+'SCC x Atuacao = Serv. Industria'!L190/'SCC x Atuacao = Serv. Industria'!L158-1</f>
        <v>-4.9309434092787874E-2</v>
      </c>
    </row>
    <row r="159" spans="1:12" x14ac:dyDescent="0.25">
      <c r="A159" s="122" t="s">
        <v>554</v>
      </c>
      <c r="B159" s="16">
        <f>+'SCC x Atuacao = Serv. Industria'!B191/'SCC x Atuacao = Serv. Industria'!B159-1</f>
        <v>0.10561315043812103</v>
      </c>
      <c r="C159" s="16">
        <f>+'SCC x Atuacao = Serv. Industria'!C191/'SCC x Atuacao = Serv. Industria'!C159-1</f>
        <v>0.29736843137526692</v>
      </c>
      <c r="D159" s="16">
        <f>+'SCC x Atuacao = Serv. Industria'!D191/'SCC x Atuacao = Serv. Industria'!D159-1</f>
        <v>7.6809551830242295E-2</v>
      </c>
      <c r="E159" s="16">
        <f>+'SCC x Atuacao = Serv. Industria'!E191/'SCC x Atuacao = Serv. Industria'!E159-1</f>
        <v>0.91955624733108143</v>
      </c>
      <c r="F159" s="16">
        <f>+'SCC x Atuacao = Serv. Industria'!F191/'SCC x Atuacao = Serv. Industria'!F159-1</f>
        <v>-6.1128460561409859E-2</v>
      </c>
      <c r="G159" s="16">
        <f>+'SCC x Atuacao = Serv. Industria'!G191/'SCC x Atuacao = Serv. Industria'!G159-1</f>
        <v>-5.6263183038423259E-2</v>
      </c>
      <c r="H159" s="16">
        <f>+'SCC x Atuacao = Serv. Industria'!H191/'SCC x Atuacao = Serv. Industria'!H159-1</f>
        <v>3.7849227262107377E-2</v>
      </c>
      <c r="I159" s="16">
        <f>+'SCC x Atuacao = Serv. Industria'!I191/'SCC x Atuacao = Serv. Industria'!I159-1</f>
        <v>-6.5442820953664826E-2</v>
      </c>
      <c r="J159" s="16">
        <f>+'SCC x Atuacao = Serv. Industria'!J191/'SCC x Atuacao = Serv. Industria'!J159-1</f>
        <v>-0.17868050398218549</v>
      </c>
      <c r="K159" s="16">
        <f>+'SCC x Atuacao = Serv. Industria'!K191/'SCC x Atuacao = Serv. Industria'!K159-1</f>
        <v>-0.507210430912447</v>
      </c>
      <c r="L159" s="16">
        <f>+'SCC x Atuacao = Serv. Industria'!L191/'SCC x Atuacao = Serv. Industria'!L159-1</f>
        <v>-5.4900796501854421E-2</v>
      </c>
    </row>
    <row r="160" spans="1:12" x14ac:dyDescent="0.25">
      <c r="A160" s="122" t="s">
        <v>94</v>
      </c>
      <c r="B160" s="16">
        <f>+'SCC x Atuacao = Serv. Industria'!B192/'SCC x Atuacao = Serv. Industria'!B160-1</f>
        <v>0.1413488323632679</v>
      </c>
      <c r="C160" s="16">
        <f>+'SCC x Atuacao = Serv. Industria'!C192/'SCC x Atuacao = Serv. Industria'!C160-1</f>
        <v>7.300879407620986E-2</v>
      </c>
      <c r="D160" s="16">
        <f>+'SCC x Atuacao = Serv. Industria'!D192/'SCC x Atuacao = Serv. Industria'!D160-1</f>
        <v>3.0915927985455838E-2</v>
      </c>
      <c r="E160" s="16">
        <f>+'SCC x Atuacao = Serv. Industria'!E192/'SCC x Atuacao = Serv. Industria'!E160-1</f>
        <v>0.12749702830136478</v>
      </c>
      <c r="F160" s="16">
        <f>+'SCC x Atuacao = Serv. Industria'!F192/'SCC x Atuacao = Serv. Industria'!F160-1</f>
        <v>-4.6870471510126133E-2</v>
      </c>
      <c r="G160" s="16">
        <f>+'SCC x Atuacao = Serv. Industria'!G192/'SCC x Atuacao = Serv. Industria'!G160-1</f>
        <v>0.1064112371146464</v>
      </c>
      <c r="H160" s="16">
        <f>+'SCC x Atuacao = Serv. Industria'!H192/'SCC x Atuacao = Serv. Industria'!H160-1</f>
        <v>0.14863511162859044</v>
      </c>
      <c r="I160" s="16">
        <f>+'SCC x Atuacao = Serv. Industria'!I192/'SCC x Atuacao = Serv. Industria'!I160-1</f>
        <v>0.10969728550563818</v>
      </c>
      <c r="J160" s="16">
        <f>+'SCC x Atuacao = Serv. Industria'!J192/'SCC x Atuacao = Serv. Industria'!J160-1</f>
        <v>6.5254528263942735E-2</v>
      </c>
      <c r="K160" s="16">
        <f>+'SCC x Atuacao = Serv. Industria'!K192/'SCC x Atuacao = Serv. Industria'!K160-1</f>
        <v>0.10850021902421747</v>
      </c>
      <c r="L160" s="16">
        <f>+'SCC x Atuacao = Serv. Industria'!L192/'SCC x Atuacao = Serv. Industria'!L160-1</f>
        <v>3.7859526284919731E-2</v>
      </c>
    </row>
    <row r="161" spans="1:12" x14ac:dyDescent="0.25">
      <c r="A161" s="20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</row>
    <row r="162" spans="1:12" x14ac:dyDescent="0.25">
      <c r="A162" s="122"/>
      <c r="L162" s="16"/>
    </row>
    <row r="163" spans="1:12" s="122" customFormat="1" x14ac:dyDescent="0.25">
      <c r="B163" s="122">
        <v>2013</v>
      </c>
      <c r="C163" s="122">
        <v>2013</v>
      </c>
      <c r="D163" s="122">
        <v>2013</v>
      </c>
      <c r="E163" s="122">
        <v>2013</v>
      </c>
      <c r="F163" s="122">
        <v>2013</v>
      </c>
      <c r="G163" s="122">
        <v>2013</v>
      </c>
      <c r="H163" s="122">
        <v>2013</v>
      </c>
      <c r="I163" s="122">
        <v>2013</v>
      </c>
      <c r="J163" s="122">
        <v>2013</v>
      </c>
      <c r="K163" s="122">
        <v>2013</v>
      </c>
      <c r="L163" s="122">
        <v>2013</v>
      </c>
    </row>
    <row r="164" spans="1:12" x14ac:dyDescent="0.25">
      <c r="A164" s="187"/>
      <c r="B164" s="122" t="s">
        <v>779</v>
      </c>
      <c r="C164" s="122" t="s">
        <v>781</v>
      </c>
      <c r="D164" s="122" t="s">
        <v>23</v>
      </c>
      <c r="E164" s="122" t="s">
        <v>786</v>
      </c>
      <c r="F164" s="122" t="s">
        <v>787</v>
      </c>
      <c r="G164" s="122" t="s">
        <v>790</v>
      </c>
      <c r="H164" s="122" t="s">
        <v>25</v>
      </c>
      <c r="I164" s="122" t="s">
        <v>24</v>
      </c>
      <c r="J164" s="122" t="s">
        <v>35</v>
      </c>
      <c r="K164" s="122" t="s">
        <v>794</v>
      </c>
      <c r="L164" s="122" t="s">
        <v>938</v>
      </c>
    </row>
    <row r="165" spans="1:12" x14ac:dyDescent="0.25">
      <c r="A165" s="122" t="s">
        <v>528</v>
      </c>
      <c r="B165" s="16">
        <f>+'SCC x Atuacao = Serv. Industria'!B197/'SCC x Atuacao = Serv. Industria'!B165-1</f>
        <v>0.18466612621606604</v>
      </c>
      <c r="C165" s="16">
        <f>+'SCC x Atuacao = Serv. Industria'!C197/'SCC x Atuacao = Serv. Industria'!C165-1</f>
        <v>-0.21667145582686542</v>
      </c>
      <c r="D165" s="16">
        <f>+'SCC x Atuacao = Serv. Industria'!D197/'SCC x Atuacao = Serv. Industria'!D165-1</f>
        <v>8.3812524188884074E-2</v>
      </c>
      <c r="E165" s="16">
        <f>+'SCC x Atuacao = Serv. Industria'!E197/'SCC x Atuacao = Serv. Industria'!E165-1</f>
        <v>-2.0566055516955117E-3</v>
      </c>
      <c r="F165" s="16">
        <f>+'SCC x Atuacao = Serv. Industria'!F197/'SCC x Atuacao = Serv. Industria'!F165-1</f>
        <v>8.514584062352526E-2</v>
      </c>
      <c r="G165" s="16">
        <f>+'SCC x Atuacao = Serv. Industria'!G197/'SCC x Atuacao = Serv. Industria'!G165-1</f>
        <v>9.1700391957185934E-2</v>
      </c>
      <c r="H165" s="16">
        <f>+'SCC x Atuacao = Serv. Industria'!H197/'SCC x Atuacao = Serv. Industria'!H165-1</f>
        <v>9.1581492094209294E-2</v>
      </c>
      <c r="I165" s="16">
        <f>+'SCC x Atuacao = Serv. Industria'!I197/'SCC x Atuacao = Serv. Industria'!I165-1</f>
        <v>1.2262715893850289</v>
      </c>
      <c r="J165" s="16">
        <f>+'SCC x Atuacao = Serv. Industria'!J197/'SCC x Atuacao = Serv. Industria'!J165-1</f>
        <v>3.293204610455696</v>
      </c>
      <c r="K165" s="16">
        <f>+'SCC x Atuacao = Serv. Industria'!K197/'SCC x Atuacao = Serv. Industria'!K165-1</f>
        <v>8.7737452555052942E-2</v>
      </c>
      <c r="L165" s="16">
        <f>+'SCC x Atuacao = Serv. Industria'!L197/'SCC x Atuacao = Serv. Industria'!L165-1</f>
        <v>0.10165199983186635</v>
      </c>
    </row>
    <row r="166" spans="1:12" x14ac:dyDescent="0.25">
      <c r="A166" s="122" t="s">
        <v>529</v>
      </c>
      <c r="B166" s="16">
        <f>+'SCC x Atuacao = Serv. Industria'!B198/'SCC x Atuacao = Serv. Industria'!B166-1</f>
        <v>-0.47821289723109661</v>
      </c>
      <c r="C166" s="16">
        <f>+'SCC x Atuacao = Serv. Industria'!C198/'SCC x Atuacao = Serv. Industria'!C166-1</f>
        <v>1.0995557082954841</v>
      </c>
      <c r="D166" s="16">
        <f>+'SCC x Atuacao = Serv. Industria'!D198/'SCC x Atuacao = Serv. Industria'!D166-1</f>
        <v>0.41003877679112488</v>
      </c>
      <c r="E166" s="16">
        <f>+'SCC x Atuacao = Serv. Industria'!E198/'SCC x Atuacao = Serv. Industria'!E166-1</f>
        <v>-1</v>
      </c>
      <c r="F166" s="16">
        <f>+'SCC x Atuacao = Serv. Industria'!F198/'SCC x Atuacao = Serv. Industria'!F166-1</f>
        <v>-0.19446179539861541</v>
      </c>
      <c r="G166" s="16">
        <f>+'SCC x Atuacao = Serv. Industria'!G198/'SCC x Atuacao = Serv. Industria'!G166-1</f>
        <v>7.0156724709947271E-2</v>
      </c>
      <c r="H166" s="16">
        <f>+'SCC x Atuacao = Serv. Industria'!H198/'SCC x Atuacao = Serv. Industria'!H166-1</f>
        <v>0.15270760659608085</v>
      </c>
      <c r="I166" s="16">
        <f>+'SCC x Atuacao = Serv. Industria'!I198/'SCC x Atuacao = Serv. Industria'!I166-1</f>
        <v>3.2247268424803632E-2</v>
      </c>
      <c r="J166" s="16">
        <f>+'SCC x Atuacao = Serv. Industria'!J198/'SCC x Atuacao = Serv. Industria'!J166-1</f>
        <v>0.18316873808236123</v>
      </c>
      <c r="K166" s="16">
        <f>+'SCC x Atuacao = Serv. Industria'!K198/'SCC x Atuacao = Serv. Industria'!K166-1</f>
        <v>-0.27062191704112615</v>
      </c>
      <c r="L166" s="16">
        <f>+'SCC x Atuacao = Serv. Industria'!L198/'SCC x Atuacao = Serv. Industria'!L166-1</f>
        <v>0.26291712629523389</v>
      </c>
    </row>
    <row r="167" spans="1:12" x14ac:dyDescent="0.25">
      <c r="A167" s="122" t="s">
        <v>530</v>
      </c>
      <c r="B167" s="16">
        <f>+'SCC x Atuacao = Serv. Industria'!B199/'SCC x Atuacao = Serv. Industria'!B167-1</f>
        <v>0.15944666058365775</v>
      </c>
      <c r="C167" s="16">
        <f>+'SCC x Atuacao = Serv. Industria'!C199/'SCC x Atuacao = Serv. Industria'!C167-1</f>
        <v>6.3599695378173671E-3</v>
      </c>
      <c r="D167" s="16">
        <f>+'SCC x Atuacao = Serv. Industria'!D199/'SCC x Atuacao = Serv. Industria'!D167-1</f>
        <v>7.9145219567400282E-4</v>
      </c>
      <c r="E167" s="16">
        <f>+'SCC x Atuacao = Serv. Industria'!E199/'SCC x Atuacao = Serv. Industria'!E167-1</f>
        <v>1.4928141409143558E-2</v>
      </c>
      <c r="F167" s="16">
        <f>+'SCC x Atuacao = Serv. Industria'!F199/'SCC x Atuacao = Serv. Industria'!F167-1</f>
        <v>-0.21366183362516555</v>
      </c>
      <c r="G167" s="16">
        <f>+'SCC x Atuacao = Serv. Industria'!G199/'SCC x Atuacao = Serv. Industria'!G167-1</f>
        <v>-6.9475487063313079E-2</v>
      </c>
      <c r="H167" s="16">
        <f>+'SCC x Atuacao = Serv. Industria'!H199/'SCC x Atuacao = Serv. Industria'!H167-1</f>
        <v>0.82986532244796618</v>
      </c>
      <c r="I167" s="16">
        <f>+'SCC x Atuacao = Serv. Industria'!I199/'SCC x Atuacao = Serv. Industria'!I167-1</f>
        <v>7.6480391089776099</v>
      </c>
      <c r="J167" s="16">
        <f>+'SCC x Atuacao = Serv. Industria'!J199/'SCC x Atuacao = Serv. Industria'!J167-1</f>
        <v>1.5203201777256501</v>
      </c>
      <c r="K167" s="16">
        <f>+'SCC x Atuacao = Serv. Industria'!K199/'SCC x Atuacao = Serv. Industria'!K167-1</f>
        <v>-4.1872694167438773E-2</v>
      </c>
      <c r="L167" s="16">
        <f>+'SCC x Atuacao = Serv. Industria'!L199/'SCC x Atuacao = Serv. Industria'!L167-1</f>
        <v>4.7235902239246563E-2</v>
      </c>
    </row>
    <row r="168" spans="1:12" x14ac:dyDescent="0.25">
      <c r="A168" s="122" t="s">
        <v>531</v>
      </c>
      <c r="B168" s="16">
        <f>+'SCC x Atuacao = Serv. Industria'!B200/'SCC x Atuacao = Serv. Industria'!B168-1</f>
        <v>-0.31365466634887551</v>
      </c>
      <c r="C168" s="16">
        <f>+'SCC x Atuacao = Serv. Industria'!C200/'SCC x Atuacao = Serv. Industria'!C168-1</f>
        <v>-0.24405787356861974</v>
      </c>
      <c r="D168" s="16">
        <f>+'SCC x Atuacao = Serv. Industria'!D200/'SCC x Atuacao = Serv. Industria'!D168-1</f>
        <v>0.18759988457526555</v>
      </c>
      <c r="E168" s="16">
        <f>+'SCC x Atuacao = Serv. Industria'!E200/'SCC x Atuacao = Serv. Industria'!E168-1</f>
        <v>-0.4922200201673147</v>
      </c>
      <c r="F168" s="16">
        <f>+'SCC x Atuacao = Serv. Industria'!F200/'SCC x Atuacao = Serv. Industria'!F168-1</f>
        <v>0.57168054499078691</v>
      </c>
      <c r="G168" s="16">
        <f>+'SCC x Atuacao = Serv. Industria'!G200/'SCC x Atuacao = Serv. Industria'!G168-1</f>
        <v>-6.5380094037681746E-2</v>
      </c>
      <c r="H168" s="16">
        <f>+'SCC x Atuacao = Serv. Industria'!H200/'SCC x Atuacao = Serv. Industria'!H168-1</f>
        <v>0.17414283809295639</v>
      </c>
      <c r="I168" s="16">
        <f>+'SCC x Atuacao = Serv. Industria'!I200/'SCC x Atuacao = Serv. Industria'!I168-1</f>
        <v>0.19680645315955081</v>
      </c>
      <c r="J168" s="16">
        <f>+'SCC x Atuacao = Serv. Industria'!J200/'SCC x Atuacao = Serv. Industria'!J168-1</f>
        <v>-7.9453715888584742E-2</v>
      </c>
      <c r="K168" s="16">
        <f>+'SCC x Atuacao = Serv. Industria'!K200/'SCC x Atuacao = Serv. Industria'!K168-1</f>
        <v>-0.12286180652209666</v>
      </c>
      <c r="L168" s="16">
        <f>+'SCC x Atuacao = Serv. Industria'!L200/'SCC x Atuacao = Serv. Industria'!L168-1</f>
        <v>0.1869773974357638</v>
      </c>
    </row>
    <row r="169" spans="1:12" x14ac:dyDescent="0.25">
      <c r="A169" s="122" t="s">
        <v>532</v>
      </c>
      <c r="B169" s="16">
        <f>+'SCC x Atuacao = Serv. Industria'!B201/'SCC x Atuacao = Serv. Industria'!B169-1</f>
        <v>0.63778123348652271</v>
      </c>
      <c r="C169" s="16">
        <f>+'SCC x Atuacao = Serv. Industria'!C201/'SCC x Atuacao = Serv. Industria'!C169-1</f>
        <v>0.23123067535493935</v>
      </c>
      <c r="D169" s="16">
        <f>+'SCC x Atuacao = Serv. Industria'!D201/'SCC x Atuacao = Serv. Industria'!D169-1</f>
        <v>7.5219103957524514E-3</v>
      </c>
      <c r="E169" s="16">
        <f>+'SCC x Atuacao = Serv. Industria'!E201/'SCC x Atuacao = Serv. Industria'!E169-1</f>
        <v>5.9857118444133217E-3</v>
      </c>
      <c r="F169" s="16">
        <f>+'SCC x Atuacao = Serv. Industria'!F201/'SCC x Atuacao = Serv. Industria'!F169-1</f>
        <v>-5.555567053958288E-2</v>
      </c>
      <c r="G169" s="16">
        <f>+'SCC x Atuacao = Serv. Industria'!G201/'SCC x Atuacao = Serv. Industria'!G169-1</f>
        <v>6.3862022001330843E-2</v>
      </c>
      <c r="H169" s="16">
        <f>+'SCC x Atuacao = Serv. Industria'!H201/'SCC x Atuacao = Serv. Industria'!H169-1</f>
        <v>3.8826393834800577E-2</v>
      </c>
      <c r="I169" s="16">
        <f>+'SCC x Atuacao = Serv. Industria'!I201/'SCC x Atuacao = Serv. Industria'!I169-1</f>
        <v>1.5084817512867756</v>
      </c>
      <c r="J169" s="16">
        <f>+'SCC x Atuacao = Serv. Industria'!J201/'SCC x Atuacao = Serv. Industria'!J169-1</f>
        <v>0.19224727716662371</v>
      </c>
      <c r="K169" s="16">
        <f>+'SCC x Atuacao = Serv. Industria'!K201/'SCC x Atuacao = Serv. Industria'!K169-1</f>
        <v>1.2752955155820311E-2</v>
      </c>
      <c r="L169" s="16">
        <f>+'SCC x Atuacao = Serv. Industria'!L201/'SCC x Atuacao = Serv. Industria'!L169-1</f>
        <v>5.7799712642906398E-2</v>
      </c>
    </row>
    <row r="170" spans="1:12" x14ac:dyDescent="0.25">
      <c r="A170" s="122" t="s">
        <v>533</v>
      </c>
      <c r="B170" s="16">
        <f>+'SCC x Atuacao = Serv. Industria'!B202/'SCC x Atuacao = Serv. Industria'!B170-1</f>
        <v>-0.22591245519623027</v>
      </c>
      <c r="C170" s="16">
        <f>+'SCC x Atuacao = Serv. Industria'!C202/'SCC x Atuacao = Serv. Industria'!C170-1</f>
        <v>4.3046049620966533</v>
      </c>
      <c r="D170" s="16">
        <f>+'SCC x Atuacao = Serv. Industria'!D202/'SCC x Atuacao = Serv. Industria'!D170-1</f>
        <v>5.8988037277161842E-2</v>
      </c>
      <c r="E170" s="16" t="e">
        <f>+'SCC x Atuacao = Serv. Industria'!E202/'SCC x Atuacao = Serv. Industria'!E170-1</f>
        <v>#DIV/0!</v>
      </c>
      <c r="F170" s="16" t="e">
        <f>+'SCC x Atuacao = Serv. Industria'!F202/'SCC x Atuacao = Serv. Industria'!F170-1</f>
        <v>#DIV/0!</v>
      </c>
      <c r="G170" s="16">
        <f>+'SCC x Atuacao = Serv. Industria'!G202/'SCC x Atuacao = Serv. Industria'!G170-1</f>
        <v>4.31393450946429E-2</v>
      </c>
      <c r="H170" s="16">
        <f>+'SCC x Atuacao = Serv. Industria'!H202/'SCC x Atuacao = Serv. Industria'!H170-1</f>
        <v>1.3649901185088233</v>
      </c>
      <c r="I170" s="16" t="e">
        <f>+'SCC x Atuacao = Serv. Industria'!I202/'SCC x Atuacao = Serv. Industria'!I170-1</f>
        <v>#DIV/0!</v>
      </c>
      <c r="J170" s="16">
        <f>+'SCC x Atuacao = Serv. Industria'!J202/'SCC x Atuacao = Serv. Industria'!J170-1</f>
        <v>2.5577421684454427E-2</v>
      </c>
      <c r="K170" s="16">
        <f>+'SCC x Atuacao = Serv. Industria'!K202/'SCC x Atuacao = Serv. Industria'!K170-1</f>
        <v>-3.0093433969399008E-2</v>
      </c>
      <c r="L170" s="16">
        <f>+'SCC x Atuacao = Serv. Industria'!L202/'SCC x Atuacao = Serv. Industria'!L170-1</f>
        <v>0.14841562311826162</v>
      </c>
    </row>
    <row r="171" spans="1:12" x14ac:dyDescent="0.25">
      <c r="A171" s="122" t="s">
        <v>534</v>
      </c>
      <c r="B171" s="16">
        <f>+'SCC x Atuacao = Serv. Industria'!B203/'SCC x Atuacao = Serv. Industria'!B171-1</f>
        <v>-0.14244390674041829</v>
      </c>
      <c r="C171" s="16">
        <f>+'SCC x Atuacao = Serv. Industria'!C203/'SCC x Atuacao = Serv. Industria'!C171-1</f>
        <v>-0.19458127570189965</v>
      </c>
      <c r="D171" s="16">
        <f>+'SCC x Atuacao = Serv. Industria'!D203/'SCC x Atuacao = Serv. Industria'!D171-1</f>
        <v>6.3743787712846611E-2</v>
      </c>
      <c r="E171" s="16" t="e">
        <f>+'SCC x Atuacao = Serv. Industria'!E203/'SCC x Atuacao = Serv. Industria'!E171-1</f>
        <v>#DIV/0!</v>
      </c>
      <c r="F171" s="16">
        <f>+'SCC x Atuacao = Serv. Industria'!F203/'SCC x Atuacao = Serv. Industria'!F171-1</f>
        <v>0.16551977685452868</v>
      </c>
      <c r="G171" s="16">
        <f>+'SCC x Atuacao = Serv. Industria'!G203/'SCC x Atuacao = Serv. Industria'!G171-1</f>
        <v>0.24963643021009441</v>
      </c>
      <c r="H171" s="16">
        <f>+'SCC x Atuacao = Serv. Industria'!H203/'SCC x Atuacao = Serv. Industria'!H171-1</f>
        <v>0.83262423181130485</v>
      </c>
      <c r="I171" s="16">
        <f>+'SCC x Atuacao = Serv. Industria'!I203/'SCC x Atuacao = Serv. Industria'!I171-1</f>
        <v>-1</v>
      </c>
      <c r="J171" s="16" t="e">
        <f>+'SCC x Atuacao = Serv. Industria'!J203/'SCC x Atuacao = Serv. Industria'!J171-1</f>
        <v>#DIV/0!</v>
      </c>
      <c r="K171" s="16">
        <f>+'SCC x Atuacao = Serv. Industria'!K203/'SCC x Atuacao = Serv. Industria'!K171-1</f>
        <v>-0.22071280991459774</v>
      </c>
      <c r="L171" s="16">
        <f>+'SCC x Atuacao = Serv. Industria'!L203/'SCC x Atuacao = Serv. Industria'!L171-1</f>
        <v>6.8623509421975593E-2</v>
      </c>
    </row>
    <row r="172" spans="1:12" x14ac:dyDescent="0.25">
      <c r="A172" s="122" t="s">
        <v>535</v>
      </c>
      <c r="B172" s="16">
        <f>+'SCC x Atuacao = Serv. Industria'!B204/'SCC x Atuacao = Serv. Industria'!B172-1</f>
        <v>1.1552095804559785</v>
      </c>
      <c r="C172" s="16">
        <f>+'SCC x Atuacao = Serv. Industria'!C204/'SCC x Atuacao = Serv. Industria'!C172-1</f>
        <v>0.29550503390465432</v>
      </c>
      <c r="D172" s="16">
        <f>+'SCC x Atuacao = Serv. Industria'!D204/'SCC x Atuacao = Serv. Industria'!D172-1</f>
        <v>7.2514676943097101E-2</v>
      </c>
      <c r="E172" s="16">
        <f>+'SCC x Atuacao = Serv. Industria'!E204/'SCC x Atuacao = Serv. Industria'!E172-1</f>
        <v>1.5815380659020919</v>
      </c>
      <c r="F172" s="16">
        <f>+'SCC x Atuacao = Serv. Industria'!F204/'SCC x Atuacao = Serv. Industria'!F172-1</f>
        <v>-0.10033722825414471</v>
      </c>
      <c r="G172" s="16">
        <f>+'SCC x Atuacao = Serv. Industria'!G204/'SCC x Atuacao = Serv. Industria'!G172-1</f>
        <v>9.204041043173361E-2</v>
      </c>
      <c r="H172" s="16">
        <f>+'SCC x Atuacao = Serv. Industria'!H204/'SCC x Atuacao = Serv. Industria'!H172-1</f>
        <v>0.23700714063209283</v>
      </c>
      <c r="I172" s="16">
        <f>+'SCC x Atuacao = Serv. Industria'!I204/'SCC x Atuacao = Serv. Industria'!I172-1</f>
        <v>-0.54864152128693788</v>
      </c>
      <c r="J172" s="16">
        <f>+'SCC x Atuacao = Serv. Industria'!J204/'SCC x Atuacao = Serv. Industria'!J172-1</f>
        <v>2.8739491422773655E-2</v>
      </c>
      <c r="K172" s="16">
        <f>+'SCC x Atuacao = Serv. Industria'!K204/'SCC x Atuacao = Serv. Industria'!K172-1</f>
        <v>-0.11125224112016019</v>
      </c>
      <c r="L172" s="16">
        <f>+'SCC x Atuacao = Serv. Industria'!L204/'SCC x Atuacao = Serv. Industria'!L172-1</f>
        <v>5.3811892747237078E-2</v>
      </c>
    </row>
    <row r="173" spans="1:12" x14ac:dyDescent="0.25">
      <c r="A173" s="122" t="s">
        <v>536</v>
      </c>
      <c r="B173" s="16">
        <f>+'SCC x Atuacao = Serv. Industria'!B205/'SCC x Atuacao = Serv. Industria'!B173-1</f>
        <v>0.28969122958206173</v>
      </c>
      <c r="C173" s="16">
        <f>+'SCC x Atuacao = Serv. Industria'!C205/'SCC x Atuacao = Serv. Industria'!C173-1</f>
        <v>-4.1362385179065098E-2</v>
      </c>
      <c r="D173" s="16">
        <f>+'SCC x Atuacao = Serv. Industria'!D205/'SCC x Atuacao = Serv. Industria'!D173-1</f>
        <v>0.14119879298757909</v>
      </c>
      <c r="E173" s="16">
        <f>+'SCC x Atuacao = Serv. Industria'!E205/'SCC x Atuacao = Serv. Industria'!E173-1</f>
        <v>0.40737433663910672</v>
      </c>
      <c r="F173" s="16">
        <f>+'SCC x Atuacao = Serv. Industria'!F205/'SCC x Atuacao = Serv. Industria'!F173-1</f>
        <v>0.1207889262652988</v>
      </c>
      <c r="G173" s="16">
        <f>+'SCC x Atuacao = Serv. Industria'!G205/'SCC x Atuacao = Serv. Industria'!G173-1</f>
        <v>0.16161254115633539</v>
      </c>
      <c r="H173" s="16">
        <f>+'SCC x Atuacao = Serv. Industria'!H205/'SCC x Atuacao = Serv. Industria'!H173-1</f>
        <v>0.35602447943536752</v>
      </c>
      <c r="I173" s="16">
        <f>+'SCC x Atuacao = Serv. Industria'!I205/'SCC x Atuacao = Serv. Industria'!I173-1</f>
        <v>0.67533020468078364</v>
      </c>
      <c r="J173" s="16">
        <f>+'SCC x Atuacao = Serv. Industria'!J205/'SCC x Atuacao = Serv. Industria'!J173-1</f>
        <v>0.89939340760034758</v>
      </c>
      <c r="K173" s="16">
        <f>+'SCC x Atuacao = Serv. Industria'!K205/'SCC x Atuacao = Serv. Industria'!K173-1</f>
        <v>0.42021460180767711</v>
      </c>
      <c r="L173" s="16">
        <f>+'SCC x Atuacao = Serv. Industria'!L205/'SCC x Atuacao = Serv. Industria'!L173-1</f>
        <v>0.19173322257544312</v>
      </c>
    </row>
    <row r="174" spans="1:12" x14ac:dyDescent="0.25">
      <c r="A174" s="122" t="s">
        <v>537</v>
      </c>
      <c r="B174" s="16">
        <f>+'SCC x Atuacao = Serv. Industria'!B206/'SCC x Atuacao = Serv. Industria'!B174-1</f>
        <v>0.21562673551119182</v>
      </c>
      <c r="C174" s="16">
        <f>+'SCC x Atuacao = Serv. Industria'!C206/'SCC x Atuacao = Serv. Industria'!C174-1</f>
        <v>0.1689803719253562</v>
      </c>
      <c r="D174" s="16">
        <f>+'SCC x Atuacao = Serv. Industria'!D206/'SCC x Atuacao = Serv. Industria'!D174-1</f>
        <v>0.10556186739977469</v>
      </c>
      <c r="E174" s="16">
        <f>+'SCC x Atuacao = Serv. Industria'!E206/'SCC x Atuacao = Serv. Industria'!E174-1</f>
        <v>0.89718023293562577</v>
      </c>
      <c r="F174" s="16">
        <f>+'SCC x Atuacao = Serv. Industria'!F206/'SCC x Atuacao = Serv. Industria'!F174-1</f>
        <v>5.49253195510222E-2</v>
      </c>
      <c r="G174" s="16">
        <f>+'SCC x Atuacao = Serv. Industria'!G206/'SCC x Atuacao = Serv. Industria'!G174-1</f>
        <v>2.7470782071118638E-2</v>
      </c>
      <c r="H174" s="16">
        <f>+'SCC x Atuacao = Serv. Industria'!H206/'SCC x Atuacao = Serv. Industria'!H174-1</f>
        <v>0.10714309422625257</v>
      </c>
      <c r="I174" s="16">
        <f>+'SCC x Atuacao = Serv. Industria'!I206/'SCC x Atuacao = Serv. Industria'!I174-1</f>
        <v>3.1395222189220195E-2</v>
      </c>
      <c r="J174" s="16">
        <f>+'SCC x Atuacao = Serv. Industria'!J206/'SCC x Atuacao = Serv. Industria'!J174-1</f>
        <v>-0.90857802936751897</v>
      </c>
      <c r="K174" s="16">
        <f>+'SCC x Atuacao = Serv. Industria'!K206/'SCC x Atuacao = Serv. Industria'!K174-1</f>
        <v>4.0930018956534697E-2</v>
      </c>
      <c r="L174" s="16">
        <f>+'SCC x Atuacao = Serv. Industria'!L206/'SCC x Atuacao = Serv. Industria'!L174-1</f>
        <v>9.974567540473811E-2</v>
      </c>
    </row>
    <row r="175" spans="1:12" x14ac:dyDescent="0.25">
      <c r="A175" s="122" t="s">
        <v>538</v>
      </c>
      <c r="B175" s="16">
        <f>+'SCC x Atuacao = Serv. Industria'!B207/'SCC x Atuacao = Serv. Industria'!B175-1</f>
        <v>8.7171520082347298E-2</v>
      </c>
      <c r="C175" s="16">
        <f>+'SCC x Atuacao = Serv. Industria'!C207/'SCC x Atuacao = Serv. Industria'!C175-1</f>
        <v>0.171928054031802</v>
      </c>
      <c r="D175" s="16">
        <f>+'SCC x Atuacao = Serv. Industria'!D207/'SCC x Atuacao = Serv. Industria'!D175-1</f>
        <v>-0.12352177640442086</v>
      </c>
      <c r="E175" s="16">
        <f>+'SCC x Atuacao = Serv. Industria'!E207/'SCC x Atuacao = Serv. Industria'!E175-1</f>
        <v>0.36649081360285596</v>
      </c>
      <c r="F175" s="16">
        <f>+'SCC x Atuacao = Serv. Industria'!F207/'SCC x Atuacao = Serv. Industria'!F175-1</f>
        <v>-0.11572966620692193</v>
      </c>
      <c r="G175" s="16">
        <f>+'SCC x Atuacao = Serv. Industria'!G207/'SCC x Atuacao = Serv. Industria'!G175-1</f>
        <v>9.5467197317334884E-2</v>
      </c>
      <c r="H175" s="16">
        <f>+'SCC x Atuacao = Serv. Industria'!H207/'SCC x Atuacao = Serv. Industria'!H175-1</f>
        <v>7.0815929467222816E-2</v>
      </c>
      <c r="I175" s="16">
        <f>+'SCC x Atuacao = Serv. Industria'!I207/'SCC x Atuacao = Serv. Industria'!I175-1</f>
        <v>-0.37062547940787161</v>
      </c>
      <c r="J175" s="16">
        <f>+'SCC x Atuacao = Serv. Industria'!J207/'SCC x Atuacao = Serv. Industria'!J175-1</f>
        <v>0.10181273788459921</v>
      </c>
      <c r="K175" s="16">
        <f>+'SCC x Atuacao = Serv. Industria'!K207/'SCC x Atuacao = Serv. Industria'!K175-1</f>
        <v>-2.5866539735817207E-2</v>
      </c>
      <c r="L175" s="16">
        <f>+'SCC x Atuacao = Serv. Industria'!L207/'SCC x Atuacao = Serv. Industria'!L175-1</f>
        <v>-9.4747585377925492E-2</v>
      </c>
    </row>
    <row r="176" spans="1:12" x14ac:dyDescent="0.25">
      <c r="A176" s="122" t="s">
        <v>539</v>
      </c>
      <c r="B176" s="16">
        <f>+'SCC x Atuacao = Serv. Industria'!B208/'SCC x Atuacao = Serv. Industria'!B176-1</f>
        <v>-0.10427755377760195</v>
      </c>
      <c r="C176" s="16">
        <f>+'SCC x Atuacao = Serv. Industria'!C208/'SCC x Atuacao = Serv. Industria'!C176-1</f>
        <v>-0.73092685571527904</v>
      </c>
      <c r="D176" s="16">
        <f>+'SCC x Atuacao = Serv. Industria'!D208/'SCC x Atuacao = Serv. Industria'!D176-1</f>
        <v>2.2940955681311603E-2</v>
      </c>
      <c r="E176" s="16">
        <f>+'SCC x Atuacao = Serv. Industria'!E208/'SCC x Atuacao = Serv. Industria'!E176-1</f>
        <v>-3.6772493862466948E-3</v>
      </c>
      <c r="F176" s="16">
        <f>+'SCC x Atuacao = Serv. Industria'!F208/'SCC x Atuacao = Serv. Industria'!F176-1</f>
        <v>-5.0314024681461733E-2</v>
      </c>
      <c r="G176" s="16">
        <f>+'SCC x Atuacao = Serv. Industria'!G208/'SCC x Atuacao = Serv. Industria'!G176-1</f>
        <v>0.31328624920325931</v>
      </c>
      <c r="H176" s="16">
        <f>+'SCC x Atuacao = Serv. Industria'!H208/'SCC x Atuacao = Serv. Industria'!H176-1</f>
        <v>0.16660847980156235</v>
      </c>
      <c r="I176" s="16">
        <f>+'SCC x Atuacao = Serv. Industria'!I208/'SCC x Atuacao = Serv. Industria'!I176-1</f>
        <v>-0.19313585823904622</v>
      </c>
      <c r="J176" s="16">
        <f>+'SCC x Atuacao = Serv. Industria'!J208/'SCC x Atuacao = Serv. Industria'!J176-1</f>
        <v>-1</v>
      </c>
      <c r="K176" s="16">
        <f>+'SCC x Atuacao = Serv. Industria'!K208/'SCC x Atuacao = Serv. Industria'!K176-1</f>
        <v>0.2972370310278718</v>
      </c>
      <c r="L176" s="16">
        <f>+'SCC x Atuacao = Serv. Industria'!L208/'SCC x Atuacao = Serv. Industria'!L176-1</f>
        <v>-4.3086414535771222E-2</v>
      </c>
    </row>
    <row r="177" spans="1:12" x14ac:dyDescent="0.25">
      <c r="A177" s="122" t="s">
        <v>540</v>
      </c>
      <c r="B177" s="16">
        <f>+'SCC x Atuacao = Serv. Industria'!B209/'SCC x Atuacao = Serv. Industria'!B177-1</f>
        <v>-0.88555967864397933</v>
      </c>
      <c r="C177" s="16">
        <f>+'SCC x Atuacao = Serv. Industria'!C209/'SCC x Atuacao = Serv. Industria'!C177-1</f>
        <v>6.1184887977343561E-3</v>
      </c>
      <c r="D177" s="16">
        <f>+'SCC x Atuacao = Serv. Industria'!D209/'SCC x Atuacao = Serv. Industria'!D177-1</f>
        <v>0.10976422311825651</v>
      </c>
      <c r="E177" s="16">
        <f>+'SCC x Atuacao = Serv. Industria'!E209/'SCC x Atuacao = Serv. Industria'!E177-1</f>
        <v>1.8655629453601397</v>
      </c>
      <c r="F177" s="16">
        <f>+'SCC x Atuacao = Serv. Industria'!F209/'SCC x Atuacao = Serv. Industria'!F177-1</f>
        <v>0.56028799057331424</v>
      </c>
      <c r="G177" s="16">
        <f>+'SCC x Atuacao = Serv. Industria'!G209/'SCC x Atuacao = Serv. Industria'!G177-1</f>
        <v>0.56111979366062448</v>
      </c>
      <c r="H177" s="16">
        <f>+'SCC x Atuacao = Serv. Industria'!H209/'SCC x Atuacao = Serv. Industria'!H177-1</f>
        <v>0.14907987369020903</v>
      </c>
      <c r="I177" s="16">
        <f>+'SCC x Atuacao = Serv. Industria'!I209/'SCC x Atuacao = Serv. Industria'!I177-1</f>
        <v>0.1541768330472848</v>
      </c>
      <c r="J177" s="16">
        <f>+'SCC x Atuacao = Serv. Industria'!J209/'SCC x Atuacao = Serv. Industria'!J177-1</f>
        <v>0.61572292753091817</v>
      </c>
      <c r="K177" s="16">
        <f>+'SCC x Atuacao = Serv. Industria'!K209/'SCC x Atuacao = Serv. Industria'!K177-1</f>
        <v>7.8130100722347162E-2</v>
      </c>
      <c r="L177" s="16">
        <f>+'SCC x Atuacao = Serv. Industria'!L209/'SCC x Atuacao = Serv. Industria'!L177-1</f>
        <v>1.9067678976593117E-2</v>
      </c>
    </row>
    <row r="178" spans="1:12" x14ac:dyDescent="0.25">
      <c r="A178" s="122" t="s">
        <v>541</v>
      </c>
      <c r="B178" s="16">
        <f>+'SCC x Atuacao = Serv. Industria'!B210/'SCC x Atuacao = Serv. Industria'!B178-1</f>
        <v>0.31242254026932881</v>
      </c>
      <c r="C178" s="16">
        <f>+'SCC x Atuacao = Serv. Industria'!C210/'SCC x Atuacao = Serv. Industria'!C178-1</f>
        <v>0.50000889986225916</v>
      </c>
      <c r="D178" s="16">
        <f>+'SCC x Atuacao = Serv. Industria'!D210/'SCC x Atuacao = Serv. Industria'!D178-1</f>
        <v>6.1354906278805244E-2</v>
      </c>
      <c r="E178" s="16">
        <f>+'SCC x Atuacao = Serv. Industria'!E210/'SCC x Atuacao = Serv. Industria'!E178-1</f>
        <v>1.3453552704235103</v>
      </c>
      <c r="F178" s="16">
        <f>+'SCC x Atuacao = Serv. Industria'!F210/'SCC x Atuacao = Serv. Industria'!F178-1</f>
        <v>-0.80985193461853155</v>
      </c>
      <c r="G178" s="16">
        <f>+'SCC x Atuacao = Serv. Industria'!G210/'SCC x Atuacao = Serv. Industria'!G178-1</f>
        <v>6.0398606544229017E-2</v>
      </c>
      <c r="H178" s="16">
        <f>+'SCC x Atuacao = Serv. Industria'!H210/'SCC x Atuacao = Serv. Industria'!H178-1</f>
        <v>0.17495881796336432</v>
      </c>
      <c r="I178" s="16">
        <f>+'SCC x Atuacao = Serv. Industria'!I210/'SCC x Atuacao = Serv. Industria'!I178-1</f>
        <v>0.46513871616295921</v>
      </c>
      <c r="J178" s="16">
        <f>+'SCC x Atuacao = Serv. Industria'!J210/'SCC x Atuacao = Serv. Industria'!J178-1</f>
        <v>0.24351741306985319</v>
      </c>
      <c r="K178" s="16">
        <f>+'SCC x Atuacao = Serv. Industria'!K210/'SCC x Atuacao = Serv. Industria'!K178-1</f>
        <v>-0.13884625207519441</v>
      </c>
      <c r="L178" s="16">
        <f>+'SCC x Atuacao = Serv. Industria'!L210/'SCC x Atuacao = Serv. Industria'!L178-1</f>
        <v>-2.2913339004054678E-2</v>
      </c>
    </row>
    <row r="179" spans="1:12" x14ac:dyDescent="0.25">
      <c r="A179" s="122" t="s">
        <v>542</v>
      </c>
      <c r="B179" s="16">
        <f>+'SCC x Atuacao = Serv. Industria'!B211/'SCC x Atuacao = Serv. Industria'!B179-1</f>
        <v>0.74826049922148963</v>
      </c>
      <c r="C179" s="16">
        <f>+'SCC x Atuacao = Serv. Industria'!C211/'SCC x Atuacao = Serv. Industria'!C179-1</f>
        <v>0.77976202868952349</v>
      </c>
      <c r="D179" s="16">
        <f>+'SCC x Atuacao = Serv. Industria'!D211/'SCC x Atuacao = Serv. Industria'!D179-1</f>
        <v>4.7451085887043165E-2</v>
      </c>
      <c r="E179" s="16">
        <f>+'SCC x Atuacao = Serv. Industria'!E211/'SCC x Atuacao = Serv. Industria'!E179-1</f>
        <v>-0.20462718849087602</v>
      </c>
      <c r="F179" s="16">
        <f>+'SCC x Atuacao = Serv. Industria'!F211/'SCC x Atuacao = Serv. Industria'!F179-1</f>
        <v>0.25563327609363173</v>
      </c>
      <c r="G179" s="16">
        <f>+'SCC x Atuacao = Serv. Industria'!G211/'SCC x Atuacao = Serv. Industria'!G179-1</f>
        <v>-1.0331243434890558E-2</v>
      </c>
      <c r="H179" s="16">
        <f>+'SCC x Atuacao = Serv. Industria'!H211/'SCC x Atuacao = Serv. Industria'!H179-1</f>
        <v>0.17235709656320952</v>
      </c>
      <c r="I179" s="16" t="e">
        <f>+'SCC x Atuacao = Serv. Industria'!I211/'SCC x Atuacao = Serv. Industria'!I179-1</f>
        <v>#DIV/0!</v>
      </c>
      <c r="J179" s="16">
        <f>+'SCC x Atuacao = Serv. Industria'!J211/'SCC x Atuacao = Serv. Industria'!J179-1</f>
        <v>7.5018511004170785E-2</v>
      </c>
      <c r="K179" s="16">
        <f>+'SCC x Atuacao = Serv. Industria'!K211/'SCC x Atuacao = Serv. Industria'!K179-1</f>
        <v>6.0766370115670654E-2</v>
      </c>
      <c r="L179" s="16">
        <f>+'SCC x Atuacao = Serv. Industria'!L211/'SCC x Atuacao = Serv. Industria'!L179-1</f>
        <v>0.13475721822251518</v>
      </c>
    </row>
    <row r="180" spans="1:12" x14ac:dyDescent="0.25">
      <c r="A180" s="122" t="s">
        <v>543</v>
      </c>
      <c r="B180" s="16">
        <f>+'SCC x Atuacao = Serv. Industria'!B212/'SCC x Atuacao = Serv. Industria'!B180-1</f>
        <v>0.14795936511100161</v>
      </c>
      <c r="C180" s="16">
        <f>+'SCC x Atuacao = Serv. Industria'!C212/'SCC x Atuacao = Serv. Industria'!C180-1</f>
        <v>0.32856689801918981</v>
      </c>
      <c r="D180" s="16">
        <f>+'SCC x Atuacao = Serv. Industria'!D212/'SCC x Atuacao = Serv. Industria'!D180-1</f>
        <v>2.5520731294434551E-2</v>
      </c>
      <c r="E180" s="16">
        <f>+'SCC x Atuacao = Serv. Industria'!E212/'SCC x Atuacao = Serv. Industria'!E180-1</f>
        <v>0.21110163407575455</v>
      </c>
      <c r="F180" s="16">
        <f>+'SCC x Atuacao = Serv. Industria'!F212/'SCC x Atuacao = Serv. Industria'!F180-1</f>
        <v>-5.292249092967638E-2</v>
      </c>
      <c r="G180" s="16">
        <f>+'SCC x Atuacao = Serv. Industria'!G212/'SCC x Atuacao = Serv. Industria'!G180-1</f>
        <v>0.1037970993187991</v>
      </c>
      <c r="H180" s="16">
        <f>+'SCC x Atuacao = Serv. Industria'!H212/'SCC x Atuacao = Serv. Industria'!H180-1</f>
        <v>8.230303508677661E-2</v>
      </c>
      <c r="I180" s="16">
        <f>+'SCC x Atuacao = Serv. Industria'!I212/'SCC x Atuacao = Serv. Industria'!I180-1</f>
        <v>9.6031320854609081E-2</v>
      </c>
      <c r="J180" s="16">
        <f>+'SCC x Atuacao = Serv. Industria'!J212/'SCC x Atuacao = Serv. Industria'!J180-1</f>
        <v>-1.6563400532694117E-2</v>
      </c>
      <c r="K180" s="16">
        <f>+'SCC x Atuacao = Serv. Industria'!K212/'SCC x Atuacao = Serv. Industria'!K180-1</f>
        <v>-7.2012259517463706E-2</v>
      </c>
      <c r="L180" s="16">
        <f>+'SCC x Atuacao = Serv. Industria'!L212/'SCC x Atuacao = Serv. Industria'!L180-1</f>
        <v>3.2638895291789316E-2</v>
      </c>
    </row>
    <row r="181" spans="1:12" x14ac:dyDescent="0.25">
      <c r="A181" s="122" t="s">
        <v>544</v>
      </c>
      <c r="B181" s="16">
        <f>+'SCC x Atuacao = Serv. Industria'!B213/'SCC x Atuacao = Serv. Industria'!B181-1</f>
        <v>-0.13679988990427949</v>
      </c>
      <c r="C181" s="16">
        <f>+'SCC x Atuacao = Serv. Industria'!C213/'SCC x Atuacao = Serv. Industria'!C181-1</f>
        <v>-3.9575361200070547E-2</v>
      </c>
      <c r="D181" s="16">
        <f>+'SCC x Atuacao = Serv. Industria'!D213/'SCC x Atuacao = Serv. Industria'!D181-1</f>
        <v>6.9616244787377157E-2</v>
      </c>
      <c r="E181" s="16">
        <f>+'SCC x Atuacao = Serv. Industria'!E213/'SCC x Atuacao = Serv. Industria'!E181-1</f>
        <v>0.17464009020291171</v>
      </c>
      <c r="F181" s="16">
        <f>+'SCC x Atuacao = Serv. Industria'!F213/'SCC x Atuacao = Serv. Industria'!F181-1</f>
        <v>3.3244582776283282E-2</v>
      </c>
      <c r="G181" s="16">
        <f>+'SCC x Atuacao = Serv. Industria'!G213/'SCC x Atuacao = Serv. Industria'!G181-1</f>
        <v>6.1145498279853161E-2</v>
      </c>
      <c r="H181" s="16">
        <f>+'SCC x Atuacao = Serv. Industria'!H213/'SCC x Atuacao = Serv. Industria'!H181-1</f>
        <v>-4.1336182192919235E-4</v>
      </c>
      <c r="I181" s="16">
        <f>+'SCC x Atuacao = Serv. Industria'!I213/'SCC x Atuacao = Serv. Industria'!I181-1</f>
        <v>-2.7847650793134449E-2</v>
      </c>
      <c r="J181" s="16">
        <f>+'SCC x Atuacao = Serv. Industria'!J213/'SCC x Atuacao = Serv. Industria'!J181-1</f>
        <v>-0.13191357277153315</v>
      </c>
      <c r="K181" s="16">
        <f>+'SCC x Atuacao = Serv. Industria'!K213/'SCC x Atuacao = Serv. Industria'!K181-1</f>
        <v>6.2347104158668065E-2</v>
      </c>
      <c r="L181" s="16">
        <f>+'SCC x Atuacao = Serv. Industria'!L213/'SCC x Atuacao = Serv. Industria'!L181-1</f>
        <v>3.4814904678264424E-2</v>
      </c>
    </row>
    <row r="182" spans="1:12" x14ac:dyDescent="0.25">
      <c r="A182" s="122" t="s">
        <v>545</v>
      </c>
      <c r="B182" s="16">
        <f>+'SCC x Atuacao = Serv. Industria'!B214/'SCC x Atuacao = Serv. Industria'!B182-1</f>
        <v>8.0862865285411312E-2</v>
      </c>
      <c r="C182" s="16">
        <f>+'SCC x Atuacao = Serv. Industria'!C214/'SCC x Atuacao = Serv. Industria'!C182-1</f>
        <v>0.64689353367675317</v>
      </c>
      <c r="D182" s="16">
        <f>+'SCC x Atuacao = Serv. Industria'!D214/'SCC x Atuacao = Serv. Industria'!D182-1</f>
        <v>6.6426046895774915E-2</v>
      </c>
      <c r="E182" s="16">
        <f>+'SCC x Atuacao = Serv. Industria'!E214/'SCC x Atuacao = Serv. Industria'!E182-1</f>
        <v>1.1470170137654283</v>
      </c>
      <c r="F182" s="16">
        <f>+'SCC x Atuacao = Serv. Industria'!F214/'SCC x Atuacao = Serv. Industria'!F182-1</f>
        <v>1.8330370779996219E-2</v>
      </c>
      <c r="G182" s="16">
        <f>+'SCC x Atuacao = Serv. Industria'!G214/'SCC x Atuacao = Serv. Industria'!G182-1</f>
        <v>0.16896896178428111</v>
      </c>
      <c r="H182" s="16">
        <f>+'SCC x Atuacao = Serv. Industria'!H214/'SCC x Atuacao = Serv. Industria'!H182-1</f>
        <v>0.12391437623111412</v>
      </c>
      <c r="I182" s="16">
        <f>+'SCC x Atuacao = Serv. Industria'!I214/'SCC x Atuacao = Serv. Industria'!I182-1</f>
        <v>0.10973966531406587</v>
      </c>
      <c r="J182" s="16">
        <f>+'SCC x Atuacao = Serv. Industria'!J214/'SCC x Atuacao = Serv. Industria'!J182-1</f>
        <v>8.2474168873498677E-3</v>
      </c>
      <c r="K182" s="16">
        <f>+'SCC x Atuacao = Serv. Industria'!K214/'SCC x Atuacao = Serv. Industria'!K182-1</f>
        <v>9.2508249057116965E-2</v>
      </c>
      <c r="L182" s="16">
        <f>+'SCC x Atuacao = Serv. Industria'!L214/'SCC x Atuacao = Serv. Industria'!L182-1</f>
        <v>8.609689110710872E-2</v>
      </c>
    </row>
    <row r="183" spans="1:12" x14ac:dyDescent="0.25">
      <c r="A183" s="122" t="s">
        <v>546</v>
      </c>
      <c r="B183" s="16">
        <f>+'SCC x Atuacao = Serv. Industria'!B215/'SCC x Atuacao = Serv. Industria'!B183-1</f>
        <v>-0.14919587651409283</v>
      </c>
      <c r="C183" s="16">
        <f>+'SCC x Atuacao = Serv. Industria'!C215/'SCC x Atuacao = Serv. Industria'!C183-1</f>
        <v>5.7762442233792122E-2</v>
      </c>
      <c r="D183" s="16">
        <f>+'SCC x Atuacao = Serv. Industria'!D215/'SCC x Atuacao = Serv. Industria'!D183-1</f>
        <v>-7.9322517121117819E-2</v>
      </c>
      <c r="E183" s="16">
        <f>+'SCC x Atuacao = Serv. Industria'!E215/'SCC x Atuacao = Serv. Industria'!E183-1</f>
        <v>4.5907601328166292E-2</v>
      </c>
      <c r="F183" s="16">
        <f>+'SCC x Atuacao = Serv. Industria'!F215/'SCC x Atuacao = Serv. Industria'!F183-1</f>
        <v>-7.3631927401734854E-2</v>
      </c>
      <c r="G183" s="16">
        <f>+'SCC x Atuacao = Serv. Industria'!G215/'SCC x Atuacao = Serv. Industria'!G183-1</f>
        <v>7.161625135184102E-2</v>
      </c>
      <c r="H183" s="16">
        <f>+'SCC x Atuacao = Serv. Industria'!H215/'SCC x Atuacao = Serv. Industria'!H183-1</f>
        <v>0.22240638978824578</v>
      </c>
      <c r="I183" s="16">
        <f>+'SCC x Atuacao = Serv. Industria'!I215/'SCC x Atuacao = Serv. Industria'!I183-1</f>
        <v>-3.2200224913438991E-2</v>
      </c>
      <c r="J183" s="16">
        <f>+'SCC x Atuacao = Serv. Industria'!J215/'SCC x Atuacao = Serv. Industria'!J183-1</f>
        <v>-3.0530199593971075E-3</v>
      </c>
      <c r="K183" s="16">
        <f>+'SCC x Atuacao = Serv. Industria'!K215/'SCC x Atuacao = Serv. Industria'!K183-1</f>
        <v>5.2321099634672796E-2</v>
      </c>
      <c r="L183" s="16">
        <f>+'SCC x Atuacao = Serv. Industria'!L215/'SCC x Atuacao = Serv. Industria'!L183-1</f>
        <v>-6.3312743869269217E-2</v>
      </c>
    </row>
    <row r="184" spans="1:12" x14ac:dyDescent="0.25">
      <c r="A184" s="122" t="s">
        <v>547</v>
      </c>
      <c r="B184" s="16">
        <f>+'SCC x Atuacao = Serv. Industria'!B216/'SCC x Atuacao = Serv. Industria'!B184-1</f>
        <v>-0.11675992239571675</v>
      </c>
      <c r="C184" s="16">
        <f>+'SCC x Atuacao = Serv. Industria'!C216/'SCC x Atuacao = Serv. Industria'!C184-1</f>
        <v>5.622930967599471E-3</v>
      </c>
      <c r="D184" s="16">
        <f>+'SCC x Atuacao = Serv. Industria'!D216/'SCC x Atuacao = Serv. Industria'!D184-1</f>
        <v>-3.0921039529447247E-2</v>
      </c>
      <c r="E184" s="16">
        <f>+'SCC x Atuacao = Serv. Industria'!E216/'SCC x Atuacao = Serv. Industria'!E184-1</f>
        <v>0.42861198042200921</v>
      </c>
      <c r="F184" s="16">
        <f>+'SCC x Atuacao = Serv. Industria'!F216/'SCC x Atuacao = Serv. Industria'!F184-1</f>
        <v>-6.2565636329918406E-2</v>
      </c>
      <c r="G184" s="16">
        <f>+'SCC x Atuacao = Serv. Industria'!G216/'SCC x Atuacao = Serv. Industria'!G184-1</f>
        <v>-9.4971995699362211E-3</v>
      </c>
      <c r="H184" s="16">
        <f>+'SCC x Atuacao = Serv. Industria'!H216/'SCC x Atuacao = Serv. Industria'!H184-1</f>
        <v>0.17063461546981928</v>
      </c>
      <c r="I184" s="16">
        <f>+'SCC x Atuacao = Serv. Industria'!I216/'SCC x Atuacao = Serv. Industria'!I184-1</f>
        <v>-6.6398015303276381E-2</v>
      </c>
      <c r="J184" s="16">
        <f>+'SCC x Atuacao = Serv. Industria'!J216/'SCC x Atuacao = Serv. Industria'!J184-1</f>
        <v>-2.3532577581711123E-2</v>
      </c>
      <c r="K184" s="16">
        <f>+'SCC x Atuacao = Serv. Industria'!K216/'SCC x Atuacao = Serv. Industria'!K184-1</f>
        <v>1.149820429218984E-2</v>
      </c>
      <c r="L184" s="16">
        <f>+'SCC x Atuacao = Serv. Industria'!L216/'SCC x Atuacao = Serv. Industria'!L184-1</f>
        <v>-1.1693335145354644E-2</v>
      </c>
    </row>
    <row r="185" spans="1:12" x14ac:dyDescent="0.25">
      <c r="A185" s="122" t="s">
        <v>548</v>
      </c>
      <c r="B185" s="16">
        <f>+'SCC x Atuacao = Serv. Industria'!B217/'SCC x Atuacao = Serv. Industria'!B185-1</f>
        <v>0.12193133911185017</v>
      </c>
      <c r="C185" s="16">
        <f>+'SCC x Atuacao = Serv. Industria'!C217/'SCC x Atuacao = Serv. Industria'!C185-1</f>
        <v>-0.15690981174488816</v>
      </c>
      <c r="D185" s="16">
        <f>+'SCC x Atuacao = Serv. Industria'!D217/'SCC x Atuacao = Serv. Industria'!D185-1</f>
        <v>7.7730667041215229E-2</v>
      </c>
      <c r="E185" s="16">
        <f>+'SCC x Atuacao = Serv. Industria'!E217/'SCC x Atuacao = Serv. Industria'!E185-1</f>
        <v>0.33104384061597458</v>
      </c>
      <c r="F185" s="16">
        <f>+'SCC x Atuacao = Serv. Industria'!F217/'SCC x Atuacao = Serv. Industria'!F185-1</f>
        <v>5.2788420193372154E-2</v>
      </c>
      <c r="G185" s="16">
        <f>+'SCC x Atuacao = Serv. Industria'!G217/'SCC x Atuacao = Serv. Industria'!G185-1</f>
        <v>-4.1687376837470036E-2</v>
      </c>
      <c r="H185" s="16">
        <f>+'SCC x Atuacao = Serv. Industria'!H217/'SCC x Atuacao = Serv. Industria'!H185-1</f>
        <v>0.26056311560731693</v>
      </c>
      <c r="I185" s="16">
        <f>+'SCC x Atuacao = Serv. Industria'!I217/'SCC x Atuacao = Serv. Industria'!I185-1</f>
        <v>-2.9116999571108027E-2</v>
      </c>
      <c r="J185" s="16">
        <f>+'SCC x Atuacao = Serv. Industria'!J217/'SCC x Atuacao = Serv. Industria'!J185-1</f>
        <v>0.36856929406453265</v>
      </c>
      <c r="K185" s="16">
        <f>+'SCC x Atuacao = Serv. Industria'!K217/'SCC x Atuacao = Serv. Industria'!K185-1</f>
        <v>-0.11673672801535062</v>
      </c>
      <c r="L185" s="16">
        <f>+'SCC x Atuacao = Serv. Industria'!L217/'SCC x Atuacao = Serv. Industria'!L185-1</f>
        <v>5.7796024941192403E-2</v>
      </c>
    </row>
    <row r="186" spans="1:12" x14ac:dyDescent="0.25">
      <c r="A186" s="122" t="s">
        <v>549</v>
      </c>
      <c r="B186" s="16">
        <f>+'SCC x Atuacao = Serv. Industria'!B218/'SCC x Atuacao = Serv. Industria'!B186-1</f>
        <v>-0.11633163950499015</v>
      </c>
      <c r="C186" s="16">
        <f>+'SCC x Atuacao = Serv. Industria'!C218/'SCC x Atuacao = Serv. Industria'!C186-1</f>
        <v>6.6272731818111108E-2</v>
      </c>
      <c r="D186" s="16">
        <f>+'SCC x Atuacao = Serv. Industria'!D218/'SCC x Atuacao = Serv. Industria'!D186-1</f>
        <v>0.10449651963769391</v>
      </c>
      <c r="E186" s="16">
        <f>+'SCC x Atuacao = Serv. Industria'!E218/'SCC x Atuacao = Serv. Industria'!E186-1</f>
        <v>0.36502625403920996</v>
      </c>
      <c r="F186" s="16">
        <f>+'SCC x Atuacao = Serv. Industria'!F218/'SCC x Atuacao = Serv. Industria'!F186-1</f>
        <v>1.6123585709297394E-2</v>
      </c>
      <c r="G186" s="16">
        <f>+'SCC x Atuacao = Serv. Industria'!G218/'SCC x Atuacao = Serv. Industria'!G186-1</f>
        <v>4.6428562249843264E-2</v>
      </c>
      <c r="H186" s="16">
        <f>+'SCC x Atuacao = Serv. Industria'!H218/'SCC x Atuacao = Serv. Industria'!H186-1</f>
        <v>0.18218300919824171</v>
      </c>
      <c r="I186" s="16">
        <f>+'SCC x Atuacao = Serv. Industria'!I218/'SCC x Atuacao = Serv. Industria'!I186-1</f>
        <v>-0.29736133126856878</v>
      </c>
      <c r="J186" s="16">
        <f>+'SCC x Atuacao = Serv. Industria'!J218/'SCC x Atuacao = Serv. Industria'!J186-1</f>
        <v>-3.567752428438864E-2</v>
      </c>
      <c r="K186" s="16">
        <f>+'SCC x Atuacao = Serv. Industria'!K218/'SCC x Atuacao = Serv. Industria'!K186-1</f>
        <v>9.5637060657297601E-2</v>
      </c>
      <c r="L186" s="16">
        <f>+'SCC x Atuacao = Serv. Industria'!L218/'SCC x Atuacao = Serv. Industria'!L186-1</f>
        <v>8.3744597126586218E-2</v>
      </c>
    </row>
    <row r="187" spans="1:12" x14ac:dyDescent="0.25">
      <c r="A187" s="122" t="s">
        <v>550</v>
      </c>
      <c r="B187" s="16">
        <f>+'SCC x Atuacao = Serv. Industria'!B219/'SCC x Atuacao = Serv. Industria'!B187-1</f>
        <v>1.1882874618796002E-3</v>
      </c>
      <c r="C187" s="16">
        <f>+'SCC x Atuacao = Serv. Industria'!C219/'SCC x Atuacao = Serv. Industria'!C187-1</f>
        <v>7.8109842469675783E-4</v>
      </c>
      <c r="D187" s="16">
        <f>+'SCC x Atuacao = Serv. Industria'!D219/'SCC x Atuacao = Serv. Industria'!D187-1</f>
        <v>9.2630069684710437E-2</v>
      </c>
      <c r="E187" s="16">
        <f>+'SCC x Atuacao = Serv. Industria'!E219/'SCC x Atuacao = Serv. Industria'!E187-1</f>
        <v>0.64574658427606058</v>
      </c>
      <c r="F187" s="16">
        <f>+'SCC x Atuacao = Serv. Industria'!F219/'SCC x Atuacao = Serv. Industria'!F187-1</f>
        <v>-3.8370956044077031E-2</v>
      </c>
      <c r="G187" s="16">
        <f>+'SCC x Atuacao = Serv. Industria'!G219/'SCC x Atuacao = Serv. Industria'!G187-1</f>
        <v>5.6908869824262132E-2</v>
      </c>
      <c r="H187" s="16">
        <f>+'SCC x Atuacao = Serv. Industria'!H219/'SCC x Atuacao = Serv. Industria'!H187-1</f>
        <v>0.43549562381362805</v>
      </c>
      <c r="I187" s="16">
        <f>+'SCC x Atuacao = Serv. Industria'!I219/'SCC x Atuacao = Serv. Industria'!I187-1</f>
        <v>5.6379183675400402E-2</v>
      </c>
      <c r="J187" s="16">
        <f>+'SCC x Atuacao = Serv. Industria'!J219/'SCC x Atuacao = Serv. Industria'!J187-1</f>
        <v>0.3669944996413117</v>
      </c>
      <c r="K187" s="16">
        <f>+'SCC x Atuacao = Serv. Industria'!K219/'SCC x Atuacao = Serv. Industria'!K187-1</f>
        <v>5.3453661973771105E-2</v>
      </c>
      <c r="L187" s="16">
        <f>+'SCC x Atuacao = Serv. Industria'!L219/'SCC x Atuacao = Serv. Industria'!L187-1</f>
        <v>6.2152270306162327E-2</v>
      </c>
    </row>
    <row r="188" spans="1:12" x14ac:dyDescent="0.25">
      <c r="A188" s="122" t="s">
        <v>551</v>
      </c>
      <c r="B188" s="16">
        <f>+'SCC x Atuacao = Serv. Industria'!B220/'SCC x Atuacao = Serv. Industria'!B188-1</f>
        <v>0.27863437515152634</v>
      </c>
      <c r="C188" s="16">
        <f>+'SCC x Atuacao = Serv. Industria'!C220/'SCC x Atuacao = Serv. Industria'!C188-1</f>
        <v>-1.3921736645874927E-2</v>
      </c>
      <c r="D188" s="16">
        <f>+'SCC x Atuacao = Serv. Industria'!D220/'SCC x Atuacao = Serv. Industria'!D188-1</f>
        <v>5.9966455280917597E-2</v>
      </c>
      <c r="E188" s="16">
        <f>+'SCC x Atuacao = Serv. Industria'!E220/'SCC x Atuacao = Serv. Industria'!E188-1</f>
        <v>-0.22084616557713077</v>
      </c>
      <c r="F188" s="16">
        <f>+'SCC x Atuacao = Serv. Industria'!F220/'SCC x Atuacao = Serv. Industria'!F188-1</f>
        <v>6.8012868326061238E-2</v>
      </c>
      <c r="G188" s="16">
        <f>+'SCC x Atuacao = Serv. Industria'!G220/'SCC x Atuacao = Serv. Industria'!G188-1</f>
        <v>7.0903612242706693E-2</v>
      </c>
      <c r="H188" s="16">
        <f>+'SCC x Atuacao = Serv. Industria'!H220/'SCC x Atuacao = Serv. Industria'!H188-1</f>
        <v>0.6644465250006828</v>
      </c>
      <c r="I188" s="16">
        <f>+'SCC x Atuacao = Serv. Industria'!I220/'SCC x Atuacao = Serv. Industria'!I188-1</f>
        <v>2.3894628031553511E-2</v>
      </c>
      <c r="J188" s="16">
        <f>+'SCC x Atuacao = Serv. Industria'!J220/'SCC x Atuacao = Serv. Industria'!J188-1</f>
        <v>2.7604876731961534</v>
      </c>
      <c r="K188" s="16">
        <f>+'SCC x Atuacao = Serv. Industria'!K220/'SCC x Atuacao = Serv. Industria'!K188-1</f>
        <v>0.21764893966164589</v>
      </c>
      <c r="L188" s="16">
        <f>+'SCC x Atuacao = Serv. Industria'!L220/'SCC x Atuacao = Serv. Industria'!L188-1</f>
        <v>0.12186767928436626</v>
      </c>
    </row>
    <row r="189" spans="1:12" x14ac:dyDescent="0.25">
      <c r="A189" s="122" t="s">
        <v>552</v>
      </c>
      <c r="B189" s="16">
        <f>+'SCC x Atuacao = Serv. Industria'!B221/'SCC x Atuacao = Serv. Industria'!B189-1</f>
        <v>-0.1268273829862675</v>
      </c>
      <c r="C189" s="16">
        <f>+'SCC x Atuacao = Serv. Industria'!C221/'SCC x Atuacao = Serv. Industria'!C189-1</f>
        <v>0.1488170818867538</v>
      </c>
      <c r="D189" s="16">
        <f>+'SCC x Atuacao = Serv. Industria'!D221/'SCC x Atuacao = Serv. Industria'!D189-1</f>
        <v>0.12296948580207068</v>
      </c>
      <c r="E189" s="16">
        <f>+'SCC x Atuacao = Serv. Industria'!E221/'SCC x Atuacao = Serv. Industria'!E189-1</f>
        <v>-0.72108439664669044</v>
      </c>
      <c r="F189" s="16">
        <f>+'SCC x Atuacao = Serv. Industria'!F221/'SCC x Atuacao = Serv. Industria'!F189-1</f>
        <v>-1.584416593061222E-2</v>
      </c>
      <c r="G189" s="16">
        <f>+'SCC x Atuacao = Serv. Industria'!G221/'SCC x Atuacao = Serv. Industria'!G189-1</f>
        <v>-9.2695101304833161E-2</v>
      </c>
      <c r="H189" s="16">
        <f>+'SCC x Atuacao = Serv. Industria'!H221/'SCC x Atuacao = Serv. Industria'!H189-1</f>
        <v>0.24443544974788356</v>
      </c>
      <c r="I189" s="16">
        <f>+'SCC x Atuacao = Serv. Industria'!I221/'SCC x Atuacao = Serv. Industria'!I189-1</f>
        <v>0.11247088027084762</v>
      </c>
      <c r="J189" s="16">
        <f>+'SCC x Atuacao = Serv. Industria'!J221/'SCC x Atuacao = Serv. Industria'!J189-1</f>
        <v>-0.10309634175161742</v>
      </c>
      <c r="K189" s="16">
        <f>+'SCC x Atuacao = Serv. Industria'!K221/'SCC x Atuacao = Serv. Industria'!K189-1</f>
        <v>5.6106231199684053E-2</v>
      </c>
      <c r="L189" s="16">
        <f>+'SCC x Atuacao = Serv. Industria'!L221/'SCC x Atuacao = Serv. Industria'!L189-1</f>
        <v>5.8526863694824405E-2</v>
      </c>
    </row>
    <row r="190" spans="1:12" x14ac:dyDescent="0.25">
      <c r="A190" s="122" t="s">
        <v>553</v>
      </c>
      <c r="B190" s="16">
        <f>+'SCC x Atuacao = Serv. Industria'!B222/'SCC x Atuacao = Serv. Industria'!B190-1</f>
        <v>6.555169121237725E-2</v>
      </c>
      <c r="C190" s="16">
        <f>+'SCC x Atuacao = Serv. Industria'!C222/'SCC x Atuacao = Serv. Industria'!C190-1</f>
        <v>-0.22999757030630485</v>
      </c>
      <c r="D190" s="16">
        <f>+'SCC x Atuacao = Serv. Industria'!D222/'SCC x Atuacao = Serv. Industria'!D190-1</f>
        <v>0.19825685249717306</v>
      </c>
      <c r="E190" s="16">
        <f>+'SCC x Atuacao = Serv. Industria'!E222/'SCC x Atuacao = Serv. Industria'!E190-1</f>
        <v>0.31597682350258949</v>
      </c>
      <c r="F190" s="16">
        <f>+'SCC x Atuacao = Serv. Industria'!F222/'SCC x Atuacao = Serv. Industria'!F190-1</f>
        <v>4.5072125702767085E-2</v>
      </c>
      <c r="G190" s="16">
        <f>+'SCC x Atuacao = Serv. Industria'!G222/'SCC x Atuacao = Serv. Industria'!G190-1</f>
        <v>4.1161875743965126E-2</v>
      </c>
      <c r="H190" s="16">
        <f>+'SCC x Atuacao = Serv. Industria'!H222/'SCC x Atuacao = Serv. Industria'!H190-1</f>
        <v>0.19058808070734745</v>
      </c>
      <c r="I190" s="16">
        <f>+'SCC x Atuacao = Serv. Industria'!I222/'SCC x Atuacao = Serv. Industria'!I190-1</f>
        <v>8.0288209207510564E-2</v>
      </c>
      <c r="J190" s="16">
        <f>+'SCC x Atuacao = Serv. Industria'!J222/'SCC x Atuacao = Serv. Industria'!J190-1</f>
        <v>1.0051037563045062</v>
      </c>
      <c r="K190" s="16">
        <f>+'SCC x Atuacao = Serv. Industria'!K222/'SCC x Atuacao = Serv. Industria'!K190-1</f>
        <v>4.66187944833798E-2</v>
      </c>
      <c r="L190" s="16">
        <f>+'SCC x Atuacao = Serv. Industria'!L222/'SCC x Atuacao = Serv. Industria'!L190-1</f>
        <v>0.13774760668897224</v>
      </c>
    </row>
    <row r="191" spans="1:12" x14ac:dyDescent="0.25">
      <c r="A191" s="122" t="s">
        <v>554</v>
      </c>
      <c r="B191" s="16">
        <f>+'SCC x Atuacao = Serv. Industria'!B223/'SCC x Atuacao = Serv. Industria'!B191-1</f>
        <v>0.19720599364554081</v>
      </c>
      <c r="C191" s="16">
        <f>+'SCC x Atuacao = Serv. Industria'!C223/'SCC x Atuacao = Serv. Industria'!C191-1</f>
        <v>0.30672221821060708</v>
      </c>
      <c r="D191" s="16">
        <f>+'SCC x Atuacao = Serv. Industria'!D223/'SCC x Atuacao = Serv. Industria'!D191-1</f>
        <v>7.0676917126504479E-2</v>
      </c>
      <c r="E191" s="16">
        <f>+'SCC x Atuacao = Serv. Industria'!E223/'SCC x Atuacao = Serv. Industria'!E191-1</f>
        <v>0.48919472921534424</v>
      </c>
      <c r="F191" s="16">
        <f>+'SCC x Atuacao = Serv. Industria'!F223/'SCC x Atuacao = Serv. Industria'!F191-1</f>
        <v>9.847701077244575E-2</v>
      </c>
      <c r="G191" s="16">
        <f>+'SCC x Atuacao = Serv. Industria'!G223/'SCC x Atuacao = Serv. Industria'!G191-1</f>
        <v>5.1307771832447502E-2</v>
      </c>
      <c r="H191" s="16">
        <f>+'SCC x Atuacao = Serv. Industria'!H223/'SCC x Atuacao = Serv. Industria'!H191-1</f>
        <v>0.3219504697785065</v>
      </c>
      <c r="I191" s="16">
        <f>+'SCC x Atuacao = Serv. Industria'!I223/'SCC x Atuacao = Serv. Industria'!I191-1</f>
        <v>-0.1536566962788618</v>
      </c>
      <c r="J191" s="16">
        <f>+'SCC x Atuacao = Serv. Industria'!J223/'SCC x Atuacao = Serv. Industria'!J191-1</f>
        <v>0.40587881774781742</v>
      </c>
      <c r="K191" s="16">
        <f>+'SCC x Atuacao = Serv. Industria'!K223/'SCC x Atuacao = Serv. Industria'!K191-1</f>
        <v>-2.2667478090509841E-2</v>
      </c>
      <c r="L191" s="16">
        <f>+'SCC x Atuacao = Serv. Industria'!L223/'SCC x Atuacao = Serv. Industria'!L191-1</f>
        <v>7.6993816299560036E-2</v>
      </c>
    </row>
    <row r="192" spans="1:12" x14ac:dyDescent="0.25">
      <c r="A192" s="122" t="s">
        <v>94</v>
      </c>
      <c r="B192" s="16">
        <f>+'SCC x Atuacao = Serv. Industria'!B224/'SCC x Atuacao = Serv. Industria'!B192-1</f>
        <v>-0.12730908079544689</v>
      </c>
      <c r="C192" s="16">
        <f>+'SCC x Atuacao = Serv. Industria'!C224/'SCC x Atuacao = Serv. Industria'!C192-1</f>
        <v>2.5226036411385655E-2</v>
      </c>
      <c r="D192" s="16">
        <f>+'SCC x Atuacao = Serv. Industria'!D224/'SCC x Atuacao = Serv. Industria'!D192-1</f>
        <v>-8.2813528905325562E-3</v>
      </c>
      <c r="E192" s="16">
        <f>+'SCC x Atuacao = Serv. Industria'!E224/'SCC x Atuacao = Serv. Industria'!E192-1</f>
        <v>0.36537968613277472</v>
      </c>
      <c r="F192" s="16">
        <f>+'SCC x Atuacao = Serv. Industria'!F224/'SCC x Atuacao = Serv. Industria'!F192-1</f>
        <v>-2.9385991515721965E-2</v>
      </c>
      <c r="G192" s="16">
        <f>+'SCC x Atuacao = Serv. Industria'!G224/'SCC x Atuacao = Serv. Industria'!G192-1</f>
        <v>3.0094562237688249E-2</v>
      </c>
      <c r="H192" s="16">
        <f>+'SCC x Atuacao = Serv. Industria'!H224/'SCC x Atuacao = Serv. Industria'!H192-1</f>
        <v>0.18923741709472464</v>
      </c>
      <c r="I192" s="16">
        <f>+'SCC x Atuacao = Serv. Industria'!I224/'SCC x Atuacao = Serv. Industria'!I192-1</f>
        <v>-1.7971624496043503E-2</v>
      </c>
      <c r="J192" s="16">
        <f>+'SCC x Atuacao = Serv. Industria'!J224/'SCC x Atuacao = Serv. Industria'!J192-1</f>
        <v>8.1223859453665614E-2</v>
      </c>
      <c r="K192" s="16">
        <f>+'SCC x Atuacao = Serv. Industria'!K224/'SCC x Atuacao = Serv. Industria'!K192-1</f>
        <v>1.6743406343316503E-2</v>
      </c>
      <c r="L192" s="16">
        <f>+'SCC x Atuacao = Serv. Industria'!L224/'SCC x Atuacao = Serv. Industria'!L192-1</f>
        <v>2.0626582200915511E-3</v>
      </c>
    </row>
    <row r="193" spans="1:12" x14ac:dyDescent="0.25">
      <c r="A193" s="20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</row>
    <row r="194" spans="1:12" x14ac:dyDescent="0.25">
      <c r="A194" s="122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</row>
    <row r="195" spans="1:12" s="122" customFormat="1" x14ac:dyDescent="0.25">
      <c r="B195" s="122">
        <v>2014</v>
      </c>
      <c r="C195" s="122">
        <v>2014</v>
      </c>
      <c r="D195" s="122">
        <v>2014</v>
      </c>
      <c r="E195" s="122">
        <v>2014</v>
      </c>
      <c r="F195" s="122">
        <v>2014</v>
      </c>
      <c r="G195" s="122">
        <v>2014</v>
      </c>
      <c r="H195" s="122">
        <v>2014</v>
      </c>
      <c r="I195" s="122">
        <v>2014</v>
      </c>
      <c r="J195" s="122">
        <v>2014</v>
      </c>
      <c r="K195" s="122">
        <v>2014</v>
      </c>
      <c r="L195" s="122">
        <v>2014</v>
      </c>
    </row>
    <row r="196" spans="1:12" x14ac:dyDescent="0.25">
      <c r="A196" s="187"/>
      <c r="B196" s="122" t="s">
        <v>779</v>
      </c>
      <c r="C196" s="122" t="s">
        <v>781</v>
      </c>
      <c r="D196" s="122" t="s">
        <v>23</v>
      </c>
      <c r="E196" s="122" t="s">
        <v>786</v>
      </c>
      <c r="F196" s="122" t="s">
        <v>787</v>
      </c>
      <c r="G196" s="122" t="s">
        <v>790</v>
      </c>
      <c r="H196" s="122" t="s">
        <v>25</v>
      </c>
      <c r="I196" s="122" t="s">
        <v>24</v>
      </c>
      <c r="J196" s="122" t="s">
        <v>35</v>
      </c>
      <c r="K196" s="122" t="s">
        <v>794</v>
      </c>
      <c r="L196" s="122" t="s">
        <v>938</v>
      </c>
    </row>
    <row r="197" spans="1:12" x14ac:dyDescent="0.25">
      <c r="A197" s="122" t="s">
        <v>528</v>
      </c>
      <c r="B197" s="16">
        <f>+'SCC x Atuacao = Serv. Industria'!B229/'SCC x Atuacao = Serv. Industria'!B197-1</f>
        <v>-0.12060591361005424</v>
      </c>
      <c r="C197" s="16">
        <f>+'SCC x Atuacao = Serv. Industria'!C229/'SCC x Atuacao = Serv. Industria'!C197-1</f>
        <v>0.86300050097366099</v>
      </c>
      <c r="D197" s="16">
        <f>+'SCC x Atuacao = Serv. Industria'!D229/'SCC x Atuacao = Serv. Industria'!D197-1</f>
        <v>0.10720384928539373</v>
      </c>
      <c r="E197" s="16">
        <f>+'SCC x Atuacao = Serv. Industria'!E229/'SCC x Atuacao = Serv. Industria'!E197-1</f>
        <v>0.17820503837885959</v>
      </c>
      <c r="F197" s="16">
        <f>+'SCC x Atuacao = Serv. Industria'!F229/'SCC x Atuacao = Serv. Industria'!F197-1</f>
        <v>0.69559878002385478</v>
      </c>
      <c r="G197" s="16">
        <f>+'SCC x Atuacao = Serv. Industria'!G229/'SCC x Atuacao = Serv. Industria'!G197-1</f>
        <v>0.10678406538489993</v>
      </c>
      <c r="H197" s="16">
        <f>+'SCC x Atuacao = Serv. Industria'!H229/'SCC x Atuacao = Serv. Industria'!H197-1</f>
        <v>-0.2394561814514482</v>
      </c>
      <c r="I197" s="16">
        <f>+'SCC x Atuacao = Serv. Industria'!I229/'SCC x Atuacao = Serv. Industria'!I197-1</f>
        <v>-0.17544561285797622</v>
      </c>
      <c r="J197" s="16">
        <f>+'SCC x Atuacao = Serv. Industria'!J229/'SCC x Atuacao = Serv. Industria'!J197-1</f>
        <v>5.9902851332961138E-2</v>
      </c>
      <c r="K197" s="16">
        <f>+'SCC x Atuacao = Serv. Industria'!K229/'SCC x Atuacao = Serv. Industria'!K197-1</f>
        <v>0.66702143543202652</v>
      </c>
      <c r="L197" s="16">
        <f>+'SCC x Atuacao = Serv. Industria'!L229/'SCC x Atuacao = Serv. Industria'!L197-1</f>
        <v>0.1696897644772446</v>
      </c>
    </row>
    <row r="198" spans="1:12" x14ac:dyDescent="0.25">
      <c r="A198" s="122" t="s">
        <v>529</v>
      </c>
      <c r="B198" s="16">
        <f>+'SCC x Atuacao = Serv. Industria'!B230/'SCC x Atuacao = Serv. Industria'!B198-1</f>
        <v>0.1215880333051742</v>
      </c>
      <c r="C198" s="16">
        <f>+'SCC x Atuacao = Serv. Industria'!C230/'SCC x Atuacao = Serv. Industria'!C198-1</f>
        <v>0.49127704597883848</v>
      </c>
      <c r="D198" s="16">
        <f>+'SCC x Atuacao = Serv. Industria'!D230/'SCC x Atuacao = Serv. Industria'!D198-1</f>
        <v>1.9738732023451E-2</v>
      </c>
      <c r="E198" s="16" t="e">
        <f>+'SCC x Atuacao = Serv. Industria'!E230/'SCC x Atuacao = Serv. Industria'!E198-1</f>
        <v>#DIV/0!</v>
      </c>
      <c r="F198" s="16">
        <f>+'SCC x Atuacao = Serv. Industria'!F230/'SCC x Atuacao = Serv. Industria'!F198-1</f>
        <v>1.1156537519266565</v>
      </c>
      <c r="G198" s="16">
        <f>+'SCC x Atuacao = Serv. Industria'!G230/'SCC x Atuacao = Serv. Industria'!G198-1</f>
        <v>-8.9497856215281502E-4</v>
      </c>
      <c r="H198" s="16">
        <f>+'SCC x Atuacao = Serv. Industria'!H230/'SCC x Atuacao = Serv. Industria'!H198-1</f>
        <v>-0.25843803844072089</v>
      </c>
      <c r="I198" s="16">
        <f>+'SCC x Atuacao = Serv. Industria'!I230/'SCC x Atuacao = Serv. Industria'!I198-1</f>
        <v>2.8580372063638615E-2</v>
      </c>
      <c r="J198" s="16">
        <f>+'SCC x Atuacao = Serv. Industria'!J230/'SCC x Atuacao = Serv. Industria'!J198-1</f>
        <v>-0.10395319475611042</v>
      </c>
      <c r="K198" s="16">
        <f>+'SCC x Atuacao = Serv. Industria'!K230/'SCC x Atuacao = Serv. Industria'!K198-1</f>
        <v>1.6239210896149991E-2</v>
      </c>
      <c r="L198" s="16">
        <f>+'SCC x Atuacao = Serv. Industria'!L230/'SCC x Atuacao = Serv. Industria'!L198-1</f>
        <v>3.9966989686961218E-2</v>
      </c>
    </row>
    <row r="199" spans="1:12" x14ac:dyDescent="0.25">
      <c r="A199" s="122" t="s">
        <v>530</v>
      </c>
      <c r="B199" s="16">
        <f>+'SCC x Atuacao = Serv. Industria'!B231/'SCC x Atuacao = Serv. Industria'!B199-1</f>
        <v>0.17078043398956866</v>
      </c>
      <c r="C199" s="16">
        <f>+'SCC x Atuacao = Serv. Industria'!C231/'SCC x Atuacao = Serv. Industria'!C199-1</f>
        <v>0.13352530621367498</v>
      </c>
      <c r="D199" s="16">
        <f>+'SCC x Atuacao = Serv. Industria'!D231/'SCC x Atuacao = Serv. Industria'!D199-1</f>
        <v>0.1047736597793496</v>
      </c>
      <c r="E199" s="16">
        <f>+'SCC x Atuacao = Serv. Industria'!E231/'SCC x Atuacao = Serv. Industria'!E199-1</f>
        <v>-0.17978253444146153</v>
      </c>
      <c r="F199" s="16">
        <f>+'SCC x Atuacao = Serv. Industria'!F231/'SCC x Atuacao = Serv. Industria'!F199-1</f>
        <v>-6.1832299811348634E-2</v>
      </c>
      <c r="G199" s="16">
        <f>+'SCC x Atuacao = Serv. Industria'!G231/'SCC x Atuacao = Serv. Industria'!G199-1</f>
        <v>1.9537968386476479E-2</v>
      </c>
      <c r="H199" s="16">
        <f>+'SCC x Atuacao = Serv. Industria'!H231/'SCC x Atuacao = Serv. Industria'!H199-1</f>
        <v>-0.48154449733705595</v>
      </c>
      <c r="I199" s="16">
        <f>+'SCC x Atuacao = Serv. Industria'!I231/'SCC x Atuacao = Serv. Industria'!I199-1</f>
        <v>-0.87296152082944922</v>
      </c>
      <c r="J199" s="16">
        <f>+'SCC x Atuacao = Serv. Industria'!J231/'SCC x Atuacao = Serv. Industria'!J199-1</f>
        <v>-0.73979879239575208</v>
      </c>
      <c r="K199" s="16">
        <f>+'SCC x Atuacao = Serv. Industria'!K231/'SCC x Atuacao = Serv. Industria'!K199-1</f>
        <v>-2.5374376657443021E-2</v>
      </c>
      <c r="L199" s="16">
        <f>+'SCC x Atuacao = Serv. Industria'!L231/'SCC x Atuacao = Serv. Industria'!L199-1</f>
        <v>9.4823743840490859E-3</v>
      </c>
    </row>
    <row r="200" spans="1:12" x14ac:dyDescent="0.25">
      <c r="A200" s="122" t="s">
        <v>531</v>
      </c>
      <c r="B200" s="16">
        <f>+'SCC x Atuacao = Serv. Industria'!B232/'SCC x Atuacao = Serv. Industria'!B200-1</f>
        <v>1.9878097084342352</v>
      </c>
      <c r="C200" s="16">
        <f>+'SCC x Atuacao = Serv. Industria'!C232/'SCC x Atuacao = Serv. Industria'!C200-1</f>
        <v>-0.62327392751550148</v>
      </c>
      <c r="D200" s="16">
        <f>+'SCC x Atuacao = Serv. Industria'!D232/'SCC x Atuacao = Serv. Industria'!D200-1</f>
        <v>3.1642521824653214E-2</v>
      </c>
      <c r="E200" s="16">
        <f>+'SCC x Atuacao = Serv. Industria'!E232/'SCC x Atuacao = Serv. Industria'!E200-1</f>
        <v>-1</v>
      </c>
      <c r="F200" s="16">
        <f>+'SCC x Atuacao = Serv. Industria'!F232/'SCC x Atuacao = Serv. Industria'!F200-1</f>
        <v>-0.22668259814649439</v>
      </c>
      <c r="G200" s="16">
        <f>+'SCC x Atuacao = Serv. Industria'!G232/'SCC x Atuacao = Serv. Industria'!G200-1</f>
        <v>0.48824529511586401</v>
      </c>
      <c r="H200" s="16">
        <f>+'SCC x Atuacao = Serv. Industria'!H232/'SCC x Atuacao = Serv. Industria'!H200-1</f>
        <v>0.45066403921551412</v>
      </c>
      <c r="I200" s="16">
        <f>+'SCC x Atuacao = Serv. Industria'!I232/'SCC x Atuacao = Serv. Industria'!I200-1</f>
        <v>0.11452834273682577</v>
      </c>
      <c r="J200" s="16">
        <f>+'SCC x Atuacao = Serv. Industria'!J232/'SCC x Atuacao = Serv. Industria'!J200-1</f>
        <v>6.2785174813484446E-3</v>
      </c>
      <c r="K200" s="16">
        <f>+'SCC x Atuacao = Serv. Industria'!K232/'SCC x Atuacao = Serv. Industria'!K200-1</f>
        <v>1.0458362571809139</v>
      </c>
      <c r="L200" s="16">
        <f>+'SCC x Atuacao = Serv. Industria'!L232/'SCC x Atuacao = Serv. Industria'!L200-1</f>
        <v>6.2199316419645267E-2</v>
      </c>
    </row>
    <row r="201" spans="1:12" x14ac:dyDescent="0.25">
      <c r="A201" s="122" t="s">
        <v>532</v>
      </c>
      <c r="B201" s="16">
        <f>+'SCC x Atuacao = Serv. Industria'!B233/'SCC x Atuacao = Serv. Industria'!B201-1</f>
        <v>8.0403163041297354E-2</v>
      </c>
      <c r="C201" s="16">
        <f>+'SCC x Atuacao = Serv. Industria'!C233/'SCC x Atuacao = Serv. Industria'!C201-1</f>
        <v>0.14882423985976256</v>
      </c>
      <c r="D201" s="16">
        <f>+'SCC x Atuacao = Serv. Industria'!D233/'SCC x Atuacao = Serv. Industria'!D201-1</f>
        <v>2.5147303545193234E-2</v>
      </c>
      <c r="E201" s="16">
        <f>+'SCC x Atuacao = Serv. Industria'!E233/'SCC x Atuacao = Serv. Industria'!E201-1</f>
        <v>-2.3618404450867603E-2</v>
      </c>
      <c r="F201" s="16">
        <f>+'SCC x Atuacao = Serv. Industria'!F233/'SCC x Atuacao = Serv. Industria'!F201-1</f>
        <v>3.2863285902646977E-2</v>
      </c>
      <c r="G201" s="16">
        <f>+'SCC x Atuacao = Serv. Industria'!G233/'SCC x Atuacao = Serv. Industria'!G201-1</f>
        <v>0.10784812167715185</v>
      </c>
      <c r="H201" s="16">
        <f>+'SCC x Atuacao = Serv. Industria'!H233/'SCC x Atuacao = Serv. Industria'!H201-1</f>
        <v>1.9952222794503309</v>
      </c>
      <c r="I201" s="16">
        <f>+'SCC x Atuacao = Serv. Industria'!I233/'SCC x Atuacao = Serv. Industria'!I201-1</f>
        <v>0.49117469363391586</v>
      </c>
      <c r="J201" s="16">
        <f>+'SCC x Atuacao = Serv. Industria'!J233/'SCC x Atuacao = Serv. Industria'!J201-1</f>
        <v>-5.3349587692098743E-2</v>
      </c>
      <c r="K201" s="16">
        <f>+'SCC x Atuacao = Serv. Industria'!K233/'SCC x Atuacao = Serv. Industria'!K201-1</f>
        <v>0.2327397857262925</v>
      </c>
      <c r="L201" s="16">
        <f>+'SCC x Atuacao = Serv. Industria'!L233/'SCC x Atuacao = Serv. Industria'!L201-1</f>
        <v>6.7062974092682248E-2</v>
      </c>
    </row>
    <row r="202" spans="1:12" x14ac:dyDescent="0.25">
      <c r="A202" s="122" t="s">
        <v>533</v>
      </c>
      <c r="B202" s="16">
        <f>+'SCC x Atuacao = Serv. Industria'!B234/'SCC x Atuacao = Serv. Industria'!B202-1</f>
        <v>1.7951278091720146E-2</v>
      </c>
      <c r="C202" s="16">
        <f>+'SCC x Atuacao = Serv. Industria'!C234/'SCC x Atuacao = Serv. Industria'!C202-1</f>
        <v>-2.0490161701833709E-2</v>
      </c>
      <c r="D202" s="16">
        <f>+'SCC x Atuacao = Serv. Industria'!D234/'SCC x Atuacao = Serv. Industria'!D202-1</f>
        <v>0.12856524423221094</v>
      </c>
      <c r="E202" s="16" t="e">
        <f>+'SCC x Atuacao = Serv. Industria'!E234/'SCC x Atuacao = Serv. Industria'!E202-1</f>
        <v>#DIV/0!</v>
      </c>
      <c r="F202" s="16">
        <f>+'SCC x Atuacao = Serv. Industria'!F234/'SCC x Atuacao = Serv. Industria'!F202-1</f>
        <v>-0.233708656894561</v>
      </c>
      <c r="G202" s="16">
        <f>+'SCC x Atuacao = Serv. Industria'!G234/'SCC x Atuacao = Serv. Industria'!G202-1</f>
        <v>0.42931388910383883</v>
      </c>
      <c r="H202" s="16">
        <f>+'SCC x Atuacao = Serv. Industria'!H234/'SCC x Atuacao = Serv. Industria'!H202-1</f>
        <v>8.7118040344555947E-3</v>
      </c>
      <c r="I202" s="16" t="e">
        <f>+'SCC x Atuacao = Serv. Industria'!I234/'SCC x Atuacao = Serv. Industria'!I202-1</f>
        <v>#DIV/0!</v>
      </c>
      <c r="J202" s="16">
        <f>+'SCC x Atuacao = Serv. Industria'!J234/'SCC x Atuacao = Serv. Industria'!J202-1</f>
        <v>-0.12487468193847839</v>
      </c>
      <c r="K202" s="16">
        <f>+'SCC x Atuacao = Serv. Industria'!K234/'SCC x Atuacao = Serv. Industria'!K202-1</f>
        <v>-0.2942942459118536</v>
      </c>
      <c r="L202" s="16">
        <f>+'SCC x Atuacao = Serv. Industria'!L234/'SCC x Atuacao = Serv. Industria'!L202-1</f>
        <v>7.4865870815080893E-2</v>
      </c>
    </row>
    <row r="203" spans="1:12" x14ac:dyDescent="0.25">
      <c r="A203" s="122" t="s">
        <v>534</v>
      </c>
      <c r="B203" s="16">
        <f>+'SCC x Atuacao = Serv. Industria'!B235/'SCC x Atuacao = Serv. Industria'!B203-1</f>
        <v>6.6431862964452471E-2</v>
      </c>
      <c r="C203" s="16">
        <f>+'SCC x Atuacao = Serv. Industria'!C235/'SCC x Atuacao = Serv. Industria'!C203-1</f>
        <v>0.29371997145983619</v>
      </c>
      <c r="D203" s="16">
        <f>+'SCC x Atuacao = Serv. Industria'!D235/'SCC x Atuacao = Serv. Industria'!D203-1</f>
        <v>0.12495073321253525</v>
      </c>
      <c r="E203" s="16">
        <f>+'SCC x Atuacao = Serv. Industria'!E235/'SCC x Atuacao = Serv. Industria'!E203-1</f>
        <v>2.1662801551676378</v>
      </c>
      <c r="F203" s="16">
        <f>+'SCC x Atuacao = Serv. Industria'!F235/'SCC x Atuacao = Serv. Industria'!F203-1</f>
        <v>-0.13845475329794654</v>
      </c>
      <c r="G203" s="16">
        <f>+'SCC x Atuacao = Serv. Industria'!G235/'SCC x Atuacao = Serv. Industria'!G203-1</f>
        <v>0.10820093611573345</v>
      </c>
      <c r="H203" s="16">
        <f>+'SCC x Atuacao = Serv. Industria'!H235/'SCC x Atuacao = Serv. Industria'!H203-1</f>
        <v>1.9382970624315377E-5</v>
      </c>
      <c r="I203" s="16" t="e">
        <f>+'SCC x Atuacao = Serv. Industria'!I235/'SCC x Atuacao = Serv. Industria'!I203-1</f>
        <v>#DIV/0!</v>
      </c>
      <c r="J203" s="16">
        <f>+'SCC x Atuacao = Serv. Industria'!J235/'SCC x Atuacao = Serv. Industria'!J203-1</f>
        <v>0.68213094006247355</v>
      </c>
      <c r="K203" s="16">
        <f>+'SCC x Atuacao = Serv. Industria'!K235/'SCC x Atuacao = Serv. Industria'!K203-1</f>
        <v>-7.9544837137420998E-2</v>
      </c>
      <c r="L203" s="16">
        <f>+'SCC x Atuacao = Serv. Industria'!L235/'SCC x Atuacao = Serv. Industria'!L203-1</f>
        <v>8.2180198525986237E-2</v>
      </c>
    </row>
    <row r="204" spans="1:12" x14ac:dyDescent="0.25">
      <c r="A204" s="122" t="s">
        <v>535</v>
      </c>
      <c r="B204" s="16">
        <f>+'SCC x Atuacao = Serv. Industria'!B236/'SCC x Atuacao = Serv. Industria'!B204-1</f>
        <v>0.43463601878214941</v>
      </c>
      <c r="C204" s="16">
        <f>+'SCC x Atuacao = Serv. Industria'!C236/'SCC x Atuacao = Serv. Industria'!C204-1</f>
        <v>0.20313329902328014</v>
      </c>
      <c r="D204" s="16">
        <f>+'SCC x Atuacao = Serv. Industria'!D236/'SCC x Atuacao = Serv. Industria'!D204-1</f>
        <v>1.9528868920056341E-2</v>
      </c>
      <c r="E204" s="16">
        <f>+'SCC x Atuacao = Serv. Industria'!E236/'SCC x Atuacao = Serv. Industria'!E204-1</f>
        <v>0.53546188059671307</v>
      </c>
      <c r="F204" s="16">
        <f>+'SCC x Atuacao = Serv. Industria'!F236/'SCC x Atuacao = Serv. Industria'!F204-1</f>
        <v>-0.16325176090909055</v>
      </c>
      <c r="G204" s="16">
        <f>+'SCC x Atuacao = Serv. Industria'!G236/'SCC x Atuacao = Serv. Industria'!G204-1</f>
        <v>0.26036174211584573</v>
      </c>
      <c r="H204" s="16">
        <f>+'SCC x Atuacao = Serv. Industria'!H236/'SCC x Atuacao = Serv. Industria'!H204-1</f>
        <v>-0.16125174833115852</v>
      </c>
      <c r="I204" s="16">
        <f>+'SCC x Atuacao = Serv. Industria'!I236/'SCC x Atuacao = Serv. Industria'!I204-1</f>
        <v>-0.23674561522235149</v>
      </c>
      <c r="J204" s="16">
        <f>+'SCC x Atuacao = Serv. Industria'!J236/'SCC x Atuacao = Serv. Industria'!J204-1</f>
        <v>-0.19396389948766568</v>
      </c>
      <c r="K204" s="16">
        <f>+'SCC x Atuacao = Serv. Industria'!K236/'SCC x Atuacao = Serv. Industria'!K204-1</f>
        <v>-5.8092192740336168E-2</v>
      </c>
      <c r="L204" s="16">
        <f>+'SCC x Atuacao = Serv. Industria'!L236/'SCC x Atuacao = Serv. Industria'!L204-1</f>
        <v>1.2230280373652702E-2</v>
      </c>
    </row>
    <row r="205" spans="1:12" x14ac:dyDescent="0.25">
      <c r="A205" s="122" t="s">
        <v>536</v>
      </c>
      <c r="B205" s="16">
        <f>+'SCC x Atuacao = Serv. Industria'!B237/'SCC x Atuacao = Serv. Industria'!B205-1</f>
        <v>-9.3549498033822731E-2</v>
      </c>
      <c r="C205" s="16">
        <f>+'SCC x Atuacao = Serv. Industria'!C237/'SCC x Atuacao = Serv. Industria'!C205-1</f>
        <v>-7.1196622777004115E-2</v>
      </c>
      <c r="D205" s="16">
        <f>+'SCC x Atuacao = Serv. Industria'!D237/'SCC x Atuacao = Serv. Industria'!D205-1</f>
        <v>1.4073081505759699E-2</v>
      </c>
      <c r="E205" s="16">
        <f>+'SCC x Atuacao = Serv. Industria'!E237/'SCC x Atuacao = Serv. Industria'!E205-1</f>
        <v>6.2023052154024372E-2</v>
      </c>
      <c r="F205" s="16">
        <f>+'SCC x Atuacao = Serv. Industria'!F237/'SCC x Atuacao = Serv. Industria'!F205-1</f>
        <v>-6.5118068030806775E-2</v>
      </c>
      <c r="G205" s="16">
        <f>+'SCC x Atuacao = Serv. Industria'!G237/'SCC x Atuacao = Serv. Industria'!G205-1</f>
        <v>-8.1543944251766365E-2</v>
      </c>
      <c r="H205" s="16">
        <f>+'SCC x Atuacao = Serv. Industria'!H237/'SCC x Atuacao = Serv. Industria'!H205-1</f>
        <v>-2.3193032104675271E-2</v>
      </c>
      <c r="I205" s="16">
        <f>+'SCC x Atuacao = Serv. Industria'!I237/'SCC x Atuacao = Serv. Industria'!I205-1</f>
        <v>0.21136951168401752</v>
      </c>
      <c r="J205" s="16">
        <f>+'SCC x Atuacao = Serv. Industria'!J237/'SCC x Atuacao = Serv. Industria'!J205-1</f>
        <v>-0.40856389003263904</v>
      </c>
      <c r="K205" s="16">
        <f>+'SCC x Atuacao = Serv. Industria'!K237/'SCC x Atuacao = Serv. Industria'!K205-1</f>
        <v>-0.55804202253055246</v>
      </c>
      <c r="L205" s="16">
        <f>+'SCC x Atuacao = Serv. Industria'!L237/'SCC x Atuacao = Serv. Industria'!L205-1</f>
        <v>-0.12506808893639165</v>
      </c>
    </row>
    <row r="206" spans="1:12" x14ac:dyDescent="0.25">
      <c r="A206" s="122" t="s">
        <v>537</v>
      </c>
      <c r="B206" s="16">
        <f>+'SCC x Atuacao = Serv. Industria'!B238/'SCC x Atuacao = Serv. Industria'!B206-1</f>
        <v>8.4896314637219916E-2</v>
      </c>
      <c r="C206" s="16">
        <f>+'SCC x Atuacao = Serv. Industria'!C238/'SCC x Atuacao = Serv. Industria'!C206-1</f>
        <v>-0.12359065501037192</v>
      </c>
      <c r="D206" s="16">
        <f>+'SCC x Atuacao = Serv. Industria'!D238/'SCC x Atuacao = Serv. Industria'!D206-1</f>
        <v>0.35415863151666582</v>
      </c>
      <c r="E206" s="16">
        <f>+'SCC x Atuacao = Serv. Industria'!E238/'SCC x Atuacao = Serv. Industria'!E206-1</f>
        <v>0.72802898161563578</v>
      </c>
      <c r="F206" s="16">
        <f>+'SCC x Atuacao = Serv. Industria'!F238/'SCC x Atuacao = Serv. Industria'!F206-1</f>
        <v>-0.1123698166089937</v>
      </c>
      <c r="G206" s="16">
        <f>+'SCC x Atuacao = Serv. Industria'!G238/'SCC x Atuacao = Serv. Industria'!G206-1</f>
        <v>3.1589577212667086E-2</v>
      </c>
      <c r="H206" s="16">
        <f>+'SCC x Atuacao = Serv. Industria'!H238/'SCC x Atuacao = Serv. Industria'!H206-1</f>
        <v>0.24517516390774641</v>
      </c>
      <c r="I206" s="16">
        <f>+'SCC x Atuacao = Serv. Industria'!I238/'SCC x Atuacao = Serv. Industria'!I206-1</f>
        <v>-9.1993928411500003E-2</v>
      </c>
      <c r="J206" s="16">
        <f>+'SCC x Atuacao = Serv. Industria'!J238/'SCC x Atuacao = Serv. Industria'!J206-1</f>
        <v>0.64483992467626683</v>
      </c>
      <c r="K206" s="16">
        <f>+'SCC x Atuacao = Serv. Industria'!K238/'SCC x Atuacao = Serv. Industria'!K206-1</f>
        <v>0.16411492084422563</v>
      </c>
      <c r="L206" s="16">
        <f>+'SCC x Atuacao = Serv. Industria'!L238/'SCC x Atuacao = Serv. Industria'!L206-1</f>
        <v>0.1551506182146245</v>
      </c>
    </row>
    <row r="207" spans="1:12" x14ac:dyDescent="0.25">
      <c r="A207" s="122" t="s">
        <v>538</v>
      </c>
      <c r="B207" s="16">
        <f>+'SCC x Atuacao = Serv. Industria'!B239/'SCC x Atuacao = Serv. Industria'!B207-1</f>
        <v>-0.11451226031911632</v>
      </c>
      <c r="C207" s="16">
        <f>+'SCC x Atuacao = Serv. Industria'!C239/'SCC x Atuacao = Serv. Industria'!C207-1</f>
        <v>9.0870836764745277E-2</v>
      </c>
      <c r="D207" s="16">
        <f>+'SCC x Atuacao = Serv. Industria'!D239/'SCC x Atuacao = Serv. Industria'!D207-1</f>
        <v>5.4001343957918113E-2</v>
      </c>
      <c r="E207" s="16">
        <f>+'SCC x Atuacao = Serv. Industria'!E239/'SCC x Atuacao = Serv. Industria'!E207-1</f>
        <v>0.2372682918015161</v>
      </c>
      <c r="F207" s="16">
        <f>+'SCC x Atuacao = Serv. Industria'!F239/'SCC x Atuacao = Serv. Industria'!F207-1</f>
        <v>-0.1048018905049819</v>
      </c>
      <c r="G207" s="16">
        <f>+'SCC x Atuacao = Serv. Industria'!G239/'SCC x Atuacao = Serv. Industria'!G207-1</f>
        <v>-3.1891511437374342E-2</v>
      </c>
      <c r="H207" s="16">
        <f>+'SCC x Atuacao = Serv. Industria'!H239/'SCC x Atuacao = Serv. Industria'!H207-1</f>
        <v>3.8156253564896492E-2</v>
      </c>
      <c r="I207" s="16">
        <f>+'SCC x Atuacao = Serv. Industria'!I239/'SCC x Atuacao = Serv. Industria'!I207-1</f>
        <v>0.95674476989138246</v>
      </c>
      <c r="J207" s="16">
        <f>+'SCC x Atuacao = Serv. Industria'!J239/'SCC x Atuacao = Serv. Industria'!J207-1</f>
        <v>1.2879627801712701E-2</v>
      </c>
      <c r="K207" s="16">
        <f>+'SCC x Atuacao = Serv. Industria'!K239/'SCC x Atuacao = Serv. Industria'!K207-1</f>
        <v>0.2118839617599455</v>
      </c>
      <c r="L207" s="16">
        <f>+'SCC x Atuacao = Serv. Industria'!L239/'SCC x Atuacao = Serv. Industria'!L207-1</f>
        <v>5.1037585542981434E-2</v>
      </c>
    </row>
    <row r="208" spans="1:12" x14ac:dyDescent="0.25">
      <c r="A208" s="122" t="s">
        <v>539</v>
      </c>
      <c r="B208" s="16">
        <f>+'SCC x Atuacao = Serv. Industria'!B240/'SCC x Atuacao = Serv. Industria'!B208-1</f>
        <v>0.61304256444942173</v>
      </c>
      <c r="C208" s="16">
        <f>+'SCC x Atuacao = Serv. Industria'!C240/'SCC x Atuacao = Serv. Industria'!C208-1</f>
        <v>0.29115459569463575</v>
      </c>
      <c r="D208" s="16">
        <f>+'SCC x Atuacao = Serv. Industria'!D240/'SCC x Atuacao = Serv. Industria'!D208-1</f>
        <v>0.18651845539272371</v>
      </c>
      <c r="E208" s="16">
        <f>+'SCC x Atuacao = Serv. Industria'!E240/'SCC x Atuacao = Serv. Industria'!E208-1</f>
        <v>1.0699927952996875</v>
      </c>
      <c r="F208" s="16">
        <f>+'SCC x Atuacao = Serv. Industria'!F240/'SCC x Atuacao = Serv. Industria'!F208-1</f>
        <v>-4.6497270831603599E-2</v>
      </c>
      <c r="G208" s="16">
        <f>+'SCC x Atuacao = Serv. Industria'!G240/'SCC x Atuacao = Serv. Industria'!G208-1</f>
        <v>0.16999204052405381</v>
      </c>
      <c r="H208" s="16">
        <f>+'SCC x Atuacao = Serv. Industria'!H240/'SCC x Atuacao = Serv. Industria'!H208-1</f>
        <v>0.33134717276485826</v>
      </c>
      <c r="I208" s="16">
        <f>+'SCC x Atuacao = Serv. Industria'!I240/'SCC x Atuacao = Serv. Industria'!I208-1</f>
        <v>-0.16554926116808866</v>
      </c>
      <c r="J208" s="16" t="e">
        <f>+'SCC x Atuacao = Serv. Industria'!J240/'SCC x Atuacao = Serv. Industria'!J208-1</f>
        <v>#DIV/0!</v>
      </c>
      <c r="K208" s="16">
        <f>+'SCC x Atuacao = Serv. Industria'!K240/'SCC x Atuacao = Serv. Industria'!K208-1</f>
        <v>9.2712892793773705E-2</v>
      </c>
      <c r="L208" s="16">
        <f>+'SCC x Atuacao = Serv. Industria'!L240/'SCC x Atuacao = Serv. Industria'!L208-1</f>
        <v>0.16775569613529751</v>
      </c>
    </row>
    <row r="209" spans="1:12" x14ac:dyDescent="0.25">
      <c r="A209" s="122" t="s">
        <v>540</v>
      </c>
      <c r="B209" s="16">
        <f>+'SCC x Atuacao = Serv. Industria'!B241/'SCC x Atuacao = Serv. Industria'!B209-1</f>
        <v>0.54082228972020308</v>
      </c>
      <c r="C209" s="16">
        <f>+'SCC x Atuacao = Serv. Industria'!C241/'SCC x Atuacao = Serv. Industria'!C209-1</f>
        <v>7.5507340113301735E-2</v>
      </c>
      <c r="D209" s="16">
        <f>+'SCC x Atuacao = Serv. Industria'!D241/'SCC x Atuacao = Serv. Industria'!D209-1</f>
        <v>-8.1672085321987331E-2</v>
      </c>
      <c r="E209" s="16">
        <f>+'SCC x Atuacao = Serv. Industria'!E241/'SCC x Atuacao = Serv. Industria'!E209-1</f>
        <v>-0.59245788310027736</v>
      </c>
      <c r="F209" s="16">
        <f>+'SCC x Atuacao = Serv. Industria'!F241/'SCC x Atuacao = Serv. Industria'!F209-1</f>
        <v>-3.5911666495119454E-2</v>
      </c>
      <c r="G209" s="16">
        <f>+'SCC x Atuacao = Serv. Industria'!G241/'SCC x Atuacao = Serv. Industria'!G209-1</f>
        <v>-0.14917887289550336</v>
      </c>
      <c r="H209" s="16">
        <f>+'SCC x Atuacao = Serv. Industria'!H241/'SCC x Atuacao = Serv. Industria'!H209-1</f>
        <v>0.20783423709666682</v>
      </c>
      <c r="I209" s="16">
        <f>+'SCC x Atuacao = Serv. Industria'!I241/'SCC x Atuacao = Serv. Industria'!I209-1</f>
        <v>-8.8671733365158212E-2</v>
      </c>
      <c r="J209" s="16">
        <f>+'SCC x Atuacao = Serv. Industria'!J241/'SCC x Atuacao = Serv. Industria'!J209-1</f>
        <v>-4.5189540134234374E-2</v>
      </c>
      <c r="K209" s="16">
        <f>+'SCC x Atuacao = Serv. Industria'!K241/'SCC x Atuacao = Serv. Industria'!K209-1</f>
        <v>8.5329835433297418E-2</v>
      </c>
      <c r="L209" s="16">
        <f>+'SCC x Atuacao = Serv. Industria'!L241/'SCC x Atuacao = Serv. Industria'!L209-1</f>
        <v>-3.8640546794862507E-2</v>
      </c>
    </row>
    <row r="210" spans="1:12" x14ac:dyDescent="0.25">
      <c r="A210" s="122" t="s">
        <v>541</v>
      </c>
      <c r="B210" s="16">
        <f>+'SCC x Atuacao = Serv. Industria'!B242/'SCC x Atuacao = Serv. Industria'!B210-1</f>
        <v>0.68295542641560503</v>
      </c>
      <c r="C210" s="16">
        <f>+'SCC x Atuacao = Serv. Industria'!C242/'SCC x Atuacao = Serv. Industria'!C210-1</f>
        <v>1.0171685853749501E-2</v>
      </c>
      <c r="D210" s="16">
        <f>+'SCC x Atuacao = Serv. Industria'!D242/'SCC x Atuacao = Serv. Industria'!D210-1</f>
        <v>8.920076814658362E-2</v>
      </c>
      <c r="E210" s="16">
        <f>+'SCC x Atuacao = Serv. Industria'!E242/'SCC x Atuacao = Serv. Industria'!E210-1</f>
        <v>-0.32420153648656258</v>
      </c>
      <c r="F210" s="16">
        <f>+'SCC x Atuacao = Serv. Industria'!F242/'SCC x Atuacao = Serv. Industria'!F210-1</f>
        <v>3.8634624840964857</v>
      </c>
      <c r="G210" s="16">
        <f>+'SCC x Atuacao = Serv. Industria'!G242/'SCC x Atuacao = Serv. Industria'!G210-1</f>
        <v>6.9695753038868213E-2</v>
      </c>
      <c r="H210" s="16">
        <f>+'SCC x Atuacao = Serv. Industria'!H242/'SCC x Atuacao = Serv. Industria'!H210-1</f>
        <v>0.66980831579244038</v>
      </c>
      <c r="I210" s="16">
        <f>+'SCC x Atuacao = Serv. Industria'!I242/'SCC x Atuacao = Serv. Industria'!I210-1</f>
        <v>-0.27632124121940616</v>
      </c>
      <c r="J210" s="16">
        <f>+'SCC x Atuacao = Serv. Industria'!J242/'SCC x Atuacao = Serv. Industria'!J210-1</f>
        <v>-0.19205840340732616</v>
      </c>
      <c r="K210" s="16">
        <f>+'SCC x Atuacao = Serv. Industria'!K242/'SCC x Atuacao = Serv. Industria'!K210-1</f>
        <v>0.26593280190299651</v>
      </c>
      <c r="L210" s="16">
        <f>+'SCC x Atuacao = Serv. Industria'!L242/'SCC x Atuacao = Serv. Industria'!L210-1</f>
        <v>0.18949152594408036</v>
      </c>
    </row>
    <row r="211" spans="1:12" x14ac:dyDescent="0.25">
      <c r="A211" s="122" t="s">
        <v>542</v>
      </c>
      <c r="B211" s="16">
        <f>+'SCC x Atuacao = Serv. Industria'!B243/'SCC x Atuacao = Serv. Industria'!B211-1</f>
        <v>-0.21366753257064741</v>
      </c>
      <c r="C211" s="16">
        <f>+'SCC x Atuacao = Serv. Industria'!C243/'SCC x Atuacao = Serv. Industria'!C211-1</f>
        <v>-0.38795910419312019</v>
      </c>
      <c r="D211" s="16">
        <f>+'SCC x Atuacao = Serv. Industria'!D243/'SCC x Atuacao = Serv. Industria'!D211-1</f>
        <v>0.24748168479811317</v>
      </c>
      <c r="E211" s="16">
        <f>+'SCC x Atuacao = Serv. Industria'!E243/'SCC x Atuacao = Serv. Industria'!E211-1</f>
        <v>5.0415053407184551E-3</v>
      </c>
      <c r="F211" s="16">
        <f>+'SCC x Atuacao = Serv. Industria'!F243/'SCC x Atuacao = Serv. Industria'!F211-1</f>
        <v>-0.16259265011004365</v>
      </c>
      <c r="G211" s="16">
        <f>+'SCC x Atuacao = Serv. Industria'!G243/'SCC x Atuacao = Serv. Industria'!G211-1</f>
        <v>0.16212873595766553</v>
      </c>
      <c r="H211" s="16">
        <f>+'SCC x Atuacao = Serv. Industria'!H243/'SCC x Atuacao = Serv. Industria'!H211-1</f>
        <v>-0.1047230977887611</v>
      </c>
      <c r="I211" s="16" t="e">
        <f>+'SCC x Atuacao = Serv. Industria'!I243/'SCC x Atuacao = Serv. Industria'!I211-1</f>
        <v>#DIV/0!</v>
      </c>
      <c r="J211" s="16">
        <f>+'SCC x Atuacao = Serv. Industria'!J243/'SCC x Atuacao = Serv. Industria'!J211-1</f>
        <v>0.33614247675699693</v>
      </c>
      <c r="K211" s="16">
        <f>+'SCC x Atuacao = Serv. Industria'!K243/'SCC x Atuacao = Serv. Industria'!K211-1</f>
        <v>0.12363464408116198</v>
      </c>
      <c r="L211" s="16">
        <f>+'SCC x Atuacao = Serv. Industria'!L243/'SCC x Atuacao = Serv. Industria'!L211-1</f>
        <v>7.6854709839590862E-2</v>
      </c>
    </row>
    <row r="212" spans="1:12" x14ac:dyDescent="0.25">
      <c r="A212" s="122" t="s">
        <v>543</v>
      </c>
      <c r="B212" s="16">
        <f>+'SCC x Atuacao = Serv. Industria'!B244/'SCC x Atuacao = Serv. Industria'!B212-1</f>
        <v>-0.1017666844557682</v>
      </c>
      <c r="C212" s="16">
        <f>+'SCC x Atuacao = Serv. Industria'!C244/'SCC x Atuacao = Serv. Industria'!C212-1</f>
        <v>-0.10176883333786713</v>
      </c>
      <c r="D212" s="16">
        <f>+'SCC x Atuacao = Serv. Industria'!D244/'SCC x Atuacao = Serv. Industria'!D212-1</f>
        <v>9.7247628002705699E-2</v>
      </c>
      <c r="E212" s="16">
        <f>+'SCC x Atuacao = Serv. Industria'!E244/'SCC x Atuacao = Serv. Industria'!E212-1</f>
        <v>0.1936620774764537</v>
      </c>
      <c r="F212" s="16">
        <f>+'SCC x Atuacao = Serv. Industria'!F244/'SCC x Atuacao = Serv. Industria'!F212-1</f>
        <v>7.1987609913721329E-2</v>
      </c>
      <c r="G212" s="16">
        <f>+'SCC x Atuacao = Serv. Industria'!G244/'SCC x Atuacao = Serv. Industria'!G212-1</f>
        <v>0.12974588775195306</v>
      </c>
      <c r="H212" s="16">
        <f>+'SCC x Atuacao = Serv. Industria'!H244/'SCC x Atuacao = Serv. Industria'!H212-1</f>
        <v>8.8829576503900443E-2</v>
      </c>
      <c r="I212" s="16">
        <f>+'SCC x Atuacao = Serv. Industria'!I244/'SCC x Atuacao = Serv. Industria'!I212-1</f>
        <v>1.9983617316282398E-2</v>
      </c>
      <c r="J212" s="16">
        <f>+'SCC x Atuacao = Serv. Industria'!J244/'SCC x Atuacao = Serv. Industria'!J212-1</f>
        <v>-2.0185443048471918E-2</v>
      </c>
      <c r="K212" s="16">
        <f>+'SCC x Atuacao = Serv. Industria'!K244/'SCC x Atuacao = Serv. Industria'!K212-1</f>
        <v>0.3635965741397249</v>
      </c>
      <c r="L212" s="16">
        <f>+'SCC x Atuacao = Serv. Industria'!L244/'SCC x Atuacao = Serv. Industria'!L212-1</f>
        <v>0.10111376672345629</v>
      </c>
    </row>
    <row r="213" spans="1:12" x14ac:dyDescent="0.25">
      <c r="A213" s="122" t="s">
        <v>544</v>
      </c>
      <c r="B213" s="16">
        <f>+'SCC x Atuacao = Serv. Industria'!B245/'SCC x Atuacao = Serv. Industria'!B213-1</f>
        <v>-4.5947352561104493E-2</v>
      </c>
      <c r="C213" s="16">
        <f>+'SCC x Atuacao = Serv. Industria'!C245/'SCC x Atuacao = Serv. Industria'!C213-1</f>
        <v>0.23425581907653892</v>
      </c>
      <c r="D213" s="16">
        <f>+'SCC x Atuacao = Serv. Industria'!D245/'SCC x Atuacao = Serv. Industria'!D213-1</f>
        <v>3.0433044559043942E-3</v>
      </c>
      <c r="E213" s="16">
        <f>+'SCC x Atuacao = Serv. Industria'!E245/'SCC x Atuacao = Serv. Industria'!E213-1</f>
        <v>0.18469674646245715</v>
      </c>
      <c r="F213" s="16">
        <f>+'SCC x Atuacao = Serv. Industria'!F245/'SCC x Atuacao = Serv. Industria'!F213-1</f>
        <v>-0.14148518681239686</v>
      </c>
      <c r="G213" s="16">
        <f>+'SCC x Atuacao = Serv. Industria'!G245/'SCC x Atuacao = Serv. Industria'!G213-1</f>
        <v>6.2435314724842428E-3</v>
      </c>
      <c r="H213" s="16">
        <f>+'SCC x Atuacao = Serv. Industria'!H245/'SCC x Atuacao = Serv. Industria'!H213-1</f>
        <v>-7.5016898405458998E-2</v>
      </c>
      <c r="I213" s="16">
        <f>+'SCC x Atuacao = Serv. Industria'!I245/'SCC x Atuacao = Serv. Industria'!I213-1</f>
        <v>-1.8961933041694579E-2</v>
      </c>
      <c r="J213" s="16">
        <f>+'SCC x Atuacao = Serv. Industria'!J245/'SCC x Atuacao = Serv. Industria'!J213-1</f>
        <v>5.8024604155999526E-3</v>
      </c>
      <c r="K213" s="16">
        <f>+'SCC x Atuacao = Serv. Industria'!K245/'SCC x Atuacao = Serv. Industria'!K213-1</f>
        <v>8.8885010468424674E-2</v>
      </c>
      <c r="L213" s="16">
        <f>+'SCC x Atuacao = Serv. Industria'!L245/'SCC x Atuacao = Serv. Industria'!L213-1</f>
        <v>-1.3495544962628947E-2</v>
      </c>
    </row>
    <row r="214" spans="1:12" x14ac:dyDescent="0.25">
      <c r="A214" s="122" t="s">
        <v>545</v>
      </c>
      <c r="B214" s="16">
        <f>+'SCC x Atuacao = Serv. Industria'!B246/'SCC x Atuacao = Serv. Industria'!B214-1</f>
        <v>-8.7072450467252205E-2</v>
      </c>
      <c r="C214" s="16">
        <f>+'SCC x Atuacao = Serv. Industria'!C246/'SCC x Atuacao = Serv. Industria'!C214-1</f>
        <v>-0.81000174579448014</v>
      </c>
      <c r="D214" s="16">
        <f>+'SCC x Atuacao = Serv. Industria'!D246/'SCC x Atuacao = Serv. Industria'!D214-1</f>
        <v>7.5271452793459481E-3</v>
      </c>
      <c r="E214" s="16">
        <f>+'SCC x Atuacao = Serv. Industria'!E246/'SCC x Atuacao = Serv. Industria'!E214-1</f>
        <v>-0.24878914313259071</v>
      </c>
      <c r="F214" s="16">
        <f>+'SCC x Atuacao = Serv. Industria'!F246/'SCC x Atuacao = Serv. Industria'!F214-1</f>
        <v>-6.628609721361578E-2</v>
      </c>
      <c r="G214" s="16">
        <f>+'SCC x Atuacao = Serv. Industria'!G246/'SCC x Atuacao = Serv. Industria'!G214-1</f>
        <v>5.7241419292935136E-2</v>
      </c>
      <c r="H214" s="16">
        <f>+'SCC x Atuacao = Serv. Industria'!H246/'SCC x Atuacao = Serv. Industria'!H214-1</f>
        <v>6.7464424349988672E-2</v>
      </c>
      <c r="I214" s="16">
        <f>+'SCC x Atuacao = Serv. Industria'!I246/'SCC x Atuacao = Serv. Industria'!I214-1</f>
        <v>-0.32888095247846716</v>
      </c>
      <c r="J214" s="16">
        <f>+'SCC x Atuacao = Serv. Industria'!J246/'SCC x Atuacao = Serv. Industria'!J214-1</f>
        <v>-0.14589780260493079</v>
      </c>
      <c r="K214" s="16">
        <f>+'SCC x Atuacao = Serv. Industria'!K246/'SCC x Atuacao = Serv. Industria'!K214-1</f>
        <v>0.16592931345673523</v>
      </c>
      <c r="L214" s="16">
        <f>+'SCC x Atuacao = Serv. Industria'!L246/'SCC x Atuacao = Serv. Industria'!L214-1</f>
        <v>-4.4717750538806E-2</v>
      </c>
    </row>
    <row r="215" spans="1:12" x14ac:dyDescent="0.25">
      <c r="A215" s="122" t="s">
        <v>546</v>
      </c>
      <c r="B215" s="16">
        <f>+'SCC x Atuacao = Serv. Industria'!B247/'SCC x Atuacao = Serv. Industria'!B215-1</f>
        <v>-5.2105595667202631E-2</v>
      </c>
      <c r="C215" s="16">
        <f>+'SCC x Atuacao = Serv. Industria'!C247/'SCC x Atuacao = Serv. Industria'!C215-1</f>
        <v>0.13423300142973815</v>
      </c>
      <c r="D215" s="16">
        <f>+'SCC x Atuacao = Serv. Industria'!D247/'SCC x Atuacao = Serv. Industria'!D215-1</f>
        <v>3.1522648442382506E-2</v>
      </c>
      <c r="E215" s="16">
        <f>+'SCC x Atuacao = Serv. Industria'!E247/'SCC x Atuacao = Serv. Industria'!E215-1</f>
        <v>-2.8401061327723576E-2</v>
      </c>
      <c r="F215" s="16">
        <f>+'SCC x Atuacao = Serv. Industria'!F247/'SCC x Atuacao = Serv. Industria'!F215-1</f>
        <v>-6.9548998711441934E-2</v>
      </c>
      <c r="G215" s="16">
        <f>+'SCC x Atuacao = Serv. Industria'!G247/'SCC x Atuacao = Serv. Industria'!G215-1</f>
        <v>7.3957707555307728E-2</v>
      </c>
      <c r="H215" s="16">
        <f>+'SCC x Atuacao = Serv. Industria'!H247/'SCC x Atuacao = Serv. Industria'!H215-1</f>
        <v>2.6757278517644201E-2</v>
      </c>
      <c r="I215" s="16">
        <f>+'SCC x Atuacao = Serv. Industria'!I247/'SCC x Atuacao = Serv. Industria'!I215-1</f>
        <v>0.13560695994295746</v>
      </c>
      <c r="J215" s="16">
        <f>+'SCC x Atuacao = Serv. Industria'!J247/'SCC x Atuacao = Serv. Industria'!J215-1</f>
        <v>-0.22795134005784889</v>
      </c>
      <c r="K215" s="16">
        <f>+'SCC x Atuacao = Serv. Industria'!K247/'SCC x Atuacao = Serv. Industria'!K215-1</f>
        <v>3.27956939815226E-2</v>
      </c>
      <c r="L215" s="16">
        <f>+'SCC x Atuacao = Serv. Industria'!L247/'SCC x Atuacao = Serv. Industria'!L215-1</f>
        <v>1.5465604953505574E-2</v>
      </c>
    </row>
    <row r="216" spans="1:12" x14ac:dyDescent="0.25">
      <c r="A216" s="122" t="s">
        <v>547</v>
      </c>
      <c r="B216" s="16">
        <f>+'SCC x Atuacao = Serv. Industria'!B248/'SCC x Atuacao = Serv. Industria'!B216-1</f>
        <v>0.11902056910709602</v>
      </c>
      <c r="C216" s="16">
        <f>+'SCC x Atuacao = Serv. Industria'!C248/'SCC x Atuacao = Serv. Industria'!C216-1</f>
        <v>0.10801880548011522</v>
      </c>
      <c r="D216" s="16">
        <f>+'SCC x Atuacao = Serv. Industria'!D248/'SCC x Atuacao = Serv. Industria'!D216-1</f>
        <v>1.6719140416439959E-2</v>
      </c>
      <c r="E216" s="16">
        <f>+'SCC x Atuacao = Serv. Industria'!E248/'SCC x Atuacao = Serv. Industria'!E216-1</f>
        <v>0.3388679526330729</v>
      </c>
      <c r="F216" s="16">
        <f>+'SCC x Atuacao = Serv. Industria'!F248/'SCC x Atuacao = Serv. Industria'!F216-1</f>
        <v>-5.7421448132555675E-2</v>
      </c>
      <c r="G216" s="16">
        <f>+'SCC x Atuacao = Serv. Industria'!G248/'SCC x Atuacao = Serv. Industria'!G216-1</f>
        <v>3.3470449624327436E-2</v>
      </c>
      <c r="H216" s="16">
        <f>+'SCC x Atuacao = Serv. Industria'!H248/'SCC x Atuacao = Serv. Industria'!H216-1</f>
        <v>-0.24704193705235022</v>
      </c>
      <c r="I216" s="16">
        <f>+'SCC x Atuacao = Serv. Industria'!I248/'SCC x Atuacao = Serv. Industria'!I216-1</f>
        <v>1.1749026879513513E-2</v>
      </c>
      <c r="J216" s="16">
        <f>+'SCC x Atuacao = Serv. Industria'!J248/'SCC x Atuacao = Serv. Industria'!J216-1</f>
        <v>4.1635891554459015E-2</v>
      </c>
      <c r="K216" s="16">
        <f>+'SCC x Atuacao = Serv. Industria'!K248/'SCC x Atuacao = Serv. Industria'!K216-1</f>
        <v>8.1594657731016484E-2</v>
      </c>
      <c r="L216" s="16">
        <f>+'SCC x Atuacao = Serv. Industria'!L248/'SCC x Atuacao = Serv. Industria'!L216-1</f>
        <v>1.8385014063029725E-2</v>
      </c>
    </row>
    <row r="217" spans="1:12" x14ac:dyDescent="0.25">
      <c r="A217" s="122" t="s">
        <v>548</v>
      </c>
      <c r="B217" s="16">
        <f>+'SCC x Atuacao = Serv. Industria'!B249/'SCC x Atuacao = Serv. Industria'!B217-1</f>
        <v>-2.985962369688766E-2</v>
      </c>
      <c r="C217" s="16">
        <f>+'SCC x Atuacao = Serv. Industria'!C249/'SCC x Atuacao = Serv. Industria'!C217-1</f>
        <v>-0.11132175657922239</v>
      </c>
      <c r="D217" s="16">
        <f>+'SCC x Atuacao = Serv. Industria'!D249/'SCC x Atuacao = Serv. Industria'!D217-1</f>
        <v>-8.5309035399409039E-3</v>
      </c>
      <c r="E217" s="16">
        <f>+'SCC x Atuacao = Serv. Industria'!E249/'SCC x Atuacao = Serv. Industria'!E217-1</f>
        <v>-0.30281590251190371</v>
      </c>
      <c r="F217" s="16">
        <f>+'SCC x Atuacao = Serv. Industria'!F249/'SCC x Atuacao = Serv. Industria'!F217-1</f>
        <v>-0.10032974231356551</v>
      </c>
      <c r="G217" s="16">
        <f>+'SCC x Atuacao = Serv. Industria'!G249/'SCC x Atuacao = Serv. Industria'!G217-1</f>
        <v>0.14635495630360773</v>
      </c>
      <c r="H217" s="16">
        <f>+'SCC x Atuacao = Serv. Industria'!H249/'SCC x Atuacao = Serv. Industria'!H217-1</f>
        <v>-0.11546955546022886</v>
      </c>
      <c r="I217" s="16">
        <f>+'SCC x Atuacao = Serv. Industria'!I249/'SCC x Atuacao = Serv. Industria'!I217-1</f>
        <v>-8.494442040950001E-2</v>
      </c>
      <c r="J217" s="16">
        <f>+'SCC x Atuacao = Serv. Industria'!J249/'SCC x Atuacao = Serv. Industria'!J217-1</f>
        <v>6.1251962997588949E-2</v>
      </c>
      <c r="K217" s="16">
        <f>+'SCC x Atuacao = Serv. Industria'!K249/'SCC x Atuacao = Serv. Industria'!K217-1</f>
        <v>0.13385079843688463</v>
      </c>
      <c r="L217" s="16">
        <f>+'SCC x Atuacao = Serv. Industria'!L249/'SCC x Atuacao = Serv. Industria'!L217-1</f>
        <v>-3.2239778780715267E-2</v>
      </c>
    </row>
    <row r="218" spans="1:12" x14ac:dyDescent="0.25">
      <c r="A218" s="122" t="s">
        <v>549</v>
      </c>
      <c r="B218" s="16">
        <f>+'SCC x Atuacao = Serv. Industria'!B250/'SCC x Atuacao = Serv. Industria'!B218-1</f>
        <v>7.0384875841305261E-2</v>
      </c>
      <c r="C218" s="16">
        <f>+'SCC x Atuacao = Serv. Industria'!C250/'SCC x Atuacao = Serv. Industria'!C218-1</f>
        <v>6.2824608856367981E-2</v>
      </c>
      <c r="D218" s="16">
        <f>+'SCC x Atuacao = Serv. Industria'!D250/'SCC x Atuacao = Serv. Industria'!D218-1</f>
        <v>2.4851467782676551E-2</v>
      </c>
      <c r="E218" s="16">
        <f>+'SCC x Atuacao = Serv. Industria'!E250/'SCC x Atuacao = Serv. Industria'!E218-1</f>
        <v>9.7897189023084419E-2</v>
      </c>
      <c r="F218" s="16">
        <f>+'SCC x Atuacao = Serv. Industria'!F250/'SCC x Atuacao = Serv. Industria'!F218-1</f>
        <v>-9.7414380367983999E-2</v>
      </c>
      <c r="G218" s="16">
        <f>+'SCC x Atuacao = Serv. Industria'!G250/'SCC x Atuacao = Serv. Industria'!G218-1</f>
        <v>0.1252967171397934</v>
      </c>
      <c r="H218" s="16">
        <f>+'SCC x Atuacao = Serv. Industria'!H250/'SCC x Atuacao = Serv. Industria'!H218-1</f>
        <v>-0.15375156932871581</v>
      </c>
      <c r="I218" s="16">
        <f>+'SCC x Atuacao = Serv. Industria'!I250/'SCC x Atuacao = Serv. Industria'!I218-1</f>
        <v>-0.10548885252049756</v>
      </c>
      <c r="J218" s="16">
        <f>+'SCC x Atuacao = Serv. Industria'!J250/'SCC x Atuacao = Serv. Industria'!J218-1</f>
        <v>5.1550551576753811E-2</v>
      </c>
      <c r="K218" s="16">
        <f>+'SCC x Atuacao = Serv. Industria'!K250/'SCC x Atuacao = Serv. Industria'!K218-1</f>
        <v>0.15831489957095335</v>
      </c>
      <c r="L218" s="16">
        <f>+'SCC x Atuacao = Serv. Industria'!L250/'SCC x Atuacao = Serv. Industria'!L218-1</f>
        <v>1.26881818251392E-2</v>
      </c>
    </row>
    <row r="219" spans="1:12" x14ac:dyDescent="0.25">
      <c r="A219" s="122" t="s">
        <v>550</v>
      </c>
      <c r="B219" s="16">
        <f>+'SCC x Atuacao = Serv. Industria'!B251/'SCC x Atuacao = Serv. Industria'!B219-1</f>
        <v>6.2176927642406232E-2</v>
      </c>
      <c r="C219" s="16">
        <f>+'SCC x Atuacao = Serv. Industria'!C251/'SCC x Atuacao = Serv. Industria'!C219-1</f>
        <v>0.23081504414072773</v>
      </c>
      <c r="D219" s="16">
        <f>+'SCC x Atuacao = Serv. Industria'!D251/'SCC x Atuacao = Serv. Industria'!D219-1</f>
        <v>9.1273910727889929E-2</v>
      </c>
      <c r="E219" s="16">
        <f>+'SCC x Atuacao = Serv. Industria'!E251/'SCC x Atuacao = Serv. Industria'!E219-1</f>
        <v>2.5454002736890433</v>
      </c>
      <c r="F219" s="16">
        <f>+'SCC x Atuacao = Serv. Industria'!F251/'SCC x Atuacao = Serv. Industria'!F219-1</f>
        <v>-2.611378168160694E-2</v>
      </c>
      <c r="G219" s="16">
        <f>+'SCC x Atuacao = Serv. Industria'!G251/'SCC x Atuacao = Serv. Industria'!G219-1</f>
        <v>0.10291391969212538</v>
      </c>
      <c r="H219" s="16">
        <f>+'SCC x Atuacao = Serv. Industria'!H251/'SCC x Atuacao = Serv. Industria'!H219-1</f>
        <v>-5.934657599643367E-2</v>
      </c>
      <c r="I219" s="16">
        <f>+'SCC x Atuacao = Serv. Industria'!I251/'SCC x Atuacao = Serv. Industria'!I219-1</f>
        <v>9.1442325309760042E-2</v>
      </c>
      <c r="J219" s="16">
        <f>+'SCC x Atuacao = Serv. Industria'!J251/'SCC x Atuacao = Serv. Industria'!J219-1</f>
        <v>1.8726869912598865E-2</v>
      </c>
      <c r="K219" s="16">
        <f>+'SCC x Atuacao = Serv. Industria'!K251/'SCC x Atuacao = Serv. Industria'!K219-1</f>
        <v>9.8631623221678177E-2</v>
      </c>
      <c r="L219" s="16">
        <f>+'SCC x Atuacao = Serv. Industria'!L251/'SCC x Atuacao = Serv. Industria'!L219-1</f>
        <v>7.8398971732593692E-2</v>
      </c>
    </row>
    <row r="220" spans="1:12" x14ac:dyDescent="0.25">
      <c r="A220" s="122" t="s">
        <v>551</v>
      </c>
      <c r="B220" s="16">
        <f>+'SCC x Atuacao = Serv. Industria'!B252/'SCC x Atuacao = Serv. Industria'!B220-1</f>
        <v>0.32589911870409516</v>
      </c>
      <c r="C220" s="16">
        <f>+'SCC x Atuacao = Serv. Industria'!C252/'SCC x Atuacao = Serv. Industria'!C220-1</f>
        <v>-7.5380892497305618E-2</v>
      </c>
      <c r="D220" s="16">
        <f>+'SCC x Atuacao = Serv. Industria'!D252/'SCC x Atuacao = Serv. Industria'!D220-1</f>
        <v>-9.1781148987471584E-2</v>
      </c>
      <c r="E220" s="16">
        <f>+'SCC x Atuacao = Serv. Industria'!E252/'SCC x Atuacao = Serv. Industria'!E220-1</f>
        <v>-0.16368359646171671</v>
      </c>
      <c r="F220" s="16">
        <f>+'SCC x Atuacao = Serv. Industria'!F252/'SCC x Atuacao = Serv. Industria'!F220-1</f>
        <v>-0.16830871999931174</v>
      </c>
      <c r="G220" s="16">
        <f>+'SCC x Atuacao = Serv. Industria'!G252/'SCC x Atuacao = Serv. Industria'!G220-1</f>
        <v>0.20138912452681867</v>
      </c>
      <c r="H220" s="16">
        <f>+'SCC x Atuacao = Serv. Industria'!H252/'SCC x Atuacao = Serv. Industria'!H220-1</f>
        <v>-0.18351748325431982</v>
      </c>
      <c r="I220" s="16">
        <f>+'SCC x Atuacao = Serv. Industria'!I252/'SCC x Atuacao = Serv. Industria'!I220-1</f>
        <v>6.3389491124704378E-2</v>
      </c>
      <c r="J220" s="16">
        <f>+'SCC x Atuacao = Serv. Industria'!J252/'SCC x Atuacao = Serv. Industria'!J220-1</f>
        <v>8.0459656790338618E-2</v>
      </c>
      <c r="K220" s="16">
        <f>+'SCC x Atuacao = Serv. Industria'!K252/'SCC x Atuacao = Serv. Industria'!K220-1</f>
        <v>0.23998100743775308</v>
      </c>
      <c r="L220" s="16">
        <f>+'SCC x Atuacao = Serv. Industria'!L252/'SCC x Atuacao = Serv. Industria'!L220-1</f>
        <v>-6.0520817174084196E-2</v>
      </c>
    </row>
    <row r="221" spans="1:12" x14ac:dyDescent="0.25">
      <c r="A221" s="122" t="s">
        <v>552</v>
      </c>
      <c r="B221" s="16">
        <f>+'SCC x Atuacao = Serv. Industria'!B253/'SCC x Atuacao = Serv. Industria'!B221-1</f>
        <v>0.41526160738352402</v>
      </c>
      <c r="C221" s="16">
        <f>+'SCC x Atuacao = Serv. Industria'!C253/'SCC x Atuacao = Serv. Industria'!C221-1</f>
        <v>0.31668685447670963</v>
      </c>
      <c r="D221" s="16">
        <f>+'SCC x Atuacao = Serv. Industria'!D253/'SCC x Atuacao = Serv. Industria'!D221-1</f>
        <v>5.8464369102329439E-2</v>
      </c>
      <c r="E221" s="16">
        <f>+'SCC x Atuacao = Serv. Industria'!E253/'SCC x Atuacao = Serv. Industria'!E221-1</f>
        <v>-3.4168557336425875E-2</v>
      </c>
      <c r="F221" s="16">
        <f>+'SCC x Atuacao = Serv. Industria'!F253/'SCC x Atuacao = Serv. Industria'!F221-1</f>
        <v>-0.18222309310535945</v>
      </c>
      <c r="G221" s="16">
        <f>+'SCC x Atuacao = Serv. Industria'!G253/'SCC x Atuacao = Serv. Industria'!G221-1</f>
        <v>0.2397557955165408</v>
      </c>
      <c r="H221" s="16">
        <f>+'SCC x Atuacao = Serv. Industria'!H253/'SCC x Atuacao = Serv. Industria'!H221-1</f>
        <v>3.4501437065111773E-2</v>
      </c>
      <c r="I221" s="16">
        <f>+'SCC x Atuacao = Serv. Industria'!I253/'SCC x Atuacao = Serv. Industria'!I221-1</f>
        <v>-0.12573180063182177</v>
      </c>
      <c r="J221" s="16">
        <f>+'SCC x Atuacao = Serv. Industria'!J253/'SCC x Atuacao = Serv. Industria'!J221-1</f>
        <v>0.24027406711766353</v>
      </c>
      <c r="K221" s="16">
        <f>+'SCC x Atuacao = Serv. Industria'!K253/'SCC x Atuacao = Serv. Industria'!K221-1</f>
        <v>0.18068626822265532</v>
      </c>
      <c r="L221" s="16">
        <f>+'SCC x Atuacao = Serv. Industria'!L253/'SCC x Atuacao = Serv. Industria'!L221-1</f>
        <v>6.6849497300368155E-2</v>
      </c>
    </row>
    <row r="222" spans="1:12" x14ac:dyDescent="0.25">
      <c r="A222" s="122" t="s">
        <v>553</v>
      </c>
      <c r="B222" s="16">
        <f>+'SCC x Atuacao = Serv. Industria'!B254/'SCC x Atuacao = Serv. Industria'!B222-1</f>
        <v>0.23260731483954822</v>
      </c>
      <c r="C222" s="16">
        <f>+'SCC x Atuacao = Serv. Industria'!C254/'SCC x Atuacao = Serv. Industria'!C222-1</f>
        <v>0.48267524768134784</v>
      </c>
      <c r="D222" s="16">
        <f>+'SCC x Atuacao = Serv. Industria'!D254/'SCC x Atuacao = Serv. Industria'!D222-1</f>
        <v>-3.5602833871140382E-2</v>
      </c>
      <c r="E222" s="16">
        <f>+'SCC x Atuacao = Serv. Industria'!E254/'SCC x Atuacao = Serv. Industria'!E222-1</f>
        <v>0.34117857469286128</v>
      </c>
      <c r="F222" s="16">
        <f>+'SCC x Atuacao = Serv. Industria'!F254/'SCC x Atuacao = Serv. Industria'!F222-1</f>
        <v>-2.1617208977270597E-2</v>
      </c>
      <c r="G222" s="16">
        <f>+'SCC x Atuacao = Serv. Industria'!G254/'SCC x Atuacao = Serv. Industria'!G222-1</f>
        <v>2.471495311867411E-2</v>
      </c>
      <c r="H222" s="16">
        <f>+'SCC x Atuacao = Serv. Industria'!H254/'SCC x Atuacao = Serv. Industria'!H222-1</f>
        <v>5.9220344878461839E-2</v>
      </c>
      <c r="I222" s="16">
        <f>+'SCC x Atuacao = Serv. Industria'!I254/'SCC x Atuacao = Serv. Industria'!I222-1</f>
        <v>0.21981398162927257</v>
      </c>
      <c r="J222" s="16">
        <f>+'SCC x Atuacao = Serv. Industria'!J254/'SCC x Atuacao = Serv. Industria'!J222-1</f>
        <v>-2.2461643821055532E-2</v>
      </c>
      <c r="K222" s="16">
        <f>+'SCC x Atuacao = Serv. Industria'!K254/'SCC x Atuacao = Serv. Industria'!K222-1</f>
        <v>0.11418690459462089</v>
      </c>
      <c r="L222" s="16">
        <f>+'SCC x Atuacao = Serv. Industria'!L254/'SCC x Atuacao = Serv. Industria'!L222-1</f>
        <v>1.923443788728374E-2</v>
      </c>
    </row>
    <row r="223" spans="1:12" x14ac:dyDescent="0.25">
      <c r="A223" s="122" t="s">
        <v>554</v>
      </c>
      <c r="B223" s="16">
        <f>+'SCC x Atuacao = Serv. Industria'!B255/'SCC x Atuacao = Serv. Industria'!B223-1</f>
        <v>0.16619703113838735</v>
      </c>
      <c r="C223" s="16">
        <f>+'SCC x Atuacao = Serv. Industria'!C255/'SCC x Atuacao = Serv. Industria'!C223-1</f>
        <v>0.17028997282146108</v>
      </c>
      <c r="D223" s="16">
        <f>+'SCC x Atuacao = Serv. Industria'!D255/'SCC x Atuacao = Serv. Industria'!D223-1</f>
        <v>4.1975662006966674E-2</v>
      </c>
      <c r="E223" s="16">
        <f>+'SCC x Atuacao = Serv. Industria'!E255/'SCC x Atuacao = Serv. Industria'!E223-1</f>
        <v>1.2425905645271524</v>
      </c>
      <c r="F223" s="16">
        <f>+'SCC x Atuacao = Serv. Industria'!F255/'SCC x Atuacao = Serv. Industria'!F223-1</f>
        <v>-8.8915208405029977E-2</v>
      </c>
      <c r="G223" s="16">
        <f>+'SCC x Atuacao = Serv. Industria'!G255/'SCC x Atuacao = Serv. Industria'!G223-1</f>
        <v>5.4079581175249025E-2</v>
      </c>
      <c r="H223" s="16">
        <f>+'SCC x Atuacao = Serv. Industria'!H255/'SCC x Atuacao = Serv. Industria'!H223-1</f>
        <v>-0.10658389159729653</v>
      </c>
      <c r="I223" s="16">
        <f>+'SCC x Atuacao = Serv. Industria'!I255/'SCC x Atuacao = Serv. Industria'!I223-1</f>
        <v>-0.32322307810162076</v>
      </c>
      <c r="J223" s="16">
        <f>+'SCC x Atuacao = Serv. Industria'!J255/'SCC x Atuacao = Serv. Industria'!J223-1</f>
        <v>-9.2827419649629261E-3</v>
      </c>
      <c r="K223" s="16">
        <f>+'SCC x Atuacao = Serv. Industria'!K255/'SCC x Atuacao = Serv. Industria'!K223-1</f>
        <v>0.16131544994201508</v>
      </c>
      <c r="L223" s="16">
        <f>+'SCC x Atuacao = Serv. Industria'!L255/'SCC x Atuacao = Serv. Industria'!L223-1</f>
        <v>3.3568214301104238E-2</v>
      </c>
    </row>
    <row r="224" spans="1:12" x14ac:dyDescent="0.25">
      <c r="A224" s="188" t="s">
        <v>94</v>
      </c>
      <c r="B224" s="16">
        <f>+'SCC x Atuacao = Serv. Industria'!B256/'SCC x Atuacao = Serv. Industria'!B224-1</f>
        <v>7.4766451394887801E-2</v>
      </c>
      <c r="C224" s="16">
        <f>+'SCC x Atuacao = Serv. Industria'!C256/'SCC x Atuacao = Serv. Industria'!C224-1</f>
        <v>6.5196724073787848E-2</v>
      </c>
      <c r="D224" s="16">
        <f>+'SCC x Atuacao = Serv. Industria'!D256/'SCC x Atuacao = Serv. Industria'!D224-1</f>
        <v>2.9737550964649584E-2</v>
      </c>
      <c r="E224" s="16">
        <f>+'SCC x Atuacao = Serv. Industria'!E256/'SCC x Atuacao = Serv. Industria'!E224-1</f>
        <v>0.29013959078027241</v>
      </c>
      <c r="F224" s="16">
        <f>+'SCC x Atuacao = Serv. Industria'!F256/'SCC x Atuacao = Serv. Industria'!F224-1</f>
        <v>-6.400635056985915E-2</v>
      </c>
      <c r="G224" s="16">
        <f>+'SCC x Atuacao = Serv. Industria'!G256/'SCC x Atuacao = Serv. Industria'!G224-1</f>
        <v>5.7068026408692241E-2</v>
      </c>
      <c r="H224" s="16">
        <f>+'SCC x Atuacao = Serv. Industria'!H256/'SCC x Atuacao = Serv. Industria'!H224-1</f>
        <v>-0.17216840520012611</v>
      </c>
      <c r="I224" s="16">
        <f>+'SCC x Atuacao = Serv. Industria'!I256/'SCC x Atuacao = Serv. Industria'!I224-1</f>
        <v>1.5366282438388001E-2</v>
      </c>
      <c r="J224" s="16">
        <f>+'SCC x Atuacao = Serv. Industria'!J256/'SCC x Atuacao = Serv. Industria'!J224-1</f>
        <v>-6.9162974398763066E-2</v>
      </c>
      <c r="K224" s="16">
        <f>+'SCC x Atuacao = Serv. Industria'!K256/'SCC x Atuacao = Serv. Industria'!K224-1</f>
        <v>9.0455717886029463E-2</v>
      </c>
      <c r="L224" s="16">
        <f>+'SCC x Atuacao = Serv. Industria'!L256/'SCC x Atuacao = Serv. Industria'!L224-1</f>
        <v>2.0457279003575746E-2</v>
      </c>
    </row>
    <row r="225" spans="1:12" x14ac:dyDescent="0.25">
      <c r="A225" s="20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</row>
    <row r="226" spans="1:12" x14ac:dyDescent="0.25"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</row>
    <row r="227" spans="1:12" s="122" customFormat="1" x14ac:dyDescent="0.25">
      <c r="B227" s="122">
        <v>2015</v>
      </c>
      <c r="C227" s="122">
        <v>2015</v>
      </c>
      <c r="D227" s="122">
        <v>2015</v>
      </c>
      <c r="E227" s="122">
        <v>2015</v>
      </c>
      <c r="F227" s="122">
        <v>2015</v>
      </c>
      <c r="G227" s="122">
        <v>2015</v>
      </c>
      <c r="H227" s="122">
        <v>2015</v>
      </c>
      <c r="I227" s="122">
        <v>2015</v>
      </c>
      <c r="J227" s="122">
        <v>2015</v>
      </c>
      <c r="K227" s="122">
        <v>2015</v>
      </c>
      <c r="L227" s="122">
        <v>2015</v>
      </c>
    </row>
    <row r="228" spans="1:12" x14ac:dyDescent="0.25">
      <c r="A228" s="187"/>
      <c r="B228" s="122" t="s">
        <v>779</v>
      </c>
      <c r="C228" s="122" t="s">
        <v>781</v>
      </c>
      <c r="D228" s="122" t="s">
        <v>23</v>
      </c>
      <c r="E228" s="122" t="s">
        <v>786</v>
      </c>
      <c r="F228" s="122" t="s">
        <v>787</v>
      </c>
      <c r="G228" s="122" t="s">
        <v>790</v>
      </c>
      <c r="H228" s="122" t="s">
        <v>25</v>
      </c>
      <c r="I228" s="122" t="s">
        <v>24</v>
      </c>
      <c r="J228" s="122" t="s">
        <v>35</v>
      </c>
      <c r="K228" s="122" t="s">
        <v>794</v>
      </c>
      <c r="L228" s="122" t="s">
        <v>938</v>
      </c>
    </row>
    <row r="229" spans="1:12" x14ac:dyDescent="0.25">
      <c r="A229" s="122" t="s">
        <v>528</v>
      </c>
      <c r="B229" s="16">
        <f>+'SCC x Atuacao = Serv. Industria'!B261/'SCC x Atuacao = Serv. Industria'!B229-1</f>
        <v>1.1144907636997381E-2</v>
      </c>
      <c r="C229" s="16">
        <f>+'SCC x Atuacao = Serv. Industria'!C261/'SCC x Atuacao = Serv. Industria'!C229-1</f>
        <v>-0.13799989371178578</v>
      </c>
      <c r="D229" s="16">
        <f>+'SCC x Atuacao = Serv. Industria'!D261/'SCC x Atuacao = Serv. Industria'!D229-1</f>
        <v>-0.17965341512976374</v>
      </c>
      <c r="E229" s="16">
        <f>+'SCC x Atuacao = Serv. Industria'!E261/'SCC x Atuacao = Serv. Industria'!E229-1</f>
        <v>-0.3645276910265759</v>
      </c>
      <c r="F229" s="16">
        <f>+'SCC x Atuacao = Serv. Industria'!F261/'SCC x Atuacao = Serv. Industria'!F229-1</f>
        <v>-0.61192721669577632</v>
      </c>
      <c r="G229" s="16">
        <f>+'SCC x Atuacao = Serv. Industria'!G261/'SCC x Atuacao = Serv. Industria'!G229-1</f>
        <v>0.16079823090535461</v>
      </c>
      <c r="H229" s="16">
        <f>+'SCC x Atuacao = Serv. Industria'!H261/'SCC x Atuacao = Serv. Industria'!H229-1</f>
        <v>-0.35083912723547916</v>
      </c>
      <c r="I229" s="16">
        <f>+'SCC x Atuacao = Serv. Industria'!I261/'SCC x Atuacao = Serv. Industria'!I229-1</f>
        <v>-0.65405434959827868</v>
      </c>
      <c r="J229" s="16">
        <f>+'SCC x Atuacao = Serv. Industria'!J261/'SCC x Atuacao = Serv. Industria'!J229-1</f>
        <v>-0.64862801599237963</v>
      </c>
      <c r="K229" s="16">
        <f>+'SCC x Atuacao = Serv. Industria'!K261/'SCC x Atuacao = Serv. Industria'!K229-1</f>
        <v>-0.32032326521888932</v>
      </c>
      <c r="L229" s="16">
        <f>+'SCC x Atuacao = Serv. Industria'!L261/'SCC x Atuacao = Serv. Industria'!L229-1</f>
        <v>-0.24876098800349522</v>
      </c>
    </row>
    <row r="230" spans="1:12" x14ac:dyDescent="0.25">
      <c r="A230" s="122" t="s">
        <v>529</v>
      </c>
      <c r="B230" s="16">
        <f>+'SCC x Atuacao = Serv. Industria'!B262/'SCC x Atuacao = Serv. Industria'!B230-1</f>
        <v>-0.79094054974072003</v>
      </c>
      <c r="C230" s="16">
        <f>+'SCC x Atuacao = Serv. Industria'!C262/'SCC x Atuacao = Serv. Industria'!C230-1</f>
        <v>-0.74096834508840703</v>
      </c>
      <c r="D230" s="16">
        <f>+'SCC x Atuacao = Serv. Industria'!D262/'SCC x Atuacao = Serv. Industria'!D230-1</f>
        <v>-0.24341458569441832</v>
      </c>
      <c r="E230" s="16">
        <f>+'SCC x Atuacao = Serv. Industria'!E262/'SCC x Atuacao = Serv. Industria'!E230-1</f>
        <v>1.597074614384197</v>
      </c>
      <c r="F230" s="16">
        <f>+'SCC x Atuacao = Serv. Industria'!F262/'SCC x Atuacao = Serv. Industria'!F230-1</f>
        <v>0.21788345415720589</v>
      </c>
      <c r="G230" s="16">
        <f>+'SCC x Atuacao = Serv. Industria'!G262/'SCC x Atuacao = Serv. Industria'!G230-1</f>
        <v>1.656675211014158E-2</v>
      </c>
      <c r="H230" s="16">
        <f>+'SCC x Atuacao = Serv. Industria'!H262/'SCC x Atuacao = Serv. Industria'!H230-1</f>
        <v>-0.74677398076463586</v>
      </c>
      <c r="I230" s="16">
        <f>+'SCC x Atuacao = Serv. Industria'!I262/'SCC x Atuacao = Serv. Industria'!I230-1</f>
        <v>-1</v>
      </c>
      <c r="J230" s="16">
        <f>+'SCC x Atuacao = Serv. Industria'!J262/'SCC x Atuacao = Serv. Industria'!J230-1</f>
        <v>1.213486198419127</v>
      </c>
      <c r="K230" s="16">
        <f>+'SCC x Atuacao = Serv. Industria'!K262/'SCC x Atuacao = Serv. Industria'!K230-1</f>
        <v>1.5283045459302529</v>
      </c>
      <c r="L230" s="16">
        <f>+'SCC x Atuacao = Serv. Industria'!L262/'SCC x Atuacao = Serv. Industria'!L230-1</f>
        <v>5.6766818292302457E-2</v>
      </c>
    </row>
    <row r="231" spans="1:12" x14ac:dyDescent="0.25">
      <c r="A231" s="122" t="s">
        <v>530</v>
      </c>
      <c r="B231" s="16">
        <f>+'SCC x Atuacao = Serv. Industria'!B263/'SCC x Atuacao = Serv. Industria'!B231-1</f>
        <v>0.77050572796619199</v>
      </c>
      <c r="C231" s="16">
        <f>+'SCC x Atuacao = Serv. Industria'!C263/'SCC x Atuacao = Serv. Industria'!C231-1</f>
        <v>-0.19631663899172647</v>
      </c>
      <c r="D231" s="16">
        <f>+'SCC x Atuacao = Serv. Industria'!D263/'SCC x Atuacao = Serv. Industria'!D231-1</f>
        <v>-0.47593945502937907</v>
      </c>
      <c r="E231" s="16">
        <f>+'SCC x Atuacao = Serv. Industria'!E263/'SCC x Atuacao = Serv. Industria'!E231-1</f>
        <v>1.8463757807355723</v>
      </c>
      <c r="F231" s="16">
        <f>+'SCC x Atuacao = Serv. Industria'!F263/'SCC x Atuacao = Serv. Industria'!F231-1</f>
        <v>-0.18015719570358979</v>
      </c>
      <c r="G231" s="16">
        <f>+'SCC x Atuacao = Serv. Industria'!G263/'SCC x Atuacao = Serv. Industria'!G231-1</f>
        <v>0.15783868302617843</v>
      </c>
      <c r="H231" s="16">
        <f>+'SCC x Atuacao = Serv. Industria'!H263/'SCC x Atuacao = Serv. Industria'!H231-1</f>
        <v>-0.57338633932190475</v>
      </c>
      <c r="I231" s="16">
        <f>+'SCC x Atuacao = Serv. Industria'!I263/'SCC x Atuacao = Serv. Industria'!I231-1</f>
        <v>-0.14514995776046669</v>
      </c>
      <c r="J231" s="16">
        <f>+'SCC x Atuacao = Serv. Industria'!J263/'SCC x Atuacao = Serv. Industria'!J231-1</f>
        <v>-1</v>
      </c>
      <c r="K231" s="16">
        <f>+'SCC x Atuacao = Serv. Industria'!K263/'SCC x Atuacao = Serv. Industria'!K231-1</f>
        <v>-2.0956760685236664E-2</v>
      </c>
      <c r="L231" s="16">
        <f>+'SCC x Atuacao = Serv. Industria'!L263/'SCC x Atuacao = Serv. Industria'!L231-1</f>
        <v>-0.31970408063691558</v>
      </c>
    </row>
    <row r="232" spans="1:12" x14ac:dyDescent="0.25">
      <c r="A232" s="122" t="s">
        <v>531</v>
      </c>
      <c r="B232" s="16">
        <f>+'SCC x Atuacao = Serv. Industria'!B264/'SCC x Atuacao = Serv. Industria'!B232-1</f>
        <v>0.60098596448883623</v>
      </c>
      <c r="C232" s="16">
        <f>+'SCC x Atuacao = Serv. Industria'!C264/'SCC x Atuacao = Serv. Industria'!C232-1</f>
        <v>32.228489847971858</v>
      </c>
      <c r="D232" s="16">
        <f>+'SCC x Atuacao = Serv. Industria'!D264/'SCC x Atuacao = Serv. Industria'!D232-1</f>
        <v>7.3626013711281413E-2</v>
      </c>
      <c r="E232" s="16" t="e">
        <f>+'SCC x Atuacao = Serv. Industria'!E264/'SCC x Atuacao = Serv. Industria'!E232-1</f>
        <v>#DIV/0!</v>
      </c>
      <c r="F232" s="16">
        <f>+'SCC x Atuacao = Serv. Industria'!F264/'SCC x Atuacao = Serv. Industria'!F232-1</f>
        <v>-0.19318066654264998</v>
      </c>
      <c r="G232" s="16">
        <f>+'SCC x Atuacao = Serv. Industria'!G264/'SCC x Atuacao = Serv. Industria'!G232-1</f>
        <v>2.4762651271689196E-2</v>
      </c>
      <c r="H232" s="16">
        <f>+'SCC x Atuacao = Serv. Industria'!H264/'SCC x Atuacao = Serv. Industria'!H232-1</f>
        <v>-0.25812609005387166</v>
      </c>
      <c r="I232" s="16">
        <f>+'SCC x Atuacao = Serv. Industria'!I264/'SCC x Atuacao = Serv. Industria'!I232-1</f>
        <v>-0.31618166235251299</v>
      </c>
      <c r="J232" s="16">
        <f>+'SCC x Atuacao = Serv. Industria'!J264/'SCC x Atuacao = Serv. Industria'!J232-1</f>
        <v>5.8879146631281243E-2</v>
      </c>
      <c r="K232" s="16">
        <f>+'SCC x Atuacao = Serv. Industria'!K264/'SCC x Atuacao = Serv. Industria'!K232-1</f>
        <v>-0.61136714582786045</v>
      </c>
      <c r="L232" s="16">
        <f>+'SCC x Atuacao = Serv. Industria'!L264/'SCC x Atuacao = Serv. Industria'!L232-1</f>
        <v>5.9143843996301682E-2</v>
      </c>
    </row>
    <row r="233" spans="1:12" x14ac:dyDescent="0.25">
      <c r="A233" s="122" t="s">
        <v>532</v>
      </c>
      <c r="B233" s="16">
        <f>+'SCC x Atuacao = Serv. Industria'!B265/'SCC x Atuacao = Serv. Industria'!B233-1</f>
        <v>-0.12774302043594199</v>
      </c>
      <c r="C233" s="16">
        <f>+'SCC x Atuacao = Serv. Industria'!C265/'SCC x Atuacao = Serv. Industria'!C233-1</f>
        <v>-0.44207787718241665</v>
      </c>
      <c r="D233" s="16">
        <f>+'SCC x Atuacao = Serv. Industria'!D265/'SCC x Atuacao = Serv. Industria'!D233-1</f>
        <v>-0.20367534825550793</v>
      </c>
      <c r="E233" s="16">
        <f>+'SCC x Atuacao = Serv. Industria'!E265/'SCC x Atuacao = Serv. Industria'!E233-1</f>
        <v>0.85021557553386762</v>
      </c>
      <c r="F233" s="16">
        <f>+'SCC x Atuacao = Serv. Industria'!F265/'SCC x Atuacao = Serv. Industria'!F233-1</f>
        <v>-0.33200027344918726</v>
      </c>
      <c r="G233" s="16">
        <f>+'SCC x Atuacao = Serv. Industria'!G265/'SCC x Atuacao = Serv. Industria'!G233-1</f>
        <v>0.16774385480624332</v>
      </c>
      <c r="H233" s="16">
        <f>+'SCC x Atuacao = Serv. Industria'!H265/'SCC x Atuacao = Serv. Industria'!H233-1</f>
        <v>9.4634386878973409E-3</v>
      </c>
      <c r="I233" s="16">
        <f>+'SCC x Atuacao = Serv. Industria'!I265/'SCC x Atuacao = Serv. Industria'!I233-1</f>
        <v>-0.20045466688619307</v>
      </c>
      <c r="J233" s="16">
        <f>+'SCC x Atuacao = Serv. Industria'!J265/'SCC x Atuacao = Serv. Industria'!J233-1</f>
        <v>-0.13621116104392528</v>
      </c>
      <c r="K233" s="16">
        <f>+'SCC x Atuacao = Serv. Industria'!K265/'SCC x Atuacao = Serv. Industria'!K233-1</f>
        <v>-0.1243195980401981</v>
      </c>
      <c r="L233" s="16">
        <f>+'SCC x Atuacao = Serv. Industria'!L265/'SCC x Atuacao = Serv. Industria'!L233-1</f>
        <v>-0.18550025889556876</v>
      </c>
    </row>
    <row r="234" spans="1:12" x14ac:dyDescent="0.25">
      <c r="A234" s="122" t="s">
        <v>533</v>
      </c>
      <c r="B234" s="16">
        <f>+'SCC x Atuacao = Serv. Industria'!B266/'SCC x Atuacao = Serv. Industria'!B234-1</f>
        <v>-0.29986816902559665</v>
      </c>
      <c r="C234" s="16">
        <f>+'SCC x Atuacao = Serv. Industria'!C266/'SCC x Atuacao = Serv. Industria'!C234-1</f>
        <v>-0.98447404566220464</v>
      </c>
      <c r="D234" s="16">
        <f>+'SCC x Atuacao = Serv. Industria'!D266/'SCC x Atuacao = Serv. Industria'!D234-1</f>
        <v>-6.2704453212657496E-2</v>
      </c>
      <c r="E234" s="16">
        <f>+'SCC x Atuacao = Serv. Industria'!E266/'SCC x Atuacao = Serv. Industria'!E234-1</f>
        <v>-0.58084670824328977</v>
      </c>
      <c r="F234" s="16">
        <f>+'SCC x Atuacao = Serv. Industria'!F266/'SCC x Atuacao = Serv. Industria'!F234-1</f>
        <v>-0.36274948459715683</v>
      </c>
      <c r="G234" s="16">
        <f>+'SCC x Atuacao = Serv. Industria'!G266/'SCC x Atuacao = Serv. Industria'!G234-1</f>
        <v>5.4013018759086817E-2</v>
      </c>
      <c r="H234" s="16">
        <f>+'SCC x Atuacao = Serv. Industria'!H266/'SCC x Atuacao = Serv. Industria'!H234-1</f>
        <v>-0.27641557038748399</v>
      </c>
      <c r="I234" s="16" t="e">
        <f>+'SCC x Atuacao = Serv. Industria'!I266/'SCC x Atuacao = Serv. Industria'!I234-1</f>
        <v>#DIV/0!</v>
      </c>
      <c r="J234" s="16">
        <f>+'SCC x Atuacao = Serv. Industria'!J266/'SCC x Atuacao = Serv. Industria'!J234-1</f>
        <v>1.9376677434964185E-2</v>
      </c>
      <c r="K234" s="16">
        <f>+'SCC x Atuacao = Serv. Industria'!K266/'SCC x Atuacao = Serv. Industria'!K234-1</f>
        <v>-0.69457335795984165</v>
      </c>
      <c r="L234" s="16">
        <f>+'SCC x Atuacao = Serv. Industria'!L266/'SCC x Atuacao = Serv. Industria'!L234-1</f>
        <v>-0.17558895529490715</v>
      </c>
    </row>
    <row r="235" spans="1:12" x14ac:dyDescent="0.25">
      <c r="A235" s="122" t="s">
        <v>534</v>
      </c>
      <c r="B235" s="16">
        <f>+'SCC x Atuacao = Serv. Industria'!B267/'SCC x Atuacao = Serv. Industria'!B235-1</f>
        <v>-0.51931210483196533</v>
      </c>
      <c r="C235" s="16">
        <f>+'SCC x Atuacao = Serv. Industria'!C267/'SCC x Atuacao = Serv. Industria'!C235-1</f>
        <v>4.1100811277980975</v>
      </c>
      <c r="D235" s="16">
        <f>+'SCC x Atuacao = Serv. Industria'!D267/'SCC x Atuacao = Serv. Industria'!D235-1</f>
        <v>-7.9461704291233337E-2</v>
      </c>
      <c r="E235" s="16">
        <f>+'SCC x Atuacao = Serv. Industria'!E267/'SCC x Atuacao = Serv. Industria'!E235-1</f>
        <v>0.37413147150033987</v>
      </c>
      <c r="F235" s="16">
        <f>+'SCC x Atuacao = Serv. Industria'!F267/'SCC x Atuacao = Serv. Industria'!F235-1</f>
        <v>-0.13742832704516572</v>
      </c>
      <c r="G235" s="16">
        <f>+'SCC x Atuacao = Serv. Industria'!G267/'SCC x Atuacao = Serv. Industria'!G235-1</f>
        <v>9.2022455892747823E-2</v>
      </c>
      <c r="H235" s="16">
        <f>+'SCC x Atuacao = Serv. Industria'!H267/'SCC x Atuacao = Serv. Industria'!H235-1</f>
        <v>-0.58401185420774837</v>
      </c>
      <c r="I235" s="16">
        <f>+'SCC x Atuacao = Serv. Industria'!I267/'SCC x Atuacao = Serv. Industria'!I235-1</f>
        <v>7.7385283050017186</v>
      </c>
      <c r="J235" s="16">
        <f>+'SCC x Atuacao = Serv. Industria'!J267/'SCC x Atuacao = Serv. Industria'!J235-1</f>
        <v>9.2002233372096676E-2</v>
      </c>
      <c r="K235" s="16">
        <f>+'SCC x Atuacao = Serv. Industria'!K267/'SCC x Atuacao = Serv. Industria'!K235-1</f>
        <v>0.82338802910324715</v>
      </c>
      <c r="L235" s="16">
        <f>+'SCC x Atuacao = Serv. Industria'!L267/'SCC x Atuacao = Serv. Industria'!L235-1</f>
        <v>-2.6025726156936657E-2</v>
      </c>
    </row>
    <row r="236" spans="1:12" x14ac:dyDescent="0.25">
      <c r="A236" s="122" t="s">
        <v>535</v>
      </c>
      <c r="B236" s="16">
        <f>+'SCC x Atuacao = Serv. Industria'!B268/'SCC x Atuacao = Serv. Industria'!B236-1</f>
        <v>-0.50554687913133178</v>
      </c>
      <c r="C236" s="16">
        <f>+'SCC x Atuacao = Serv. Industria'!C268/'SCC x Atuacao = Serv. Industria'!C236-1</f>
        <v>-6.2377000967219653E-2</v>
      </c>
      <c r="D236" s="16">
        <f>+'SCC x Atuacao = Serv. Industria'!D268/'SCC x Atuacao = Serv. Industria'!D236-1</f>
        <v>-0.28632331206039729</v>
      </c>
      <c r="E236" s="16">
        <f>+'SCC x Atuacao = Serv. Industria'!E268/'SCC x Atuacao = Serv. Industria'!E236-1</f>
        <v>2.2563603804768646</v>
      </c>
      <c r="F236" s="16">
        <f>+'SCC x Atuacao = Serv. Industria'!F268/'SCC x Atuacao = Serv. Industria'!F236-1</f>
        <v>-0.42196527076738199</v>
      </c>
      <c r="G236" s="16">
        <f>+'SCC x Atuacao = Serv. Industria'!G268/'SCC x Atuacao = Serv. Industria'!G236-1</f>
        <v>1.3285191602466995E-2</v>
      </c>
      <c r="H236" s="16">
        <f>+'SCC x Atuacao = Serv. Industria'!H268/'SCC x Atuacao = Serv. Industria'!H236-1</f>
        <v>4.3051525774479682E-2</v>
      </c>
      <c r="I236" s="16">
        <f>+'SCC x Atuacao = Serv. Industria'!I268/'SCC x Atuacao = Serv. Industria'!I236-1</f>
        <v>-0.82003423114878771</v>
      </c>
      <c r="J236" s="16">
        <f>+'SCC x Atuacao = Serv. Industria'!J268/'SCC x Atuacao = Serv. Industria'!J236-1</f>
        <v>-0.12679707981516652</v>
      </c>
      <c r="K236" s="16">
        <f>+'SCC x Atuacao = Serv. Industria'!K268/'SCC x Atuacao = Serv. Industria'!K236-1</f>
        <v>-7.8735222377955716E-2</v>
      </c>
      <c r="L236" s="16">
        <f>+'SCC x Atuacao = Serv. Industria'!L268/'SCC x Atuacao = Serv. Industria'!L236-1</f>
        <v>-0.26131429737640388</v>
      </c>
    </row>
    <row r="237" spans="1:12" x14ac:dyDescent="0.25">
      <c r="A237" s="122" t="s">
        <v>536</v>
      </c>
      <c r="B237" s="16">
        <f>+'SCC x Atuacao = Serv. Industria'!B269/'SCC x Atuacao = Serv. Industria'!B237-1</f>
        <v>-0.28785723920824102</v>
      </c>
      <c r="C237" s="16">
        <f>+'SCC x Atuacao = Serv. Industria'!C269/'SCC x Atuacao = Serv. Industria'!C237-1</f>
        <v>-0.12524215020853513</v>
      </c>
      <c r="D237" s="16">
        <f>+'SCC x Atuacao = Serv. Industria'!D269/'SCC x Atuacao = Serv. Industria'!D237-1</f>
        <v>-0.11521184314798849</v>
      </c>
      <c r="E237" s="16">
        <f>+'SCC x Atuacao = Serv. Industria'!E269/'SCC x Atuacao = Serv. Industria'!E237-1</f>
        <v>0.68213203092832786</v>
      </c>
      <c r="F237" s="16">
        <f>+'SCC x Atuacao = Serv. Industria'!F269/'SCC x Atuacao = Serv. Industria'!F237-1</f>
        <v>-0.11334426890805749</v>
      </c>
      <c r="G237" s="16">
        <f>+'SCC x Atuacao = Serv. Industria'!G269/'SCC x Atuacao = Serv. Industria'!G237-1</f>
        <v>0.16168161494161559</v>
      </c>
      <c r="H237" s="16">
        <f>+'SCC x Atuacao = Serv. Industria'!H269/'SCC x Atuacao = Serv. Industria'!H237-1</f>
        <v>7.8282794154315827E-2</v>
      </c>
      <c r="I237" s="16">
        <f>+'SCC x Atuacao = Serv. Industria'!I269/'SCC x Atuacao = Serv. Industria'!I237-1</f>
        <v>0.27172006145050576</v>
      </c>
      <c r="J237" s="16">
        <f>+'SCC x Atuacao = Serv. Industria'!J269/'SCC x Atuacao = Serv. Industria'!J237-1</f>
        <v>-0.44279202123427508</v>
      </c>
      <c r="K237" s="16">
        <f>+'SCC x Atuacao = Serv. Industria'!K269/'SCC x Atuacao = Serv. Industria'!K237-1</f>
        <v>0.13150000873969692</v>
      </c>
      <c r="L237" s="16">
        <f>+'SCC x Atuacao = Serv. Industria'!L269/'SCC x Atuacao = Serv. Industria'!L237-1</f>
        <v>-9.3171879476158126E-2</v>
      </c>
    </row>
    <row r="238" spans="1:12" x14ac:dyDescent="0.25">
      <c r="A238" s="122" t="s">
        <v>537</v>
      </c>
      <c r="B238" s="16">
        <f>+'SCC x Atuacao = Serv. Industria'!B270/'SCC x Atuacao = Serv. Industria'!B238-1</f>
        <v>0.10143170914129462</v>
      </c>
      <c r="C238" s="16">
        <f>+'SCC x Atuacao = Serv. Industria'!C270/'SCC x Atuacao = Serv. Industria'!C238-1</f>
        <v>4.16637924992036E-2</v>
      </c>
      <c r="D238" s="16">
        <f>+'SCC x Atuacao = Serv. Industria'!D270/'SCC x Atuacao = Serv. Industria'!D238-1</f>
        <v>-0.17949420930688698</v>
      </c>
      <c r="E238" s="16">
        <f>+'SCC x Atuacao = Serv. Industria'!E270/'SCC x Atuacao = Serv. Industria'!E238-1</f>
        <v>0.84472293732923998</v>
      </c>
      <c r="F238" s="16">
        <f>+'SCC x Atuacao = Serv. Industria'!F270/'SCC x Atuacao = Serv. Industria'!F238-1</f>
        <v>-0.13519113073835465</v>
      </c>
      <c r="G238" s="16">
        <f>+'SCC x Atuacao = Serv. Industria'!G270/'SCC x Atuacao = Serv. Industria'!G238-1</f>
        <v>-1.5387493572308397E-2</v>
      </c>
      <c r="H238" s="16">
        <f>+'SCC x Atuacao = Serv. Industria'!H270/'SCC x Atuacao = Serv. Industria'!H238-1</f>
        <v>-1.1228539498798318E-2</v>
      </c>
      <c r="I238" s="16">
        <f>+'SCC x Atuacao = Serv. Industria'!I270/'SCC x Atuacao = Serv. Industria'!I238-1</f>
        <v>1.6078725913781788E-4</v>
      </c>
      <c r="J238" s="16">
        <f>+'SCC x Atuacao = Serv. Industria'!J270/'SCC x Atuacao = Serv. Industria'!J238-1</f>
        <v>1.4680019635700798</v>
      </c>
      <c r="K238" s="16">
        <f>+'SCC x Atuacao = Serv. Industria'!K270/'SCC x Atuacao = Serv. Industria'!K238-1</f>
        <v>0.26991143383910332</v>
      </c>
      <c r="L238" s="16">
        <f>+'SCC x Atuacao = Serv. Industria'!L270/'SCC x Atuacao = Serv. Industria'!L238-1</f>
        <v>-7.6350693753894694E-2</v>
      </c>
    </row>
    <row r="239" spans="1:12" x14ac:dyDescent="0.25">
      <c r="A239" s="122" t="s">
        <v>538</v>
      </c>
      <c r="B239" s="16">
        <f>+'SCC x Atuacao = Serv. Industria'!B271/'SCC x Atuacao = Serv. Industria'!B239-1</f>
        <v>0.60068749698593149</v>
      </c>
      <c r="C239" s="16">
        <f>+'SCC x Atuacao = Serv. Industria'!C271/'SCC x Atuacao = Serv. Industria'!C239-1</f>
        <v>-0.34209772346794443</v>
      </c>
      <c r="D239" s="16">
        <f>+'SCC x Atuacao = Serv. Industria'!D271/'SCC x Atuacao = Serv. Industria'!D239-1</f>
        <v>7.3469518404702949E-2</v>
      </c>
      <c r="E239" s="16">
        <f>+'SCC x Atuacao = Serv. Industria'!E271/'SCC x Atuacao = Serv. Industria'!E239-1</f>
        <v>-0.48728997390706086</v>
      </c>
      <c r="F239" s="16">
        <f>+'SCC x Atuacao = Serv. Industria'!F271/'SCC x Atuacao = Serv. Industria'!F239-1</f>
        <v>-0.36732633466623488</v>
      </c>
      <c r="G239" s="16">
        <f>+'SCC x Atuacao = Serv. Industria'!G271/'SCC x Atuacao = Serv. Industria'!G239-1</f>
        <v>0.24080041942368235</v>
      </c>
      <c r="H239" s="16">
        <f>+'SCC x Atuacao = Serv. Industria'!H271/'SCC x Atuacao = Serv. Industria'!H239-1</f>
        <v>-0.14979162022814918</v>
      </c>
      <c r="I239" s="16">
        <f>+'SCC x Atuacao = Serv. Industria'!I271/'SCC x Atuacao = Serv. Industria'!I239-1</f>
        <v>-0.25447470852570442</v>
      </c>
      <c r="J239" s="16">
        <f>+'SCC x Atuacao = Serv. Industria'!J271/'SCC x Atuacao = Serv. Industria'!J239-1</f>
        <v>1.3700774533882409E-2</v>
      </c>
      <c r="K239" s="16">
        <f>+'SCC x Atuacao = Serv. Industria'!K271/'SCC x Atuacao = Serv. Industria'!K239-1</f>
        <v>6.7032159024120519E-2</v>
      </c>
      <c r="L239" s="16">
        <f>+'SCC x Atuacao = Serv. Industria'!L271/'SCC x Atuacao = Serv. Industria'!L239-1</f>
        <v>3.4825159759908964E-2</v>
      </c>
    </row>
    <row r="240" spans="1:12" x14ac:dyDescent="0.25">
      <c r="A240" s="122" t="s">
        <v>539</v>
      </c>
      <c r="B240" s="16">
        <f>+'SCC x Atuacao = Serv. Industria'!B272/'SCC x Atuacao = Serv. Industria'!B240-1</f>
        <v>-0.13077857563058348</v>
      </c>
      <c r="C240" s="16">
        <f>+'SCC x Atuacao = Serv. Industria'!C272/'SCC x Atuacao = Serv. Industria'!C240-1</f>
        <v>-5.2855872837752615E-2</v>
      </c>
      <c r="D240" s="16">
        <f>+'SCC x Atuacao = Serv. Industria'!D272/'SCC x Atuacao = Serv. Industria'!D240-1</f>
        <v>-0.34975367803497737</v>
      </c>
      <c r="E240" s="16">
        <f>+'SCC x Atuacao = Serv. Industria'!E272/'SCC x Atuacao = Serv. Industria'!E240-1</f>
        <v>-0.38538549868791638</v>
      </c>
      <c r="F240" s="16">
        <f>+'SCC x Atuacao = Serv. Industria'!F272/'SCC x Atuacao = Serv. Industria'!F240-1</f>
        <v>-0.34732397344999866</v>
      </c>
      <c r="G240" s="16">
        <f>+'SCC x Atuacao = Serv. Industria'!G272/'SCC x Atuacao = Serv. Industria'!G240-1</f>
        <v>0.36002163833563117</v>
      </c>
      <c r="H240" s="16">
        <f>+'SCC x Atuacao = Serv. Industria'!H272/'SCC x Atuacao = Serv. Industria'!H240-1</f>
        <v>-7.2885482456306216E-2</v>
      </c>
      <c r="I240" s="16">
        <f>+'SCC x Atuacao = Serv. Industria'!I272/'SCC x Atuacao = Serv. Industria'!I240-1</f>
        <v>-0.62586976678124251</v>
      </c>
      <c r="J240" s="16">
        <f>+'SCC x Atuacao = Serv. Industria'!J272/'SCC x Atuacao = Serv. Industria'!J240-1</f>
        <v>-1</v>
      </c>
      <c r="K240" s="16">
        <f>+'SCC x Atuacao = Serv. Industria'!K272/'SCC x Atuacao = Serv. Industria'!K240-1</f>
        <v>0.74845820816047182</v>
      </c>
      <c r="L240" s="16">
        <f>+'SCC x Atuacao = Serv. Industria'!L272/'SCC x Atuacao = Serv. Industria'!L240-1</f>
        <v>-0.24502997141267269</v>
      </c>
    </row>
    <row r="241" spans="1:12" x14ac:dyDescent="0.25">
      <c r="A241" s="122" t="s">
        <v>540</v>
      </c>
      <c r="B241" s="16">
        <f>+'SCC x Atuacao = Serv. Industria'!B273/'SCC x Atuacao = Serv. Industria'!B241-1</f>
        <v>-0.19377509797618309</v>
      </c>
      <c r="C241" s="16">
        <f>+'SCC x Atuacao = Serv. Industria'!C273/'SCC x Atuacao = Serv. Industria'!C241-1</f>
        <v>-2.6928475052042655E-3</v>
      </c>
      <c r="D241" s="16">
        <f>+'SCC x Atuacao = Serv. Industria'!D273/'SCC x Atuacao = Serv. Industria'!D241-1</f>
        <v>-0.25534599617549048</v>
      </c>
      <c r="E241" s="16">
        <f>+'SCC x Atuacao = Serv. Industria'!E273/'SCC x Atuacao = Serv. Industria'!E241-1</f>
        <v>0.12771956951567454</v>
      </c>
      <c r="F241" s="16">
        <f>+'SCC x Atuacao = Serv. Industria'!F273/'SCC x Atuacao = Serv. Industria'!F241-1</f>
        <v>-0.22188159732527035</v>
      </c>
      <c r="G241" s="16">
        <f>+'SCC x Atuacao = Serv. Industria'!G273/'SCC x Atuacao = Serv. Industria'!G241-1</f>
        <v>0.11663170141661494</v>
      </c>
      <c r="H241" s="16">
        <f>+'SCC x Atuacao = Serv. Industria'!H273/'SCC x Atuacao = Serv. Industria'!H241-1</f>
        <v>-0.12550857214608835</v>
      </c>
      <c r="I241" s="16">
        <f>+'SCC x Atuacao = Serv. Industria'!I273/'SCC x Atuacao = Serv. Industria'!I241-1</f>
        <v>-0.5298363073784651</v>
      </c>
      <c r="J241" s="16">
        <f>+'SCC x Atuacao = Serv. Industria'!J273/'SCC x Atuacao = Serv. Industria'!J241-1</f>
        <v>2.3585077585870806E-2</v>
      </c>
      <c r="K241" s="16">
        <f>+'SCC x Atuacao = Serv. Industria'!K273/'SCC x Atuacao = Serv. Industria'!K241-1</f>
        <v>-1.730750732218922E-2</v>
      </c>
      <c r="L241" s="16">
        <f>+'SCC x Atuacao = Serv. Industria'!L273/'SCC x Atuacao = Serv. Industria'!L241-1</f>
        <v>-0.1924631487579237</v>
      </c>
    </row>
    <row r="242" spans="1:12" x14ac:dyDescent="0.25">
      <c r="A242" s="122" t="s">
        <v>541</v>
      </c>
      <c r="B242" s="16">
        <f>+'SCC x Atuacao = Serv. Industria'!B274/'SCC x Atuacao = Serv. Industria'!B242-1</f>
        <v>0.24595096024030005</v>
      </c>
      <c r="C242" s="16">
        <f>+'SCC x Atuacao = Serv. Industria'!C274/'SCC x Atuacao = Serv. Industria'!C242-1</f>
        <v>-0.37321685622029777</v>
      </c>
      <c r="D242" s="16">
        <f>+'SCC x Atuacao = Serv. Industria'!D274/'SCC x Atuacao = Serv. Industria'!D242-1</f>
        <v>-0.49024969889631287</v>
      </c>
      <c r="E242" s="16">
        <f>+'SCC x Atuacao = Serv. Industria'!E274/'SCC x Atuacao = Serv. Industria'!E242-1</f>
        <v>-0.18886780296957306</v>
      </c>
      <c r="F242" s="16">
        <f>+'SCC x Atuacao = Serv. Industria'!F274/'SCC x Atuacao = Serv. Industria'!F242-1</f>
        <v>-0.16090770445042135</v>
      </c>
      <c r="G242" s="16">
        <f>+'SCC x Atuacao = Serv. Industria'!G274/'SCC x Atuacao = Serv. Industria'!G242-1</f>
        <v>0.13951349332165175</v>
      </c>
      <c r="H242" s="16">
        <f>+'SCC x Atuacao = Serv. Industria'!H274/'SCC x Atuacao = Serv. Industria'!H242-1</f>
        <v>-8.7730467218860686E-2</v>
      </c>
      <c r="I242" s="16">
        <f>+'SCC x Atuacao = Serv. Industria'!I274/'SCC x Atuacao = Serv. Industria'!I242-1</f>
        <v>-0.59679940354210137</v>
      </c>
      <c r="J242" s="16">
        <f>+'SCC x Atuacao = Serv. Industria'!J274/'SCC x Atuacao = Serv. Industria'!J242-1</f>
        <v>0.75384796217567462</v>
      </c>
      <c r="K242" s="16">
        <f>+'SCC x Atuacao = Serv. Industria'!K274/'SCC x Atuacao = Serv. Industria'!K242-1</f>
        <v>0.13203076482757825</v>
      </c>
      <c r="L242" s="16">
        <f>+'SCC x Atuacao = Serv. Industria'!L274/'SCC x Atuacao = Serv. Industria'!L242-1</f>
        <v>-0.36658459561818901</v>
      </c>
    </row>
    <row r="243" spans="1:12" x14ac:dyDescent="0.25">
      <c r="A243" s="122" t="s">
        <v>542</v>
      </c>
      <c r="B243" s="16">
        <f>+'SCC x Atuacao = Serv. Industria'!B275/'SCC x Atuacao = Serv. Industria'!B243-1</f>
        <v>0.52120875886846507</v>
      </c>
      <c r="C243" s="16">
        <f>+'SCC x Atuacao = Serv. Industria'!C275/'SCC x Atuacao = Serv. Industria'!C243-1</f>
        <v>7.7663329600751396E-2</v>
      </c>
      <c r="D243" s="16">
        <f>+'SCC x Atuacao = Serv. Industria'!D275/'SCC x Atuacao = Serv. Industria'!D243-1</f>
        <v>-0.32041977999084392</v>
      </c>
      <c r="E243" s="16">
        <f>+'SCC x Atuacao = Serv. Industria'!E275/'SCC x Atuacao = Serv. Industria'!E243-1</f>
        <v>-9.4246313824346006E-2</v>
      </c>
      <c r="F243" s="16">
        <f>+'SCC x Atuacao = Serv. Industria'!F275/'SCC x Atuacao = Serv. Industria'!F243-1</f>
        <v>-0.24633291117245693</v>
      </c>
      <c r="G243" s="16">
        <f>+'SCC x Atuacao = Serv. Industria'!G275/'SCC x Atuacao = Serv. Industria'!G243-1</f>
        <v>2.8835970078978646E-2</v>
      </c>
      <c r="H243" s="16">
        <f>+'SCC x Atuacao = Serv. Industria'!H275/'SCC x Atuacao = Serv. Industria'!H243-1</f>
        <v>-0.23716601990667319</v>
      </c>
      <c r="I243" s="16" t="e">
        <f>+'SCC x Atuacao = Serv. Industria'!I275/'SCC x Atuacao = Serv. Industria'!I243-1</f>
        <v>#DIV/0!</v>
      </c>
      <c r="J243" s="16">
        <f>+'SCC x Atuacao = Serv. Industria'!J275/'SCC x Atuacao = Serv. Industria'!J243-1</f>
        <v>-0.61151376898233467</v>
      </c>
      <c r="K243" s="16">
        <f>+'SCC x Atuacao = Serv. Industria'!K275/'SCC x Atuacao = Serv. Industria'!K243-1</f>
        <v>-6.5112604811510932E-2</v>
      </c>
      <c r="L243" s="16">
        <f>+'SCC x Atuacao = Serv. Industria'!L275/'SCC x Atuacao = Serv. Industria'!L243-1</f>
        <v>-0.19356754084685335</v>
      </c>
    </row>
    <row r="244" spans="1:12" x14ac:dyDescent="0.25">
      <c r="A244" s="122" t="s">
        <v>543</v>
      </c>
      <c r="B244" s="16">
        <f>+'SCC x Atuacao = Serv. Industria'!B276/'SCC x Atuacao = Serv. Industria'!B244-1</f>
        <v>1.6650344761437896E-2</v>
      </c>
      <c r="C244" s="16">
        <f>+'SCC x Atuacao = Serv. Industria'!C276/'SCC x Atuacao = Serv. Industria'!C244-1</f>
        <v>-0.36773323809788316</v>
      </c>
      <c r="D244" s="16">
        <f>+'SCC x Atuacao = Serv. Industria'!D276/'SCC x Atuacao = Serv. Industria'!D244-1</f>
        <v>-0.22702530644708174</v>
      </c>
      <c r="E244" s="16">
        <f>+'SCC x Atuacao = Serv. Industria'!E276/'SCC x Atuacao = Serv. Industria'!E244-1</f>
        <v>0.20071963365719903</v>
      </c>
      <c r="F244" s="16">
        <f>+'SCC x Atuacao = Serv. Industria'!F276/'SCC x Atuacao = Serv. Industria'!F244-1</f>
        <v>-0.61397259547343574</v>
      </c>
      <c r="G244" s="16">
        <f>+'SCC x Atuacao = Serv. Industria'!G276/'SCC x Atuacao = Serv. Industria'!G244-1</f>
        <v>0.308092708666176</v>
      </c>
      <c r="H244" s="16">
        <f>+'SCC x Atuacao = Serv. Industria'!H276/'SCC x Atuacao = Serv. Industria'!H244-1</f>
        <v>-0.31599742310920675</v>
      </c>
      <c r="I244" s="16">
        <f>+'SCC x Atuacao = Serv. Industria'!I276/'SCC x Atuacao = Serv. Industria'!I244-1</f>
        <v>-0.75960730281897182</v>
      </c>
      <c r="J244" s="16">
        <f>+'SCC x Atuacao = Serv. Industria'!J276/'SCC x Atuacao = Serv. Industria'!J244-1</f>
        <v>-5.4282370888979914E-2</v>
      </c>
      <c r="K244" s="16">
        <f>+'SCC x Atuacao = Serv. Industria'!K276/'SCC x Atuacao = Serv. Industria'!K244-1</f>
        <v>-2.4237541499981363E-2</v>
      </c>
      <c r="L244" s="16">
        <f>+'SCC x Atuacao = Serv. Industria'!L276/'SCC x Atuacao = Serv. Industria'!L244-1</f>
        <v>-0.21888314135102194</v>
      </c>
    </row>
    <row r="245" spans="1:12" x14ac:dyDescent="0.25">
      <c r="A245" s="122" t="s">
        <v>544</v>
      </c>
      <c r="B245" s="16">
        <f>+'SCC x Atuacao = Serv. Industria'!B277/'SCC x Atuacao = Serv. Industria'!B245-1</f>
        <v>-0.16120070932613173</v>
      </c>
      <c r="C245" s="16">
        <f>+'SCC x Atuacao = Serv. Industria'!C277/'SCC x Atuacao = Serv. Industria'!C245-1</f>
        <v>-0.1023259745214139</v>
      </c>
      <c r="D245" s="16">
        <f>+'SCC x Atuacao = Serv. Industria'!D277/'SCC x Atuacao = Serv. Industria'!D245-1</f>
        <v>-0.39117894435172995</v>
      </c>
      <c r="E245" s="16">
        <f>+'SCC x Atuacao = Serv. Industria'!E277/'SCC x Atuacao = Serv. Industria'!E245-1</f>
        <v>0.49066220038353769</v>
      </c>
      <c r="F245" s="16">
        <f>+'SCC x Atuacao = Serv. Industria'!F277/'SCC x Atuacao = Serv. Industria'!F245-1</f>
        <v>-0.31865089552203041</v>
      </c>
      <c r="G245" s="16">
        <f>+'SCC x Atuacao = Serv. Industria'!G277/'SCC x Atuacao = Serv. Industria'!G245-1</f>
        <v>6.7361428527072942E-3</v>
      </c>
      <c r="H245" s="16">
        <f>+'SCC x Atuacao = Serv. Industria'!H277/'SCC x Atuacao = Serv. Industria'!H245-1</f>
        <v>-0.21150532860672211</v>
      </c>
      <c r="I245" s="16">
        <f>+'SCC x Atuacao = Serv. Industria'!I277/'SCC x Atuacao = Serv. Industria'!I245-1</f>
        <v>0.30230055951574086</v>
      </c>
      <c r="J245" s="16">
        <f>+'SCC x Atuacao = Serv. Industria'!J277/'SCC x Atuacao = Serv. Industria'!J245-1</f>
        <v>-0.17190186776573824</v>
      </c>
      <c r="K245" s="16">
        <f>+'SCC x Atuacao = Serv. Industria'!K277/'SCC x Atuacao = Serv. Industria'!K245-1</f>
        <v>0.21680447340240616</v>
      </c>
      <c r="L245" s="16">
        <f>+'SCC x Atuacao = Serv. Industria'!L277/'SCC x Atuacao = Serv. Industria'!L245-1</f>
        <v>-0.25884879982091236</v>
      </c>
    </row>
    <row r="246" spans="1:12" x14ac:dyDescent="0.25">
      <c r="A246" s="122" t="s">
        <v>545</v>
      </c>
      <c r="B246" s="16">
        <f>+'SCC x Atuacao = Serv. Industria'!B278/'SCC x Atuacao = Serv. Industria'!B246-1</f>
        <v>-0.39317926022170135</v>
      </c>
      <c r="C246" s="16">
        <f>+'SCC x Atuacao = Serv. Industria'!C278/'SCC x Atuacao = Serv. Industria'!C246-1</f>
        <v>0.12057109014137635</v>
      </c>
      <c r="D246" s="16">
        <f>+'SCC x Atuacao = Serv. Industria'!D278/'SCC x Atuacao = Serv. Industria'!D246-1</f>
        <v>-0.41461816624661663</v>
      </c>
      <c r="E246" s="16">
        <f>+'SCC x Atuacao = Serv. Industria'!E278/'SCC x Atuacao = Serv. Industria'!E246-1</f>
        <v>0.33674090843733762</v>
      </c>
      <c r="F246" s="16">
        <f>+'SCC x Atuacao = Serv. Industria'!F278/'SCC x Atuacao = Serv. Industria'!F246-1</f>
        <v>-0.24883448815774967</v>
      </c>
      <c r="G246" s="16">
        <f>+'SCC x Atuacao = Serv. Industria'!G278/'SCC x Atuacao = Serv. Industria'!G246-1</f>
        <v>-9.2460492201413835E-2</v>
      </c>
      <c r="H246" s="16">
        <f>+'SCC x Atuacao = Serv. Industria'!H278/'SCC x Atuacao = Serv. Industria'!H246-1</f>
        <v>-0.60476468036256792</v>
      </c>
      <c r="I246" s="16">
        <f>+'SCC x Atuacao = Serv. Industria'!I278/'SCC x Atuacao = Serv. Industria'!I246-1</f>
        <v>0.20647859408353497</v>
      </c>
      <c r="J246" s="16">
        <f>+'SCC x Atuacao = Serv. Industria'!J278/'SCC x Atuacao = Serv. Industria'!J246-1</f>
        <v>6.8696207045437552E-2</v>
      </c>
      <c r="K246" s="16">
        <f>+'SCC x Atuacao = Serv. Industria'!K278/'SCC x Atuacao = Serv. Industria'!K246-1</f>
        <v>-6.5676284111629402E-2</v>
      </c>
      <c r="L246" s="16">
        <f>+'SCC x Atuacao = Serv. Industria'!L278/'SCC x Atuacao = Serv. Industria'!L246-1</f>
        <v>-0.33146920408702552</v>
      </c>
    </row>
    <row r="247" spans="1:12" x14ac:dyDescent="0.25">
      <c r="A247" s="122" t="s">
        <v>546</v>
      </c>
      <c r="B247" s="16">
        <f>+'SCC x Atuacao = Serv. Industria'!B279/'SCC x Atuacao = Serv. Industria'!B247-1</f>
        <v>-0.20448599301471659</v>
      </c>
      <c r="C247" s="16">
        <f>+'SCC x Atuacao = Serv. Industria'!C279/'SCC x Atuacao = Serv. Industria'!C247-1</f>
        <v>-9.9327998067282319E-2</v>
      </c>
      <c r="D247" s="16">
        <f>+'SCC x Atuacao = Serv. Industria'!D279/'SCC x Atuacao = Serv. Industria'!D247-1</f>
        <v>-0.16130794621162114</v>
      </c>
      <c r="E247" s="16">
        <f>+'SCC x Atuacao = Serv. Industria'!E279/'SCC x Atuacao = Serv. Industria'!E247-1</f>
        <v>1.0101485647307324</v>
      </c>
      <c r="F247" s="16">
        <f>+'SCC x Atuacao = Serv. Industria'!F279/'SCC x Atuacao = Serv. Industria'!F247-1</f>
        <v>-0.18165594713848709</v>
      </c>
      <c r="G247" s="16">
        <f>+'SCC x Atuacao = Serv. Industria'!G279/'SCC x Atuacao = Serv. Industria'!G247-1</f>
        <v>5.0838425182830882E-3</v>
      </c>
      <c r="H247" s="16">
        <f>+'SCC x Atuacao = Serv. Industria'!H279/'SCC x Atuacao = Serv. Industria'!H247-1</f>
        <v>-2.4064074854654671E-2</v>
      </c>
      <c r="I247" s="16">
        <f>+'SCC x Atuacao = Serv. Industria'!I279/'SCC x Atuacao = Serv. Industria'!I247-1</f>
        <v>-0.20262418739136978</v>
      </c>
      <c r="J247" s="16">
        <f>+'SCC x Atuacao = Serv. Industria'!J279/'SCC x Atuacao = Serv. Industria'!J247-1</f>
        <v>0.1857172283635975</v>
      </c>
      <c r="K247" s="16">
        <f>+'SCC x Atuacao = Serv. Industria'!K279/'SCC x Atuacao = Serv. Industria'!K247-1</f>
        <v>-0.31570625567940003</v>
      </c>
      <c r="L247" s="16">
        <f>+'SCC x Atuacao = Serv. Industria'!L279/'SCC x Atuacao = Serv. Industria'!L247-1</f>
        <v>-0.14915345334781638</v>
      </c>
    </row>
    <row r="248" spans="1:12" x14ac:dyDescent="0.25">
      <c r="A248" s="122" t="s">
        <v>547</v>
      </c>
      <c r="B248" s="16">
        <f>+'SCC x Atuacao = Serv. Industria'!B280/'SCC x Atuacao = Serv. Industria'!B248-1</f>
        <v>-7.4391567261447022E-2</v>
      </c>
      <c r="C248" s="16">
        <f>+'SCC x Atuacao = Serv. Industria'!C280/'SCC x Atuacao = Serv. Industria'!C248-1</f>
        <v>-0.2199571896189364</v>
      </c>
      <c r="D248" s="16">
        <f>+'SCC x Atuacao = Serv. Industria'!D280/'SCC x Atuacao = Serv. Industria'!D248-1</f>
        <v>-0.34233552740646556</v>
      </c>
      <c r="E248" s="16">
        <f>+'SCC x Atuacao = Serv. Industria'!E280/'SCC x Atuacao = Serv. Industria'!E248-1</f>
        <v>0.13472737291589221</v>
      </c>
      <c r="F248" s="16">
        <f>+'SCC x Atuacao = Serv. Industria'!F280/'SCC x Atuacao = Serv. Industria'!F248-1</f>
        <v>-0.24888191401630932</v>
      </c>
      <c r="G248" s="16">
        <f>+'SCC x Atuacao = Serv. Industria'!G280/'SCC x Atuacao = Serv. Industria'!G248-1</f>
        <v>-2.1130951689452449E-2</v>
      </c>
      <c r="H248" s="16">
        <f>+'SCC x Atuacao = Serv. Industria'!H280/'SCC x Atuacao = Serv. Industria'!H248-1</f>
        <v>-0.17424889474153049</v>
      </c>
      <c r="I248" s="16">
        <f>+'SCC x Atuacao = Serv. Industria'!I280/'SCC x Atuacao = Serv. Industria'!I248-1</f>
        <v>-0.20334813504386018</v>
      </c>
      <c r="J248" s="16">
        <f>+'SCC x Atuacao = Serv. Industria'!J280/'SCC x Atuacao = Serv. Industria'!J248-1</f>
        <v>0.24157481997365715</v>
      </c>
      <c r="K248" s="16">
        <f>+'SCC x Atuacao = Serv. Industria'!K280/'SCC x Atuacao = Serv. Industria'!K248-1</f>
        <v>-1.4052872076036893E-3</v>
      </c>
      <c r="L248" s="16">
        <f>+'SCC x Atuacao = Serv. Industria'!L280/'SCC x Atuacao = Serv. Industria'!L248-1</f>
        <v>-0.21134603618050851</v>
      </c>
    </row>
    <row r="249" spans="1:12" x14ac:dyDescent="0.25">
      <c r="A249" s="122" t="s">
        <v>548</v>
      </c>
      <c r="B249" s="16">
        <f>+'SCC x Atuacao = Serv. Industria'!B281/'SCC x Atuacao = Serv. Industria'!B249-1</f>
        <v>-0.11253281310619423</v>
      </c>
      <c r="C249" s="16">
        <f>+'SCC x Atuacao = Serv. Industria'!C281/'SCC x Atuacao = Serv. Industria'!C249-1</f>
        <v>9.573618947103113E-2</v>
      </c>
      <c r="D249" s="16">
        <f>+'SCC x Atuacao = Serv. Industria'!D281/'SCC x Atuacao = Serv. Industria'!D249-1</f>
        <v>-0.34261249949247163</v>
      </c>
      <c r="E249" s="16">
        <f>+'SCC x Atuacao = Serv. Industria'!E281/'SCC x Atuacao = Serv. Industria'!E249-1</f>
        <v>0.1731834685773681</v>
      </c>
      <c r="F249" s="16">
        <f>+'SCC x Atuacao = Serv. Industria'!F281/'SCC x Atuacao = Serv. Industria'!F249-1</f>
        <v>-0.14180917798824022</v>
      </c>
      <c r="G249" s="16">
        <f>+'SCC x Atuacao = Serv. Industria'!G281/'SCC x Atuacao = Serv. Industria'!G249-1</f>
        <v>-9.3889949616073221E-2</v>
      </c>
      <c r="H249" s="16">
        <f>+'SCC x Atuacao = Serv. Industria'!H281/'SCC x Atuacao = Serv. Industria'!H249-1</f>
        <v>-0.11295111096519772</v>
      </c>
      <c r="I249" s="16">
        <f>+'SCC x Atuacao = Serv. Industria'!I281/'SCC x Atuacao = Serv. Industria'!I249-1</f>
        <v>-0.27428052874420339</v>
      </c>
      <c r="J249" s="16">
        <f>+'SCC x Atuacao = Serv. Industria'!J281/'SCC x Atuacao = Serv. Industria'!J249-1</f>
        <v>-0.28517494380329522</v>
      </c>
      <c r="K249" s="16">
        <f>+'SCC x Atuacao = Serv. Industria'!K281/'SCC x Atuacao = Serv. Industria'!K249-1</f>
        <v>0.14643155275487008</v>
      </c>
      <c r="L249" s="16">
        <f>+'SCC x Atuacao = Serv. Industria'!L281/'SCC x Atuacao = Serv. Industria'!L249-1</f>
        <v>-0.19621863863064393</v>
      </c>
    </row>
    <row r="250" spans="1:12" x14ac:dyDescent="0.25">
      <c r="A250" s="122" t="s">
        <v>549</v>
      </c>
      <c r="B250" s="16">
        <f>+'SCC x Atuacao = Serv. Industria'!B282/'SCC x Atuacao = Serv. Industria'!B250-1</f>
        <v>-0.13628394557294432</v>
      </c>
      <c r="C250" s="16">
        <f>+'SCC x Atuacao = Serv. Industria'!C282/'SCC x Atuacao = Serv. Industria'!C250-1</f>
        <v>-0.14422061541305686</v>
      </c>
      <c r="D250" s="16">
        <f>+'SCC x Atuacao = Serv. Industria'!D282/'SCC x Atuacao = Serv. Industria'!D250-1</f>
        <v>-0.46906038673062911</v>
      </c>
      <c r="E250" s="16">
        <f>+'SCC x Atuacao = Serv. Industria'!E282/'SCC x Atuacao = Serv. Industria'!E250-1</f>
        <v>1.3160245804616535</v>
      </c>
      <c r="F250" s="16">
        <f>+'SCC x Atuacao = Serv. Industria'!F282/'SCC x Atuacao = Serv. Industria'!F250-1</f>
        <v>-0.32960233086529556</v>
      </c>
      <c r="G250" s="16">
        <f>+'SCC x Atuacao = Serv. Industria'!G282/'SCC x Atuacao = Serv. Industria'!G250-1</f>
        <v>1.6321193510068666E-2</v>
      </c>
      <c r="H250" s="16">
        <f>+'SCC x Atuacao = Serv. Industria'!H282/'SCC x Atuacao = Serv. Industria'!H250-1</f>
        <v>4.9701550666181094E-2</v>
      </c>
      <c r="I250" s="16">
        <f>+'SCC x Atuacao = Serv. Industria'!I282/'SCC x Atuacao = Serv. Industria'!I250-1</f>
        <v>4.1532247579059822E-2</v>
      </c>
      <c r="J250" s="16">
        <f>+'SCC x Atuacao = Serv. Industria'!J282/'SCC x Atuacao = Serv. Industria'!J250-1</f>
        <v>0.58928774028201025</v>
      </c>
      <c r="K250" s="16">
        <f>+'SCC x Atuacao = Serv. Industria'!K282/'SCC x Atuacao = Serv. Industria'!K250-1</f>
        <v>-5.5707570334107337E-2</v>
      </c>
      <c r="L250" s="16">
        <f>+'SCC x Atuacao = Serv. Industria'!L282/'SCC x Atuacao = Serv. Industria'!L250-1</f>
        <v>-0.3027838236014857</v>
      </c>
    </row>
    <row r="251" spans="1:12" x14ac:dyDescent="0.25">
      <c r="A251" s="122" t="s">
        <v>550</v>
      </c>
      <c r="B251" s="16">
        <f>+'SCC x Atuacao = Serv. Industria'!B283/'SCC x Atuacao = Serv. Industria'!B251-1</f>
        <v>0.18760669834344679</v>
      </c>
      <c r="C251" s="16">
        <f>+'SCC x Atuacao = Serv. Industria'!C283/'SCC x Atuacao = Serv. Industria'!C251-1</f>
        <v>-0.16168700563140126</v>
      </c>
      <c r="D251" s="16">
        <f>+'SCC x Atuacao = Serv. Industria'!D283/'SCC x Atuacao = Serv. Industria'!D251-1</f>
        <v>-0.5482220668326121</v>
      </c>
      <c r="E251" s="16">
        <f>+'SCC x Atuacao = Serv. Industria'!E283/'SCC x Atuacao = Serv. Industria'!E251-1</f>
        <v>0.11805355336077272</v>
      </c>
      <c r="F251" s="16">
        <f>+'SCC x Atuacao = Serv. Industria'!F283/'SCC x Atuacao = Serv. Industria'!F251-1</f>
        <v>-0.26280934511951237</v>
      </c>
      <c r="G251" s="16">
        <f>+'SCC x Atuacao = Serv. Industria'!G283/'SCC x Atuacao = Serv. Industria'!G251-1</f>
        <v>-2.2004325379604173E-2</v>
      </c>
      <c r="H251" s="16">
        <f>+'SCC x Atuacao = Serv. Industria'!H283/'SCC x Atuacao = Serv. Industria'!H251-1</f>
        <v>9.7179068279961367E-2</v>
      </c>
      <c r="I251" s="16">
        <f>+'SCC x Atuacao = Serv. Industria'!I283/'SCC x Atuacao = Serv. Industria'!I251-1</f>
        <v>-0.18420585357206953</v>
      </c>
      <c r="J251" s="16">
        <f>+'SCC x Atuacao = Serv. Industria'!J283/'SCC x Atuacao = Serv. Industria'!J251-1</f>
        <v>-7.5570893860853472E-2</v>
      </c>
      <c r="K251" s="16">
        <f>+'SCC x Atuacao = Serv. Industria'!K283/'SCC x Atuacao = Serv. Industria'!K251-1</f>
        <v>-1.1186967774407197E-2</v>
      </c>
      <c r="L251" s="16">
        <f>+'SCC x Atuacao = Serv. Industria'!L283/'SCC x Atuacao = Serv. Industria'!L251-1</f>
        <v>-0.32580611584017538</v>
      </c>
    </row>
    <row r="252" spans="1:12" x14ac:dyDescent="0.25">
      <c r="A252" s="122" t="s">
        <v>551</v>
      </c>
      <c r="B252" s="16">
        <f>+'SCC x Atuacao = Serv. Industria'!B284/'SCC x Atuacao = Serv. Industria'!B252-1</f>
        <v>-0.12173559809204815</v>
      </c>
      <c r="C252" s="16">
        <f>+'SCC x Atuacao = Serv. Industria'!C284/'SCC x Atuacao = Serv. Industria'!C252-1</f>
        <v>0.24449248933160384</v>
      </c>
      <c r="D252" s="16">
        <f>+'SCC x Atuacao = Serv. Industria'!D284/'SCC x Atuacao = Serv. Industria'!D252-1</f>
        <v>-0.20647849108708827</v>
      </c>
      <c r="E252" s="16">
        <f>+'SCC x Atuacao = Serv. Industria'!E284/'SCC x Atuacao = Serv. Industria'!E252-1</f>
        <v>-5.9962965259286682E-2</v>
      </c>
      <c r="F252" s="16">
        <f>+'SCC x Atuacao = Serv. Industria'!F284/'SCC x Atuacao = Serv. Industria'!F252-1</f>
        <v>-0.3449360484822771</v>
      </c>
      <c r="G252" s="16">
        <f>+'SCC x Atuacao = Serv. Industria'!G284/'SCC x Atuacao = Serv. Industria'!G252-1</f>
        <v>2.3752454157734748E-2</v>
      </c>
      <c r="H252" s="16">
        <f>+'SCC x Atuacao = Serv. Industria'!H284/'SCC x Atuacao = Serv. Industria'!H252-1</f>
        <v>0.52118769103717422</v>
      </c>
      <c r="I252" s="16">
        <f>+'SCC x Atuacao = Serv. Industria'!I284/'SCC x Atuacao = Serv. Industria'!I252-1</f>
        <v>2.3538537920377633E-2</v>
      </c>
      <c r="J252" s="16">
        <f>+'SCC x Atuacao = Serv. Industria'!J284/'SCC x Atuacao = Serv. Industria'!J252-1</f>
        <v>-0.16765049944363097</v>
      </c>
      <c r="K252" s="16">
        <f>+'SCC x Atuacao = Serv. Industria'!K284/'SCC x Atuacao = Serv. Industria'!K252-1</f>
        <v>-2.6258728488779415E-2</v>
      </c>
      <c r="L252" s="16">
        <f>+'SCC x Atuacao = Serv. Industria'!L284/'SCC x Atuacao = Serv. Industria'!L252-1</f>
        <v>-0.11160325661401338</v>
      </c>
    </row>
    <row r="253" spans="1:12" x14ac:dyDescent="0.25">
      <c r="A253" s="122" t="s">
        <v>552</v>
      </c>
      <c r="B253" s="16">
        <f>+'SCC x Atuacao = Serv. Industria'!B285/'SCC x Atuacao = Serv. Industria'!B253-1</f>
        <v>5.2220993459306753E-2</v>
      </c>
      <c r="C253" s="16">
        <f>+'SCC x Atuacao = Serv. Industria'!C285/'SCC x Atuacao = Serv. Industria'!C253-1</f>
        <v>-2.5556095043080096E-2</v>
      </c>
      <c r="D253" s="16">
        <f>+'SCC x Atuacao = Serv. Industria'!D285/'SCC x Atuacao = Serv. Industria'!D253-1</f>
        <v>-0.27024411117590197</v>
      </c>
      <c r="E253" s="16">
        <f>+'SCC x Atuacao = Serv. Industria'!E285/'SCC x Atuacao = Serv. Industria'!E253-1</f>
        <v>1.2869330658846159</v>
      </c>
      <c r="F253" s="16">
        <f>+'SCC x Atuacao = Serv. Industria'!F285/'SCC x Atuacao = Serv. Industria'!F253-1</f>
        <v>-0.33823862231818369</v>
      </c>
      <c r="G253" s="16">
        <f>+'SCC x Atuacao = Serv. Industria'!G285/'SCC x Atuacao = Serv. Industria'!G253-1</f>
        <v>1.8315811891957745E-2</v>
      </c>
      <c r="H253" s="16">
        <f>+'SCC x Atuacao = Serv. Industria'!H285/'SCC x Atuacao = Serv. Industria'!H253-1</f>
        <v>7.912505563300698E-3</v>
      </c>
      <c r="I253" s="16">
        <f>+'SCC x Atuacao = Serv. Industria'!I285/'SCC x Atuacao = Serv. Industria'!I253-1</f>
        <v>-0.21201705788844072</v>
      </c>
      <c r="J253" s="16">
        <f>+'SCC x Atuacao = Serv. Industria'!J285/'SCC x Atuacao = Serv. Industria'!J253-1</f>
        <v>-0.50128543178419327</v>
      </c>
      <c r="K253" s="16">
        <f>+'SCC x Atuacao = Serv. Industria'!K285/'SCC x Atuacao = Serv. Industria'!K253-1</f>
        <v>0.32639851490477212</v>
      </c>
      <c r="L253" s="16">
        <f>+'SCC x Atuacao = Serv. Industria'!L285/'SCC x Atuacao = Serv. Industria'!L253-1</f>
        <v>-0.16371619834131146</v>
      </c>
    </row>
    <row r="254" spans="1:12" x14ac:dyDescent="0.25">
      <c r="A254" s="122" t="s">
        <v>553</v>
      </c>
      <c r="B254" s="16">
        <f>+'SCC x Atuacao = Serv. Industria'!B286/'SCC x Atuacao = Serv. Industria'!B254-1</f>
        <v>9.6650954498675556E-2</v>
      </c>
      <c r="C254" s="16">
        <f>+'SCC x Atuacao = Serv. Industria'!C286/'SCC x Atuacao = Serv. Industria'!C254-1</f>
        <v>2.0621424225414131E-2</v>
      </c>
      <c r="D254" s="16">
        <f>+'SCC x Atuacao = Serv. Industria'!D286/'SCC x Atuacao = Serv. Industria'!D254-1</f>
        <v>-0.29647394115848313</v>
      </c>
      <c r="E254" s="16">
        <f>+'SCC x Atuacao = Serv. Industria'!E286/'SCC x Atuacao = Serv. Industria'!E254-1</f>
        <v>0.53006031662189468</v>
      </c>
      <c r="F254" s="16">
        <f>+'SCC x Atuacao = Serv. Industria'!F286/'SCC x Atuacao = Serv. Industria'!F254-1</f>
        <v>-0.15334230386291348</v>
      </c>
      <c r="G254" s="16">
        <f>+'SCC x Atuacao = Serv. Industria'!G286/'SCC x Atuacao = Serv. Industria'!G254-1</f>
        <v>0.11240413298056739</v>
      </c>
      <c r="H254" s="16">
        <f>+'SCC x Atuacao = Serv. Industria'!H286/'SCC x Atuacao = Serv. Industria'!H254-1</f>
        <v>8.7948768365526675E-3</v>
      </c>
      <c r="I254" s="16">
        <f>+'SCC x Atuacao = Serv. Industria'!I286/'SCC x Atuacao = Serv. Industria'!I254-1</f>
        <v>-0.44064947097226759</v>
      </c>
      <c r="J254" s="16">
        <f>+'SCC x Atuacao = Serv. Industria'!J286/'SCC x Atuacao = Serv. Industria'!J254-1</f>
        <v>0.21822669288496699</v>
      </c>
      <c r="K254" s="16">
        <f>+'SCC x Atuacao = Serv. Industria'!K286/'SCC x Atuacao = Serv. Industria'!K254-1</f>
        <v>0.23954467303461291</v>
      </c>
      <c r="L254" s="16">
        <f>+'SCC x Atuacao = Serv. Industria'!L286/'SCC x Atuacao = Serv. Industria'!L254-1</f>
        <v>-0.15354236220447604</v>
      </c>
    </row>
    <row r="255" spans="1:12" x14ac:dyDescent="0.25">
      <c r="A255" s="122" t="s">
        <v>554</v>
      </c>
      <c r="B255" s="16">
        <f>+'SCC x Atuacao = Serv. Industria'!B287/'SCC x Atuacao = Serv. Industria'!B255-1</f>
        <v>-0.24414223405288527</v>
      </c>
      <c r="C255" s="16">
        <f>+'SCC x Atuacao = Serv. Industria'!C287/'SCC x Atuacao = Serv. Industria'!C255-1</f>
        <v>-0.55227837800373769</v>
      </c>
      <c r="D255" s="16">
        <f>+'SCC x Atuacao = Serv. Industria'!D287/'SCC x Atuacao = Serv. Industria'!D255-1</f>
        <v>-0.14141212490862343</v>
      </c>
      <c r="E255" s="16">
        <f>+'SCC x Atuacao = Serv. Industria'!E287/'SCC x Atuacao = Serv. Industria'!E255-1</f>
        <v>0.59383413127975748</v>
      </c>
      <c r="F255" s="16">
        <f>+'SCC x Atuacao = Serv. Industria'!F287/'SCC x Atuacao = Serv. Industria'!F255-1</f>
        <v>-0.22360983304588056</v>
      </c>
      <c r="G255" s="16">
        <f>+'SCC x Atuacao = Serv. Industria'!G287/'SCC x Atuacao = Serv. Industria'!G255-1</f>
        <v>0.10814960531420215</v>
      </c>
      <c r="H255" s="16">
        <f>+'SCC x Atuacao = Serv. Industria'!H287/'SCC x Atuacao = Serv. Industria'!H255-1</f>
        <v>-0.1328179279785241</v>
      </c>
      <c r="I255" s="16">
        <f>+'SCC x Atuacao = Serv. Industria'!I287/'SCC x Atuacao = Serv. Industria'!I255-1</f>
        <v>-0.13797802415373617</v>
      </c>
      <c r="J255" s="16">
        <f>+'SCC x Atuacao = Serv. Industria'!J287/'SCC x Atuacao = Serv. Industria'!J255-1</f>
        <v>-0.41876283366386302</v>
      </c>
      <c r="K255" s="16">
        <f>+'SCC x Atuacao = Serv. Industria'!K287/'SCC x Atuacao = Serv. Industria'!K255-1</f>
        <v>-8.873241126210174E-2</v>
      </c>
      <c r="L255" s="16">
        <f>+'SCC x Atuacao = Serv. Industria'!L287/'SCC x Atuacao = Serv. Industria'!L255-1</f>
        <v>-0.15386792632635837</v>
      </c>
    </row>
    <row r="256" spans="1:12" x14ac:dyDescent="0.25">
      <c r="A256" s="188" t="s">
        <v>94</v>
      </c>
      <c r="B256" s="16">
        <f>+'SCC x Atuacao = Serv. Industria'!B288/'SCC x Atuacao = Serv. Industria'!B256-1</f>
        <v>-4.4071886462984766E-2</v>
      </c>
      <c r="C256" s="16">
        <f>+'SCC x Atuacao = Serv. Industria'!C288/'SCC x Atuacao = Serv. Industria'!C256-1</f>
        <v>-0.16363902515751394</v>
      </c>
      <c r="D256" s="16">
        <f>+'SCC x Atuacao = Serv. Industria'!D288/'SCC x Atuacao = Serv. Industria'!D256-1</f>
        <v>-0.29495228912400906</v>
      </c>
      <c r="E256" s="16">
        <f>+'SCC x Atuacao = Serv. Industria'!E288/'SCC x Atuacao = Serv. Industria'!E256-1</f>
        <v>0.21627025768114505</v>
      </c>
      <c r="F256" s="16">
        <f>+'SCC x Atuacao = Serv. Industria'!F288/'SCC x Atuacao = Serv. Industria'!F256-1</f>
        <v>-0.24205330159590355</v>
      </c>
      <c r="G256" s="16">
        <f>+'SCC x Atuacao = Serv. Industria'!G288/'SCC x Atuacao = Serv. Industria'!G256-1</f>
        <v>6.9273246144436751E-3</v>
      </c>
      <c r="H256" s="16">
        <f>+'SCC x Atuacao = Serv. Industria'!H288/'SCC x Atuacao = Serv. Industria'!H256-1</f>
        <v>-0.13397489015175656</v>
      </c>
      <c r="I256" s="16">
        <f>+'SCC x Atuacao = Serv. Industria'!I288/'SCC x Atuacao = Serv. Industria'!I256-1</f>
        <v>-0.20545344642325447</v>
      </c>
      <c r="J256" s="16">
        <f>+'SCC x Atuacao = Serv. Industria'!J288/'SCC x Atuacao = Serv. Industria'!J256-1</f>
        <v>3.0100481747249663E-2</v>
      </c>
      <c r="K256" s="16">
        <f>+'SCC x Atuacao = Serv. Industria'!K288/'SCC x Atuacao = Serv. Industria'!K256-1</f>
        <v>-1.0744556283826867E-2</v>
      </c>
      <c r="L256" s="16">
        <f>+'SCC x Atuacao = Serv. Industria'!L288/'SCC x Atuacao = Serv. Industria'!L256-1</f>
        <v>-0.20498044951183958</v>
      </c>
    </row>
    <row r="259" spans="1:12" x14ac:dyDescent="0.25">
      <c r="A259" s="122"/>
      <c r="B259" s="122">
        <v>2016</v>
      </c>
      <c r="C259" s="122">
        <v>2016</v>
      </c>
      <c r="D259" s="122">
        <v>2016</v>
      </c>
      <c r="E259" s="122">
        <v>2016</v>
      </c>
      <c r="F259" s="122">
        <v>2016</v>
      </c>
      <c r="G259" s="122">
        <v>2016</v>
      </c>
      <c r="H259" s="122">
        <v>2016</v>
      </c>
      <c r="I259" s="122">
        <v>2016</v>
      </c>
      <c r="J259" s="122">
        <v>2016</v>
      </c>
      <c r="K259" s="122">
        <v>2016</v>
      </c>
      <c r="L259" s="122">
        <v>2016</v>
      </c>
    </row>
    <row r="260" spans="1:12" x14ac:dyDescent="0.25">
      <c r="A260" s="187"/>
      <c r="B260" s="122" t="s">
        <v>779</v>
      </c>
      <c r="C260" s="122" t="s">
        <v>781</v>
      </c>
      <c r="D260" s="122" t="s">
        <v>23</v>
      </c>
      <c r="E260" s="122" t="s">
        <v>786</v>
      </c>
      <c r="F260" s="122" t="s">
        <v>787</v>
      </c>
      <c r="G260" s="122" t="s">
        <v>790</v>
      </c>
      <c r="H260" s="122" t="s">
        <v>25</v>
      </c>
      <c r="I260" s="122" t="s">
        <v>24</v>
      </c>
      <c r="J260" s="122" t="s">
        <v>35</v>
      </c>
      <c r="K260" s="122" t="s">
        <v>794</v>
      </c>
      <c r="L260" s="122" t="s">
        <v>938</v>
      </c>
    </row>
    <row r="261" spans="1:12" x14ac:dyDescent="0.25">
      <c r="A261" s="122" t="s">
        <v>528</v>
      </c>
      <c r="B261" s="16">
        <f>+'SCC x Atuacao = Serv. Industria'!B293/'SCC x Atuacao = Serv. Industria'!B261-1</f>
        <v>-0.12464801861404207</v>
      </c>
      <c r="C261" s="16">
        <f>+'SCC x Atuacao = Serv. Industria'!C293/'SCC x Atuacao = Serv. Industria'!C261-1</f>
        <v>2.5725395865069611E-2</v>
      </c>
      <c r="D261" s="16">
        <f>+'SCC x Atuacao = Serv. Industria'!D293/'SCC x Atuacao = Serv. Industria'!D261-1</f>
        <v>-3.6507042944918799E-3</v>
      </c>
      <c r="E261" s="16">
        <f>+'SCC x Atuacao = Serv. Industria'!E293/'SCC x Atuacao = Serv. Industria'!E261-1</f>
        <v>0.35045372181389478</v>
      </c>
      <c r="F261" s="16">
        <f>+'SCC x Atuacao = Serv. Industria'!F293/'SCC x Atuacao = Serv. Industria'!F261-1</f>
        <v>-7.6665894393393441E-2</v>
      </c>
      <c r="G261" s="16">
        <f>+'SCC x Atuacao = Serv. Industria'!G293/'SCC x Atuacao = Serv. Industria'!G261-1</f>
        <v>-1.916662902117594E-2</v>
      </c>
      <c r="H261" s="16">
        <f>+'SCC x Atuacao = Serv. Industria'!H293/'SCC x Atuacao = Serv. Industria'!H261-1</f>
        <v>1.5683221842208939E-2</v>
      </c>
      <c r="I261" s="16">
        <f>+'SCC x Atuacao = Serv. Industria'!I293/'SCC x Atuacao = Serv. Industria'!I261-1</f>
        <v>-0.35003819961071181</v>
      </c>
      <c r="J261" s="16">
        <f>+'SCC x Atuacao = Serv. Industria'!J293/'SCC x Atuacao = Serv. Industria'!J261-1</f>
        <v>1.6557999936789085</v>
      </c>
      <c r="K261" s="16">
        <f>+'SCC x Atuacao = Serv. Industria'!K293/'SCC x Atuacao = Serv. Industria'!K261-1</f>
        <v>0.1792591245386681</v>
      </c>
      <c r="L261" s="16">
        <f>+'SCC x Atuacao = Serv. Industria'!L293/'SCC x Atuacao = Serv. Industria'!L261-1</f>
        <v>5.0729009378824852E-3</v>
      </c>
    </row>
    <row r="262" spans="1:12" x14ac:dyDescent="0.25">
      <c r="A262" s="122" t="s">
        <v>529</v>
      </c>
      <c r="B262" s="16">
        <f>+'SCC x Atuacao = Serv. Industria'!B294/'SCC x Atuacao = Serv. Industria'!B262-1</f>
        <v>5.3058150260439643</v>
      </c>
      <c r="C262" s="16">
        <f>+'SCC x Atuacao = Serv. Industria'!C294/'SCC x Atuacao = Serv. Industria'!C262-1</f>
        <v>2.2637339481228258</v>
      </c>
      <c r="D262" s="16">
        <f>+'SCC x Atuacao = Serv. Industria'!D294/'SCC x Atuacao = Serv. Industria'!D262-1</f>
        <v>-4.7633644959110821E-2</v>
      </c>
      <c r="E262" s="16">
        <f>+'SCC x Atuacao = Serv. Industria'!E294/'SCC x Atuacao = Serv. Industria'!E262-1</f>
        <v>-1</v>
      </c>
      <c r="F262" s="16">
        <f>+'SCC x Atuacao = Serv. Industria'!F294/'SCC x Atuacao = Serv. Industria'!F262-1</f>
        <v>-0.14867599410628929</v>
      </c>
      <c r="G262" s="16">
        <f>+'SCC x Atuacao = Serv. Industria'!G294/'SCC x Atuacao = Serv. Industria'!G262-1</f>
        <v>-5.5614556804565618E-2</v>
      </c>
      <c r="H262" s="16">
        <f>+'SCC x Atuacao = Serv. Industria'!H294/'SCC x Atuacao = Serv. Industria'!H262-1</f>
        <v>4.3579836134024275E-2</v>
      </c>
      <c r="I262" s="16" t="e">
        <f>+'SCC x Atuacao = Serv. Industria'!I294/'SCC x Atuacao = Serv. Industria'!I262-1</f>
        <v>#DIV/0!</v>
      </c>
      <c r="J262" s="16">
        <f>+'SCC x Atuacao = Serv. Industria'!J294/'SCC x Atuacao = Serv. Industria'!J262-1</f>
        <v>-4.562119545305543E-2</v>
      </c>
      <c r="K262" s="16">
        <f>+'SCC x Atuacao = Serv. Industria'!K294/'SCC x Atuacao = Serv. Industria'!K262-1</f>
        <v>1.6240448507164182</v>
      </c>
      <c r="L262" s="16">
        <f>+'SCC x Atuacao = Serv. Industria'!L294/'SCC x Atuacao = Serv. Industria'!L262-1</f>
        <v>7.5917589488722736E-2</v>
      </c>
    </row>
    <row r="263" spans="1:12" x14ac:dyDescent="0.25">
      <c r="A263" s="122" t="s">
        <v>530</v>
      </c>
      <c r="B263" s="16">
        <f>+'SCC x Atuacao = Serv. Industria'!B295/'SCC x Atuacao = Serv. Industria'!B263-1</f>
        <v>-0.23823280149639059</v>
      </c>
      <c r="C263" s="16">
        <f>+'SCC x Atuacao = Serv. Industria'!C295/'SCC x Atuacao = Serv. Industria'!C263-1</f>
        <v>0.21381105660261546</v>
      </c>
      <c r="D263" s="16">
        <f>+'SCC x Atuacao = Serv. Industria'!D295/'SCC x Atuacao = Serv. Industria'!D263-1</f>
        <v>-5.3021160675622903E-2</v>
      </c>
      <c r="E263" s="16">
        <f>+'SCC x Atuacao = Serv. Industria'!E295/'SCC x Atuacao = Serv. Industria'!E263-1</f>
        <v>1.1876327375683506</v>
      </c>
      <c r="F263" s="16">
        <f>+'SCC x Atuacao = Serv. Industria'!F295/'SCC x Atuacao = Serv. Industria'!F263-1</f>
        <v>-0.13923443790272683</v>
      </c>
      <c r="G263" s="16">
        <f>+'SCC x Atuacao = Serv. Industria'!G295/'SCC x Atuacao = Serv. Industria'!G263-1</f>
        <v>6.9213921655388422E-2</v>
      </c>
      <c r="H263" s="16">
        <f>+'SCC x Atuacao = Serv. Industria'!H295/'SCC x Atuacao = Serv. Industria'!H263-1</f>
        <v>-5.9414146294394232E-2</v>
      </c>
      <c r="I263" s="16">
        <f>+'SCC x Atuacao = Serv. Industria'!I295/'SCC x Atuacao = Serv. Industria'!I263-1</f>
        <v>-0.19576598317204374</v>
      </c>
      <c r="J263" s="16" t="e">
        <f>+'SCC x Atuacao = Serv. Industria'!J295/'SCC x Atuacao = Serv. Industria'!J263-1</f>
        <v>#DIV/0!</v>
      </c>
      <c r="K263" s="16">
        <f>+'SCC x Atuacao = Serv. Industria'!K295/'SCC x Atuacao = Serv. Industria'!K263-1</f>
        <v>-3.7596403470585238E-2</v>
      </c>
      <c r="L263" s="16">
        <f>+'SCC x Atuacao = Serv. Industria'!L295/'SCC x Atuacao = Serv. Industria'!L263-1</f>
        <v>-5.8943626245146263E-2</v>
      </c>
    </row>
    <row r="264" spans="1:12" x14ac:dyDescent="0.25">
      <c r="A264" s="122" t="s">
        <v>531</v>
      </c>
      <c r="B264" s="16">
        <f>+'SCC x Atuacao = Serv. Industria'!B296/'SCC x Atuacao = Serv. Industria'!B264-1</f>
        <v>-0.2064637924467444</v>
      </c>
      <c r="C264" s="16">
        <f>+'SCC x Atuacao = Serv. Industria'!C296/'SCC x Atuacao = Serv. Industria'!C264-1</f>
        <v>0.10702730630923218</v>
      </c>
      <c r="D264" s="16">
        <f>+'SCC x Atuacao = Serv. Industria'!D296/'SCC x Atuacao = Serv. Industria'!D264-1</f>
        <v>7.1958575985531237E-2</v>
      </c>
      <c r="E264" s="16">
        <f>+'SCC x Atuacao = Serv. Industria'!E296/'SCC x Atuacao = Serv. Industria'!E264-1</f>
        <v>-1</v>
      </c>
      <c r="F264" s="16">
        <f>+'SCC x Atuacao = Serv. Industria'!F296/'SCC x Atuacao = Serv. Industria'!F264-1</f>
        <v>-0.12584112447805362</v>
      </c>
      <c r="G264" s="16">
        <f>+'SCC x Atuacao = Serv. Industria'!G296/'SCC x Atuacao = Serv. Industria'!G264-1</f>
        <v>-6.9995983351098801E-2</v>
      </c>
      <c r="H264" s="16">
        <f>+'SCC x Atuacao = Serv. Industria'!H296/'SCC x Atuacao = Serv. Industria'!H264-1</f>
        <v>-0.34173479643787241</v>
      </c>
      <c r="I264" s="16">
        <f>+'SCC x Atuacao = Serv. Industria'!I296/'SCC x Atuacao = Serv. Industria'!I264-1</f>
        <v>-1</v>
      </c>
      <c r="J264" s="16">
        <f>+'SCC x Atuacao = Serv. Industria'!J296/'SCC x Atuacao = Serv. Industria'!J264-1</f>
        <v>-0.26762721768540287</v>
      </c>
      <c r="K264" s="16">
        <f>+'SCC x Atuacao = Serv. Industria'!K296/'SCC x Atuacao = Serv. Industria'!K264-1</f>
        <v>-0.17693740626914445</v>
      </c>
      <c r="L264" s="16">
        <f>+'SCC x Atuacao = Serv. Industria'!L296/'SCC x Atuacao = Serv. Industria'!L264-1</f>
        <v>1.574668024435244E-2</v>
      </c>
    </row>
    <row r="265" spans="1:12" x14ac:dyDescent="0.25">
      <c r="A265" s="122" t="s">
        <v>532</v>
      </c>
      <c r="B265" s="16">
        <f>+'SCC x Atuacao = Serv. Industria'!B297/'SCC x Atuacao = Serv. Industria'!B265-1</f>
        <v>-0.13309148263894399</v>
      </c>
      <c r="C265" s="16">
        <f>+'SCC x Atuacao = Serv. Industria'!C297/'SCC x Atuacao = Serv. Industria'!C265-1</f>
        <v>-0.150902990910881</v>
      </c>
      <c r="D265" s="16">
        <f>+'SCC x Atuacao = Serv. Industria'!D297/'SCC x Atuacao = Serv. Industria'!D265-1</f>
        <v>5.1661962504853109E-2</v>
      </c>
      <c r="E265" s="16">
        <f>+'SCC x Atuacao = Serv. Industria'!E297/'SCC x Atuacao = Serv. Industria'!E265-1</f>
        <v>2.9004119510815718E-2</v>
      </c>
      <c r="F265" s="16">
        <f>+'SCC x Atuacao = Serv. Industria'!F297/'SCC x Atuacao = Serv. Industria'!F265-1</f>
        <v>-5.8700676309142552E-2</v>
      </c>
      <c r="G265" s="16">
        <f>+'SCC x Atuacao = Serv. Industria'!G297/'SCC x Atuacao = Serv. Industria'!G265-1</f>
        <v>6.7253951707224813E-2</v>
      </c>
      <c r="H265" s="16">
        <f>+'SCC x Atuacao = Serv. Industria'!H297/'SCC x Atuacao = Serv. Industria'!H265-1</f>
        <v>8.1660263968308389E-3</v>
      </c>
      <c r="I265" s="16">
        <f>+'SCC x Atuacao = Serv. Industria'!I297/'SCC x Atuacao = Serv. Industria'!I265-1</f>
        <v>-0.53670059196467435</v>
      </c>
      <c r="J265" s="16">
        <f>+'SCC x Atuacao = Serv. Industria'!J297/'SCC x Atuacao = Serv. Industria'!J265-1</f>
        <v>-7.8387194445228348E-2</v>
      </c>
      <c r="K265" s="16">
        <f>+'SCC x Atuacao = Serv. Industria'!K297/'SCC x Atuacao = Serv. Industria'!K265-1</f>
        <v>0.10986709217874657</v>
      </c>
      <c r="L265" s="16">
        <f>+'SCC x Atuacao = Serv. Industria'!L297/'SCC x Atuacao = Serv. Industria'!L265-1</f>
        <v>-1.3379395721913045E-4</v>
      </c>
    </row>
    <row r="266" spans="1:12" x14ac:dyDescent="0.25">
      <c r="A266" s="122" t="s">
        <v>533</v>
      </c>
      <c r="B266" s="16">
        <f>+'SCC x Atuacao = Serv. Industria'!B298/'SCC x Atuacao = Serv. Industria'!B266-1</f>
        <v>-0.32047737471650228</v>
      </c>
      <c r="C266" s="16">
        <f>+'SCC x Atuacao = Serv. Industria'!C298/'SCC x Atuacao = Serv. Industria'!C266-1</f>
        <v>-0.49995051066722362</v>
      </c>
      <c r="D266" s="16">
        <f>+'SCC x Atuacao = Serv. Industria'!D298/'SCC x Atuacao = Serv. Industria'!D266-1</f>
        <v>1.3401372398856415E-2</v>
      </c>
      <c r="E266" s="16">
        <f>+'SCC x Atuacao = Serv. Industria'!E298/'SCC x Atuacao = Serv. Industria'!E266-1</f>
        <v>-0.7137229743795811</v>
      </c>
      <c r="F266" s="16">
        <f>+'SCC x Atuacao = Serv. Industria'!F298/'SCC x Atuacao = Serv. Industria'!F266-1</f>
        <v>-0.84614072945564012</v>
      </c>
      <c r="G266" s="16">
        <f>+'SCC x Atuacao = Serv. Industria'!G298/'SCC x Atuacao = Serv. Industria'!G266-1</f>
        <v>9.574002480399213E-2</v>
      </c>
      <c r="H266" s="16">
        <f>+'SCC x Atuacao = Serv. Industria'!H298/'SCC x Atuacao = Serv. Industria'!H266-1</f>
        <v>-0.12647679189524974</v>
      </c>
      <c r="I266" s="16" t="e">
        <f>+'SCC x Atuacao = Serv. Industria'!I298/'SCC x Atuacao = Serv. Industria'!I266-1</f>
        <v>#DIV/0!</v>
      </c>
      <c r="J266" s="16">
        <f>+'SCC x Atuacao = Serv. Industria'!J298/'SCC x Atuacao = Serv. Industria'!J266-1</f>
        <v>1.0598374376745046E-2</v>
      </c>
      <c r="K266" s="16">
        <f>+'SCC x Atuacao = Serv. Industria'!K298/'SCC x Atuacao = Serv. Industria'!K266-1</f>
        <v>0.62831093691304196</v>
      </c>
      <c r="L266" s="16">
        <f>+'SCC x Atuacao = Serv. Industria'!L298/'SCC x Atuacao = Serv. Industria'!L266-1</f>
        <v>1.0032756917881525E-2</v>
      </c>
    </row>
    <row r="267" spans="1:12" x14ac:dyDescent="0.25">
      <c r="A267" s="122" t="s">
        <v>534</v>
      </c>
      <c r="B267" s="16">
        <f>+'SCC x Atuacao = Serv. Industria'!B299/'SCC x Atuacao = Serv. Industria'!B267-1</f>
        <v>-0.61966269191311696</v>
      </c>
      <c r="C267" s="16">
        <f>+'SCC x Atuacao = Serv. Industria'!C299/'SCC x Atuacao = Serv. Industria'!C267-1</f>
        <v>-0.34414073652971011</v>
      </c>
      <c r="D267" s="16">
        <f>+'SCC x Atuacao = Serv. Industria'!D299/'SCC x Atuacao = Serv. Industria'!D267-1</f>
        <v>-4.0435837262139285E-2</v>
      </c>
      <c r="E267" s="16">
        <f>+'SCC x Atuacao = Serv. Industria'!E299/'SCC x Atuacao = Serv. Industria'!E267-1</f>
        <v>0.33111322519354736</v>
      </c>
      <c r="F267" s="16">
        <f>+'SCC x Atuacao = Serv. Industria'!F299/'SCC x Atuacao = Serv. Industria'!F267-1</f>
        <v>-1.498529850030994E-2</v>
      </c>
      <c r="G267" s="16">
        <f>+'SCC x Atuacao = Serv. Industria'!G299/'SCC x Atuacao = Serv. Industria'!G267-1</f>
        <v>-3.4202050802762507E-2</v>
      </c>
      <c r="H267" s="16">
        <f>+'SCC x Atuacao = Serv. Industria'!H299/'SCC x Atuacao = Serv. Industria'!H267-1</f>
        <v>4.1862688305885243E-2</v>
      </c>
      <c r="I267" s="16">
        <f>+'SCC x Atuacao = Serv. Industria'!I299/'SCC x Atuacao = Serv. Industria'!I267-1</f>
        <v>-0.74428748973233338</v>
      </c>
      <c r="J267" s="16">
        <f>+'SCC x Atuacao = Serv. Industria'!J299/'SCC x Atuacao = Serv. Industria'!J267-1</f>
        <v>-0.16867142530119428</v>
      </c>
      <c r="K267" s="16">
        <f>+'SCC x Atuacao = Serv. Industria'!K299/'SCC x Atuacao = Serv. Industria'!K267-1</f>
        <v>8.4846455317109992E-2</v>
      </c>
      <c r="L267" s="16">
        <f>+'SCC x Atuacao = Serv. Industria'!L299/'SCC x Atuacao = Serv. Industria'!L267-1</f>
        <v>-5.2027090497337891E-2</v>
      </c>
    </row>
    <row r="268" spans="1:12" x14ac:dyDescent="0.25">
      <c r="A268" s="122" t="s">
        <v>535</v>
      </c>
      <c r="B268" s="16">
        <f>+'SCC x Atuacao = Serv. Industria'!B300/'SCC x Atuacao = Serv. Industria'!B268-1</f>
        <v>-0.23142074224531839</v>
      </c>
      <c r="C268" s="16">
        <f>+'SCC x Atuacao = Serv. Industria'!C300/'SCC x Atuacao = Serv. Industria'!C268-1</f>
        <v>0.4859045987142383</v>
      </c>
      <c r="D268" s="16">
        <f>+'SCC x Atuacao = Serv. Industria'!D300/'SCC x Atuacao = Serv. Industria'!D268-1</f>
        <v>-2.9813152744842197E-2</v>
      </c>
      <c r="E268" s="16">
        <f>+'SCC x Atuacao = Serv. Industria'!E300/'SCC x Atuacao = Serv. Industria'!E268-1</f>
        <v>0.22895833015311862</v>
      </c>
      <c r="F268" s="16">
        <f>+'SCC x Atuacao = Serv. Industria'!F300/'SCC x Atuacao = Serv. Industria'!F268-1</f>
        <v>0.20215034391966502</v>
      </c>
      <c r="G268" s="16">
        <f>+'SCC x Atuacao = Serv. Industria'!G300/'SCC x Atuacao = Serv. Industria'!G268-1</f>
        <v>-9.4081122002635964E-2</v>
      </c>
      <c r="H268" s="16">
        <f>+'SCC x Atuacao = Serv. Industria'!H300/'SCC x Atuacao = Serv. Industria'!H268-1</f>
        <v>3.4633444937558933E-2</v>
      </c>
      <c r="I268" s="16">
        <f>+'SCC x Atuacao = Serv. Industria'!I300/'SCC x Atuacao = Serv. Industria'!I268-1</f>
        <v>2.9968583298021341</v>
      </c>
      <c r="J268" s="16">
        <f>+'SCC x Atuacao = Serv. Industria'!J300/'SCC x Atuacao = Serv. Industria'!J268-1</f>
        <v>0.69248045345576204</v>
      </c>
      <c r="K268" s="16">
        <f>+'SCC x Atuacao = Serv. Industria'!K300/'SCC x Atuacao = Serv. Industria'!K268-1</f>
        <v>-6.5686487986708064E-2</v>
      </c>
      <c r="L268" s="16">
        <f>+'SCC x Atuacao = Serv. Industria'!L300/'SCC x Atuacao = Serv. Industria'!L268-1</f>
        <v>-1.8093505021722356E-3</v>
      </c>
    </row>
    <row r="269" spans="1:12" x14ac:dyDescent="0.25">
      <c r="A269" s="122" t="s">
        <v>536</v>
      </c>
      <c r="B269" s="16">
        <f>+'SCC x Atuacao = Serv. Industria'!B301/'SCC x Atuacao = Serv. Industria'!B269-1</f>
        <v>-2.4166838783844624E-2</v>
      </c>
      <c r="C269" s="16">
        <f>+'SCC x Atuacao = Serv. Industria'!C301/'SCC x Atuacao = Serv. Industria'!C269-1</f>
        <v>0.12229389207833519</v>
      </c>
      <c r="D269" s="16">
        <f>+'SCC x Atuacao = Serv. Industria'!D301/'SCC x Atuacao = Serv. Industria'!D269-1</f>
        <v>-3.6968421429581566E-2</v>
      </c>
      <c r="E269" s="16">
        <f>+'SCC x Atuacao = Serv. Industria'!E301/'SCC x Atuacao = Serv. Industria'!E269-1</f>
        <v>3.6865466329685237E-2</v>
      </c>
      <c r="F269" s="16">
        <f>+'SCC x Atuacao = Serv. Industria'!F301/'SCC x Atuacao = Serv. Industria'!F269-1</f>
        <v>-0.19886071295193164</v>
      </c>
      <c r="G269" s="16">
        <f>+'SCC x Atuacao = Serv. Industria'!G301/'SCC x Atuacao = Serv. Industria'!G269-1</f>
        <v>2.2699945480604278E-2</v>
      </c>
      <c r="H269" s="16">
        <f>+'SCC x Atuacao = Serv. Industria'!H301/'SCC x Atuacao = Serv. Industria'!H269-1</f>
        <v>8.589095431042626E-2</v>
      </c>
      <c r="I269" s="16">
        <f>+'SCC x Atuacao = Serv. Industria'!I301/'SCC x Atuacao = Serv. Industria'!I269-1</f>
        <v>-0.29400858316744594</v>
      </c>
      <c r="J269" s="16">
        <f>+'SCC x Atuacao = Serv. Industria'!J301/'SCC x Atuacao = Serv. Industria'!J269-1</f>
        <v>0.13351749793896817</v>
      </c>
      <c r="K269" s="16">
        <f>+'SCC x Atuacao = Serv. Industria'!K301/'SCC x Atuacao = Serv. Industria'!K269-1</f>
        <v>0.11717790234428316</v>
      </c>
      <c r="L269" s="16">
        <f>+'SCC x Atuacao = Serv. Industria'!L301/'SCC x Atuacao = Serv. Industria'!L269-1</f>
        <v>4.1535206640075373E-4</v>
      </c>
    </row>
    <row r="270" spans="1:12" x14ac:dyDescent="0.25">
      <c r="A270" s="122" t="s">
        <v>537</v>
      </c>
      <c r="B270" s="16">
        <f>+'SCC x Atuacao = Serv. Industria'!B302/'SCC x Atuacao = Serv. Industria'!B270-1</f>
        <v>-0.1745213773336648</v>
      </c>
      <c r="C270" s="16">
        <f>+'SCC x Atuacao = Serv. Industria'!C302/'SCC x Atuacao = Serv. Industria'!C270-1</f>
        <v>-9.2764804872101814E-2</v>
      </c>
      <c r="D270" s="16">
        <f>+'SCC x Atuacao = Serv. Industria'!D302/'SCC x Atuacao = Serv. Industria'!D270-1</f>
        <v>-2.9030983571486146E-2</v>
      </c>
      <c r="E270" s="16">
        <f>+'SCC x Atuacao = Serv. Industria'!E302/'SCC x Atuacao = Serv. Industria'!E270-1</f>
        <v>1.1900813918511903</v>
      </c>
      <c r="F270" s="16">
        <f>+'SCC x Atuacao = Serv. Industria'!F302/'SCC x Atuacao = Serv. Industria'!F270-1</f>
        <v>-4.8252537079841562E-2</v>
      </c>
      <c r="G270" s="16">
        <f>+'SCC x Atuacao = Serv. Industria'!G302/'SCC x Atuacao = Serv. Industria'!G270-1</f>
        <v>-6.3889841575463069E-2</v>
      </c>
      <c r="H270" s="16">
        <f>+'SCC x Atuacao = Serv. Industria'!H302/'SCC x Atuacao = Serv. Industria'!H270-1</f>
        <v>0.17292820892816541</v>
      </c>
      <c r="I270" s="16">
        <f>+'SCC x Atuacao = Serv. Industria'!I302/'SCC x Atuacao = Serv. Industria'!I270-1</f>
        <v>-2.2557198459091099E-2</v>
      </c>
      <c r="J270" s="16">
        <f>+'SCC x Atuacao = Serv. Industria'!J302/'SCC x Atuacao = Serv. Industria'!J270-1</f>
        <v>0.30944039606301432</v>
      </c>
      <c r="K270" s="16">
        <f>+'SCC x Atuacao = Serv. Industria'!K302/'SCC x Atuacao = Serv. Industria'!K270-1</f>
        <v>-5.4335370047940978E-3</v>
      </c>
      <c r="L270" s="16">
        <f>+'SCC x Atuacao = Serv. Industria'!L302/'SCC x Atuacao = Serv. Industria'!L270-1</f>
        <v>-1.7921715884819944E-2</v>
      </c>
    </row>
    <row r="271" spans="1:12" x14ac:dyDescent="0.25">
      <c r="A271" s="122" t="s">
        <v>538</v>
      </c>
      <c r="B271" s="16">
        <f>+'SCC x Atuacao = Serv. Industria'!B303/'SCC x Atuacao = Serv. Industria'!B271-1</f>
        <v>-0.41852900208158161</v>
      </c>
      <c r="C271" s="16">
        <f>+'SCC x Atuacao = Serv. Industria'!C303/'SCC x Atuacao = Serv. Industria'!C271-1</f>
        <v>8.1922995887973915E-2</v>
      </c>
      <c r="D271" s="16">
        <f>+'SCC x Atuacao = Serv. Industria'!D303/'SCC x Atuacao = Serv. Industria'!D271-1</f>
        <v>-5.9889910936478885E-2</v>
      </c>
      <c r="E271" s="16">
        <f>+'SCC x Atuacao = Serv. Industria'!E303/'SCC x Atuacao = Serv. Industria'!E271-1</f>
        <v>-0.16671638815837175</v>
      </c>
      <c r="F271" s="16">
        <f>+'SCC x Atuacao = Serv. Industria'!F303/'SCC x Atuacao = Serv. Industria'!F271-1</f>
        <v>-0.39540461941040339</v>
      </c>
      <c r="G271" s="16">
        <f>+'SCC x Atuacao = Serv. Industria'!G303/'SCC x Atuacao = Serv. Industria'!G271-1</f>
        <v>0.66438790144571569</v>
      </c>
      <c r="H271" s="16">
        <f>+'SCC x Atuacao = Serv. Industria'!H303/'SCC x Atuacao = Serv. Industria'!H271-1</f>
        <v>0.20574855628213196</v>
      </c>
      <c r="I271" s="16">
        <f>+'SCC x Atuacao = Serv. Industria'!I303/'SCC x Atuacao = Serv. Industria'!I271-1</f>
        <v>-0.21279639216292268</v>
      </c>
      <c r="J271" s="16">
        <f>+'SCC x Atuacao = Serv. Industria'!J303/'SCC x Atuacao = Serv. Industria'!J271-1</f>
        <v>7.8960336374153783E-2</v>
      </c>
      <c r="K271" s="16">
        <f>+'SCC x Atuacao = Serv. Industria'!K303/'SCC x Atuacao = Serv. Industria'!K271-1</f>
        <v>2.8887441584779294E-2</v>
      </c>
      <c r="L271" s="16">
        <f>+'SCC x Atuacao = Serv. Industria'!L303/'SCC x Atuacao = Serv. Industria'!L271-1</f>
        <v>-5.1839653358601301E-2</v>
      </c>
    </row>
    <row r="272" spans="1:12" x14ac:dyDescent="0.25">
      <c r="A272" s="122" t="s">
        <v>539</v>
      </c>
      <c r="B272" s="16">
        <f>+'SCC x Atuacao = Serv. Industria'!B304/'SCC x Atuacao = Serv. Industria'!B272-1</f>
        <v>0.13065357154679069</v>
      </c>
      <c r="C272" s="16">
        <f>+'SCC x Atuacao = Serv. Industria'!C304/'SCC x Atuacao = Serv. Industria'!C272-1</f>
        <v>-2.210482275170178E-3</v>
      </c>
      <c r="D272" s="16">
        <f>+'SCC x Atuacao = Serv. Industria'!D304/'SCC x Atuacao = Serv. Industria'!D272-1</f>
        <v>-7.3832823341210219E-2</v>
      </c>
      <c r="E272" s="16">
        <f>+'SCC x Atuacao = Serv. Industria'!E304/'SCC x Atuacao = Serv. Industria'!E272-1</f>
        <v>0.2333196288226016</v>
      </c>
      <c r="F272" s="16">
        <f>+'SCC x Atuacao = Serv. Industria'!F304/'SCC x Atuacao = Serv. Industria'!F272-1</f>
        <v>-0.80532560768328998</v>
      </c>
      <c r="G272" s="16">
        <f>+'SCC x Atuacao = Serv. Industria'!G304/'SCC x Atuacao = Serv. Industria'!G272-1</f>
        <v>8.1208286998857515E-2</v>
      </c>
      <c r="H272" s="16">
        <f>+'SCC x Atuacao = Serv. Industria'!H304/'SCC x Atuacao = Serv. Industria'!H272-1</f>
        <v>0.25537872180604038</v>
      </c>
      <c r="I272" s="16">
        <f>+'SCC x Atuacao = Serv. Industria'!I304/'SCC x Atuacao = Serv. Industria'!I272-1</f>
        <v>-0.15167253465514285</v>
      </c>
      <c r="J272" s="16" t="e">
        <f>+'SCC x Atuacao = Serv. Industria'!J304/'SCC x Atuacao = Serv. Industria'!J272-1</f>
        <v>#DIV/0!</v>
      </c>
      <c r="K272" s="16">
        <f>+'SCC x Atuacao = Serv. Industria'!K304/'SCC x Atuacao = Serv. Industria'!K272-1</f>
        <v>-0.26900956359131556</v>
      </c>
      <c r="L272" s="16">
        <f>+'SCC x Atuacao = Serv. Industria'!L304/'SCC x Atuacao = Serv. Industria'!L272-1</f>
        <v>-0.1436688922241548</v>
      </c>
    </row>
    <row r="273" spans="1:12" x14ac:dyDescent="0.25">
      <c r="A273" s="122" t="s">
        <v>540</v>
      </c>
      <c r="B273" s="16">
        <f>+'SCC x Atuacao = Serv. Industria'!B305/'SCC x Atuacao = Serv. Industria'!B273-1</f>
        <v>-1.9603356528484994E-2</v>
      </c>
      <c r="C273" s="16">
        <f>+'SCC x Atuacao = Serv. Industria'!C305/'SCC x Atuacao = Serv. Industria'!C273-1</f>
        <v>8.0828871596170249E-2</v>
      </c>
      <c r="D273" s="16">
        <f>+'SCC x Atuacao = Serv. Industria'!D305/'SCC x Atuacao = Serv. Industria'!D273-1</f>
        <v>-7.7476818434499051E-2</v>
      </c>
      <c r="E273" s="16">
        <f>+'SCC x Atuacao = Serv. Industria'!E305/'SCC x Atuacao = Serv. Industria'!E273-1</f>
        <v>0.40697896059261129</v>
      </c>
      <c r="F273" s="16">
        <f>+'SCC x Atuacao = Serv. Industria'!F305/'SCC x Atuacao = Serv. Industria'!F273-1</f>
        <v>-7.4094253668996912E-2</v>
      </c>
      <c r="G273" s="16">
        <f>+'SCC x Atuacao = Serv. Industria'!G305/'SCC x Atuacao = Serv. Industria'!G273-1</f>
        <v>-8.1972749808513101E-2</v>
      </c>
      <c r="H273" s="16">
        <f>+'SCC x Atuacao = Serv. Industria'!H305/'SCC x Atuacao = Serv. Industria'!H273-1</f>
        <v>0.31055970325315485</v>
      </c>
      <c r="I273" s="16">
        <f>+'SCC x Atuacao = Serv. Industria'!I305/'SCC x Atuacao = Serv. Industria'!I273-1</f>
        <v>3.4965631498199867E-2</v>
      </c>
      <c r="J273" s="16">
        <f>+'SCC x Atuacao = Serv. Industria'!J305/'SCC x Atuacao = Serv. Industria'!J273-1</f>
        <v>-0.60025963644860192</v>
      </c>
      <c r="K273" s="16">
        <f>+'SCC x Atuacao = Serv. Industria'!K305/'SCC x Atuacao = Serv. Industria'!K273-1</f>
        <v>-2.6505580301480203E-2</v>
      </c>
      <c r="L273" s="16">
        <f>+'SCC x Atuacao = Serv. Industria'!L305/'SCC x Atuacao = Serv. Industria'!L273-1</f>
        <v>-5.1815817612267723E-2</v>
      </c>
    </row>
    <row r="274" spans="1:12" x14ac:dyDescent="0.25">
      <c r="A274" s="122" t="s">
        <v>541</v>
      </c>
      <c r="B274" s="16">
        <f>+'SCC x Atuacao = Serv. Industria'!B306/'SCC x Atuacao = Serv. Industria'!B274-1</f>
        <v>-4.613379328188616E-3</v>
      </c>
      <c r="C274" s="16">
        <f>+'SCC x Atuacao = Serv. Industria'!C306/'SCC x Atuacao = Serv. Industria'!C274-1</f>
        <v>8.5782947629800876E-2</v>
      </c>
      <c r="D274" s="16">
        <f>+'SCC x Atuacao = Serv. Industria'!D306/'SCC x Atuacao = Serv. Industria'!D274-1</f>
        <v>5.6825724001942968E-2</v>
      </c>
      <c r="E274" s="16">
        <f>+'SCC x Atuacao = Serv. Industria'!E306/'SCC x Atuacao = Serv. Industria'!E274-1</f>
        <v>0.9585632189162725</v>
      </c>
      <c r="F274" s="16">
        <f>+'SCC x Atuacao = Serv. Industria'!F306/'SCC x Atuacao = Serv. Industria'!F274-1</f>
        <v>2.2829525879295209E-2</v>
      </c>
      <c r="G274" s="16">
        <f>+'SCC x Atuacao = Serv. Industria'!G306/'SCC x Atuacao = Serv. Industria'!G274-1</f>
        <v>-3.9174836051915185E-2</v>
      </c>
      <c r="H274" s="16">
        <f>+'SCC x Atuacao = Serv. Industria'!H306/'SCC x Atuacao = Serv. Industria'!H274-1</f>
        <v>0.22678429909183984</v>
      </c>
      <c r="I274" s="16">
        <f>+'SCC x Atuacao = Serv. Industria'!I306/'SCC x Atuacao = Serv. Industria'!I274-1</f>
        <v>-0.66718349695475054</v>
      </c>
      <c r="J274" s="16">
        <f>+'SCC x Atuacao = Serv. Industria'!J306/'SCC x Atuacao = Serv. Industria'!J274-1</f>
        <v>-0.43605990512564297</v>
      </c>
      <c r="K274" s="16">
        <f>+'SCC x Atuacao = Serv. Industria'!K306/'SCC x Atuacao = Serv. Industria'!K274-1</f>
        <v>-0.10254923853775333</v>
      </c>
      <c r="L274" s="16">
        <f>+'SCC x Atuacao = Serv. Industria'!L306/'SCC x Atuacao = Serv. Industria'!L274-1</f>
        <v>4.7238691561550583E-2</v>
      </c>
    </row>
    <row r="275" spans="1:12" x14ac:dyDescent="0.25">
      <c r="A275" s="122" t="s">
        <v>542</v>
      </c>
      <c r="B275" s="16">
        <f>+'SCC x Atuacao = Serv. Industria'!B307/'SCC x Atuacao = Serv. Industria'!B275-1</f>
        <v>-0.22143500821844719</v>
      </c>
      <c r="C275" s="16">
        <f>+'SCC x Atuacao = Serv. Industria'!C307/'SCC x Atuacao = Serv. Industria'!C275-1</f>
        <v>-0.44590521028245145</v>
      </c>
      <c r="D275" s="16">
        <f>+'SCC x Atuacao = Serv. Industria'!D307/'SCC x Atuacao = Serv. Industria'!D275-1</f>
        <v>-6.7456349200546772E-2</v>
      </c>
      <c r="E275" s="16">
        <f>+'SCC x Atuacao = Serv. Industria'!E307/'SCC x Atuacao = Serv. Industria'!E275-1</f>
        <v>7.7434232398889691E-3</v>
      </c>
      <c r="F275" s="16">
        <f>+'SCC x Atuacao = Serv. Industria'!F307/'SCC x Atuacao = Serv. Industria'!F275-1</f>
        <v>-0.19052971729499024</v>
      </c>
      <c r="G275" s="16">
        <f>+'SCC x Atuacao = Serv. Industria'!G307/'SCC x Atuacao = Serv. Industria'!G275-1</f>
        <v>-0.13015155672809686</v>
      </c>
      <c r="H275" s="16">
        <f>+'SCC x Atuacao = Serv. Industria'!H307/'SCC x Atuacao = Serv. Industria'!H275-1</f>
        <v>-0.12467562677602217</v>
      </c>
      <c r="I275" s="16">
        <f>+'SCC x Atuacao = Serv. Industria'!I307/'SCC x Atuacao = Serv. Industria'!I275-1</f>
        <v>-0.31318942830366103</v>
      </c>
      <c r="J275" s="16">
        <f>+'SCC x Atuacao = Serv. Industria'!J307/'SCC x Atuacao = Serv. Industria'!J275-1</f>
        <v>-0.46398869851037383</v>
      </c>
      <c r="K275" s="16">
        <f>+'SCC x Atuacao = Serv. Industria'!K307/'SCC x Atuacao = Serv. Industria'!K275-1</f>
        <v>-0.10723473749894452</v>
      </c>
      <c r="L275" s="16">
        <f>+'SCC x Atuacao = Serv. Industria'!L307/'SCC x Atuacao = Serv. Industria'!L275-1</f>
        <v>-0.12009346173278246</v>
      </c>
    </row>
    <row r="276" spans="1:12" x14ac:dyDescent="0.25">
      <c r="A276" s="122" t="s">
        <v>543</v>
      </c>
      <c r="B276" s="16">
        <f>+'SCC x Atuacao = Serv. Industria'!B308/'SCC x Atuacao = Serv. Industria'!B276-1</f>
        <v>-0.22079747099740099</v>
      </c>
      <c r="C276" s="16">
        <f>+'SCC x Atuacao = Serv. Industria'!C308/'SCC x Atuacao = Serv. Industria'!C276-1</f>
        <v>0.23342704596592623</v>
      </c>
      <c r="D276" s="16">
        <f>+'SCC x Atuacao = Serv. Industria'!D308/'SCC x Atuacao = Serv. Industria'!D276-1</f>
        <v>-0.27545983346306979</v>
      </c>
      <c r="E276" s="16">
        <f>+'SCC x Atuacao = Serv. Industria'!E308/'SCC x Atuacao = Serv. Industria'!E276-1</f>
        <v>1.1743530189138949</v>
      </c>
      <c r="F276" s="16">
        <f>+'SCC x Atuacao = Serv. Industria'!F308/'SCC x Atuacao = Serv. Industria'!F276-1</f>
        <v>0.61162542263505926</v>
      </c>
      <c r="G276" s="16">
        <f>+'SCC x Atuacao = Serv. Industria'!G308/'SCC x Atuacao = Serv. Industria'!G276-1</f>
        <v>6.8528582131534233E-2</v>
      </c>
      <c r="H276" s="16">
        <f>+'SCC x Atuacao = Serv. Industria'!H308/'SCC x Atuacao = Serv. Industria'!H276-1</f>
        <v>-0.10141401548137929</v>
      </c>
      <c r="I276" s="16">
        <f>+'SCC x Atuacao = Serv. Industria'!I308/'SCC x Atuacao = Serv. Industria'!I276-1</f>
        <v>4.309573639890818E-3</v>
      </c>
      <c r="J276" s="16">
        <f>+'SCC x Atuacao = Serv. Industria'!J308/'SCC x Atuacao = Serv. Industria'!J276-1</f>
        <v>-6.5600773255654721E-2</v>
      </c>
      <c r="K276" s="16">
        <f>+'SCC x Atuacao = Serv. Industria'!K308/'SCC x Atuacao = Serv. Industria'!K276-1</f>
        <v>-9.0149354107638136E-3</v>
      </c>
      <c r="L276" s="16">
        <f>+'SCC x Atuacao = Serv. Industria'!L308/'SCC x Atuacao = Serv. Industria'!L276-1</f>
        <v>-0.11094333027682335</v>
      </c>
    </row>
    <row r="277" spans="1:12" x14ac:dyDescent="0.25">
      <c r="A277" s="122" t="s">
        <v>544</v>
      </c>
      <c r="B277" s="16">
        <f>+'SCC x Atuacao = Serv. Industria'!B309/'SCC x Atuacao = Serv. Industria'!B277-1</f>
        <v>-0.22090311737073609</v>
      </c>
      <c r="C277" s="16">
        <f>+'SCC x Atuacao = Serv. Industria'!C309/'SCC x Atuacao = Serv. Industria'!C277-1</f>
        <v>-0.14286372622962396</v>
      </c>
      <c r="D277" s="16">
        <f>+'SCC x Atuacao = Serv. Industria'!D309/'SCC x Atuacao = Serv. Industria'!D277-1</f>
        <v>-4.1943744489285506E-2</v>
      </c>
      <c r="E277" s="16">
        <f>+'SCC x Atuacao = Serv. Industria'!E309/'SCC x Atuacao = Serv. Industria'!E277-1</f>
        <v>0.7880195904204228</v>
      </c>
      <c r="F277" s="16">
        <f>+'SCC x Atuacao = Serv. Industria'!F309/'SCC x Atuacao = Serv. Industria'!F277-1</f>
        <v>-0.20542794140397391</v>
      </c>
      <c r="G277" s="16">
        <f>+'SCC x Atuacao = Serv. Industria'!G309/'SCC x Atuacao = Serv. Industria'!G277-1</f>
        <v>-2.5605040342699725E-2</v>
      </c>
      <c r="H277" s="16">
        <f>+'SCC x Atuacao = Serv. Industria'!H309/'SCC x Atuacao = Serv. Industria'!H277-1</f>
        <v>3.1021468137203412E-2</v>
      </c>
      <c r="I277" s="16">
        <f>+'SCC x Atuacao = Serv. Industria'!I309/'SCC x Atuacao = Serv. Industria'!I277-1</f>
        <v>0.18002128529962991</v>
      </c>
      <c r="J277" s="16">
        <f>+'SCC x Atuacao = Serv. Industria'!J309/'SCC x Atuacao = Serv. Industria'!J277-1</f>
        <v>0.20832238197756592</v>
      </c>
      <c r="K277" s="16">
        <f>+'SCC x Atuacao = Serv. Industria'!K309/'SCC x Atuacao = Serv. Industria'!K277-1</f>
        <v>1.1776301652459686E-2</v>
      </c>
      <c r="L277" s="16">
        <f>+'SCC x Atuacao = Serv. Industria'!L309/'SCC x Atuacao = Serv. Industria'!L277-1</f>
        <v>-4.844137293587758E-2</v>
      </c>
    </row>
    <row r="278" spans="1:12" x14ac:dyDescent="0.25">
      <c r="A278" s="122" t="s">
        <v>545</v>
      </c>
      <c r="B278" s="16">
        <f>+'SCC x Atuacao = Serv. Industria'!B310/'SCC x Atuacao = Serv. Industria'!B278-1</f>
        <v>-2.2093059532005466E-2</v>
      </c>
      <c r="C278" s="16">
        <f>+'SCC x Atuacao = Serv. Industria'!C310/'SCC x Atuacao = Serv. Industria'!C278-1</f>
        <v>-0.14272687208410884</v>
      </c>
      <c r="D278" s="16">
        <f>+'SCC x Atuacao = Serv. Industria'!D310/'SCC x Atuacao = Serv. Industria'!D278-1</f>
        <v>-4.2368441893452236E-2</v>
      </c>
      <c r="E278" s="16">
        <f>+'SCC x Atuacao = Serv. Industria'!E310/'SCC x Atuacao = Serv. Industria'!E278-1</f>
        <v>0.40669977638760457</v>
      </c>
      <c r="F278" s="16">
        <f>+'SCC x Atuacao = Serv. Industria'!F310/'SCC x Atuacao = Serv. Industria'!F278-1</f>
        <v>-0.10647638396213932</v>
      </c>
      <c r="G278" s="16">
        <f>+'SCC x Atuacao = Serv. Industria'!G310/'SCC x Atuacao = Serv. Industria'!G278-1</f>
        <v>-8.4806959247208047E-2</v>
      </c>
      <c r="H278" s="16">
        <f>+'SCC x Atuacao = Serv. Industria'!H310/'SCC x Atuacao = Serv. Industria'!H278-1</f>
        <v>-7.6277110292778394E-2</v>
      </c>
      <c r="I278" s="16">
        <f>+'SCC x Atuacao = Serv. Industria'!I310/'SCC x Atuacao = Serv. Industria'!I278-1</f>
        <v>0.18657908602339113</v>
      </c>
      <c r="J278" s="16">
        <f>+'SCC x Atuacao = Serv. Industria'!J310/'SCC x Atuacao = Serv. Industria'!J278-1</f>
        <v>2.9129052419876178</v>
      </c>
      <c r="K278" s="16">
        <f>+'SCC x Atuacao = Serv. Industria'!K310/'SCC x Atuacao = Serv. Industria'!K278-1</f>
        <v>-5.6290973265179511E-3</v>
      </c>
      <c r="L278" s="16">
        <f>+'SCC x Atuacao = Serv. Industria'!L310/'SCC x Atuacao = Serv. Industria'!L278-1</f>
        <v>-4.265158614953346E-2</v>
      </c>
    </row>
    <row r="279" spans="1:12" x14ac:dyDescent="0.25">
      <c r="A279" s="122" t="s">
        <v>546</v>
      </c>
      <c r="B279" s="16">
        <f>+'SCC x Atuacao = Serv. Industria'!B311/'SCC x Atuacao = Serv. Industria'!B279-1</f>
        <v>-0.18461521023342975</v>
      </c>
      <c r="C279" s="16">
        <f>+'SCC x Atuacao = Serv. Industria'!C311/'SCC x Atuacao = Serv. Industria'!C279-1</f>
        <v>-1.0274827538939935E-2</v>
      </c>
      <c r="D279" s="16">
        <f>+'SCC x Atuacao = Serv. Industria'!D311/'SCC x Atuacao = Serv. Industria'!D279-1</f>
        <v>2.0811657658834637E-2</v>
      </c>
      <c r="E279" s="16">
        <f>+'SCC x Atuacao = Serv. Industria'!E311/'SCC x Atuacao = Serv. Industria'!E279-1</f>
        <v>-8.5765756132344384E-3</v>
      </c>
      <c r="F279" s="16">
        <f>+'SCC x Atuacao = Serv. Industria'!F311/'SCC x Atuacao = Serv. Industria'!F279-1</f>
        <v>-0.1174519288306769</v>
      </c>
      <c r="G279" s="16">
        <f>+'SCC x Atuacao = Serv. Industria'!G311/'SCC x Atuacao = Serv. Industria'!G279-1</f>
        <v>-2.5192094745820515E-2</v>
      </c>
      <c r="H279" s="16">
        <f>+'SCC x Atuacao = Serv. Industria'!H311/'SCC x Atuacao = Serv. Industria'!H279-1</f>
        <v>3.2908771440277373E-2</v>
      </c>
      <c r="I279" s="16">
        <f>+'SCC x Atuacao = Serv. Industria'!I311/'SCC x Atuacao = Serv. Industria'!I279-1</f>
        <v>-0.32414861576275911</v>
      </c>
      <c r="J279" s="16">
        <f>+'SCC x Atuacao = Serv. Industria'!J311/'SCC x Atuacao = Serv. Industria'!J279-1</f>
        <v>-2.5297587060208793E-2</v>
      </c>
      <c r="K279" s="16">
        <f>+'SCC x Atuacao = Serv. Industria'!K311/'SCC x Atuacao = Serv. Industria'!K279-1</f>
        <v>-3.1266606747520465E-2</v>
      </c>
      <c r="L279" s="16">
        <f>+'SCC x Atuacao = Serv. Industria'!L311/'SCC x Atuacao = Serv. Industria'!L279-1</f>
        <v>-7.3440652514509264E-3</v>
      </c>
    </row>
    <row r="280" spans="1:12" x14ac:dyDescent="0.25">
      <c r="A280" s="122" t="s">
        <v>547</v>
      </c>
      <c r="B280" s="16">
        <f>+'SCC x Atuacao = Serv. Industria'!B312/'SCC x Atuacao = Serv. Industria'!B280-1</f>
        <v>-0.15299973289053526</v>
      </c>
      <c r="C280" s="16">
        <f>+'SCC x Atuacao = Serv. Industria'!C312/'SCC x Atuacao = Serv. Industria'!C280-1</f>
        <v>0.17406719997676223</v>
      </c>
      <c r="D280" s="16">
        <f>+'SCC x Atuacao = Serv. Industria'!D312/'SCC x Atuacao = Serv. Industria'!D280-1</f>
        <v>-0.18848955173314952</v>
      </c>
      <c r="E280" s="16">
        <f>+'SCC x Atuacao = Serv. Industria'!E312/'SCC x Atuacao = Serv. Industria'!E280-1</f>
        <v>0.16780236365219037</v>
      </c>
      <c r="F280" s="16">
        <f>+'SCC x Atuacao = Serv. Industria'!F312/'SCC x Atuacao = Serv. Industria'!F280-1</f>
        <v>-6.1069943911502667E-2</v>
      </c>
      <c r="G280" s="16">
        <f>+'SCC x Atuacao = Serv. Industria'!G312/'SCC x Atuacao = Serv. Industria'!G280-1</f>
        <v>-1.7102258295953687E-2</v>
      </c>
      <c r="H280" s="16">
        <f>+'SCC x Atuacao = Serv. Industria'!H312/'SCC x Atuacao = Serv. Industria'!H280-1</f>
        <v>-1.1156044111456986E-2</v>
      </c>
      <c r="I280" s="16">
        <f>+'SCC x Atuacao = Serv. Industria'!I312/'SCC x Atuacao = Serv. Industria'!I280-1</f>
        <v>-4.0410809465066921E-2</v>
      </c>
      <c r="J280" s="16">
        <f>+'SCC x Atuacao = Serv. Industria'!J312/'SCC x Atuacao = Serv. Industria'!J280-1</f>
        <v>-0.46785991513268044</v>
      </c>
      <c r="K280" s="16">
        <f>+'SCC x Atuacao = Serv. Industria'!K312/'SCC x Atuacao = Serv. Industria'!K280-1</f>
        <v>-4.9101750375913689E-2</v>
      </c>
      <c r="L280" s="16">
        <f>+'SCC x Atuacao = Serv. Industria'!L312/'SCC x Atuacao = Serv. Industria'!L280-1</f>
        <v>-8.9280135652163306E-2</v>
      </c>
    </row>
    <row r="281" spans="1:12" x14ac:dyDescent="0.25">
      <c r="A281" s="122" t="s">
        <v>548</v>
      </c>
      <c r="B281" s="16">
        <f>+'SCC x Atuacao = Serv. Industria'!B313/'SCC x Atuacao = Serv. Industria'!B281-1</f>
        <v>-0.19773970673327468</v>
      </c>
      <c r="C281" s="16">
        <f>+'SCC x Atuacao = Serv. Industria'!C313/'SCC x Atuacao = Serv. Industria'!C281-1</f>
        <v>1.2997041951807509E-2</v>
      </c>
      <c r="D281" s="16">
        <f>+'SCC x Atuacao = Serv. Industria'!D313/'SCC x Atuacao = Serv. Industria'!D281-1</f>
        <v>-6.565706846962549E-2</v>
      </c>
      <c r="E281" s="16">
        <f>+'SCC x Atuacao = Serv. Industria'!E313/'SCC x Atuacao = Serv. Industria'!E281-1</f>
        <v>0.51111095646357074</v>
      </c>
      <c r="F281" s="16">
        <f>+'SCC x Atuacao = Serv. Industria'!F313/'SCC x Atuacao = Serv. Industria'!F281-1</f>
        <v>-9.2999667845456879E-2</v>
      </c>
      <c r="G281" s="16">
        <f>+'SCC x Atuacao = Serv. Industria'!G313/'SCC x Atuacao = Serv. Industria'!G281-1</f>
        <v>5.4649089925555838E-3</v>
      </c>
      <c r="H281" s="16">
        <f>+'SCC x Atuacao = Serv. Industria'!H313/'SCC x Atuacao = Serv. Industria'!H281-1</f>
        <v>-1.6108534702076516E-2</v>
      </c>
      <c r="I281" s="16">
        <f>+'SCC x Atuacao = Serv. Industria'!I313/'SCC x Atuacao = Serv. Industria'!I281-1</f>
        <v>-0.30114345720118363</v>
      </c>
      <c r="J281" s="16">
        <f>+'SCC x Atuacao = Serv. Industria'!J313/'SCC x Atuacao = Serv. Industria'!J281-1</f>
        <v>-0.10408163680528171</v>
      </c>
      <c r="K281" s="16">
        <f>+'SCC x Atuacao = Serv. Industria'!K313/'SCC x Atuacao = Serv. Industria'!K281-1</f>
        <v>-8.1884832759036241E-2</v>
      </c>
      <c r="L281" s="16">
        <f>+'SCC x Atuacao = Serv. Industria'!L313/'SCC x Atuacao = Serv. Industria'!L281-1</f>
        <v>-6.1899373367474531E-2</v>
      </c>
    </row>
    <row r="282" spans="1:12" x14ac:dyDescent="0.25">
      <c r="A282" s="122" t="s">
        <v>549</v>
      </c>
      <c r="B282" s="16">
        <f>+'SCC x Atuacao = Serv. Industria'!B314/'SCC x Atuacao = Serv. Industria'!B282-1</f>
        <v>-6.6544957170744157E-2</v>
      </c>
      <c r="C282" s="16">
        <f>+'SCC x Atuacao = Serv. Industria'!C314/'SCC x Atuacao = Serv. Industria'!C282-1</f>
        <v>-9.5979105069951776E-2</v>
      </c>
      <c r="D282" s="16">
        <f>+'SCC x Atuacao = Serv. Industria'!D314/'SCC x Atuacao = Serv. Industria'!D282-1</f>
        <v>-0.13918158615616316</v>
      </c>
      <c r="E282" s="16">
        <f>+'SCC x Atuacao = Serv. Industria'!E314/'SCC x Atuacao = Serv. Industria'!E282-1</f>
        <v>0.57583407580482748</v>
      </c>
      <c r="F282" s="16">
        <f>+'SCC x Atuacao = Serv. Industria'!F314/'SCC x Atuacao = Serv. Industria'!F282-1</f>
        <v>0.12481368056701303</v>
      </c>
      <c r="G282" s="16">
        <f>+'SCC x Atuacao = Serv. Industria'!G314/'SCC x Atuacao = Serv. Industria'!G282-1</f>
        <v>3.343374791692999E-2</v>
      </c>
      <c r="H282" s="16">
        <f>+'SCC x Atuacao = Serv. Industria'!H314/'SCC x Atuacao = Serv. Industria'!H282-1</f>
        <v>2.3767202983438596E-2</v>
      </c>
      <c r="I282" s="16">
        <f>+'SCC x Atuacao = Serv. Industria'!I314/'SCC x Atuacao = Serv. Industria'!I282-1</f>
        <v>4.3915421678167421E-2</v>
      </c>
      <c r="J282" s="16">
        <f>+'SCC x Atuacao = Serv. Industria'!J314/'SCC x Atuacao = Serv. Industria'!J282-1</f>
        <v>-4.9467926132716444E-2</v>
      </c>
      <c r="K282" s="16">
        <f>+'SCC x Atuacao = Serv. Industria'!K314/'SCC x Atuacao = Serv. Industria'!K282-1</f>
        <v>-6.2206758893594727E-2</v>
      </c>
      <c r="L282" s="16">
        <f>+'SCC x Atuacao = Serv. Industria'!L314/'SCC x Atuacao = Serv. Industria'!L282-1</f>
        <v>-2.7391086275174725E-2</v>
      </c>
    </row>
    <row r="283" spans="1:12" x14ac:dyDescent="0.25">
      <c r="A283" s="122" t="s">
        <v>550</v>
      </c>
      <c r="B283" s="16">
        <f>+'SCC x Atuacao = Serv. Industria'!B315/'SCC x Atuacao = Serv. Industria'!B283-1</f>
        <v>-0.19577130394031783</v>
      </c>
      <c r="C283" s="16">
        <f>+'SCC x Atuacao = Serv. Industria'!C315/'SCC x Atuacao = Serv. Industria'!C283-1</f>
        <v>-4.5561772195508166E-3</v>
      </c>
      <c r="D283" s="16">
        <f>+'SCC x Atuacao = Serv. Industria'!D315/'SCC x Atuacao = Serv. Industria'!D283-1</f>
        <v>-4.1270791595452994E-2</v>
      </c>
      <c r="E283" s="16">
        <f>+'SCC x Atuacao = Serv. Industria'!E315/'SCC x Atuacao = Serv. Industria'!E283-1</f>
        <v>0.11289206767630366</v>
      </c>
      <c r="F283" s="16">
        <f>+'SCC x Atuacao = Serv. Industria'!F315/'SCC x Atuacao = Serv. Industria'!F283-1</f>
        <v>-8.6364555327035464E-2</v>
      </c>
      <c r="G283" s="16">
        <f>+'SCC x Atuacao = Serv. Industria'!G315/'SCC x Atuacao = Serv. Industria'!G283-1</f>
        <v>-3.8448130890212928E-3</v>
      </c>
      <c r="H283" s="16">
        <f>+'SCC x Atuacao = Serv. Industria'!H315/'SCC x Atuacao = Serv. Industria'!H283-1</f>
        <v>5.6767934958383615E-2</v>
      </c>
      <c r="I283" s="16">
        <f>+'SCC x Atuacao = Serv. Industria'!I315/'SCC x Atuacao = Serv. Industria'!I283-1</f>
        <v>-0.14737368734406664</v>
      </c>
      <c r="J283" s="16">
        <f>+'SCC x Atuacao = Serv. Industria'!J315/'SCC x Atuacao = Serv. Industria'!J283-1</f>
        <v>3.246381561562961E-2</v>
      </c>
      <c r="K283" s="16">
        <f>+'SCC x Atuacao = Serv. Industria'!K315/'SCC x Atuacao = Serv. Industria'!K283-1</f>
        <v>-4.1148925211335063E-2</v>
      </c>
      <c r="L283" s="16">
        <f>+'SCC x Atuacao = Serv. Industria'!L315/'SCC x Atuacao = Serv. Industria'!L283-1</f>
        <v>-6.1521494745005456E-2</v>
      </c>
    </row>
    <row r="284" spans="1:12" x14ac:dyDescent="0.25">
      <c r="A284" s="122" t="s">
        <v>551</v>
      </c>
      <c r="B284" s="16">
        <f>+'SCC x Atuacao = Serv. Industria'!B316/'SCC x Atuacao = Serv. Industria'!B284-1</f>
        <v>1.3077553778284567E-3</v>
      </c>
      <c r="C284" s="16">
        <f>+'SCC x Atuacao = Serv. Industria'!C316/'SCC x Atuacao = Serv. Industria'!C284-1</f>
        <v>0.12264322057444166</v>
      </c>
      <c r="D284" s="16">
        <f>+'SCC x Atuacao = Serv. Industria'!D316/'SCC x Atuacao = Serv. Industria'!D284-1</f>
        <v>-3.018322287361308E-2</v>
      </c>
      <c r="E284" s="16">
        <f>+'SCC x Atuacao = Serv. Industria'!E316/'SCC x Atuacao = Serv. Industria'!E284-1</f>
        <v>1.0710674477839843</v>
      </c>
      <c r="F284" s="16">
        <f>+'SCC x Atuacao = Serv. Industria'!F316/'SCC x Atuacao = Serv. Industria'!F284-1</f>
        <v>-0.14288870500448192</v>
      </c>
      <c r="G284" s="16">
        <f>+'SCC x Atuacao = Serv. Industria'!G316/'SCC x Atuacao = Serv. Industria'!G284-1</f>
        <v>-0.1272276866054507</v>
      </c>
      <c r="H284" s="16">
        <f>+'SCC x Atuacao = Serv. Industria'!H316/'SCC x Atuacao = Serv. Industria'!H284-1</f>
        <v>0.21551535314173131</v>
      </c>
      <c r="I284" s="16">
        <f>+'SCC x Atuacao = Serv. Industria'!I316/'SCC x Atuacao = Serv. Industria'!I284-1</f>
        <v>0.3904007826247573</v>
      </c>
      <c r="J284" s="16">
        <f>+'SCC x Atuacao = Serv. Industria'!J316/'SCC x Atuacao = Serv. Industria'!J284-1</f>
        <v>-0.78971368311194179</v>
      </c>
      <c r="K284" s="16">
        <f>+'SCC x Atuacao = Serv. Industria'!K316/'SCC x Atuacao = Serv. Industria'!K284-1</f>
        <v>-1.2261076409227023E-2</v>
      </c>
      <c r="L284" s="16">
        <f>+'SCC x Atuacao = Serv. Industria'!L316/'SCC x Atuacao = Serv. Industria'!L284-1</f>
        <v>1.1765569562007805E-3</v>
      </c>
    </row>
    <row r="285" spans="1:12" x14ac:dyDescent="0.25">
      <c r="A285" s="122" t="s">
        <v>552</v>
      </c>
      <c r="B285" s="16">
        <f>+'SCC x Atuacao = Serv. Industria'!B317/'SCC x Atuacao = Serv. Industria'!B285-1</f>
        <v>-0.13150092609118402</v>
      </c>
      <c r="C285" s="16">
        <f>+'SCC x Atuacao = Serv. Industria'!C317/'SCC x Atuacao = Serv. Industria'!C285-1</f>
        <v>-0.15061988138190685</v>
      </c>
      <c r="D285" s="16">
        <f>+'SCC x Atuacao = Serv. Industria'!D317/'SCC x Atuacao = Serv. Industria'!D285-1</f>
        <v>2.4067722621863519E-2</v>
      </c>
      <c r="E285" s="16">
        <f>+'SCC x Atuacao = Serv. Industria'!E317/'SCC x Atuacao = Serv. Industria'!E285-1</f>
        <v>2.5223610523565476E-2</v>
      </c>
      <c r="F285" s="16">
        <f>+'SCC x Atuacao = Serv. Industria'!F317/'SCC x Atuacao = Serv. Industria'!F285-1</f>
        <v>-3.6310494638210455E-2</v>
      </c>
      <c r="G285" s="16">
        <f>+'SCC x Atuacao = Serv. Industria'!G317/'SCC x Atuacao = Serv. Industria'!G285-1</f>
        <v>0.11667862143550889</v>
      </c>
      <c r="H285" s="16">
        <f>+'SCC x Atuacao = Serv. Industria'!H317/'SCC x Atuacao = Serv. Industria'!H285-1</f>
        <v>0.11126717841791489</v>
      </c>
      <c r="I285" s="16">
        <f>+'SCC x Atuacao = Serv. Industria'!I317/'SCC x Atuacao = Serv. Industria'!I285-1</f>
        <v>0.45445603791023648</v>
      </c>
      <c r="J285" s="16">
        <f>+'SCC x Atuacao = Serv. Industria'!J317/'SCC x Atuacao = Serv. Industria'!J285-1</f>
        <v>0.12255419664341849</v>
      </c>
      <c r="K285" s="16">
        <f>+'SCC x Atuacao = Serv. Industria'!K317/'SCC x Atuacao = Serv. Industria'!K285-1</f>
        <v>0.21731027065409592</v>
      </c>
      <c r="L285" s="16">
        <f>+'SCC x Atuacao = Serv. Industria'!L317/'SCC x Atuacao = Serv. Industria'!L285-1</f>
        <v>6.1570695985166068E-2</v>
      </c>
    </row>
    <row r="286" spans="1:12" x14ac:dyDescent="0.25">
      <c r="A286" s="122" t="s">
        <v>553</v>
      </c>
      <c r="B286" s="16">
        <f>+'SCC x Atuacao = Serv. Industria'!B318/'SCC x Atuacao = Serv. Industria'!B286-1</f>
        <v>-0.26620329219152317</v>
      </c>
      <c r="C286" s="16">
        <f>+'SCC x Atuacao = Serv. Industria'!C318/'SCC x Atuacao = Serv. Industria'!C286-1</f>
        <v>0.12928581349138257</v>
      </c>
      <c r="D286" s="16">
        <f>+'SCC x Atuacao = Serv. Industria'!D318/'SCC x Atuacao = Serv. Industria'!D286-1</f>
        <v>1.1587029123973025E-2</v>
      </c>
      <c r="E286" s="16">
        <f>+'SCC x Atuacao = Serv. Industria'!E318/'SCC x Atuacao = Serv. Industria'!E286-1</f>
        <v>0.2839635172884456</v>
      </c>
      <c r="F286" s="16">
        <f>+'SCC x Atuacao = Serv. Industria'!F318/'SCC x Atuacao = Serv. Industria'!F286-1</f>
        <v>-9.3162062572057058E-2</v>
      </c>
      <c r="G286" s="16">
        <f>+'SCC x Atuacao = Serv. Industria'!G318/'SCC x Atuacao = Serv. Industria'!G286-1</f>
        <v>6.1323745314327827E-3</v>
      </c>
      <c r="H286" s="16">
        <f>+'SCC x Atuacao = Serv. Industria'!H318/'SCC x Atuacao = Serv. Industria'!H286-1</f>
        <v>0.16012507329889591</v>
      </c>
      <c r="I286" s="16">
        <f>+'SCC x Atuacao = Serv. Industria'!I318/'SCC x Atuacao = Serv. Industria'!I286-1</f>
        <v>-6.1977721631406135E-2</v>
      </c>
      <c r="J286" s="16">
        <f>+'SCC x Atuacao = Serv. Industria'!J318/'SCC x Atuacao = Serv. Industria'!J286-1</f>
        <v>-8.0565312888298934E-2</v>
      </c>
      <c r="K286" s="16">
        <f>+'SCC x Atuacao = Serv. Industria'!K318/'SCC x Atuacao = Serv. Industria'!K286-1</f>
        <v>0.19192612469186954</v>
      </c>
      <c r="L286" s="16">
        <f>+'SCC x Atuacao = Serv. Industria'!L318/'SCC x Atuacao = Serv. Industria'!L286-1</f>
        <v>1.2911157872975698E-2</v>
      </c>
    </row>
    <row r="287" spans="1:12" x14ac:dyDescent="0.25">
      <c r="A287" s="122" t="s">
        <v>554</v>
      </c>
      <c r="B287" s="16">
        <f>+'SCC x Atuacao = Serv. Industria'!B319/'SCC x Atuacao = Serv. Industria'!B287-1</f>
        <v>-0.32343061943791862</v>
      </c>
      <c r="C287" s="16">
        <f>+'SCC x Atuacao = Serv. Industria'!C319/'SCC x Atuacao = Serv. Industria'!C287-1</f>
        <v>0.21642395470825937</v>
      </c>
      <c r="D287" s="16">
        <f>+'SCC x Atuacao = Serv. Industria'!D319/'SCC x Atuacao = Serv. Industria'!D287-1</f>
        <v>0.19189775299495726</v>
      </c>
      <c r="E287" s="16">
        <f>+'SCC x Atuacao = Serv. Industria'!E319/'SCC x Atuacao = Serv. Industria'!E287-1</f>
        <v>1.1354204453331072</v>
      </c>
      <c r="F287" s="16">
        <f>+'SCC x Atuacao = Serv. Industria'!F319/'SCC x Atuacao = Serv. Industria'!F287-1</f>
        <v>-0.10704054687461995</v>
      </c>
      <c r="G287" s="16">
        <f>+'SCC x Atuacao = Serv. Industria'!G319/'SCC x Atuacao = Serv. Industria'!G287-1</f>
        <v>-5.9975774970369988E-3</v>
      </c>
      <c r="H287" s="16">
        <f>+'SCC x Atuacao = Serv. Industria'!H319/'SCC x Atuacao = Serv. Industria'!H287-1</f>
        <v>0.13831689949694792</v>
      </c>
      <c r="I287" s="16">
        <f>+'SCC x Atuacao = Serv. Industria'!I319/'SCC x Atuacao = Serv. Industria'!I287-1</f>
        <v>-7.6067390501336707E-2</v>
      </c>
      <c r="J287" s="16">
        <f>+'SCC x Atuacao = Serv. Industria'!J319/'SCC x Atuacao = Serv. Industria'!J287-1</f>
        <v>-5.0174110284522122E-2</v>
      </c>
      <c r="K287" s="16">
        <f>+'SCC x Atuacao = Serv. Industria'!K319/'SCC x Atuacao = Serv. Industria'!K287-1</f>
        <v>-0.18997882346945183</v>
      </c>
      <c r="L287" s="16">
        <f>+'SCC x Atuacao = Serv. Industria'!L319/'SCC x Atuacao = Serv. Industria'!L287-1</f>
        <v>0.10539598421084451</v>
      </c>
    </row>
    <row r="288" spans="1:12" x14ac:dyDescent="0.25">
      <c r="A288" s="188" t="s">
        <v>94</v>
      </c>
      <c r="B288" s="16">
        <f>+'SCC x Atuacao = Serv. Industria'!B320/'SCC x Atuacao = Serv. Industria'!B288-1</f>
        <v>-0.17225764353775563</v>
      </c>
      <c r="C288" s="16">
        <f>+'SCC x Atuacao = Serv. Industria'!C320/'SCC x Atuacao = Serv. Industria'!C288-1</f>
        <v>7.0777806384448416E-2</v>
      </c>
      <c r="D288" s="16">
        <f>+'SCC x Atuacao = Serv. Industria'!D320/'SCC x Atuacao = Serv. Industria'!D288-1</f>
        <v>-7.3356966209031205E-2</v>
      </c>
      <c r="E288" s="16">
        <f>+'SCC x Atuacao = Serv. Industria'!E320/'SCC x Atuacao = Serv. Industria'!E288-1</f>
        <v>0.19785803364995158</v>
      </c>
      <c r="F288" s="16">
        <f>+'SCC x Atuacao = Serv. Industria'!F320/'SCC x Atuacao = Serv. Industria'!F288-1</f>
        <v>-7.8471908393466738E-2</v>
      </c>
      <c r="G288" s="16">
        <f>+'SCC x Atuacao = Serv. Industria'!G320/'SCC x Atuacao = Serv. Industria'!G288-1</f>
        <v>-7.4631715063102622E-3</v>
      </c>
      <c r="H288" s="16">
        <f>+'SCC x Atuacao = Serv. Industria'!H320/'SCC x Atuacao = Serv. Industria'!H288-1</f>
        <v>2.0030754836155351E-2</v>
      </c>
      <c r="I288" s="16">
        <f>+'SCC x Atuacao = Serv. Industria'!I320/'SCC x Atuacao = Serv. Industria'!I288-1</f>
        <v>-0.13152299327456685</v>
      </c>
      <c r="J288" s="16">
        <f>+'SCC x Atuacao = Serv. Industria'!J320/'SCC x Atuacao = Serv. Industria'!J288-1</f>
        <v>-0.14125499981585121</v>
      </c>
      <c r="K288" s="16">
        <f>+'SCC x Atuacao = Serv. Industria'!K320/'SCC x Atuacao = Serv. Industria'!K288-1</f>
        <v>-4.1743812158444027E-2</v>
      </c>
      <c r="L288" s="16">
        <f>+'SCC x Atuacao = Serv. Industria'!L320/'SCC x Atuacao = Serv. Industria'!L288-1</f>
        <v>-5.3069539983847891E-2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Y384"/>
  <sheetViews>
    <sheetView workbookViewId="0">
      <selection activeCell="D354" sqref="D354"/>
    </sheetView>
  </sheetViews>
  <sheetFormatPr defaultRowHeight="15" x14ac:dyDescent="0.25"/>
  <cols>
    <col min="1" max="1" width="24.5703125" style="11" customWidth="1"/>
    <col min="2" max="11" width="11.140625" style="11" customWidth="1"/>
    <col min="12" max="12" width="11.140625" style="132" customWidth="1"/>
    <col min="13" max="13" width="9.140625" style="11"/>
    <col min="14" max="14" width="22.5703125" style="11" customWidth="1"/>
    <col min="15" max="16384" width="9.140625" style="11"/>
  </cols>
  <sheetData>
    <row r="1" spans="1:25" s="172" customFormat="1" x14ac:dyDescent="0.25">
      <c r="A1" s="172" t="s">
        <v>942</v>
      </c>
      <c r="N1" s="172" t="s">
        <v>935</v>
      </c>
    </row>
    <row r="3" spans="1:25" x14ac:dyDescent="0.25">
      <c r="A3" s="1"/>
      <c r="B3" s="15">
        <v>2007</v>
      </c>
      <c r="C3" s="1">
        <v>2007</v>
      </c>
      <c r="D3" s="1">
        <v>2007</v>
      </c>
      <c r="E3" s="1">
        <v>2007</v>
      </c>
      <c r="F3" s="1">
        <v>2007</v>
      </c>
      <c r="G3" s="1">
        <v>2007</v>
      </c>
      <c r="H3" s="1">
        <v>2007</v>
      </c>
      <c r="I3" s="1">
        <v>2007</v>
      </c>
      <c r="J3" s="1">
        <v>2007</v>
      </c>
      <c r="K3" s="1">
        <v>2007</v>
      </c>
      <c r="L3" s="122">
        <v>2007</v>
      </c>
      <c r="N3" s="1"/>
      <c r="O3" s="15">
        <v>2007</v>
      </c>
      <c r="P3" s="1">
        <v>2007</v>
      </c>
      <c r="Q3" s="1">
        <v>2007</v>
      </c>
      <c r="R3" s="1">
        <v>2007</v>
      </c>
      <c r="S3" s="1">
        <v>2007</v>
      </c>
      <c r="T3" s="1">
        <v>2007</v>
      </c>
      <c r="U3" s="1">
        <v>2007</v>
      </c>
      <c r="V3" s="1">
        <v>2007</v>
      </c>
      <c r="W3" s="1">
        <v>2007</v>
      </c>
      <c r="X3" s="1">
        <v>2007</v>
      </c>
      <c r="Y3" s="122">
        <v>2007</v>
      </c>
    </row>
    <row r="4" spans="1:25" x14ac:dyDescent="0.25">
      <c r="A4" s="1"/>
      <c r="B4" s="1" t="s">
        <v>779</v>
      </c>
      <c r="C4" s="1" t="s">
        <v>781</v>
      </c>
      <c r="D4" s="1" t="s">
        <v>23</v>
      </c>
      <c r="E4" s="1" t="s">
        <v>786</v>
      </c>
      <c r="F4" s="1" t="s">
        <v>787</v>
      </c>
      <c r="G4" s="1" t="s">
        <v>790</v>
      </c>
      <c r="H4" s="1" t="s">
        <v>25</v>
      </c>
      <c r="I4" s="1" t="s">
        <v>24</v>
      </c>
      <c r="J4" s="1" t="s">
        <v>35</v>
      </c>
      <c r="K4" s="1" t="s">
        <v>794</v>
      </c>
      <c r="L4" s="122" t="s">
        <v>938</v>
      </c>
      <c r="N4" s="1"/>
      <c r="O4" s="1" t="s">
        <v>779</v>
      </c>
      <c r="P4" s="1" t="s">
        <v>781</v>
      </c>
      <c r="Q4" s="1" t="s">
        <v>23</v>
      </c>
      <c r="R4" s="1" t="s">
        <v>786</v>
      </c>
      <c r="S4" s="1" t="s">
        <v>787</v>
      </c>
      <c r="T4" s="1" t="s">
        <v>790</v>
      </c>
      <c r="U4" s="1" t="s">
        <v>25</v>
      </c>
      <c r="V4" s="1" t="s">
        <v>24</v>
      </c>
      <c r="W4" s="1" t="s">
        <v>35</v>
      </c>
      <c r="X4" s="1" t="s">
        <v>794</v>
      </c>
      <c r="Y4" s="122" t="s">
        <v>938</v>
      </c>
    </row>
    <row r="5" spans="1:25" x14ac:dyDescent="0.25">
      <c r="A5" s="1" t="s">
        <v>528</v>
      </c>
      <c r="B5" s="10">
        <f>+'SCC x Atuacao = Comércio'!B5+'SCC x Atuacao = Serv. Industria'!B5</f>
        <v>24295.433143742084</v>
      </c>
      <c r="C5" s="10">
        <f>+'SCC x Atuacao = Comércio'!C5+'SCC x Atuacao = Serv. Industria'!C5</f>
        <v>6178.4869980964831</v>
      </c>
      <c r="D5" s="10">
        <f>+'SCC x Atuacao = Comércio'!D5+'SCC x Atuacao = Serv. Industria'!D5</f>
        <v>147516.98864274353</v>
      </c>
      <c r="E5" s="10">
        <f>+'SCC x Atuacao = Comércio'!E5+'SCC x Atuacao = Serv. Industria'!E5</f>
        <v>0</v>
      </c>
      <c r="F5" s="10">
        <f>+'SCC x Atuacao = Comércio'!F5+'SCC x Atuacao = Serv. Industria'!F5</f>
        <v>144106.70047432688</v>
      </c>
      <c r="G5" s="10">
        <f>+'SCC x Atuacao = Comércio'!G5+'SCC x Atuacao = Serv. Industria'!G5</f>
        <v>8772.5201284266714</v>
      </c>
      <c r="H5" s="10">
        <f>+'SCC x Atuacao = Comércio'!H5+'SCC x Atuacao = Serv. Industria'!H5</f>
        <v>7104.3320377929031</v>
      </c>
      <c r="I5" s="10">
        <f>+'SCC x Atuacao = Comércio'!I5+'SCC x Atuacao = Serv. Industria'!I5</f>
        <v>22347.461472205221</v>
      </c>
      <c r="J5" s="10">
        <f>+'SCC x Atuacao = Comércio'!J5+'SCC x Atuacao = Serv. Industria'!J5</f>
        <v>59.498765331534692</v>
      </c>
      <c r="K5" s="10">
        <f>+'SCC x Atuacao = Comércio'!K5+'SCC x Atuacao = Serv. Industria'!K5</f>
        <v>9460.9575163233058</v>
      </c>
      <c r="L5" s="10">
        <f>SUM(B5:K5)</f>
        <v>369842.37917898863</v>
      </c>
      <c r="N5" s="1" t="s">
        <v>528</v>
      </c>
      <c r="O5" s="9">
        <f>+B5/'Total x Ano'!$B$30</f>
        <v>1.5478986731973051E-4</v>
      </c>
      <c r="P5" s="9">
        <f>+C5/'Total x Ano'!$B$30</f>
        <v>3.9364072128854868E-5</v>
      </c>
      <c r="Q5" s="9">
        <f>+D5/'Total x Ano'!$B$30</f>
        <v>9.3985297419148846E-4</v>
      </c>
      <c r="R5" s="9">
        <f>+E5/'Total x Ano'!$B$30</f>
        <v>0</v>
      </c>
      <c r="S5" s="9">
        <f>+F5/'Total x Ano'!$B$30</f>
        <v>9.1812551413806567E-4</v>
      </c>
      <c r="T5" s="9">
        <f>+G5/'Total x Ano'!$B$30</f>
        <v>5.5891048276642521E-5</v>
      </c>
      <c r="U5" s="9">
        <f>+H5/'Total x Ano'!$B$30</f>
        <v>4.5262770456452002E-5</v>
      </c>
      <c r="V5" s="9">
        <f>+I5/'Total x Ano'!$B$30</f>
        <v>1.4237904612564734E-4</v>
      </c>
      <c r="W5" s="9">
        <f>+J5/'Total x Ano'!$B$30</f>
        <v>3.7907560391563792E-7</v>
      </c>
      <c r="X5" s="9">
        <f>+K5/'Total x Ano'!$B$30</f>
        <v>6.0277186663226914E-5</v>
      </c>
      <c r="Y5" s="9">
        <f>+L5/'Total x Ano'!$B$30</f>
        <v>2.356321554904024E-3</v>
      </c>
    </row>
    <row r="6" spans="1:25" x14ac:dyDescent="0.25">
      <c r="A6" s="1" t="s">
        <v>529</v>
      </c>
      <c r="B6" s="10">
        <f>+'SCC x Atuacao = Comércio'!B6+'SCC x Atuacao = Serv. Industria'!B6</f>
        <v>4230.054196181216</v>
      </c>
      <c r="C6" s="10">
        <f>+'SCC x Atuacao = Comércio'!C6+'SCC x Atuacao = Serv. Industria'!C6</f>
        <v>1755.7754615576353</v>
      </c>
      <c r="D6" s="10">
        <f>+'SCC x Atuacao = Comércio'!D6+'SCC x Atuacao = Serv. Industria'!D6</f>
        <v>61999.347501755125</v>
      </c>
      <c r="E6" s="10">
        <f>+'SCC x Atuacao = Comércio'!E6+'SCC x Atuacao = Serv. Industria'!E6</f>
        <v>0</v>
      </c>
      <c r="F6" s="10">
        <f>+'SCC x Atuacao = Comércio'!F6+'SCC x Atuacao = Serv. Industria'!F6</f>
        <v>54451.463998629559</v>
      </c>
      <c r="G6" s="10">
        <f>+'SCC x Atuacao = Comércio'!G6+'SCC x Atuacao = Serv. Industria'!G6</f>
        <v>1714.8309248088267</v>
      </c>
      <c r="H6" s="10">
        <f>+'SCC x Atuacao = Comércio'!H6+'SCC x Atuacao = Serv. Industria'!H6</f>
        <v>3331.1384043366752</v>
      </c>
      <c r="I6" s="10">
        <f>+'SCC x Atuacao = Comércio'!I6+'SCC x Atuacao = Serv. Industria'!I6</f>
        <v>7552.3092386943381</v>
      </c>
      <c r="J6" s="10">
        <f>+'SCC x Atuacao = Comércio'!J6+'SCC x Atuacao = Serv. Industria'!J6</f>
        <v>70162.483218057852</v>
      </c>
      <c r="K6" s="10">
        <f>+'SCC x Atuacao = Comércio'!K6+'SCC x Atuacao = Serv. Industria'!K6</f>
        <v>1907.8276455838857</v>
      </c>
      <c r="L6" s="10">
        <f t="shared" ref="L6:L32" si="0">SUM(B6:K6)</f>
        <v>207105.23058960511</v>
      </c>
      <c r="N6" s="1" t="s">
        <v>529</v>
      </c>
      <c r="O6" s="9">
        <f>+B6/'Total x Ano'!$B$30</f>
        <v>2.6950313003611234E-5</v>
      </c>
      <c r="P6" s="9">
        <f>+C6/'Total x Ano'!$B$30</f>
        <v>1.1186310164951636E-5</v>
      </c>
      <c r="Q6" s="9">
        <f>+D6/'Total x Ano'!$B$30</f>
        <v>3.9500718990797092E-4</v>
      </c>
      <c r="R6" s="9">
        <f>+E6/'Total x Ano'!$B$30</f>
        <v>0</v>
      </c>
      <c r="S6" s="9">
        <f>+F6/'Total x Ano'!$B$30</f>
        <v>3.4691848619640431E-4</v>
      </c>
      <c r="T6" s="9">
        <f>+G6/'Total x Ano'!$B$30</f>
        <v>1.0925446348557879E-5</v>
      </c>
      <c r="U6" s="9">
        <f>+H6/'Total x Ano'!$B$30</f>
        <v>2.1223184973911266E-5</v>
      </c>
      <c r="V6" s="9">
        <f>+I6/'Total x Ano'!$B$30</f>
        <v>4.8116900740095797E-5</v>
      </c>
      <c r="W6" s="9">
        <f>+J6/'Total x Ano'!$B$30</f>
        <v>4.4701575822464311E-4</v>
      </c>
      <c r="X6" s="9">
        <f>+K6/'Total x Ano'!$B$30</f>
        <v>1.215505755265404E-5</v>
      </c>
      <c r="Y6" s="9">
        <f>+L6/'Total x Ano'!$B$30</f>
        <v>1.3194986471128001E-3</v>
      </c>
    </row>
    <row r="7" spans="1:25" x14ac:dyDescent="0.25">
      <c r="A7" s="1" t="s">
        <v>530</v>
      </c>
      <c r="B7" s="10">
        <f>+'SCC x Atuacao = Comércio'!B7+'SCC x Atuacao = Serv. Industria'!B7</f>
        <v>54580.659777109562</v>
      </c>
      <c r="C7" s="10">
        <f>+'SCC x Atuacao = Comércio'!C7+'SCC x Atuacao = Serv. Industria'!C7</f>
        <v>11067.756543109861</v>
      </c>
      <c r="D7" s="10">
        <f>+'SCC x Atuacao = Comércio'!D7+'SCC x Atuacao = Serv. Industria'!D7</f>
        <v>481787.71442828432</v>
      </c>
      <c r="E7" s="10">
        <f>+'SCC x Atuacao = Comércio'!E7+'SCC x Atuacao = Serv. Industria'!E7</f>
        <v>327.28837614263654</v>
      </c>
      <c r="F7" s="10">
        <f>+'SCC x Atuacao = Comércio'!F7+'SCC x Atuacao = Serv. Industria'!F7</f>
        <v>355889.82226356468</v>
      </c>
      <c r="G7" s="10">
        <f>+'SCC x Atuacao = Comércio'!G7+'SCC x Atuacao = Serv. Industria'!G7</f>
        <v>34824.305238048459</v>
      </c>
      <c r="H7" s="10">
        <f>+'SCC x Atuacao = Comércio'!H7+'SCC x Atuacao = Serv. Industria'!H7</f>
        <v>26905.533852816756</v>
      </c>
      <c r="I7" s="10">
        <f>+'SCC x Atuacao = Comércio'!I7+'SCC x Atuacao = Serv. Industria'!I7</f>
        <v>51744.442137466205</v>
      </c>
      <c r="J7" s="10">
        <f>+'SCC x Atuacao = Comércio'!J7+'SCC x Atuacao = Serv. Industria'!J7</f>
        <v>34841.373119474607</v>
      </c>
      <c r="K7" s="10">
        <f>+'SCC x Atuacao = Comércio'!K7+'SCC x Atuacao = Serv. Industria'!K7</f>
        <v>42588.114771701672</v>
      </c>
      <c r="L7" s="10">
        <f t="shared" si="0"/>
        <v>1094557.0105077187</v>
      </c>
      <c r="N7" s="1" t="s">
        <v>530</v>
      </c>
      <c r="O7" s="9">
        <f>+B7/'Total x Ano'!$B$30</f>
        <v>3.4774161197855728E-4</v>
      </c>
      <c r="P7" s="9">
        <f>+C7/'Total x Ano'!$B$30</f>
        <v>7.0514345502678452E-5</v>
      </c>
      <c r="Q7" s="9">
        <f>+D7/'Total x Ano'!$B$30</f>
        <v>3.0695421625705518E-3</v>
      </c>
      <c r="R7" s="9">
        <f>+E7/'Total x Ano'!$B$30</f>
        <v>2.0852035861504195E-6</v>
      </c>
      <c r="S7" s="9">
        <f>+F7/'Total x Ano'!$B$30</f>
        <v>2.2674277113190313E-3</v>
      </c>
      <c r="T7" s="9">
        <f>+G7/'Total x Ano'!$B$30</f>
        <v>2.2187089875727391E-4</v>
      </c>
      <c r="U7" s="9">
        <f>+H7/'Total x Ano'!$B$30</f>
        <v>1.7141921243403517E-4</v>
      </c>
      <c r="V7" s="9">
        <f>+I7/'Total x Ano'!$B$30</f>
        <v>3.2967164181038378E-4</v>
      </c>
      <c r="W7" s="9">
        <f>+J7/'Total x Ano'!$B$30</f>
        <v>2.2197964080298066E-4</v>
      </c>
      <c r="X7" s="9">
        <f>+K7/'Total x Ano'!$B$30</f>
        <v>2.7133529976217568E-4</v>
      </c>
      <c r="Y7" s="9">
        <f>+L7/'Total x Ano'!$B$30</f>
        <v>6.9735877285238175E-3</v>
      </c>
    </row>
    <row r="8" spans="1:25" x14ac:dyDescent="0.25">
      <c r="A8" s="1" t="s">
        <v>531</v>
      </c>
      <c r="B8" s="10">
        <f>+'SCC x Atuacao = Comércio'!B8+'SCC x Atuacao = Serv. Industria'!B8</f>
        <v>1763.7005749293853</v>
      </c>
      <c r="C8" s="10">
        <f>+'SCC x Atuacao = Comércio'!C8+'SCC x Atuacao = Serv. Industria'!C8</f>
        <v>575.82193233458838</v>
      </c>
      <c r="D8" s="10">
        <f>+'SCC x Atuacao = Comércio'!D8+'SCC x Atuacao = Serv. Industria'!D8</f>
        <v>38660.772380769064</v>
      </c>
      <c r="E8" s="10">
        <f>+'SCC x Atuacao = Comércio'!E8+'SCC x Atuacao = Serv. Industria'!E8</f>
        <v>543.08918305858845</v>
      </c>
      <c r="F8" s="10">
        <f>+'SCC x Atuacao = Comércio'!F8+'SCC x Atuacao = Serv. Industria'!F8</f>
        <v>40359.855168217713</v>
      </c>
      <c r="G8" s="10">
        <f>+'SCC x Atuacao = Comércio'!G8+'SCC x Atuacao = Serv. Industria'!G8</f>
        <v>4570.9103771280315</v>
      </c>
      <c r="H8" s="10">
        <f>+'SCC x Atuacao = Comércio'!H8+'SCC x Atuacao = Serv. Industria'!H8</f>
        <v>2338.6163661818632</v>
      </c>
      <c r="I8" s="10">
        <f>+'SCC x Atuacao = Comércio'!I8+'SCC x Atuacao = Serv. Industria'!I8</f>
        <v>4548.9942727639682</v>
      </c>
      <c r="J8" s="10">
        <f>+'SCC x Atuacao = Comércio'!J8+'SCC x Atuacao = Serv. Industria'!J8</f>
        <v>826.3658256337884</v>
      </c>
      <c r="K8" s="10">
        <f>+'SCC x Atuacao = Comércio'!K8+'SCC x Atuacao = Serv. Industria'!K8</f>
        <v>7589.2095300735218</v>
      </c>
      <c r="L8" s="10">
        <f t="shared" si="0"/>
        <v>101777.33561109052</v>
      </c>
      <c r="N8" s="1" t="s">
        <v>531</v>
      </c>
      <c r="O8" s="9">
        <f>+B8/'Total x Ano'!$B$30</f>
        <v>1.1236802257027095E-5</v>
      </c>
      <c r="P8" s="9">
        <f>+C8/'Total x Ano'!$B$30</f>
        <v>3.6686483413785058E-6</v>
      </c>
      <c r="Q8" s="9">
        <f>+D8/'Total x Ano'!$B$30</f>
        <v>2.4631360930640395E-4</v>
      </c>
      <c r="R8" s="9">
        <f>+E8/'Total x Ano'!$B$30</f>
        <v>3.4601030609768228E-6</v>
      </c>
      <c r="S8" s="9">
        <f>+F8/'Total x Ano'!$B$30</f>
        <v>2.5713872189766298E-4</v>
      </c>
      <c r="T8" s="9">
        <f>+G8/'Total x Ano'!$B$30</f>
        <v>2.9121959119640972E-5</v>
      </c>
      <c r="U8" s="9">
        <f>+H8/'Total x Ano'!$B$30</f>
        <v>1.4899677436962338E-5</v>
      </c>
      <c r="V8" s="9">
        <f>+I8/'Total x Ano'!$B$30</f>
        <v>2.8982328314682364E-5</v>
      </c>
      <c r="W8" s="9">
        <f>+J8/'Total x Ano'!$B$30</f>
        <v>5.2649012573937568E-6</v>
      </c>
      <c r="X8" s="9">
        <f>+K8/'Total x Ano'!$B$30</f>
        <v>4.835199805953233E-5</v>
      </c>
      <c r="Y8" s="9">
        <f>+L8/'Total x Ano'!$B$30</f>
        <v>6.4843874905166107E-4</v>
      </c>
    </row>
    <row r="9" spans="1:25" x14ac:dyDescent="0.25">
      <c r="A9" s="1" t="s">
        <v>532</v>
      </c>
      <c r="B9" s="10">
        <f>+'SCC x Atuacao = Comércio'!B9+'SCC x Atuacao = Serv. Industria'!B9</f>
        <v>41712.070187773395</v>
      </c>
      <c r="C9" s="10">
        <f>+'SCC x Atuacao = Comércio'!C9+'SCC x Atuacao = Serv. Industria'!C9</f>
        <v>91877.252395472795</v>
      </c>
      <c r="D9" s="10">
        <f>+'SCC x Atuacao = Comércio'!D9+'SCC x Atuacao = Serv. Industria'!D9</f>
        <v>447324.66467498528</v>
      </c>
      <c r="E9" s="10">
        <f>+'SCC x Atuacao = Comércio'!E9+'SCC x Atuacao = Serv. Industria'!E9</f>
        <v>5090.2005688374684</v>
      </c>
      <c r="F9" s="10">
        <f>+'SCC x Atuacao = Comércio'!F9+'SCC x Atuacao = Serv. Industria'!F9</f>
        <v>463886.01566445676</v>
      </c>
      <c r="G9" s="10">
        <f>+'SCC x Atuacao = Comércio'!G9+'SCC x Atuacao = Serv. Industria'!G9</f>
        <v>17551.757846231732</v>
      </c>
      <c r="H9" s="10">
        <f>+'SCC x Atuacao = Comércio'!H9+'SCC x Atuacao = Serv. Industria'!H9</f>
        <v>18089.330635188307</v>
      </c>
      <c r="I9" s="10">
        <f>+'SCC x Atuacao = Comércio'!I9+'SCC x Atuacao = Serv. Industria'!I9</f>
        <v>43505.351023728086</v>
      </c>
      <c r="J9" s="10">
        <f>+'SCC x Atuacao = Comércio'!J9+'SCC x Atuacao = Serv. Industria'!J9</f>
        <v>16396.434886518924</v>
      </c>
      <c r="K9" s="10">
        <f>+'SCC x Atuacao = Comércio'!K9+'SCC x Atuacao = Serv. Industria'!K9</f>
        <v>90028.754660113467</v>
      </c>
      <c r="L9" s="10">
        <f t="shared" si="0"/>
        <v>1235461.8325433063</v>
      </c>
      <c r="N9" s="1" t="s">
        <v>532</v>
      </c>
      <c r="O9" s="9">
        <f>+B9/'Total x Ano'!$B$30</f>
        <v>2.6575388764615604E-4</v>
      </c>
      <c r="P9" s="9">
        <f>+C9/'Total x Ano'!$B$30</f>
        <v>5.853638263559743E-4</v>
      </c>
      <c r="Q9" s="9">
        <f>+D9/'Total x Ano'!$B$30</f>
        <v>2.8499728769692174E-3</v>
      </c>
      <c r="R9" s="9">
        <f>+E9/'Total x Ano'!$B$30</f>
        <v>3.2430435218814587E-5</v>
      </c>
      <c r="S9" s="9">
        <f>+F9/'Total x Ano'!$B$30</f>
        <v>2.9554877408997701E-3</v>
      </c>
      <c r="T9" s="9">
        <f>+G9/'Total x Ano'!$B$30</f>
        <v>1.1182489532795341E-4</v>
      </c>
      <c r="U9" s="9">
        <f>+H9/'Total x Ano'!$B$30</f>
        <v>1.1524985261045894E-4</v>
      </c>
      <c r="V9" s="9">
        <f>+I9/'Total x Ano'!$B$30</f>
        <v>2.7717915020567294E-4</v>
      </c>
      <c r="W9" s="9">
        <f>+J9/'Total x Ano'!$B$30</f>
        <v>1.0446415857601587E-4</v>
      </c>
      <c r="X9" s="9">
        <f>+K9/'Total x Ano'!$B$30</f>
        <v>5.7358676860589297E-4</v>
      </c>
      <c r="Y9" s="9">
        <f>+L9/'Total x Ano'!$B$30</f>
        <v>7.8713135924159267E-3</v>
      </c>
    </row>
    <row r="10" spans="1:25" x14ac:dyDescent="0.25">
      <c r="A10" s="1" t="s">
        <v>533</v>
      </c>
      <c r="B10" s="10">
        <f>+'SCC x Atuacao = Comércio'!B10+'SCC x Atuacao = Serv. Industria'!B10</f>
        <v>1659.399718905081</v>
      </c>
      <c r="C10" s="10">
        <f>+'SCC x Atuacao = Comércio'!C10+'SCC x Atuacao = Serv. Industria'!C10</f>
        <v>316.10193043381651</v>
      </c>
      <c r="D10" s="10">
        <f>+'SCC x Atuacao = Comércio'!D10+'SCC x Atuacao = Serv. Industria'!D10</f>
        <v>63058.600884870146</v>
      </c>
      <c r="E10" s="10">
        <f>+'SCC x Atuacao = Comércio'!E10+'SCC x Atuacao = Serv. Industria'!E10</f>
        <v>0</v>
      </c>
      <c r="F10" s="10">
        <f>+'SCC x Atuacao = Comércio'!F10+'SCC x Atuacao = Serv. Industria'!F10</f>
        <v>54565.781368185708</v>
      </c>
      <c r="G10" s="10">
        <f>+'SCC x Atuacao = Comércio'!G10+'SCC x Atuacao = Serv. Industria'!G10</f>
        <v>815.2882879340757</v>
      </c>
      <c r="H10" s="10">
        <f>+'SCC x Atuacao = Comércio'!H10+'SCC x Atuacao = Serv. Industria'!H10</f>
        <v>1912.439316065617</v>
      </c>
      <c r="I10" s="10">
        <f>+'SCC x Atuacao = Comércio'!I10+'SCC x Atuacao = Serv. Industria'!I10</f>
        <v>3945.3254642900092</v>
      </c>
      <c r="J10" s="10">
        <f>+'SCC x Atuacao = Comércio'!J10+'SCC x Atuacao = Serv. Industria'!J10</f>
        <v>0</v>
      </c>
      <c r="K10" s="10">
        <f>+'SCC x Atuacao = Comércio'!K10+'SCC x Atuacao = Serv. Industria'!K10</f>
        <v>11731.045566753523</v>
      </c>
      <c r="L10" s="10">
        <f t="shared" si="0"/>
        <v>138003.98253743799</v>
      </c>
      <c r="N10" s="1" t="s">
        <v>533</v>
      </c>
      <c r="O10" s="9">
        <f>+B10/'Total x Ano'!$B$30</f>
        <v>1.0572285778978838E-5</v>
      </c>
      <c r="P10" s="9">
        <f>+C10/'Total x Ano'!$B$30</f>
        <v>2.0139330540795137E-6</v>
      </c>
      <c r="Q10" s="9">
        <f>+D10/'Total x Ano'!$B$30</f>
        <v>4.0175585290402795E-4</v>
      </c>
      <c r="R10" s="9">
        <f>+E10/'Total x Ano'!$B$30</f>
        <v>0</v>
      </c>
      <c r="S10" s="9">
        <f>+F10/'Total x Ano'!$B$30</f>
        <v>3.4764681939224585E-4</v>
      </c>
      <c r="T10" s="9">
        <f>+G10/'Total x Ano'!$B$30</f>
        <v>5.1943245946677623E-6</v>
      </c>
      <c r="U10" s="9">
        <f>+H10/'Total x Ano'!$B$30</f>
        <v>1.218443920054507E-5</v>
      </c>
      <c r="V10" s="9">
        <f>+I10/'Total x Ano'!$B$30</f>
        <v>2.5136263327246145E-5</v>
      </c>
      <c r="W10" s="9">
        <f>+J10/'Total x Ano'!$B$30</f>
        <v>0</v>
      </c>
      <c r="X10" s="9">
        <f>+K10/'Total x Ano'!$B$30</f>
        <v>7.4740259869258957E-5</v>
      </c>
      <c r="Y10" s="9">
        <f>+L10/'Total x Ano'!$B$30</f>
        <v>8.7924417812105019E-4</v>
      </c>
    </row>
    <row r="11" spans="1:25" x14ac:dyDescent="0.25">
      <c r="A11" s="1" t="s">
        <v>534</v>
      </c>
      <c r="B11" s="10">
        <f>+'SCC x Atuacao = Comércio'!B11+'SCC x Atuacao = Serv. Industria'!B11</f>
        <v>24172.30942153561</v>
      </c>
      <c r="C11" s="10">
        <f>+'SCC x Atuacao = Comércio'!C11+'SCC x Atuacao = Serv. Industria'!C11</f>
        <v>3050.4211188308263</v>
      </c>
      <c r="D11" s="10">
        <f>+'SCC x Atuacao = Comércio'!D11+'SCC x Atuacao = Serv. Industria'!D11</f>
        <v>63787.284810956393</v>
      </c>
      <c r="E11" s="10">
        <f>+'SCC x Atuacao = Comércio'!E11+'SCC x Atuacao = Serv. Industria'!E11</f>
        <v>0</v>
      </c>
      <c r="F11" s="10">
        <f>+'SCC x Atuacao = Comércio'!F11+'SCC x Atuacao = Serv. Industria'!F11</f>
        <v>154321.81305121421</v>
      </c>
      <c r="G11" s="10">
        <f>+'SCC x Atuacao = Comércio'!G11+'SCC x Atuacao = Serv. Industria'!G11</f>
        <v>3799.9690135135165</v>
      </c>
      <c r="H11" s="10">
        <f>+'SCC x Atuacao = Comércio'!H11+'SCC x Atuacao = Serv. Industria'!H11</f>
        <v>3017.0021107102357</v>
      </c>
      <c r="I11" s="10">
        <f>+'SCC x Atuacao = Comércio'!I11+'SCC x Atuacao = Serv. Industria'!I11</f>
        <v>18373.895581116507</v>
      </c>
      <c r="J11" s="10">
        <f>+'SCC x Atuacao = Comércio'!J11+'SCC x Atuacao = Serv. Industria'!J11</f>
        <v>0</v>
      </c>
      <c r="K11" s="10">
        <f>+'SCC x Atuacao = Comércio'!K11+'SCC x Atuacao = Serv. Industria'!K11</f>
        <v>12731.237031192113</v>
      </c>
      <c r="L11" s="10">
        <f t="shared" si="0"/>
        <v>283253.93213906937</v>
      </c>
      <c r="N11" s="1" t="s">
        <v>534</v>
      </c>
      <c r="O11" s="9">
        <f>+B11/'Total x Ano'!$B$30</f>
        <v>1.5400542752351472E-4</v>
      </c>
      <c r="P11" s="9">
        <f>+C11/'Total x Ano'!$B$30</f>
        <v>1.9434692827229883E-5</v>
      </c>
      <c r="Q11" s="9">
        <f>+D11/'Total x Ano'!$B$30</f>
        <v>4.0639840805295572E-4</v>
      </c>
      <c r="R11" s="9">
        <f>+E11/'Total x Ano'!$B$30</f>
        <v>0</v>
      </c>
      <c r="S11" s="9">
        <f>+F11/'Total x Ano'!$B$30</f>
        <v>9.8320753638798703E-4</v>
      </c>
      <c r="T11" s="9">
        <f>+G11/'Total x Ano'!$B$30</f>
        <v>2.4210175465521578E-5</v>
      </c>
      <c r="U11" s="9">
        <f>+H11/'Total x Ano'!$B$30</f>
        <v>1.9221775288269454E-5</v>
      </c>
      <c r="V11" s="9">
        <f>+I11/'Total x Ano'!$B$30</f>
        <v>1.1706285878176147E-4</v>
      </c>
      <c r="W11" s="9">
        <f>+J11/'Total x Ano'!$B$30</f>
        <v>0</v>
      </c>
      <c r="X11" s="9">
        <f>+K11/'Total x Ano'!$B$30</f>
        <v>8.1112630477298684E-5</v>
      </c>
      <c r="Y11" s="9">
        <f>+L11/'Total x Ano'!$B$30</f>
        <v>1.8046535048045383E-3</v>
      </c>
    </row>
    <row r="12" spans="1:25" x14ac:dyDescent="0.25">
      <c r="A12" s="1" t="s">
        <v>535</v>
      </c>
      <c r="B12" s="10">
        <f>+'SCC x Atuacao = Comércio'!B12+'SCC x Atuacao = Serv. Industria'!B12</f>
        <v>29497.252204165954</v>
      </c>
      <c r="C12" s="10">
        <f>+'SCC x Atuacao = Comércio'!C12+'SCC x Atuacao = Serv. Industria'!C12</f>
        <v>14676.77781633982</v>
      </c>
      <c r="D12" s="10">
        <f>+'SCC x Atuacao = Comércio'!D12+'SCC x Atuacao = Serv. Industria'!D12</f>
        <v>268122.99994290672</v>
      </c>
      <c r="E12" s="10">
        <f>+'SCC x Atuacao = Comércio'!E12+'SCC x Atuacao = Serv. Industria'!E12</f>
        <v>213.22421903038904</v>
      </c>
      <c r="F12" s="10">
        <f>+'SCC x Atuacao = Comércio'!F12+'SCC x Atuacao = Serv. Industria'!F12</f>
        <v>215145.5299244161</v>
      </c>
      <c r="G12" s="10">
        <f>+'SCC x Atuacao = Comércio'!G12+'SCC x Atuacao = Serv. Industria'!G12</f>
        <v>5254.4151106983654</v>
      </c>
      <c r="H12" s="10">
        <f>+'SCC x Atuacao = Comércio'!H12+'SCC x Atuacao = Serv. Industria'!H12</f>
        <v>4329.5462504880579</v>
      </c>
      <c r="I12" s="10">
        <f>+'SCC x Atuacao = Comércio'!I12+'SCC x Atuacao = Serv. Industria'!I12</f>
        <v>41775.248457408881</v>
      </c>
      <c r="J12" s="10">
        <f>+'SCC x Atuacao = Comércio'!J12+'SCC x Atuacao = Serv. Industria'!J12</f>
        <v>2571.8842356790715</v>
      </c>
      <c r="K12" s="10">
        <f>+'SCC x Atuacao = Comércio'!K12+'SCC x Atuacao = Serv. Industria'!K12</f>
        <v>30476.408030610575</v>
      </c>
      <c r="L12" s="10">
        <f t="shared" si="0"/>
        <v>612063.2861917438</v>
      </c>
      <c r="N12" s="1" t="s">
        <v>535</v>
      </c>
      <c r="O12" s="9">
        <f>+B12/'Total x Ano'!$B$30</f>
        <v>1.8793144077596061E-4</v>
      </c>
      <c r="P12" s="9">
        <f>+C12/'Total x Ano'!$B$30</f>
        <v>9.3507964127717953E-5</v>
      </c>
      <c r="Q12" s="9">
        <f>+D12/'Total x Ano'!$B$30</f>
        <v>1.7082520546550016E-3</v>
      </c>
      <c r="R12" s="9">
        <f>+E12/'Total x Ano'!$B$30</f>
        <v>1.3584836449630597E-6</v>
      </c>
      <c r="S12" s="9">
        <f>+F12/'Total x Ano'!$B$30</f>
        <v>1.3707246063242695E-3</v>
      </c>
      <c r="T12" s="9">
        <f>+G12/'Total x Ano'!$B$30</f>
        <v>3.3476670821869301E-5</v>
      </c>
      <c r="U12" s="9">
        <f>+H12/'Total x Ano'!$B$30</f>
        <v>2.7584191880946264E-5</v>
      </c>
      <c r="V12" s="9">
        <f>+I12/'Total x Ano'!$B$30</f>
        <v>2.6615640592671144E-4</v>
      </c>
      <c r="W12" s="9">
        <f>+J12/'Total x Ano'!$B$30</f>
        <v>1.6385862200814942E-5</v>
      </c>
      <c r="X12" s="9">
        <f>+K12/'Total x Ano'!$B$30</f>
        <v>1.9416979016302405E-4</v>
      </c>
      <c r="Y12" s="9">
        <f>+L12/'Total x Ano'!$B$30</f>
        <v>3.8995474705212779E-3</v>
      </c>
    </row>
    <row r="13" spans="1:25" x14ac:dyDescent="0.25">
      <c r="A13" s="1" t="s">
        <v>536</v>
      </c>
      <c r="B13" s="10">
        <f>+'SCC x Atuacao = Comércio'!B13+'SCC x Atuacao = Serv. Industria'!B13</f>
        <v>18790.648658957864</v>
      </c>
      <c r="C13" s="10">
        <f>+'SCC x Atuacao = Comércio'!C13+'SCC x Atuacao = Serv. Industria'!C13</f>
        <v>64403.224126345143</v>
      </c>
      <c r="D13" s="10">
        <f>+'SCC x Atuacao = Comércio'!D13+'SCC x Atuacao = Serv. Industria'!D13</f>
        <v>137227.26308242008</v>
      </c>
      <c r="E13" s="10">
        <f>+'SCC x Atuacao = Comércio'!E13+'SCC x Atuacao = Serv. Industria'!E13</f>
        <v>73.286182372962941</v>
      </c>
      <c r="F13" s="10">
        <f>+'SCC x Atuacao = Comércio'!F13+'SCC x Atuacao = Serv. Industria'!F13</f>
        <v>162803.45308107871</v>
      </c>
      <c r="G13" s="10">
        <f>+'SCC x Atuacao = Comércio'!G13+'SCC x Atuacao = Serv. Industria'!G13</f>
        <v>5058.1647747489851</v>
      </c>
      <c r="H13" s="10">
        <f>+'SCC x Atuacao = Comércio'!H13+'SCC x Atuacao = Serv. Industria'!H13</f>
        <v>7410.7095888170434</v>
      </c>
      <c r="I13" s="10">
        <f>+'SCC x Atuacao = Comércio'!I13+'SCC x Atuacao = Serv. Industria'!I13</f>
        <v>30003.524754833721</v>
      </c>
      <c r="J13" s="10">
        <f>+'SCC x Atuacao = Comércio'!J13+'SCC x Atuacao = Serv. Industria'!J13</f>
        <v>6182.4337204796384</v>
      </c>
      <c r="K13" s="10">
        <f>+'SCC x Atuacao = Comércio'!K13+'SCC x Atuacao = Serv. Industria'!K13</f>
        <v>12464.79325875782</v>
      </c>
      <c r="L13" s="10">
        <f t="shared" si="0"/>
        <v>444417.50122881198</v>
      </c>
      <c r="N13" s="1" t="s">
        <v>536</v>
      </c>
      <c r="O13" s="9">
        <f>+B13/'Total x Ano'!$B$30</f>
        <v>1.1971805547006454E-4</v>
      </c>
      <c r="P13" s="9">
        <f>+C13/'Total x Ano'!$B$30</f>
        <v>4.1032265028983833E-4</v>
      </c>
      <c r="Q13" s="9">
        <f>+D13/'Total x Ano'!$B$30</f>
        <v>8.7429558137549904E-4</v>
      </c>
      <c r="R13" s="9">
        <f>+E13/'Total x Ano'!$B$30</f>
        <v>4.6691731646704291E-7</v>
      </c>
      <c r="S13" s="9">
        <f>+F13/'Total x Ano'!$B$30</f>
        <v>1.0372453437038284E-3</v>
      </c>
      <c r="T13" s="9">
        <f>+G13/'Total x Ano'!$B$30</f>
        <v>3.2226330344985002E-5</v>
      </c>
      <c r="U13" s="9">
        <f>+H13/'Total x Ano'!$B$30</f>
        <v>4.7214748023272459E-5</v>
      </c>
      <c r="V13" s="9">
        <f>+I13/'Total x Ano'!$B$30</f>
        <v>1.9115697952152812E-4</v>
      </c>
      <c r="W13" s="9">
        <f>+J13/'Total x Ano'!$B$30</f>
        <v>3.9389217292162804E-5</v>
      </c>
      <c r="X13" s="9">
        <f>+K13/'Total x Ano'!$B$30</f>
        <v>7.9415077034260113E-5</v>
      </c>
      <c r="Y13" s="9">
        <f>+L13/'Total x Ano'!$B$30</f>
        <v>2.8314509003719061E-3</v>
      </c>
    </row>
    <row r="14" spans="1:25" x14ac:dyDescent="0.25">
      <c r="A14" s="1" t="s">
        <v>537</v>
      </c>
      <c r="B14" s="10">
        <f>+'SCC x Atuacao = Comércio'!B14+'SCC x Atuacao = Serv. Industria'!B14</f>
        <v>84041.901585001091</v>
      </c>
      <c r="C14" s="10">
        <f>+'SCC x Atuacao = Comércio'!C14+'SCC x Atuacao = Serv. Industria'!C14</f>
        <v>64658.480352389983</v>
      </c>
      <c r="D14" s="10">
        <f>+'SCC x Atuacao = Comércio'!D14+'SCC x Atuacao = Serv. Industria'!D14</f>
        <v>652880.71583730355</v>
      </c>
      <c r="E14" s="10">
        <f>+'SCC x Atuacao = Comércio'!E14+'SCC x Atuacao = Serv. Industria'!E14</f>
        <v>1054.8319373323816</v>
      </c>
      <c r="F14" s="10">
        <f>+'SCC x Atuacao = Comércio'!F14+'SCC x Atuacao = Serv. Industria'!F14</f>
        <v>866988.16917647247</v>
      </c>
      <c r="G14" s="10">
        <f>+'SCC x Atuacao = Comércio'!G14+'SCC x Atuacao = Serv. Industria'!G14</f>
        <v>22018.111757980718</v>
      </c>
      <c r="H14" s="10">
        <f>+'SCC x Atuacao = Comércio'!H14+'SCC x Atuacao = Serv. Industria'!H14</f>
        <v>44803.465687680233</v>
      </c>
      <c r="I14" s="10">
        <f>+'SCC x Atuacao = Comércio'!I14+'SCC x Atuacao = Serv. Industria'!I14</f>
        <v>58145.010331375081</v>
      </c>
      <c r="J14" s="10">
        <f>+'SCC x Atuacao = Comércio'!J14+'SCC x Atuacao = Serv. Industria'!J14</f>
        <v>1081.5372410566167</v>
      </c>
      <c r="K14" s="10">
        <f>+'SCC x Atuacao = Comércio'!K14+'SCC x Atuacao = Serv. Industria'!K14</f>
        <v>70583.008521104057</v>
      </c>
      <c r="L14" s="10">
        <f t="shared" si="0"/>
        <v>1866255.2324276962</v>
      </c>
      <c r="N14" s="1" t="s">
        <v>537</v>
      </c>
      <c r="O14" s="9">
        <f>+B14/'Total x Ano'!$B$30</f>
        <v>5.3544362509095375E-4</v>
      </c>
      <c r="P14" s="9">
        <f>+C14/'Total x Ano'!$B$30</f>
        <v>4.1194892618820375E-4</v>
      </c>
      <c r="Q14" s="9">
        <f>+D14/'Total x Ano'!$B$30</f>
        <v>4.1596014683976659E-3</v>
      </c>
      <c r="R14" s="9">
        <f>+E14/'Total x Ano'!$B$30</f>
        <v>6.7204932984020462E-6</v>
      </c>
      <c r="S14" s="9">
        <f>+F14/'Total x Ano'!$B$30</f>
        <v>5.523712332297692E-3</v>
      </c>
      <c r="T14" s="9">
        <f>+G14/'Total x Ano'!$B$30</f>
        <v>1.4028070944381159E-4</v>
      </c>
      <c r="U14" s="9">
        <f>+H14/'Total x Ano'!$B$30</f>
        <v>2.8544963443248762E-4</v>
      </c>
      <c r="V14" s="9">
        <f>+I14/'Total x Ano'!$B$30</f>
        <v>3.7045062671855089E-4</v>
      </c>
      <c r="W14" s="9">
        <f>+J14/'Total x Ano'!$B$30</f>
        <v>6.8906368145003462E-6</v>
      </c>
      <c r="X14" s="9">
        <f>+K14/'Total x Ano'!$B$30</f>
        <v>4.4969498832842409E-4</v>
      </c>
      <c r="Y14" s="9">
        <f>+L14/'Total x Ano'!$B$30</f>
        <v>1.1890193441010692E-2</v>
      </c>
    </row>
    <row r="15" spans="1:25" x14ac:dyDescent="0.25">
      <c r="A15" s="1" t="s">
        <v>538</v>
      </c>
      <c r="B15" s="10">
        <f>+'SCC x Atuacao = Comércio'!B15+'SCC x Atuacao = Serv. Industria'!B15</f>
        <v>22217.946944389249</v>
      </c>
      <c r="C15" s="10">
        <f>+'SCC x Atuacao = Comércio'!C15+'SCC x Atuacao = Serv. Industria'!C15</f>
        <v>18247.673972281711</v>
      </c>
      <c r="D15" s="10">
        <f>+'SCC x Atuacao = Comércio'!D15+'SCC x Atuacao = Serv. Industria'!D15</f>
        <v>270697.33171123976</v>
      </c>
      <c r="E15" s="10">
        <f>+'SCC x Atuacao = Comércio'!E15+'SCC x Atuacao = Serv. Industria'!E15</f>
        <v>1061.4924941599684</v>
      </c>
      <c r="F15" s="10">
        <f>+'SCC x Atuacao = Comércio'!F15+'SCC x Atuacao = Serv. Industria'!F15</f>
        <v>271944.8693442205</v>
      </c>
      <c r="G15" s="10">
        <f>+'SCC x Atuacao = Comércio'!G15+'SCC x Atuacao = Serv. Industria'!G15</f>
        <v>12076.779280355511</v>
      </c>
      <c r="H15" s="10">
        <f>+'SCC x Atuacao = Comércio'!H15+'SCC x Atuacao = Serv. Industria'!H15</f>
        <v>12721.17568042373</v>
      </c>
      <c r="I15" s="10">
        <f>+'SCC x Atuacao = Comércio'!I15+'SCC x Atuacao = Serv. Industria'!I15</f>
        <v>32131.113389861504</v>
      </c>
      <c r="J15" s="10">
        <f>+'SCC x Atuacao = Comércio'!J15+'SCC x Atuacao = Serv. Industria'!J15</f>
        <v>13731.472661261498</v>
      </c>
      <c r="K15" s="10">
        <f>+'SCC x Atuacao = Comércio'!K15+'SCC x Atuacao = Serv. Industria'!K15</f>
        <v>45756.702355920985</v>
      </c>
      <c r="L15" s="10">
        <f t="shared" si="0"/>
        <v>700586.55783411441</v>
      </c>
      <c r="N15" s="1" t="s">
        <v>538</v>
      </c>
      <c r="O15" s="9">
        <f>+B15/'Total x Ano'!$B$30</f>
        <v>1.4155388954342047E-4</v>
      </c>
      <c r="P15" s="9">
        <f>+C15/'Total x Ano'!$B$30</f>
        <v>1.1625868188280162E-4</v>
      </c>
      <c r="Q15" s="9">
        <f>+D15/'Total x Ano'!$B$30</f>
        <v>1.7246535104553432E-3</v>
      </c>
      <c r="R15" s="9">
        <f>+E15/'Total x Ano'!$B$30</f>
        <v>6.7629287100910631E-6</v>
      </c>
      <c r="S15" s="9">
        <f>+F15/'Total x Ano'!$B$30</f>
        <v>1.7326017607928843E-3</v>
      </c>
      <c r="T15" s="9">
        <f>+G15/'Total x Ano'!$B$30</f>
        <v>7.6942981481167901E-5</v>
      </c>
      <c r="U15" s="9">
        <f>+H15/'Total x Ano'!$B$30</f>
        <v>8.104852809471176E-5</v>
      </c>
      <c r="V15" s="9">
        <f>+I15/'Total x Ano'!$B$30</f>
        <v>2.047121674689282E-4</v>
      </c>
      <c r="W15" s="9">
        <f>+J15/'Total x Ano'!$B$30</f>
        <v>8.748528247123059E-5</v>
      </c>
      <c r="X15" s="9">
        <f>+K15/'Total x Ano'!$B$30</f>
        <v>2.9152284895508169E-4</v>
      </c>
      <c r="Y15" s="9">
        <f>+L15/'Total x Ano'!$B$30</f>
        <v>4.4635425798556609E-3</v>
      </c>
    </row>
    <row r="16" spans="1:25" x14ac:dyDescent="0.25">
      <c r="A16" s="1" t="s">
        <v>539</v>
      </c>
      <c r="B16" s="10">
        <f>+'SCC x Atuacao = Comércio'!B16+'SCC x Atuacao = Serv. Industria'!B16</f>
        <v>20416.768430315315</v>
      </c>
      <c r="C16" s="10">
        <f>+'SCC x Atuacao = Comércio'!C16+'SCC x Atuacao = Serv. Industria'!C16</f>
        <v>6800.5406989126886</v>
      </c>
      <c r="D16" s="10">
        <f>+'SCC x Atuacao = Comércio'!D16+'SCC x Atuacao = Serv. Industria'!D16</f>
        <v>306947.33382252575</v>
      </c>
      <c r="E16" s="10">
        <f>+'SCC x Atuacao = Comércio'!E16+'SCC x Atuacao = Serv. Industria'!E16</f>
        <v>515.9779241816243</v>
      </c>
      <c r="F16" s="10">
        <f>+'SCC x Atuacao = Comércio'!F16+'SCC x Atuacao = Serv. Industria'!F16</f>
        <v>212704.88581299226</v>
      </c>
      <c r="G16" s="10">
        <f>+'SCC x Atuacao = Comércio'!G16+'SCC x Atuacao = Serv. Industria'!G16</f>
        <v>6633.7629473154375</v>
      </c>
      <c r="H16" s="10">
        <f>+'SCC x Atuacao = Comércio'!H16+'SCC x Atuacao = Serv. Industria'!H16</f>
        <v>8780.1356604398279</v>
      </c>
      <c r="I16" s="10">
        <f>+'SCC x Atuacao = Comércio'!I16+'SCC x Atuacao = Serv. Industria'!I16</f>
        <v>13128.654740918884</v>
      </c>
      <c r="J16" s="10">
        <f>+'SCC x Atuacao = Comércio'!J16+'SCC x Atuacao = Serv. Industria'!J16</f>
        <v>965.5052541185114</v>
      </c>
      <c r="K16" s="10">
        <f>+'SCC x Atuacao = Comércio'!K16+'SCC x Atuacao = Serv. Industria'!K16</f>
        <v>22677.101444982942</v>
      </c>
      <c r="L16" s="10">
        <f t="shared" si="0"/>
        <v>599570.66673670325</v>
      </c>
      <c r="N16" s="1" t="s">
        <v>539</v>
      </c>
      <c r="O16" s="9">
        <f>+B16/'Total x Ano'!$B$30</f>
        <v>1.3007830968595795E-4</v>
      </c>
      <c r="P16" s="9">
        <f>+C16/'Total x Ano'!$B$30</f>
        <v>4.3327270037095875E-5</v>
      </c>
      <c r="Q16" s="9">
        <f>+D16/'Total x Ano'!$B$30</f>
        <v>1.9556077389289851E-3</v>
      </c>
      <c r="R16" s="9">
        <f>+E16/'Total x Ano'!$B$30</f>
        <v>3.2873731433989971E-6</v>
      </c>
      <c r="S16" s="9">
        <f>+F16/'Total x Ano'!$B$30</f>
        <v>1.3551748947407455E-3</v>
      </c>
      <c r="T16" s="9">
        <f>+G16/'Total x Ano'!$B$30</f>
        <v>4.2264703838383301E-5</v>
      </c>
      <c r="U16" s="9">
        <f>+H16/'Total x Ano'!$B$30</f>
        <v>5.5939567979210133E-5</v>
      </c>
      <c r="V16" s="9">
        <f>+I16/'Total x Ano'!$B$30</f>
        <v>8.3644638620358405E-5</v>
      </c>
      <c r="W16" s="9">
        <f>+J16/'Total x Ano'!$B$30</f>
        <v>6.1513795328239242E-6</v>
      </c>
      <c r="X16" s="9">
        <f>+K16/'Total x Ano'!$B$30</f>
        <v>1.4447923208848481E-4</v>
      </c>
      <c r="Y16" s="9">
        <f>+L16/'Total x Ano'!$B$30</f>
        <v>3.8199551085954441E-3</v>
      </c>
    </row>
    <row r="17" spans="1:25" x14ac:dyDescent="0.25">
      <c r="A17" s="1" t="s">
        <v>540</v>
      </c>
      <c r="B17" s="10">
        <f>+'SCC x Atuacao = Comércio'!B17+'SCC x Atuacao = Serv. Industria'!B17</f>
        <v>522668.21167296934</v>
      </c>
      <c r="C17" s="10">
        <f>+'SCC x Atuacao = Comércio'!C17+'SCC x Atuacao = Serv. Industria'!C17</f>
        <v>46163.834456665929</v>
      </c>
      <c r="D17" s="10">
        <f>+'SCC x Atuacao = Comércio'!D17+'SCC x Atuacao = Serv. Industria'!D17</f>
        <v>720816.4765133725</v>
      </c>
      <c r="E17" s="10">
        <f>+'SCC x Atuacao = Comércio'!E17+'SCC x Atuacao = Serv. Industria'!E17</f>
        <v>3352.0390098575249</v>
      </c>
      <c r="F17" s="10">
        <f>+'SCC x Atuacao = Comércio'!F17+'SCC x Atuacao = Serv. Industria'!F17</f>
        <v>1603768.2999824043</v>
      </c>
      <c r="G17" s="10">
        <f>+'SCC x Atuacao = Comércio'!G17+'SCC x Atuacao = Serv. Industria'!G17</f>
        <v>19970.460410622556</v>
      </c>
      <c r="H17" s="10">
        <f>+'SCC x Atuacao = Comércio'!H17+'SCC x Atuacao = Serv. Industria'!H17</f>
        <v>41816.58600576676</v>
      </c>
      <c r="I17" s="10">
        <f>+'SCC x Atuacao = Comércio'!I17+'SCC x Atuacao = Serv. Industria'!I17</f>
        <v>99300.428956321644</v>
      </c>
      <c r="J17" s="10">
        <f>+'SCC x Atuacao = Comércio'!J17+'SCC x Atuacao = Serv. Industria'!J17</f>
        <v>7172.7609200408224</v>
      </c>
      <c r="K17" s="10">
        <f>+'SCC x Atuacao = Comércio'!K17+'SCC x Atuacao = Serv. Industria'!K17</f>
        <v>175236.24989957106</v>
      </c>
      <c r="L17" s="10">
        <f t="shared" si="0"/>
        <v>3240265.3478275919</v>
      </c>
      <c r="N17" s="1" t="s">
        <v>540</v>
      </c>
      <c r="O17" s="9">
        <f>+B17/'Total x Ano'!$B$30</f>
        <v>3.3299979736289898E-3</v>
      </c>
      <c r="P17" s="9">
        <f>+C17/'Total x Ano'!$B$30</f>
        <v>2.9411674894785239E-4</v>
      </c>
      <c r="Q17" s="9">
        <f>+D17/'Total x Ano'!$B$30</f>
        <v>4.592430441608307E-3</v>
      </c>
      <c r="R17" s="9">
        <f>+E17/'Total x Ano'!$B$30</f>
        <v>2.1356345882643927E-5</v>
      </c>
      <c r="S17" s="9">
        <f>+F17/'Total x Ano'!$B$30</f>
        <v>1.0217849622072226E-2</v>
      </c>
      <c r="T17" s="9">
        <f>+G17/'Total x Ano'!$B$30</f>
        <v>1.2723481400743914E-4</v>
      </c>
      <c r="U17" s="9">
        <f>+H17/'Total x Ano'!$B$30</f>
        <v>2.6641977367931668E-4</v>
      </c>
      <c r="V17" s="9">
        <f>+I17/'Total x Ano'!$B$30</f>
        <v>6.3265800333757265E-4</v>
      </c>
      <c r="W17" s="9">
        <f>+J17/'Total x Ano'!$B$30</f>
        <v>4.5698741181539539E-5</v>
      </c>
      <c r="X17" s="9">
        <f>+K17/'Total x Ano'!$B$30</f>
        <v>1.1164565665933983E-3</v>
      </c>
      <c r="Y17" s="9">
        <f>+L17/'Total x Ano'!$B$30</f>
        <v>2.0644219030939284E-2</v>
      </c>
    </row>
    <row r="18" spans="1:25" x14ac:dyDescent="0.25">
      <c r="A18" s="1" t="s">
        <v>541</v>
      </c>
      <c r="B18" s="10">
        <f>+'SCC x Atuacao = Comércio'!B18+'SCC x Atuacao = Serv. Industria'!B18</f>
        <v>9551.905188577115</v>
      </c>
      <c r="C18" s="10">
        <f>+'SCC x Atuacao = Comércio'!C18+'SCC x Atuacao = Serv. Industria'!C18</f>
        <v>1874.3670679551656</v>
      </c>
      <c r="D18" s="10">
        <f>+'SCC x Atuacao = Comércio'!D18+'SCC x Atuacao = Serv. Industria'!D18</f>
        <v>217010.29434635982</v>
      </c>
      <c r="E18" s="10">
        <f>+'SCC x Atuacao = Comércio'!E18+'SCC x Atuacao = Serv. Industria'!E18</f>
        <v>293.14472949185176</v>
      </c>
      <c r="F18" s="10">
        <f>+'SCC x Atuacao = Comércio'!F18+'SCC x Atuacao = Serv. Industria'!F18</f>
        <v>196387.1127284207</v>
      </c>
      <c r="G18" s="10">
        <f>+'SCC x Atuacao = Comércio'!G18+'SCC x Atuacao = Serv. Industria'!G18</f>
        <v>5007.6291441440835</v>
      </c>
      <c r="H18" s="10">
        <f>+'SCC x Atuacao = Comércio'!H18+'SCC x Atuacao = Serv. Industria'!H18</f>
        <v>5376.9085998692299</v>
      </c>
      <c r="I18" s="10">
        <f>+'SCC x Atuacao = Comércio'!I18+'SCC x Atuacao = Serv. Industria'!I18</f>
        <v>16630.653219535081</v>
      </c>
      <c r="J18" s="10">
        <f>+'SCC x Atuacao = Comércio'!J18+'SCC x Atuacao = Serv. Industria'!J18</f>
        <v>571.81444997569656</v>
      </c>
      <c r="K18" s="10">
        <f>+'SCC x Atuacao = Comércio'!K18+'SCC x Atuacao = Serv. Industria'!K18</f>
        <v>10541.65001979423</v>
      </c>
      <c r="L18" s="10">
        <f t="shared" si="0"/>
        <v>463245.47949412296</v>
      </c>
      <c r="N18" s="1" t="s">
        <v>541</v>
      </c>
      <c r="O18" s="9">
        <f>+B18/'Total x Ano'!$B$30</f>
        <v>6.085662799435756E-5</v>
      </c>
      <c r="P18" s="9">
        <f>+C18/'Total x Ano'!$B$30</f>
        <v>1.1941875168090329E-5</v>
      </c>
      <c r="Q18" s="9">
        <f>+D18/'Total x Ano'!$B$30</f>
        <v>1.3826053015869332E-3</v>
      </c>
      <c r="R18" s="9">
        <f>+E18/'Total x Ano'!$B$30</f>
        <v>1.8676692658681716E-6</v>
      </c>
      <c r="S18" s="9">
        <f>+F18/'Total x Ano'!$B$30</f>
        <v>1.2512119023639296E-3</v>
      </c>
      <c r="T18" s="9">
        <f>+G18/'Total x Ano'!$B$30</f>
        <v>3.1904360223688089E-5</v>
      </c>
      <c r="U18" s="9">
        <f>+H18/'Total x Ano'!$B$30</f>
        <v>3.4257095308401776E-5</v>
      </c>
      <c r="V18" s="9">
        <f>+I18/'Total x Ano'!$B$30</f>
        <v>1.0595639888623885E-4</v>
      </c>
      <c r="W18" s="9">
        <f>+J18/'Total x Ano'!$B$30</f>
        <v>3.6431160671050256E-6</v>
      </c>
      <c r="X18" s="9">
        <f>+K18/'Total x Ano'!$B$30</f>
        <v>6.7162441527216825E-5</v>
      </c>
      <c r="Y18" s="9">
        <f>+L18/'Total x Ano'!$B$30</f>
        <v>2.9514067883918294E-3</v>
      </c>
    </row>
    <row r="19" spans="1:25" x14ac:dyDescent="0.25">
      <c r="A19" s="1" t="s">
        <v>542</v>
      </c>
      <c r="B19" s="10">
        <f>+'SCC x Atuacao = Comércio'!B19+'SCC x Atuacao = Serv. Industria'!B19</f>
        <v>27164.783616048684</v>
      </c>
      <c r="C19" s="10">
        <f>+'SCC x Atuacao = Comércio'!C19+'SCC x Atuacao = Serv. Industria'!C19</f>
        <v>8062.2898852069338</v>
      </c>
      <c r="D19" s="10">
        <f>+'SCC x Atuacao = Comércio'!D19+'SCC x Atuacao = Serv. Industria'!D19</f>
        <v>305716.11753181572</v>
      </c>
      <c r="E19" s="10">
        <f>+'SCC x Atuacao = Comércio'!E19+'SCC x Atuacao = Serv. Industria'!E19</f>
        <v>10478.941273056527</v>
      </c>
      <c r="F19" s="10">
        <f>+'SCC x Atuacao = Comércio'!F19+'SCC x Atuacao = Serv. Industria'!F19</f>
        <v>207555.50281364878</v>
      </c>
      <c r="G19" s="10">
        <f>+'SCC x Atuacao = Comércio'!G19+'SCC x Atuacao = Serv. Industria'!G19</f>
        <v>5582.1710998722965</v>
      </c>
      <c r="H19" s="10">
        <f>+'SCC x Atuacao = Comércio'!H19+'SCC x Atuacao = Serv. Industria'!H19</f>
        <v>25402.795575532517</v>
      </c>
      <c r="I19" s="10">
        <f>+'SCC x Atuacao = Comércio'!I19+'SCC x Atuacao = Serv. Industria'!I19</f>
        <v>13056.888121446111</v>
      </c>
      <c r="J19" s="10">
        <f>+'SCC x Atuacao = Comércio'!J19+'SCC x Atuacao = Serv. Industria'!J19</f>
        <v>3847.4234641273497</v>
      </c>
      <c r="K19" s="10">
        <f>+'SCC x Atuacao = Comércio'!K19+'SCC x Atuacao = Serv. Industria'!K19</f>
        <v>21709.471908901854</v>
      </c>
      <c r="L19" s="10">
        <f t="shared" si="0"/>
        <v>628576.38528965681</v>
      </c>
      <c r="N19" s="1" t="s">
        <v>542</v>
      </c>
      <c r="O19" s="9">
        <f>+B19/'Total x Ano'!$B$30</f>
        <v>1.7307093175988214E-4</v>
      </c>
      <c r="P19" s="9">
        <f>+C19/'Total x Ano'!$B$30</f>
        <v>5.1366064323320408E-5</v>
      </c>
      <c r="Q19" s="9">
        <f>+D19/'Total x Ano'!$B$30</f>
        <v>1.9477634743236439E-3</v>
      </c>
      <c r="R19" s="9">
        <f>+E19/'Total x Ano'!$B$30</f>
        <v>6.6762914647828134E-5</v>
      </c>
      <c r="S19" s="9">
        <f>+F19/'Total x Ano'!$B$30</f>
        <v>1.322367399334879E-3</v>
      </c>
      <c r="T19" s="9">
        <f>+G19/'Total x Ano'!$B$30</f>
        <v>3.5564853641139086E-5</v>
      </c>
      <c r="U19" s="9">
        <f>+H19/'Total x Ano'!$B$30</f>
        <v>1.6184504031778202E-4</v>
      </c>
      <c r="V19" s="9">
        <f>+I19/'Total x Ano'!$B$30</f>
        <v>8.3187402668216616E-5</v>
      </c>
      <c r="W19" s="9">
        <f>+J19/'Total x Ano'!$B$30</f>
        <v>2.4512514924579052E-5</v>
      </c>
      <c r="X19" s="9">
        <f>+K19/'Total x Ano'!$B$30</f>
        <v>1.3831431843502217E-4</v>
      </c>
      <c r="Y19" s="9">
        <f>+L19/'Total x Ano'!$B$30</f>
        <v>4.0047549143762927E-3</v>
      </c>
    </row>
    <row r="20" spans="1:25" x14ac:dyDescent="0.25">
      <c r="A20" s="1" t="s">
        <v>543</v>
      </c>
      <c r="B20" s="10">
        <f>+'SCC x Atuacao = Comércio'!B20+'SCC x Atuacao = Serv. Industria'!B20</f>
        <v>144472.01614871802</v>
      </c>
      <c r="C20" s="10">
        <f>+'SCC x Atuacao = Comércio'!C20+'SCC x Atuacao = Serv. Industria'!C20</f>
        <v>60710.982797163932</v>
      </c>
      <c r="D20" s="10">
        <f>+'SCC x Atuacao = Comércio'!D20+'SCC x Atuacao = Serv. Industria'!D20</f>
        <v>1019931.2134160459</v>
      </c>
      <c r="E20" s="10">
        <f>+'SCC x Atuacao = Comércio'!E20+'SCC x Atuacao = Serv. Industria'!E20</f>
        <v>1681.6725696068011</v>
      </c>
      <c r="F20" s="10">
        <f>+'SCC x Atuacao = Comércio'!F20+'SCC x Atuacao = Serv. Industria'!F20</f>
        <v>1361037.6320058878</v>
      </c>
      <c r="G20" s="10">
        <f>+'SCC x Atuacao = Comércio'!G20+'SCC x Atuacao = Serv. Industria'!G20</f>
        <v>70796.984827058724</v>
      </c>
      <c r="H20" s="10">
        <f>+'SCC x Atuacao = Comércio'!H20+'SCC x Atuacao = Serv. Industria'!H20</f>
        <v>72765.780811818389</v>
      </c>
      <c r="I20" s="10">
        <f>+'SCC x Atuacao = Comércio'!I20+'SCC x Atuacao = Serv. Industria'!I20</f>
        <v>180071.39763770706</v>
      </c>
      <c r="J20" s="10">
        <f>+'SCC x Atuacao = Comércio'!J20+'SCC x Atuacao = Serv. Industria'!J20</f>
        <v>45130.965901107964</v>
      </c>
      <c r="K20" s="10">
        <f>+'SCC x Atuacao = Comércio'!K20+'SCC x Atuacao = Serv. Industria'!K20</f>
        <v>218561.37800929396</v>
      </c>
      <c r="L20" s="10">
        <f t="shared" si="0"/>
        <v>3175160.0241244091</v>
      </c>
      <c r="N20" s="1" t="s">
        <v>543</v>
      </c>
      <c r="O20" s="9">
        <f>+B20/'Total x Ano'!$B$30</f>
        <v>9.2045299537432375E-4</v>
      </c>
      <c r="P20" s="9">
        <f>+C20/'Total x Ano'!$B$30</f>
        <v>3.867988241421413E-4</v>
      </c>
      <c r="Q20" s="9">
        <f>+D20/'Total x Ano'!$B$30</f>
        <v>6.4981355247245819E-3</v>
      </c>
      <c r="R20" s="9">
        <f>+E20/'Total x Ano'!$B$30</f>
        <v>1.0714189468637463E-5</v>
      </c>
      <c r="S20" s="9">
        <f>+F20/'Total x Ano'!$B$30</f>
        <v>8.6713759425036761E-3</v>
      </c>
      <c r="T20" s="9">
        <f>+G20/'Total x Ano'!$B$30</f>
        <v>4.5105826363256576E-4</v>
      </c>
      <c r="U20" s="9">
        <f>+H20/'Total x Ano'!$B$30</f>
        <v>4.6360175966564897E-4</v>
      </c>
      <c r="V20" s="9">
        <f>+I20/'Total x Ano'!$B$30</f>
        <v>1.1472620217762438E-3</v>
      </c>
      <c r="W20" s="9">
        <f>+J20/'Total x Ano'!$B$30</f>
        <v>2.8753618766591782E-4</v>
      </c>
      <c r="X20" s="9">
        <f>+K20/'Total x Ano'!$B$30</f>
        <v>1.3924874894436752E-3</v>
      </c>
      <c r="Y20" s="9">
        <f>+L20/'Total x Ano'!$B$30</f>
        <v>2.0229423198397416E-2</v>
      </c>
    </row>
    <row r="21" spans="1:25" x14ac:dyDescent="0.25">
      <c r="A21" s="1" t="s">
        <v>544</v>
      </c>
      <c r="B21" s="10">
        <f>+'SCC x Atuacao = Comércio'!B21+'SCC x Atuacao = Serv. Industria'!B21</f>
        <v>732032.91922310682</v>
      </c>
      <c r="C21" s="10">
        <f>+'SCC x Atuacao = Comércio'!C21+'SCC x Atuacao = Serv. Industria'!C21</f>
        <v>220236.0150711434</v>
      </c>
      <c r="D21" s="10">
        <f>+'SCC x Atuacao = Comércio'!D21+'SCC x Atuacao = Serv. Industria'!D21</f>
        <v>3057141.6295887437</v>
      </c>
      <c r="E21" s="10">
        <f>+'SCC x Atuacao = Comércio'!E21+'SCC x Atuacao = Serv. Industria'!E21</f>
        <v>18806.692406213526</v>
      </c>
      <c r="F21" s="10">
        <f>+'SCC x Atuacao = Comércio'!F21+'SCC x Atuacao = Serv. Industria'!F21</f>
        <v>3691895.6225825027</v>
      </c>
      <c r="G21" s="10">
        <f>+'SCC x Atuacao = Comércio'!G21+'SCC x Atuacao = Serv. Industria'!G21</f>
        <v>179941.5068234074</v>
      </c>
      <c r="H21" s="10">
        <f>+'SCC x Atuacao = Comércio'!H21+'SCC x Atuacao = Serv. Industria'!H21</f>
        <v>277430.64032384974</v>
      </c>
      <c r="I21" s="10">
        <f>+'SCC x Atuacao = Comércio'!I21+'SCC x Atuacao = Serv. Industria'!I21</f>
        <v>408144.92350537027</v>
      </c>
      <c r="J21" s="10">
        <f>+'SCC x Atuacao = Comércio'!J21+'SCC x Atuacao = Serv. Industria'!J21</f>
        <v>92418.287621117721</v>
      </c>
      <c r="K21" s="10">
        <f>+'SCC x Atuacao = Comércio'!K21+'SCC x Atuacao = Serv. Industria'!K21</f>
        <v>386966.67273896676</v>
      </c>
      <c r="L21" s="10">
        <f t="shared" si="0"/>
        <v>9065014.909884423</v>
      </c>
      <c r="N21" s="1" t="s">
        <v>544</v>
      </c>
      <c r="O21" s="9">
        <f>+B21/'Total x Ano'!$B$30</f>
        <v>4.6638920890943632E-3</v>
      </c>
      <c r="P21" s="9">
        <f>+C21/'Total x Ano'!$B$30</f>
        <v>1.4031568546317228E-3</v>
      </c>
      <c r="Q21" s="9">
        <f>+D21/'Total x Ano'!$B$30</f>
        <v>1.9477510214447647E-2</v>
      </c>
      <c r="R21" s="9">
        <f>+E21/'Total x Ano'!$B$30</f>
        <v>1.1982027260257346E-4</v>
      </c>
      <c r="S21" s="9">
        <f>+F21/'Total x Ano'!$B$30</f>
        <v>2.3521623598838193E-2</v>
      </c>
      <c r="T21" s="9">
        <f>+G21/'Total x Ano'!$B$30</f>
        <v>1.1464344678161007E-3</v>
      </c>
      <c r="U21" s="9">
        <f>+H21/'Total x Ano'!$B$30</f>
        <v>1.7675524347347464E-3</v>
      </c>
      <c r="V21" s="9">
        <f>+I21/'Total x Ano'!$B$30</f>
        <v>2.6003528392697377E-3</v>
      </c>
      <c r="W21" s="9">
        <f>+J21/'Total x Ano'!$B$30</f>
        <v>5.8881084334461565E-4</v>
      </c>
      <c r="X21" s="9">
        <f>+K21/'Total x Ano'!$B$30</f>
        <v>2.4654230108200662E-3</v>
      </c>
      <c r="Y21" s="9">
        <f>+L21/'Total x Ano'!$B$30</f>
        <v>5.7754576625599775E-2</v>
      </c>
    </row>
    <row r="22" spans="1:25" x14ac:dyDescent="0.25">
      <c r="A22" s="1" t="s">
        <v>545</v>
      </c>
      <c r="B22" s="10">
        <f>+'SCC x Atuacao = Comércio'!B22+'SCC x Atuacao = Serv. Industria'!B22</f>
        <v>72584.398904686663</v>
      </c>
      <c r="C22" s="10">
        <f>+'SCC x Atuacao = Comércio'!C22+'SCC x Atuacao = Serv. Industria'!C22</f>
        <v>24831.969902087578</v>
      </c>
      <c r="D22" s="10">
        <f>+'SCC x Atuacao = Comércio'!D22+'SCC x Atuacao = Serv. Industria'!D22</f>
        <v>670023.38033734716</v>
      </c>
      <c r="E22" s="10">
        <f>+'SCC x Atuacao = Comércio'!E22+'SCC x Atuacao = Serv. Industria'!E22</f>
        <v>0</v>
      </c>
      <c r="F22" s="10">
        <f>+'SCC x Atuacao = Comércio'!F22+'SCC x Atuacao = Serv. Industria'!F22</f>
        <v>915499.68446830695</v>
      </c>
      <c r="G22" s="10">
        <f>+'SCC x Atuacao = Comércio'!G22+'SCC x Atuacao = Serv. Industria'!G22</f>
        <v>25144.656434208966</v>
      </c>
      <c r="H22" s="10">
        <f>+'SCC x Atuacao = Comércio'!H22+'SCC x Atuacao = Serv. Industria'!H22</f>
        <v>29549.365162696078</v>
      </c>
      <c r="I22" s="10">
        <f>+'SCC x Atuacao = Comércio'!I22+'SCC x Atuacao = Serv. Industria'!I22</f>
        <v>91786.446637301386</v>
      </c>
      <c r="J22" s="10">
        <f>+'SCC x Atuacao = Comércio'!J22+'SCC x Atuacao = Serv. Industria'!J22</f>
        <v>26059.610574927377</v>
      </c>
      <c r="K22" s="10">
        <f>+'SCC x Atuacao = Comércio'!K22+'SCC x Atuacao = Serv. Industria'!K22</f>
        <v>62567.016295842273</v>
      </c>
      <c r="L22" s="10">
        <f t="shared" si="0"/>
        <v>1918046.5287174045</v>
      </c>
      <c r="N22" s="1" t="s">
        <v>545</v>
      </c>
      <c r="O22" s="9">
        <f>+B22/'Total x Ano'!$B$30</f>
        <v>4.6244614819031493E-4</v>
      </c>
      <c r="P22" s="9">
        <f>+C22/'Total x Ano'!$B$30</f>
        <v>1.5820822389502165E-4</v>
      </c>
      <c r="Q22" s="9">
        <f>+D22/'Total x Ano'!$B$30</f>
        <v>4.2688199683424541E-3</v>
      </c>
      <c r="R22" s="9">
        <f>+E22/'Total x Ano'!$B$30</f>
        <v>0</v>
      </c>
      <c r="S22" s="9">
        <f>+F22/'Total x Ano'!$B$30</f>
        <v>5.832786509780973E-3</v>
      </c>
      <c r="T22" s="9">
        <f>+G22/'Total x Ano'!$B$30</f>
        <v>1.6020039693154985E-4</v>
      </c>
      <c r="U22" s="9">
        <f>+H22/'Total x Ano'!$B$30</f>
        <v>1.8826346029126586E-4</v>
      </c>
      <c r="V22" s="9">
        <f>+I22/'Total x Ano'!$B$30</f>
        <v>5.8478528918085753E-4</v>
      </c>
      <c r="W22" s="9">
        <f>+J22/'Total x Ano'!$B$30</f>
        <v>1.6602970769985447E-4</v>
      </c>
      <c r="X22" s="9">
        <f>+K22/'Total x Ano'!$B$30</f>
        <v>3.986238933764141E-4</v>
      </c>
      <c r="Y22" s="9">
        <f>+L22/'Total x Ano'!$B$30</f>
        <v>1.2220163597688707E-2</v>
      </c>
    </row>
    <row r="23" spans="1:25" x14ac:dyDescent="0.25">
      <c r="A23" s="1" t="s">
        <v>546</v>
      </c>
      <c r="B23" s="10">
        <f>+'SCC x Atuacao = Comércio'!B23+'SCC x Atuacao = Serv. Industria'!B23</f>
        <v>1219056.3540993927</v>
      </c>
      <c r="C23" s="10">
        <f>+'SCC x Atuacao = Comércio'!C23+'SCC x Atuacao = Serv. Industria'!C23</f>
        <v>377818.57362026605</v>
      </c>
      <c r="D23" s="10">
        <f>+'SCC x Atuacao = Comércio'!D23+'SCC x Atuacao = Serv. Industria'!D23</f>
        <v>16431935.698046764</v>
      </c>
      <c r="E23" s="10">
        <f>+'SCC x Atuacao = Comércio'!E23+'SCC x Atuacao = Serv. Industria'!E23</f>
        <v>23431.119942963142</v>
      </c>
      <c r="F23" s="10">
        <f>+'SCC x Atuacao = Comércio'!F23+'SCC x Atuacao = Serv. Industria'!F23</f>
        <v>7302955.4862909894</v>
      </c>
      <c r="G23" s="10">
        <f>+'SCC x Atuacao = Comércio'!G23+'SCC x Atuacao = Serv. Industria'!G23</f>
        <v>278895.75470952661</v>
      </c>
      <c r="H23" s="10">
        <f>+'SCC x Atuacao = Comércio'!H23+'SCC x Atuacao = Serv. Industria'!H23</f>
        <v>231104.33445298448</v>
      </c>
      <c r="I23" s="10">
        <f>+'SCC x Atuacao = Comércio'!I23+'SCC x Atuacao = Serv. Industria'!I23</f>
        <v>683306.36154969595</v>
      </c>
      <c r="J23" s="10">
        <f>+'SCC x Atuacao = Comércio'!J23+'SCC x Atuacao = Serv. Industria'!J23</f>
        <v>236182.40638820088</v>
      </c>
      <c r="K23" s="10">
        <f>+'SCC x Atuacao = Comércio'!K23+'SCC x Atuacao = Serv. Industria'!K23</f>
        <v>1244351.8190817428</v>
      </c>
      <c r="L23" s="10">
        <f t="shared" si="0"/>
        <v>28029037.90818252</v>
      </c>
      <c r="N23" s="1" t="s">
        <v>546</v>
      </c>
      <c r="O23" s="9">
        <f>+B23/'Total x Ano'!$B$30</f>
        <v>7.7667918159723499E-3</v>
      </c>
      <c r="P23" s="9">
        <f>+C23/'Total x Ano'!$B$30</f>
        <v>2.4071390921743862E-3</v>
      </c>
      <c r="Q23" s="9">
        <f>+D23/'Total x Ano'!$B$30</f>
        <v>0.10469033959833497</v>
      </c>
      <c r="R23" s="9">
        <f>+E23/'Total x Ano'!$B$30</f>
        <v>1.4928319761436967E-4</v>
      </c>
      <c r="S23" s="9">
        <f>+F23/'Total x Ano'!$B$30</f>
        <v>4.6528230391152746E-2</v>
      </c>
      <c r="T23" s="9">
        <f>+G23/'Total x Ano'!$B$30</f>
        <v>1.7768868993654199E-3</v>
      </c>
      <c r="U23" s="9">
        <f>+H23/'Total x Ano'!$B$30</f>
        <v>1.4724005559129637E-3</v>
      </c>
      <c r="V23" s="9">
        <f>+I23/'Total x Ano'!$B$30</f>
        <v>4.3534478441784336E-3</v>
      </c>
      <c r="W23" s="9">
        <f>+J23/'Total x Ano'!$B$30</f>
        <v>1.5047537177784751E-3</v>
      </c>
      <c r="X23" s="9">
        <f>+K23/'Total x Ano'!$B$30</f>
        <v>7.9279530368998891E-3</v>
      </c>
      <c r="Y23" s="9">
        <f>+L23/'Total x Ano'!$B$30</f>
        <v>0.17857722614938398</v>
      </c>
    </row>
    <row r="24" spans="1:25" x14ac:dyDescent="0.25">
      <c r="A24" s="1" t="s">
        <v>547</v>
      </c>
      <c r="B24" s="10">
        <f>+'SCC x Atuacao = Comércio'!B24+'SCC x Atuacao = Serv. Industria'!B24</f>
        <v>2923415.8702989649</v>
      </c>
      <c r="C24" s="10">
        <f>+'SCC x Atuacao = Comércio'!C24+'SCC x Atuacao = Serv. Industria'!C24</f>
        <v>603162.79951359029</v>
      </c>
      <c r="D24" s="10">
        <f>+'SCC x Atuacao = Comércio'!D24+'SCC x Atuacao = Serv. Industria'!D24</f>
        <v>26089215.708871815</v>
      </c>
      <c r="E24" s="10">
        <f>+'SCC x Atuacao = Comércio'!E24+'SCC x Atuacao = Serv. Industria'!E24</f>
        <v>13554.683661032734</v>
      </c>
      <c r="F24" s="10">
        <f>+'SCC x Atuacao = Comércio'!F24+'SCC x Atuacao = Serv. Industria'!F24</f>
        <v>30313274.046603154</v>
      </c>
      <c r="G24" s="10">
        <f>+'SCC x Atuacao = Comércio'!G24+'SCC x Atuacao = Serv. Industria'!G24</f>
        <v>943714.63431874174</v>
      </c>
      <c r="H24" s="10">
        <f>+'SCC x Atuacao = Comércio'!H24+'SCC x Atuacao = Serv. Industria'!H24</f>
        <v>2634909.5167413959</v>
      </c>
      <c r="I24" s="10">
        <f>+'SCC x Atuacao = Comércio'!I24+'SCC x Atuacao = Serv. Industria'!I24</f>
        <v>1882718.7614341255</v>
      </c>
      <c r="J24" s="10">
        <f>+'SCC x Atuacao = Comércio'!J24+'SCC x Atuacao = Serv. Industria'!J24</f>
        <v>652392.91857628245</v>
      </c>
      <c r="K24" s="10">
        <f>+'SCC x Atuacao = Comércio'!K24+'SCC x Atuacao = Serv. Industria'!K24</f>
        <v>7727769.3696622709</v>
      </c>
      <c r="L24" s="10">
        <f t="shared" si="0"/>
        <v>73784128.309681371</v>
      </c>
      <c r="N24" s="1" t="s">
        <v>547</v>
      </c>
      <c r="O24" s="9">
        <f>+B24/'Total x Ano'!$B$30</f>
        <v>1.8625523241619101E-2</v>
      </c>
      <c r="P24" s="9">
        <f>+C24/'Total x Ano'!$B$30</f>
        <v>3.842841128064186E-3</v>
      </c>
      <c r="Q24" s="9">
        <f>+D24/'Total x Ano'!$B$30</f>
        <v>0.16621832647146187</v>
      </c>
      <c r="R24" s="9">
        <f>+E24/'Total x Ano'!$B$30</f>
        <v>8.6358933098198442E-5</v>
      </c>
      <c r="S24" s="9">
        <f>+F24/'Total x Ano'!$B$30</f>
        <v>0.19313043895695789</v>
      </c>
      <c r="T24" s="9">
        <f>+G24/'Total x Ano'!$B$30</f>
        <v>6.0125482089423889E-3</v>
      </c>
      <c r="U24" s="9">
        <f>+H24/'Total x Ano'!$B$30</f>
        <v>1.6787405768106261E-2</v>
      </c>
      <c r="V24" s="9">
        <f>+I24/'Total x Ano'!$B$30</f>
        <v>1.1995085066339714E-2</v>
      </c>
      <c r="W24" s="9">
        <f>+J24/'Total x Ano'!$B$30</f>
        <v>4.1564936385077578E-3</v>
      </c>
      <c r="X24" s="9">
        <f>+K24/'Total x Ano'!$B$30</f>
        <v>4.9234783686727866E-2</v>
      </c>
      <c r="Y24" s="9">
        <f>+L24/'Total x Ano'!$B$30</f>
        <v>0.47008980509982523</v>
      </c>
    </row>
    <row r="25" spans="1:25" x14ac:dyDescent="0.25">
      <c r="A25" s="1" t="s">
        <v>548</v>
      </c>
      <c r="B25" s="10">
        <f>+'SCC x Atuacao = Comércio'!B25+'SCC x Atuacao = Serv. Industria'!B25</f>
        <v>432580.18789480865</v>
      </c>
      <c r="C25" s="10">
        <f>+'SCC x Atuacao = Comércio'!C25+'SCC x Atuacao = Serv. Industria'!C25</f>
        <v>227498.63297437356</v>
      </c>
      <c r="D25" s="10">
        <f>+'SCC x Atuacao = Comércio'!D25+'SCC x Atuacao = Serv. Industria'!D25</f>
        <v>1967498.007871527</v>
      </c>
      <c r="E25" s="10">
        <f>+'SCC x Atuacao = Comércio'!E25+'SCC x Atuacao = Serv. Industria'!E25</f>
        <v>14206.970798693432</v>
      </c>
      <c r="F25" s="10">
        <f>+'SCC x Atuacao = Comércio'!F25+'SCC x Atuacao = Serv. Industria'!F25</f>
        <v>3087184.4656473566</v>
      </c>
      <c r="G25" s="10">
        <f>+'SCC x Atuacao = Comércio'!G25+'SCC x Atuacao = Serv. Industria'!G25</f>
        <v>138896.69909874056</v>
      </c>
      <c r="H25" s="10">
        <f>+'SCC x Atuacao = Comércio'!H25+'SCC x Atuacao = Serv. Industria'!H25</f>
        <v>231820.89217045269</v>
      </c>
      <c r="I25" s="10">
        <f>+'SCC x Atuacao = Comércio'!I25+'SCC x Atuacao = Serv. Industria'!I25</f>
        <v>275000.69294081477</v>
      </c>
      <c r="J25" s="10">
        <f>+'SCC x Atuacao = Comércio'!J25+'SCC x Atuacao = Serv. Industria'!J25</f>
        <v>123578.25292356149</v>
      </c>
      <c r="K25" s="10">
        <f>+'SCC x Atuacao = Comércio'!K25+'SCC x Atuacao = Serv. Industria'!K25</f>
        <v>1066150.3024380165</v>
      </c>
      <c r="L25" s="10">
        <f t="shared" si="0"/>
        <v>7564415.1047583446</v>
      </c>
      <c r="N25" s="1" t="s">
        <v>548</v>
      </c>
      <c r="O25" s="9">
        <f>+B25/'Total x Ano'!$B$30</f>
        <v>2.756033592536651E-3</v>
      </c>
      <c r="P25" s="9">
        <f>+C25/'Total x Ano'!$B$30</f>
        <v>1.449428088199932E-3</v>
      </c>
      <c r="Q25" s="9">
        <f>+D25/'Total x Ano'!$B$30</f>
        <v>1.2535226426646858E-2</v>
      </c>
      <c r="R25" s="9">
        <f>+E25/'Total x Ano'!$B$30</f>
        <v>9.0514752790545565E-5</v>
      </c>
      <c r="S25" s="9">
        <f>+F25/'Total x Ano'!$B$30</f>
        <v>1.9668917652212094E-2</v>
      </c>
      <c r="T25" s="9">
        <f>+G25/'Total x Ano'!$B$30</f>
        <v>8.8493180991837601E-4</v>
      </c>
      <c r="U25" s="9">
        <f>+H25/'Total x Ano'!$B$30</f>
        <v>1.4769658531586481E-3</v>
      </c>
      <c r="V25" s="9">
        <f>+I25/'Total x Ano'!$B$30</f>
        <v>1.7520708736204185E-3</v>
      </c>
      <c r="W25" s="9">
        <f>+J25/'Total x Ano'!$B$30</f>
        <v>7.8733567993906134E-4</v>
      </c>
      <c r="X25" s="9">
        <f>+K25/'Total x Ano'!$B$30</f>
        <v>6.7926043088381268E-3</v>
      </c>
      <c r="Y25" s="9">
        <f>+L25/'Total x Ano'!$B$30</f>
        <v>4.8194029037860707E-2</v>
      </c>
    </row>
    <row r="26" spans="1:25" x14ac:dyDescent="0.25">
      <c r="A26" s="1" t="s">
        <v>549</v>
      </c>
      <c r="B26" s="10">
        <f>+'SCC x Atuacao = Comércio'!B26+'SCC x Atuacao = Serv. Industria'!B26</f>
        <v>239468.59371219962</v>
      </c>
      <c r="C26" s="10">
        <f>+'SCC x Atuacao = Comércio'!C26+'SCC x Atuacao = Serv. Industria'!C26</f>
        <v>149406.46248417936</v>
      </c>
      <c r="D26" s="10">
        <f>+'SCC x Atuacao = Comércio'!D26+'SCC x Atuacao = Serv. Industria'!D26</f>
        <v>1465626.9348788592</v>
      </c>
      <c r="E26" s="10">
        <f>+'SCC x Atuacao = Comércio'!E26+'SCC x Atuacao = Serv. Industria'!E26</f>
        <v>4741.9878304770118</v>
      </c>
      <c r="F26" s="10">
        <f>+'SCC x Atuacao = Comércio'!F26+'SCC x Atuacao = Serv. Industria'!F26</f>
        <v>1268742.3515914066</v>
      </c>
      <c r="G26" s="10">
        <f>+'SCC x Atuacao = Comércio'!G26+'SCC x Atuacao = Serv. Industria'!G26</f>
        <v>110682.90590100133</v>
      </c>
      <c r="H26" s="10">
        <f>+'SCC x Atuacao = Comércio'!H26+'SCC x Atuacao = Serv. Industria'!H26</f>
        <v>187407.38621415815</v>
      </c>
      <c r="I26" s="10">
        <f>+'SCC x Atuacao = Comércio'!I26+'SCC x Atuacao = Serv. Industria'!I26</f>
        <v>165211.43969904949</v>
      </c>
      <c r="J26" s="10">
        <f>+'SCC x Atuacao = Comércio'!J26+'SCC x Atuacao = Serv. Industria'!J26</f>
        <v>6898.3761006865425</v>
      </c>
      <c r="K26" s="10">
        <f>+'SCC x Atuacao = Comércio'!K26+'SCC x Atuacao = Serv. Industria'!K26</f>
        <v>189240.30827516172</v>
      </c>
      <c r="L26" s="10">
        <f t="shared" si="0"/>
        <v>3787426.746687179</v>
      </c>
      <c r="N26" s="1" t="s">
        <v>549</v>
      </c>
      <c r="O26" s="9">
        <f>+B26/'Total x Ano'!$B$30</f>
        <v>1.5256905126427628E-3</v>
      </c>
      <c r="P26" s="9">
        <f>+C26/'Total x Ano'!$B$30</f>
        <v>9.5189109689090975E-4</v>
      </c>
      <c r="Q26" s="9">
        <f>+D26/'Total x Ano'!$B$30</f>
        <v>9.3377301589108175E-3</v>
      </c>
      <c r="R26" s="9">
        <f>+E26/'Total x Ano'!$B$30</f>
        <v>3.0211919366433565E-5</v>
      </c>
      <c r="S26" s="9">
        <f>+F26/'Total x Ano'!$B$30</f>
        <v>8.0833487966170143E-3</v>
      </c>
      <c r="T26" s="9">
        <f>+G26/'Total x Ano'!$B$30</f>
        <v>7.0517747996565986E-4</v>
      </c>
      <c r="U26" s="9">
        <f>+H26/'Total x Ano'!$B$30</f>
        <v>1.1940007109648501E-3</v>
      </c>
      <c r="V26" s="9">
        <f>+I26/'Total x Ano'!$B$30</f>
        <v>1.0525869894731441E-3</v>
      </c>
      <c r="W26" s="9">
        <f>+J26/'Total x Ano'!$B$30</f>
        <v>4.3950594131387566E-5</v>
      </c>
      <c r="X26" s="9">
        <f>+K26/'Total x Ano'!$B$30</f>
        <v>1.2056785337454341E-3</v>
      </c>
      <c r="Y26" s="9">
        <f>+L26/'Total x Ano'!$B$30</f>
        <v>2.4130266792708414E-2</v>
      </c>
    </row>
    <row r="27" spans="1:25" x14ac:dyDescent="0.25">
      <c r="A27" s="1" t="s">
        <v>550</v>
      </c>
      <c r="B27" s="10">
        <f>+'SCC x Atuacao = Comércio'!B27+'SCC x Atuacao = Serv. Industria'!B27</f>
        <v>694604.7564073992</v>
      </c>
      <c r="C27" s="10">
        <f>+'SCC x Atuacao = Comércio'!C27+'SCC x Atuacao = Serv. Industria'!C27</f>
        <v>163623.90223781054</v>
      </c>
      <c r="D27" s="10">
        <f>+'SCC x Atuacao = Comércio'!D27+'SCC x Atuacao = Serv. Industria'!D27</f>
        <v>3092303.3294372023</v>
      </c>
      <c r="E27" s="10">
        <f>+'SCC x Atuacao = Comércio'!E27+'SCC x Atuacao = Serv. Industria'!E27</f>
        <v>2905.5363865656636</v>
      </c>
      <c r="F27" s="10">
        <f>+'SCC x Atuacao = Comércio'!F27+'SCC x Atuacao = Serv. Industria'!F27</f>
        <v>3614871.2013664674</v>
      </c>
      <c r="G27" s="10">
        <f>+'SCC x Atuacao = Comércio'!G27+'SCC x Atuacao = Serv. Industria'!G27</f>
        <v>140327.65362026574</v>
      </c>
      <c r="H27" s="10">
        <f>+'SCC x Atuacao = Comércio'!H27+'SCC x Atuacao = Serv. Industria'!H27</f>
        <v>111085.70838257359</v>
      </c>
      <c r="I27" s="10">
        <f>+'SCC x Atuacao = Comércio'!I27+'SCC x Atuacao = Serv. Industria'!I27</f>
        <v>263247.85602579109</v>
      </c>
      <c r="J27" s="10">
        <f>+'SCC x Atuacao = Comércio'!J27+'SCC x Atuacao = Serv. Industria'!J27</f>
        <v>89556.700765523681</v>
      </c>
      <c r="K27" s="10">
        <f>+'SCC x Atuacao = Comércio'!K27+'SCC x Atuacao = Serv. Industria'!K27</f>
        <v>348827.31459943275</v>
      </c>
      <c r="L27" s="10">
        <f t="shared" si="0"/>
        <v>8521353.9592290316</v>
      </c>
      <c r="N27" s="1" t="s">
        <v>550</v>
      </c>
      <c r="O27" s="9">
        <f>+B27/'Total x Ano'!$B$30</f>
        <v>4.4254316211542423E-3</v>
      </c>
      <c r="P27" s="9">
        <f>+C27/'Total x Ano'!$B$30</f>
        <v>1.0424725489716553E-3</v>
      </c>
      <c r="Q27" s="9">
        <f>+D27/'Total x Ano'!$B$30</f>
        <v>1.9701530705133197E-2</v>
      </c>
      <c r="R27" s="9">
        <f>+E27/'Total x Ano'!$B$30</f>
        <v>1.8511610355256926E-5</v>
      </c>
      <c r="S27" s="9">
        <f>+F27/'Total x Ano'!$B$30</f>
        <v>2.3030889399127903E-2</v>
      </c>
      <c r="T27" s="9">
        <f>+G27/'Total x Ano'!$B$30</f>
        <v>8.9404863690462403E-4</v>
      </c>
      <c r="U27" s="9">
        <f>+H27/'Total x Ano'!$B$30</f>
        <v>7.0774379530195129E-4</v>
      </c>
      <c r="V27" s="9">
        <f>+I27/'Total x Ano'!$B$30</f>
        <v>1.6771917777860833E-3</v>
      </c>
      <c r="W27" s="9">
        <f>+J27/'Total x Ano'!$B$30</f>
        <v>5.7057924207697672E-4</v>
      </c>
      <c r="X27" s="9">
        <f>+K27/'Total x Ano'!$B$30</f>
        <v>2.2224314102525836E-3</v>
      </c>
      <c r="Y27" s="9">
        <f>+L27/'Total x Ano'!$B$30</f>
        <v>5.4290830747064471E-2</v>
      </c>
    </row>
    <row r="28" spans="1:25" x14ac:dyDescent="0.25">
      <c r="A28" s="1" t="s">
        <v>551</v>
      </c>
      <c r="B28" s="10">
        <f>+'SCC x Atuacao = Comércio'!B28+'SCC x Atuacao = Serv. Industria'!B28</f>
        <v>29771.050863861157</v>
      </c>
      <c r="C28" s="10">
        <f>+'SCC x Atuacao = Comércio'!C28+'SCC x Atuacao = Serv. Industria'!C28</f>
        <v>48900.800426154594</v>
      </c>
      <c r="D28" s="10">
        <f>+'SCC x Atuacao = Comércio'!D28+'SCC x Atuacao = Serv. Industria'!D28</f>
        <v>473362.32391488511</v>
      </c>
      <c r="E28" s="10">
        <f>+'SCC x Atuacao = Comércio'!E28+'SCC x Atuacao = Serv. Industria'!E28</f>
        <v>5370.1275567630928</v>
      </c>
      <c r="F28" s="10">
        <f>+'SCC x Atuacao = Comércio'!F28+'SCC x Atuacao = Serv. Industria'!F28</f>
        <v>248966.91612552537</v>
      </c>
      <c r="G28" s="10">
        <f>+'SCC x Atuacao = Comércio'!G28+'SCC x Atuacao = Serv. Industria'!G28</f>
        <v>11980.425709079143</v>
      </c>
      <c r="H28" s="10">
        <f>+'SCC x Atuacao = Comércio'!H28+'SCC x Atuacao = Serv. Industria'!H28</f>
        <v>38804.316667124542</v>
      </c>
      <c r="I28" s="10">
        <f>+'SCC x Atuacao = Comércio'!I28+'SCC x Atuacao = Serv. Industria'!I28</f>
        <v>26743.457795770872</v>
      </c>
      <c r="J28" s="10">
        <f>+'SCC x Atuacao = Comércio'!J28+'SCC x Atuacao = Serv. Industria'!J28</f>
        <v>2613.0166716069821</v>
      </c>
      <c r="K28" s="10">
        <f>+'SCC x Atuacao = Comércio'!K28+'SCC x Atuacao = Serv. Industria'!K28</f>
        <v>46742.691124767771</v>
      </c>
      <c r="L28" s="10">
        <f t="shared" si="0"/>
        <v>933255.12685553869</v>
      </c>
      <c r="N28" s="1" t="s">
        <v>551</v>
      </c>
      <c r="O28" s="9">
        <f>+B28/'Total x Ano'!$B$30</f>
        <v>1.8967585331455561E-4</v>
      </c>
      <c r="P28" s="9">
        <f>+C28/'Total x Ano'!$B$30</f>
        <v>3.115543717623644E-4</v>
      </c>
      <c r="Q28" s="9">
        <f>+D28/'Total x Ano'!$B$30</f>
        <v>3.0158627294042451E-3</v>
      </c>
      <c r="R28" s="9">
        <f>+E28/'Total x Ano'!$B$30</f>
        <v>3.4213892260467699E-5</v>
      </c>
      <c r="S28" s="9">
        <f>+F28/'Total x Ano'!$B$30</f>
        <v>1.5862057566978956E-3</v>
      </c>
      <c r="T28" s="9">
        <f>+G28/'Total x Ano'!$B$30</f>
        <v>7.6329098352375324E-5</v>
      </c>
      <c r="U28" s="9">
        <f>+H28/'Total x Ano'!$B$30</f>
        <v>2.472281515954017E-4</v>
      </c>
      <c r="V28" s="9">
        <f>+I28/'Total x Ano'!$B$30</f>
        <v>1.7038660144013323E-4</v>
      </c>
      <c r="W28" s="9">
        <f>+J28/'Total x Ano'!$B$30</f>
        <v>1.6647923151206294E-5</v>
      </c>
      <c r="X28" s="9">
        <f>+K28/'Total x Ano'!$B$30</f>
        <v>2.9780473204831849E-4</v>
      </c>
      <c r="Y28" s="9">
        <f>+L28/'Total x Ano'!$B$30</f>
        <v>5.9459091100269633E-3</v>
      </c>
    </row>
    <row r="29" spans="1:25" x14ac:dyDescent="0.25">
      <c r="A29" s="1" t="s">
        <v>552</v>
      </c>
      <c r="B29" s="10">
        <f>+'SCC x Atuacao = Comércio'!B29+'SCC x Atuacao = Serv. Industria'!B29</f>
        <v>45236.809435332005</v>
      </c>
      <c r="C29" s="10">
        <f>+'SCC x Atuacao = Comércio'!C29+'SCC x Atuacao = Serv. Industria'!C29</f>
        <v>53453.004646726535</v>
      </c>
      <c r="D29" s="10">
        <f>+'SCC x Atuacao = Comércio'!D29+'SCC x Atuacao = Serv. Industria'!D29</f>
        <v>294735.13501456333</v>
      </c>
      <c r="E29" s="10">
        <f>+'SCC x Atuacao = Comércio'!E29+'SCC x Atuacao = Serv. Industria'!E29</f>
        <v>5962.5283119235428</v>
      </c>
      <c r="F29" s="10">
        <f>+'SCC x Atuacao = Comércio'!F29+'SCC x Atuacao = Serv. Industria'!F29</f>
        <v>276148.12396755355</v>
      </c>
      <c r="G29" s="10">
        <f>+'SCC x Atuacao = Comércio'!G29+'SCC x Atuacao = Serv. Industria'!G29</f>
        <v>15770.412370073849</v>
      </c>
      <c r="H29" s="10">
        <f>+'SCC x Atuacao = Comércio'!H29+'SCC x Atuacao = Serv. Industria'!H29</f>
        <v>14151.63937446849</v>
      </c>
      <c r="I29" s="10">
        <f>+'SCC x Atuacao = Comércio'!I29+'SCC x Atuacao = Serv. Industria'!I29</f>
        <v>47517.828146866013</v>
      </c>
      <c r="J29" s="10">
        <f>+'SCC x Atuacao = Comércio'!J29+'SCC x Atuacao = Serv. Industria'!J29</f>
        <v>876.98988038914899</v>
      </c>
      <c r="K29" s="10">
        <f>+'SCC x Atuacao = Comércio'!K29+'SCC x Atuacao = Serv. Industria'!K29</f>
        <v>42596.773030561031</v>
      </c>
      <c r="L29" s="10">
        <f t="shared" si="0"/>
        <v>796449.24417845765</v>
      </c>
      <c r="N29" s="1" t="s">
        <v>552</v>
      </c>
      <c r="O29" s="9">
        <f>+B29/'Total x Ano'!$B$30</f>
        <v>2.8821053277934956E-4</v>
      </c>
      <c r="P29" s="9">
        <f>+C29/'Total x Ano'!$B$30</f>
        <v>3.4055715113846059E-4</v>
      </c>
      <c r="Q29" s="9">
        <f>+D29/'Total x Ano'!$B$30</f>
        <v>1.8778019792216893E-3</v>
      </c>
      <c r="R29" s="9">
        <f>+E29/'Total x Ano'!$B$30</f>
        <v>3.7988166781480434E-5</v>
      </c>
      <c r="S29" s="9">
        <f>+F29/'Total x Ano'!$B$30</f>
        <v>1.7593813296775968E-3</v>
      </c>
      <c r="T29" s="9">
        <f>+G29/'Total x Ano'!$B$30</f>
        <v>1.0047567474506772E-4</v>
      </c>
      <c r="U29" s="9">
        <f>+H29/'Total x Ano'!$B$30</f>
        <v>9.0162227945085193E-5</v>
      </c>
      <c r="V29" s="9">
        <f>+I29/'Total x Ano'!$B$30</f>
        <v>3.0274324687517201E-4</v>
      </c>
      <c r="W29" s="9">
        <f>+J29/'Total x Ano'!$B$30</f>
        <v>5.5874347422839992E-6</v>
      </c>
      <c r="X29" s="9">
        <f>+K29/'Total x Ano'!$B$30</f>
        <v>2.7139046283468116E-4</v>
      </c>
      <c r="Y29" s="9">
        <f>+L29/'Total x Ano'!$B$30</f>
        <v>5.074298206740868E-3</v>
      </c>
    </row>
    <row r="30" spans="1:25" x14ac:dyDescent="0.25">
      <c r="A30" s="1" t="s">
        <v>553</v>
      </c>
      <c r="B30" s="10">
        <f>+'SCC x Atuacao = Comércio'!B30+'SCC x Atuacao = Serv. Industria'!B30</f>
        <v>109420.79912588693</v>
      </c>
      <c r="C30" s="10">
        <f>+'SCC x Atuacao = Comércio'!C30+'SCC x Atuacao = Serv. Industria'!C30</f>
        <v>56915.41682841842</v>
      </c>
      <c r="D30" s="10">
        <f>+'SCC x Atuacao = Comércio'!D30+'SCC x Atuacao = Serv. Industria'!D30</f>
        <v>815196.08982991672</v>
      </c>
      <c r="E30" s="10">
        <f>+'SCC x Atuacao = Comércio'!E30+'SCC x Atuacao = Serv. Industria'!E30</f>
        <v>3358.5421942515295</v>
      </c>
      <c r="F30" s="10">
        <f>+'SCC x Atuacao = Comércio'!F30+'SCC x Atuacao = Serv. Industria'!F30</f>
        <v>903517.94716249546</v>
      </c>
      <c r="G30" s="10">
        <f>+'SCC x Atuacao = Comércio'!G30+'SCC x Atuacao = Serv. Industria'!G30</f>
        <v>30058.312257208781</v>
      </c>
      <c r="H30" s="10">
        <f>+'SCC x Atuacao = Comércio'!H30+'SCC x Atuacao = Serv. Industria'!H30</f>
        <v>50416.033029887913</v>
      </c>
      <c r="I30" s="10">
        <f>+'SCC x Atuacao = Comércio'!I30+'SCC x Atuacao = Serv. Industria'!I30</f>
        <v>112212.52533903366</v>
      </c>
      <c r="J30" s="10">
        <f>+'SCC x Atuacao = Comércio'!J30+'SCC x Atuacao = Serv. Industria'!J30</f>
        <v>2781.8741676177979</v>
      </c>
      <c r="K30" s="10">
        <f>+'SCC x Atuacao = Comércio'!K30+'SCC x Atuacao = Serv. Industria'!K30</f>
        <v>82240.280566091009</v>
      </c>
      <c r="L30" s="10">
        <f t="shared" si="0"/>
        <v>2166117.8205008083</v>
      </c>
      <c r="N30" s="1" t="s">
        <v>553</v>
      </c>
      <c r="O30" s="9">
        <f>+B30/'Total x Ano'!$B$30</f>
        <v>6.9713640742715224E-4</v>
      </c>
      <c r="P30" s="9">
        <f>+C30/'Total x Ano'!$B$30</f>
        <v>3.6261670113863637E-4</v>
      </c>
      <c r="Q30" s="9">
        <f>+D30/'Total x Ano'!$B$30</f>
        <v>5.1937371866464495E-3</v>
      </c>
      <c r="R30" s="9">
        <f>+E30/'Total x Ano'!$B$30</f>
        <v>2.1397778650833246E-5</v>
      </c>
      <c r="S30" s="9">
        <f>+F30/'Total x Ano'!$B$30</f>
        <v>5.756449055048081E-3</v>
      </c>
      <c r="T30" s="9">
        <f>+G30/'Total x Ano'!$B$30</f>
        <v>1.9150603895888167E-4</v>
      </c>
      <c r="U30" s="9">
        <f>+H30/'Total x Ano'!$B$30</f>
        <v>3.212081471160597E-4</v>
      </c>
      <c r="V30" s="9">
        <f>+I30/'Total x Ano'!$B$30</f>
        <v>7.1492291600962232E-4</v>
      </c>
      <c r="W30" s="9">
        <f>+J30/'Total x Ano'!$B$30</f>
        <v>1.7723739715118368E-5</v>
      </c>
      <c r="X30" s="9">
        <f>+K30/'Total x Ano'!$B$30</f>
        <v>5.2396522596846837E-4</v>
      </c>
      <c r="Y30" s="9">
        <f>+L30/'Total x Ano'!$B$30</f>
        <v>1.3800663196679303E-2</v>
      </c>
    </row>
    <row r="31" spans="1:25" x14ac:dyDescent="0.25">
      <c r="A31" s="1" t="s">
        <v>554</v>
      </c>
      <c r="B31" s="10">
        <f>+'SCC x Atuacao = Comércio'!B31+'SCC x Atuacao = Serv. Industria'!B31</f>
        <v>92972.810239430284</v>
      </c>
      <c r="C31" s="10">
        <f>+'SCC x Atuacao = Comércio'!C31+'SCC x Atuacao = Serv. Industria'!C31</f>
        <v>85696.758924206559</v>
      </c>
      <c r="D31" s="10">
        <f>+'SCC x Atuacao = Comércio'!D31+'SCC x Atuacao = Serv. Industria'!D31</f>
        <v>2045166.7115659053</v>
      </c>
      <c r="E31" s="10">
        <f>+'SCC x Atuacao = Comércio'!E31+'SCC x Atuacao = Serv. Industria'!E31</f>
        <v>3389.7482221390351</v>
      </c>
      <c r="F31" s="10">
        <f>+'SCC x Atuacao = Comércio'!F31+'SCC x Atuacao = Serv. Industria'!F31</f>
        <v>1723298.2482808609</v>
      </c>
      <c r="G31" s="10">
        <f>+'SCC x Atuacao = Comércio'!G31+'SCC x Atuacao = Serv. Industria'!G31</f>
        <v>52687.731032963333</v>
      </c>
      <c r="H31" s="10">
        <f>+'SCC x Atuacao = Comércio'!H31+'SCC x Atuacao = Serv. Industria'!H31</f>
        <v>37575.379409868372</v>
      </c>
      <c r="I31" s="10">
        <f>+'SCC x Atuacao = Comércio'!I31+'SCC x Atuacao = Serv. Industria'!I31</f>
        <v>82152.653029828201</v>
      </c>
      <c r="J31" s="10">
        <f>+'SCC x Atuacao = Comércio'!J31+'SCC x Atuacao = Serv. Industria'!J31</f>
        <v>740723.1493714283</v>
      </c>
      <c r="K31" s="10">
        <f>+'SCC x Atuacao = Comércio'!K31+'SCC x Atuacao = Serv. Industria'!K31</f>
        <v>368465.40155989933</v>
      </c>
      <c r="L31" s="10">
        <f t="shared" si="0"/>
        <v>5232128.5916365301</v>
      </c>
      <c r="N31" s="1" t="s">
        <v>554</v>
      </c>
      <c r="O31" s="9">
        <f>+B31/'Total x Ano'!$B$30</f>
        <v>5.923437905452915E-4</v>
      </c>
      <c r="P31" s="9">
        <f>+C31/'Total x Ano'!$B$30</f>
        <v>5.4598697068406062E-4</v>
      </c>
      <c r="Q31" s="9">
        <f>+D31/'Total x Ano'!$B$30</f>
        <v>1.3030065447158207E-2</v>
      </c>
      <c r="R31" s="9">
        <f>+E31/'Total x Ano'!$B$30</f>
        <v>2.1596596959101479E-5</v>
      </c>
      <c r="S31" s="9">
        <f>+F31/'Total x Ano'!$B$30</f>
        <v>1.0979392942925431E-2</v>
      </c>
      <c r="T31" s="9">
        <f>+G31/'Total x Ano'!$B$30</f>
        <v>3.3568147757310959E-4</v>
      </c>
      <c r="U31" s="9">
        <f>+H31/'Total x Ano'!$B$30</f>
        <v>2.393984070557801E-4</v>
      </c>
      <c r="V31" s="9">
        <f>+I31/'Total x Ano'!$B$30</f>
        <v>5.2340693772427759E-4</v>
      </c>
      <c r="W31" s="9">
        <f>+J31/'Total x Ano'!$B$30</f>
        <v>4.719258855501781E-3</v>
      </c>
      <c r="X31" s="9">
        <f>+K31/'Total x Ano'!$B$30</f>
        <v>2.3475486229007116E-3</v>
      </c>
      <c r="Y31" s="9">
        <f>+L31/'Total x Ano'!$B$30</f>
        <v>3.3334680049027753E-2</v>
      </c>
    </row>
    <row r="32" spans="1:25" x14ac:dyDescent="0.25">
      <c r="A32" s="1" t="s">
        <v>94</v>
      </c>
      <c r="B32" s="10">
        <f>+'SCC x Atuacao = Comércio'!B32+'SCC x Atuacao = Serv. Industria'!B32</f>
        <v>7622379.6116743879</v>
      </c>
      <c r="C32" s="10">
        <f>+'SCC x Atuacao = Comércio'!C32+'SCC x Atuacao = Serv. Industria'!C32</f>
        <v>2411964.1241820543</v>
      </c>
      <c r="D32" s="10">
        <f>+'SCC x Atuacao = Comércio'!D32+'SCC x Atuacao = Serv. Industria'!D32</f>
        <v>61605690.06888587</v>
      </c>
      <c r="E32" s="10">
        <f>+'SCC x Atuacao = Comércio'!E32+'SCC x Atuacao = Serv. Industria'!E32</f>
        <v>120413.12577815143</v>
      </c>
      <c r="F32" s="10">
        <f>+'SCC x Atuacao = Comércio'!F32+'SCC x Atuacao = Serv. Industria'!F32</f>
        <v>59712271.000944763</v>
      </c>
      <c r="G32" s="10">
        <f>+'SCC x Atuacao = Comércio'!G32+'SCC x Atuacao = Serv. Industria'!G32</f>
        <v>2152548.7534441054</v>
      </c>
      <c r="H32" s="10">
        <f>+'SCC x Atuacao = Comércio'!H32+'SCC x Atuacao = Serv. Industria'!H32</f>
        <v>4130360.7085133875</v>
      </c>
      <c r="I32" s="10">
        <f>+'SCC x Atuacao = Comércio'!I32+'SCC x Atuacao = Serv. Industria'!I32</f>
        <v>4674303.644903319</v>
      </c>
      <c r="J32" s="10">
        <f>+'SCC x Atuacao = Comércio'!J32+'SCC x Atuacao = Serv. Industria'!J32</f>
        <v>2177623.5367042064</v>
      </c>
      <c r="K32" s="10">
        <f>+'SCC x Atuacao = Comércio'!K32+'SCC x Atuacao = Serv. Industria'!K32</f>
        <v>12349961.85954343</v>
      </c>
      <c r="L32" s="10">
        <f t="shared" si="0"/>
        <v>156957516.43457371</v>
      </c>
      <c r="N32" s="1" t="s">
        <v>94</v>
      </c>
      <c r="O32" s="9">
        <f>+B32/'Total x Ano'!$B$30</f>
        <v>4.8563329650107623E-2</v>
      </c>
      <c r="P32" s="9">
        <f>+C32/'Total x Ano'!$B$30</f>
        <v>1.5366987061033545E-2</v>
      </c>
      <c r="Q32" s="9">
        <f>+D32/'Total x Ano'!$B$30</f>
        <v>0.39249913905566691</v>
      </c>
      <c r="R32" s="9">
        <f>+E32/'Total x Ano'!$B$30</f>
        <v>7.6717017772350222E-4</v>
      </c>
      <c r="S32" s="9">
        <f>+F32/'Total x Ano'!$B$30</f>
        <v>0.38043588072340118</v>
      </c>
      <c r="T32" s="9">
        <f>+G32/'Total x Ano'!$B$30</f>
        <v>1.371421262479886E-2</v>
      </c>
      <c r="U32" s="9">
        <f>+H32/'Total x Ano'!$B$30</f>
        <v>2.6315150763965421E-2</v>
      </c>
      <c r="V32" s="9">
        <f>+I32/'Total x Ano'!$B$30</f>
        <v>2.9780693216127429E-2</v>
      </c>
      <c r="W32" s="9">
        <f>+J32/'Total x Ano'!$B$30</f>
        <v>1.3873967849204142E-2</v>
      </c>
      <c r="X32" s="9">
        <f>+K32/'Total x Ano'!$B$30</f>
        <v>7.8683468877971174E-2</v>
      </c>
      <c r="Y32" s="9">
        <f>+L32/'Total x Ano'!$B$30</f>
        <v>1</v>
      </c>
    </row>
    <row r="34" spans="1:2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22"/>
    </row>
    <row r="35" spans="1:25" s="132" customFormat="1" x14ac:dyDescent="0.25">
      <c r="A35" s="122"/>
      <c r="B35" s="15">
        <v>2008</v>
      </c>
      <c r="C35" s="122">
        <v>2008</v>
      </c>
      <c r="D35" s="122">
        <v>2008</v>
      </c>
      <c r="E35" s="122">
        <v>2008</v>
      </c>
      <c r="F35" s="122">
        <v>2008</v>
      </c>
      <c r="G35" s="122">
        <v>2008</v>
      </c>
      <c r="H35" s="122">
        <v>2008</v>
      </c>
      <c r="I35" s="122">
        <v>2008</v>
      </c>
      <c r="J35" s="122">
        <v>2008</v>
      </c>
      <c r="K35" s="122">
        <v>2008</v>
      </c>
      <c r="L35" s="122">
        <v>2008</v>
      </c>
      <c r="N35" s="122"/>
      <c r="O35" s="15">
        <v>2008</v>
      </c>
      <c r="P35" s="122">
        <v>2008</v>
      </c>
      <c r="Q35" s="122">
        <v>2008</v>
      </c>
      <c r="R35" s="122">
        <v>2008</v>
      </c>
      <c r="S35" s="122">
        <v>2008</v>
      </c>
      <c r="T35" s="122">
        <v>2008</v>
      </c>
      <c r="U35" s="122">
        <v>2008</v>
      </c>
      <c r="V35" s="122">
        <v>2008</v>
      </c>
      <c r="W35" s="122">
        <v>2008</v>
      </c>
      <c r="X35" s="122">
        <v>2008</v>
      </c>
      <c r="Y35" s="122">
        <v>2008</v>
      </c>
    </row>
    <row r="36" spans="1:25" s="132" customFormat="1" x14ac:dyDescent="0.25">
      <c r="A36" s="122"/>
      <c r="B36" s="122" t="s">
        <v>779</v>
      </c>
      <c r="C36" s="122" t="s">
        <v>781</v>
      </c>
      <c r="D36" s="122" t="s">
        <v>23</v>
      </c>
      <c r="E36" s="122" t="s">
        <v>786</v>
      </c>
      <c r="F36" s="122" t="s">
        <v>787</v>
      </c>
      <c r="G36" s="122" t="s">
        <v>790</v>
      </c>
      <c r="H36" s="122" t="s">
        <v>25</v>
      </c>
      <c r="I36" s="122" t="s">
        <v>24</v>
      </c>
      <c r="J36" s="122" t="s">
        <v>35</v>
      </c>
      <c r="K36" s="122" t="s">
        <v>794</v>
      </c>
      <c r="L36" s="122" t="s">
        <v>938</v>
      </c>
      <c r="N36" s="122"/>
      <c r="O36" s="122" t="s">
        <v>779</v>
      </c>
      <c r="P36" s="122" t="s">
        <v>781</v>
      </c>
      <c r="Q36" s="122" t="s">
        <v>23</v>
      </c>
      <c r="R36" s="122" t="s">
        <v>786</v>
      </c>
      <c r="S36" s="122" t="s">
        <v>787</v>
      </c>
      <c r="T36" s="122" t="s">
        <v>790</v>
      </c>
      <c r="U36" s="122" t="s">
        <v>25</v>
      </c>
      <c r="V36" s="122" t="s">
        <v>24</v>
      </c>
      <c r="W36" s="122" t="s">
        <v>35</v>
      </c>
      <c r="X36" s="122" t="s">
        <v>794</v>
      </c>
      <c r="Y36" s="122" t="s">
        <v>938</v>
      </c>
    </row>
    <row r="37" spans="1:25" x14ac:dyDescent="0.25">
      <c r="A37" s="1" t="s">
        <v>528</v>
      </c>
      <c r="B37" s="189">
        <f>+'SCC x Atuacao = Comércio'!B37+'SCC x Atuacao = Serv. Industria'!B37</f>
        <v>32469.705139936359</v>
      </c>
      <c r="C37" s="189">
        <f>+'SCC x Atuacao = Comércio'!C37+'SCC x Atuacao = Serv. Industria'!C37</f>
        <v>1176.9139843211551</v>
      </c>
      <c r="D37" s="189">
        <f>+'SCC x Atuacao = Comércio'!D37+'SCC x Atuacao = Serv. Industria'!D37</f>
        <v>173965.09784599737</v>
      </c>
      <c r="E37" s="189">
        <f>+'SCC x Atuacao = Comércio'!E37+'SCC x Atuacao = Serv. Industria'!E37</f>
        <v>297.53231020051874</v>
      </c>
      <c r="F37" s="189">
        <f>+'SCC x Atuacao = Comércio'!F37+'SCC x Atuacao = Serv. Industria'!F37</f>
        <v>181377.50762725761</v>
      </c>
      <c r="G37" s="189">
        <f>+'SCC x Atuacao = Comércio'!G37+'SCC x Atuacao = Serv. Industria'!G37</f>
        <v>8891.9665730642155</v>
      </c>
      <c r="H37" s="189">
        <f>+'SCC x Atuacao = Comércio'!H37+'SCC x Atuacao = Serv. Industria'!H37</f>
        <v>8786.0678319215149</v>
      </c>
      <c r="I37" s="189">
        <f>+'SCC x Atuacao = Comércio'!I37+'SCC x Atuacao = Serv. Industria'!I37</f>
        <v>22602.503931733976</v>
      </c>
      <c r="J37" s="189">
        <f>+'SCC x Atuacao = Comércio'!J37+'SCC x Atuacao = Serv. Industria'!J37</f>
        <v>671.40423623788297</v>
      </c>
      <c r="K37" s="189">
        <f>+'SCC x Atuacao = Comércio'!K37+'SCC x Atuacao = Serv. Industria'!K37</f>
        <v>10692.922157046589</v>
      </c>
      <c r="L37" s="190">
        <f>SUM(B37:K37)</f>
        <v>440931.62163771712</v>
      </c>
      <c r="N37" s="1" t="s">
        <v>528</v>
      </c>
      <c r="O37" s="9">
        <f>+B37/'Total x Ano'!$C$30</f>
        <v>1.8939246392661509E-4</v>
      </c>
      <c r="P37" s="9">
        <f>+C37/'Total x Ano'!$C$30</f>
        <v>6.864818708997679E-6</v>
      </c>
      <c r="Q37" s="9">
        <f>+D37/'Total x Ano'!$C$30</f>
        <v>1.0147205949758958E-3</v>
      </c>
      <c r="R37" s="9">
        <f>+E37/'Total x Ano'!$C$30</f>
        <v>1.735475486574272E-6</v>
      </c>
      <c r="S37" s="9">
        <f>+F37/'Total x Ano'!$C$30</f>
        <v>1.0579564219123079E-3</v>
      </c>
      <c r="T37" s="9">
        <f>+G37/'Total x Ano'!$C$30</f>
        <v>5.1865930139118978E-5</v>
      </c>
      <c r="U37" s="9">
        <f>+H37/'Total x Ano'!$C$30</f>
        <v>5.1248233630163794E-5</v>
      </c>
      <c r="V37" s="9">
        <f>+I37/'Total x Ano'!$C$30</f>
        <v>1.318380900625109E-4</v>
      </c>
      <c r="W37" s="9">
        <f>+J37/'Total x Ano'!$C$30</f>
        <v>3.9162321321932717E-6</v>
      </c>
      <c r="X37" s="9">
        <f>+K37/'Total x Ano'!$C$30</f>
        <v>6.2370719572925524E-5</v>
      </c>
      <c r="Y37" s="9">
        <f>+L37/'Total x Ano'!$C$30</f>
        <v>2.5719089805473026E-3</v>
      </c>
    </row>
    <row r="38" spans="1:25" x14ac:dyDescent="0.25">
      <c r="A38" s="1" t="s">
        <v>529</v>
      </c>
      <c r="B38" s="189">
        <f>+'SCC x Atuacao = Comércio'!B38+'SCC x Atuacao = Serv. Industria'!B38</f>
        <v>11312.543613073682</v>
      </c>
      <c r="C38" s="189">
        <f>+'SCC x Atuacao = Comércio'!C38+'SCC x Atuacao = Serv. Industria'!C38</f>
        <v>1188.5868209173723</v>
      </c>
      <c r="D38" s="189">
        <f>+'SCC x Atuacao = Comércio'!D38+'SCC x Atuacao = Serv. Industria'!D38</f>
        <v>54282.541019577344</v>
      </c>
      <c r="E38" s="189">
        <f>+'SCC x Atuacao = Comércio'!E38+'SCC x Atuacao = Serv. Industria'!E38</f>
        <v>0</v>
      </c>
      <c r="F38" s="189">
        <f>+'SCC x Atuacao = Comércio'!F38+'SCC x Atuacao = Serv. Industria'!F38</f>
        <v>54970.236325594218</v>
      </c>
      <c r="G38" s="189">
        <f>+'SCC x Atuacao = Comércio'!G38+'SCC x Atuacao = Serv. Industria'!G38</f>
        <v>1981.7897378631174</v>
      </c>
      <c r="H38" s="189">
        <f>+'SCC x Atuacao = Comércio'!H38+'SCC x Atuacao = Serv. Industria'!H38</f>
        <v>2699.412965389909</v>
      </c>
      <c r="I38" s="189">
        <f>+'SCC x Atuacao = Comércio'!I38+'SCC x Atuacao = Serv. Industria'!I38</f>
        <v>7732.5936111613364</v>
      </c>
      <c r="J38" s="189">
        <f>+'SCC x Atuacao = Comércio'!J38+'SCC x Atuacao = Serv. Industria'!J38</f>
        <v>78670.682888560928</v>
      </c>
      <c r="K38" s="189">
        <f>+'SCC x Atuacao = Comércio'!K38+'SCC x Atuacao = Serv. Industria'!K38</f>
        <v>3227.2119188928909</v>
      </c>
      <c r="L38" s="190">
        <f t="shared" ref="L38:L64" si="1">SUM(B38:K38)</f>
        <v>216065.59890103081</v>
      </c>
      <c r="N38" s="1" t="s">
        <v>529</v>
      </c>
      <c r="O38" s="9">
        <f>+B38/'Total x Ano'!$C$30</f>
        <v>6.5984908052710346E-5</v>
      </c>
      <c r="P38" s="9">
        <f>+C38/'Total x Ano'!$C$30</f>
        <v>6.9329051691131176E-6</v>
      </c>
      <c r="Q38" s="9">
        <f>+D38/'Total x Ano'!$C$30</f>
        <v>3.1662450113384232E-4</v>
      </c>
      <c r="R38" s="9">
        <f>+E38/'Total x Ano'!$C$30</f>
        <v>0</v>
      </c>
      <c r="S38" s="9">
        <f>+F38/'Total x Ano'!$C$30</f>
        <v>3.2063575740722033E-4</v>
      </c>
      <c r="T38" s="9">
        <f>+G38/'Total x Ano'!$C$30</f>
        <v>1.1559576528975899E-5</v>
      </c>
      <c r="U38" s="9">
        <f>+H38/'Total x Ano'!$C$30</f>
        <v>1.5745399302743637E-5</v>
      </c>
      <c r="V38" s="9">
        <f>+I38/'Total x Ano'!$C$30</f>
        <v>4.5103426417007436E-5</v>
      </c>
      <c r="W38" s="9">
        <f>+J38/'Total x Ano'!$C$30</f>
        <v>4.5887803436588749E-4</v>
      </c>
      <c r="X38" s="9">
        <f>+K38/'Total x Ano'!$C$30</f>
        <v>1.882399653148381E-5</v>
      </c>
      <c r="Y38" s="9">
        <f>+L38/'Total x Ano'!$C$30</f>
        <v>1.2602885049089844E-3</v>
      </c>
    </row>
    <row r="39" spans="1:25" x14ac:dyDescent="0.25">
      <c r="A39" s="1" t="s">
        <v>530</v>
      </c>
      <c r="B39" s="189">
        <f>+'SCC x Atuacao = Comércio'!B39+'SCC x Atuacao = Serv. Industria'!B39</f>
        <v>88029.781359830202</v>
      </c>
      <c r="C39" s="189">
        <f>+'SCC x Atuacao = Comércio'!C39+'SCC x Atuacao = Serv. Industria'!C39</f>
        <v>117006.88900327297</v>
      </c>
      <c r="D39" s="189">
        <f>+'SCC x Atuacao = Comércio'!D39+'SCC x Atuacao = Serv. Industria'!D39</f>
        <v>572960.61687007931</v>
      </c>
      <c r="E39" s="189">
        <f>+'SCC x Atuacao = Comércio'!E39+'SCC x Atuacao = Serv. Industria'!E39</f>
        <v>972.19757381627267</v>
      </c>
      <c r="F39" s="189">
        <f>+'SCC x Atuacao = Comércio'!F39+'SCC x Atuacao = Serv. Industria'!F39</f>
        <v>369119.2732434725</v>
      </c>
      <c r="G39" s="189">
        <f>+'SCC x Atuacao = Comércio'!G39+'SCC x Atuacao = Serv. Industria'!G39</f>
        <v>13668.897499318797</v>
      </c>
      <c r="H39" s="189">
        <f>+'SCC x Atuacao = Comércio'!H39+'SCC x Atuacao = Serv. Industria'!H39</f>
        <v>38268.914723194175</v>
      </c>
      <c r="I39" s="189">
        <f>+'SCC x Atuacao = Comércio'!I39+'SCC x Atuacao = Serv. Industria'!I39</f>
        <v>63713.497224510756</v>
      </c>
      <c r="J39" s="189">
        <f>+'SCC x Atuacao = Comércio'!J39+'SCC x Atuacao = Serv. Industria'!J39</f>
        <v>35469.15530496103</v>
      </c>
      <c r="K39" s="189">
        <f>+'SCC x Atuacao = Comércio'!K39+'SCC x Atuacao = Serv. Industria'!K39</f>
        <v>52345.273218320457</v>
      </c>
      <c r="L39" s="190">
        <f t="shared" si="1"/>
        <v>1351554.4960207765</v>
      </c>
      <c r="N39" s="1" t="s">
        <v>530</v>
      </c>
      <c r="O39" s="9">
        <f>+B39/'Total x Ano'!$C$30</f>
        <v>5.1346869701484861E-4</v>
      </c>
      <c r="P39" s="9">
        <f>+C39/'Total x Ano'!$C$30</f>
        <v>6.8248919752159065E-4</v>
      </c>
      <c r="Q39" s="9">
        <f>+D39/'Total x Ano'!$C$30</f>
        <v>3.3420205848580216E-3</v>
      </c>
      <c r="R39" s="9">
        <f>+E39/'Total x Ano'!$C$30</f>
        <v>5.6707288574072345E-6</v>
      </c>
      <c r="S39" s="9">
        <f>+F39/'Total x Ano'!$C$30</f>
        <v>2.1530349087278398E-3</v>
      </c>
      <c r="T39" s="9">
        <f>+G39/'Total x Ano'!$C$30</f>
        <v>7.9729278889331125E-5</v>
      </c>
      <c r="U39" s="9">
        <f>+H39/'Total x Ano'!$C$30</f>
        <v>2.2321865936222258E-4</v>
      </c>
      <c r="V39" s="9">
        <f>+I39/'Total x Ano'!$C$30</f>
        <v>3.7163430258225301E-4</v>
      </c>
      <c r="W39" s="9">
        <f>+J39/'Total x Ano'!$C$30</f>
        <v>2.0688794947940531E-4</v>
      </c>
      <c r="X39" s="9">
        <f>+K39/'Total x Ano'!$C$30</f>
        <v>3.0532461650032095E-4</v>
      </c>
      <c r="Y39" s="9">
        <f>+L39/'Total x Ano'!$C$30</f>
        <v>7.8834789237932409E-3</v>
      </c>
    </row>
    <row r="40" spans="1:25" x14ac:dyDescent="0.25">
      <c r="A40" s="1" t="s">
        <v>531</v>
      </c>
      <c r="B40" s="189">
        <f>+'SCC x Atuacao = Comércio'!B40+'SCC x Atuacao = Serv. Industria'!B40</f>
        <v>2240.1639153648634</v>
      </c>
      <c r="C40" s="189">
        <f>+'SCC x Atuacao = Comércio'!C40+'SCC x Atuacao = Serv. Industria'!C40</f>
        <v>721.60716174940092</v>
      </c>
      <c r="D40" s="189">
        <f>+'SCC x Atuacao = Comércio'!D40+'SCC x Atuacao = Serv. Industria'!D40</f>
        <v>44731.639101974877</v>
      </c>
      <c r="E40" s="189">
        <f>+'SCC x Atuacao = Comércio'!E40+'SCC x Atuacao = Serv. Industria'!E40</f>
        <v>293.91947025041327</v>
      </c>
      <c r="F40" s="189">
        <f>+'SCC x Atuacao = Comércio'!F40+'SCC x Atuacao = Serv. Industria'!F40</f>
        <v>42461.972091060408</v>
      </c>
      <c r="G40" s="189">
        <f>+'SCC x Atuacao = Comércio'!G40+'SCC x Atuacao = Serv. Industria'!G40</f>
        <v>3016.0808959126689</v>
      </c>
      <c r="H40" s="189">
        <f>+'SCC x Atuacao = Comércio'!H40+'SCC x Atuacao = Serv. Industria'!H40</f>
        <v>2207.204297372532</v>
      </c>
      <c r="I40" s="189">
        <f>+'SCC x Atuacao = Comércio'!I40+'SCC x Atuacao = Serv. Industria'!I40</f>
        <v>7763.3176917857145</v>
      </c>
      <c r="J40" s="189">
        <f>+'SCC x Atuacao = Comércio'!J40+'SCC x Atuacao = Serv. Industria'!J40</f>
        <v>946.71467684333982</v>
      </c>
      <c r="K40" s="189">
        <f>+'SCC x Atuacao = Comércio'!K40+'SCC x Atuacao = Serv. Industria'!K40</f>
        <v>7564.5757314683487</v>
      </c>
      <c r="L40" s="190">
        <f t="shared" si="1"/>
        <v>111947.19503378258</v>
      </c>
      <c r="N40" s="1" t="s">
        <v>531</v>
      </c>
      <c r="O40" s="9">
        <f>+B40/'Total x Ano'!$C$30</f>
        <v>1.3066646638826738E-5</v>
      </c>
      <c r="P40" s="9">
        <f>+C40/'Total x Ano'!$C$30</f>
        <v>4.2090606539791442E-6</v>
      </c>
      <c r="Q40" s="9">
        <f>+D40/'Total x Ano'!$C$30</f>
        <v>2.6091506863051687E-4</v>
      </c>
      <c r="R40" s="9">
        <f>+E40/'Total x Ano'!$C$30</f>
        <v>1.7144021612399625E-6</v>
      </c>
      <c r="S40" s="9">
        <f>+F40/'Total x Ano'!$C$30</f>
        <v>2.4767633345760826E-4</v>
      </c>
      <c r="T40" s="9">
        <f>+G40/'Total x Ano'!$C$30</f>
        <v>1.7592490902429323E-5</v>
      </c>
      <c r="U40" s="9">
        <f>+H40/'Total x Ano'!$C$30</f>
        <v>1.2874396563418143E-5</v>
      </c>
      <c r="V40" s="9">
        <f>+I40/'Total x Ano'!$C$30</f>
        <v>4.5282636831954322E-5</v>
      </c>
      <c r="W40" s="9">
        <f>+J40/'Total x Ano'!$C$30</f>
        <v>5.5220897297991514E-6</v>
      </c>
      <c r="X40" s="9">
        <f>+K40/'Total x Ano'!$C$30</f>
        <v>4.4123395336292705E-5</v>
      </c>
      <c r="Y40" s="9">
        <f>+L40/'Total x Ano'!$C$30</f>
        <v>6.529765209060648E-4</v>
      </c>
    </row>
    <row r="41" spans="1:25" x14ac:dyDescent="0.25">
      <c r="A41" s="1" t="s">
        <v>532</v>
      </c>
      <c r="B41" s="189">
        <f>+'SCC x Atuacao = Comércio'!B41+'SCC x Atuacao = Serv. Industria'!B41</f>
        <v>49920.554706354415</v>
      </c>
      <c r="C41" s="189">
        <f>+'SCC x Atuacao = Comércio'!C41+'SCC x Atuacao = Serv. Industria'!C41</f>
        <v>146044.80348672101</v>
      </c>
      <c r="D41" s="189">
        <f>+'SCC x Atuacao = Comércio'!D41+'SCC x Atuacao = Serv. Industria'!D41</f>
        <v>516822.75824821822</v>
      </c>
      <c r="E41" s="189">
        <f>+'SCC x Atuacao = Comércio'!E41+'SCC x Atuacao = Serv. Industria'!E41</f>
        <v>4106.4978575168871</v>
      </c>
      <c r="F41" s="189">
        <f>+'SCC x Atuacao = Comércio'!F41+'SCC x Atuacao = Serv. Industria'!F41</f>
        <v>523111.40899495548</v>
      </c>
      <c r="G41" s="189">
        <f>+'SCC x Atuacao = Comércio'!G41+'SCC x Atuacao = Serv. Industria'!G41</f>
        <v>25131.538855929273</v>
      </c>
      <c r="H41" s="189">
        <f>+'SCC x Atuacao = Comércio'!H41+'SCC x Atuacao = Serv. Industria'!H41</f>
        <v>17745.826176116978</v>
      </c>
      <c r="I41" s="189">
        <f>+'SCC x Atuacao = Comércio'!I41+'SCC x Atuacao = Serv. Industria'!I41</f>
        <v>42789.243910339319</v>
      </c>
      <c r="J41" s="189">
        <f>+'SCC x Atuacao = Comércio'!J41+'SCC x Atuacao = Serv. Industria'!J41</f>
        <v>47469.049603218911</v>
      </c>
      <c r="K41" s="189">
        <f>+'SCC x Atuacao = Comércio'!K41+'SCC x Atuacao = Serv. Industria'!K41</f>
        <v>97100.824177793416</v>
      </c>
      <c r="L41" s="190">
        <f t="shared" si="1"/>
        <v>1470242.5060171639</v>
      </c>
      <c r="N41" s="1" t="s">
        <v>532</v>
      </c>
      <c r="O41" s="9">
        <f>+B41/'Total x Ano'!$C$30</f>
        <v>2.9118148180505386E-4</v>
      </c>
      <c r="P41" s="9">
        <f>+C41/'Total x Ano'!$C$30</f>
        <v>8.5186437809710921E-4</v>
      </c>
      <c r="Q41" s="9">
        <f>+D41/'Total x Ano'!$C$30</f>
        <v>3.014574206206396E-3</v>
      </c>
      <c r="R41" s="9">
        <f>+E41/'Total x Ano'!$C$30</f>
        <v>2.3952781338562335E-5</v>
      </c>
      <c r="S41" s="9">
        <f>+F41/'Total x Ano'!$C$30</f>
        <v>3.0512552618108587E-3</v>
      </c>
      <c r="T41" s="9">
        <f>+G41/'Total x Ano'!$C$30</f>
        <v>1.4658969170427272E-4</v>
      </c>
      <c r="U41" s="9">
        <f>+H41/'Total x Ano'!$C$30</f>
        <v>1.0350958622578992E-4</v>
      </c>
      <c r="V41" s="9">
        <f>+I41/'Total x Ano'!$C$30</f>
        <v>2.4958527645415994E-4</v>
      </c>
      <c r="W41" s="9">
        <f>+J41/'Total x Ano'!$C$30</f>
        <v>2.7688210366747917E-4</v>
      </c>
      <c r="X41" s="9">
        <f>+K41/'Total x Ano'!$C$30</f>
        <v>5.6637916054612435E-4</v>
      </c>
      <c r="Y41" s="9">
        <f>+L41/'Total x Ano'!$C$30</f>
        <v>8.5757739278558062E-3</v>
      </c>
    </row>
    <row r="42" spans="1:25" x14ac:dyDescent="0.25">
      <c r="A42" s="1" t="s">
        <v>533</v>
      </c>
      <c r="B42" s="189">
        <f>+'SCC x Atuacao = Comércio'!B42+'SCC x Atuacao = Serv. Industria'!B42</f>
        <v>1512.6767328668579</v>
      </c>
      <c r="C42" s="189">
        <f>+'SCC x Atuacao = Comércio'!C42+'SCC x Atuacao = Serv. Industria'!C42</f>
        <v>10937.60547952368</v>
      </c>
      <c r="D42" s="189">
        <f>+'SCC x Atuacao = Comércio'!D42+'SCC x Atuacao = Serv. Industria'!D42</f>
        <v>73444.68463412342</v>
      </c>
      <c r="E42" s="189">
        <f>+'SCC x Atuacao = Comércio'!E42+'SCC x Atuacao = Serv. Industria'!E42</f>
        <v>0</v>
      </c>
      <c r="F42" s="189">
        <f>+'SCC x Atuacao = Comércio'!F42+'SCC x Atuacao = Serv. Industria'!F42</f>
        <v>49261.984129955599</v>
      </c>
      <c r="G42" s="189">
        <f>+'SCC x Atuacao = Comércio'!G42+'SCC x Atuacao = Serv. Industria'!G42</f>
        <v>1499.736208863166</v>
      </c>
      <c r="H42" s="189">
        <f>+'SCC x Atuacao = Comércio'!H42+'SCC x Atuacao = Serv. Industria'!H42</f>
        <v>1961.8362593993818</v>
      </c>
      <c r="I42" s="189">
        <f>+'SCC x Atuacao = Comércio'!I42+'SCC x Atuacao = Serv. Industria'!I42</f>
        <v>5202.9672634684157</v>
      </c>
      <c r="J42" s="189">
        <f>+'SCC x Atuacao = Comércio'!J42+'SCC x Atuacao = Serv. Industria'!J42</f>
        <v>0</v>
      </c>
      <c r="K42" s="189">
        <f>+'SCC x Atuacao = Comércio'!K42+'SCC x Atuacao = Serv. Industria'!K42</f>
        <v>13677.573364447853</v>
      </c>
      <c r="L42" s="190">
        <f t="shared" si="1"/>
        <v>157499.06407264841</v>
      </c>
      <c r="N42" s="1" t="s">
        <v>533</v>
      </c>
      <c r="O42" s="9">
        <f>+B42/'Total x Ano'!$C$30</f>
        <v>8.8232884261627108E-6</v>
      </c>
      <c r="P42" s="9">
        <f>+C42/'Total x Ano'!$C$30</f>
        <v>6.379793232789105E-5</v>
      </c>
      <c r="Q42" s="9">
        <f>+D42/'Total x Ano'!$C$30</f>
        <v>4.2839532189226109E-4</v>
      </c>
      <c r="R42" s="9">
        <f>+E42/'Total x Ano'!$C$30</f>
        <v>0</v>
      </c>
      <c r="S42" s="9">
        <f>+F42/'Total x Ano'!$C$30</f>
        <v>2.8734010709603839E-4</v>
      </c>
      <c r="T42" s="9">
        <f>+G42/'Total x Ano'!$C$30</f>
        <v>8.7478076752597311E-6</v>
      </c>
      <c r="U42" s="9">
        <f>+H42/'Total x Ano'!$C$30</f>
        <v>1.1443189933105477E-5</v>
      </c>
      <c r="V42" s="9">
        <f>+I42/'Total x Ano'!$C$30</f>
        <v>3.0348375062568634E-5</v>
      </c>
      <c r="W42" s="9">
        <f>+J42/'Total x Ano'!$C$30</f>
        <v>0</v>
      </c>
      <c r="X42" s="9">
        <f>+K42/'Total x Ano'!$C$30</f>
        <v>7.9779884321884502E-5</v>
      </c>
      <c r="Y42" s="9">
        <f>+L42/'Total x Ano'!$C$30</f>
        <v>9.1867590673517185E-4</v>
      </c>
    </row>
    <row r="43" spans="1:25" x14ac:dyDescent="0.25">
      <c r="A43" s="1" t="s">
        <v>534</v>
      </c>
      <c r="B43" s="189">
        <f>+'SCC x Atuacao = Comércio'!B43+'SCC x Atuacao = Serv. Industria'!B43</f>
        <v>15186.156573165536</v>
      </c>
      <c r="C43" s="189">
        <f>+'SCC x Atuacao = Comércio'!C43+'SCC x Atuacao = Serv. Industria'!C43</f>
        <v>5218.4905537360009</v>
      </c>
      <c r="D43" s="189">
        <f>+'SCC x Atuacao = Comércio'!D43+'SCC x Atuacao = Serv. Industria'!D43</f>
        <v>147966.13204893243</v>
      </c>
      <c r="E43" s="189">
        <f>+'SCC x Atuacao = Comércio'!E43+'SCC x Atuacao = Serv. Industria'!E43</f>
        <v>662.74424999109908</v>
      </c>
      <c r="F43" s="189">
        <f>+'SCC x Atuacao = Comércio'!F43+'SCC x Atuacao = Serv. Industria'!F43</f>
        <v>204525.28600678619</v>
      </c>
      <c r="G43" s="189">
        <f>+'SCC x Atuacao = Comércio'!G43+'SCC x Atuacao = Serv. Industria'!G43</f>
        <v>4387.5319305041039</v>
      </c>
      <c r="H43" s="189">
        <f>+'SCC x Atuacao = Comércio'!H43+'SCC x Atuacao = Serv. Industria'!H43</f>
        <v>6199.5997817400721</v>
      </c>
      <c r="I43" s="189">
        <f>+'SCC x Atuacao = Comércio'!I43+'SCC x Atuacao = Serv. Industria'!I43</f>
        <v>18292.489848673409</v>
      </c>
      <c r="J43" s="189">
        <f>+'SCC x Atuacao = Comércio'!J43+'SCC x Atuacao = Serv. Industria'!J43</f>
        <v>0</v>
      </c>
      <c r="K43" s="189">
        <f>+'SCC x Atuacao = Comércio'!K43+'SCC x Atuacao = Serv. Industria'!K43</f>
        <v>15063.025208271243</v>
      </c>
      <c r="L43" s="190">
        <f t="shared" si="1"/>
        <v>417501.45620180003</v>
      </c>
      <c r="N43" s="1" t="s">
        <v>534</v>
      </c>
      <c r="O43" s="9">
        <f>+B43/'Total x Ano'!$C$30</f>
        <v>8.8579295641020393E-5</v>
      </c>
      <c r="P43" s="9">
        <f>+C43/'Total x Ano'!$C$30</f>
        <v>3.0438920824513664E-5</v>
      </c>
      <c r="Q43" s="9">
        <f>+D43/'Total x Ano'!$C$30</f>
        <v>8.6307129078207353E-4</v>
      </c>
      <c r="R43" s="9">
        <f>+E43/'Total x Ano'!$C$30</f>
        <v>3.8657193195335812E-6</v>
      </c>
      <c r="S43" s="9">
        <f>+F43/'Total x Ano'!$C$30</f>
        <v>1.1929750419715948E-3</v>
      </c>
      <c r="T43" s="9">
        <f>+G43/'Total x Ano'!$C$30</f>
        <v>2.5592024297529519E-5</v>
      </c>
      <c r="U43" s="9">
        <f>+H43/'Total x Ano'!$C$30</f>
        <v>3.6161630447899989E-5</v>
      </c>
      <c r="V43" s="9">
        <f>+I43/'Total x Ano'!$C$30</f>
        <v>1.0669821942829141E-4</v>
      </c>
      <c r="W43" s="9">
        <f>+J43/'Total x Ano'!$C$30</f>
        <v>0</v>
      </c>
      <c r="X43" s="9">
        <f>+K43/'Total x Ano'!$C$30</f>
        <v>8.7861083003009893E-5</v>
      </c>
      <c r="Y43" s="9">
        <f>+L43/'Total x Ano'!$C$30</f>
        <v>2.4352432257154664E-3</v>
      </c>
    </row>
    <row r="44" spans="1:25" x14ac:dyDescent="0.25">
      <c r="A44" s="1" t="s">
        <v>535</v>
      </c>
      <c r="B44" s="189">
        <f>+'SCC x Atuacao = Comércio'!B44+'SCC x Atuacao = Serv. Industria'!B44</f>
        <v>39175.209701778767</v>
      </c>
      <c r="C44" s="189">
        <f>+'SCC x Atuacao = Comércio'!C44+'SCC x Atuacao = Serv. Industria'!C44</f>
        <v>6237.7584541905717</v>
      </c>
      <c r="D44" s="189">
        <f>+'SCC x Atuacao = Comércio'!D44+'SCC x Atuacao = Serv. Industria'!D44</f>
        <v>412342.33993139729</v>
      </c>
      <c r="E44" s="189">
        <f>+'SCC x Atuacao = Comércio'!E44+'SCC x Atuacao = Serv. Industria'!E44</f>
        <v>0</v>
      </c>
      <c r="F44" s="189">
        <f>+'SCC x Atuacao = Comércio'!F44+'SCC x Atuacao = Serv. Industria'!F44</f>
        <v>234094.59119588393</v>
      </c>
      <c r="G44" s="189">
        <f>+'SCC x Atuacao = Comércio'!G44+'SCC x Atuacao = Serv. Industria'!G44</f>
        <v>6433.6125839607021</v>
      </c>
      <c r="H44" s="189">
        <f>+'SCC x Atuacao = Comércio'!H44+'SCC x Atuacao = Serv. Industria'!H44</f>
        <v>3812.5843063210045</v>
      </c>
      <c r="I44" s="189">
        <f>+'SCC x Atuacao = Comércio'!I44+'SCC x Atuacao = Serv. Industria'!I44</f>
        <v>48144.326479568874</v>
      </c>
      <c r="J44" s="189">
        <f>+'SCC x Atuacao = Comércio'!J44+'SCC x Atuacao = Serv. Industria'!J44</f>
        <v>0</v>
      </c>
      <c r="K44" s="189">
        <f>+'SCC x Atuacao = Comércio'!K44+'SCC x Atuacao = Serv. Industria'!K44</f>
        <v>52178.714310834155</v>
      </c>
      <c r="L44" s="190">
        <f t="shared" si="1"/>
        <v>802419.13696393534</v>
      </c>
      <c r="N44" s="1" t="s">
        <v>535</v>
      </c>
      <c r="O44" s="9">
        <f>+B44/'Total x Ano'!$C$30</f>
        <v>2.2850498513262013E-4</v>
      </c>
      <c r="P44" s="9">
        <f>+C44/'Total x Ano'!$C$30</f>
        <v>3.6384206075378661E-5</v>
      </c>
      <c r="Q44" s="9">
        <f>+D44/'Total x Ano'!$C$30</f>
        <v>2.405150629003411E-3</v>
      </c>
      <c r="R44" s="9">
        <f>+E44/'Total x Ano'!$C$30</f>
        <v>0</v>
      </c>
      <c r="S44" s="9">
        <f>+F44/'Total x Ano'!$C$30</f>
        <v>1.3654497700981911E-3</v>
      </c>
      <c r="T44" s="9">
        <f>+G44/'Total x Ano'!$C$30</f>
        <v>3.7526603151283881E-5</v>
      </c>
      <c r="U44" s="9">
        <f>+H44/'Total x Ano'!$C$30</f>
        <v>2.223841370256111E-5</v>
      </c>
      <c r="V44" s="9">
        <f>+I44/'Total x Ano'!$C$30</f>
        <v>2.8082092451273794E-4</v>
      </c>
      <c r="W44" s="9">
        <f>+J44/'Total x Ano'!$C$30</f>
        <v>0</v>
      </c>
      <c r="X44" s="9">
        <f>+K44/'Total x Ano'!$C$30</f>
        <v>3.043530954550326E-4</v>
      </c>
      <c r="Y44" s="9">
        <f>+L44/'Total x Ano'!$C$30</f>
        <v>4.6804286271312162E-3</v>
      </c>
    </row>
    <row r="45" spans="1:25" x14ac:dyDescent="0.25">
      <c r="A45" s="1" t="s">
        <v>536</v>
      </c>
      <c r="B45" s="189">
        <f>+'SCC x Atuacao = Comércio'!B45+'SCC x Atuacao = Serv. Industria'!B45</f>
        <v>24213.66844521054</v>
      </c>
      <c r="C45" s="189">
        <f>+'SCC x Atuacao = Comércio'!C45+'SCC x Atuacao = Serv. Industria'!C45</f>
        <v>70551.377647492336</v>
      </c>
      <c r="D45" s="189">
        <f>+'SCC x Atuacao = Comércio'!D45+'SCC x Atuacao = Serv. Industria'!D45</f>
        <v>163660.55854823469</v>
      </c>
      <c r="E45" s="189">
        <f>+'SCC x Atuacao = Comércio'!E45+'SCC x Atuacao = Serv. Industria'!E45</f>
        <v>531.46777159643011</v>
      </c>
      <c r="F45" s="189">
        <f>+'SCC x Atuacao = Comércio'!F45+'SCC x Atuacao = Serv. Industria'!F45</f>
        <v>189536.70467743301</v>
      </c>
      <c r="G45" s="189">
        <f>+'SCC x Atuacao = Comércio'!G45+'SCC x Atuacao = Serv. Industria'!G45</f>
        <v>5041.4450873046862</v>
      </c>
      <c r="H45" s="189">
        <f>+'SCC x Atuacao = Comércio'!H45+'SCC x Atuacao = Serv. Industria'!H45</f>
        <v>2266.8246766120515</v>
      </c>
      <c r="I45" s="189">
        <f>+'SCC x Atuacao = Comércio'!I45+'SCC x Atuacao = Serv. Industria'!I45</f>
        <v>27481.946009443924</v>
      </c>
      <c r="J45" s="189">
        <f>+'SCC x Atuacao = Comércio'!J45+'SCC x Atuacao = Serv. Industria'!J45</f>
        <v>5591.3582152437211</v>
      </c>
      <c r="K45" s="189">
        <f>+'SCC x Atuacao = Comércio'!K45+'SCC x Atuacao = Serv. Industria'!K45</f>
        <v>16987.277083259072</v>
      </c>
      <c r="L45" s="190">
        <f t="shared" si="1"/>
        <v>505862.62816183048</v>
      </c>
      <c r="N45" s="1" t="s">
        <v>536</v>
      </c>
      <c r="O45" s="9">
        <f>+B45/'Total x Ano'!$C$30</f>
        <v>1.4123584762400907E-4</v>
      </c>
      <c r="P45" s="9">
        <f>+C45/'Total x Ano'!$C$30</f>
        <v>4.1151895862587067E-4</v>
      </c>
      <c r="Q45" s="9">
        <f>+D45/'Total x Ano'!$C$30</f>
        <v>9.5461527283573504E-4</v>
      </c>
      <c r="R45" s="9">
        <f>+E45/'Total x Ano'!$C$30</f>
        <v>3.0999970688502745E-6</v>
      </c>
      <c r="S45" s="9">
        <f>+F45/'Total x Ano'!$C$30</f>
        <v>1.1055481824883793E-3</v>
      </c>
      <c r="T45" s="9">
        <f>+G45/'Total x Ano'!$C$30</f>
        <v>2.9406232755128589E-5</v>
      </c>
      <c r="U45" s="9">
        <f>+H45/'Total x Ano'!$C$30</f>
        <v>1.3222156128087658E-5</v>
      </c>
      <c r="V45" s="9">
        <f>+I45/'Total x Ano'!$C$30</f>
        <v>1.6029937585805231E-4</v>
      </c>
      <c r="W45" s="9">
        <f>+J45/'Total x Ano'!$C$30</f>
        <v>3.2613819698006812E-5</v>
      </c>
      <c r="X45" s="9">
        <f>+K45/'Total x Ano'!$C$30</f>
        <v>9.9085047071938541E-5</v>
      </c>
      <c r="Y45" s="9">
        <f>+L45/'Total x Ano'!$C$30</f>
        <v>2.9506448901540582E-3</v>
      </c>
    </row>
    <row r="46" spans="1:25" x14ac:dyDescent="0.25">
      <c r="A46" s="1" t="s">
        <v>537</v>
      </c>
      <c r="B46" s="189">
        <f>+'SCC x Atuacao = Comércio'!B46+'SCC x Atuacao = Serv. Industria'!B46</f>
        <v>101577.05383171939</v>
      </c>
      <c r="C46" s="189">
        <f>+'SCC x Atuacao = Comércio'!C46+'SCC x Atuacao = Serv. Industria'!C46</f>
        <v>71246.607608821563</v>
      </c>
      <c r="D46" s="189">
        <f>+'SCC x Atuacao = Comércio'!D46+'SCC x Atuacao = Serv. Industria'!D46</f>
        <v>708305.20917039621</v>
      </c>
      <c r="E46" s="189">
        <f>+'SCC x Atuacao = Comércio'!E46+'SCC x Atuacao = Serv. Industria'!E46</f>
        <v>9468.5920605084357</v>
      </c>
      <c r="F46" s="189">
        <f>+'SCC x Atuacao = Comércio'!F46+'SCC x Atuacao = Serv. Industria'!F46</f>
        <v>996486.71918461565</v>
      </c>
      <c r="G46" s="189">
        <f>+'SCC x Atuacao = Comércio'!G46+'SCC x Atuacao = Serv. Industria'!G46</f>
        <v>46179.991680008796</v>
      </c>
      <c r="H46" s="189">
        <f>+'SCC x Atuacao = Comércio'!H46+'SCC x Atuacao = Serv. Industria'!H46</f>
        <v>60738.475938942742</v>
      </c>
      <c r="I46" s="189">
        <f>+'SCC x Atuacao = Comércio'!I46+'SCC x Atuacao = Serv. Industria'!I46</f>
        <v>56963.790293526283</v>
      </c>
      <c r="J46" s="189">
        <f>+'SCC x Atuacao = Comércio'!J46+'SCC x Atuacao = Serv. Industria'!J46</f>
        <v>1703.7647229187126</v>
      </c>
      <c r="K46" s="189">
        <f>+'SCC x Atuacao = Comércio'!K46+'SCC x Atuacao = Serv. Industria'!K46</f>
        <v>104169.84886321606</v>
      </c>
      <c r="L46" s="190">
        <f t="shared" si="1"/>
        <v>2156840.053354674</v>
      </c>
      <c r="N46" s="1" t="s">
        <v>537</v>
      </c>
      <c r="O46" s="9">
        <f>+B46/'Total x Ano'!$C$30</f>
        <v>5.9248854957829342E-4</v>
      </c>
      <c r="P46" s="9">
        <f>+C46/'Total x Ano'!$C$30</f>
        <v>4.1557416377184525E-4</v>
      </c>
      <c r="Q46" s="9">
        <f>+D46/'Total x Ano'!$C$30</f>
        <v>4.1314717272206416E-3</v>
      </c>
      <c r="R46" s="9">
        <f>+E46/'Total x Ano'!$C$30</f>
        <v>5.5229327538611362E-5</v>
      </c>
      <c r="S46" s="9">
        <f>+F46/'Total x Ano'!$C$30</f>
        <v>5.812404954192117E-3</v>
      </c>
      <c r="T46" s="9">
        <f>+G46/'Total x Ano'!$C$30</f>
        <v>2.6936316085082236E-4</v>
      </c>
      <c r="U46" s="9">
        <f>+H46/'Total x Ano'!$C$30</f>
        <v>3.542813081808706E-4</v>
      </c>
      <c r="V46" s="9">
        <f>+I46/'Total x Ano'!$C$30</f>
        <v>3.3226395348507585E-4</v>
      </c>
      <c r="W46" s="9">
        <f>+J46/'Total x Ano'!$C$30</f>
        <v>9.9378850973284233E-6</v>
      </c>
      <c r="X46" s="9">
        <f>+K46/'Total x Ano'!$C$30</f>
        <v>6.0761205739444119E-4</v>
      </c>
      <c r="Y46" s="9">
        <f>+L46/'Total x Ano'!$C$30</f>
        <v>1.2580627087310049E-2</v>
      </c>
    </row>
    <row r="47" spans="1:25" x14ac:dyDescent="0.25">
      <c r="A47" s="1" t="s">
        <v>538</v>
      </c>
      <c r="B47" s="189">
        <f>+'SCC x Atuacao = Comércio'!B47+'SCC x Atuacao = Serv. Industria'!B47</f>
        <v>30457.608228969802</v>
      </c>
      <c r="C47" s="189">
        <f>+'SCC x Atuacao = Comércio'!C47+'SCC x Atuacao = Serv. Industria'!C47</f>
        <v>17286.512610222951</v>
      </c>
      <c r="D47" s="189">
        <f>+'SCC x Atuacao = Comércio'!D47+'SCC x Atuacao = Serv. Industria'!D47</f>
        <v>284014.48436880339</v>
      </c>
      <c r="E47" s="189">
        <f>+'SCC x Atuacao = Comércio'!E47+'SCC x Atuacao = Serv. Industria'!E47</f>
        <v>660.36194876101263</v>
      </c>
      <c r="F47" s="189">
        <f>+'SCC x Atuacao = Comércio'!F47+'SCC x Atuacao = Serv. Industria'!F47</f>
        <v>289688.0878542157</v>
      </c>
      <c r="G47" s="189">
        <f>+'SCC x Atuacao = Comércio'!G47+'SCC x Atuacao = Serv. Industria'!G47</f>
        <v>15391.431004794536</v>
      </c>
      <c r="H47" s="189">
        <f>+'SCC x Atuacao = Comércio'!H47+'SCC x Atuacao = Serv. Industria'!H47</f>
        <v>13933.235329402216</v>
      </c>
      <c r="I47" s="189">
        <f>+'SCC x Atuacao = Comércio'!I47+'SCC x Atuacao = Serv. Industria'!I47</f>
        <v>24255.749159410891</v>
      </c>
      <c r="J47" s="189">
        <f>+'SCC x Atuacao = Comércio'!J47+'SCC x Atuacao = Serv. Industria'!J47</f>
        <v>10624.58832949092</v>
      </c>
      <c r="K47" s="189">
        <f>+'SCC x Atuacao = Comércio'!K47+'SCC x Atuacao = Serv. Industria'!K47</f>
        <v>57785.992015279131</v>
      </c>
      <c r="L47" s="190">
        <f t="shared" si="1"/>
        <v>744098.05084935075</v>
      </c>
      <c r="N47" s="1" t="s">
        <v>538</v>
      </c>
      <c r="O47" s="9">
        <f>+B47/'Total x Ano'!$C$30</f>
        <v>1.7765610876155447E-4</v>
      </c>
      <c r="P47" s="9">
        <f>+C47/'Total x Ano'!$C$30</f>
        <v>1.0083045724741817E-4</v>
      </c>
      <c r="Q47" s="9">
        <f>+D47/'Total x Ano'!$C$30</f>
        <v>1.6566273932464854E-3</v>
      </c>
      <c r="R47" s="9">
        <f>+E47/'Total x Ano'!$C$30</f>
        <v>3.8518236004983461E-6</v>
      </c>
      <c r="S47" s="9">
        <f>+F47/'Total x Ano'!$C$30</f>
        <v>1.6897209411802865E-3</v>
      </c>
      <c r="T47" s="9">
        <f>+G47/'Total x Ano'!$C$30</f>
        <v>8.9776640372664864E-5</v>
      </c>
      <c r="U47" s="9">
        <f>+H47/'Total x Ano'!$C$30</f>
        <v>8.1271134373782001E-5</v>
      </c>
      <c r="V47" s="9">
        <f>+I47/'Total x Ano'!$C$30</f>
        <v>1.4148130011924572E-4</v>
      </c>
      <c r="W47" s="9">
        <f>+J47/'Total x Ano'!$C$30</f>
        <v>6.1972135356822304E-5</v>
      </c>
      <c r="X47" s="9">
        <f>+K47/'Total x Ano'!$C$30</f>
        <v>3.3705977190277842E-4</v>
      </c>
      <c r="Y47" s="9">
        <f>+L47/'Total x Ano'!$C$30</f>
        <v>4.3402477061615374E-3</v>
      </c>
    </row>
    <row r="48" spans="1:25" x14ac:dyDescent="0.25">
      <c r="A48" s="1" t="s">
        <v>539</v>
      </c>
      <c r="B48" s="189">
        <f>+'SCC x Atuacao = Comércio'!B48+'SCC x Atuacao = Serv. Industria'!B48</f>
        <v>26945.393555633567</v>
      </c>
      <c r="C48" s="189">
        <f>+'SCC x Atuacao = Comércio'!C48+'SCC x Atuacao = Serv. Industria'!C48</f>
        <v>12785.921784854276</v>
      </c>
      <c r="D48" s="189">
        <f>+'SCC x Atuacao = Comércio'!D48+'SCC x Atuacao = Serv. Industria'!D48</f>
        <v>289241.48415194626</v>
      </c>
      <c r="E48" s="189">
        <f>+'SCC x Atuacao = Comércio'!E48+'SCC x Atuacao = Serv. Industria'!E48</f>
        <v>917.72789962229024</v>
      </c>
      <c r="F48" s="189">
        <f>+'SCC x Atuacao = Comércio'!F48+'SCC x Atuacao = Serv. Industria'!F48</f>
        <v>220337.89700394019</v>
      </c>
      <c r="G48" s="189">
        <f>+'SCC x Atuacao = Comércio'!G48+'SCC x Atuacao = Serv. Industria'!G48</f>
        <v>8711.9652072275094</v>
      </c>
      <c r="H48" s="189">
        <f>+'SCC x Atuacao = Comércio'!H48+'SCC x Atuacao = Serv. Industria'!H48</f>
        <v>5313.429073936667</v>
      </c>
      <c r="I48" s="189">
        <f>+'SCC x Atuacao = Comércio'!I48+'SCC x Atuacao = Serv. Industria'!I48</f>
        <v>14864.152802969629</v>
      </c>
      <c r="J48" s="189">
        <f>+'SCC x Atuacao = Comércio'!J48+'SCC x Atuacao = Serv. Industria'!J48</f>
        <v>2138.2875532715248</v>
      </c>
      <c r="K48" s="189">
        <f>+'SCC x Atuacao = Comércio'!K48+'SCC x Atuacao = Serv. Industria'!K48</f>
        <v>25343.774908756168</v>
      </c>
      <c r="L48" s="190">
        <f t="shared" si="1"/>
        <v>606600.0339421581</v>
      </c>
      <c r="N48" s="1" t="s">
        <v>539</v>
      </c>
      <c r="O48" s="9">
        <f>+B48/'Total x Ano'!$C$30</f>
        <v>1.571697203587165E-4</v>
      </c>
      <c r="P48" s="9">
        <f>+C48/'Total x Ano'!$C$30</f>
        <v>7.4578971997750696E-5</v>
      </c>
      <c r="Q48" s="9">
        <f>+D48/'Total x Ano'!$C$30</f>
        <v>1.6871159475344551E-3</v>
      </c>
      <c r="R48" s="9">
        <f>+E48/'Total x Ano'!$C$30</f>
        <v>5.3530128276367683E-6</v>
      </c>
      <c r="S48" s="9">
        <f>+F48/'Total x Ano'!$C$30</f>
        <v>1.2852083820945584E-3</v>
      </c>
      <c r="T48" s="9">
        <f>+G48/'Total x Ano'!$C$30</f>
        <v>5.0816000611300774E-5</v>
      </c>
      <c r="U48" s="9">
        <f>+H48/'Total x Ano'!$C$30</f>
        <v>3.0992687487464829E-5</v>
      </c>
      <c r="V48" s="9">
        <f>+I48/'Total x Ano'!$C$30</f>
        <v>8.6701080635117773E-5</v>
      </c>
      <c r="W48" s="9">
        <f>+J48/'Total x Ano'!$C$30</f>
        <v>1.2472412254819171E-5</v>
      </c>
      <c r="X48" s="9">
        <f>+K48/'Total x Ano'!$C$30</f>
        <v>1.4782764285922503E-4</v>
      </c>
      <c r="Y48" s="9">
        <f>+L48/'Total x Ano'!$C$30</f>
        <v>3.5382358586610449E-3</v>
      </c>
    </row>
    <row r="49" spans="1:25" x14ac:dyDescent="0.25">
      <c r="A49" s="1" t="s">
        <v>540</v>
      </c>
      <c r="B49" s="189">
        <f>+'SCC x Atuacao = Comércio'!B49+'SCC x Atuacao = Serv. Industria'!B49</f>
        <v>564435.34517785872</v>
      </c>
      <c r="C49" s="189">
        <f>+'SCC x Atuacao = Comércio'!C49+'SCC x Atuacao = Serv. Industria'!C49</f>
        <v>219051.40415774501</v>
      </c>
      <c r="D49" s="189">
        <f>+'SCC x Atuacao = Comércio'!D49+'SCC x Atuacao = Serv. Industria'!D49</f>
        <v>872593.64342123945</v>
      </c>
      <c r="E49" s="189">
        <f>+'SCC x Atuacao = Comércio'!E49+'SCC x Atuacao = Serv. Industria'!E49</f>
        <v>2932.4688440711034</v>
      </c>
      <c r="F49" s="189">
        <f>+'SCC x Atuacao = Comércio'!F49+'SCC x Atuacao = Serv. Industria'!F49</f>
        <v>1718855.7565443618</v>
      </c>
      <c r="G49" s="189">
        <f>+'SCC x Atuacao = Comércio'!G49+'SCC x Atuacao = Serv. Industria'!G49</f>
        <v>26647.253173087054</v>
      </c>
      <c r="H49" s="189">
        <f>+'SCC x Atuacao = Comércio'!H49+'SCC x Atuacao = Serv. Industria'!H49</f>
        <v>37495.205652773933</v>
      </c>
      <c r="I49" s="189">
        <f>+'SCC x Atuacao = Comércio'!I49+'SCC x Atuacao = Serv. Industria'!I49</f>
        <v>124730.91379653219</v>
      </c>
      <c r="J49" s="189">
        <f>+'SCC x Atuacao = Comércio'!J49+'SCC x Atuacao = Serv. Industria'!J49</f>
        <v>56175.242153884981</v>
      </c>
      <c r="K49" s="189">
        <f>+'SCC x Atuacao = Comércio'!K49+'SCC x Atuacao = Serv. Industria'!K49</f>
        <v>221923.13016249327</v>
      </c>
      <c r="L49" s="190">
        <f t="shared" si="1"/>
        <v>3844840.3630840471</v>
      </c>
      <c r="N49" s="1" t="s">
        <v>540</v>
      </c>
      <c r="O49" s="9">
        <f>+B49/'Total x Ano'!$C$30</f>
        <v>3.292293548395114E-3</v>
      </c>
      <c r="P49" s="9">
        <f>+C49/'Total x Ano'!$C$30</f>
        <v>1.2777044011093666E-3</v>
      </c>
      <c r="Q49" s="9">
        <f>+D49/'Total x Ano'!$C$30</f>
        <v>5.0897493347109172E-3</v>
      </c>
      <c r="R49" s="9">
        <f>+E49/'Total x Ano'!$C$30</f>
        <v>1.7104790369148012E-5</v>
      </c>
      <c r="S49" s="9">
        <f>+F49/'Total x Ano'!$C$30</f>
        <v>1.0025909550560852E-2</v>
      </c>
      <c r="T49" s="9">
        <f>+G49/'Total x Ano'!$C$30</f>
        <v>1.5543069804843819E-4</v>
      </c>
      <c r="U49" s="9">
        <f>+H49/'Total x Ano'!$C$30</f>
        <v>2.1870569361221861E-4</v>
      </c>
      <c r="V49" s="9">
        <f>+I49/'Total x Ano'!$C$30</f>
        <v>7.2754264290155358E-4</v>
      </c>
      <c r="W49" s="9">
        <f>+J49/'Total x Ano'!$C$30</f>
        <v>3.2766443296440052E-4</v>
      </c>
      <c r="X49" s="9">
        <f>+K49/'Total x Ano'!$C$30</f>
        <v>1.2944548847191623E-3</v>
      </c>
      <c r="Y49" s="9">
        <f>+L49/'Total x Ano'!$C$30</f>
        <v>2.2426559977391167E-2</v>
      </c>
    </row>
    <row r="50" spans="1:25" x14ac:dyDescent="0.25">
      <c r="A50" s="1" t="s">
        <v>541</v>
      </c>
      <c r="B50" s="189">
        <f>+'SCC x Atuacao = Comércio'!B50+'SCC x Atuacao = Serv. Industria'!B50</f>
        <v>14143.6845727212</v>
      </c>
      <c r="C50" s="189">
        <f>+'SCC x Atuacao = Comércio'!C50+'SCC x Atuacao = Serv. Industria'!C50</f>
        <v>2621.2982537428566</v>
      </c>
      <c r="D50" s="189">
        <f>+'SCC x Atuacao = Comércio'!D50+'SCC x Atuacao = Serv. Industria'!D50</f>
        <v>252148.24429677738</v>
      </c>
      <c r="E50" s="189">
        <f>+'SCC x Atuacao = Comércio'!E50+'SCC x Atuacao = Serv. Industria'!E50</f>
        <v>1776.7403590039673</v>
      </c>
      <c r="F50" s="189">
        <f>+'SCC x Atuacao = Comércio'!F50+'SCC x Atuacao = Serv. Industria'!F50</f>
        <v>186386.43684931393</v>
      </c>
      <c r="G50" s="189">
        <f>+'SCC x Atuacao = Comércio'!G50+'SCC x Atuacao = Serv. Industria'!G50</f>
        <v>6841.6890434523948</v>
      </c>
      <c r="H50" s="189">
        <f>+'SCC x Atuacao = Comércio'!H50+'SCC x Atuacao = Serv. Industria'!H50</f>
        <v>5664.198250851955</v>
      </c>
      <c r="I50" s="189">
        <f>+'SCC x Atuacao = Comércio'!I50+'SCC x Atuacao = Serv. Industria'!I50</f>
        <v>14845.67838706845</v>
      </c>
      <c r="J50" s="189">
        <f>+'SCC x Atuacao = Comércio'!J50+'SCC x Atuacao = Serv. Industria'!J50</f>
        <v>693.65160480015777</v>
      </c>
      <c r="K50" s="189">
        <f>+'SCC x Atuacao = Comércio'!K50+'SCC x Atuacao = Serv. Industria'!K50</f>
        <v>15075.235200585103</v>
      </c>
      <c r="L50" s="190">
        <f t="shared" si="1"/>
        <v>500196.85681831732</v>
      </c>
      <c r="N50" s="1" t="s">
        <v>541</v>
      </c>
      <c r="O50" s="9">
        <f>+B50/'Total x Ano'!$C$30</f>
        <v>8.2498663251913117E-5</v>
      </c>
      <c r="P50" s="9">
        <f>+C50/'Total x Ano'!$C$30</f>
        <v>1.5289764191676494E-5</v>
      </c>
      <c r="Q50" s="9">
        <f>+D50/'Total x Ano'!$C$30</f>
        <v>1.4707548792428098E-3</v>
      </c>
      <c r="R50" s="9">
        <f>+E50/'Total x Ano'!$C$30</f>
        <v>1.036354450708386E-5</v>
      </c>
      <c r="S50" s="9">
        <f>+F50/'Total x Ano'!$C$30</f>
        <v>1.0871729929563259E-3</v>
      </c>
      <c r="T50" s="9">
        <f>+G50/'Total x Ano'!$C$30</f>
        <v>3.9906871336673773E-5</v>
      </c>
      <c r="U50" s="9">
        <f>+H50/'Total x Ano'!$C$30</f>
        <v>3.3038688164070519E-5</v>
      </c>
      <c r="V50" s="9">
        <f>+I50/'Total x Ano'!$C$30</f>
        <v>8.6593321259661481E-5</v>
      </c>
      <c r="W50" s="9">
        <f>+J50/'Total x Ano'!$C$30</f>
        <v>4.0459987540253358E-6</v>
      </c>
      <c r="X50" s="9">
        <f>+K50/'Total x Ano'!$C$30</f>
        <v>8.7932302637400801E-5</v>
      </c>
      <c r="Y50" s="9">
        <f>+L50/'Total x Ano'!$C$30</f>
        <v>2.9175970263016406E-3</v>
      </c>
    </row>
    <row r="51" spans="1:25" x14ac:dyDescent="0.25">
      <c r="A51" s="1" t="s">
        <v>542</v>
      </c>
      <c r="B51" s="189">
        <f>+'SCC x Atuacao = Comércio'!B51+'SCC x Atuacao = Serv. Industria'!B51</f>
        <v>41075.097829217295</v>
      </c>
      <c r="C51" s="189">
        <f>+'SCC x Atuacao = Comércio'!C51+'SCC x Atuacao = Serv. Industria'!C51</f>
        <v>7279.6076485701306</v>
      </c>
      <c r="D51" s="189">
        <f>+'SCC x Atuacao = Comércio'!D51+'SCC x Atuacao = Serv. Industria'!D51</f>
        <v>281221.73219771282</v>
      </c>
      <c r="E51" s="189">
        <f>+'SCC x Atuacao = Comércio'!E51+'SCC x Atuacao = Serv. Industria'!E51</f>
        <v>10704.854279411695</v>
      </c>
      <c r="F51" s="189">
        <f>+'SCC x Atuacao = Comércio'!F51+'SCC x Atuacao = Serv. Industria'!F51</f>
        <v>210080.73246593672</v>
      </c>
      <c r="G51" s="189">
        <f>+'SCC x Atuacao = Comércio'!G51+'SCC x Atuacao = Serv. Industria'!G51</f>
        <v>9149.5332817363796</v>
      </c>
      <c r="H51" s="189">
        <f>+'SCC x Atuacao = Comércio'!H51+'SCC x Atuacao = Serv. Industria'!H51</f>
        <v>8063.6993718444255</v>
      </c>
      <c r="I51" s="189">
        <f>+'SCC x Atuacao = Comércio'!I51+'SCC x Atuacao = Serv. Industria'!I51</f>
        <v>10320.267270498052</v>
      </c>
      <c r="J51" s="189">
        <f>+'SCC x Atuacao = Comércio'!J51+'SCC x Atuacao = Serv. Industria'!J51</f>
        <v>7250.4284457855401</v>
      </c>
      <c r="K51" s="189">
        <f>+'SCC x Atuacao = Comércio'!K51+'SCC x Atuacao = Serv. Industria'!K51</f>
        <v>27503.880215506302</v>
      </c>
      <c r="L51" s="190">
        <f t="shared" si="1"/>
        <v>612649.83300621936</v>
      </c>
      <c r="N51" s="1" t="s">
        <v>542</v>
      </c>
      <c r="O51" s="9">
        <f>+B51/'Total x Ano'!$C$30</f>
        <v>2.3958683795788452E-4</v>
      </c>
      <c r="P51" s="9">
        <f>+C51/'Total x Ano'!$C$30</f>
        <v>4.2461205700509542E-5</v>
      </c>
      <c r="Q51" s="9">
        <f>+D51/'Total x Ano'!$C$30</f>
        <v>1.6403375559184375E-3</v>
      </c>
      <c r="R51" s="9">
        <f>+E51/'Total x Ano'!$C$30</f>
        <v>6.2440318420369992E-5</v>
      </c>
      <c r="S51" s="9">
        <f>+F51/'Total x Ano'!$C$30</f>
        <v>1.225379392075064E-3</v>
      </c>
      <c r="T51" s="9">
        <f>+G51/'Total x Ano'!$C$30</f>
        <v>5.3368290366002931E-5</v>
      </c>
      <c r="U51" s="9">
        <f>+H51/'Total x Ano'!$C$30</f>
        <v>4.7034732401025661E-5</v>
      </c>
      <c r="V51" s="9">
        <f>+I51/'Total x Ano'!$C$30</f>
        <v>6.0197061793972906E-5</v>
      </c>
      <c r="W51" s="9">
        <f>+J51/'Total x Ano'!$C$30</f>
        <v>4.2291006399746854E-5</v>
      </c>
      <c r="X51" s="9">
        <f>+K51/'Total x Ano'!$C$30</f>
        <v>1.6042731583510244E-4</v>
      </c>
      <c r="Y51" s="9">
        <f>+L51/'Total x Ano'!$C$30</f>
        <v>3.5735237168681164E-3</v>
      </c>
    </row>
    <row r="52" spans="1:25" x14ac:dyDescent="0.25">
      <c r="A52" s="1" t="s">
        <v>543</v>
      </c>
      <c r="B52" s="189">
        <f>+'SCC x Atuacao = Comércio'!B52+'SCC x Atuacao = Serv. Industria'!B52</f>
        <v>177276.99846232691</v>
      </c>
      <c r="C52" s="189">
        <f>+'SCC x Atuacao = Comércio'!C52+'SCC x Atuacao = Serv. Industria'!C52</f>
        <v>97413.628273836366</v>
      </c>
      <c r="D52" s="189">
        <f>+'SCC x Atuacao = Comércio'!D52+'SCC x Atuacao = Serv. Industria'!D52</f>
        <v>1102580.5458286367</v>
      </c>
      <c r="E52" s="189">
        <f>+'SCC x Atuacao = Comércio'!E52+'SCC x Atuacao = Serv. Industria'!E52</f>
        <v>3431.2784440144537</v>
      </c>
      <c r="F52" s="189">
        <f>+'SCC x Atuacao = Comércio'!F52+'SCC x Atuacao = Serv. Industria'!F52</f>
        <v>1683662.7682509033</v>
      </c>
      <c r="G52" s="189">
        <f>+'SCC x Atuacao = Comércio'!G52+'SCC x Atuacao = Serv. Industria'!G52</f>
        <v>77452.878642951517</v>
      </c>
      <c r="H52" s="189">
        <f>+'SCC x Atuacao = Comércio'!H52+'SCC x Atuacao = Serv. Industria'!H52</f>
        <v>103730.04636823307</v>
      </c>
      <c r="I52" s="189">
        <f>+'SCC x Atuacao = Comércio'!I52+'SCC x Atuacao = Serv. Industria'!I52</f>
        <v>159678.80205118217</v>
      </c>
      <c r="J52" s="189">
        <f>+'SCC x Atuacao = Comércio'!J52+'SCC x Atuacao = Serv. Industria'!J52</f>
        <v>35391.951390606082</v>
      </c>
      <c r="K52" s="189">
        <f>+'SCC x Atuacao = Comércio'!K52+'SCC x Atuacao = Serv. Industria'!K52</f>
        <v>284705.46977301303</v>
      </c>
      <c r="L52" s="190">
        <f t="shared" si="1"/>
        <v>3725324.3674857034</v>
      </c>
      <c r="N52" s="1" t="s">
        <v>543</v>
      </c>
      <c r="O52" s="9">
        <f>+B52/'Total x Ano'!$C$30</f>
        <v>1.0340385720041267E-3</v>
      </c>
      <c r="P52" s="9">
        <f>+C52/'Total x Ano'!$C$30</f>
        <v>5.6820371479509549E-4</v>
      </c>
      <c r="Q52" s="9">
        <f>+D52/'Total x Ano'!$C$30</f>
        <v>6.4312393768921963E-3</v>
      </c>
      <c r="R52" s="9">
        <f>+E52/'Total x Ano'!$C$30</f>
        <v>2.0014295668206771E-5</v>
      </c>
      <c r="S52" s="9">
        <f>+F52/'Total x Ano'!$C$30</f>
        <v>9.8206324549693497E-3</v>
      </c>
      <c r="T52" s="9">
        <f>+G52/'Total x Ano'!$C$30</f>
        <v>4.5177470695154093E-4</v>
      </c>
      <c r="U52" s="9">
        <f>+H52/'Total x Ano'!$C$30</f>
        <v>6.0504673449400471E-4</v>
      </c>
      <c r="V52" s="9">
        <f>+I52/'Total x Ano'!$C$30</f>
        <v>9.3139009507441756E-4</v>
      </c>
      <c r="W52" s="9">
        <f>+J52/'Total x Ano'!$C$30</f>
        <v>2.0643762695564209E-4</v>
      </c>
      <c r="X52" s="9">
        <f>+K52/'Total x Ano'!$C$30</f>
        <v>1.6606578403255885E-3</v>
      </c>
      <c r="Y52" s="9">
        <f>+L52/'Total x Ano'!$C$30</f>
        <v>2.1729435418130168E-2</v>
      </c>
    </row>
    <row r="53" spans="1:25" x14ac:dyDescent="0.25">
      <c r="A53" s="1" t="s">
        <v>544</v>
      </c>
      <c r="B53" s="189">
        <f>+'SCC x Atuacao = Comércio'!B53+'SCC x Atuacao = Serv. Industria'!B53</f>
        <v>997572.8545452184</v>
      </c>
      <c r="C53" s="189">
        <f>+'SCC x Atuacao = Comércio'!C53+'SCC x Atuacao = Serv. Industria'!C53</f>
        <v>292398.5691463711</v>
      </c>
      <c r="D53" s="189">
        <f>+'SCC x Atuacao = Comércio'!D53+'SCC x Atuacao = Serv. Industria'!D53</f>
        <v>3272339.555158163</v>
      </c>
      <c r="E53" s="189">
        <f>+'SCC x Atuacao = Comércio'!E53+'SCC x Atuacao = Serv. Industria'!E53</f>
        <v>19674.63538176717</v>
      </c>
      <c r="F53" s="189">
        <f>+'SCC x Atuacao = Comércio'!F53+'SCC x Atuacao = Serv. Industria'!F53</f>
        <v>3924773.1028865576</v>
      </c>
      <c r="G53" s="189">
        <f>+'SCC x Atuacao = Comércio'!G53+'SCC x Atuacao = Serv. Industria'!G53</f>
        <v>211425.70315274523</v>
      </c>
      <c r="H53" s="189">
        <f>+'SCC x Atuacao = Comércio'!H53+'SCC x Atuacao = Serv. Industria'!H53</f>
        <v>250516.23752934358</v>
      </c>
      <c r="I53" s="189">
        <f>+'SCC x Atuacao = Comércio'!I53+'SCC x Atuacao = Serv. Industria'!I53</f>
        <v>425593.96217947098</v>
      </c>
      <c r="J53" s="189">
        <f>+'SCC x Atuacao = Comércio'!J53+'SCC x Atuacao = Serv. Industria'!J53</f>
        <v>138727.52587720513</v>
      </c>
      <c r="K53" s="189">
        <f>+'SCC x Atuacao = Comércio'!K53+'SCC x Atuacao = Serv. Industria'!K53</f>
        <v>474401.21269373305</v>
      </c>
      <c r="L53" s="190">
        <f t="shared" si="1"/>
        <v>10007423.358550575</v>
      </c>
      <c r="N53" s="1" t="s">
        <v>544</v>
      </c>
      <c r="O53" s="9">
        <f>+B53/'Total x Ano'!$C$30</f>
        <v>5.8187402704882102E-3</v>
      </c>
      <c r="P53" s="9">
        <f>+C53/'Total x Ano'!$C$30</f>
        <v>1.7055309008992281E-3</v>
      </c>
      <c r="Q53" s="9">
        <f>+D53/'Total x Ano'!$C$30</f>
        <v>1.9087221411002404E-2</v>
      </c>
      <c r="R53" s="9">
        <f>+E53/'Total x Ano'!$C$30</f>
        <v>1.1476013273762507E-4</v>
      </c>
      <c r="S53" s="9">
        <f>+F53/'Total x Ano'!$C$30</f>
        <v>2.2892799460452643E-2</v>
      </c>
      <c r="T53" s="9">
        <f>+G53/'Total x Ano'!$C$30</f>
        <v>1.2332244683141589E-3</v>
      </c>
      <c r="U53" s="9">
        <f>+H53/'Total x Ano'!$C$30</f>
        <v>1.4612355509490327E-3</v>
      </c>
      <c r="V53" s="9">
        <f>+I53/'Total x Ano'!$C$30</f>
        <v>2.4824459840973668E-3</v>
      </c>
      <c r="W53" s="9">
        <f>+J53/'Total x Ano'!$C$30</f>
        <v>8.0918344737326527E-4</v>
      </c>
      <c r="X53" s="9">
        <f>+K53/'Total x Ano'!$C$30</f>
        <v>2.7671336765953888E-3</v>
      </c>
      <c r="Y53" s="9">
        <f>+L53/'Total x Ano'!$C$30</f>
        <v>5.8372275302909317E-2</v>
      </c>
    </row>
    <row r="54" spans="1:25" x14ac:dyDescent="0.25">
      <c r="A54" s="1" t="s">
        <v>545</v>
      </c>
      <c r="B54" s="189">
        <f>+'SCC x Atuacao = Comércio'!B54+'SCC x Atuacao = Serv. Industria'!B54</f>
        <v>101984.25324003355</v>
      </c>
      <c r="C54" s="189">
        <f>+'SCC x Atuacao = Comércio'!C54+'SCC x Atuacao = Serv. Industria'!C54</f>
        <v>25453.773957747377</v>
      </c>
      <c r="D54" s="189">
        <f>+'SCC x Atuacao = Comércio'!D54+'SCC x Atuacao = Serv. Industria'!D54</f>
        <v>1077124.8662441338</v>
      </c>
      <c r="E54" s="189">
        <f>+'SCC x Atuacao = Comércio'!E54+'SCC x Atuacao = Serv. Industria'!E54</f>
        <v>1337.3090060293912</v>
      </c>
      <c r="F54" s="189">
        <f>+'SCC x Atuacao = Comércio'!F54+'SCC x Atuacao = Serv. Industria'!F54</f>
        <v>965019.8282552131</v>
      </c>
      <c r="G54" s="189">
        <f>+'SCC x Atuacao = Comércio'!G54+'SCC x Atuacao = Serv. Industria'!G54</f>
        <v>34168.619809373704</v>
      </c>
      <c r="H54" s="189">
        <f>+'SCC x Atuacao = Comércio'!H54+'SCC x Atuacao = Serv. Industria'!H54</f>
        <v>37150.416303520731</v>
      </c>
      <c r="I54" s="189">
        <f>+'SCC x Atuacao = Comércio'!I54+'SCC x Atuacao = Serv. Industria'!I54</f>
        <v>86580.812726136443</v>
      </c>
      <c r="J54" s="189">
        <f>+'SCC x Atuacao = Comércio'!J54+'SCC x Atuacao = Serv. Industria'!J54</f>
        <v>30573.505875475988</v>
      </c>
      <c r="K54" s="189">
        <f>+'SCC x Atuacao = Comércio'!K54+'SCC x Atuacao = Serv. Industria'!K54</f>
        <v>90595.853334796542</v>
      </c>
      <c r="L54" s="190">
        <f t="shared" si="1"/>
        <v>2449989.2387524606</v>
      </c>
      <c r="N54" s="1" t="s">
        <v>545</v>
      </c>
      <c r="O54" s="9">
        <f>+B54/'Total x Ano'!$C$30</f>
        <v>5.9486370201400883E-4</v>
      </c>
      <c r="P54" s="9">
        <f>+C54/'Total x Ano'!$C$30</f>
        <v>1.4846925604383032E-4</v>
      </c>
      <c r="Q54" s="9">
        <f>+D54/'Total x Ano'!$C$30</f>
        <v>6.2827590055227105E-3</v>
      </c>
      <c r="R54" s="9">
        <f>+E54/'Total x Ano'!$C$30</f>
        <v>7.800386439963076E-6</v>
      </c>
      <c r="S54" s="9">
        <f>+F54/'Total x Ano'!$C$30</f>
        <v>5.6288618028285543E-3</v>
      </c>
      <c r="T54" s="9">
        <f>+G54/'Total x Ano'!$C$30</f>
        <v>1.993020591588199E-4</v>
      </c>
      <c r="U54" s="9">
        <f>+H54/'Total x Ano'!$C$30</f>
        <v>2.1669457265780005E-4</v>
      </c>
      <c r="V54" s="9">
        <f>+I54/'Total x Ano'!$C$30</f>
        <v>5.0501701140498727E-4</v>
      </c>
      <c r="W54" s="9">
        <f>+J54/'Total x Ano'!$C$30</f>
        <v>1.7833212786121992E-4</v>
      </c>
      <c r="X54" s="9">
        <f>+K54/'Total x Ano'!$C$30</f>
        <v>5.2843633197973035E-4</v>
      </c>
      <c r="Y54" s="9">
        <f>+L54/'Total x Ano'!$C$30</f>
        <v>1.4290536255911625E-2</v>
      </c>
    </row>
    <row r="55" spans="1:25" x14ac:dyDescent="0.25">
      <c r="A55" s="1" t="s">
        <v>546</v>
      </c>
      <c r="B55" s="189">
        <f>+'SCC x Atuacao = Comércio'!B55+'SCC x Atuacao = Serv. Industria'!B55</f>
        <v>1749925.7416360322</v>
      </c>
      <c r="C55" s="189">
        <f>+'SCC x Atuacao = Comércio'!C55+'SCC x Atuacao = Serv. Industria'!C55</f>
        <v>373625.41775690299</v>
      </c>
      <c r="D55" s="189">
        <f>+'SCC x Atuacao = Comércio'!D55+'SCC x Atuacao = Serv. Industria'!D55</f>
        <v>16823293.957649089</v>
      </c>
      <c r="E55" s="189">
        <f>+'SCC x Atuacao = Comércio'!E55+'SCC x Atuacao = Serv. Industria'!E55</f>
        <v>34137.696165404959</v>
      </c>
      <c r="F55" s="189">
        <f>+'SCC x Atuacao = Comércio'!F55+'SCC x Atuacao = Serv. Industria'!F55</f>
        <v>7468847.8524249662</v>
      </c>
      <c r="G55" s="189">
        <f>+'SCC x Atuacao = Comércio'!G55+'SCC x Atuacao = Serv. Industria'!G55</f>
        <v>341448.21506157162</v>
      </c>
      <c r="H55" s="189">
        <f>+'SCC x Atuacao = Comércio'!H55+'SCC x Atuacao = Serv. Industria'!H55</f>
        <v>239481.12601960127</v>
      </c>
      <c r="I55" s="189">
        <f>+'SCC x Atuacao = Comércio'!I55+'SCC x Atuacao = Serv. Industria'!I55</f>
        <v>766503.90765490523</v>
      </c>
      <c r="J55" s="189">
        <f>+'SCC x Atuacao = Comércio'!J55+'SCC x Atuacao = Serv. Industria'!J55</f>
        <v>300134.64148974215</v>
      </c>
      <c r="K55" s="189">
        <f>+'SCC x Atuacao = Comércio'!K55+'SCC x Atuacao = Serv. Industria'!K55</f>
        <v>1304174.0886965166</v>
      </c>
      <c r="L55" s="190">
        <f t="shared" si="1"/>
        <v>29401572.644554731</v>
      </c>
      <c r="N55" s="1" t="s">
        <v>546</v>
      </c>
      <c r="O55" s="9">
        <f>+B55/'Total x Ano'!$C$30</f>
        <v>1.0207137590831444E-2</v>
      </c>
      <c r="P55" s="9">
        <f>+C55/'Total x Ano'!$C$30</f>
        <v>2.1793187880710589E-3</v>
      </c>
      <c r="Q55" s="9">
        <f>+D55/'Total x Ano'!$C$30</f>
        <v>9.812855029847499E-2</v>
      </c>
      <c r="R55" s="9">
        <f>+E55/'Total x Ano'!$C$30</f>
        <v>1.9912168471132835E-4</v>
      </c>
      <c r="S55" s="9">
        <f>+F55/'Total x Ano'!$C$30</f>
        <v>4.3565024424072875E-2</v>
      </c>
      <c r="T55" s="9">
        <f>+G55/'Total x Ano'!$C$30</f>
        <v>1.9916324609402527E-3</v>
      </c>
      <c r="U55" s="9">
        <f>+H55/'Total x Ano'!$C$30</f>
        <v>1.396868875935268E-3</v>
      </c>
      <c r="V55" s="9">
        <f>+I55/'Total x Ano'!$C$30</f>
        <v>4.4709387736813211E-3</v>
      </c>
      <c r="W55" s="9">
        <f>+J55/'Total x Ano'!$C$30</f>
        <v>1.7506546184048581E-3</v>
      </c>
      <c r="X55" s="9">
        <f>+K55/'Total x Ano'!$C$30</f>
        <v>7.6071138614585291E-3</v>
      </c>
      <c r="Y55" s="9">
        <f>+L55/'Total x Ano'!$C$30</f>
        <v>0.17149636137658192</v>
      </c>
    </row>
    <row r="56" spans="1:25" x14ac:dyDescent="0.25">
      <c r="A56" s="1" t="s">
        <v>547</v>
      </c>
      <c r="B56" s="189">
        <f>+'SCC x Atuacao = Comércio'!B56+'SCC x Atuacao = Serv. Industria'!B56</f>
        <v>3838812.8250067653</v>
      </c>
      <c r="C56" s="189">
        <f>+'SCC x Atuacao = Comércio'!C56+'SCC x Atuacao = Serv. Industria'!C56</f>
        <v>964973.72270457237</v>
      </c>
      <c r="D56" s="189">
        <f>+'SCC x Atuacao = Comércio'!D56+'SCC x Atuacao = Serv. Industria'!D56</f>
        <v>25750741.862978958</v>
      </c>
      <c r="E56" s="189">
        <f>+'SCC x Atuacao = Comércio'!E56+'SCC x Atuacao = Serv. Industria'!E56</f>
        <v>256826.5606478327</v>
      </c>
      <c r="F56" s="189">
        <f>+'SCC x Atuacao = Comércio'!F56+'SCC x Atuacao = Serv. Industria'!F56</f>
        <v>32317229.904495586</v>
      </c>
      <c r="G56" s="189">
        <f>+'SCC x Atuacao = Comércio'!G56+'SCC x Atuacao = Serv. Industria'!G56</f>
        <v>1257850.6478079185</v>
      </c>
      <c r="H56" s="189">
        <f>+'SCC x Atuacao = Comércio'!H56+'SCC x Atuacao = Serv. Industria'!H56</f>
        <v>2805272.6987896445</v>
      </c>
      <c r="I56" s="189">
        <f>+'SCC x Atuacao = Comércio'!I56+'SCC x Atuacao = Serv. Industria'!I56</f>
        <v>1960745.7154759541</v>
      </c>
      <c r="J56" s="189">
        <f>+'SCC x Atuacao = Comércio'!J56+'SCC x Atuacao = Serv. Industria'!J56</f>
        <v>676171.89770659478</v>
      </c>
      <c r="K56" s="189">
        <f>+'SCC x Atuacao = Comércio'!K56+'SCC x Atuacao = Serv. Industria'!K56</f>
        <v>9713624.7971541937</v>
      </c>
      <c r="L56" s="190">
        <f t="shared" si="1"/>
        <v>79542250.632768035</v>
      </c>
      <c r="N56" s="1" t="s">
        <v>547</v>
      </c>
      <c r="O56" s="9">
        <f>+B56/'Total x Ano'!$C$30</f>
        <v>2.2391401965239595E-2</v>
      </c>
      <c r="P56" s="9">
        <f>+C56/'Total x Ano'!$C$30</f>
        <v>5.6285928738746592E-3</v>
      </c>
      <c r="Q56" s="9">
        <f>+D56/'Total x Ano'!$C$30</f>
        <v>0.15020143941403769</v>
      </c>
      <c r="R56" s="9">
        <f>+E56/'Total x Ano'!$C$30</f>
        <v>1.4980430192778342E-3</v>
      </c>
      <c r="S56" s="9">
        <f>+F56/'Total x Ano'!$C$30</f>
        <v>0.18850309149765512</v>
      </c>
      <c r="T56" s="9">
        <f>+G56/'Total x Ano'!$C$30</f>
        <v>7.3369139760687567E-3</v>
      </c>
      <c r="U56" s="9">
        <f>+H56/'Total x Ano'!$C$30</f>
        <v>1.6362868283530008E-2</v>
      </c>
      <c r="V56" s="9">
        <f>+I56/'Total x Ano'!$C$30</f>
        <v>1.1436828902114034E-2</v>
      </c>
      <c r="W56" s="9">
        <f>+J56/'Total x Ano'!$C$30</f>
        <v>3.944041413147188E-3</v>
      </c>
      <c r="X56" s="9">
        <f>+K56/'Total x Ano'!$C$30</f>
        <v>5.6658578390629183E-2</v>
      </c>
      <c r="Y56" s="9">
        <f>+L56/'Total x Ano'!$C$30</f>
        <v>0.46396179973557417</v>
      </c>
    </row>
    <row r="57" spans="1:25" x14ac:dyDescent="0.25">
      <c r="A57" s="1" t="s">
        <v>548</v>
      </c>
      <c r="B57" s="189">
        <f>+'SCC x Atuacao = Comércio'!B57+'SCC x Atuacao = Serv. Industria'!B57</f>
        <v>552833.7072804498</v>
      </c>
      <c r="C57" s="189">
        <f>+'SCC x Atuacao = Comércio'!C57+'SCC x Atuacao = Serv. Industria'!C57</f>
        <v>242328.59616181554</v>
      </c>
      <c r="D57" s="189">
        <f>+'SCC x Atuacao = Comércio'!D57+'SCC x Atuacao = Serv. Industria'!D57</f>
        <v>2545226.6536988635</v>
      </c>
      <c r="E57" s="189">
        <f>+'SCC x Atuacao = Comércio'!E57+'SCC x Atuacao = Serv. Industria'!E57</f>
        <v>38331.846138027511</v>
      </c>
      <c r="F57" s="189">
        <f>+'SCC x Atuacao = Comércio'!F57+'SCC x Atuacao = Serv. Industria'!F57</f>
        <v>4080621.3986713532</v>
      </c>
      <c r="G57" s="189">
        <f>+'SCC x Atuacao = Comércio'!G57+'SCC x Atuacao = Serv. Industria'!G57</f>
        <v>158699.21132244091</v>
      </c>
      <c r="H57" s="189">
        <f>+'SCC x Atuacao = Comércio'!H57+'SCC x Atuacao = Serv. Industria'!H57</f>
        <v>255318.56300467224</v>
      </c>
      <c r="I57" s="189">
        <f>+'SCC x Atuacao = Comércio'!I57+'SCC x Atuacao = Serv. Industria'!I57</f>
        <v>257729.15425777546</v>
      </c>
      <c r="J57" s="189">
        <f>+'SCC x Atuacao = Comércio'!J57+'SCC x Atuacao = Serv. Industria'!J57</f>
        <v>143694.80098108351</v>
      </c>
      <c r="K57" s="189">
        <f>+'SCC x Atuacao = Comércio'!K57+'SCC x Atuacao = Serv. Industria'!K57</f>
        <v>497984.53784660203</v>
      </c>
      <c r="L57" s="190">
        <f t="shared" si="1"/>
        <v>8772768.4693630841</v>
      </c>
      <c r="N57" s="1" t="s">
        <v>548</v>
      </c>
      <c r="O57" s="9">
        <f>+B57/'Total x Ano'!$C$30</f>
        <v>3.2246223829963212E-3</v>
      </c>
      <c r="P57" s="9">
        <f>+C57/'Total x Ano'!$C$30</f>
        <v>1.4134778775836423E-3</v>
      </c>
      <c r="Q57" s="9">
        <f>+D57/'Total x Ano'!$C$30</f>
        <v>1.4846046341296281E-2</v>
      </c>
      <c r="R57" s="9">
        <f>+E57/'Total x Ano'!$C$30</f>
        <v>2.2358573185833261E-4</v>
      </c>
      <c r="S57" s="9">
        <f>+F57/'Total x Ano'!$C$30</f>
        <v>2.3801846604867342E-2</v>
      </c>
      <c r="T57" s="9">
        <f>+G57/'Total x Ano'!$C$30</f>
        <v>9.2567624270167815E-4</v>
      </c>
      <c r="U57" s="9">
        <f>+H57/'Total x Ano'!$C$30</f>
        <v>1.4892470235026091E-3</v>
      </c>
      <c r="V57" s="9">
        <f>+I57/'Total x Ano'!$C$30</f>
        <v>1.5033077553441073E-3</v>
      </c>
      <c r="W57" s="9">
        <f>+J57/'Total x Ano'!$C$30</f>
        <v>8.3815705421294551E-4</v>
      </c>
      <c r="X57" s="9">
        <f>+K57/'Total x Ano'!$C$30</f>
        <v>2.9046927963667217E-3</v>
      </c>
      <c r="Y57" s="9">
        <f>+L57/'Total x Ano'!$C$30</f>
        <v>5.1170659810729983E-2</v>
      </c>
    </row>
    <row r="58" spans="1:25" x14ac:dyDescent="0.25">
      <c r="A58" s="1" t="s">
        <v>549</v>
      </c>
      <c r="B58" s="189">
        <f>+'SCC x Atuacao = Comércio'!B58+'SCC x Atuacao = Serv. Industria'!B58</f>
        <v>334678.05004919961</v>
      </c>
      <c r="C58" s="189">
        <f>+'SCC x Atuacao = Comércio'!C58+'SCC x Atuacao = Serv. Industria'!C58</f>
        <v>144738.29269178031</v>
      </c>
      <c r="D58" s="189">
        <f>+'SCC x Atuacao = Comércio'!D58+'SCC x Atuacao = Serv. Industria'!D58</f>
        <v>1786666.4953342101</v>
      </c>
      <c r="E58" s="189">
        <f>+'SCC x Atuacao = Comércio'!E58+'SCC x Atuacao = Serv. Industria'!E58</f>
        <v>12437.561453760756</v>
      </c>
      <c r="F58" s="189">
        <f>+'SCC x Atuacao = Comércio'!F58+'SCC x Atuacao = Serv. Industria'!F58</f>
        <v>1418708.3157430384</v>
      </c>
      <c r="G58" s="189">
        <f>+'SCC x Atuacao = Comércio'!G58+'SCC x Atuacao = Serv. Industria'!G58</f>
        <v>129908.12311982075</v>
      </c>
      <c r="H58" s="189">
        <f>+'SCC x Atuacao = Comércio'!H58+'SCC x Atuacao = Serv. Industria'!H58</f>
        <v>215069.6550649617</v>
      </c>
      <c r="I58" s="189">
        <f>+'SCC x Atuacao = Comércio'!I58+'SCC x Atuacao = Serv. Industria'!I58</f>
        <v>180375.49895111046</v>
      </c>
      <c r="J58" s="189">
        <f>+'SCC x Atuacao = Comércio'!J58+'SCC x Atuacao = Serv. Industria'!J58</f>
        <v>6969.3787684496638</v>
      </c>
      <c r="K58" s="189">
        <f>+'SCC x Atuacao = Comércio'!K58+'SCC x Atuacao = Serv. Industria'!K58</f>
        <v>246876.18939130235</v>
      </c>
      <c r="L58" s="190">
        <f t="shared" si="1"/>
        <v>4476427.5605676332</v>
      </c>
      <c r="N58" s="1" t="s">
        <v>549</v>
      </c>
      <c r="O58" s="9">
        <f>+B58/'Total x Ano'!$C$30</f>
        <v>1.9521427819500412E-3</v>
      </c>
      <c r="P58" s="9">
        <f>+C58/'Total x Ano'!$C$30</f>
        <v>8.4424363446749758E-4</v>
      </c>
      <c r="Q58" s="9">
        <f>+D58/'Total x Ano'!$C$30</f>
        <v>1.0421442643477588E-2</v>
      </c>
      <c r="R58" s="9">
        <f>+E58/'Total x Ano'!$C$30</f>
        <v>7.2547021872064322E-5</v>
      </c>
      <c r="S58" s="9">
        <f>+F58/'Total x Ano'!$C$30</f>
        <v>8.2751802750826858E-3</v>
      </c>
      <c r="T58" s="9">
        <f>+G58/'Total x Ano'!$C$30</f>
        <v>7.577407745376633E-4</v>
      </c>
      <c r="U58" s="9">
        <f>+H58/'Total x Ano'!$C$30</f>
        <v>1.2544792665363928E-3</v>
      </c>
      <c r="V58" s="9">
        <f>+I58/'Total x Ano'!$C$30</f>
        <v>1.0521118079488154E-3</v>
      </c>
      <c r="W58" s="9">
        <f>+J58/'Total x Ano'!$C$30</f>
        <v>4.0651672422212428E-5</v>
      </c>
      <c r="X58" s="9">
        <f>+K58/'Total x Ano'!$C$30</f>
        <v>1.4400035230416653E-3</v>
      </c>
      <c r="Y58" s="9">
        <f>+L58/'Total x Ano'!$C$30</f>
        <v>2.611054340133662E-2</v>
      </c>
    </row>
    <row r="59" spans="1:25" x14ac:dyDescent="0.25">
      <c r="A59" s="1" t="s">
        <v>550</v>
      </c>
      <c r="B59" s="189">
        <f>+'SCC x Atuacao = Comércio'!B59+'SCC x Atuacao = Serv. Industria'!B59</f>
        <v>800144.48345145152</v>
      </c>
      <c r="C59" s="189">
        <f>+'SCC x Atuacao = Comércio'!C59+'SCC x Atuacao = Serv. Industria'!C59</f>
        <v>181853.31892167381</v>
      </c>
      <c r="D59" s="189">
        <f>+'SCC x Atuacao = Comércio'!D59+'SCC x Atuacao = Serv. Industria'!D59</f>
        <v>3827447.6539111901</v>
      </c>
      <c r="E59" s="189">
        <f>+'SCC x Atuacao = Comércio'!E59+'SCC x Atuacao = Serv. Industria'!E59</f>
        <v>11336.086687416357</v>
      </c>
      <c r="F59" s="189">
        <f>+'SCC x Atuacao = Comércio'!F59+'SCC x Atuacao = Serv. Industria'!F59</f>
        <v>3692074.5322602512</v>
      </c>
      <c r="G59" s="189">
        <f>+'SCC x Atuacao = Comércio'!G59+'SCC x Atuacao = Serv. Industria'!G59</f>
        <v>167388.40593179117</v>
      </c>
      <c r="H59" s="189">
        <f>+'SCC x Atuacao = Comércio'!H59+'SCC x Atuacao = Serv. Industria'!H59</f>
        <v>108654.59949749373</v>
      </c>
      <c r="I59" s="189">
        <f>+'SCC x Atuacao = Comércio'!I59+'SCC x Atuacao = Serv. Industria'!I59</f>
        <v>281873.12864171015</v>
      </c>
      <c r="J59" s="189">
        <f>+'SCC x Atuacao = Comércio'!J59+'SCC x Atuacao = Serv. Industria'!J59</f>
        <v>20869.714724180569</v>
      </c>
      <c r="K59" s="189">
        <f>+'SCC x Atuacao = Comércio'!K59+'SCC x Atuacao = Serv. Industria'!K59</f>
        <v>665951.2190149927</v>
      </c>
      <c r="L59" s="190">
        <f t="shared" si="1"/>
        <v>9757593.1430421527</v>
      </c>
      <c r="N59" s="1" t="s">
        <v>550</v>
      </c>
      <c r="O59" s="9">
        <f>+B59/'Total x Ano'!$C$30</f>
        <v>4.6671608062054644E-3</v>
      </c>
      <c r="P59" s="9">
        <f>+C59/'Total x Ano'!$C$30</f>
        <v>1.0607317804511435E-3</v>
      </c>
      <c r="Q59" s="9">
        <f>+D59/'Total x Ano'!$C$30</f>
        <v>2.2325110086472543E-2</v>
      </c>
      <c r="R59" s="9">
        <f>+E59/'Total x Ano'!$C$30</f>
        <v>6.6122232393629054E-5</v>
      </c>
      <c r="S59" s="9">
        <f>+F59/'Total x Ano'!$C$30</f>
        <v>2.1535492535330256E-2</v>
      </c>
      <c r="T59" s="9">
        <f>+G59/'Total x Ano'!$C$30</f>
        <v>9.7635942474815158E-4</v>
      </c>
      <c r="U59" s="9">
        <f>+H59/'Total x Ano'!$C$30</f>
        <v>6.3377114843212357E-4</v>
      </c>
      <c r="V59" s="9">
        <f>+I59/'Total x Ano'!$C$30</f>
        <v>1.6441370846480641E-3</v>
      </c>
      <c r="W59" s="9">
        <f>+J59/'Total x Ano'!$C$30</f>
        <v>1.21730908119539E-4</v>
      </c>
      <c r="X59" s="9">
        <f>+K59/'Total x Ano'!$C$30</f>
        <v>3.8844252413321903E-3</v>
      </c>
      <c r="Y59" s="9">
        <f>+L59/'Total x Ano'!$C$30</f>
        <v>5.6915041248133118E-2</v>
      </c>
    </row>
    <row r="60" spans="1:25" x14ac:dyDescent="0.25">
      <c r="A60" s="1" t="s">
        <v>551</v>
      </c>
      <c r="B60" s="189">
        <f>+'SCC x Atuacao = Comércio'!B60+'SCC x Atuacao = Serv. Industria'!B60</f>
        <v>38090.279404019733</v>
      </c>
      <c r="C60" s="189">
        <f>+'SCC x Atuacao = Comércio'!C60+'SCC x Atuacao = Serv. Industria'!C60</f>
        <v>33950.226172008901</v>
      </c>
      <c r="D60" s="189">
        <f>+'SCC x Atuacao = Comércio'!D60+'SCC x Atuacao = Serv. Industria'!D60</f>
        <v>495614.79143445264</v>
      </c>
      <c r="E60" s="189">
        <f>+'SCC x Atuacao = Comércio'!E60+'SCC x Atuacao = Serv. Industria'!E60</f>
        <v>427.70048882114952</v>
      </c>
      <c r="F60" s="189">
        <f>+'SCC x Atuacao = Comércio'!F60+'SCC x Atuacao = Serv. Industria'!F60</f>
        <v>266525.45441348688</v>
      </c>
      <c r="G60" s="189">
        <f>+'SCC x Atuacao = Comércio'!G60+'SCC x Atuacao = Serv. Industria'!G60</f>
        <v>17840.641259276948</v>
      </c>
      <c r="H60" s="189">
        <f>+'SCC x Atuacao = Comércio'!H60+'SCC x Atuacao = Serv. Industria'!H60</f>
        <v>43677.533039254209</v>
      </c>
      <c r="I60" s="189">
        <f>+'SCC x Atuacao = Comércio'!I60+'SCC x Atuacao = Serv. Industria'!I60</f>
        <v>26260.701116899359</v>
      </c>
      <c r="J60" s="189">
        <f>+'SCC x Atuacao = Comércio'!J60+'SCC x Atuacao = Serv. Industria'!J60</f>
        <v>3187.6317085429946</v>
      </c>
      <c r="K60" s="189">
        <f>+'SCC x Atuacao = Comércio'!K60+'SCC x Atuacao = Serv. Industria'!K60</f>
        <v>49656.849108377486</v>
      </c>
      <c r="L60" s="190">
        <f t="shared" si="1"/>
        <v>975231.8081451403</v>
      </c>
      <c r="N60" s="1" t="s">
        <v>551</v>
      </c>
      <c r="O60" s="9">
        <f>+B60/'Total x Ano'!$C$30</f>
        <v>2.2217669784464932E-4</v>
      </c>
      <c r="P60" s="9">
        <f>+C60/'Total x Ano'!$C$30</f>
        <v>1.9802819144403298E-4</v>
      </c>
      <c r="Q60" s="9">
        <f>+D60/'Total x Ano'!$C$30</f>
        <v>2.8908703082984144E-3</v>
      </c>
      <c r="R60" s="9">
        <f>+E60/'Total x Ano'!$C$30</f>
        <v>2.4947331382084109E-6</v>
      </c>
      <c r="S60" s="9">
        <f>+F60/'Total x Ano'!$C$30</f>
        <v>1.5546156730707518E-3</v>
      </c>
      <c r="T60" s="9">
        <f>+G60/'Total x Ano'!$C$30</f>
        <v>1.0406263289312744E-4</v>
      </c>
      <c r="U60" s="9">
        <f>+H60/'Total x Ano'!$C$30</f>
        <v>2.5476657594793005E-4</v>
      </c>
      <c r="V60" s="9">
        <f>+I60/'Total x Ano'!$C$30</f>
        <v>1.5317597950258844E-4</v>
      </c>
      <c r="W60" s="9">
        <f>+J60/'Total x Ano'!$C$30</f>
        <v>1.8593129219058464E-5</v>
      </c>
      <c r="X60" s="9">
        <f>+K60/'Total x Ano'!$C$30</f>
        <v>2.8964331406571513E-4</v>
      </c>
      <c r="Y60" s="9">
        <f>+L60/'Total x Ano'!$C$30</f>
        <v>5.6884272354244762E-3</v>
      </c>
    </row>
    <row r="61" spans="1:25" x14ac:dyDescent="0.25">
      <c r="A61" s="1" t="s">
        <v>552</v>
      </c>
      <c r="B61" s="189">
        <f>+'SCC x Atuacao = Comércio'!B61+'SCC x Atuacao = Serv. Industria'!B61</f>
        <v>53611.327138406166</v>
      </c>
      <c r="C61" s="189">
        <f>+'SCC x Atuacao = Comércio'!C61+'SCC x Atuacao = Serv. Industria'!C61</f>
        <v>55072.696040124458</v>
      </c>
      <c r="D61" s="189">
        <f>+'SCC x Atuacao = Comércio'!D61+'SCC x Atuacao = Serv. Industria'!D61</f>
        <v>356604.87041550351</v>
      </c>
      <c r="E61" s="189">
        <f>+'SCC x Atuacao = Comércio'!E61+'SCC x Atuacao = Serv. Industria'!E61</f>
        <v>9942.0452284876046</v>
      </c>
      <c r="F61" s="189">
        <f>+'SCC x Atuacao = Comércio'!F61+'SCC x Atuacao = Serv. Industria'!F61</f>
        <v>328069.91803002672</v>
      </c>
      <c r="G61" s="189">
        <f>+'SCC x Atuacao = Comércio'!G61+'SCC x Atuacao = Serv. Industria'!G61</f>
        <v>18211.821239628491</v>
      </c>
      <c r="H61" s="189">
        <f>+'SCC x Atuacao = Comércio'!H61+'SCC x Atuacao = Serv. Industria'!H61</f>
        <v>17694.284177678714</v>
      </c>
      <c r="I61" s="189">
        <f>+'SCC x Atuacao = Comércio'!I61+'SCC x Atuacao = Serv. Industria'!I61</f>
        <v>49574.9802804387</v>
      </c>
      <c r="J61" s="189">
        <f>+'SCC x Atuacao = Comércio'!J61+'SCC x Atuacao = Serv. Industria'!J61</f>
        <v>1124.6086548256094</v>
      </c>
      <c r="K61" s="189">
        <f>+'SCC x Atuacao = Comércio'!K61+'SCC x Atuacao = Serv. Industria'!K61</f>
        <v>53629.25759515979</v>
      </c>
      <c r="L61" s="190">
        <f t="shared" si="1"/>
        <v>943535.80880027974</v>
      </c>
      <c r="N61" s="1" t="s">
        <v>552</v>
      </c>
      <c r="O61" s="9">
        <f>+B61/'Total x Ano'!$C$30</f>
        <v>3.1270937932325341E-4</v>
      </c>
      <c r="P61" s="9">
        <f>+C61/'Total x Ano'!$C$30</f>
        <v>3.2123339442623449E-4</v>
      </c>
      <c r="Q61" s="9">
        <f>+D61/'Total x Ano'!$C$30</f>
        <v>2.0800396789915497E-3</v>
      </c>
      <c r="R61" s="9">
        <f>+E61/'Total x Ano'!$C$30</f>
        <v>5.7990931367503173E-5</v>
      </c>
      <c r="S61" s="9">
        <f>+F61/'Total x Ano'!$C$30</f>
        <v>1.9135982248107101E-3</v>
      </c>
      <c r="T61" s="9">
        <f>+G61/'Total x Ano'!$C$30</f>
        <v>1.0622768769532047E-4</v>
      </c>
      <c r="U61" s="9">
        <f>+H61/'Total x Ano'!$C$30</f>
        <v>1.0320894702879523E-4</v>
      </c>
      <c r="V61" s="9">
        <f>+I61/'Total x Ano'!$C$30</f>
        <v>2.8916578157888514E-4</v>
      </c>
      <c r="W61" s="9">
        <f>+J61/'Total x Ano'!$C$30</f>
        <v>6.5597270801405194E-6</v>
      </c>
      <c r="X61" s="9">
        <f>+K61/'Total x Ano'!$C$30</f>
        <v>3.1281396584072451E-4</v>
      </c>
      <c r="Y61" s="9">
        <f>+L61/'Total x Ano'!$C$30</f>
        <v>5.5035477181431163E-3</v>
      </c>
    </row>
    <row r="62" spans="1:25" x14ac:dyDescent="0.25">
      <c r="A62" s="1" t="s">
        <v>553</v>
      </c>
      <c r="B62" s="189">
        <f>+'SCC x Atuacao = Comércio'!B62+'SCC x Atuacao = Serv. Industria'!B62</f>
        <v>138527.3583067359</v>
      </c>
      <c r="C62" s="189">
        <f>+'SCC x Atuacao = Comércio'!C62+'SCC x Atuacao = Serv. Industria'!C62</f>
        <v>36448.668560997081</v>
      </c>
      <c r="D62" s="189">
        <f>+'SCC x Atuacao = Comércio'!D62+'SCC x Atuacao = Serv. Industria'!D62</f>
        <v>986142.79710460035</v>
      </c>
      <c r="E62" s="189">
        <f>+'SCC x Atuacao = Comércio'!E62+'SCC x Atuacao = Serv. Industria'!E62</f>
        <v>7063.0613559921539</v>
      </c>
      <c r="F62" s="189">
        <f>+'SCC x Atuacao = Comércio'!F62+'SCC x Atuacao = Serv. Industria'!F62</f>
        <v>1046521.0274010322</v>
      </c>
      <c r="G62" s="189">
        <f>+'SCC x Atuacao = Comércio'!G62+'SCC x Atuacao = Serv. Industria'!G62</f>
        <v>34109.499914380052</v>
      </c>
      <c r="H62" s="189">
        <f>+'SCC x Atuacao = Comércio'!H62+'SCC x Atuacao = Serv. Industria'!H62</f>
        <v>47284.872434329242</v>
      </c>
      <c r="I62" s="189">
        <f>+'SCC x Atuacao = Comércio'!I62+'SCC x Atuacao = Serv. Industria'!I62</f>
        <v>117380.61275714694</v>
      </c>
      <c r="J62" s="189">
        <f>+'SCC x Atuacao = Comércio'!J62+'SCC x Atuacao = Serv. Industria'!J62</f>
        <v>3166.9972891080934</v>
      </c>
      <c r="K62" s="189">
        <f>+'SCC x Atuacao = Comércio'!K62+'SCC x Atuacao = Serv. Industria'!K62</f>
        <v>101110.4669621223</v>
      </c>
      <c r="L62" s="190">
        <f t="shared" si="1"/>
        <v>2517755.3620864442</v>
      </c>
      <c r="N62" s="1" t="s">
        <v>553</v>
      </c>
      <c r="O62" s="9">
        <f>+B62/'Total x Ano'!$C$30</f>
        <v>8.080158904396255E-4</v>
      </c>
      <c r="P62" s="9">
        <f>+C62/'Total x Ano'!$C$30</f>
        <v>2.1260134996179146E-4</v>
      </c>
      <c r="Q62" s="9">
        <f>+D62/'Total x Ano'!$C$30</f>
        <v>5.7520699163173981E-3</v>
      </c>
      <c r="R62" s="9">
        <f>+E62/'Total x Ano'!$C$30</f>
        <v>4.1198113358624571E-5</v>
      </c>
      <c r="S62" s="9">
        <f>+F62/'Total x Ano'!$C$30</f>
        <v>6.1042499485686004E-3</v>
      </c>
      <c r="T62" s="9">
        <f>+G62/'Total x Ano'!$C$30</f>
        <v>1.9895721886748757E-4</v>
      </c>
      <c r="U62" s="9">
        <f>+H62/'Total x Ano'!$C$30</f>
        <v>2.758078171082169E-4</v>
      </c>
      <c r="V62" s="9">
        <f>+I62/'Total x Ano'!$C$30</f>
        <v>6.8466908989415912E-4</v>
      </c>
      <c r="W62" s="9">
        <f>+J62/'Total x Ano'!$C$30</f>
        <v>1.8472770764257945E-5</v>
      </c>
      <c r="X62" s="9">
        <f>+K62/'Total x Ano'!$C$30</f>
        <v>5.8976699616448958E-4</v>
      </c>
      <c r="Y62" s="9">
        <f>+L62/'Total x Ano'!$C$30</f>
        <v>1.4685809111444651E-2</v>
      </c>
    </row>
    <row r="63" spans="1:25" x14ac:dyDescent="0.25">
      <c r="A63" s="1" t="s">
        <v>554</v>
      </c>
      <c r="B63" s="189">
        <f>+'SCC x Atuacao = Comércio'!B63+'SCC x Atuacao = Serv. Industria'!B63</f>
        <v>115946.27953576813</v>
      </c>
      <c r="C63" s="189">
        <f>+'SCC x Atuacao = Comércio'!C63+'SCC x Atuacao = Serv. Industria'!C63</f>
        <v>76727.342866954757</v>
      </c>
      <c r="D63" s="189">
        <f>+'SCC x Atuacao = Comércio'!D63+'SCC x Atuacao = Serv. Industria'!D63</f>
        <v>1525323.2133419861</v>
      </c>
      <c r="E63" s="189">
        <f>+'SCC x Atuacao = Comércio'!E63+'SCC x Atuacao = Serv. Industria'!E63</f>
        <v>1444.1594266568593</v>
      </c>
      <c r="F63" s="189">
        <f>+'SCC x Atuacao = Comércio'!F63+'SCC x Atuacao = Serv. Industria'!F63</f>
        <v>1847078.1790147056</v>
      </c>
      <c r="G63" s="189">
        <f>+'SCC x Atuacao = Comércio'!G63+'SCC x Atuacao = Serv. Industria'!G63</f>
        <v>85461.045354608621</v>
      </c>
      <c r="H63" s="189">
        <f>+'SCC x Atuacao = Comércio'!H63+'SCC x Atuacao = Serv. Industria'!H63</f>
        <v>41120.489034174134</v>
      </c>
      <c r="I63" s="189">
        <f>+'SCC x Atuacao = Comércio'!I63+'SCC x Atuacao = Serv. Industria'!I63</f>
        <v>84022.795201003377</v>
      </c>
      <c r="J63" s="189">
        <f>+'SCC x Atuacao = Comércio'!J63+'SCC x Atuacao = Serv. Industria'!J63</f>
        <v>817769.66506615013</v>
      </c>
      <c r="K63" s="189">
        <f>+'SCC x Atuacao = Comércio'!K63+'SCC x Atuacao = Serv. Industria'!K63</f>
        <v>337364.29032480769</v>
      </c>
      <c r="L63" s="190">
        <f t="shared" si="1"/>
        <v>4932257.4591668155</v>
      </c>
      <c r="N63" s="1" t="s">
        <v>554</v>
      </c>
      <c r="O63" s="9">
        <f>+B63/'Total x Ano'!$C$30</f>
        <v>6.7630277114509813E-4</v>
      </c>
      <c r="P63" s="9">
        <f>+C63/'Total x Ano'!$C$30</f>
        <v>4.4754273109309914E-4</v>
      </c>
      <c r="Q63" s="9">
        <f>+D63/'Total x Ano'!$C$30</f>
        <v>8.8970540512850159E-3</v>
      </c>
      <c r="R63" s="9">
        <f>+E63/'Total x Ano'!$C$30</f>
        <v>8.423633997864091E-6</v>
      </c>
      <c r="S63" s="9">
        <f>+F63/'Total x Ano'!$C$30</f>
        <v>1.0773817805891112E-2</v>
      </c>
      <c r="T63" s="9">
        <f>+G63/'Total x Ano'!$C$30</f>
        <v>4.9848552303438794E-4</v>
      </c>
      <c r="U63" s="9">
        <f>+H63/'Total x Ano'!$C$30</f>
        <v>2.3985160020658137E-4</v>
      </c>
      <c r="V63" s="9">
        <f>+I63/'Total x Ano'!$C$30</f>
        <v>4.9009635722089564E-4</v>
      </c>
      <c r="W63" s="9">
        <f>+J63/'Total x Ano'!$C$30</f>
        <v>4.7699666850631742E-3</v>
      </c>
      <c r="X63" s="9">
        <f>+K63/'Total x Ano'!$C$30</f>
        <v>1.9678113463026808E-3</v>
      </c>
      <c r="Y63" s="9">
        <f>+L63/'Total x Ano'!$C$30</f>
        <v>2.876935250523991E-2</v>
      </c>
    </row>
    <row r="64" spans="1:25" x14ac:dyDescent="0.25">
      <c r="A64" s="1" t="s">
        <v>94</v>
      </c>
      <c r="B64" s="189">
        <f>+'SCC x Atuacao = Comércio'!B64+'SCC x Atuacao = Serv. Industria'!B64</f>
        <v>9942098.8014401067</v>
      </c>
      <c r="C64" s="189">
        <f>+'SCC x Atuacao = Comércio'!C64+'SCC x Atuacao = Serv. Industria'!C64</f>
        <v>3214339.6379106664</v>
      </c>
      <c r="D64" s="189">
        <f>+'SCC x Atuacao = Comércio'!D64+'SCC x Atuacao = Serv. Industria'!D64</f>
        <v>64396808.42895519</v>
      </c>
      <c r="E64" s="189">
        <f>+'SCC x Atuacao = Comércio'!E64+'SCC x Atuacao = Serv. Industria'!E64</f>
        <v>429715.04504896118</v>
      </c>
      <c r="F64" s="189">
        <f>+'SCC x Atuacao = Comércio'!F64+'SCC x Atuacao = Serv. Industria'!F64</f>
        <v>64509426.876041897</v>
      </c>
      <c r="G64" s="189">
        <f>+'SCC x Atuacao = Comércio'!G64+'SCC x Atuacao = Serv. Industria'!G64</f>
        <v>2716939.2753795348</v>
      </c>
      <c r="H64" s="189">
        <f>+'SCC x Atuacao = Comércio'!H64+'SCC x Atuacao = Serv. Industria'!H64</f>
        <v>4380127.0358987264</v>
      </c>
      <c r="I64" s="189">
        <f>+'SCC x Atuacao = Comércio'!I64+'SCC x Atuacao = Serv. Industria'!I64</f>
        <v>4886023.5089744255</v>
      </c>
      <c r="J64" s="189">
        <f>+'SCC x Atuacao = Comércio'!J64+'SCC x Atuacao = Serv. Industria'!J64</f>
        <v>2425186.6472671824</v>
      </c>
      <c r="K64" s="189">
        <f>+'SCC x Atuacao = Comércio'!K64+'SCC x Atuacao = Serv. Industria'!K64</f>
        <v>14540713.490431786</v>
      </c>
      <c r="L64" s="190">
        <f t="shared" si="1"/>
        <v>171441378.74734849</v>
      </c>
      <c r="N64" s="1" t="s">
        <v>94</v>
      </c>
      <c r="O64" s="9">
        <f>+B64/'Total x Ano'!$C$30</f>
        <v>5.7991243853047172E-2</v>
      </c>
      <c r="P64" s="9">
        <f>+C64/'Total x Ano'!$C$30</f>
        <v>1.8748913835134325E-2</v>
      </c>
      <c r="Q64" s="9">
        <f>+D64/'Total x Ano'!$C$30</f>
        <v>0.37561998684026066</v>
      </c>
      <c r="R64" s="9">
        <f>+E64/'Total x Ano'!$C$30</f>
        <v>2.5064838383166998E-3</v>
      </c>
      <c r="S64" s="9">
        <f>+F64/'Total x Ano'!$C$30</f>
        <v>0.3762768787056292</v>
      </c>
      <c r="T64" s="9">
        <f>+G64/'Total x Ano'!$C$30</f>
        <v>1.5847628473540577E-2</v>
      </c>
      <c r="U64" s="9">
        <f>+H64/'Total x Ano'!$C$30</f>
        <v>2.5548832305844184E-2</v>
      </c>
      <c r="V64" s="9">
        <f>+I64/'Total x Ano'!$C$30</f>
        <v>2.849967460991381E-2</v>
      </c>
      <c r="W64" s="9">
        <f>+J64/'Total x Ano'!$C$30</f>
        <v>1.4145865280523416E-2</v>
      </c>
      <c r="X64" s="9">
        <f>+K64/'Total x Ano'!$C$30</f>
        <v>8.4814492257789725E-2</v>
      </c>
      <c r="Y64" s="9">
        <f>+L64/'Total x Ano'!$C$30</f>
        <v>0.99999999999999978</v>
      </c>
    </row>
    <row r="65" spans="1:2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22"/>
    </row>
    <row r="66" spans="1:2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22"/>
    </row>
    <row r="67" spans="1:25" s="132" customFormat="1" x14ac:dyDescent="0.25">
      <c r="A67" s="122"/>
      <c r="B67" s="15">
        <v>2009</v>
      </c>
      <c r="C67" s="122">
        <v>2009</v>
      </c>
      <c r="D67" s="122">
        <v>2009</v>
      </c>
      <c r="E67" s="122">
        <v>2009</v>
      </c>
      <c r="F67" s="122">
        <v>2009</v>
      </c>
      <c r="G67" s="122">
        <v>2009</v>
      </c>
      <c r="H67" s="122">
        <v>2009</v>
      </c>
      <c r="I67" s="122">
        <v>2009</v>
      </c>
      <c r="J67" s="122">
        <v>2009</v>
      </c>
      <c r="K67" s="122">
        <v>2009</v>
      </c>
      <c r="L67" s="122">
        <v>2009</v>
      </c>
      <c r="N67" s="122"/>
      <c r="O67" s="15">
        <v>2009</v>
      </c>
      <c r="P67" s="122">
        <v>2009</v>
      </c>
      <c r="Q67" s="122">
        <v>2009</v>
      </c>
      <c r="R67" s="122">
        <v>2009</v>
      </c>
      <c r="S67" s="122">
        <v>2009</v>
      </c>
      <c r="T67" s="122">
        <v>2009</v>
      </c>
      <c r="U67" s="122">
        <v>2009</v>
      </c>
      <c r="V67" s="122">
        <v>2009</v>
      </c>
      <c r="W67" s="122">
        <v>2009</v>
      </c>
      <c r="X67" s="122">
        <v>2009</v>
      </c>
      <c r="Y67" s="122">
        <v>2009</v>
      </c>
    </row>
    <row r="68" spans="1:25" s="132" customFormat="1" x14ac:dyDescent="0.25">
      <c r="A68" s="122"/>
      <c r="B68" s="122" t="s">
        <v>779</v>
      </c>
      <c r="C68" s="122" t="s">
        <v>781</v>
      </c>
      <c r="D68" s="122" t="s">
        <v>23</v>
      </c>
      <c r="E68" s="122" t="s">
        <v>786</v>
      </c>
      <c r="F68" s="122" t="s">
        <v>787</v>
      </c>
      <c r="G68" s="122" t="s">
        <v>790</v>
      </c>
      <c r="H68" s="122" t="s">
        <v>25</v>
      </c>
      <c r="I68" s="122" t="s">
        <v>24</v>
      </c>
      <c r="J68" s="122" t="s">
        <v>35</v>
      </c>
      <c r="K68" s="122" t="s">
        <v>794</v>
      </c>
      <c r="L68" s="122" t="s">
        <v>938</v>
      </c>
      <c r="N68" s="122"/>
      <c r="O68" s="122" t="s">
        <v>779</v>
      </c>
      <c r="P68" s="122" t="s">
        <v>781</v>
      </c>
      <c r="Q68" s="122" t="s">
        <v>23</v>
      </c>
      <c r="R68" s="122" t="s">
        <v>786</v>
      </c>
      <c r="S68" s="122" t="s">
        <v>787</v>
      </c>
      <c r="T68" s="122" t="s">
        <v>790</v>
      </c>
      <c r="U68" s="122" t="s">
        <v>25</v>
      </c>
      <c r="V68" s="122" t="s">
        <v>24</v>
      </c>
      <c r="W68" s="122" t="s">
        <v>35</v>
      </c>
      <c r="X68" s="122" t="s">
        <v>794</v>
      </c>
      <c r="Y68" s="122" t="s">
        <v>938</v>
      </c>
    </row>
    <row r="69" spans="1:25" x14ac:dyDescent="0.25">
      <c r="A69" s="1" t="s">
        <v>528</v>
      </c>
      <c r="B69" s="189">
        <f>+'SCC x Atuacao = Comércio'!B69+'SCC x Atuacao = Serv. Industria'!B69</f>
        <v>32875.779332378501</v>
      </c>
      <c r="C69" s="189">
        <f>+'SCC x Atuacao = Comércio'!C69+'SCC x Atuacao = Serv. Industria'!C69</f>
        <v>1405.447654568824</v>
      </c>
      <c r="D69" s="189">
        <f>+'SCC x Atuacao = Comércio'!D69+'SCC x Atuacao = Serv. Industria'!D69</f>
        <v>228662.17967554304</v>
      </c>
      <c r="E69" s="189">
        <f>+'SCC x Atuacao = Comércio'!E69+'SCC x Atuacao = Serv. Industria'!E69</f>
        <v>173.73191762174281</v>
      </c>
      <c r="F69" s="189">
        <f>+'SCC x Atuacao = Comércio'!F69+'SCC x Atuacao = Serv. Industria'!F69</f>
        <v>187007.37026676221</v>
      </c>
      <c r="G69" s="189">
        <f>+'SCC x Atuacao = Comércio'!G69+'SCC x Atuacao = Serv. Industria'!G69</f>
        <v>9247.8457127679412</v>
      </c>
      <c r="H69" s="189">
        <f>+'SCC x Atuacao = Comércio'!H69+'SCC x Atuacao = Serv. Industria'!H69</f>
        <v>9111.469108420144</v>
      </c>
      <c r="I69" s="189">
        <f>+'SCC x Atuacao = Comércio'!I69+'SCC x Atuacao = Serv. Industria'!I69</f>
        <v>25283.096010880319</v>
      </c>
      <c r="J69" s="189">
        <f>+'SCC x Atuacao = Comércio'!J69+'SCC x Atuacao = Serv. Industria'!J69</f>
        <v>1594.0743701306869</v>
      </c>
      <c r="K69" s="189">
        <f>+'SCC x Atuacao = Comércio'!K69+'SCC x Atuacao = Serv. Industria'!K69</f>
        <v>8183.6969604386304</v>
      </c>
      <c r="L69" s="190">
        <f>SUM(B69:K69)</f>
        <v>503544.69100951194</v>
      </c>
      <c r="N69" s="1" t="s">
        <v>528</v>
      </c>
      <c r="O69" s="9">
        <f>+B69/'Total x Ano'!$D$30</f>
        <v>1.7826577796993331E-4</v>
      </c>
      <c r="P69" s="9">
        <f>+C69/'Total x Ano'!$D$30</f>
        <v>7.6209058652178016E-6</v>
      </c>
      <c r="Q69" s="9">
        <f>+D69/'Total x Ano'!$D$30</f>
        <v>1.239898861105181E-3</v>
      </c>
      <c r="R69" s="9">
        <f>+E69/'Total x Ano'!$D$30</f>
        <v>9.4204475397930272E-7</v>
      </c>
      <c r="S69" s="9">
        <f>+F69/'Total x Ano'!$D$30</f>
        <v>1.0140296298279076E-3</v>
      </c>
      <c r="T69" s="9">
        <f>+G69/'Total x Ano'!$D$30</f>
        <v>5.0145561383205034E-5</v>
      </c>
      <c r="U69" s="9">
        <f>+H69/'Total x Ano'!$D$30</f>
        <v>4.940607225276747E-5</v>
      </c>
      <c r="V69" s="9">
        <f>+I69/'Total x Ano'!$D$30</f>
        <v>1.3709517679567708E-4</v>
      </c>
      <c r="W69" s="9">
        <f>+J69/'Total x Ano'!$D$30</f>
        <v>8.6437162404666639E-6</v>
      </c>
      <c r="X69" s="9">
        <f>+K69/'Total x Ano'!$D$30</f>
        <v>4.4375316264699611E-5</v>
      </c>
      <c r="Y69" s="9">
        <f>+L69/'Total x Ano'!$D$30</f>
        <v>2.7304230624590341E-3</v>
      </c>
    </row>
    <row r="70" spans="1:25" x14ac:dyDescent="0.25">
      <c r="A70" s="1" t="s">
        <v>529</v>
      </c>
      <c r="B70" s="189">
        <f>+'SCC x Atuacao = Comércio'!B70+'SCC x Atuacao = Serv. Industria'!B70</f>
        <v>11506.490166167299</v>
      </c>
      <c r="C70" s="189">
        <f>+'SCC x Atuacao = Comércio'!C70+'SCC x Atuacao = Serv. Industria'!C70</f>
        <v>254.89506057551972</v>
      </c>
      <c r="D70" s="189">
        <f>+'SCC x Atuacao = Comércio'!D70+'SCC x Atuacao = Serv. Industria'!D70</f>
        <v>52708.698237044206</v>
      </c>
      <c r="E70" s="189">
        <f>+'SCC x Atuacao = Comércio'!E70+'SCC x Atuacao = Serv. Industria'!E70</f>
        <v>0</v>
      </c>
      <c r="F70" s="189">
        <f>+'SCC x Atuacao = Comércio'!F70+'SCC x Atuacao = Serv. Industria'!F70</f>
        <v>54756.354030160597</v>
      </c>
      <c r="G70" s="189">
        <f>+'SCC x Atuacao = Comércio'!G70+'SCC x Atuacao = Serv. Industria'!G70</f>
        <v>2545.3363416745724</v>
      </c>
      <c r="H70" s="189">
        <f>+'SCC x Atuacao = Comércio'!H70+'SCC x Atuacao = Serv. Industria'!H70</f>
        <v>2601.3277816243021</v>
      </c>
      <c r="I70" s="189">
        <f>+'SCC x Atuacao = Comércio'!I70+'SCC x Atuacao = Serv. Industria'!I70</f>
        <v>8381.1600552717573</v>
      </c>
      <c r="J70" s="189">
        <f>+'SCC x Atuacao = Comércio'!J70+'SCC x Atuacao = Serv. Industria'!J70</f>
        <v>76543.051376917123</v>
      </c>
      <c r="K70" s="189">
        <f>+'SCC x Atuacao = Comércio'!K70+'SCC x Atuacao = Serv. Industria'!K70</f>
        <v>6152.2681857872985</v>
      </c>
      <c r="L70" s="190">
        <f t="shared" ref="L70:L96" si="2">SUM(B70:K70)</f>
        <v>215449.58123522269</v>
      </c>
      <c r="N70" s="1" t="s">
        <v>529</v>
      </c>
      <c r="O70" s="9">
        <f>+B70/'Total x Ano'!$D$30</f>
        <v>6.2392845518190166E-5</v>
      </c>
      <c r="P70" s="9">
        <f>+C70/'Total x Ano'!$D$30</f>
        <v>1.3821441558782013E-6</v>
      </c>
      <c r="Q70" s="9">
        <f>+D70/'Total x Ano'!$D$30</f>
        <v>2.8580788920660224E-4</v>
      </c>
      <c r="R70" s="9">
        <f>+E70/'Total x Ano'!$D$30</f>
        <v>0</v>
      </c>
      <c r="S70" s="9">
        <f>+F70/'Total x Ano'!$D$30</f>
        <v>2.9691110745381285E-4</v>
      </c>
      <c r="T70" s="9">
        <f>+G70/'Total x Ano'!$D$30</f>
        <v>1.3801843556507834E-5</v>
      </c>
      <c r="U70" s="9">
        <f>+H70/'Total x Ano'!$D$30</f>
        <v>1.410545179956673E-5</v>
      </c>
      <c r="V70" s="9">
        <f>+I70/'Total x Ano'!$D$30</f>
        <v>4.5446041063795388E-5</v>
      </c>
      <c r="W70" s="9">
        <f>+J70/'Total x Ano'!$D$30</f>
        <v>4.1504739595511563E-4</v>
      </c>
      <c r="X70" s="9">
        <f>+K70/'Total x Ano'!$D$30</f>
        <v>3.336008747749725E-5</v>
      </c>
      <c r="Y70" s="9">
        <f>+L70/'Total x Ano'!$D$30</f>
        <v>1.1682548061869664E-3</v>
      </c>
    </row>
    <row r="71" spans="1:25" x14ac:dyDescent="0.25">
      <c r="A71" s="1" t="s">
        <v>530</v>
      </c>
      <c r="B71" s="189">
        <f>+'SCC x Atuacao = Comércio'!B71+'SCC x Atuacao = Serv. Industria'!B71</f>
        <v>83452.859749739437</v>
      </c>
      <c r="C71" s="189">
        <f>+'SCC x Atuacao = Comércio'!C71+'SCC x Atuacao = Serv. Industria'!C71</f>
        <v>103510.81899433817</v>
      </c>
      <c r="D71" s="189">
        <f>+'SCC x Atuacao = Comércio'!D71+'SCC x Atuacao = Serv. Industria'!D71</f>
        <v>627978.60875833908</v>
      </c>
      <c r="E71" s="189">
        <f>+'SCC x Atuacao = Comércio'!E71+'SCC x Atuacao = Serv. Industria'!E71</f>
        <v>242.57310491671507</v>
      </c>
      <c r="F71" s="189">
        <f>+'SCC x Atuacao = Comércio'!F71+'SCC x Atuacao = Serv. Industria'!F71</f>
        <v>413539.67329236132</v>
      </c>
      <c r="G71" s="189">
        <f>+'SCC x Atuacao = Comércio'!G71+'SCC x Atuacao = Serv. Industria'!G71</f>
        <v>14532.957526258213</v>
      </c>
      <c r="H71" s="189">
        <f>+'SCC x Atuacao = Comércio'!H71+'SCC x Atuacao = Serv. Industria'!H71</f>
        <v>34964.642993101683</v>
      </c>
      <c r="I71" s="189">
        <f>+'SCC x Atuacao = Comércio'!I71+'SCC x Atuacao = Serv. Industria'!I71</f>
        <v>62143.568800198598</v>
      </c>
      <c r="J71" s="189">
        <f>+'SCC x Atuacao = Comércio'!J71+'SCC x Atuacao = Serv. Industria'!J71</f>
        <v>42768.256923564833</v>
      </c>
      <c r="K71" s="189">
        <f>+'SCC x Atuacao = Comércio'!K71+'SCC x Atuacao = Serv. Industria'!K71</f>
        <v>56624.79448520462</v>
      </c>
      <c r="L71" s="190">
        <f t="shared" si="2"/>
        <v>1439758.7546280227</v>
      </c>
      <c r="N71" s="1" t="s">
        <v>530</v>
      </c>
      <c r="O71" s="9">
        <f>+B71/'Total x Ano'!$D$30</f>
        <v>4.5251517284797179E-4</v>
      </c>
      <c r="P71" s="9">
        <f>+C71/'Total x Ano'!$D$30</f>
        <v>5.6127754386516764E-4</v>
      </c>
      <c r="Q71" s="9">
        <f>+D71/'Total x Ano'!$D$30</f>
        <v>3.4051541138228748E-3</v>
      </c>
      <c r="R71" s="9">
        <f>+E71/'Total x Ano'!$D$30</f>
        <v>1.3153295264995306E-6</v>
      </c>
      <c r="S71" s="9">
        <f>+F71/'Total x Ano'!$D$30</f>
        <v>2.2423794379313757E-3</v>
      </c>
      <c r="T71" s="9">
        <f>+G71/'Total x Ano'!$D$30</f>
        <v>7.880357613517853E-5</v>
      </c>
      <c r="U71" s="9">
        <f>+H71/'Total x Ano'!$D$30</f>
        <v>1.8959244194912607E-4</v>
      </c>
      <c r="V71" s="9">
        <f>+I71/'Total x Ano'!$D$30</f>
        <v>3.3696757500391707E-4</v>
      </c>
      <c r="W71" s="9">
        <f>+J71/'Total x Ano'!$D$30</f>
        <v>2.3190679423342147E-4</v>
      </c>
      <c r="X71" s="9">
        <f>+K71/'Total x Ano'!$D$30</f>
        <v>3.0704254762262058E-4</v>
      </c>
      <c r="Y71" s="9">
        <f>+L71/'Total x Ano'!$D$30</f>
        <v>7.8069545329381533E-3</v>
      </c>
    </row>
    <row r="72" spans="1:25" x14ac:dyDescent="0.25">
      <c r="A72" s="1" t="s">
        <v>531</v>
      </c>
      <c r="B72" s="189">
        <f>+'SCC x Atuacao = Comércio'!B72+'SCC x Atuacao = Serv. Industria'!B72</f>
        <v>1211.714868287851</v>
      </c>
      <c r="C72" s="189">
        <f>+'SCC x Atuacao = Comércio'!C72+'SCC x Atuacao = Serv. Industria'!C72</f>
        <v>2648.2166419173909</v>
      </c>
      <c r="D72" s="189">
        <f>+'SCC x Atuacao = Comércio'!D72+'SCC x Atuacao = Serv. Industria'!D72</f>
        <v>59542.241568168036</v>
      </c>
      <c r="E72" s="189">
        <f>+'SCC x Atuacao = Comércio'!E72+'SCC x Atuacao = Serv. Industria'!E72</f>
        <v>256.58535060868536</v>
      </c>
      <c r="F72" s="189">
        <f>+'SCC x Atuacao = Comércio'!F72+'SCC x Atuacao = Serv. Industria'!F72</f>
        <v>44122.798448053902</v>
      </c>
      <c r="G72" s="189">
        <f>+'SCC x Atuacao = Comércio'!G72+'SCC x Atuacao = Serv. Industria'!G72</f>
        <v>3465.997076783382</v>
      </c>
      <c r="H72" s="189">
        <f>+'SCC x Atuacao = Comércio'!H72+'SCC x Atuacao = Serv. Industria'!H72</f>
        <v>2719.6172777611837</v>
      </c>
      <c r="I72" s="189">
        <f>+'SCC x Atuacao = Comércio'!I72+'SCC x Atuacao = Serv. Industria'!I72</f>
        <v>9548.0933816726611</v>
      </c>
      <c r="J72" s="189">
        <f>+'SCC x Atuacao = Comércio'!J72+'SCC x Atuacao = Serv. Industria'!J72</f>
        <v>6933.8229942142389</v>
      </c>
      <c r="K72" s="189">
        <f>+'SCC x Atuacao = Comércio'!K72+'SCC x Atuacao = Serv. Industria'!K72</f>
        <v>6009.7245244190835</v>
      </c>
      <c r="L72" s="190">
        <f t="shared" si="2"/>
        <v>136458.8121318864</v>
      </c>
      <c r="N72" s="1" t="s">
        <v>531</v>
      </c>
      <c r="O72" s="9">
        <f>+B72/'Total x Ano'!$D$30</f>
        <v>6.5704083084755674E-6</v>
      </c>
      <c r="P72" s="9">
        <f>+C72/'Total x Ano'!$D$30</f>
        <v>1.4359702172577316E-5</v>
      </c>
      <c r="Q72" s="9">
        <f>+D72/'Total x Ano'!$D$30</f>
        <v>3.2286212618446998E-4</v>
      </c>
      <c r="R72" s="9">
        <f>+E72/'Total x Ano'!$D$30</f>
        <v>1.3913095923751039E-6</v>
      </c>
      <c r="S72" s="9">
        <f>+F72/'Total x Ano'!$D$30</f>
        <v>2.3925166646334936E-4</v>
      </c>
      <c r="T72" s="9">
        <f>+G72/'Total x Ano'!$D$30</f>
        <v>1.8794038586509842E-5</v>
      </c>
      <c r="U72" s="9">
        <f>+H72/'Total x Ano'!$D$30</f>
        <v>1.4746865310751379E-5</v>
      </c>
      <c r="V72" s="9">
        <f>+I72/'Total x Ano'!$D$30</f>
        <v>5.1773625732336511E-5</v>
      </c>
      <c r="W72" s="9">
        <f>+J72/'Total x Ano'!$D$30</f>
        <v>3.7597993887008697E-5</v>
      </c>
      <c r="X72" s="9">
        <f>+K72/'Total x Ano'!$D$30</f>
        <v>3.2587158068536862E-5</v>
      </c>
      <c r="Y72" s="9">
        <f>+L72/'Total x Ano'!$D$30</f>
        <v>7.3993489430639048E-4</v>
      </c>
    </row>
    <row r="73" spans="1:25" x14ac:dyDescent="0.25">
      <c r="A73" s="1" t="s">
        <v>532</v>
      </c>
      <c r="B73" s="189">
        <f>+'SCC x Atuacao = Comércio'!B73+'SCC x Atuacao = Serv. Industria'!B73</f>
        <v>49856.067067817363</v>
      </c>
      <c r="C73" s="189">
        <f>+'SCC x Atuacao = Comércio'!C73+'SCC x Atuacao = Serv. Industria'!C73</f>
        <v>115696.42372975859</v>
      </c>
      <c r="D73" s="189">
        <f>+'SCC x Atuacao = Comércio'!D73+'SCC x Atuacao = Serv. Industria'!D73</f>
        <v>537118.04736373411</v>
      </c>
      <c r="E73" s="189">
        <f>+'SCC x Atuacao = Comércio'!E73+'SCC x Atuacao = Serv. Industria'!E73</f>
        <v>4765.8599271854091</v>
      </c>
      <c r="F73" s="189">
        <f>+'SCC x Atuacao = Comércio'!F73+'SCC x Atuacao = Serv. Industria'!F73</f>
        <v>541161.02989683277</v>
      </c>
      <c r="G73" s="189">
        <f>+'SCC x Atuacao = Comércio'!G73+'SCC x Atuacao = Serv. Industria'!G73</f>
        <v>24187.771393715877</v>
      </c>
      <c r="H73" s="189">
        <f>+'SCC x Atuacao = Comércio'!H73+'SCC x Atuacao = Serv. Industria'!H73</f>
        <v>14769.035091400514</v>
      </c>
      <c r="I73" s="189">
        <f>+'SCC x Atuacao = Comércio'!I73+'SCC x Atuacao = Serv. Industria'!I73</f>
        <v>45911.83469948428</v>
      </c>
      <c r="J73" s="189">
        <f>+'SCC x Atuacao = Comércio'!J73+'SCC x Atuacao = Serv. Industria'!J73</f>
        <v>336936.20315090322</v>
      </c>
      <c r="K73" s="189">
        <f>+'SCC x Atuacao = Comércio'!K73+'SCC x Atuacao = Serv. Industria'!K73</f>
        <v>91724.952216011734</v>
      </c>
      <c r="L73" s="190">
        <f t="shared" si="2"/>
        <v>1762127.2245368438</v>
      </c>
      <c r="N73" s="1" t="s">
        <v>532</v>
      </c>
      <c r="O73" s="9">
        <f>+B73/'Total x Ano'!$D$30</f>
        <v>2.7033976875530483E-4</v>
      </c>
      <c r="P73" s="9">
        <f>+C73/'Total x Ano'!$D$30</f>
        <v>6.2735282336597649E-4</v>
      </c>
      <c r="Q73" s="9">
        <f>+D73/'Total x Ano'!$D$30</f>
        <v>2.9124713852999402E-3</v>
      </c>
      <c r="R73" s="9">
        <f>+E73/'Total x Ano'!$D$30</f>
        <v>2.5842420921066893E-5</v>
      </c>
      <c r="S73" s="9">
        <f>+F73/'Total x Ano'!$D$30</f>
        <v>2.9343940724945172E-3</v>
      </c>
      <c r="T73" s="9">
        <f>+G73/'Total x Ano'!$D$30</f>
        <v>1.3115588352343721E-4</v>
      </c>
      <c r="U73" s="9">
        <f>+H73/'Total x Ano'!$D$30</f>
        <v>8.0083684216750056E-5</v>
      </c>
      <c r="V73" s="9">
        <f>+I73/'Total x Ano'!$D$30</f>
        <v>2.4895254491107485E-4</v>
      </c>
      <c r="W73" s="9">
        <f>+J73/'Total x Ano'!$D$30</f>
        <v>1.8270044269878523E-3</v>
      </c>
      <c r="X73" s="9">
        <f>+K73/'Total x Ano'!$D$30</f>
        <v>4.973698053125147E-4</v>
      </c>
      <c r="Y73" s="9">
        <f>+L73/'Total x Ano'!$D$30</f>
        <v>9.5549668157884349E-3</v>
      </c>
    </row>
    <row r="74" spans="1:25" x14ac:dyDescent="0.25">
      <c r="A74" s="1" t="s">
        <v>533</v>
      </c>
      <c r="B74" s="189">
        <f>+'SCC x Atuacao = Comércio'!B74+'SCC x Atuacao = Serv. Industria'!B74</f>
        <v>1640.6574366454497</v>
      </c>
      <c r="C74" s="189">
        <f>+'SCC x Atuacao = Comércio'!C74+'SCC x Atuacao = Serv. Industria'!C74</f>
        <v>474.47229800898879</v>
      </c>
      <c r="D74" s="189">
        <f>+'SCC x Atuacao = Comércio'!D74+'SCC x Atuacao = Serv. Industria'!D74</f>
        <v>81545.611517226673</v>
      </c>
      <c r="E74" s="189">
        <f>+'SCC x Atuacao = Comércio'!E74+'SCC x Atuacao = Serv. Industria'!E74</f>
        <v>0</v>
      </c>
      <c r="F74" s="189">
        <f>+'SCC x Atuacao = Comércio'!F74+'SCC x Atuacao = Serv. Industria'!F74</f>
        <v>35833.967877224721</v>
      </c>
      <c r="G74" s="189">
        <f>+'SCC x Atuacao = Comércio'!G74+'SCC x Atuacao = Serv. Industria'!G74</f>
        <v>1000.2889140740551</v>
      </c>
      <c r="H74" s="189">
        <f>+'SCC x Atuacao = Comércio'!H74+'SCC x Atuacao = Serv. Industria'!H74</f>
        <v>1026.2267524785839</v>
      </c>
      <c r="I74" s="189">
        <f>+'SCC x Atuacao = Comércio'!I74+'SCC x Atuacao = Serv. Industria'!I74</f>
        <v>2300.1631341105626</v>
      </c>
      <c r="J74" s="189">
        <f>+'SCC x Atuacao = Comércio'!J74+'SCC x Atuacao = Serv. Industria'!J74</f>
        <v>0</v>
      </c>
      <c r="K74" s="189">
        <f>+'SCC x Atuacao = Comércio'!K74+'SCC x Atuacao = Serv. Industria'!K74</f>
        <v>11516.594833379722</v>
      </c>
      <c r="L74" s="190">
        <f t="shared" si="2"/>
        <v>135337.98276314879</v>
      </c>
      <c r="N74" s="1" t="s">
        <v>533</v>
      </c>
      <c r="O74" s="9">
        <f>+B74/'Total x Ano'!$D$30</f>
        <v>8.8963084758787308E-6</v>
      </c>
      <c r="P74" s="9">
        <f>+C74/'Total x Ano'!$D$30</f>
        <v>2.5727807841334317E-6</v>
      </c>
      <c r="Q74" s="9">
        <f>+D74/'Total x Ano'!$D$30</f>
        <v>4.4217330120705178E-4</v>
      </c>
      <c r="R74" s="9">
        <f>+E74/'Total x Ano'!$D$30</f>
        <v>0</v>
      </c>
      <c r="S74" s="9">
        <f>+F74/'Total x Ano'!$D$30</f>
        <v>1.94306273223209E-4</v>
      </c>
      <c r="T74" s="9">
        <f>+G74/'Total x Ano'!$D$30</f>
        <v>5.4239712360671294E-6</v>
      </c>
      <c r="U74" s="9">
        <f>+H74/'Total x Ano'!$D$30</f>
        <v>5.5646166910476555E-6</v>
      </c>
      <c r="V74" s="9">
        <f>+I74/'Total x Ano'!$D$30</f>
        <v>1.2472415221382795E-5</v>
      </c>
      <c r="W74" s="9">
        <f>+J74/'Total x Ano'!$D$30</f>
        <v>0</v>
      </c>
      <c r="X74" s="9">
        <f>+K74/'Total x Ano'!$D$30</f>
        <v>6.2447637112437657E-5</v>
      </c>
      <c r="Y74" s="9">
        <f>+L74/'Total x Ano'!$D$30</f>
        <v>7.3385730395120836E-4</v>
      </c>
    </row>
    <row r="75" spans="1:25" x14ac:dyDescent="0.25">
      <c r="A75" s="1" t="s">
        <v>534</v>
      </c>
      <c r="B75" s="189">
        <f>+'SCC x Atuacao = Comércio'!B75+'SCC x Atuacao = Serv. Industria'!B75</f>
        <v>15666.916792401462</v>
      </c>
      <c r="C75" s="189">
        <f>+'SCC x Atuacao = Comércio'!C75+'SCC x Atuacao = Serv. Industria'!C75</f>
        <v>5735.6214029741077</v>
      </c>
      <c r="D75" s="189">
        <f>+'SCC x Atuacao = Comércio'!D75+'SCC x Atuacao = Serv. Industria'!D75</f>
        <v>53767.255099043374</v>
      </c>
      <c r="E75" s="189">
        <f>+'SCC x Atuacao = Comércio'!E75+'SCC x Atuacao = Serv. Industria'!E75</f>
        <v>184.70742738592165</v>
      </c>
      <c r="F75" s="189">
        <f>+'SCC x Atuacao = Comércio'!F75+'SCC x Atuacao = Serv. Industria'!F75</f>
        <v>148093.95782313842</v>
      </c>
      <c r="G75" s="189">
        <f>+'SCC x Atuacao = Comércio'!G75+'SCC x Atuacao = Serv. Industria'!G75</f>
        <v>4223.0512638464979</v>
      </c>
      <c r="H75" s="189">
        <f>+'SCC x Atuacao = Comércio'!H75+'SCC x Atuacao = Serv. Industria'!H75</f>
        <v>5226.7918436865048</v>
      </c>
      <c r="I75" s="189">
        <f>+'SCC x Atuacao = Comércio'!I75+'SCC x Atuacao = Serv. Industria'!I75</f>
        <v>16943.114515396519</v>
      </c>
      <c r="J75" s="189">
        <f>+'SCC x Atuacao = Comércio'!J75+'SCC x Atuacao = Serv. Industria'!J75</f>
        <v>0</v>
      </c>
      <c r="K75" s="189">
        <f>+'SCC x Atuacao = Comércio'!K75+'SCC x Atuacao = Serv. Industria'!K75</f>
        <v>18437.623685854192</v>
      </c>
      <c r="L75" s="190">
        <f t="shared" si="2"/>
        <v>268279.03985372704</v>
      </c>
      <c r="N75" s="1" t="s">
        <v>534</v>
      </c>
      <c r="O75" s="9">
        <f>+B75/'Total x Ano'!$D$30</f>
        <v>8.4952362106805745E-5</v>
      </c>
      <c r="P75" s="9">
        <f>+C75/'Total x Ano'!$D$30</f>
        <v>3.1100860034523365E-5</v>
      </c>
      <c r="Q75" s="9">
        <f>+D75/'Total x Ano'!$D$30</f>
        <v>2.9154781283310748E-4</v>
      </c>
      <c r="R75" s="9">
        <f>+E75/'Total x Ano'!$D$30</f>
        <v>1.001558408908875E-6</v>
      </c>
      <c r="S75" s="9">
        <f>+F75/'Total x Ano'!$D$30</f>
        <v>8.0302536213909623E-4</v>
      </c>
      <c r="T75" s="9">
        <f>+G75/'Total x Ano'!$D$30</f>
        <v>2.2899092713372358E-5</v>
      </c>
      <c r="U75" s="9">
        <f>+H75/'Total x Ano'!$D$30</f>
        <v>2.8341780277859833E-5</v>
      </c>
      <c r="V75" s="9">
        <f>+I75/'Total x Ano'!$D$30</f>
        <v>9.1872422545011395E-5</v>
      </c>
      <c r="W75" s="9">
        <f>+J75/'Total x Ano'!$D$30</f>
        <v>0</v>
      </c>
      <c r="X75" s="9">
        <f>+K75/'Total x Ano'!$D$30</f>
        <v>9.9976255986077435E-5</v>
      </c>
      <c r="Y75" s="9">
        <f>+L75/'Total x Ano'!$D$30</f>
        <v>1.4547175070447631E-3</v>
      </c>
    </row>
    <row r="76" spans="1:25" x14ac:dyDescent="0.25">
      <c r="A76" s="1" t="s">
        <v>535</v>
      </c>
      <c r="B76" s="189">
        <f>+'SCC x Atuacao = Comércio'!B76+'SCC x Atuacao = Serv. Industria'!B76</f>
        <v>41272.005147320102</v>
      </c>
      <c r="C76" s="189">
        <f>+'SCC x Atuacao = Comércio'!C76+'SCC x Atuacao = Serv. Industria'!C76</f>
        <v>4090.5147223699023</v>
      </c>
      <c r="D76" s="189">
        <f>+'SCC x Atuacao = Comércio'!D76+'SCC x Atuacao = Serv. Industria'!D76</f>
        <v>336694.62539600249</v>
      </c>
      <c r="E76" s="189">
        <f>+'SCC x Atuacao = Comércio'!E76+'SCC x Atuacao = Serv. Industria'!E76</f>
        <v>435.095357733745</v>
      </c>
      <c r="F76" s="189">
        <f>+'SCC x Atuacao = Comércio'!F76+'SCC x Atuacao = Serv. Industria'!F76</f>
        <v>265312.32314506109</v>
      </c>
      <c r="G76" s="189">
        <f>+'SCC x Atuacao = Comércio'!G76+'SCC x Atuacao = Serv. Industria'!G76</f>
        <v>8110.2253866734309</v>
      </c>
      <c r="H76" s="189">
        <f>+'SCC x Atuacao = Comércio'!H76+'SCC x Atuacao = Serv. Industria'!H76</f>
        <v>7467.0844248469284</v>
      </c>
      <c r="I76" s="189">
        <f>+'SCC x Atuacao = Comércio'!I76+'SCC x Atuacao = Serv. Industria'!I76</f>
        <v>39509.890695807044</v>
      </c>
      <c r="J76" s="189">
        <f>+'SCC x Atuacao = Comércio'!J76+'SCC x Atuacao = Serv. Industria'!J76</f>
        <v>2472.8090767217827</v>
      </c>
      <c r="K76" s="189">
        <f>+'SCC x Atuacao = Comércio'!K76+'SCC x Atuacao = Serv. Industria'!K76</f>
        <v>37537.472922532063</v>
      </c>
      <c r="L76" s="190">
        <f t="shared" si="2"/>
        <v>742902.04627506854</v>
      </c>
      <c r="N76" s="1" t="s">
        <v>535</v>
      </c>
      <c r="O76" s="9">
        <f>+B76/'Total x Ano'!$D$30</f>
        <v>2.2379351167867257E-4</v>
      </c>
      <c r="P76" s="9">
        <f>+C76/'Total x Ano'!$D$30</f>
        <v>2.2180425957615779E-5</v>
      </c>
      <c r="Q76" s="9">
        <f>+D76/'Total x Ano'!$D$30</f>
        <v>1.8256944946518849E-3</v>
      </c>
      <c r="R76" s="9">
        <f>+E76/'Total x Ano'!$D$30</f>
        <v>2.3592630809856756E-6</v>
      </c>
      <c r="S76" s="9">
        <f>+F76/'Total x Ano'!$D$30</f>
        <v>1.4386307686365309E-3</v>
      </c>
      <c r="T76" s="9">
        <f>+G76/'Total x Ano'!$D$30</f>
        <v>4.3976923663158173E-5</v>
      </c>
      <c r="U76" s="9">
        <f>+H76/'Total x Ano'!$D$30</f>
        <v>4.048955313590144E-5</v>
      </c>
      <c r="V76" s="9">
        <f>+I76/'Total x Ano'!$D$30</f>
        <v>2.142386141233874E-4</v>
      </c>
      <c r="W76" s="9">
        <f>+J76/'Total x Ano'!$D$30</f>
        <v>1.3408571379440172E-5</v>
      </c>
      <c r="X76" s="9">
        <f>+K76/'Total x Ano'!$D$30</f>
        <v>2.0354336686309534E-4</v>
      </c>
      <c r="Y76" s="9">
        <f>+L76/'Total x Ano'!$D$30</f>
        <v>4.028315493170672E-3</v>
      </c>
    </row>
    <row r="77" spans="1:25" x14ac:dyDescent="0.25">
      <c r="A77" s="1" t="s">
        <v>536</v>
      </c>
      <c r="B77" s="189">
        <f>+'SCC x Atuacao = Comércio'!B77+'SCC x Atuacao = Serv. Industria'!B77</f>
        <v>26864.269805434844</v>
      </c>
      <c r="C77" s="189">
        <f>+'SCC x Atuacao = Comércio'!C77+'SCC x Atuacao = Serv. Industria'!C77</f>
        <v>60409.19024426493</v>
      </c>
      <c r="D77" s="189">
        <f>+'SCC x Atuacao = Comércio'!D77+'SCC x Atuacao = Serv. Industria'!D77</f>
        <v>170602.04188260529</v>
      </c>
      <c r="E77" s="189">
        <f>+'SCC x Atuacao = Comércio'!E77+'SCC x Atuacao = Serv. Industria'!E77</f>
        <v>869.27203905227066</v>
      </c>
      <c r="F77" s="189">
        <f>+'SCC x Atuacao = Comércio'!F77+'SCC x Atuacao = Serv. Industria'!F77</f>
        <v>181982.09718889036</v>
      </c>
      <c r="G77" s="189">
        <f>+'SCC x Atuacao = Comércio'!G77+'SCC x Atuacao = Serv. Industria'!G77</f>
        <v>6625.6560100306069</v>
      </c>
      <c r="H77" s="189">
        <f>+'SCC x Atuacao = Comércio'!H77+'SCC x Atuacao = Serv. Industria'!H77</f>
        <v>3152.1250977261088</v>
      </c>
      <c r="I77" s="189">
        <f>+'SCC x Atuacao = Comércio'!I77+'SCC x Atuacao = Serv. Industria'!I77</f>
        <v>32290.463057342993</v>
      </c>
      <c r="J77" s="189">
        <f>+'SCC x Atuacao = Comércio'!J77+'SCC x Atuacao = Serv. Industria'!J77</f>
        <v>15551.481386499012</v>
      </c>
      <c r="K77" s="189">
        <f>+'SCC x Atuacao = Comércio'!K77+'SCC x Atuacao = Serv. Industria'!K77</f>
        <v>22505.463832775629</v>
      </c>
      <c r="L77" s="190">
        <f t="shared" si="2"/>
        <v>520852.06054462207</v>
      </c>
      <c r="N77" s="1" t="s">
        <v>536</v>
      </c>
      <c r="O77" s="9">
        <f>+B77/'Total x Ano'!$D$30</f>
        <v>1.456689408954479E-4</v>
      </c>
      <c r="P77" s="9">
        <f>+C77/'Total x Ano'!$D$30</f>
        <v>3.2756307269715711E-4</v>
      </c>
      <c r="Q77" s="9">
        <f>+D77/'Total x Ano'!$D$30</f>
        <v>9.250733012892957E-4</v>
      </c>
      <c r="R77" s="9">
        <f>+E77/'Total x Ano'!$D$30</f>
        <v>4.7135447267266989E-6</v>
      </c>
      <c r="S77" s="9">
        <f>+F77/'Total x Ano'!$D$30</f>
        <v>9.8678056583823936E-4</v>
      </c>
      <c r="T77" s="9">
        <f>+G77/'Total x Ano'!$D$30</f>
        <v>3.5926987806065739E-5</v>
      </c>
      <c r="U77" s="9">
        <f>+H77/'Total x Ano'!$D$30</f>
        <v>1.7092097714966725E-5</v>
      </c>
      <c r="V77" s="9">
        <f>+I77/'Total x Ano'!$D$30</f>
        <v>1.750919562918901E-4</v>
      </c>
      <c r="W77" s="9">
        <f>+J77/'Total x Ano'!$D$30</f>
        <v>8.4326424627714316E-5</v>
      </c>
      <c r="X77" s="9">
        <f>+K77/'Total x Ano'!$D$30</f>
        <v>1.2203373122086495E-4</v>
      </c>
      <c r="Y77" s="9">
        <f>+L77/'Total x Ano'!$D$30</f>
        <v>2.824270623108369E-3</v>
      </c>
    </row>
    <row r="78" spans="1:25" x14ac:dyDescent="0.25">
      <c r="A78" s="1" t="s">
        <v>537</v>
      </c>
      <c r="B78" s="189">
        <f>+'SCC x Atuacao = Comércio'!B78+'SCC x Atuacao = Serv. Industria'!B78</f>
        <v>82532.671786961029</v>
      </c>
      <c r="C78" s="189">
        <f>+'SCC x Atuacao = Comércio'!C78+'SCC x Atuacao = Serv. Industria'!C78</f>
        <v>101349.5425440097</v>
      </c>
      <c r="D78" s="189">
        <f>+'SCC x Atuacao = Comércio'!D78+'SCC x Atuacao = Serv. Industria'!D78</f>
        <v>822184.0582188617</v>
      </c>
      <c r="E78" s="189">
        <f>+'SCC x Atuacao = Comércio'!E78+'SCC x Atuacao = Serv. Industria'!E78</f>
        <v>1251.7318558834295</v>
      </c>
      <c r="F78" s="189">
        <f>+'SCC x Atuacao = Comércio'!F78+'SCC x Atuacao = Serv. Industria'!F78</f>
        <v>1098963.9787160698</v>
      </c>
      <c r="G78" s="189">
        <f>+'SCC x Atuacao = Comércio'!G78+'SCC x Atuacao = Serv. Industria'!G78</f>
        <v>33771.652313816805</v>
      </c>
      <c r="H78" s="189">
        <f>+'SCC x Atuacao = Comércio'!H78+'SCC x Atuacao = Serv. Industria'!H78</f>
        <v>62964.0884995331</v>
      </c>
      <c r="I78" s="189">
        <f>+'SCC x Atuacao = Comércio'!I78+'SCC x Atuacao = Serv. Industria'!I78</f>
        <v>51011.708215041814</v>
      </c>
      <c r="J78" s="189">
        <f>+'SCC x Atuacao = Comércio'!J78+'SCC x Atuacao = Serv. Industria'!J78</f>
        <v>1726.3868831025254</v>
      </c>
      <c r="K78" s="189">
        <f>+'SCC x Atuacao = Comércio'!K78+'SCC x Atuacao = Serv. Industria'!K78</f>
        <v>127177.96424738469</v>
      </c>
      <c r="L78" s="190">
        <f t="shared" si="2"/>
        <v>2382933.7832806646</v>
      </c>
      <c r="N78" s="1" t="s">
        <v>537</v>
      </c>
      <c r="O78" s="9">
        <f>+B78/'Total x Ano'!$D$30</f>
        <v>4.4752554138084168E-4</v>
      </c>
      <c r="P78" s="9">
        <f>+C78/'Total x Ano'!$D$30</f>
        <v>5.4955822844056118E-4</v>
      </c>
      <c r="Q78" s="9">
        <f>+D78/'Total x Ano'!$D$30</f>
        <v>4.4582146415769377E-3</v>
      </c>
      <c r="R78" s="9">
        <f>+E78/'Total x Ano'!$D$30</f>
        <v>6.7873966071746409E-6</v>
      </c>
      <c r="S78" s="9">
        <f>+F78/'Total x Ano'!$D$30</f>
        <v>5.9590273631569563E-3</v>
      </c>
      <c r="T78" s="9">
        <f>+G78/'Total x Ano'!$D$30</f>
        <v>1.8312356376973808E-4</v>
      </c>
      <c r="U78" s="9">
        <f>+H78/'Total x Ano'!$D$30</f>
        <v>3.4141676481817834E-4</v>
      </c>
      <c r="V78" s="9">
        <f>+I78/'Total x Ano'!$D$30</f>
        <v>2.7660612265923004E-4</v>
      </c>
      <c r="W78" s="9">
        <f>+J78/'Total x Ano'!$D$30</f>
        <v>9.3611682230224556E-6</v>
      </c>
      <c r="X78" s="9">
        <f>+K78/'Total x Ano'!$D$30</f>
        <v>6.8961038179447343E-4</v>
      </c>
      <c r="Y78" s="9">
        <f>+L78/'Total x Ano'!$D$30</f>
        <v>1.2921231172427114E-2</v>
      </c>
    </row>
    <row r="79" spans="1:25" x14ac:dyDescent="0.25">
      <c r="A79" s="1" t="s">
        <v>538</v>
      </c>
      <c r="B79" s="189">
        <f>+'SCC x Atuacao = Comércio'!B79+'SCC x Atuacao = Serv. Industria'!B79</f>
        <v>25934.61203404671</v>
      </c>
      <c r="C79" s="189">
        <f>+'SCC x Atuacao = Comércio'!C79+'SCC x Atuacao = Serv. Industria'!C79</f>
        <v>20362.526441808837</v>
      </c>
      <c r="D79" s="189">
        <f>+'SCC x Atuacao = Comércio'!D79+'SCC x Atuacao = Serv. Industria'!D79</f>
        <v>408668.04918585217</v>
      </c>
      <c r="E79" s="189">
        <f>+'SCC x Atuacao = Comércio'!E79+'SCC x Atuacao = Serv. Industria'!E79</f>
        <v>1685.9972453742596</v>
      </c>
      <c r="F79" s="189">
        <f>+'SCC x Atuacao = Comércio'!F79+'SCC x Atuacao = Serv. Industria'!F79</f>
        <v>297515.51756318059</v>
      </c>
      <c r="G79" s="189">
        <f>+'SCC x Atuacao = Comércio'!G79+'SCC x Atuacao = Serv. Industria'!G79</f>
        <v>14284.378839390291</v>
      </c>
      <c r="H79" s="189">
        <f>+'SCC x Atuacao = Comércio'!H79+'SCC x Atuacao = Serv. Industria'!H79</f>
        <v>10603.029531182559</v>
      </c>
      <c r="I79" s="189">
        <f>+'SCC x Atuacao = Comércio'!I79+'SCC x Atuacao = Serv. Industria'!I79</f>
        <v>21211.432743344081</v>
      </c>
      <c r="J79" s="189">
        <f>+'SCC x Atuacao = Comércio'!J79+'SCC x Atuacao = Serv. Industria'!J79</f>
        <v>10435.27432956204</v>
      </c>
      <c r="K79" s="189">
        <f>+'SCC x Atuacao = Comércio'!K79+'SCC x Atuacao = Serv. Industria'!K79</f>
        <v>61344.044478383803</v>
      </c>
      <c r="L79" s="190">
        <f t="shared" si="2"/>
        <v>872044.86239212542</v>
      </c>
      <c r="N79" s="1" t="s">
        <v>538</v>
      </c>
      <c r="O79" s="9">
        <f>+B79/'Total x Ano'!$D$30</f>
        <v>1.4062796029429511E-4</v>
      </c>
      <c r="P79" s="9">
        <f>+C79/'Total x Ano'!$D$30</f>
        <v>1.1041385759659712E-4</v>
      </c>
      <c r="Q79" s="9">
        <f>+D79/'Total x Ano'!$D$30</f>
        <v>2.2159635208349672E-3</v>
      </c>
      <c r="R79" s="9">
        <f>+E79/'Total x Ano'!$D$30</f>
        <v>9.1421592645196259E-6</v>
      </c>
      <c r="S79" s="9">
        <f>+F79/'Total x Ano'!$D$30</f>
        <v>1.6132495190552987E-3</v>
      </c>
      <c r="T79" s="9">
        <f>+G79/'Total x Ano'!$D$30</f>
        <v>7.7455681913318614E-5</v>
      </c>
      <c r="U79" s="9">
        <f>+H79/'Total x Ano'!$D$30</f>
        <v>5.7493916390686729E-5</v>
      </c>
      <c r="V79" s="9">
        <f>+I79/'Total x Ano'!$D$30</f>
        <v>1.150169710539781E-4</v>
      </c>
      <c r="W79" s="9">
        <f>+J79/'Total x Ano'!$D$30</f>
        <v>5.6584279809207053E-5</v>
      </c>
      <c r="X79" s="9">
        <f>+K79/'Total x Ano'!$D$30</f>
        <v>3.3263223062186538E-4</v>
      </c>
      <c r="Y79" s="9">
        <f>+L79/'Total x Ano'!$D$30</f>
        <v>4.7285800968347343E-3</v>
      </c>
    </row>
    <row r="80" spans="1:25" x14ac:dyDescent="0.25">
      <c r="A80" s="1" t="s">
        <v>539</v>
      </c>
      <c r="B80" s="189">
        <f>+'SCC x Atuacao = Comércio'!B80+'SCC x Atuacao = Serv. Industria'!B80</f>
        <v>23633.42366503194</v>
      </c>
      <c r="C80" s="189">
        <f>+'SCC x Atuacao = Comércio'!C80+'SCC x Atuacao = Serv. Industria'!C80</f>
        <v>18805.353562005555</v>
      </c>
      <c r="D80" s="189">
        <f>+'SCC x Atuacao = Comércio'!D80+'SCC x Atuacao = Serv. Industria'!D80</f>
        <v>448366.49303603789</v>
      </c>
      <c r="E80" s="189">
        <f>+'SCC x Atuacao = Comércio'!E80+'SCC x Atuacao = Serv. Industria'!E80</f>
        <v>3149.5897356493465</v>
      </c>
      <c r="F80" s="189">
        <f>+'SCC x Atuacao = Comércio'!F80+'SCC x Atuacao = Serv. Industria'!F80</f>
        <v>234983.11299854476</v>
      </c>
      <c r="G80" s="189">
        <f>+'SCC x Atuacao = Comércio'!G80+'SCC x Atuacao = Serv. Industria'!G80</f>
        <v>11041.258925754257</v>
      </c>
      <c r="H80" s="189">
        <f>+'SCC x Atuacao = Comércio'!H80+'SCC x Atuacao = Serv. Industria'!H80</f>
        <v>6130.4432977185061</v>
      </c>
      <c r="I80" s="189">
        <f>+'SCC x Atuacao = Comércio'!I80+'SCC x Atuacao = Serv. Industria'!I80</f>
        <v>17334.675151180512</v>
      </c>
      <c r="J80" s="189">
        <f>+'SCC x Atuacao = Comércio'!J80+'SCC x Atuacao = Serv. Industria'!J80</f>
        <v>1095.3603276871236</v>
      </c>
      <c r="K80" s="189">
        <f>+'SCC x Atuacao = Comércio'!K80+'SCC x Atuacao = Serv. Industria'!K80</f>
        <v>34260.705015553816</v>
      </c>
      <c r="L80" s="190">
        <f t="shared" si="2"/>
        <v>798800.41571516369</v>
      </c>
      <c r="N80" s="1" t="s">
        <v>539</v>
      </c>
      <c r="O80" s="9">
        <f>+B80/'Total x Ano'!$D$30</f>
        <v>1.2814998583442392E-4</v>
      </c>
      <c r="P80" s="9">
        <f>+C80/'Total x Ano'!$D$30</f>
        <v>1.01970236168027E-4</v>
      </c>
      <c r="Q80" s="9">
        <f>+D80/'Total x Ano'!$D$30</f>
        <v>2.4312245464551034E-3</v>
      </c>
      <c r="R80" s="9">
        <f>+E80/'Total x Ano'!$D$30</f>
        <v>1.707834995591043E-5</v>
      </c>
      <c r="S80" s="9">
        <f>+F80/'Total x Ano'!$D$30</f>
        <v>1.2741735192031327E-3</v>
      </c>
      <c r="T80" s="9">
        <f>+G80/'Total x Ano'!$D$30</f>
        <v>5.9870173487523875E-5</v>
      </c>
      <c r="U80" s="9">
        <f>+H80/'Total x Ano'!$D$30</f>
        <v>3.324174410344807E-5</v>
      </c>
      <c r="V80" s="9">
        <f>+I80/'Total x Ano'!$D$30</f>
        <v>9.399562274825918E-5</v>
      </c>
      <c r="W80" s="9">
        <f>+J80/'Total x Ano'!$D$30</f>
        <v>5.9394869091433064E-6</v>
      </c>
      <c r="X80" s="9">
        <f>+K80/'Total x Ano'!$D$30</f>
        <v>1.8577540540251066E-4</v>
      </c>
      <c r="Y80" s="9">
        <f>+L80/'Total x Ano'!$D$30</f>
        <v>4.3314190702674824E-3</v>
      </c>
    </row>
    <row r="81" spans="1:25" x14ac:dyDescent="0.25">
      <c r="A81" s="1" t="s">
        <v>540</v>
      </c>
      <c r="B81" s="189">
        <f>+'SCC x Atuacao = Comércio'!B81+'SCC x Atuacao = Serv. Industria'!B81</f>
        <v>533694.97592614614</v>
      </c>
      <c r="C81" s="189">
        <f>+'SCC x Atuacao = Comércio'!C81+'SCC x Atuacao = Serv. Industria'!C81</f>
        <v>298866.69150147331</v>
      </c>
      <c r="D81" s="189">
        <f>+'SCC x Atuacao = Comércio'!D81+'SCC x Atuacao = Serv. Industria'!D81</f>
        <v>957500.16064140608</v>
      </c>
      <c r="E81" s="189">
        <f>+'SCC x Atuacao = Comércio'!E81+'SCC x Atuacao = Serv. Industria'!E81</f>
        <v>4070.9529147662784</v>
      </c>
      <c r="F81" s="189">
        <f>+'SCC x Atuacao = Comércio'!F81+'SCC x Atuacao = Serv. Industria'!F81</f>
        <v>1658290.3475384829</v>
      </c>
      <c r="G81" s="189">
        <f>+'SCC x Atuacao = Comércio'!G81+'SCC x Atuacao = Serv. Industria'!G81</f>
        <v>31156.542465293795</v>
      </c>
      <c r="H81" s="189">
        <f>+'SCC x Atuacao = Comércio'!H81+'SCC x Atuacao = Serv. Industria'!H81</f>
        <v>37610.618909115496</v>
      </c>
      <c r="I81" s="189">
        <f>+'SCC x Atuacao = Comércio'!I81+'SCC x Atuacao = Serv. Industria'!I81</f>
        <v>122770.93985130569</v>
      </c>
      <c r="J81" s="189">
        <f>+'SCC x Atuacao = Comércio'!J81+'SCC x Atuacao = Serv. Industria'!J81</f>
        <v>13878.617622896189</v>
      </c>
      <c r="K81" s="189">
        <f>+'SCC x Atuacao = Comércio'!K81+'SCC x Atuacao = Serv. Industria'!K81</f>
        <v>243940.86736099073</v>
      </c>
      <c r="L81" s="190">
        <f t="shared" si="2"/>
        <v>3901780.7147318767</v>
      </c>
      <c r="N81" s="1" t="s">
        <v>540</v>
      </c>
      <c r="O81" s="9">
        <f>+B81/'Total x Ano'!$D$30</f>
        <v>2.893910106898023E-3</v>
      </c>
      <c r="P81" s="9">
        <f>+C81/'Total x Ano'!$D$30</f>
        <v>1.6205761308702535E-3</v>
      </c>
      <c r="Q81" s="9">
        <f>+D81/'Total x Ano'!$D$30</f>
        <v>5.1919533014680112E-3</v>
      </c>
      <c r="R81" s="9">
        <f>+E81/'Total x Ano'!$D$30</f>
        <v>2.2074353921552326E-5</v>
      </c>
      <c r="S81" s="9">
        <f>+F81/'Total x Ano'!$D$30</f>
        <v>8.9919212534935646E-3</v>
      </c>
      <c r="T81" s="9">
        <f>+G81/'Total x Ano'!$D$30</f>
        <v>1.6894338002684941E-4</v>
      </c>
      <c r="U81" s="9">
        <f>+H81/'Total x Ano'!$D$30</f>
        <v>2.0393999399919585E-4</v>
      </c>
      <c r="V81" s="9">
        <f>+I81/'Total x Ano'!$D$30</f>
        <v>6.6571371231762975E-4</v>
      </c>
      <c r="W81" s="9">
        <f>+J81/'Total x Ano'!$D$30</f>
        <v>7.5255480415521462E-5</v>
      </c>
      <c r="X81" s="9">
        <f>+K81/'Total x Ano'!$D$30</f>
        <v>1.3227460879060831E-3</v>
      </c>
      <c r="Y81" s="9">
        <f>+L81/'Total x Ano'!$D$30</f>
        <v>2.1157033801316685E-2</v>
      </c>
    </row>
    <row r="82" spans="1:25" x14ac:dyDescent="0.25">
      <c r="A82" s="1" t="s">
        <v>541</v>
      </c>
      <c r="B82" s="189">
        <f>+'SCC x Atuacao = Comércio'!B82+'SCC x Atuacao = Serv. Industria'!B82</f>
        <v>13309.031023524072</v>
      </c>
      <c r="C82" s="189">
        <f>+'SCC x Atuacao = Comércio'!C82+'SCC x Atuacao = Serv. Industria'!C82</f>
        <v>86504.963877093411</v>
      </c>
      <c r="D82" s="189">
        <f>+'SCC x Atuacao = Comércio'!D82+'SCC x Atuacao = Serv. Industria'!D82</f>
        <v>375847.24403468682</v>
      </c>
      <c r="E82" s="189">
        <f>+'SCC x Atuacao = Comércio'!E82+'SCC x Atuacao = Serv. Industria'!E82</f>
        <v>1622.3618910983703</v>
      </c>
      <c r="F82" s="189">
        <f>+'SCC x Atuacao = Comércio'!F82+'SCC x Atuacao = Serv. Industria'!F82</f>
        <v>185895.41712849448</v>
      </c>
      <c r="G82" s="189">
        <f>+'SCC x Atuacao = Comércio'!G82+'SCC x Atuacao = Serv. Industria'!G82</f>
        <v>7018.5314092542785</v>
      </c>
      <c r="H82" s="189">
        <f>+'SCC x Atuacao = Comércio'!H82+'SCC x Atuacao = Serv. Industria'!H82</f>
        <v>5025.5611076051555</v>
      </c>
      <c r="I82" s="189">
        <f>+'SCC x Atuacao = Comércio'!I82+'SCC x Atuacao = Serv. Industria'!I82</f>
        <v>18205.955723635947</v>
      </c>
      <c r="J82" s="189">
        <f>+'SCC x Atuacao = Comércio'!J82+'SCC x Atuacao = Serv. Industria'!J82</f>
        <v>514.33043744995973</v>
      </c>
      <c r="K82" s="189">
        <f>+'SCC x Atuacao = Comércio'!K82+'SCC x Atuacao = Serv. Industria'!K82</f>
        <v>15424.658466665955</v>
      </c>
      <c r="L82" s="190">
        <f t="shared" si="2"/>
        <v>709368.05509950849</v>
      </c>
      <c r="N82" s="1" t="s">
        <v>541</v>
      </c>
      <c r="O82" s="9">
        <f>+B82/'Total x Ano'!$D$30</f>
        <v>7.2166951403577489E-5</v>
      </c>
      <c r="P82" s="9">
        <f>+C82/'Total x Ano'!$D$30</f>
        <v>4.6906491639039011E-4</v>
      </c>
      <c r="Q82" s="9">
        <f>+D82/'Total x Ano'!$D$30</f>
        <v>2.0379958351196127E-3</v>
      </c>
      <c r="R82" s="9">
        <f>+E82/'Total x Ano'!$D$30</f>
        <v>8.7971026250497502E-6</v>
      </c>
      <c r="S82" s="9">
        <f>+F82/'Total x Ano'!$D$30</f>
        <v>1.008000169985896E-3</v>
      </c>
      <c r="T82" s="9">
        <f>+G82/'Total x Ano'!$D$30</f>
        <v>3.8057317188672319E-5</v>
      </c>
      <c r="U82" s="9">
        <f>+H82/'Total x Ano'!$D$30</f>
        <v>2.7250625803426608E-5</v>
      </c>
      <c r="V82" s="9">
        <f>+I82/'Total x Ano'!$D$30</f>
        <v>9.872005855580478E-5</v>
      </c>
      <c r="W82" s="9">
        <f>+J82/'Total x Ano'!$D$30</f>
        <v>2.7889077438639621E-6</v>
      </c>
      <c r="X82" s="9">
        <f>+K82/'Total x Ano'!$D$30</f>
        <v>8.3638739440394902E-5</v>
      </c>
      <c r="Y82" s="9">
        <f>+L82/'Total x Ano'!$D$30</f>
        <v>3.8464806242566887E-3</v>
      </c>
    </row>
    <row r="83" spans="1:25" x14ac:dyDescent="0.25">
      <c r="A83" s="1" t="s">
        <v>542</v>
      </c>
      <c r="B83" s="189">
        <f>+'SCC x Atuacao = Comércio'!B83+'SCC x Atuacao = Serv. Industria'!B83</f>
        <v>39041.489147697008</v>
      </c>
      <c r="C83" s="189">
        <f>+'SCC x Atuacao = Comércio'!C83+'SCC x Atuacao = Serv. Industria'!C83</f>
        <v>6450.5637380308381</v>
      </c>
      <c r="D83" s="189">
        <f>+'SCC x Atuacao = Comércio'!D83+'SCC x Atuacao = Serv. Industria'!D83</f>
        <v>274734.04506859597</v>
      </c>
      <c r="E83" s="189">
        <f>+'SCC x Atuacao = Comércio'!E83+'SCC x Atuacao = Serv. Industria'!E83</f>
        <v>10258.205760971332</v>
      </c>
      <c r="F83" s="189">
        <f>+'SCC x Atuacao = Comércio'!F83+'SCC x Atuacao = Serv. Industria'!F83</f>
        <v>199260.99002618587</v>
      </c>
      <c r="G83" s="189">
        <f>+'SCC x Atuacao = Comércio'!G83+'SCC x Atuacao = Serv. Industria'!G83</f>
        <v>11001.098202895097</v>
      </c>
      <c r="H83" s="189">
        <f>+'SCC x Atuacao = Comércio'!H83+'SCC x Atuacao = Serv. Industria'!H83</f>
        <v>7887.0283439183459</v>
      </c>
      <c r="I83" s="189">
        <f>+'SCC x Atuacao = Comércio'!I83+'SCC x Atuacao = Serv. Industria'!I83</f>
        <v>9912.7103350134985</v>
      </c>
      <c r="J83" s="189">
        <f>+'SCC x Atuacao = Comércio'!J83+'SCC x Atuacao = Serv. Industria'!J83</f>
        <v>8813.1159793102452</v>
      </c>
      <c r="K83" s="189">
        <f>+'SCC x Atuacao = Comércio'!K83+'SCC x Atuacao = Serv. Industria'!K83</f>
        <v>27185.933520404687</v>
      </c>
      <c r="L83" s="190">
        <f t="shared" si="2"/>
        <v>594545.18012302299</v>
      </c>
      <c r="N83" s="1" t="s">
        <v>542</v>
      </c>
      <c r="O83" s="9">
        <f>+B83/'Total x Ano'!$D$30</f>
        <v>2.1169875140159575E-4</v>
      </c>
      <c r="P83" s="9">
        <f>+C83/'Total x Ano'!$D$30</f>
        <v>3.4977566660212596E-5</v>
      </c>
      <c r="Q83" s="9">
        <f>+D83/'Total x Ano'!$D$30</f>
        <v>1.4897191571895333E-3</v>
      </c>
      <c r="R83" s="9">
        <f>+E83/'Total x Ano'!$D$30</f>
        <v>5.5624142383574767E-5</v>
      </c>
      <c r="S83" s="9">
        <f>+F83/'Total x Ano'!$D$30</f>
        <v>1.0804737143095806E-3</v>
      </c>
      <c r="T83" s="9">
        <f>+G83/'Total x Ano'!$D$30</f>
        <v>5.9652405798066486E-5</v>
      </c>
      <c r="U83" s="9">
        <f>+H83/'Total x Ano'!$D$30</f>
        <v>4.2766658985777971E-5</v>
      </c>
      <c r="V83" s="9">
        <f>+I83/'Total x Ano'!$D$30</f>
        <v>5.3750726387234622E-5</v>
      </c>
      <c r="W83" s="9">
        <f>+J83/'Total x Ano'!$D$30</f>
        <v>4.778828086498557E-5</v>
      </c>
      <c r="X83" s="9">
        <f>+K83/'Total x Ano'!$D$30</f>
        <v>1.4741313171185612E-4</v>
      </c>
      <c r="Y83" s="9">
        <f>+L83/'Total x Ano'!$D$30</f>
        <v>3.2238645356924187E-3</v>
      </c>
    </row>
    <row r="84" spans="1:25" x14ac:dyDescent="0.25">
      <c r="A84" s="1" t="s">
        <v>543</v>
      </c>
      <c r="B84" s="189">
        <f>+'SCC x Atuacao = Comércio'!B84+'SCC x Atuacao = Serv. Industria'!B84</f>
        <v>165571.02947708397</v>
      </c>
      <c r="C84" s="189">
        <f>+'SCC x Atuacao = Comércio'!C84+'SCC x Atuacao = Serv. Industria'!C84</f>
        <v>127896.91716958804</v>
      </c>
      <c r="D84" s="189">
        <f>+'SCC x Atuacao = Comércio'!D84+'SCC x Atuacao = Serv. Industria'!D84</f>
        <v>1248828.6420882547</v>
      </c>
      <c r="E84" s="189">
        <f>+'SCC x Atuacao = Comércio'!E84+'SCC x Atuacao = Serv. Industria'!E84</f>
        <v>4528.2532647409034</v>
      </c>
      <c r="F84" s="189">
        <f>+'SCC x Atuacao = Comércio'!F84+'SCC x Atuacao = Serv. Industria'!F84</f>
        <v>1629326.1779245946</v>
      </c>
      <c r="G84" s="189">
        <f>+'SCC x Atuacao = Comércio'!G84+'SCC x Atuacao = Serv. Industria'!G84</f>
        <v>71531.53455644034</v>
      </c>
      <c r="H84" s="189">
        <f>+'SCC x Atuacao = Comércio'!H84+'SCC x Atuacao = Serv. Industria'!H84</f>
        <v>87238.046784054895</v>
      </c>
      <c r="I84" s="189">
        <f>+'SCC x Atuacao = Comércio'!I84+'SCC x Atuacao = Serv. Industria'!I84</f>
        <v>165735.86661885408</v>
      </c>
      <c r="J84" s="189">
        <f>+'SCC x Atuacao = Comércio'!J84+'SCC x Atuacao = Serv. Industria'!J84</f>
        <v>43594.439216411498</v>
      </c>
      <c r="K84" s="189">
        <f>+'SCC x Atuacao = Comércio'!K84+'SCC x Atuacao = Serv. Industria'!K84</f>
        <v>258820.70098407666</v>
      </c>
      <c r="L84" s="190">
        <f t="shared" si="2"/>
        <v>3803071.6080840998</v>
      </c>
      <c r="N84" s="1" t="s">
        <v>543</v>
      </c>
      <c r="O84" s="9">
        <f>+B84/'Total x Ano'!$D$30</f>
        <v>8.9779311634282505E-4</v>
      </c>
      <c r="P84" s="9">
        <f>+C84/'Total x Ano'!$D$30</f>
        <v>6.9350883544646365E-4</v>
      </c>
      <c r="Q84" s="9">
        <f>+D84/'Total x Ano'!$D$30</f>
        <v>6.7716542072583548E-3</v>
      </c>
      <c r="R84" s="9">
        <f>+E84/'Total x Ano'!$D$30</f>
        <v>2.4554021455208672E-5</v>
      </c>
      <c r="S84" s="9">
        <f>+F84/'Total x Ano'!$D$30</f>
        <v>8.8348658061604083E-3</v>
      </c>
      <c r="T84" s="9">
        <f>+G84/'Total x Ano'!$D$30</f>
        <v>3.8787292395919761E-4</v>
      </c>
      <c r="U84" s="9">
        <f>+H84/'Total x Ano'!$D$30</f>
        <v>4.7303998853711308E-4</v>
      </c>
      <c r="V84" s="9">
        <f>+I84/'Total x Ano'!$D$30</f>
        <v>8.9868693002306984E-4</v>
      </c>
      <c r="W84" s="9">
        <f>+J84/'Total x Ano'!$D$30</f>
        <v>2.3638668892094427E-4</v>
      </c>
      <c r="X84" s="9">
        <f>+K84/'Total x Ano'!$D$30</f>
        <v>1.4034305665937151E-3</v>
      </c>
      <c r="Y84" s="9">
        <f>+L84/'Total x Ano'!$D$30</f>
        <v>2.0621793084697301E-2</v>
      </c>
    </row>
    <row r="85" spans="1:25" x14ac:dyDescent="0.25">
      <c r="A85" s="1" t="s">
        <v>544</v>
      </c>
      <c r="B85" s="189">
        <f>+'SCC x Atuacao = Comércio'!B85+'SCC x Atuacao = Serv. Industria'!B85</f>
        <v>649018.32426585746</v>
      </c>
      <c r="C85" s="189">
        <f>+'SCC x Atuacao = Comércio'!C85+'SCC x Atuacao = Serv. Industria'!C85</f>
        <v>332575.2963863443</v>
      </c>
      <c r="D85" s="189">
        <f>+'SCC x Atuacao = Comércio'!D85+'SCC x Atuacao = Serv. Industria'!D85</f>
        <v>3787176.7626488968</v>
      </c>
      <c r="E85" s="189">
        <f>+'SCC x Atuacao = Comércio'!E85+'SCC x Atuacao = Serv. Industria'!E85</f>
        <v>27577.3718158214</v>
      </c>
      <c r="F85" s="189">
        <f>+'SCC x Atuacao = Comércio'!F85+'SCC x Atuacao = Serv. Industria'!F85</f>
        <v>4004168.0777974026</v>
      </c>
      <c r="G85" s="189">
        <f>+'SCC x Atuacao = Comércio'!G85+'SCC x Atuacao = Serv. Industria'!G85</f>
        <v>210953.7865376797</v>
      </c>
      <c r="H85" s="189">
        <f>+'SCC x Atuacao = Comércio'!H85+'SCC x Atuacao = Serv. Industria'!H85</f>
        <v>243803.94613208534</v>
      </c>
      <c r="I85" s="189">
        <f>+'SCC x Atuacao = Comércio'!I85+'SCC x Atuacao = Serv. Industria'!I85</f>
        <v>376256.15914594656</v>
      </c>
      <c r="J85" s="189">
        <f>+'SCC x Atuacao = Comércio'!J85+'SCC x Atuacao = Serv. Industria'!J85</f>
        <v>195800.64773568331</v>
      </c>
      <c r="K85" s="189">
        <f>+'SCC x Atuacao = Comércio'!K85+'SCC x Atuacao = Serv. Industria'!K85</f>
        <v>521350.4975202356</v>
      </c>
      <c r="L85" s="190">
        <f t="shared" si="2"/>
        <v>10348680.869985953</v>
      </c>
      <c r="N85" s="1" t="s">
        <v>544</v>
      </c>
      <c r="O85" s="9">
        <f>+B85/'Total x Ano'!$D$30</f>
        <v>3.5192399645427664E-3</v>
      </c>
      <c r="P85" s="9">
        <f>+C85/'Total x Ano'!$D$30</f>
        <v>1.8033578259695519E-3</v>
      </c>
      <c r="Q85" s="9">
        <f>+D85/'Total x Ano'!$D$30</f>
        <v>2.0535604801263128E-2</v>
      </c>
      <c r="R85" s="9">
        <f>+E85/'Total x Ano'!$D$30</f>
        <v>1.495356685361303E-4</v>
      </c>
      <c r="S85" s="9">
        <f>+F85/'Total x Ano'!$D$30</f>
        <v>2.171221951255517E-2</v>
      </c>
      <c r="T85" s="9">
        <f>+G85/'Total x Ano'!$D$30</f>
        <v>1.1438767882167192E-3</v>
      </c>
      <c r="U85" s="9">
        <f>+H85/'Total x Ano'!$D$30</f>
        <v>1.3220036456009245E-3</v>
      </c>
      <c r="V85" s="9">
        <f>+I85/'Total x Ano'!$D$30</f>
        <v>2.0402131383109802E-3</v>
      </c>
      <c r="W85" s="9">
        <f>+J85/'Total x Ano'!$D$30</f>
        <v>1.0617103382623649E-3</v>
      </c>
      <c r="X85" s="9">
        <f>+K85/'Total x Ano'!$D$30</f>
        <v>2.8269733500712311E-3</v>
      </c>
      <c r="Y85" s="9">
        <f>+L85/'Total x Ano'!$D$30</f>
        <v>5.6114735033328964E-2</v>
      </c>
    </row>
    <row r="86" spans="1:25" x14ac:dyDescent="0.25">
      <c r="A86" s="1" t="s">
        <v>545</v>
      </c>
      <c r="B86" s="189">
        <f>+'SCC x Atuacao = Comércio'!B86+'SCC x Atuacao = Serv. Industria'!B86</f>
        <v>115898.23382575567</v>
      </c>
      <c r="C86" s="189">
        <f>+'SCC x Atuacao = Comércio'!C86+'SCC x Atuacao = Serv. Industria'!C86</f>
        <v>33764.552088023913</v>
      </c>
      <c r="D86" s="189">
        <f>+'SCC x Atuacao = Comércio'!D86+'SCC x Atuacao = Serv. Industria'!D86</f>
        <v>1057350.4791515637</v>
      </c>
      <c r="E86" s="189">
        <f>+'SCC x Atuacao = Comércio'!E86+'SCC x Atuacao = Serv. Industria'!E86</f>
        <v>1268.6107122412493</v>
      </c>
      <c r="F86" s="189">
        <f>+'SCC x Atuacao = Comércio'!F86+'SCC x Atuacao = Serv. Industria'!F86</f>
        <v>958847.71675955551</v>
      </c>
      <c r="G86" s="189">
        <f>+'SCC x Atuacao = Comércio'!G86+'SCC x Atuacao = Serv. Industria'!G86</f>
        <v>38593.103046202639</v>
      </c>
      <c r="H86" s="189">
        <f>+'SCC x Atuacao = Comércio'!H86+'SCC x Atuacao = Serv. Industria'!H86</f>
        <v>35525.581570693423</v>
      </c>
      <c r="I86" s="189">
        <f>+'SCC x Atuacao = Comércio'!I86+'SCC x Atuacao = Serv. Industria'!I86</f>
        <v>81057.270092255218</v>
      </c>
      <c r="J86" s="189">
        <f>+'SCC x Atuacao = Comércio'!J86+'SCC x Atuacao = Serv. Industria'!J86</f>
        <v>34017.421691269519</v>
      </c>
      <c r="K86" s="189">
        <f>+'SCC x Atuacao = Comércio'!K86+'SCC x Atuacao = Serv. Industria'!K86</f>
        <v>87284.341979082688</v>
      </c>
      <c r="L86" s="190">
        <f t="shared" si="2"/>
        <v>2443607.3109166436</v>
      </c>
      <c r="N86" s="1" t="s">
        <v>545</v>
      </c>
      <c r="O86" s="9">
        <f>+B86/'Total x Ano'!$D$30</f>
        <v>6.2844711936429749E-4</v>
      </c>
      <c r="P86" s="9">
        <f>+C86/'Total x Ano'!$D$30</f>
        <v>1.8308506347254556E-4</v>
      </c>
      <c r="Q86" s="9">
        <f>+D86/'Total x Ano'!$D$30</f>
        <v>5.7333821305704212E-3</v>
      </c>
      <c r="R86" s="9">
        <f>+E86/'Total x Ano'!$D$30</f>
        <v>6.878920595988682E-6</v>
      </c>
      <c r="S86" s="9">
        <f>+F86/'Total x Ano'!$D$30</f>
        <v>5.1992602959982813E-3</v>
      </c>
      <c r="T86" s="9">
        <f>+G86/'Total x Ano'!$D$30</f>
        <v>2.0926742053014547E-4</v>
      </c>
      <c r="U86" s="9">
        <f>+H86/'Total x Ano'!$D$30</f>
        <v>1.9263407788775325E-4</v>
      </c>
      <c r="V86" s="9">
        <f>+I86/'Total x Ano'!$D$30</f>
        <v>4.3952531640470389E-4</v>
      </c>
      <c r="W86" s="9">
        <f>+J86/'Total x Ano'!$D$30</f>
        <v>1.8445622477922613E-4</v>
      </c>
      <c r="X86" s="9">
        <f>+K86/'Total x Ano'!$D$30</f>
        <v>4.7329101981684221E-4</v>
      </c>
      <c r="Y86" s="9">
        <f>+L86/'Total x Ano'!$D$30</f>
        <v>1.3250227589420205E-2</v>
      </c>
    </row>
    <row r="87" spans="1:25" x14ac:dyDescent="0.25">
      <c r="A87" s="1" t="s">
        <v>546</v>
      </c>
      <c r="B87" s="189">
        <f>+'SCC x Atuacao = Comércio'!B87+'SCC x Atuacao = Serv. Industria'!B87</f>
        <v>1106770.6328613372</v>
      </c>
      <c r="C87" s="189">
        <f>+'SCC x Atuacao = Comércio'!C87+'SCC x Atuacao = Serv. Industria'!C87</f>
        <v>395977.76387939497</v>
      </c>
      <c r="D87" s="189">
        <f>+'SCC x Atuacao = Comércio'!D87+'SCC x Atuacao = Serv. Industria'!D87</f>
        <v>18268541.531796176</v>
      </c>
      <c r="E87" s="189">
        <f>+'SCC x Atuacao = Comércio'!E87+'SCC x Atuacao = Serv. Industria'!E87</f>
        <v>52551.412745501148</v>
      </c>
      <c r="F87" s="189">
        <f>+'SCC x Atuacao = Comércio'!F87+'SCC x Atuacao = Serv. Industria'!F87</f>
        <v>7498284.3496174188</v>
      </c>
      <c r="G87" s="189">
        <f>+'SCC x Atuacao = Comércio'!G87+'SCC x Atuacao = Serv. Industria'!G87</f>
        <v>346111.54686962068</v>
      </c>
      <c r="H87" s="189">
        <f>+'SCC x Atuacao = Comércio'!H87+'SCC x Atuacao = Serv. Industria'!H87</f>
        <v>230625.5307384741</v>
      </c>
      <c r="I87" s="189">
        <f>+'SCC x Atuacao = Comércio'!I87+'SCC x Atuacao = Serv. Industria'!I87</f>
        <v>710904.04163419409</v>
      </c>
      <c r="J87" s="189">
        <f>+'SCC x Atuacao = Comércio'!J87+'SCC x Atuacao = Serv. Industria'!J87</f>
        <v>569313.40399063774</v>
      </c>
      <c r="K87" s="189">
        <f>+'SCC x Atuacao = Comércio'!K87+'SCC x Atuacao = Serv. Industria'!K87</f>
        <v>1225660.0923141749</v>
      </c>
      <c r="L87" s="190">
        <f t="shared" si="2"/>
        <v>30404740.306446929</v>
      </c>
      <c r="N87" s="1" t="s">
        <v>546</v>
      </c>
      <c r="O87" s="9">
        <f>+B87/'Total x Ano'!$D$30</f>
        <v>6.0013582007160731E-3</v>
      </c>
      <c r="P87" s="9">
        <f>+C87/'Total x Ano'!$D$30</f>
        <v>2.1471516590705836E-3</v>
      </c>
      <c r="Q87" s="9">
        <f>+D87/'Total x Ano'!$D$30</f>
        <v>9.9059424131560797E-2</v>
      </c>
      <c r="R87" s="9">
        <f>+E87/'Total x Ano'!$D$30</f>
        <v>2.8495502362949049E-4</v>
      </c>
      <c r="S87" s="9">
        <f>+F87/'Total x Ano'!$D$30</f>
        <v>4.0658731752340721E-2</v>
      </c>
      <c r="T87" s="9">
        <f>+G87/'Total x Ano'!$D$30</f>
        <v>1.8767568532230472E-3</v>
      </c>
      <c r="U87" s="9">
        <f>+H87/'Total x Ano'!$D$30</f>
        <v>1.2505449449933522E-3</v>
      </c>
      <c r="V87" s="9">
        <f>+I87/'Total x Ano'!$D$30</f>
        <v>3.8548093647494622E-3</v>
      </c>
      <c r="W87" s="9">
        <f>+J87/'Total x Ano'!$D$30</f>
        <v>3.0870476360433533E-3</v>
      </c>
      <c r="X87" s="9">
        <f>+K87/'Total x Ano'!$D$30</f>
        <v>6.6460249557612266E-3</v>
      </c>
      <c r="Y87" s="9">
        <f>+L87/'Total x Ano'!$D$30</f>
        <v>0.1648668045220881</v>
      </c>
    </row>
    <row r="88" spans="1:25" x14ac:dyDescent="0.25">
      <c r="A88" s="1" t="s">
        <v>547</v>
      </c>
      <c r="B88" s="189">
        <f>+'SCC x Atuacao = Comércio'!B88+'SCC x Atuacao = Serv. Industria'!B88</f>
        <v>3513237.4957390316</v>
      </c>
      <c r="C88" s="189">
        <f>+'SCC x Atuacao = Comércio'!C88+'SCC x Atuacao = Serv. Industria'!C88</f>
        <v>1250625.8598009229</v>
      </c>
      <c r="D88" s="189">
        <f>+'SCC x Atuacao = Comércio'!D88+'SCC x Atuacao = Serv. Industria'!D88</f>
        <v>35022552.000297606</v>
      </c>
      <c r="E88" s="189">
        <f>+'SCC x Atuacao = Comércio'!E88+'SCC x Atuacao = Serv. Industria'!E88</f>
        <v>1096858.4900412548</v>
      </c>
      <c r="F88" s="189">
        <f>+'SCC x Atuacao = Comércio'!F88+'SCC x Atuacao = Serv. Industria'!F88</f>
        <v>31744626.218326434</v>
      </c>
      <c r="G88" s="189">
        <f>+'SCC x Atuacao = Comércio'!G88+'SCC x Atuacao = Serv. Industria'!G88</f>
        <v>1305016.7340997204</v>
      </c>
      <c r="H88" s="189">
        <f>+'SCC x Atuacao = Comércio'!H88+'SCC x Atuacao = Serv. Industria'!H88</f>
        <v>2799394.7878100835</v>
      </c>
      <c r="I88" s="189">
        <f>+'SCC x Atuacao = Comércio'!I88+'SCC x Atuacao = Serv. Industria'!I88</f>
        <v>1847926.7792021343</v>
      </c>
      <c r="J88" s="189">
        <f>+'SCC x Atuacao = Comércio'!J88+'SCC x Atuacao = Serv. Industria'!J88</f>
        <v>525286.8916762697</v>
      </c>
      <c r="K88" s="189">
        <f>+'SCC x Atuacao = Comércio'!K88+'SCC x Atuacao = Serv. Industria'!K88</f>
        <v>8865050.8300536871</v>
      </c>
      <c r="L88" s="190">
        <f t="shared" si="2"/>
        <v>87970576.08704716</v>
      </c>
      <c r="N88" s="1" t="s">
        <v>547</v>
      </c>
      <c r="O88" s="9">
        <f>+B88/'Total x Ano'!$D$30</f>
        <v>1.9050195252838978E-2</v>
      </c>
      <c r="P88" s="9">
        <f>+C88/'Total x Ano'!$D$30</f>
        <v>6.7813994488993522E-3</v>
      </c>
      <c r="Q88" s="9">
        <f>+D88/'Total x Ano'!$D$30</f>
        <v>0.18990644801769341</v>
      </c>
      <c r="R88" s="9">
        <f>+E88/'Total x Ano'!$D$30</f>
        <v>5.9476105516244274E-3</v>
      </c>
      <c r="S88" s="9">
        <f>+F88/'Total x Ano'!$D$30</f>
        <v>0.17213220809038954</v>
      </c>
      <c r="T88" s="9">
        <f>+G88/'Total x Ano'!$D$30</f>
        <v>7.0763287773667263E-3</v>
      </c>
      <c r="U88" s="9">
        <f>+H88/'Total x Ano'!$D$30</f>
        <v>1.5179451250375472E-2</v>
      </c>
      <c r="V88" s="9">
        <f>+I88/'Total x Ano'!$D$30</f>
        <v>1.0020206718004777E-2</v>
      </c>
      <c r="W88" s="9">
        <f>+J88/'Total x Ano'!$D$30</f>
        <v>2.8483180719568232E-3</v>
      </c>
      <c r="X88" s="9">
        <f>+K88/'Total x Ano'!$D$30</f>
        <v>4.8069892639962225E-2</v>
      </c>
      <c r="Y88" s="9">
        <f>+L88/'Total x Ano'!$D$30</f>
        <v>0.47701205881911179</v>
      </c>
    </row>
    <row r="89" spans="1:25" x14ac:dyDescent="0.25">
      <c r="A89" s="1" t="s">
        <v>548</v>
      </c>
      <c r="B89" s="189">
        <f>+'SCC x Atuacao = Comércio'!B89+'SCC x Atuacao = Serv. Industria'!B89</f>
        <v>556793.16566503909</v>
      </c>
      <c r="C89" s="189">
        <f>+'SCC x Atuacao = Comércio'!C89+'SCC x Atuacao = Serv. Industria'!C89</f>
        <v>243757.29767734959</v>
      </c>
      <c r="D89" s="189">
        <f>+'SCC x Atuacao = Comércio'!D89+'SCC x Atuacao = Serv. Industria'!D89</f>
        <v>2700542.1874699355</v>
      </c>
      <c r="E89" s="189">
        <f>+'SCC x Atuacao = Comércio'!E89+'SCC x Atuacao = Serv. Industria'!E89</f>
        <v>57911.068165958801</v>
      </c>
      <c r="F89" s="189">
        <f>+'SCC x Atuacao = Comércio'!F89+'SCC x Atuacao = Serv. Industria'!F89</f>
        <v>4371971.7883788049</v>
      </c>
      <c r="G89" s="189">
        <f>+'SCC x Atuacao = Comércio'!G89+'SCC x Atuacao = Serv. Industria'!G89</f>
        <v>180845.21371767053</v>
      </c>
      <c r="H89" s="189">
        <f>+'SCC x Atuacao = Comércio'!H89+'SCC x Atuacao = Serv. Industria'!H89</f>
        <v>247702.60715465824</v>
      </c>
      <c r="I89" s="189">
        <f>+'SCC x Atuacao = Comércio'!I89+'SCC x Atuacao = Serv. Industria'!I89</f>
        <v>307166.19124361768</v>
      </c>
      <c r="J89" s="189">
        <f>+'SCC x Atuacao = Comércio'!J89+'SCC x Atuacao = Serv. Industria'!J89</f>
        <v>161511.78347274047</v>
      </c>
      <c r="K89" s="189">
        <f>+'SCC x Atuacao = Comércio'!K89+'SCC x Atuacao = Serv. Industria'!K89</f>
        <v>476630.28100310999</v>
      </c>
      <c r="L89" s="190">
        <f t="shared" si="2"/>
        <v>9304831.5839488842</v>
      </c>
      <c r="N89" s="1" t="s">
        <v>548</v>
      </c>
      <c r="O89" s="9">
        <f>+B89/'Total x Ano'!$D$30</f>
        <v>3.0191578378147938E-3</v>
      </c>
      <c r="P89" s="9">
        <f>+C89/'Total x Ano'!$D$30</f>
        <v>1.3217506988041205E-3</v>
      </c>
      <c r="Q89" s="9">
        <f>+D89/'Total x Ano'!$D$30</f>
        <v>1.4643432452894619E-2</v>
      </c>
      <c r="R89" s="9">
        <f>+E89/'Total x Ano'!$D$30</f>
        <v>3.1401724398080131E-4</v>
      </c>
      <c r="S89" s="9">
        <f>+F89/'Total x Ano'!$D$30</f>
        <v>2.370660005465982E-2</v>
      </c>
      <c r="T89" s="9">
        <f>+G89/'Total x Ano'!$D$30</f>
        <v>9.8061592364347442E-4</v>
      </c>
      <c r="U89" s="9">
        <f>+H89/'Total x Ano'!$D$30</f>
        <v>1.3431437631690434E-3</v>
      </c>
      <c r="V89" s="9">
        <f>+I89/'Total x Ano'!$D$30</f>
        <v>1.6655793766743002E-3</v>
      </c>
      <c r="W89" s="9">
        <f>+J89/'Total x Ano'!$D$30</f>
        <v>8.7578224202651772E-4</v>
      </c>
      <c r="X89" s="9">
        <f>+K89/'Total x Ano'!$D$30</f>
        <v>2.5844822411058609E-3</v>
      </c>
      <c r="Y89" s="9">
        <f>+L89/'Total x Ano'!$D$30</f>
        <v>5.045456183477335E-2</v>
      </c>
    </row>
    <row r="90" spans="1:25" x14ac:dyDescent="0.25">
      <c r="A90" s="1" t="s">
        <v>549</v>
      </c>
      <c r="B90" s="189">
        <f>+'SCC x Atuacao = Comércio'!B90+'SCC x Atuacao = Serv. Industria'!B90</f>
        <v>345965.03892340942</v>
      </c>
      <c r="C90" s="189">
        <f>+'SCC x Atuacao = Comércio'!C90+'SCC x Atuacao = Serv. Industria'!C90</f>
        <v>177829.71804507085</v>
      </c>
      <c r="D90" s="189">
        <f>+'SCC x Atuacao = Comércio'!D90+'SCC x Atuacao = Serv. Industria'!D90</f>
        <v>1953159.8558351737</v>
      </c>
      <c r="E90" s="189">
        <f>+'SCC x Atuacao = Comércio'!E90+'SCC x Atuacao = Serv. Industria'!E90</f>
        <v>10395.450670603203</v>
      </c>
      <c r="F90" s="189">
        <f>+'SCC x Atuacao = Comércio'!F90+'SCC x Atuacao = Serv. Industria'!F90</f>
        <v>1443222.0369106233</v>
      </c>
      <c r="G90" s="189">
        <f>+'SCC x Atuacao = Comércio'!G90+'SCC x Atuacao = Serv. Industria'!G90</f>
        <v>147993.03886843869</v>
      </c>
      <c r="H90" s="189">
        <f>+'SCC x Atuacao = Comércio'!H90+'SCC x Atuacao = Serv. Industria'!H90</f>
        <v>219721.9271038227</v>
      </c>
      <c r="I90" s="189">
        <f>+'SCC x Atuacao = Comércio'!I90+'SCC x Atuacao = Serv. Industria'!I90</f>
        <v>157951.24591877815</v>
      </c>
      <c r="J90" s="189">
        <f>+'SCC x Atuacao = Comércio'!J90+'SCC x Atuacao = Serv. Industria'!J90</f>
        <v>8057.6050544343834</v>
      </c>
      <c r="K90" s="189">
        <f>+'SCC x Atuacao = Comércio'!K90+'SCC x Atuacao = Serv. Industria'!K90</f>
        <v>248070.52213713009</v>
      </c>
      <c r="L90" s="190">
        <f t="shared" si="2"/>
        <v>4712366.4394674841</v>
      </c>
      <c r="N90" s="1" t="s">
        <v>549</v>
      </c>
      <c r="O90" s="9">
        <f>+B90/'Total x Ano'!$D$30</f>
        <v>1.875962427857611E-3</v>
      </c>
      <c r="P90" s="9">
        <f>+C90/'Total x Ano'!$D$30</f>
        <v>9.6426468595550523E-4</v>
      </c>
      <c r="Q90" s="9">
        <f>+D90/'Total x Ano'!$D$30</f>
        <v>1.059082303965902E-2</v>
      </c>
      <c r="R90" s="9">
        <f>+E90/'Total x Ano'!$D$30</f>
        <v>5.6368339816602388E-5</v>
      </c>
      <c r="S90" s="9">
        <f>+F90/'Total x Ano'!$D$30</f>
        <v>7.8257338508121253E-3</v>
      </c>
      <c r="T90" s="9">
        <f>+G90/'Total x Ano'!$D$30</f>
        <v>8.0247813873217486E-4</v>
      </c>
      <c r="U90" s="9">
        <f>+H90/'Total x Ano'!$D$30</f>
        <v>1.1914211941932431E-3</v>
      </c>
      <c r="V90" s="9">
        <f>+I90/'Total x Ano'!$D$30</f>
        <v>8.564755667191088E-4</v>
      </c>
      <c r="W90" s="9">
        <f>+J90/'Total x Ano'!$D$30</f>
        <v>4.3691594930147978E-5</v>
      </c>
      <c r="X90" s="9">
        <f>+K90/'Total x Ano'!$D$30</f>
        <v>1.3451387470723617E-3</v>
      </c>
      <c r="Y90" s="9">
        <f>+L90/'Total x Ano'!$D$30</f>
        <v>2.5552357585747896E-2</v>
      </c>
    </row>
    <row r="91" spans="1:25" x14ac:dyDescent="0.25">
      <c r="A91" s="1" t="s">
        <v>550</v>
      </c>
      <c r="B91" s="189">
        <f>+'SCC x Atuacao = Comércio'!B91+'SCC x Atuacao = Serv. Industria'!B91</f>
        <v>809916.26527766255</v>
      </c>
      <c r="C91" s="189">
        <f>+'SCC x Atuacao = Comércio'!C91+'SCC x Atuacao = Serv. Industria'!C91</f>
        <v>139679.61463076551</v>
      </c>
      <c r="D91" s="189">
        <f>+'SCC x Atuacao = Comércio'!D91+'SCC x Atuacao = Serv. Industria'!D91</f>
        <v>3829354.984259895</v>
      </c>
      <c r="E91" s="189">
        <f>+'SCC x Atuacao = Comércio'!E91+'SCC x Atuacao = Serv. Industria'!E91</f>
        <v>15159.707774784312</v>
      </c>
      <c r="F91" s="189">
        <f>+'SCC x Atuacao = Comércio'!F91+'SCC x Atuacao = Serv. Industria'!F91</f>
        <v>3726966.1066421224</v>
      </c>
      <c r="G91" s="189">
        <f>+'SCC x Atuacao = Comércio'!G91+'SCC x Atuacao = Serv. Industria'!G91</f>
        <v>167090.44675862073</v>
      </c>
      <c r="H91" s="189">
        <f>+'SCC x Atuacao = Comércio'!H91+'SCC x Atuacao = Serv. Industria'!H91</f>
        <v>116065.97873347008</v>
      </c>
      <c r="I91" s="189">
        <f>+'SCC x Atuacao = Comércio'!I91+'SCC x Atuacao = Serv. Industria'!I91</f>
        <v>279931.04513952247</v>
      </c>
      <c r="J91" s="189">
        <f>+'SCC x Atuacao = Comércio'!J91+'SCC x Atuacao = Serv. Industria'!J91</f>
        <v>54512.575830502101</v>
      </c>
      <c r="K91" s="189">
        <f>+'SCC x Atuacao = Comércio'!K91+'SCC x Atuacao = Serv. Industria'!K91</f>
        <v>611580.52565804799</v>
      </c>
      <c r="L91" s="190">
        <f t="shared" si="2"/>
        <v>9750257.2507053968</v>
      </c>
      <c r="N91" s="1" t="s">
        <v>550</v>
      </c>
      <c r="O91" s="9">
        <f>+B91/'Total x Ano'!$D$30</f>
        <v>4.3916937043688249E-3</v>
      </c>
      <c r="P91" s="9">
        <f>+C91/'Total x Ano'!$D$30</f>
        <v>7.5739938867914341E-4</v>
      </c>
      <c r="Q91" s="9">
        <f>+D91/'Total x Ano'!$D$30</f>
        <v>2.0764312185287563E-2</v>
      </c>
      <c r="R91" s="9">
        <f>+E91/'Total x Ano'!$D$30</f>
        <v>8.2202069582794411E-5</v>
      </c>
      <c r="S91" s="9">
        <f>+F91/'Total x Ano'!$D$30</f>
        <v>2.020911826153397E-2</v>
      </c>
      <c r="T91" s="9">
        <f>+G91/'Total x Ano'!$D$30</f>
        <v>9.060320116406576E-4</v>
      </c>
      <c r="U91" s="9">
        <f>+H91/'Total x Ano'!$D$30</f>
        <v>6.2935670012805305E-4</v>
      </c>
      <c r="V91" s="9">
        <f>+I91/'Total x Ano'!$D$30</f>
        <v>1.5178993944209311E-3</v>
      </c>
      <c r="W91" s="9">
        <f>+J91/'Total x Ano'!$D$30</f>
        <v>2.9558924341600943E-4</v>
      </c>
      <c r="X91" s="9">
        <f>+K91/'Total x Ano'!$D$30</f>
        <v>3.3162370721450214E-3</v>
      </c>
      <c r="Y91" s="9">
        <f>+L91/'Total x Ano'!$D$30</f>
        <v>5.2869840031202986E-2</v>
      </c>
    </row>
    <row r="92" spans="1:25" x14ac:dyDescent="0.25">
      <c r="A92" s="1" t="s">
        <v>551</v>
      </c>
      <c r="B92" s="189">
        <f>+'SCC x Atuacao = Comércio'!B92+'SCC x Atuacao = Serv. Industria'!B92</f>
        <v>58290.471285849191</v>
      </c>
      <c r="C92" s="189">
        <f>+'SCC x Atuacao = Comércio'!C92+'SCC x Atuacao = Serv. Industria'!C92</f>
        <v>31430.283039910901</v>
      </c>
      <c r="D92" s="189">
        <f>+'SCC x Atuacao = Comércio'!D92+'SCC x Atuacao = Serv. Industria'!D92</f>
        <v>614577.46941707598</v>
      </c>
      <c r="E92" s="189">
        <f>+'SCC x Atuacao = Comércio'!E92+'SCC x Atuacao = Serv. Industria'!E92</f>
        <v>478.5939568831248</v>
      </c>
      <c r="F92" s="189">
        <f>+'SCC x Atuacao = Comércio'!F92+'SCC x Atuacao = Serv. Industria'!F92</f>
        <v>277969.36333518958</v>
      </c>
      <c r="G92" s="189">
        <f>+'SCC x Atuacao = Comércio'!G92+'SCC x Atuacao = Serv. Industria'!G92</f>
        <v>10059.386578869484</v>
      </c>
      <c r="H92" s="189">
        <f>+'SCC x Atuacao = Comércio'!H92+'SCC x Atuacao = Serv. Industria'!H92</f>
        <v>44499.437880469872</v>
      </c>
      <c r="I92" s="189">
        <f>+'SCC x Atuacao = Comércio'!I92+'SCC x Atuacao = Serv. Industria'!I92</f>
        <v>31098.150118065507</v>
      </c>
      <c r="J92" s="189">
        <f>+'SCC x Atuacao = Comércio'!J92+'SCC x Atuacao = Serv. Industria'!J92</f>
        <v>2772.4898776643404</v>
      </c>
      <c r="K92" s="189">
        <f>+'SCC x Atuacao = Comércio'!K92+'SCC x Atuacao = Serv. Industria'!K92</f>
        <v>54355.954363979778</v>
      </c>
      <c r="L92" s="190">
        <f t="shared" si="2"/>
        <v>1125531.5998539578</v>
      </c>
      <c r="N92" s="1" t="s">
        <v>551</v>
      </c>
      <c r="O92" s="9">
        <f>+B92/'Total x Ano'!$D$30</f>
        <v>3.1607452121361411E-4</v>
      </c>
      <c r="P92" s="9">
        <f>+C92/'Total x Ano'!$D$30</f>
        <v>1.7042771218526593E-4</v>
      </c>
      <c r="Q92" s="9">
        <f>+D92/'Total x Ano'!$D$30</f>
        <v>3.332487713850999E-3</v>
      </c>
      <c r="R92" s="9">
        <f>+E92/'Total x Ano'!$D$30</f>
        <v>2.59513008628369E-6</v>
      </c>
      <c r="S92" s="9">
        <f>+F92/'Total x Ano'!$D$30</f>
        <v>1.5072623619283067E-3</v>
      </c>
      <c r="T92" s="9">
        <f>+G92/'Total x Ano'!$D$30</f>
        <v>5.4546064330598387E-5</v>
      </c>
      <c r="U92" s="9">
        <f>+H92/'Total x Ano'!$D$30</f>
        <v>2.4129395786441312E-4</v>
      </c>
      <c r="V92" s="9">
        <f>+I92/'Total x Ano'!$D$30</f>
        <v>1.6862675309305413E-4</v>
      </c>
      <c r="W92" s="9">
        <f>+J92/'Total x Ano'!$D$30</f>
        <v>1.5033561941110691E-5</v>
      </c>
      <c r="X92" s="9">
        <f>+K92/'Total x Ano'!$D$30</f>
        <v>2.9473997845124263E-4</v>
      </c>
      <c r="Y92" s="9">
        <f>+L92/'Total x Ano'!$D$30</f>
        <v>6.1030877549448879E-3</v>
      </c>
    </row>
    <row r="93" spans="1:25" x14ac:dyDescent="0.25">
      <c r="A93" s="1" t="s">
        <v>552</v>
      </c>
      <c r="B93" s="189">
        <f>+'SCC x Atuacao = Comércio'!B93+'SCC x Atuacao = Serv. Industria'!B93</f>
        <v>51284.309317484673</v>
      </c>
      <c r="C93" s="189">
        <f>+'SCC x Atuacao = Comércio'!C93+'SCC x Atuacao = Serv. Industria'!C93</f>
        <v>47040.687875291595</v>
      </c>
      <c r="D93" s="189">
        <f>+'SCC x Atuacao = Comércio'!D93+'SCC x Atuacao = Serv. Industria'!D93</f>
        <v>427901.94455988164</v>
      </c>
      <c r="E93" s="189">
        <f>+'SCC x Atuacao = Comércio'!E93+'SCC x Atuacao = Serv. Industria'!E93</f>
        <v>11393.706822630538</v>
      </c>
      <c r="F93" s="189">
        <f>+'SCC x Atuacao = Comércio'!F93+'SCC x Atuacao = Serv. Industria'!F93</f>
        <v>356713.58353018621</v>
      </c>
      <c r="G93" s="189">
        <f>+'SCC x Atuacao = Comércio'!G93+'SCC x Atuacao = Serv. Industria'!G93</f>
        <v>21216.115573523999</v>
      </c>
      <c r="H93" s="189">
        <f>+'SCC x Atuacao = Comércio'!H93+'SCC x Atuacao = Serv. Industria'!H93</f>
        <v>16245.573197629556</v>
      </c>
      <c r="I93" s="189">
        <f>+'SCC x Atuacao = Comércio'!I93+'SCC x Atuacao = Serv. Industria'!I93</f>
        <v>48700.333549935371</v>
      </c>
      <c r="J93" s="189">
        <f>+'SCC x Atuacao = Comércio'!J93+'SCC x Atuacao = Serv. Industria'!J93</f>
        <v>1283.3328425487894</v>
      </c>
      <c r="K93" s="189">
        <f>+'SCC x Atuacao = Comércio'!K93+'SCC x Atuacao = Serv. Industria'!K93</f>
        <v>55747.308549856229</v>
      </c>
      <c r="L93" s="190">
        <f t="shared" si="2"/>
        <v>1037526.8958189685</v>
      </c>
      <c r="N93" s="1" t="s">
        <v>552</v>
      </c>
      <c r="O93" s="9">
        <f>+B93/'Total x Ano'!$D$30</f>
        <v>2.780842761384565E-4</v>
      </c>
      <c r="P93" s="9">
        <f>+C93/'Total x Ano'!$D$30</f>
        <v>2.5507364359483831E-4</v>
      </c>
      <c r="Q93" s="9">
        <f>+D93/'Total x Ano'!$D$30</f>
        <v>2.3202574841073992E-3</v>
      </c>
      <c r="R93" s="9">
        <f>+E93/'Total x Ano'!$D$30</f>
        <v>6.1781288594341685E-5</v>
      </c>
      <c r="S93" s="9">
        <f>+F93/'Total x Ano'!$D$30</f>
        <v>1.9342453858675062E-3</v>
      </c>
      <c r="T93" s="9">
        <f>+G93/'Total x Ano'!$D$30</f>
        <v>1.150423632540134E-4</v>
      </c>
      <c r="U93" s="9">
        <f>+H93/'Total x Ano'!$D$30</f>
        <v>8.8090071275989659E-5</v>
      </c>
      <c r="V93" s="9">
        <f>+I93/'Total x Ano'!$D$30</f>
        <v>2.640729139802988E-4</v>
      </c>
      <c r="W93" s="9">
        <f>+J93/'Total x Ano'!$D$30</f>
        <v>6.9587499434883962E-6</v>
      </c>
      <c r="X93" s="9">
        <f>+K93/'Total x Ano'!$D$30</f>
        <v>3.0228446382661166E-4</v>
      </c>
      <c r="Y93" s="9">
        <f>+L93/'Total x Ano'!$D$30</f>
        <v>5.6258906405829432E-3</v>
      </c>
    </row>
    <row r="94" spans="1:25" x14ac:dyDescent="0.25">
      <c r="A94" s="1" t="s">
        <v>553</v>
      </c>
      <c r="B94" s="189">
        <f>+'SCC x Atuacao = Comércio'!B94+'SCC x Atuacao = Serv. Industria'!B94</f>
        <v>154761.48947617304</v>
      </c>
      <c r="C94" s="189">
        <f>+'SCC x Atuacao = Comércio'!C94+'SCC x Atuacao = Serv. Industria'!C94</f>
        <v>30029.810978831672</v>
      </c>
      <c r="D94" s="189">
        <f>+'SCC x Atuacao = Comércio'!D94+'SCC x Atuacao = Serv. Industria'!D94</f>
        <v>1050790.6337396512</v>
      </c>
      <c r="E94" s="189">
        <f>+'SCC x Atuacao = Comércio'!E94+'SCC x Atuacao = Serv. Industria'!E94</f>
        <v>3262.2867851444821</v>
      </c>
      <c r="F94" s="189">
        <f>+'SCC x Atuacao = Comércio'!F94+'SCC x Atuacao = Serv. Industria'!F94</f>
        <v>1045966.7282305954</v>
      </c>
      <c r="G94" s="189">
        <f>+'SCC x Atuacao = Comércio'!G94+'SCC x Atuacao = Serv. Industria'!G94</f>
        <v>34870.004999912853</v>
      </c>
      <c r="H94" s="189">
        <f>+'SCC x Atuacao = Comércio'!H94+'SCC x Atuacao = Serv. Industria'!H94</f>
        <v>45537.12251716818</v>
      </c>
      <c r="I94" s="189">
        <f>+'SCC x Atuacao = Comércio'!I94+'SCC x Atuacao = Serv. Industria'!I94</f>
        <v>116916.62238785552</v>
      </c>
      <c r="J94" s="189">
        <f>+'SCC x Atuacao = Comércio'!J94+'SCC x Atuacao = Serv. Industria'!J94</f>
        <v>4656.107157426447</v>
      </c>
      <c r="K94" s="189">
        <f>+'SCC x Atuacao = Comércio'!K94+'SCC x Atuacao = Serv. Industria'!K94</f>
        <v>124223.07092964646</v>
      </c>
      <c r="L94" s="190">
        <f t="shared" si="2"/>
        <v>2611013.8772024051</v>
      </c>
      <c r="N94" s="1" t="s">
        <v>553</v>
      </c>
      <c r="O94" s="9">
        <f>+B94/'Total x Ano'!$D$30</f>
        <v>8.3917941662554787E-4</v>
      </c>
      <c r="P94" s="9">
        <f>+C94/'Total x Ano'!$D$30</f>
        <v>1.6283378600120846E-4</v>
      </c>
      <c r="Q94" s="9">
        <f>+D94/'Total x Ano'!$D$30</f>
        <v>5.6978119944560996E-3</v>
      </c>
      <c r="R94" s="9">
        <f>+E94/'Total x Ano'!$D$30</f>
        <v>1.7689438958548315E-5</v>
      </c>
      <c r="S94" s="9">
        <f>+F94/'Total x Ano'!$D$30</f>
        <v>5.6716548269033192E-3</v>
      </c>
      <c r="T94" s="9">
        <f>+G94/'Total x Ano'!$D$30</f>
        <v>1.8907927645696372E-4</v>
      </c>
      <c r="U94" s="9">
        <f>+H94/'Total x Ano'!$D$30</f>
        <v>2.4692070383987009E-4</v>
      </c>
      <c r="V94" s="9">
        <f>+I94/'Total x Ano'!$D$30</f>
        <v>6.3396923421556769E-4</v>
      </c>
      <c r="W94" s="9">
        <f>+J94/'Total x Ano'!$D$30</f>
        <v>2.5247296994493777E-5</v>
      </c>
      <c r="X94" s="9">
        <f>+K94/'Total x Ano'!$D$30</f>
        <v>6.7358775459591528E-4</v>
      </c>
      <c r="Y94" s="9">
        <f>+L94/'Total x Ano'!$D$30</f>
        <v>1.4157973729047533E-2</v>
      </c>
    </row>
    <row r="95" spans="1:25" x14ac:dyDescent="0.25">
      <c r="A95" s="1" t="s">
        <v>554</v>
      </c>
      <c r="B95" s="189">
        <f>+'SCC x Atuacao = Comércio'!B95+'SCC x Atuacao = Serv. Industria'!B95</f>
        <v>107202.44827138886</v>
      </c>
      <c r="C95" s="189">
        <f>+'SCC x Atuacao = Comércio'!C95+'SCC x Atuacao = Serv. Industria'!C95</f>
        <v>65611.044885657975</v>
      </c>
      <c r="D95" s="189">
        <f>+'SCC x Atuacao = Comércio'!D95+'SCC x Atuacao = Serv. Industria'!D95</f>
        <v>3248001.1305141663</v>
      </c>
      <c r="E95" s="189">
        <f>+'SCC x Atuacao = Comércio'!E95+'SCC x Atuacao = Serv. Industria'!E95</f>
        <v>1257.8976814527928</v>
      </c>
      <c r="F95" s="189">
        <f>+'SCC x Atuacao = Comércio'!F95+'SCC x Atuacao = Serv. Industria'!F95</f>
        <v>1864633.0049535828</v>
      </c>
      <c r="G95" s="189">
        <f>+'SCC x Atuacao = Comércio'!G95+'SCC x Atuacao = Serv. Industria'!G95</f>
        <v>85118.570138468494</v>
      </c>
      <c r="H95" s="189">
        <f>+'SCC x Atuacao = Comércio'!H95+'SCC x Atuacao = Serv. Industria'!H95</f>
        <v>33059.014493171577</v>
      </c>
      <c r="I95" s="189">
        <f>+'SCC x Atuacao = Comércio'!I95+'SCC x Atuacao = Serv. Industria'!I95</f>
        <v>83224.86707848408</v>
      </c>
      <c r="J95" s="189">
        <f>+'SCC x Atuacao = Comércio'!J95+'SCC x Atuacao = Serv. Industria'!J95</f>
        <v>53380.51484697721</v>
      </c>
      <c r="K95" s="189">
        <f>+'SCC x Atuacao = Comércio'!K95+'SCC x Atuacao = Serv. Industria'!K95</f>
        <v>382150.04842887091</v>
      </c>
      <c r="L95" s="190">
        <f t="shared" si="2"/>
        <v>5923638.5412922204</v>
      </c>
      <c r="N95" s="1" t="s">
        <v>554</v>
      </c>
      <c r="O95" s="9">
        <f>+B95/'Total x Ano'!$D$30</f>
        <v>5.8129505153841948E-4</v>
      </c>
      <c r="P95" s="9">
        <f>+C95/'Total x Ano'!$D$30</f>
        <v>3.5576963337391508E-4</v>
      </c>
      <c r="Q95" s="9">
        <f>+D95/'Total x Ano'!$D$30</f>
        <v>1.7611976358780378E-2</v>
      </c>
      <c r="R95" s="9">
        <f>+E95/'Total x Ano'!$D$30</f>
        <v>6.8208302082715709E-6</v>
      </c>
      <c r="S95" s="9">
        <f>+F95/'Total x Ano'!$D$30</f>
        <v>1.011079463382006E-2</v>
      </c>
      <c r="T95" s="9">
        <f>+G95/'Total x Ano'!$D$30</f>
        <v>4.6154732856715003E-4</v>
      </c>
      <c r="U95" s="9">
        <f>+H95/'Total x Ano'!$D$30</f>
        <v>1.792593531536569E-4</v>
      </c>
      <c r="V95" s="9">
        <f>+I95/'Total x Ano'!$D$30</f>
        <v>4.5127890433242204E-4</v>
      </c>
      <c r="W95" s="9">
        <f>+J95/'Total x Ano'!$D$30</f>
        <v>2.8945075070083544E-4</v>
      </c>
      <c r="X95" s="9">
        <f>+K95/'Total x Ano'!$D$30</f>
        <v>2.0721721908300598E-3</v>
      </c>
      <c r="Y95" s="9">
        <f>+L95/'Total x Ano'!$D$30</f>
        <v>3.2120365035305166E-2</v>
      </c>
    </row>
    <row r="96" spans="1:25" x14ac:dyDescent="0.25">
      <c r="A96" s="1" t="s">
        <v>94</v>
      </c>
      <c r="B96" s="189">
        <f>+'SCC x Atuacao = Comércio'!B96+'SCC x Atuacao = Serv. Industria'!B96</f>
        <v>8617201.8683356717</v>
      </c>
      <c r="C96" s="189">
        <f>+'SCC x Atuacao = Comércio'!C96+'SCC x Atuacao = Serv. Industria'!C96</f>
        <v>3702784.0888703512</v>
      </c>
      <c r="D96" s="189">
        <f>+'SCC x Atuacao = Comércio'!D96+'SCC x Atuacao = Serv. Industria'!D96</f>
        <v>78644696.981461406</v>
      </c>
      <c r="E96" s="189">
        <f>+'SCC x Atuacao = Comércio'!E96+'SCC x Atuacao = Serv. Industria'!E96</f>
        <v>1311609.5149652644</v>
      </c>
      <c r="F96" s="189">
        <f>+'SCC x Atuacao = Comércio'!F96+'SCC x Atuacao = Serv. Industria'!F96</f>
        <v>64469414.088345952</v>
      </c>
      <c r="G96" s="189">
        <f>+'SCC x Atuacao = Comércio'!G96+'SCC x Atuacao = Serv. Industria'!G96</f>
        <v>2801612.0735273976</v>
      </c>
      <c r="H96" s="189">
        <f>+'SCC x Atuacao = Comércio'!H96+'SCC x Atuacao = Serv. Industria'!H96</f>
        <v>4330678.6441759001</v>
      </c>
      <c r="I96" s="189">
        <f>+'SCC x Atuacao = Comércio'!I96+'SCC x Atuacao = Serv. Industria'!I96</f>
        <v>4689627.3784993291</v>
      </c>
      <c r="J96" s="189">
        <f>+'SCC x Atuacao = Comércio'!J96+'SCC x Atuacao = Serv. Industria'!J96</f>
        <v>2173449.9982515248</v>
      </c>
      <c r="K96" s="189">
        <f>+'SCC x Atuacao = Comércio'!K96+'SCC x Atuacao = Serv. Industria'!K96</f>
        <v>13678950.938657686</v>
      </c>
      <c r="L96" s="190">
        <f t="shared" si="2"/>
        <v>184420025.57509047</v>
      </c>
      <c r="N96" s="1" t="s">
        <v>94</v>
      </c>
      <c r="O96" s="9">
        <f>+B96/'Total x Ano'!$D$30</f>
        <v>4.6725955283131643E-2</v>
      </c>
      <c r="P96" s="9">
        <f>+C96/'Total x Ano'!$D$30</f>
        <v>2.0077993576476789E-2</v>
      </c>
      <c r="Q96" s="9">
        <f>+D96/'Total x Ano'!$D$30</f>
        <v>0.42644336880562667</v>
      </c>
      <c r="R96" s="9">
        <f>+E96/'Total x Ano'!$D$30</f>
        <v>7.1120775028372133E-3</v>
      </c>
      <c r="S96" s="9">
        <f>+F96/'Total x Ano'!$D$30</f>
        <v>0.34957924925618167</v>
      </c>
      <c r="T96" s="9">
        <f>+G96/'Total x Ano'!$D$30</f>
        <v>1.5191474270708539E-2</v>
      </c>
      <c r="U96" s="9">
        <f>+H96/'Total x Ano'!$D$30</f>
        <v>2.3482691918468333E-2</v>
      </c>
      <c r="V96" s="9">
        <f>+I96/'Total x Ano'!$D$30</f>
        <v>2.5429057196339283E-2</v>
      </c>
      <c r="W96" s="9">
        <f>+J96/'Total x Ano'!$D$30</f>
        <v>1.178532532719208E-2</v>
      </c>
      <c r="X96" s="9">
        <f>+K96/'Total x Ano'!$D$30</f>
        <v>7.4172806863037843E-2</v>
      </c>
      <c r="Y96" s="9">
        <f>+L96/'Total x Ano'!$D$30</f>
        <v>1</v>
      </c>
    </row>
    <row r="97" spans="1:2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22"/>
    </row>
    <row r="98" spans="1:2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22"/>
    </row>
    <row r="99" spans="1:25" s="132" customFormat="1" x14ac:dyDescent="0.25">
      <c r="A99" s="122"/>
      <c r="B99" s="15">
        <v>2010</v>
      </c>
      <c r="C99" s="122">
        <v>2010</v>
      </c>
      <c r="D99" s="122">
        <v>2010</v>
      </c>
      <c r="E99" s="122">
        <v>2010</v>
      </c>
      <c r="F99" s="122">
        <v>2010</v>
      </c>
      <c r="G99" s="122">
        <v>2010</v>
      </c>
      <c r="H99" s="122">
        <v>2010</v>
      </c>
      <c r="I99" s="122">
        <v>2010</v>
      </c>
      <c r="J99" s="122">
        <v>2010</v>
      </c>
      <c r="K99" s="122">
        <v>2010</v>
      </c>
      <c r="L99" s="122">
        <v>2010</v>
      </c>
      <c r="N99" s="122"/>
      <c r="O99" s="15">
        <v>2010</v>
      </c>
      <c r="P99" s="122">
        <v>2010</v>
      </c>
      <c r="Q99" s="122">
        <v>2010</v>
      </c>
      <c r="R99" s="122">
        <v>2010</v>
      </c>
      <c r="S99" s="122">
        <v>2010</v>
      </c>
      <c r="T99" s="122">
        <v>2010</v>
      </c>
      <c r="U99" s="122">
        <v>2010</v>
      </c>
      <c r="V99" s="122">
        <v>2010</v>
      </c>
      <c r="W99" s="122">
        <v>2010</v>
      </c>
      <c r="X99" s="122">
        <v>2010</v>
      </c>
      <c r="Y99" s="122">
        <v>2010</v>
      </c>
    </row>
    <row r="100" spans="1:25" s="132" customFormat="1" x14ac:dyDescent="0.25">
      <c r="A100" s="122"/>
      <c r="B100" s="122" t="s">
        <v>779</v>
      </c>
      <c r="C100" s="122" t="s">
        <v>781</v>
      </c>
      <c r="D100" s="122" t="s">
        <v>23</v>
      </c>
      <c r="E100" s="122" t="s">
        <v>786</v>
      </c>
      <c r="F100" s="122" t="s">
        <v>787</v>
      </c>
      <c r="G100" s="122" t="s">
        <v>790</v>
      </c>
      <c r="H100" s="122" t="s">
        <v>25</v>
      </c>
      <c r="I100" s="122" t="s">
        <v>24</v>
      </c>
      <c r="J100" s="122" t="s">
        <v>35</v>
      </c>
      <c r="K100" s="122" t="s">
        <v>794</v>
      </c>
      <c r="L100" s="122" t="s">
        <v>938</v>
      </c>
      <c r="N100" s="122"/>
      <c r="O100" s="122" t="s">
        <v>779</v>
      </c>
      <c r="P100" s="122" t="s">
        <v>781</v>
      </c>
      <c r="Q100" s="122" t="s">
        <v>23</v>
      </c>
      <c r="R100" s="122" t="s">
        <v>786</v>
      </c>
      <c r="S100" s="122" t="s">
        <v>787</v>
      </c>
      <c r="T100" s="122" t="s">
        <v>790</v>
      </c>
      <c r="U100" s="122" t="s">
        <v>25</v>
      </c>
      <c r="V100" s="122" t="s">
        <v>24</v>
      </c>
      <c r="W100" s="122" t="s">
        <v>35</v>
      </c>
      <c r="X100" s="122" t="s">
        <v>794</v>
      </c>
      <c r="Y100" s="122" t="s">
        <v>938</v>
      </c>
    </row>
    <row r="101" spans="1:25" x14ac:dyDescent="0.25">
      <c r="A101" s="1" t="s">
        <v>528</v>
      </c>
      <c r="B101" s="189">
        <f>+'SCC x Atuacao = Comércio'!B101+'SCC x Atuacao = Serv. Industria'!B101</f>
        <v>39756.524851944727</v>
      </c>
      <c r="C101" s="189">
        <f>+'SCC x Atuacao = Comércio'!C101+'SCC x Atuacao = Serv. Industria'!C101</f>
        <v>3130.4299538049199</v>
      </c>
      <c r="D101" s="189">
        <f>+'SCC x Atuacao = Comércio'!D101+'SCC x Atuacao = Serv. Industria'!D101</f>
        <v>281851.66761131969</v>
      </c>
      <c r="E101" s="189">
        <f>+'SCC x Atuacao = Comércio'!E101+'SCC x Atuacao = Serv. Industria'!E101</f>
        <v>444.31734693961789</v>
      </c>
      <c r="F101" s="189">
        <f>+'SCC x Atuacao = Comércio'!F101+'SCC x Atuacao = Serv. Industria'!F101</f>
        <v>211576.48467968428</v>
      </c>
      <c r="G101" s="189">
        <f>+'SCC x Atuacao = Comércio'!G101+'SCC x Atuacao = Serv. Industria'!G101</f>
        <v>10848.982417882009</v>
      </c>
      <c r="H101" s="189">
        <f>+'SCC x Atuacao = Comércio'!H101+'SCC x Atuacao = Serv. Industria'!H101</f>
        <v>9593.1870261508866</v>
      </c>
      <c r="I101" s="189">
        <f>+'SCC x Atuacao = Comércio'!I101+'SCC x Atuacao = Serv. Industria'!I101</f>
        <v>18923.842080396309</v>
      </c>
      <c r="J101" s="189">
        <f>+'SCC x Atuacao = Comércio'!J101+'SCC x Atuacao = Serv. Industria'!J101</f>
        <v>1439.8206713876061</v>
      </c>
      <c r="K101" s="189">
        <f>+'SCC x Atuacao = Comércio'!K101+'SCC x Atuacao = Serv. Industria'!K101</f>
        <v>9887.8828432428745</v>
      </c>
      <c r="L101" s="190">
        <f>SUM(B101:K101)</f>
        <v>587453.13948275289</v>
      </c>
      <c r="N101" s="1" t="s">
        <v>528</v>
      </c>
      <c r="O101" s="9">
        <f>+B101/'Total x Ano'!$E$30</f>
        <v>1.9805422473369847E-4</v>
      </c>
      <c r="P101" s="9">
        <f>+C101/'Total x Ano'!$E$30</f>
        <v>1.559479556859843E-5</v>
      </c>
      <c r="Q101" s="9">
        <f>+D101/'Total x Ano'!$E$30</f>
        <v>1.4040943902049682E-3</v>
      </c>
      <c r="R101" s="9">
        <f>+E101/'Total x Ano'!$E$30</f>
        <v>2.2134461704480493E-6</v>
      </c>
      <c r="S101" s="9">
        <f>+F101/'Total x Ano'!$E$30</f>
        <v>1.0540060229400647E-3</v>
      </c>
      <c r="T101" s="9">
        <f>+G101/'Total x Ano'!$E$30</f>
        <v>5.4046142360907131E-5</v>
      </c>
      <c r="U101" s="9">
        <f>+H101/'Total x Ano'!$E$30</f>
        <v>4.7790173468764575E-5</v>
      </c>
      <c r="V101" s="9">
        <f>+I101/'Total x Ano'!$E$30</f>
        <v>9.4272497059875608E-5</v>
      </c>
      <c r="W101" s="9">
        <f>+J101/'Total x Ano'!$E$30</f>
        <v>7.1727236696161226E-6</v>
      </c>
      <c r="X101" s="9">
        <f>+K101/'Total x Ano'!$E$30</f>
        <v>4.9258253282173177E-5</v>
      </c>
      <c r="Y101" s="9">
        <f>+L101/'Total x Ano'!$E$30</f>
        <v>2.9265026694591141E-3</v>
      </c>
    </row>
    <row r="102" spans="1:25" x14ac:dyDescent="0.25">
      <c r="A102" s="1" t="s">
        <v>529</v>
      </c>
      <c r="B102" s="189">
        <f>+'SCC x Atuacao = Comércio'!B102+'SCC x Atuacao = Serv. Industria'!B102</f>
        <v>8823.7857183881879</v>
      </c>
      <c r="C102" s="189">
        <f>+'SCC x Atuacao = Comércio'!C102+'SCC x Atuacao = Serv. Industria'!C102</f>
        <v>302.67717583067247</v>
      </c>
      <c r="D102" s="189">
        <f>+'SCC x Atuacao = Comércio'!D102+'SCC x Atuacao = Serv. Industria'!D102</f>
        <v>76006.620743042411</v>
      </c>
      <c r="E102" s="189">
        <f>+'SCC x Atuacao = Comércio'!E102+'SCC x Atuacao = Serv. Industria'!E102</f>
        <v>0</v>
      </c>
      <c r="F102" s="189">
        <f>+'SCC x Atuacao = Comércio'!F102+'SCC x Atuacao = Serv. Industria'!F102</f>
        <v>50259.288746754901</v>
      </c>
      <c r="G102" s="189">
        <f>+'SCC x Atuacao = Comércio'!G102+'SCC x Atuacao = Serv. Industria'!G102</f>
        <v>2276.2018431647994</v>
      </c>
      <c r="H102" s="189">
        <f>+'SCC x Atuacao = Comércio'!H102+'SCC x Atuacao = Serv. Industria'!H102</f>
        <v>2707.5427910377953</v>
      </c>
      <c r="I102" s="189">
        <f>+'SCC x Atuacao = Comércio'!I102+'SCC x Atuacao = Serv. Industria'!I102</f>
        <v>13010.325491121039</v>
      </c>
      <c r="J102" s="189">
        <f>+'SCC x Atuacao = Comércio'!J102+'SCC x Atuacao = Serv. Industria'!J102</f>
        <v>78448.003142693895</v>
      </c>
      <c r="K102" s="189">
        <f>+'SCC x Atuacao = Comércio'!K102+'SCC x Atuacao = Serv. Industria'!K102</f>
        <v>7778.7440208364224</v>
      </c>
      <c r="L102" s="190">
        <f t="shared" ref="L102:L128" si="3">SUM(B102:K102)</f>
        <v>239613.18967287012</v>
      </c>
      <c r="N102" s="1" t="s">
        <v>529</v>
      </c>
      <c r="O102" s="9">
        <f>+B102/'Total x Ano'!$E$30</f>
        <v>4.3957263522899899E-5</v>
      </c>
      <c r="P102" s="9">
        <f>+C102/'Total x Ano'!$E$30</f>
        <v>1.5078403765664352E-6</v>
      </c>
      <c r="Q102" s="9">
        <f>+D102/'Total x Ano'!$E$30</f>
        <v>3.7864054773276184E-4</v>
      </c>
      <c r="R102" s="9">
        <f>+E102/'Total x Ano'!$E$30</f>
        <v>0</v>
      </c>
      <c r="S102" s="9">
        <f>+F102/'Total x Ano'!$E$30</f>
        <v>2.5037561772501665E-4</v>
      </c>
      <c r="T102" s="9">
        <f>+G102/'Total x Ano'!$E$30</f>
        <v>1.1339305763375041E-5</v>
      </c>
      <c r="U102" s="9">
        <f>+H102/'Total x Ano'!$E$30</f>
        <v>1.348810768570166E-5</v>
      </c>
      <c r="V102" s="9">
        <f>+I102/'Total x Ano'!$E$30</f>
        <v>6.481325866063488E-5</v>
      </c>
      <c r="W102" s="9">
        <f>+J102/'Total x Ano'!$E$30</f>
        <v>3.9080272992152572E-4</v>
      </c>
      <c r="X102" s="9">
        <f>+K102/'Total x Ano'!$E$30</f>
        <v>3.8751201775959292E-5</v>
      </c>
      <c r="Y102" s="9">
        <f>+L102/'Total x Ano'!$E$30</f>
        <v>1.1936758731644415E-3</v>
      </c>
    </row>
    <row r="103" spans="1:25" x14ac:dyDescent="0.25">
      <c r="A103" s="1" t="s">
        <v>530</v>
      </c>
      <c r="B103" s="189">
        <f>+'SCC x Atuacao = Comércio'!B103+'SCC x Atuacao = Serv. Industria'!B103</f>
        <v>120064.35819869862</v>
      </c>
      <c r="C103" s="189">
        <f>+'SCC x Atuacao = Comércio'!C103+'SCC x Atuacao = Serv. Industria'!C103</f>
        <v>110566.36239713964</v>
      </c>
      <c r="D103" s="189">
        <f>+'SCC x Atuacao = Comércio'!D103+'SCC x Atuacao = Serv. Industria'!D103</f>
        <v>713350.24233499495</v>
      </c>
      <c r="E103" s="189">
        <f>+'SCC x Atuacao = Comércio'!E103+'SCC x Atuacao = Serv. Industria'!E103</f>
        <v>0</v>
      </c>
      <c r="F103" s="189">
        <f>+'SCC x Atuacao = Comércio'!F103+'SCC x Atuacao = Serv. Industria'!F103</f>
        <v>451524.6299382766</v>
      </c>
      <c r="G103" s="189">
        <f>+'SCC x Atuacao = Comércio'!G103+'SCC x Atuacao = Serv. Industria'!G103</f>
        <v>16977.277403628497</v>
      </c>
      <c r="H103" s="189">
        <f>+'SCC x Atuacao = Comércio'!H103+'SCC x Atuacao = Serv. Industria'!H103</f>
        <v>57932.369890220813</v>
      </c>
      <c r="I103" s="189">
        <f>+'SCC x Atuacao = Comércio'!I103+'SCC x Atuacao = Serv. Industria'!I103</f>
        <v>75032.794195425406</v>
      </c>
      <c r="J103" s="189">
        <f>+'SCC x Atuacao = Comércio'!J103+'SCC x Atuacao = Serv. Industria'!J103</f>
        <v>39046.002087432382</v>
      </c>
      <c r="K103" s="189">
        <f>+'SCC x Atuacao = Comércio'!K103+'SCC x Atuacao = Serv. Industria'!K103</f>
        <v>81169.856728741375</v>
      </c>
      <c r="L103" s="190">
        <f t="shared" si="3"/>
        <v>1665663.8931745586</v>
      </c>
      <c r="N103" s="1" t="s">
        <v>530</v>
      </c>
      <c r="O103" s="9">
        <f>+B103/'Total x Ano'!$E$30</f>
        <v>5.9812203077978896E-4</v>
      </c>
      <c r="P103" s="9">
        <f>+C103/'Total x Ano'!$E$30</f>
        <v>5.5080606938711035E-4</v>
      </c>
      <c r="Q103" s="9">
        <f>+D103/'Total x Ano'!$E$30</f>
        <v>3.5536815588232285E-3</v>
      </c>
      <c r="R103" s="9">
        <f>+E103/'Total x Ano'!$E$30</f>
        <v>0</v>
      </c>
      <c r="S103" s="9">
        <f>+F103/'Total x Ano'!$E$30</f>
        <v>2.2493505371413542E-3</v>
      </c>
      <c r="T103" s="9">
        <f>+G103/'Total x Ano'!$E$30</f>
        <v>8.4575337678190039E-5</v>
      </c>
      <c r="U103" s="9">
        <f>+H103/'Total x Ano'!$E$30</f>
        <v>2.8860044101747717E-4</v>
      </c>
      <c r="V103" s="9">
        <f>+I103/'Total x Ano'!$E$30</f>
        <v>3.7378925696648788E-4</v>
      </c>
      <c r="W103" s="9">
        <f>+J103/'Total x Ano'!$E$30</f>
        <v>1.9451462876032827E-4</v>
      </c>
      <c r="X103" s="9">
        <f>+K103/'Total x Ano'!$E$30</f>
        <v>4.0436212938691694E-4</v>
      </c>
      <c r="Y103" s="9">
        <f>+L103/'Total x Ano'!$E$30</f>
        <v>8.297801989940885E-3</v>
      </c>
    </row>
    <row r="104" spans="1:25" x14ac:dyDescent="0.25">
      <c r="A104" s="1" t="s">
        <v>531</v>
      </c>
      <c r="B104" s="189">
        <f>+'SCC x Atuacao = Comércio'!B104+'SCC x Atuacao = Serv. Industria'!B104</f>
        <v>1550.5989185176941</v>
      </c>
      <c r="C104" s="189">
        <f>+'SCC x Atuacao = Comércio'!C104+'SCC x Atuacao = Serv. Industria'!C104</f>
        <v>2326.6842026065301</v>
      </c>
      <c r="D104" s="189">
        <f>+'SCC x Atuacao = Comércio'!D104+'SCC x Atuacao = Serv. Industria'!D104</f>
        <v>73863.113524314336</v>
      </c>
      <c r="E104" s="189">
        <f>+'SCC x Atuacao = Comércio'!E104+'SCC x Atuacao = Serv. Industria'!E104</f>
        <v>473.848384173174</v>
      </c>
      <c r="F104" s="189">
        <f>+'SCC x Atuacao = Comércio'!F104+'SCC x Atuacao = Serv. Industria'!F104</f>
        <v>43194.083047802393</v>
      </c>
      <c r="G104" s="189">
        <f>+'SCC x Atuacao = Comércio'!G104+'SCC x Atuacao = Serv. Industria'!G104</f>
        <v>3661.3151426991294</v>
      </c>
      <c r="H104" s="189">
        <f>+'SCC x Atuacao = Comércio'!H104+'SCC x Atuacao = Serv. Industria'!H104</f>
        <v>3068.469347359106</v>
      </c>
      <c r="I104" s="189">
        <f>+'SCC x Atuacao = Comércio'!I104+'SCC x Atuacao = Serv. Industria'!I104</f>
        <v>8367.035770151484</v>
      </c>
      <c r="J104" s="189">
        <f>+'SCC x Atuacao = Comércio'!J104+'SCC x Atuacao = Serv. Industria'!J104</f>
        <v>1401.5468519344083</v>
      </c>
      <c r="K104" s="189">
        <f>+'SCC x Atuacao = Comércio'!K104+'SCC x Atuacao = Serv. Industria'!K104</f>
        <v>4441.7684848406689</v>
      </c>
      <c r="L104" s="190">
        <f t="shared" si="3"/>
        <v>142348.4636743989</v>
      </c>
      <c r="N104" s="1" t="s">
        <v>531</v>
      </c>
      <c r="O104" s="9">
        <f>+B104/'Total x Ano'!$E$30</f>
        <v>7.7245852806199431E-6</v>
      </c>
      <c r="P104" s="9">
        <f>+C104/'Total x Ano'!$E$30</f>
        <v>1.1590792647583201E-5</v>
      </c>
      <c r="Q104" s="9">
        <f>+D104/'Total x Ano'!$E$30</f>
        <v>3.6796228392582079E-4</v>
      </c>
      <c r="R104" s="9">
        <f>+E104/'Total x Ano'!$E$30</f>
        <v>2.3605603034527565E-6</v>
      </c>
      <c r="S104" s="9">
        <f>+F104/'Total x Ano'!$E$30</f>
        <v>2.1517903445972408E-4</v>
      </c>
      <c r="T104" s="9">
        <f>+G104/'Total x Ano'!$E$30</f>
        <v>1.8239494895328002E-5</v>
      </c>
      <c r="U104" s="9">
        <f>+H104/'Total x Ano'!$E$30</f>
        <v>1.5286127748175105E-5</v>
      </c>
      <c r="V104" s="9">
        <f>+I104/'Total x Ano'!$E$30</f>
        <v>4.1681882129982399E-5</v>
      </c>
      <c r="W104" s="9">
        <f>+J104/'Total x Ano'!$E$30</f>
        <v>6.9820558064759212E-6</v>
      </c>
      <c r="X104" s="9">
        <f>+K104/'Total x Ano'!$E$30</f>
        <v>2.2127462523140058E-5</v>
      </c>
      <c r="Y104" s="9">
        <f>+L104/'Total x Ano'!$E$30</f>
        <v>7.0913427972030209E-4</v>
      </c>
    </row>
    <row r="105" spans="1:25" x14ac:dyDescent="0.25">
      <c r="A105" s="1" t="s">
        <v>532</v>
      </c>
      <c r="B105" s="189">
        <f>+'SCC x Atuacao = Comércio'!B105+'SCC x Atuacao = Serv. Industria'!B105</f>
        <v>54612.951641527907</v>
      </c>
      <c r="C105" s="189">
        <f>+'SCC x Atuacao = Comércio'!C105+'SCC x Atuacao = Serv. Industria'!C105</f>
        <v>101945.64720194183</v>
      </c>
      <c r="D105" s="189">
        <f>+'SCC x Atuacao = Comércio'!D105+'SCC x Atuacao = Serv. Industria'!D105</f>
        <v>676075.19848520961</v>
      </c>
      <c r="E105" s="189">
        <f>+'SCC x Atuacao = Comércio'!E105+'SCC x Atuacao = Serv. Industria'!E105</f>
        <v>6344.6722145220047</v>
      </c>
      <c r="F105" s="189">
        <f>+'SCC x Atuacao = Comércio'!F105+'SCC x Atuacao = Serv. Industria'!F105</f>
        <v>607870.3350063914</v>
      </c>
      <c r="G105" s="189">
        <f>+'SCC x Atuacao = Comércio'!G105+'SCC x Atuacao = Serv. Industria'!G105</f>
        <v>26666.195503700823</v>
      </c>
      <c r="H105" s="189">
        <f>+'SCC x Atuacao = Comércio'!H105+'SCC x Atuacao = Serv. Industria'!H105</f>
        <v>20647.606814225881</v>
      </c>
      <c r="I105" s="189">
        <f>+'SCC x Atuacao = Comércio'!I105+'SCC x Atuacao = Serv. Industria'!I105</f>
        <v>57556.890504688417</v>
      </c>
      <c r="J105" s="189">
        <f>+'SCC x Atuacao = Comércio'!J105+'SCC x Atuacao = Serv. Industria'!J105</f>
        <v>322662.94956950709</v>
      </c>
      <c r="K105" s="189">
        <f>+'SCC x Atuacao = Comércio'!K105+'SCC x Atuacao = Serv. Industria'!K105</f>
        <v>90134.080781565572</v>
      </c>
      <c r="L105" s="190">
        <f t="shared" si="3"/>
        <v>1964516.5277232805</v>
      </c>
      <c r="N105" s="1" t="s">
        <v>532</v>
      </c>
      <c r="O105" s="9">
        <f>+B105/'Total x Ano'!$E$30</f>
        <v>2.7206416652517568E-4</v>
      </c>
      <c r="P105" s="9">
        <f>+C105/'Total x Ano'!$E$30</f>
        <v>5.078604379217535E-4</v>
      </c>
      <c r="Q105" s="9">
        <f>+D105/'Total x Ano'!$E$30</f>
        <v>3.3679892746239287E-3</v>
      </c>
      <c r="R105" s="9">
        <f>+E105/'Total x Ano'!$E$30</f>
        <v>3.1607117103826199E-5</v>
      </c>
      <c r="S105" s="9">
        <f>+F105/'Total x Ano'!$E$30</f>
        <v>3.0282145732467201E-3</v>
      </c>
      <c r="T105" s="9">
        <f>+G105/'Total x Ano'!$E$30</f>
        <v>1.3284241257883385E-4</v>
      </c>
      <c r="U105" s="9">
        <f>+H105/'Total x Ano'!$E$30</f>
        <v>1.028597387580193E-4</v>
      </c>
      <c r="V105" s="9">
        <f>+I105/'Total x Ano'!$E$30</f>
        <v>2.8672992343873899E-4</v>
      </c>
      <c r="W105" s="9">
        <f>+J105/'Total x Ano'!$E$30</f>
        <v>1.6074030757281146E-3</v>
      </c>
      <c r="X105" s="9">
        <f>+K105/'Total x Ano'!$E$30</f>
        <v>4.490190115397951E-4</v>
      </c>
      <c r="Y105" s="9">
        <f>+L105/'Total x Ano'!$E$30</f>
        <v>9.7865897314649061E-3</v>
      </c>
    </row>
    <row r="106" spans="1:25" x14ac:dyDescent="0.25">
      <c r="A106" s="1" t="s">
        <v>533</v>
      </c>
      <c r="B106" s="189">
        <f>+'SCC x Atuacao = Comércio'!B106+'SCC x Atuacao = Serv. Industria'!B106</f>
        <v>3335.1838717866453</v>
      </c>
      <c r="C106" s="189">
        <f>+'SCC x Atuacao = Comércio'!C106+'SCC x Atuacao = Serv. Industria'!C106</f>
        <v>531.68455172805272</v>
      </c>
      <c r="D106" s="189">
        <f>+'SCC x Atuacao = Comércio'!D106+'SCC x Atuacao = Serv. Industria'!D106</f>
        <v>78579.694580213763</v>
      </c>
      <c r="E106" s="189">
        <f>+'SCC x Atuacao = Comércio'!E106+'SCC x Atuacao = Serv. Industria'!E106</f>
        <v>0</v>
      </c>
      <c r="F106" s="189">
        <f>+'SCC x Atuacao = Comércio'!F106+'SCC x Atuacao = Serv. Industria'!F106</f>
        <v>40682.934964596607</v>
      </c>
      <c r="G106" s="189">
        <f>+'SCC x Atuacao = Comércio'!G106+'SCC x Atuacao = Serv. Industria'!G106</f>
        <v>975.36045187596278</v>
      </c>
      <c r="H106" s="189">
        <f>+'SCC x Atuacao = Comércio'!H106+'SCC x Atuacao = Serv. Industria'!H106</f>
        <v>1346.2800248922274</v>
      </c>
      <c r="I106" s="189">
        <f>+'SCC x Atuacao = Comércio'!I106+'SCC x Atuacao = Serv. Industria'!I106</f>
        <v>3473.5756843618246</v>
      </c>
      <c r="J106" s="189">
        <f>+'SCC x Atuacao = Comércio'!J106+'SCC x Atuacao = Serv. Industria'!J106</f>
        <v>0</v>
      </c>
      <c r="K106" s="189">
        <f>+'SCC x Atuacao = Comércio'!K106+'SCC x Atuacao = Serv. Industria'!K106</f>
        <v>8220.0533828008411</v>
      </c>
      <c r="L106" s="190">
        <f t="shared" si="3"/>
        <v>137144.76751225593</v>
      </c>
      <c r="N106" s="1" t="s">
        <v>533</v>
      </c>
      <c r="O106" s="9">
        <f>+B106/'Total x Ano'!$E$30</f>
        <v>1.6614813757765542E-5</v>
      </c>
      <c r="P106" s="9">
        <f>+C106/'Total x Ano'!$E$30</f>
        <v>2.6486814953654715E-6</v>
      </c>
      <c r="Q106" s="9">
        <f>+D106/'Total x Ano'!$E$30</f>
        <v>3.9145877432327349E-4</v>
      </c>
      <c r="R106" s="9">
        <f>+E106/'Total x Ano'!$E$30</f>
        <v>0</v>
      </c>
      <c r="S106" s="9">
        <f>+F106/'Total x Ano'!$E$30</f>
        <v>2.0266930206578454E-4</v>
      </c>
      <c r="T106" s="9">
        <f>+G106/'Total x Ano'!$E$30</f>
        <v>4.8589321841281189E-6</v>
      </c>
      <c r="U106" s="9">
        <f>+H106/'Total x Ano'!$E$30</f>
        <v>6.7067342429314872E-6</v>
      </c>
      <c r="V106" s="9">
        <f>+I106/'Total x Ano'!$E$30</f>
        <v>1.7304237273808283E-5</v>
      </c>
      <c r="W106" s="9">
        <f>+J106/'Total x Ano'!$E$30</f>
        <v>0</v>
      </c>
      <c r="X106" s="9">
        <f>+K106/'Total x Ano'!$E$30</f>
        <v>4.0949663132354994E-5</v>
      </c>
      <c r="Y106" s="9">
        <f>+L106/'Total x Ano'!$E$30</f>
        <v>6.8321113847541199E-4</v>
      </c>
    </row>
    <row r="107" spans="1:25" x14ac:dyDescent="0.25">
      <c r="A107" s="1" t="s">
        <v>534</v>
      </c>
      <c r="B107" s="189">
        <f>+'SCC x Atuacao = Comércio'!B107+'SCC x Atuacao = Serv. Industria'!B107</f>
        <v>11431.073572259924</v>
      </c>
      <c r="C107" s="189">
        <f>+'SCC x Atuacao = Comércio'!C107+'SCC x Atuacao = Serv. Industria'!C107</f>
        <v>2130.7132449240908</v>
      </c>
      <c r="D107" s="189">
        <f>+'SCC x Atuacao = Comércio'!D107+'SCC x Atuacao = Serv. Industria'!D107</f>
        <v>75522.638038419842</v>
      </c>
      <c r="E107" s="189">
        <f>+'SCC x Atuacao = Comércio'!E107+'SCC x Atuacao = Serv. Industria'!E107</f>
        <v>819.38323706196365</v>
      </c>
      <c r="F107" s="189">
        <f>+'SCC x Atuacao = Comércio'!F107+'SCC x Atuacao = Serv. Industria'!F107</f>
        <v>130884.34926304343</v>
      </c>
      <c r="G107" s="189">
        <f>+'SCC x Atuacao = Comércio'!G107+'SCC x Atuacao = Serv. Industria'!G107</f>
        <v>4755.0599414885401</v>
      </c>
      <c r="H107" s="189">
        <f>+'SCC x Atuacao = Comércio'!H107+'SCC x Atuacao = Serv. Industria'!H107</f>
        <v>5947.487796314972</v>
      </c>
      <c r="I107" s="189">
        <f>+'SCC x Atuacao = Comércio'!I107+'SCC x Atuacao = Serv. Industria'!I107</f>
        <v>11425.825802801839</v>
      </c>
      <c r="J107" s="189">
        <f>+'SCC x Atuacao = Comércio'!J107+'SCC x Atuacao = Serv. Industria'!J107</f>
        <v>0</v>
      </c>
      <c r="K107" s="189">
        <f>+'SCC x Atuacao = Comércio'!K107+'SCC x Atuacao = Serv. Industria'!K107</f>
        <v>15324.143580938002</v>
      </c>
      <c r="L107" s="190">
        <f t="shared" si="3"/>
        <v>258240.67447725259</v>
      </c>
      <c r="N107" s="1" t="s">
        <v>534</v>
      </c>
      <c r="O107" s="9">
        <f>+B107/'Total x Ano'!$E$30</f>
        <v>5.6945933344500155E-5</v>
      </c>
      <c r="P107" s="9">
        <f>+C107/'Total x Ano'!$E$30</f>
        <v>1.0614528342826761E-5</v>
      </c>
      <c r="Q107" s="9">
        <f>+D107/'Total x Ano'!$E$30</f>
        <v>3.7622950150310495E-4</v>
      </c>
      <c r="R107" s="9">
        <f>+E107/'Total x Ano'!$E$30</f>
        <v>4.0819038479958413E-6</v>
      </c>
      <c r="S107" s="9">
        <f>+F107/'Total x Ano'!$E$30</f>
        <v>6.5202374753835354E-4</v>
      </c>
      <c r="T107" s="9">
        <f>+G107/'Total x Ano'!$E$30</f>
        <v>2.368817983415146E-5</v>
      </c>
      <c r="U107" s="9">
        <f>+H107/'Total x Ano'!$E$30</f>
        <v>2.9628472030665309E-5</v>
      </c>
      <c r="V107" s="9">
        <f>+I107/'Total x Ano'!$E$30</f>
        <v>5.6919790644264843E-5</v>
      </c>
      <c r="W107" s="9">
        <f>+J107/'Total x Ano'!$E$30</f>
        <v>0</v>
      </c>
      <c r="X107" s="9">
        <f>+K107/'Total x Ano'!$E$30</f>
        <v>7.6339956470870905E-5</v>
      </c>
      <c r="Y107" s="9">
        <f>+L107/'Total x Ano'!$E$30</f>
        <v>1.2864720135567337E-3</v>
      </c>
    </row>
    <row r="108" spans="1:25" x14ac:dyDescent="0.25">
      <c r="A108" s="1" t="s">
        <v>535</v>
      </c>
      <c r="B108" s="189">
        <f>+'SCC x Atuacao = Comércio'!B108+'SCC x Atuacao = Serv. Industria'!B108</f>
        <v>43341.797430832761</v>
      </c>
      <c r="C108" s="189">
        <f>+'SCC x Atuacao = Comércio'!C108+'SCC x Atuacao = Serv. Industria'!C108</f>
        <v>2484.8213230981582</v>
      </c>
      <c r="D108" s="189">
        <f>+'SCC x Atuacao = Comércio'!D108+'SCC x Atuacao = Serv. Industria'!D108</f>
        <v>399364.14613915421</v>
      </c>
      <c r="E108" s="189">
        <f>+'SCC x Atuacao = Comércio'!E108+'SCC x Atuacao = Serv. Industria'!E108</f>
        <v>115.84383696393279</v>
      </c>
      <c r="F108" s="189">
        <f>+'SCC x Atuacao = Comércio'!F108+'SCC x Atuacao = Serv. Industria'!F108</f>
        <v>311143.09947705868</v>
      </c>
      <c r="G108" s="189">
        <f>+'SCC x Atuacao = Comércio'!G108+'SCC x Atuacao = Serv. Industria'!G108</f>
        <v>8673.3840010270233</v>
      </c>
      <c r="H108" s="189">
        <f>+'SCC x Atuacao = Comércio'!H108+'SCC x Atuacao = Serv. Industria'!H108</f>
        <v>7845.2564540903923</v>
      </c>
      <c r="I108" s="189">
        <f>+'SCC x Atuacao = Comércio'!I108+'SCC x Atuacao = Serv. Industria'!I108</f>
        <v>48653.426862838605</v>
      </c>
      <c r="J108" s="189">
        <f>+'SCC x Atuacao = Comércio'!J108+'SCC x Atuacao = Serv. Industria'!J108</f>
        <v>12882.247290665757</v>
      </c>
      <c r="K108" s="189">
        <f>+'SCC x Atuacao = Comércio'!K108+'SCC x Atuacao = Serv. Industria'!K108</f>
        <v>55402.679488549009</v>
      </c>
      <c r="L108" s="190">
        <f t="shared" si="3"/>
        <v>889906.70230427838</v>
      </c>
      <c r="N108" s="1" t="s">
        <v>535</v>
      </c>
      <c r="O108" s="9">
        <f>+B108/'Total x Ano'!$E$30</f>
        <v>2.159149000244847E-4</v>
      </c>
      <c r="P108" s="9">
        <f>+C108/'Total x Ano'!$E$30</f>
        <v>1.2378580939372412E-5</v>
      </c>
      <c r="Q108" s="9">
        <f>+D108/'Total x Ano'!$E$30</f>
        <v>1.9895037769166739E-3</v>
      </c>
      <c r="R108" s="9">
        <f>+E108/'Total x Ano'!$E$30</f>
        <v>5.7709675092355E-7</v>
      </c>
      <c r="S108" s="9">
        <f>+F108/'Total x Ano'!$E$30</f>
        <v>1.5500148863024814E-3</v>
      </c>
      <c r="T108" s="9">
        <f>+G108/'Total x Ano'!$E$30</f>
        <v>4.3208010522505295E-5</v>
      </c>
      <c r="U108" s="9">
        <f>+H108/'Total x Ano'!$E$30</f>
        <v>3.9082545334087772E-5</v>
      </c>
      <c r="V108" s="9">
        <f>+I108/'Total x Ano'!$E$30</f>
        <v>2.4237573011831904E-4</v>
      </c>
      <c r="W108" s="9">
        <f>+J108/'Total x Ano'!$E$30</f>
        <v>6.4175214244254825E-5</v>
      </c>
      <c r="X108" s="9">
        <f>+K108/'Total x Ano'!$E$30</f>
        <v>2.7599833675446135E-4</v>
      </c>
      <c r="Y108" s="9">
        <f>+L108/'Total x Ano'!$E$30</f>
        <v>4.4332290779075635E-3</v>
      </c>
    </row>
    <row r="109" spans="1:25" x14ac:dyDescent="0.25">
      <c r="A109" s="1" t="s">
        <v>536</v>
      </c>
      <c r="B109" s="189">
        <f>+'SCC x Atuacao = Comércio'!B109+'SCC x Atuacao = Serv. Industria'!B109</f>
        <v>28537.750139932596</v>
      </c>
      <c r="C109" s="189">
        <f>+'SCC x Atuacao = Comércio'!C109+'SCC x Atuacao = Serv. Industria'!C109</f>
        <v>60765.407702731907</v>
      </c>
      <c r="D109" s="189">
        <f>+'SCC x Atuacao = Comércio'!D109+'SCC x Atuacao = Serv. Industria'!D109</f>
        <v>185035.31152358491</v>
      </c>
      <c r="E109" s="189">
        <f>+'SCC x Atuacao = Comércio'!E109+'SCC x Atuacao = Serv. Industria'!E109</f>
        <v>2611.3904428544374</v>
      </c>
      <c r="F109" s="189">
        <f>+'SCC x Atuacao = Comércio'!F109+'SCC x Atuacao = Serv. Industria'!F109</f>
        <v>226034.94495205762</v>
      </c>
      <c r="G109" s="189">
        <f>+'SCC x Atuacao = Comércio'!G109+'SCC x Atuacao = Serv. Industria'!G109</f>
        <v>5820.558719549017</v>
      </c>
      <c r="H109" s="189">
        <f>+'SCC x Atuacao = Comércio'!H109+'SCC x Atuacao = Serv. Industria'!H109</f>
        <v>6685.4201289393513</v>
      </c>
      <c r="I109" s="189">
        <f>+'SCC x Atuacao = Comércio'!I109+'SCC x Atuacao = Serv. Industria'!I109</f>
        <v>31520.563525202535</v>
      </c>
      <c r="J109" s="189">
        <f>+'SCC x Atuacao = Comércio'!J109+'SCC x Atuacao = Serv. Industria'!J109</f>
        <v>7606.0454296949847</v>
      </c>
      <c r="K109" s="189">
        <f>+'SCC x Atuacao = Comércio'!K109+'SCC x Atuacao = Serv. Industria'!K109</f>
        <v>21081.576588626471</v>
      </c>
      <c r="L109" s="190">
        <f t="shared" si="3"/>
        <v>575698.96915317373</v>
      </c>
      <c r="N109" s="1" t="s">
        <v>536</v>
      </c>
      <c r="O109" s="9">
        <f>+B109/'Total x Ano'!$E$30</f>
        <v>1.4216589605496848E-4</v>
      </c>
      <c r="P109" s="9">
        <f>+C109/'Total x Ano'!$E$30</f>
        <v>3.0271372455238584E-4</v>
      </c>
      <c r="Q109" s="9">
        <f>+D109/'Total x Ano'!$E$30</f>
        <v>9.2178643150117709E-4</v>
      </c>
      <c r="R109" s="9">
        <f>+E109/'Total x Ano'!$E$30</f>
        <v>1.3009107600892989E-5</v>
      </c>
      <c r="S109" s="9">
        <f>+F109/'Total x Ano'!$E$30</f>
        <v>1.1260334234926008E-3</v>
      </c>
      <c r="T109" s="9">
        <f>+G109/'Total x Ano'!$E$30</f>
        <v>2.899615217905193E-5</v>
      </c>
      <c r="U109" s="9">
        <f>+H109/'Total x Ano'!$E$30</f>
        <v>3.3304613659948132E-5</v>
      </c>
      <c r="V109" s="9">
        <f>+I109/'Total x Ano'!$E$30</f>
        <v>1.5702531333917409E-4</v>
      </c>
      <c r="W109" s="9">
        <f>+J109/'Total x Ano'!$E$30</f>
        <v>3.7890872919035915E-5</v>
      </c>
      <c r="X109" s="9">
        <f>+K109/'Total x Ano'!$E$30</f>
        <v>1.0502163664891513E-4</v>
      </c>
      <c r="Y109" s="9">
        <f>+L109/'Total x Ano'!$E$30</f>
        <v>2.8679471719481498E-3</v>
      </c>
    </row>
    <row r="110" spans="1:25" x14ac:dyDescent="0.25">
      <c r="A110" s="1" t="s">
        <v>537</v>
      </c>
      <c r="B110" s="189">
        <f>+'SCC x Atuacao = Comércio'!B110+'SCC x Atuacao = Serv. Industria'!B110</f>
        <v>142210.94157873315</v>
      </c>
      <c r="C110" s="189">
        <f>+'SCC x Atuacao = Comércio'!C110+'SCC x Atuacao = Serv. Industria'!C110</f>
        <v>220310.74254233963</v>
      </c>
      <c r="D110" s="189">
        <f>+'SCC x Atuacao = Comércio'!D110+'SCC x Atuacao = Serv. Industria'!D110</f>
        <v>920077.0934746553</v>
      </c>
      <c r="E110" s="189">
        <f>+'SCC x Atuacao = Comércio'!E110+'SCC x Atuacao = Serv. Industria'!E110</f>
        <v>3138.2688226000196</v>
      </c>
      <c r="F110" s="189">
        <f>+'SCC x Atuacao = Comércio'!F110+'SCC x Atuacao = Serv. Industria'!F110</f>
        <v>1296040.0818627165</v>
      </c>
      <c r="G110" s="189">
        <f>+'SCC x Atuacao = Comércio'!G110+'SCC x Atuacao = Serv. Industria'!G110</f>
        <v>30297.975170276077</v>
      </c>
      <c r="H110" s="189">
        <f>+'SCC x Atuacao = Comércio'!H110+'SCC x Atuacao = Serv. Industria'!H110</f>
        <v>76969.035919211557</v>
      </c>
      <c r="I110" s="189">
        <f>+'SCC x Atuacao = Comércio'!I110+'SCC x Atuacao = Serv. Industria'!I110</f>
        <v>79208.609077729634</v>
      </c>
      <c r="J110" s="189">
        <f>+'SCC x Atuacao = Comércio'!J110+'SCC x Atuacao = Serv. Industria'!J110</f>
        <v>6027.2541057083281</v>
      </c>
      <c r="K110" s="189">
        <f>+'SCC x Atuacao = Comércio'!K110+'SCC x Atuacao = Serv. Industria'!K110</f>
        <v>144994.67548649901</v>
      </c>
      <c r="L110" s="190">
        <f t="shared" si="3"/>
        <v>2919274.6780404691</v>
      </c>
      <c r="N110" s="1" t="s">
        <v>537</v>
      </c>
      <c r="O110" s="9">
        <f>+B110/'Total x Ano'!$E$30</f>
        <v>7.0844918885428041E-4</v>
      </c>
      <c r="P110" s="9">
        <f>+C110/'Total x Ano'!$E$30</f>
        <v>1.0975172874697107E-3</v>
      </c>
      <c r="Q110" s="9">
        <f>+D110/'Total x Ano'!$E$30</f>
        <v>4.583528266667497E-3</v>
      </c>
      <c r="R110" s="9">
        <f>+E110/'Total x Ano'!$E$30</f>
        <v>1.5633846292669116E-5</v>
      </c>
      <c r="S110" s="9">
        <f>+F110/'Total x Ano'!$E$30</f>
        <v>6.456454999349959E-3</v>
      </c>
      <c r="T110" s="9">
        <f>+G110/'Total x Ano'!$E$30</f>
        <v>1.5093477122803272E-4</v>
      </c>
      <c r="U110" s="9">
        <f>+H110/'Total x Ano'!$E$30</f>
        <v>3.8343499071534065E-4</v>
      </c>
      <c r="V110" s="9">
        <f>+I110/'Total x Ano'!$E$30</f>
        <v>3.9459182414825579E-4</v>
      </c>
      <c r="W110" s="9">
        <f>+J110/'Total x Ano'!$E$30</f>
        <v>3.0025842138480371E-5</v>
      </c>
      <c r="X110" s="9">
        <f>+K110/'Total x Ano'!$E$30</f>
        <v>7.2231685618739504E-4</v>
      </c>
      <c r="Y110" s="9">
        <f>+L110/'Total x Ano'!$E$30</f>
        <v>1.454288787305162E-2</v>
      </c>
    </row>
    <row r="111" spans="1:25" x14ac:dyDescent="0.25">
      <c r="A111" s="1" t="s">
        <v>538</v>
      </c>
      <c r="B111" s="189">
        <f>+'SCC x Atuacao = Comércio'!B111+'SCC x Atuacao = Serv. Industria'!B111</f>
        <v>41695.321712906072</v>
      </c>
      <c r="C111" s="189">
        <f>+'SCC x Atuacao = Comércio'!C111+'SCC x Atuacao = Serv. Industria'!C111</f>
        <v>21285.497856098751</v>
      </c>
      <c r="D111" s="189">
        <f>+'SCC x Atuacao = Comércio'!D111+'SCC x Atuacao = Serv. Industria'!D111</f>
        <v>503541.05896374915</v>
      </c>
      <c r="E111" s="189">
        <f>+'SCC x Atuacao = Comércio'!E111+'SCC x Atuacao = Serv. Industria'!E111</f>
        <v>2099.5512634826391</v>
      </c>
      <c r="F111" s="189">
        <f>+'SCC x Atuacao = Comércio'!F111+'SCC x Atuacao = Serv. Industria'!F111</f>
        <v>318035.49211427907</v>
      </c>
      <c r="G111" s="189">
        <f>+'SCC x Atuacao = Comércio'!G111+'SCC x Atuacao = Serv. Industria'!G111</f>
        <v>17231.207621102316</v>
      </c>
      <c r="H111" s="189">
        <f>+'SCC x Atuacao = Comércio'!H111+'SCC x Atuacao = Serv. Industria'!H111</f>
        <v>15507.83806716103</v>
      </c>
      <c r="I111" s="189">
        <f>+'SCC x Atuacao = Comércio'!I111+'SCC x Atuacao = Serv. Industria'!I111</f>
        <v>33163.455136599609</v>
      </c>
      <c r="J111" s="189">
        <f>+'SCC x Atuacao = Comércio'!J111+'SCC x Atuacao = Serv. Industria'!J111</f>
        <v>10357.472708628044</v>
      </c>
      <c r="K111" s="189">
        <f>+'SCC x Atuacao = Comércio'!K111+'SCC x Atuacao = Serv. Industria'!K111</f>
        <v>64045.855074107138</v>
      </c>
      <c r="L111" s="190">
        <f t="shared" si="3"/>
        <v>1026962.750518114</v>
      </c>
      <c r="N111" s="1" t="s">
        <v>538</v>
      </c>
      <c r="O111" s="9">
        <f>+B111/'Total x Ano'!$E$30</f>
        <v>2.0771268735445857E-4</v>
      </c>
      <c r="P111" s="9">
        <f>+C111/'Total x Ano'!$E$30</f>
        <v>1.0603750684094878E-4</v>
      </c>
      <c r="Q111" s="9">
        <f>+D111/'Total x Ano'!$E$30</f>
        <v>2.5084796627986108E-3</v>
      </c>
      <c r="R111" s="9">
        <f>+E111/'Total x Ano'!$E$30</f>
        <v>1.0459289370141483E-5</v>
      </c>
      <c r="S111" s="9">
        <f>+F111/'Total x Ano'!$E$30</f>
        <v>1.5843505704551712E-3</v>
      </c>
      <c r="T111" s="9">
        <f>+G111/'Total x Ano'!$E$30</f>
        <v>8.5840336380806176E-5</v>
      </c>
      <c r="U111" s="9">
        <f>+H111/'Total x Ano'!$E$30</f>
        <v>7.7255063341812052E-5</v>
      </c>
      <c r="V111" s="9">
        <f>+I111/'Total x Ano'!$E$30</f>
        <v>1.6520967114279201E-4</v>
      </c>
      <c r="W111" s="9">
        <f>+J111/'Total x Ano'!$E$30</f>
        <v>5.1597599014176011E-5</v>
      </c>
      <c r="X111" s="9">
        <f>+K111/'Total x Ano'!$E$30</f>
        <v>3.1905585866337662E-4</v>
      </c>
      <c r="Y111" s="9">
        <f>+L111/'Total x Ano'!$E$30</f>
        <v>5.1159982453622939E-3</v>
      </c>
    </row>
    <row r="112" spans="1:25" x14ac:dyDescent="0.25">
      <c r="A112" s="1" t="s">
        <v>539</v>
      </c>
      <c r="B112" s="189">
        <f>+'SCC x Atuacao = Comércio'!B112+'SCC x Atuacao = Serv. Industria'!B112</f>
        <v>25070.384262456024</v>
      </c>
      <c r="C112" s="189">
        <f>+'SCC x Atuacao = Comércio'!C112+'SCC x Atuacao = Serv. Industria'!C112</f>
        <v>19440.994191850725</v>
      </c>
      <c r="D112" s="189">
        <f>+'SCC x Atuacao = Comércio'!D112+'SCC x Atuacao = Serv. Industria'!D112</f>
        <v>544741.00704160018</v>
      </c>
      <c r="E112" s="189">
        <f>+'SCC x Atuacao = Comércio'!E112+'SCC x Atuacao = Serv. Industria'!E112</f>
        <v>7618.6940356464584</v>
      </c>
      <c r="F112" s="189">
        <f>+'SCC x Atuacao = Comércio'!F112+'SCC x Atuacao = Serv. Industria'!F112</f>
        <v>279673.04219621303</v>
      </c>
      <c r="G112" s="189">
        <f>+'SCC x Atuacao = Comércio'!G112+'SCC x Atuacao = Serv. Industria'!G112</f>
        <v>10260.476240061054</v>
      </c>
      <c r="H112" s="189">
        <f>+'SCC x Atuacao = Comércio'!H112+'SCC x Atuacao = Serv. Industria'!H112</f>
        <v>8257.6053540828216</v>
      </c>
      <c r="I112" s="189">
        <f>+'SCC x Atuacao = Comércio'!I112+'SCC x Atuacao = Serv. Industria'!I112</f>
        <v>19696.378297300838</v>
      </c>
      <c r="J112" s="189">
        <f>+'SCC x Atuacao = Comércio'!J112+'SCC x Atuacao = Serv. Industria'!J112</f>
        <v>1020.4752761817051</v>
      </c>
      <c r="K112" s="189">
        <f>+'SCC x Atuacao = Comércio'!K112+'SCC x Atuacao = Serv. Industria'!K112</f>
        <v>30433.022205798196</v>
      </c>
      <c r="L112" s="190">
        <f t="shared" si="3"/>
        <v>946212.07910119114</v>
      </c>
      <c r="N112" s="1" t="s">
        <v>539</v>
      </c>
      <c r="O112" s="9">
        <f>+B112/'Total x Ano'!$E$30</f>
        <v>1.2489259404255404E-4</v>
      </c>
      <c r="P112" s="9">
        <f>+C112/'Total x Ano'!$E$30</f>
        <v>9.6848782610107475E-5</v>
      </c>
      <c r="Q112" s="9">
        <f>+D112/'Total x Ano'!$E$30</f>
        <v>2.7137245579702839E-3</v>
      </c>
      <c r="R112" s="9">
        <f>+E112/'Total x Ano'!$E$30</f>
        <v>3.7953884207246098E-5</v>
      </c>
      <c r="S112" s="9">
        <f>+F112/'Total x Ano'!$E$30</f>
        <v>1.3932411788344836E-3</v>
      </c>
      <c r="T112" s="9">
        <f>+G112/'Total x Ano'!$E$30</f>
        <v>5.1114393793008346E-5</v>
      </c>
      <c r="U112" s="9">
        <f>+H112/'Total x Ano'!$E$30</f>
        <v>4.1136734979986845E-5</v>
      </c>
      <c r="V112" s="9">
        <f>+I112/'Total x Ano'!$E$30</f>
        <v>9.8121024115183528E-5</v>
      </c>
      <c r="W112" s="9">
        <f>+J112/'Total x Ano'!$E$30</f>
        <v>5.0836797339993881E-6</v>
      </c>
      <c r="X112" s="9">
        <f>+K112/'Total x Ano'!$E$30</f>
        <v>1.5160753214017288E-4</v>
      </c>
      <c r="Y112" s="9">
        <f>+L112/'Total x Ano'!$E$30</f>
        <v>4.7137243624270266E-3</v>
      </c>
    </row>
    <row r="113" spans="1:25" x14ac:dyDescent="0.25">
      <c r="A113" s="1" t="s">
        <v>540</v>
      </c>
      <c r="B113" s="189">
        <f>+'SCC x Atuacao = Comércio'!B113+'SCC x Atuacao = Serv. Industria'!B113</f>
        <v>530519.47225888993</v>
      </c>
      <c r="C113" s="189">
        <f>+'SCC x Atuacao = Comércio'!C113+'SCC x Atuacao = Serv. Industria'!C113</f>
        <v>211312.13380368275</v>
      </c>
      <c r="D113" s="189">
        <f>+'SCC x Atuacao = Comércio'!D113+'SCC x Atuacao = Serv. Industria'!D113</f>
        <v>999275.04224525625</v>
      </c>
      <c r="E113" s="189">
        <f>+'SCC x Atuacao = Comércio'!E113+'SCC x Atuacao = Serv. Industria'!E113</f>
        <v>7635.0684041087652</v>
      </c>
      <c r="F113" s="189">
        <f>+'SCC x Atuacao = Comércio'!F113+'SCC x Atuacao = Serv. Industria'!F113</f>
        <v>2083638.5924451044</v>
      </c>
      <c r="G113" s="189">
        <f>+'SCC x Atuacao = Comércio'!G113+'SCC x Atuacao = Serv. Industria'!G113</f>
        <v>38684.345096060279</v>
      </c>
      <c r="H113" s="189">
        <f>+'SCC x Atuacao = Comércio'!H113+'SCC x Atuacao = Serv. Industria'!H113</f>
        <v>49557.605985824157</v>
      </c>
      <c r="I113" s="189">
        <f>+'SCC x Atuacao = Comércio'!I113+'SCC x Atuacao = Serv. Industria'!I113</f>
        <v>157576.88052583023</v>
      </c>
      <c r="J113" s="189">
        <f>+'SCC x Atuacao = Comércio'!J113+'SCC x Atuacao = Serv. Industria'!J113</f>
        <v>5237.6595928552379</v>
      </c>
      <c r="K113" s="189">
        <f>+'SCC x Atuacao = Comércio'!K113+'SCC x Atuacao = Serv. Industria'!K113</f>
        <v>245012.28879105116</v>
      </c>
      <c r="L113" s="190">
        <f t="shared" si="3"/>
        <v>4328449.089148663</v>
      </c>
      <c r="N113" s="1" t="s">
        <v>540</v>
      </c>
      <c r="O113" s="9">
        <f>+B113/'Total x Ano'!$E$30</f>
        <v>2.642877444033583E-3</v>
      </c>
      <c r="P113" s="9">
        <f>+C113/'Total x Ano'!$E$30</f>
        <v>1.0526891118669984E-3</v>
      </c>
      <c r="Q113" s="9">
        <f>+D113/'Total x Ano'!$E$30</f>
        <v>4.9780669845930214E-3</v>
      </c>
      <c r="R113" s="9">
        <f>+E113/'Total x Ano'!$E$30</f>
        <v>3.803545604641924E-5</v>
      </c>
      <c r="S113" s="9">
        <f>+F113/'Total x Ano'!$E$30</f>
        <v>1.0380017559098694E-2</v>
      </c>
      <c r="T113" s="9">
        <f>+G113/'Total x Ano'!$E$30</f>
        <v>1.9271296990527317E-4</v>
      </c>
      <c r="U113" s="9">
        <f>+H113/'Total x Ano'!$E$30</f>
        <v>2.4688005980734971E-4</v>
      </c>
      <c r="V113" s="9">
        <f>+I113/'Total x Ano'!$E$30</f>
        <v>7.8499735640177133E-4</v>
      </c>
      <c r="W113" s="9">
        <f>+J113/'Total x Ano'!$E$30</f>
        <v>2.6092336137151598E-5</v>
      </c>
      <c r="X113" s="9">
        <f>+K113/'Total x Ano'!$E$30</f>
        <v>1.2205724491125133E-3</v>
      </c>
      <c r="Y113" s="9">
        <f>+L113/'Total x Ano'!$E$30</f>
        <v>2.1562941727002776E-2</v>
      </c>
    </row>
    <row r="114" spans="1:25" x14ac:dyDescent="0.25">
      <c r="A114" s="1" t="s">
        <v>541</v>
      </c>
      <c r="B114" s="189">
        <f>+'SCC x Atuacao = Comércio'!B114+'SCC x Atuacao = Serv. Industria'!B114</f>
        <v>15413.783199616495</v>
      </c>
      <c r="C114" s="189">
        <f>+'SCC x Atuacao = Comércio'!C114+'SCC x Atuacao = Serv. Industria'!C114</f>
        <v>7713.4546782476064</v>
      </c>
      <c r="D114" s="189">
        <f>+'SCC x Atuacao = Comércio'!D114+'SCC x Atuacao = Serv. Industria'!D114</f>
        <v>400562.22872629057</v>
      </c>
      <c r="E114" s="189">
        <f>+'SCC x Atuacao = Comércio'!E114+'SCC x Atuacao = Serv. Industria'!E114</f>
        <v>3724.2702180944843</v>
      </c>
      <c r="F114" s="189">
        <f>+'SCC x Atuacao = Comércio'!F114+'SCC x Atuacao = Serv. Industria'!F114</f>
        <v>211378.41943781922</v>
      </c>
      <c r="G114" s="189">
        <f>+'SCC x Atuacao = Comércio'!G114+'SCC x Atuacao = Serv. Industria'!G114</f>
        <v>10050.789315490896</v>
      </c>
      <c r="H114" s="189">
        <f>+'SCC x Atuacao = Comércio'!H114+'SCC x Atuacao = Serv. Industria'!H114</f>
        <v>5576.5174352118056</v>
      </c>
      <c r="I114" s="189">
        <f>+'SCC x Atuacao = Comércio'!I114+'SCC x Atuacao = Serv. Industria'!I114</f>
        <v>19076.296182014532</v>
      </c>
      <c r="J114" s="189">
        <f>+'SCC x Atuacao = Comércio'!J114+'SCC x Atuacao = Serv. Industria'!J114</f>
        <v>456.11416220556532</v>
      </c>
      <c r="K114" s="189">
        <f>+'SCC x Atuacao = Comércio'!K114+'SCC x Atuacao = Serv. Industria'!K114</f>
        <v>19046.410435252092</v>
      </c>
      <c r="L114" s="190">
        <f t="shared" si="3"/>
        <v>692998.28379024321</v>
      </c>
      <c r="N114" s="1" t="s">
        <v>541</v>
      </c>
      <c r="O114" s="9">
        <f>+B114/'Total x Ano'!$E$30</f>
        <v>7.6786512231187187E-5</v>
      </c>
      <c r="P114" s="9">
        <f>+C114/'Total x Ano'!$E$30</f>
        <v>3.842595126229E-5</v>
      </c>
      <c r="Q114" s="9">
        <f>+D114/'Total x Ano'!$E$30</f>
        <v>1.9954722391715089E-3</v>
      </c>
      <c r="R114" s="9">
        <f>+E114/'Total x Ano'!$E$30</f>
        <v>1.8553116840327266E-5</v>
      </c>
      <c r="S114" s="9">
        <f>+F114/'Total x Ano'!$E$30</f>
        <v>1.0530193255848415E-3</v>
      </c>
      <c r="T114" s="9">
        <f>+G114/'Total x Ano'!$E$30</f>
        <v>5.0069800951023446E-5</v>
      </c>
      <c r="U114" s="9">
        <f>+H114/'Total x Ano'!$E$30</f>
        <v>2.7780416961941819E-5</v>
      </c>
      <c r="V114" s="9">
        <f>+I114/'Total x Ano'!$E$30</f>
        <v>9.5031974378778961E-5</v>
      </c>
      <c r="W114" s="9">
        <f>+J114/'Total x Ano'!$E$30</f>
        <v>2.2722141113212716E-6</v>
      </c>
      <c r="X114" s="9">
        <f>+K114/'Total x Ano'!$E$30</f>
        <v>9.4883093196943645E-5</v>
      </c>
      <c r="Y114" s="9">
        <f>+L114/'Total x Ano'!$E$30</f>
        <v>3.4522946446901635E-3</v>
      </c>
    </row>
    <row r="115" spans="1:25" x14ac:dyDescent="0.25">
      <c r="A115" s="1" t="s">
        <v>542</v>
      </c>
      <c r="B115" s="189">
        <f>+'SCC x Atuacao = Comércio'!B115+'SCC x Atuacao = Serv. Industria'!B115</f>
        <v>48909.872142967433</v>
      </c>
      <c r="C115" s="189">
        <f>+'SCC x Atuacao = Comércio'!C115+'SCC x Atuacao = Serv. Industria'!C115</f>
        <v>10044.66233361639</v>
      </c>
      <c r="D115" s="189">
        <f>+'SCC x Atuacao = Comércio'!D115+'SCC x Atuacao = Serv. Industria'!D115</f>
        <v>267900.16078333964</v>
      </c>
      <c r="E115" s="189">
        <f>+'SCC x Atuacao = Comércio'!E115+'SCC x Atuacao = Serv. Industria'!E115</f>
        <v>11055.221680606983</v>
      </c>
      <c r="F115" s="189">
        <f>+'SCC x Atuacao = Comércio'!F115+'SCC x Atuacao = Serv. Industria'!F115</f>
        <v>236349.60168011009</v>
      </c>
      <c r="G115" s="189">
        <f>+'SCC x Atuacao = Comércio'!G115+'SCC x Atuacao = Serv. Industria'!G115</f>
        <v>12285.813174543413</v>
      </c>
      <c r="H115" s="189">
        <f>+'SCC x Atuacao = Comércio'!H115+'SCC x Atuacao = Serv. Industria'!H115</f>
        <v>23419.775971153307</v>
      </c>
      <c r="I115" s="189">
        <f>+'SCC x Atuacao = Comércio'!I115+'SCC x Atuacao = Serv. Industria'!I115</f>
        <v>4907.3862203215685</v>
      </c>
      <c r="J115" s="189">
        <f>+'SCC x Atuacao = Comércio'!J115+'SCC x Atuacao = Serv. Industria'!J115</f>
        <v>285.22670361356199</v>
      </c>
      <c r="K115" s="189">
        <f>+'SCC x Atuacao = Comércio'!K115+'SCC x Atuacao = Serv. Industria'!K115</f>
        <v>30731.494437966321</v>
      </c>
      <c r="L115" s="190">
        <f t="shared" si="3"/>
        <v>645889.21512823855</v>
      </c>
      <c r="N115" s="1" t="s">
        <v>542</v>
      </c>
      <c r="O115" s="9">
        <f>+B115/'Total x Ano'!$E$30</f>
        <v>2.4365325805446729E-4</v>
      </c>
      <c r="P115" s="9">
        <f>+C115/'Total x Ano'!$E$30</f>
        <v>5.003927829720419E-5</v>
      </c>
      <c r="Q115" s="9">
        <f>+D115/'Total x Ano'!$E$30</f>
        <v>1.3345924687223282E-3</v>
      </c>
      <c r="R115" s="9">
        <f>+E115/'Total x Ano'!$E$30</f>
        <v>5.5073560060033472E-5</v>
      </c>
      <c r="S115" s="9">
        <f>+F115/'Total x Ano'!$E$30</f>
        <v>1.1774177270572703E-3</v>
      </c>
      <c r="T115" s="9">
        <f>+G115/'Total x Ano'!$E$30</f>
        <v>6.1203971236641665E-5</v>
      </c>
      <c r="U115" s="9">
        <f>+H115/'Total x Ano'!$E$30</f>
        <v>1.1666979422062785E-4</v>
      </c>
      <c r="V115" s="9">
        <f>+I115/'Total x Ano'!$E$30</f>
        <v>2.4447020381035148E-5</v>
      </c>
      <c r="W115" s="9">
        <f>+J115/'Total x Ano'!$E$30</f>
        <v>1.420907734463847E-6</v>
      </c>
      <c r="X115" s="9">
        <f>+K115/'Total x Ano'!$E$30</f>
        <v>1.5309442483933954E-4</v>
      </c>
      <c r="Y115" s="9">
        <f>+L115/'Total x Ano'!$E$30</f>
        <v>3.2176124106034105E-3</v>
      </c>
    </row>
    <row r="116" spans="1:25" x14ac:dyDescent="0.25">
      <c r="A116" s="1" t="s">
        <v>543</v>
      </c>
      <c r="B116" s="189">
        <f>+'SCC x Atuacao = Comércio'!B116+'SCC x Atuacao = Serv. Industria'!B116</f>
        <v>223942.59862259508</v>
      </c>
      <c r="C116" s="189">
        <f>+'SCC x Atuacao = Comércio'!C116+'SCC x Atuacao = Serv. Industria'!C116</f>
        <v>130380.55259387899</v>
      </c>
      <c r="D116" s="189">
        <f>+'SCC x Atuacao = Comércio'!D116+'SCC x Atuacao = Serv. Industria'!D116</f>
        <v>1401472.321314567</v>
      </c>
      <c r="E116" s="189">
        <f>+'SCC x Atuacao = Comércio'!E116+'SCC x Atuacao = Serv. Industria'!E116</f>
        <v>10008.770118793778</v>
      </c>
      <c r="F116" s="189">
        <f>+'SCC x Atuacao = Comércio'!F116+'SCC x Atuacao = Serv. Industria'!F116</f>
        <v>1687448.3864042198</v>
      </c>
      <c r="G116" s="189">
        <f>+'SCC x Atuacao = Comércio'!G116+'SCC x Atuacao = Serv. Industria'!G116</f>
        <v>77557.085486176336</v>
      </c>
      <c r="H116" s="189">
        <f>+'SCC x Atuacao = Comércio'!H116+'SCC x Atuacao = Serv. Industria'!H116</f>
        <v>62472.703700181693</v>
      </c>
      <c r="I116" s="189">
        <f>+'SCC x Atuacao = Comércio'!I116+'SCC x Atuacao = Serv. Industria'!I116</f>
        <v>165858.6719776275</v>
      </c>
      <c r="J116" s="189">
        <f>+'SCC x Atuacao = Comércio'!J116+'SCC x Atuacao = Serv. Industria'!J116</f>
        <v>16070.786046410056</v>
      </c>
      <c r="K116" s="189">
        <f>+'SCC x Atuacao = Comércio'!K116+'SCC x Atuacao = Serv. Industria'!K116</f>
        <v>288075.77094179549</v>
      </c>
      <c r="L116" s="190">
        <f t="shared" si="3"/>
        <v>4063287.6472062455</v>
      </c>
      <c r="N116" s="1" t="s">
        <v>543</v>
      </c>
      <c r="O116" s="9">
        <f>+B116/'Total x Ano'!$E$30</f>
        <v>1.1156100267872967E-3</v>
      </c>
      <c r="P116" s="9">
        <f>+C116/'Total x Ano'!$E$30</f>
        <v>6.4951399450771609E-4</v>
      </c>
      <c r="Q116" s="9">
        <f>+D116/'Total x Ano'!$E$30</f>
        <v>6.9816845188901333E-3</v>
      </c>
      <c r="R116" s="9">
        <f>+E116/'Total x Ano'!$E$30</f>
        <v>4.9860474822626354E-5</v>
      </c>
      <c r="S116" s="9">
        <f>+F116/'Total x Ano'!$E$30</f>
        <v>8.4063253313014404E-3</v>
      </c>
      <c r="T116" s="9">
        <f>+G116/'Total x Ano'!$E$30</f>
        <v>3.8636446459475843E-4</v>
      </c>
      <c r="U116" s="9">
        <f>+H116/'Total x Ano'!$E$30</f>
        <v>3.1121892430073164E-4</v>
      </c>
      <c r="V116" s="9">
        <f>+I116/'Total x Ano'!$E$30</f>
        <v>8.2625457874452464E-4</v>
      </c>
      <c r="W116" s="9">
        <f>+J116/'Total x Ano'!$E$30</f>
        <v>8.0059489181615151E-5</v>
      </c>
      <c r="X116" s="9">
        <f>+K116/'Total x Ano'!$E$30</f>
        <v>1.4351008718924518E-3</v>
      </c>
      <c r="Y116" s="9">
        <f>+L116/'Total x Ano'!$E$30</f>
        <v>2.0241992675023295E-2</v>
      </c>
    </row>
    <row r="117" spans="1:25" x14ac:dyDescent="0.25">
      <c r="A117" s="1" t="s">
        <v>544</v>
      </c>
      <c r="B117" s="189">
        <f>+'SCC x Atuacao = Comércio'!B117+'SCC x Atuacao = Serv. Industria'!B117</f>
        <v>1120002.0297977137</v>
      </c>
      <c r="C117" s="189">
        <f>+'SCC x Atuacao = Comércio'!C117+'SCC x Atuacao = Serv. Industria'!C117</f>
        <v>300856.02352557727</v>
      </c>
      <c r="D117" s="189">
        <f>+'SCC x Atuacao = Comércio'!D117+'SCC x Atuacao = Serv. Industria'!D117</f>
        <v>4167305.0059433552</v>
      </c>
      <c r="E117" s="189">
        <f>+'SCC x Atuacao = Comércio'!E117+'SCC x Atuacao = Serv. Industria'!E117</f>
        <v>42593.245910353537</v>
      </c>
      <c r="F117" s="189">
        <f>+'SCC x Atuacao = Comércio'!F117+'SCC x Atuacao = Serv. Industria'!F117</f>
        <v>4273624.5462447675</v>
      </c>
      <c r="G117" s="189">
        <f>+'SCC x Atuacao = Comércio'!G117+'SCC x Atuacao = Serv. Industria'!G117</f>
        <v>218411.39704144764</v>
      </c>
      <c r="H117" s="189">
        <f>+'SCC x Atuacao = Comércio'!H117+'SCC x Atuacao = Serv. Industria'!H117</f>
        <v>290049.69730284892</v>
      </c>
      <c r="I117" s="189">
        <f>+'SCC x Atuacao = Comércio'!I117+'SCC x Atuacao = Serv. Industria'!I117</f>
        <v>396143.15257050894</v>
      </c>
      <c r="J117" s="189">
        <f>+'SCC x Atuacao = Comércio'!J117+'SCC x Atuacao = Serv. Industria'!J117</f>
        <v>200483.0039170261</v>
      </c>
      <c r="K117" s="189">
        <f>+'SCC x Atuacao = Comércio'!K117+'SCC x Atuacao = Serv. Industria'!K117</f>
        <v>510061.17085869808</v>
      </c>
      <c r="L117" s="190">
        <f t="shared" si="3"/>
        <v>11519529.273112295</v>
      </c>
      <c r="N117" s="1" t="s">
        <v>544</v>
      </c>
      <c r="O117" s="9">
        <f>+B117/'Total x Ano'!$E$30</f>
        <v>5.5794900217719674E-3</v>
      </c>
      <c r="P117" s="9">
        <f>+C117/'Total x Ano'!$E$30</f>
        <v>1.4987679812992222E-3</v>
      </c>
      <c r="Q117" s="9">
        <f>+D117/'Total x Ano'!$E$30</f>
        <v>2.0760173713739446E-2</v>
      </c>
      <c r="R117" s="9">
        <f>+E117/'Total x Ano'!$E$30</f>
        <v>2.1218585701547301E-4</v>
      </c>
      <c r="S117" s="9">
        <f>+F117/'Total x Ano'!$E$30</f>
        <v>2.128982348083697E-2</v>
      </c>
      <c r="T117" s="9">
        <f>+G117/'Total x Ano'!$E$30</f>
        <v>1.0880553588408506E-3</v>
      </c>
      <c r="U117" s="9">
        <f>+H117/'Total x Ano'!$E$30</f>
        <v>1.4449343383882219E-3</v>
      </c>
      <c r="V117" s="9">
        <f>+I117/'Total x Ano'!$E$30</f>
        <v>1.9734578225359539E-3</v>
      </c>
      <c r="W117" s="9">
        <f>+J117/'Total x Ano'!$E$30</f>
        <v>9.9874186843388951E-4</v>
      </c>
      <c r="X117" s="9">
        <f>+K117/'Total x Ano'!$E$30</f>
        <v>2.5409607639848958E-3</v>
      </c>
      <c r="Y117" s="9">
        <f>+L117/'Total x Ano'!$E$30</f>
        <v>5.7386591206846881E-2</v>
      </c>
    </row>
    <row r="118" spans="1:25" x14ac:dyDescent="0.25">
      <c r="A118" s="1" t="s">
        <v>545</v>
      </c>
      <c r="B118" s="189">
        <f>+'SCC x Atuacao = Comércio'!B118+'SCC x Atuacao = Serv. Industria'!B118</f>
        <v>103079.18036983689</v>
      </c>
      <c r="C118" s="189">
        <f>+'SCC x Atuacao = Comércio'!C118+'SCC x Atuacao = Serv. Industria'!C118</f>
        <v>36696.799500515546</v>
      </c>
      <c r="D118" s="189">
        <f>+'SCC x Atuacao = Comércio'!D118+'SCC x Atuacao = Serv. Industria'!D118</f>
        <v>1016050.9021155287</v>
      </c>
      <c r="E118" s="189">
        <f>+'SCC x Atuacao = Comércio'!E118+'SCC x Atuacao = Serv. Industria'!E118</f>
        <v>986.98395081619969</v>
      </c>
      <c r="F118" s="189">
        <f>+'SCC x Atuacao = Comércio'!F118+'SCC x Atuacao = Serv. Industria'!F118</f>
        <v>1001698.4804768672</v>
      </c>
      <c r="G118" s="189">
        <f>+'SCC x Atuacao = Comércio'!G118+'SCC x Atuacao = Serv. Industria'!G118</f>
        <v>38695.59353164208</v>
      </c>
      <c r="H118" s="189">
        <f>+'SCC x Atuacao = Comércio'!H118+'SCC x Atuacao = Serv. Industria'!H118</f>
        <v>42575.557423163031</v>
      </c>
      <c r="I118" s="189">
        <f>+'SCC x Atuacao = Comércio'!I118+'SCC x Atuacao = Serv. Industria'!I118</f>
        <v>93516.927980138309</v>
      </c>
      <c r="J118" s="189">
        <f>+'SCC x Atuacao = Comércio'!J118+'SCC x Atuacao = Serv. Industria'!J118</f>
        <v>2744.2251493153985</v>
      </c>
      <c r="K118" s="189">
        <f>+'SCC x Atuacao = Comércio'!K118+'SCC x Atuacao = Serv. Industria'!K118</f>
        <v>110605.7308440084</v>
      </c>
      <c r="L118" s="190">
        <f t="shared" si="3"/>
        <v>2446650.3813418318</v>
      </c>
      <c r="N118" s="1" t="s">
        <v>545</v>
      </c>
      <c r="O118" s="9">
        <f>+B118/'Total x Ano'!$E$30</f>
        <v>5.1350733572314445E-4</v>
      </c>
      <c r="P118" s="9">
        <f>+C118/'Total x Ano'!$E$30</f>
        <v>1.8281165676197329E-4</v>
      </c>
      <c r="Q118" s="9">
        <f>+D118/'Total x Ano'!$E$30</f>
        <v>5.0616389248775723E-3</v>
      </c>
      <c r="R118" s="9">
        <f>+E118/'Total x Ano'!$E$30</f>
        <v>4.9168367187894022E-6</v>
      </c>
      <c r="S118" s="9">
        <f>+F118/'Total x Ano'!$E$30</f>
        <v>4.9901397747058188E-3</v>
      </c>
      <c r="T118" s="9">
        <f>+G118/'Total x Ano'!$E$30</f>
        <v>1.9276900599486896E-4</v>
      </c>
      <c r="U118" s="9">
        <f>+H118/'Total x Ano'!$E$30</f>
        <v>2.1209773865929691E-4</v>
      </c>
      <c r="V118" s="9">
        <f>+I118/'Total x Ano'!$E$30</f>
        <v>4.6587126866742265E-4</v>
      </c>
      <c r="W118" s="9">
        <f>+J118/'Total x Ano'!$E$30</f>
        <v>1.3670847400934067E-5</v>
      </c>
      <c r="X118" s="9">
        <f>+K118/'Total x Ano'!$E$30</f>
        <v>5.5100219033210238E-4</v>
      </c>
      <c r="Y118" s="9">
        <f>+L118/'Total x Ano'!$E$30</f>
        <v>1.2188425579841924E-2</v>
      </c>
    </row>
    <row r="119" spans="1:25" x14ac:dyDescent="0.25">
      <c r="A119" s="1" t="s">
        <v>546</v>
      </c>
      <c r="B119" s="189">
        <f>+'SCC x Atuacao = Comércio'!B119+'SCC x Atuacao = Serv. Industria'!B119</f>
        <v>1073913.801662016</v>
      </c>
      <c r="C119" s="189">
        <f>+'SCC x Atuacao = Comércio'!C119+'SCC x Atuacao = Serv. Industria'!C119</f>
        <v>529636.2070910281</v>
      </c>
      <c r="D119" s="189">
        <f>+'SCC x Atuacao = Comércio'!D119+'SCC x Atuacao = Serv. Industria'!D119</f>
        <v>20308804.994197551</v>
      </c>
      <c r="E119" s="189">
        <f>+'SCC x Atuacao = Comércio'!E119+'SCC x Atuacao = Serv. Industria'!E119</f>
        <v>109767.74959953155</v>
      </c>
      <c r="F119" s="189">
        <f>+'SCC x Atuacao = Comércio'!F119+'SCC x Atuacao = Serv. Industria'!F119</f>
        <v>7852900.9905884936</v>
      </c>
      <c r="G119" s="189">
        <f>+'SCC x Atuacao = Comércio'!G119+'SCC x Atuacao = Serv. Industria'!G119</f>
        <v>390671.67570154811</v>
      </c>
      <c r="H119" s="189">
        <f>+'SCC x Atuacao = Comércio'!H119+'SCC x Atuacao = Serv. Industria'!H119</f>
        <v>227847.68016145419</v>
      </c>
      <c r="I119" s="189">
        <f>+'SCC x Atuacao = Comércio'!I119+'SCC x Atuacao = Serv. Industria'!I119</f>
        <v>746770.79005630617</v>
      </c>
      <c r="J119" s="189">
        <f>+'SCC x Atuacao = Comércio'!J119+'SCC x Atuacao = Serv. Industria'!J119</f>
        <v>689968.93528048461</v>
      </c>
      <c r="K119" s="189">
        <f>+'SCC x Atuacao = Comércio'!K119+'SCC x Atuacao = Serv. Industria'!K119</f>
        <v>1233600.9083796716</v>
      </c>
      <c r="L119" s="190">
        <f t="shared" si="3"/>
        <v>33163883.73271808</v>
      </c>
      <c r="N119" s="1" t="s">
        <v>546</v>
      </c>
      <c r="O119" s="9">
        <f>+B119/'Total x Ano'!$E$30</f>
        <v>5.3498932869779064E-3</v>
      </c>
      <c r="P119" s="9">
        <f>+C119/'Total x Ano'!$E$30</f>
        <v>2.6384773009449549E-3</v>
      </c>
      <c r="Q119" s="9">
        <f>+D119/'Total x Ano'!$E$30</f>
        <v>0.10117193701845668</v>
      </c>
      <c r="R119" s="9">
        <f>+E119/'Total x Ano'!$E$30</f>
        <v>5.4682763719059147E-4</v>
      </c>
      <c r="S119" s="9">
        <f>+F119/'Total x Ano'!$E$30</f>
        <v>3.9120627957134384E-2</v>
      </c>
      <c r="T119" s="9">
        <f>+G119/'Total x Ano'!$E$30</f>
        <v>1.9462006839035921E-3</v>
      </c>
      <c r="U119" s="9">
        <f>+H119/'Total x Ano'!$E$30</f>
        <v>1.1350638874952149E-3</v>
      </c>
      <c r="V119" s="9">
        <f>+I119/'Total x Ano'!$E$30</f>
        <v>3.720171982565486E-3</v>
      </c>
      <c r="W119" s="9">
        <f>+J119/'Total x Ano'!$E$30</f>
        <v>3.4372034043772147E-3</v>
      </c>
      <c r="X119" s="9">
        <f>+K119/'Total x Ano'!$E$30</f>
        <v>6.1454031118107384E-3</v>
      </c>
      <c r="Y119" s="9">
        <f>+L119/'Total x Ano'!$E$30</f>
        <v>0.16521180627085674</v>
      </c>
    </row>
    <row r="120" spans="1:25" x14ac:dyDescent="0.25">
      <c r="A120" s="1" t="s">
        <v>547</v>
      </c>
      <c r="B120" s="189">
        <f>+'SCC x Atuacao = Comércio'!B120+'SCC x Atuacao = Serv. Industria'!B120</f>
        <v>4339672.6447094688</v>
      </c>
      <c r="C120" s="189">
        <f>+'SCC x Atuacao = Comércio'!C120+'SCC x Atuacao = Serv. Industria'!C120</f>
        <v>1519615.8290710396</v>
      </c>
      <c r="D120" s="189">
        <f>+'SCC x Atuacao = Comércio'!D120+'SCC x Atuacao = Serv. Industria'!D120</f>
        <v>35296324.759779193</v>
      </c>
      <c r="E120" s="189">
        <f>+'SCC x Atuacao = Comércio'!E120+'SCC x Atuacao = Serv. Industria'!E120</f>
        <v>1532296.0966300149</v>
      </c>
      <c r="F120" s="189">
        <f>+'SCC x Atuacao = Comércio'!F120+'SCC x Atuacao = Serv. Industria'!F120</f>
        <v>35201813.667724311</v>
      </c>
      <c r="G120" s="189">
        <f>+'SCC x Atuacao = Comércio'!G120+'SCC x Atuacao = Serv. Industria'!G120</f>
        <v>1598421.8786594961</v>
      </c>
      <c r="H120" s="189">
        <f>+'SCC x Atuacao = Comércio'!H120+'SCC x Atuacao = Serv. Industria'!H120</f>
        <v>2970894.7010019543</v>
      </c>
      <c r="I120" s="189">
        <f>+'SCC x Atuacao = Comércio'!I120+'SCC x Atuacao = Serv. Industria'!I120</f>
        <v>2008160.6242573599</v>
      </c>
      <c r="J120" s="189">
        <f>+'SCC x Atuacao = Comércio'!J120+'SCC x Atuacao = Serv. Industria'!J120</f>
        <v>495915.58877104375</v>
      </c>
      <c r="K120" s="189">
        <f>+'SCC x Atuacao = Comércio'!K120+'SCC x Atuacao = Serv. Industria'!K120</f>
        <v>9432885.8988945466</v>
      </c>
      <c r="L120" s="190">
        <f t="shared" si="3"/>
        <v>94396001.689498425</v>
      </c>
      <c r="N120" s="1" t="s">
        <v>547</v>
      </c>
      <c r="O120" s="9">
        <f>+B120/'Total x Ano'!$E$30</f>
        <v>2.1618853872333109E-2</v>
      </c>
      <c r="P120" s="9">
        <f>+C120/'Total x Ano'!$E$30</f>
        <v>7.5702374903373667E-3</v>
      </c>
      <c r="Q120" s="9">
        <f>+D120/'Total x Ano'!$E$30</f>
        <v>0.17583494186879273</v>
      </c>
      <c r="R120" s="9">
        <f>+E120/'Total x Ano'!$E$30</f>
        <v>7.6334065064966325E-3</v>
      </c>
      <c r="S120" s="9">
        <f>+F120/'Total x Ano'!$E$30</f>
        <v>0.17536411799433757</v>
      </c>
      <c r="T120" s="9">
        <f>+G120/'Total x Ano'!$E$30</f>
        <v>7.9628238925365438E-3</v>
      </c>
      <c r="U120" s="9">
        <f>+H120/'Total x Ano'!$E$30</f>
        <v>1.480004223114619E-2</v>
      </c>
      <c r="V120" s="9">
        <f>+I120/'Total x Ano'!$E$30</f>
        <v>1.0004010588429898E-2</v>
      </c>
      <c r="W120" s="9">
        <f>+J120/'Total x Ano'!$E$30</f>
        <v>2.470492021955492E-3</v>
      </c>
      <c r="X120" s="9">
        <f>+K120/'Total x Ano'!$E$30</f>
        <v>4.6991604791021116E-2</v>
      </c>
      <c r="Y120" s="9">
        <f>+L120/'Total x Ano'!$E$30</f>
        <v>0.47025053125738664</v>
      </c>
    </row>
    <row r="121" spans="1:25" x14ac:dyDescent="0.25">
      <c r="A121" s="1" t="s">
        <v>548</v>
      </c>
      <c r="B121" s="189">
        <f>+'SCC x Atuacao = Comércio'!B121+'SCC x Atuacao = Serv. Industria'!B121</f>
        <v>643876.21461429656</v>
      </c>
      <c r="C121" s="189">
        <f>+'SCC x Atuacao = Comércio'!C121+'SCC x Atuacao = Serv. Industria'!C121</f>
        <v>306551.78594373632</v>
      </c>
      <c r="D121" s="189">
        <f>+'SCC x Atuacao = Comércio'!D121+'SCC x Atuacao = Serv. Industria'!D121</f>
        <v>3078581.4605215611</v>
      </c>
      <c r="E121" s="189">
        <f>+'SCC x Atuacao = Comércio'!E121+'SCC x Atuacao = Serv. Industria'!E121</f>
        <v>82136.718603755857</v>
      </c>
      <c r="F121" s="189">
        <f>+'SCC x Atuacao = Comércio'!F121+'SCC x Atuacao = Serv. Industria'!F121</f>
        <v>4689666.3853087239</v>
      </c>
      <c r="G121" s="189">
        <f>+'SCC x Atuacao = Comércio'!G121+'SCC x Atuacao = Serv. Industria'!G121</f>
        <v>202645.19276446471</v>
      </c>
      <c r="H121" s="189">
        <f>+'SCC x Atuacao = Comércio'!H121+'SCC x Atuacao = Serv. Industria'!H121</f>
        <v>284105.1526087448</v>
      </c>
      <c r="I121" s="189">
        <f>+'SCC x Atuacao = Comércio'!I121+'SCC x Atuacao = Serv. Industria'!I121</f>
        <v>390377.64321990416</v>
      </c>
      <c r="J121" s="189">
        <f>+'SCC x Atuacao = Comércio'!J121+'SCC x Atuacao = Serv. Industria'!J121</f>
        <v>172294.93617085167</v>
      </c>
      <c r="K121" s="189">
        <f>+'SCC x Atuacao = Comércio'!K121+'SCC x Atuacao = Serv. Industria'!K121</f>
        <v>560644.67946930206</v>
      </c>
      <c r="L121" s="190">
        <f t="shared" si="3"/>
        <v>10410880.169225343</v>
      </c>
      <c r="N121" s="1" t="s">
        <v>548</v>
      </c>
      <c r="O121" s="9">
        <f>+B121/'Total x Ano'!$E$30</f>
        <v>3.20758428924064E-3</v>
      </c>
      <c r="P121" s="9">
        <f>+C121/'Total x Ano'!$E$30</f>
        <v>1.5271424384278775E-3</v>
      </c>
      <c r="Q121" s="9">
        <f>+D121/'Total x Ano'!$E$30</f>
        <v>1.533650304481554E-2</v>
      </c>
      <c r="R121" s="9">
        <f>+E121/'Total x Ano'!$E$30</f>
        <v>4.091787243934897E-4</v>
      </c>
      <c r="S121" s="9">
        <f>+F121/'Total x Ano'!$E$30</f>
        <v>2.3362410161877414E-2</v>
      </c>
      <c r="T121" s="9">
        <f>+G121/'Total x Ano'!$E$30</f>
        <v>1.0095131981087556E-3</v>
      </c>
      <c r="U121" s="9">
        <f>+H121/'Total x Ano'!$E$30</f>
        <v>1.4153205279465375E-3</v>
      </c>
      <c r="V121" s="9">
        <f>+I121/'Total x Ano'!$E$30</f>
        <v>1.9447359086141173E-3</v>
      </c>
      <c r="W121" s="9">
        <f>+J121/'Total x Ano'!$E$30</f>
        <v>8.583179776386038E-4</v>
      </c>
      <c r="X121" s="9">
        <f>+K121/'Total x Ano'!$E$30</f>
        <v>2.7929515408320195E-3</v>
      </c>
      <c r="Y121" s="9">
        <f>+L121/'Total x Ano'!$E$30</f>
        <v>5.1863657811895003E-2</v>
      </c>
    </row>
    <row r="122" spans="1:25" x14ac:dyDescent="0.25">
      <c r="A122" s="1" t="s">
        <v>549</v>
      </c>
      <c r="B122" s="189">
        <f>+'SCC x Atuacao = Comércio'!B122+'SCC x Atuacao = Serv. Industria'!B122</f>
        <v>354105.59751061711</v>
      </c>
      <c r="C122" s="189">
        <f>+'SCC x Atuacao = Comércio'!C122+'SCC x Atuacao = Serv. Industria'!C122</f>
        <v>113332.89183480345</v>
      </c>
      <c r="D122" s="189">
        <f>+'SCC x Atuacao = Comércio'!D122+'SCC x Atuacao = Serv. Industria'!D122</f>
        <v>2289395.674765625</v>
      </c>
      <c r="E122" s="189">
        <f>+'SCC x Atuacao = Comércio'!E122+'SCC x Atuacao = Serv. Industria'!E122</f>
        <v>20490.723807774502</v>
      </c>
      <c r="F122" s="189">
        <f>+'SCC x Atuacao = Comércio'!F122+'SCC x Atuacao = Serv. Industria'!F122</f>
        <v>1606259.2478165869</v>
      </c>
      <c r="G122" s="189">
        <f>+'SCC x Atuacao = Comércio'!G122+'SCC x Atuacao = Serv. Industria'!G122</f>
        <v>151890.56922256137</v>
      </c>
      <c r="H122" s="189">
        <f>+'SCC x Atuacao = Comércio'!H122+'SCC x Atuacao = Serv. Industria'!H122</f>
        <v>245942.79448158393</v>
      </c>
      <c r="I122" s="189">
        <f>+'SCC x Atuacao = Comércio'!I122+'SCC x Atuacao = Serv. Industria'!I122</f>
        <v>175229.8860178313</v>
      </c>
      <c r="J122" s="189">
        <f>+'SCC x Atuacao = Comércio'!J122+'SCC x Atuacao = Serv. Industria'!J122</f>
        <v>3901.5421310664096</v>
      </c>
      <c r="K122" s="189">
        <f>+'SCC x Atuacao = Comércio'!K122+'SCC x Atuacao = Serv. Industria'!K122</f>
        <v>300454.68742479652</v>
      </c>
      <c r="L122" s="190">
        <f t="shared" si="3"/>
        <v>5261003.6150132464</v>
      </c>
      <c r="N122" s="1" t="s">
        <v>549</v>
      </c>
      <c r="O122" s="9">
        <f>+B122/'Total x Ano'!$E$30</f>
        <v>1.7640402386778975E-3</v>
      </c>
      <c r="P122" s="9">
        <f>+C122/'Total x Ano'!$E$30</f>
        <v>5.6458802958156775E-4</v>
      </c>
      <c r="Q122" s="9">
        <f>+D122/'Total x Ano'!$E$30</f>
        <v>1.1405033190475367E-2</v>
      </c>
      <c r="R122" s="9">
        <f>+E122/'Total x Ano'!$E$30</f>
        <v>1.0207819805916973E-4</v>
      </c>
      <c r="S122" s="9">
        <f>+F122/'Total x Ano'!$E$30</f>
        <v>8.0018671458928162E-3</v>
      </c>
      <c r="T122" s="9">
        <f>+G122/'Total x Ano'!$E$30</f>
        <v>7.5666998168888097E-4</v>
      </c>
      <c r="U122" s="9">
        <f>+H122/'Total x Ano'!$E$30</f>
        <v>1.225207929296837E-3</v>
      </c>
      <c r="V122" s="9">
        <f>+I122/'Total x Ano'!$E$30</f>
        <v>8.7293895416360324E-4</v>
      </c>
      <c r="W122" s="9">
        <f>+J122/'Total x Ano'!$E$30</f>
        <v>1.9436228516246217E-5</v>
      </c>
      <c r="X122" s="9">
        <f>+K122/'Total x Ano'!$E$30</f>
        <v>1.4967686538782821E-3</v>
      </c>
      <c r="Y122" s="9">
        <f>+L122/'Total x Ano'!$E$30</f>
        <v>2.6208628550230668E-2</v>
      </c>
    </row>
    <row r="123" spans="1:25" x14ac:dyDescent="0.25">
      <c r="A123" s="1" t="s">
        <v>550</v>
      </c>
      <c r="B123" s="189">
        <f>+'SCC x Atuacao = Comércio'!B123+'SCC x Atuacao = Serv. Industria'!B123</f>
        <v>817190.57448038715</v>
      </c>
      <c r="C123" s="189">
        <f>+'SCC x Atuacao = Comércio'!C123+'SCC x Atuacao = Serv. Industria'!C123</f>
        <v>131618.25730126351</v>
      </c>
      <c r="D123" s="189">
        <f>+'SCC x Atuacao = Comércio'!D123+'SCC x Atuacao = Serv. Industria'!D123</f>
        <v>4481047.5139106512</v>
      </c>
      <c r="E123" s="189">
        <f>+'SCC x Atuacao = Comércio'!E123+'SCC x Atuacao = Serv. Industria'!E123</f>
        <v>24700.686071193715</v>
      </c>
      <c r="F123" s="189">
        <f>+'SCC x Atuacao = Comércio'!F123+'SCC x Atuacao = Serv. Industria'!F123</f>
        <v>4121891.6700477544</v>
      </c>
      <c r="G123" s="189">
        <f>+'SCC x Atuacao = Comércio'!G123+'SCC x Atuacao = Serv. Industria'!G123</f>
        <v>181131.81744807557</v>
      </c>
      <c r="H123" s="189">
        <f>+'SCC x Atuacao = Comércio'!H123+'SCC x Atuacao = Serv. Industria'!H123</f>
        <v>115010.93720399111</v>
      </c>
      <c r="I123" s="189">
        <f>+'SCC x Atuacao = Comércio'!I123+'SCC x Atuacao = Serv. Industria'!I123</f>
        <v>294064.75647461822</v>
      </c>
      <c r="J123" s="189">
        <f>+'SCC x Atuacao = Comércio'!J123+'SCC x Atuacao = Serv. Industria'!J123</f>
        <v>97660.538337274222</v>
      </c>
      <c r="K123" s="189">
        <f>+'SCC x Atuacao = Comércio'!K123+'SCC x Atuacao = Serv. Industria'!K123</f>
        <v>618788.34277224354</v>
      </c>
      <c r="L123" s="190">
        <f t="shared" si="3"/>
        <v>10883105.094047451</v>
      </c>
      <c r="N123" s="1" t="s">
        <v>550</v>
      </c>
      <c r="O123" s="9">
        <f>+B123/'Total x Ano'!$E$30</f>
        <v>4.0709807079750788E-3</v>
      </c>
      <c r="P123" s="9">
        <f>+C123/'Total x Ano'!$E$30</f>
        <v>6.5567984142676078E-4</v>
      </c>
      <c r="Q123" s="9">
        <f>+D123/'Total x Ano'!$E$30</f>
        <v>2.2323138017407186E-2</v>
      </c>
      <c r="R123" s="9">
        <f>+E123/'Total x Ano'!$E$30</f>
        <v>1.230508765149637E-4</v>
      </c>
      <c r="S123" s="9">
        <f>+F123/'Total x Ano'!$E$30</f>
        <v>2.0533939075101652E-2</v>
      </c>
      <c r="T123" s="9">
        <f>+G123/'Total x Ano'!$E$30</f>
        <v>9.0234047902528381E-4</v>
      </c>
      <c r="U123" s="9">
        <f>+H123/'Total x Ano'!$E$30</f>
        <v>5.7294751210425058E-4</v>
      </c>
      <c r="V123" s="9">
        <f>+I123/'Total x Ano'!$E$30</f>
        <v>1.4649360723045051E-3</v>
      </c>
      <c r="W123" s="9">
        <f>+J123/'Total x Ano'!$E$30</f>
        <v>4.8651340325884515E-4</v>
      </c>
      <c r="X123" s="9">
        <f>+K123/'Total x Ano'!$E$30</f>
        <v>3.0826045776989469E-3</v>
      </c>
      <c r="Y123" s="9">
        <f>+L123/'Total x Ano'!$E$30</f>
        <v>5.4216130562817468E-2</v>
      </c>
    </row>
    <row r="124" spans="1:25" x14ac:dyDescent="0.25">
      <c r="A124" s="1" t="s">
        <v>551</v>
      </c>
      <c r="B124" s="189">
        <f>+'SCC x Atuacao = Comércio'!B124+'SCC x Atuacao = Serv. Industria'!B124</f>
        <v>42395.941229214019</v>
      </c>
      <c r="C124" s="189">
        <f>+'SCC x Atuacao = Comércio'!C124+'SCC x Atuacao = Serv. Industria'!C124</f>
        <v>32051.411680726964</v>
      </c>
      <c r="D124" s="189">
        <f>+'SCC x Atuacao = Comércio'!D124+'SCC x Atuacao = Serv. Industria'!D124</f>
        <v>656412.7051215471</v>
      </c>
      <c r="E124" s="189">
        <f>+'SCC x Atuacao = Comércio'!E124+'SCC x Atuacao = Serv. Industria'!E124</f>
        <v>2847.2686609372631</v>
      </c>
      <c r="F124" s="189">
        <f>+'SCC x Atuacao = Comércio'!F124+'SCC x Atuacao = Serv. Industria'!F124</f>
        <v>288976.90075262508</v>
      </c>
      <c r="G124" s="189">
        <f>+'SCC x Atuacao = Comércio'!G124+'SCC x Atuacao = Serv. Industria'!G124</f>
        <v>14012.934962017287</v>
      </c>
      <c r="H124" s="189">
        <f>+'SCC x Atuacao = Comércio'!H124+'SCC x Atuacao = Serv. Industria'!H124</f>
        <v>53724.307704348546</v>
      </c>
      <c r="I124" s="189">
        <f>+'SCC x Atuacao = Comércio'!I124+'SCC x Atuacao = Serv. Industria'!I124</f>
        <v>34922.565145040928</v>
      </c>
      <c r="J124" s="189">
        <f>+'SCC x Atuacao = Comércio'!J124+'SCC x Atuacao = Serv. Industria'!J124</f>
        <v>2786.1031406223119</v>
      </c>
      <c r="K124" s="189">
        <f>+'SCC x Atuacao = Comércio'!K124+'SCC x Atuacao = Serv. Industria'!K124</f>
        <v>72434.013185483331</v>
      </c>
      <c r="L124" s="190">
        <f t="shared" si="3"/>
        <v>1200564.1515825631</v>
      </c>
      <c r="N124" s="1" t="s">
        <v>551</v>
      </c>
      <c r="O124" s="9">
        <f>+B124/'Total x Ano'!$E$30</f>
        <v>2.1120294852925743E-4</v>
      </c>
      <c r="P124" s="9">
        <f>+C124/'Total x Ano'!$E$30</f>
        <v>1.5966982817756196E-4</v>
      </c>
      <c r="Q124" s="9">
        <f>+D124/'Total x Ano'!$E$30</f>
        <v>3.2700370543538217E-3</v>
      </c>
      <c r="R124" s="9">
        <f>+E124/'Total x Ano'!$E$30</f>
        <v>1.4184177046422634E-5</v>
      </c>
      <c r="S124" s="9">
        <f>+F124/'Total x Ano'!$E$30</f>
        <v>1.4395900108887026E-3</v>
      </c>
      <c r="T124" s="9">
        <f>+G124/'Total x Ano'!$E$30</f>
        <v>6.9807936696718472E-5</v>
      </c>
      <c r="U124" s="9">
        <f>+H124/'Total x Ano'!$E$30</f>
        <v>2.6763722813713016E-4</v>
      </c>
      <c r="V124" s="9">
        <f>+I124/'Total x Ano'!$E$30</f>
        <v>1.7397299163522919E-4</v>
      </c>
      <c r="W124" s="9">
        <f>+J124/'Total x Ano'!$E$30</f>
        <v>1.3879470089475961E-5</v>
      </c>
      <c r="X124" s="9">
        <f>+K124/'Total x Ano'!$E$30</f>
        <v>3.6084296550631872E-4</v>
      </c>
      <c r="Y124" s="9">
        <f>+L124/'Total x Ano'!$E$30</f>
        <v>5.9808246110606396E-3</v>
      </c>
    </row>
    <row r="125" spans="1:25" x14ac:dyDescent="0.25">
      <c r="A125" s="1" t="s">
        <v>552</v>
      </c>
      <c r="B125" s="189">
        <f>+'SCC x Atuacao = Comércio'!B125+'SCC x Atuacao = Serv. Industria'!B125</f>
        <v>52653.576696336953</v>
      </c>
      <c r="C125" s="189">
        <f>+'SCC x Atuacao = Comércio'!C125+'SCC x Atuacao = Serv. Industria'!C125</f>
        <v>44332.120983130248</v>
      </c>
      <c r="D125" s="189">
        <f>+'SCC x Atuacao = Comércio'!D125+'SCC x Atuacao = Serv. Industria'!D125</f>
        <v>459977.2487905728</v>
      </c>
      <c r="E125" s="189">
        <f>+'SCC x Atuacao = Comércio'!E125+'SCC x Atuacao = Serv. Industria'!E125</f>
        <v>10336.377154541831</v>
      </c>
      <c r="F125" s="189">
        <f>+'SCC x Atuacao = Comércio'!F125+'SCC x Atuacao = Serv. Industria'!F125</f>
        <v>356952.26946515206</v>
      </c>
      <c r="G125" s="189">
        <f>+'SCC x Atuacao = Comércio'!G125+'SCC x Atuacao = Serv. Industria'!G125</f>
        <v>22005.856150383777</v>
      </c>
      <c r="H125" s="189">
        <f>+'SCC x Atuacao = Comércio'!H125+'SCC x Atuacao = Serv. Industria'!H125</f>
        <v>17039.98669912191</v>
      </c>
      <c r="I125" s="189">
        <f>+'SCC x Atuacao = Comércio'!I125+'SCC x Atuacao = Serv. Industria'!I125</f>
        <v>54013.913396396398</v>
      </c>
      <c r="J125" s="189">
        <f>+'SCC x Atuacao = Comércio'!J125+'SCC x Atuacao = Serv. Industria'!J125</f>
        <v>3503.6415583904495</v>
      </c>
      <c r="K125" s="189">
        <f>+'SCC x Atuacao = Comércio'!K125+'SCC x Atuacao = Serv. Industria'!K125</f>
        <v>52354.668135111395</v>
      </c>
      <c r="L125" s="190">
        <f t="shared" si="3"/>
        <v>1073169.6590291378</v>
      </c>
      <c r="N125" s="1" t="s">
        <v>552</v>
      </c>
      <c r="O125" s="9">
        <f>+B125/'Total x Ano'!$E$30</f>
        <v>2.6230319050482201E-4</v>
      </c>
      <c r="P125" s="9">
        <f>+C125/'Total x Ano'!$E$30</f>
        <v>2.208483735641421E-4</v>
      </c>
      <c r="Q125" s="9">
        <f>+D125/'Total x Ano'!$E$30</f>
        <v>2.2914587666708545E-3</v>
      </c>
      <c r="R125" s="9">
        <f>+E125/'Total x Ano'!$E$30</f>
        <v>5.1492507746128014E-5</v>
      </c>
      <c r="S125" s="9">
        <f>+F125/'Total x Ano'!$E$30</f>
        <v>1.7782214431248703E-3</v>
      </c>
      <c r="T125" s="9">
        <f>+G125/'Total x Ano'!$E$30</f>
        <v>1.0962610026143561E-4</v>
      </c>
      <c r="U125" s="9">
        <f>+H125/'Total x Ano'!$E$30</f>
        <v>8.4887735226738258E-5</v>
      </c>
      <c r="V125" s="9">
        <f>+I125/'Total x Ano'!$E$30</f>
        <v>2.6907995058408966E-4</v>
      </c>
      <c r="W125" s="9">
        <f>+J125/'Total x Ano'!$E$30</f>
        <v>1.7454015791771207E-5</v>
      </c>
      <c r="X125" s="9">
        <f>+K125/'Total x Ano'!$E$30</f>
        <v>2.6081412415457491E-4</v>
      </c>
      <c r="Y125" s="9">
        <f>+L125/'Total x Ano'!$E$30</f>
        <v>5.3461862076294268E-3</v>
      </c>
    </row>
    <row r="126" spans="1:25" x14ac:dyDescent="0.25">
      <c r="A126" s="1" t="s">
        <v>553</v>
      </c>
      <c r="B126" s="189">
        <f>+'SCC x Atuacao = Comércio'!B126+'SCC x Atuacao = Serv. Industria'!B126</f>
        <v>170965.78109380283</v>
      </c>
      <c r="C126" s="189">
        <f>+'SCC x Atuacao = Comércio'!C126+'SCC x Atuacao = Serv. Industria'!C126</f>
        <v>39393.183981059847</v>
      </c>
      <c r="D126" s="189">
        <f>+'SCC x Atuacao = Comércio'!D126+'SCC x Atuacao = Serv. Industria'!D126</f>
        <v>1244290.9519521305</v>
      </c>
      <c r="E126" s="189">
        <f>+'SCC x Atuacao = Comércio'!E126+'SCC x Atuacao = Serv. Industria'!E126</f>
        <v>3516.6986714881332</v>
      </c>
      <c r="F126" s="189">
        <f>+'SCC x Atuacao = Comércio'!F126+'SCC x Atuacao = Serv. Industria'!F126</f>
        <v>1129985.4313759981</v>
      </c>
      <c r="G126" s="189">
        <f>+'SCC x Atuacao = Comércio'!G126+'SCC x Atuacao = Serv. Industria'!G126</f>
        <v>39051.268668156576</v>
      </c>
      <c r="H126" s="189">
        <f>+'SCC x Atuacao = Comércio'!H126+'SCC x Atuacao = Serv. Industria'!H126</f>
        <v>59320.244395933078</v>
      </c>
      <c r="I126" s="189">
        <f>+'SCC x Atuacao = Comércio'!I126+'SCC x Atuacao = Serv. Industria'!I126</f>
        <v>133227.08634626475</v>
      </c>
      <c r="J126" s="189">
        <f>+'SCC x Atuacao = Comércio'!J126+'SCC x Atuacao = Serv. Industria'!J126</f>
        <v>6693.5859411581241</v>
      </c>
      <c r="K126" s="189">
        <f>+'SCC x Atuacao = Comércio'!K126+'SCC x Atuacao = Serv. Industria'!K126</f>
        <v>140218.27898980444</v>
      </c>
      <c r="L126" s="190">
        <f t="shared" si="3"/>
        <v>2966662.5114157964</v>
      </c>
      <c r="N126" s="1" t="s">
        <v>553</v>
      </c>
      <c r="O126" s="9">
        <f>+B126/'Total x Ano'!$E$30</f>
        <v>8.5169655438000402E-4</v>
      </c>
      <c r="P126" s="9">
        <f>+C126/'Total x Ano'!$E$30</f>
        <v>1.9624417733229307E-4</v>
      </c>
      <c r="Q126" s="9">
        <f>+D126/'Total x Ano'!$E$30</f>
        <v>6.1986574719440088E-3</v>
      </c>
      <c r="R126" s="9">
        <f>+E126/'Total x Ano'!$E$30</f>
        <v>1.7519062131245101E-5</v>
      </c>
      <c r="S126" s="9">
        <f>+F126/'Total x Ano'!$E$30</f>
        <v>5.6292241186819891E-3</v>
      </c>
      <c r="T126" s="9">
        <f>+G126/'Total x Ano'!$E$30</f>
        <v>1.9454086517224333E-4</v>
      </c>
      <c r="U126" s="9">
        <f>+H126/'Total x Ano'!$E$30</f>
        <v>2.955143855908561E-4</v>
      </c>
      <c r="V126" s="9">
        <f>+I126/'Total x Ano'!$E$30</f>
        <v>6.636945104760148E-4</v>
      </c>
      <c r="W126" s="9">
        <f>+J126/'Total x Ano'!$E$30</f>
        <v>3.3345293111040322E-5</v>
      </c>
      <c r="X126" s="9">
        <f>+K126/'Total x Ano'!$E$30</f>
        <v>6.9852238449510072E-4</v>
      </c>
      <c r="Y126" s="9">
        <f>+L126/'Total x Ano'!$E$30</f>
        <v>1.4778958823314795E-2</v>
      </c>
    </row>
    <row r="127" spans="1:25" x14ac:dyDescent="0.25">
      <c r="A127" s="1" t="s">
        <v>554</v>
      </c>
      <c r="B127" s="189">
        <f>+'SCC x Atuacao = Comércio'!B127+'SCC x Atuacao = Serv. Industria'!B127</f>
        <v>157186.22121191424</v>
      </c>
      <c r="C127" s="189">
        <f>+'SCC x Atuacao = Comércio'!C127+'SCC x Atuacao = Serv. Industria'!C127</f>
        <v>76962.256360737505</v>
      </c>
      <c r="D127" s="189">
        <f>+'SCC x Atuacao = Comércio'!D127+'SCC x Atuacao = Serv. Industria'!D127</f>
        <v>3147861.6244205218</v>
      </c>
      <c r="E127" s="189">
        <f>+'SCC x Atuacao = Comércio'!E127+'SCC x Atuacao = Serv. Industria'!E127</f>
        <v>2486.9428048955824</v>
      </c>
      <c r="F127" s="189">
        <f>+'SCC x Atuacao = Comércio'!F127+'SCC x Atuacao = Serv. Industria'!F127</f>
        <v>2059272.252547343</v>
      </c>
      <c r="G127" s="189">
        <f>+'SCC x Atuacao = Comércio'!G127+'SCC x Atuacao = Serv. Industria'!G127</f>
        <v>120318.67156412097</v>
      </c>
      <c r="H127" s="189">
        <f>+'SCC x Atuacao = Comércio'!H127+'SCC x Atuacao = Serv. Industria'!H127</f>
        <v>35983.095880618035</v>
      </c>
      <c r="I127" s="189">
        <f>+'SCC x Atuacao = Comércio'!I127+'SCC x Atuacao = Serv. Industria'!I127</f>
        <v>106646.57375652809</v>
      </c>
      <c r="J127" s="189">
        <f>+'SCC x Atuacao = Comércio'!J127+'SCC x Atuacao = Serv. Industria'!J127</f>
        <v>230107.99284045552</v>
      </c>
      <c r="K127" s="189">
        <f>+'SCC x Atuacao = Comércio'!K127+'SCC x Atuacao = Serv. Industria'!K127</f>
        <v>393619.6775584289</v>
      </c>
      <c r="L127" s="190">
        <f t="shared" si="3"/>
        <v>6330445.3089455636</v>
      </c>
      <c r="N127" s="1" t="s">
        <v>554</v>
      </c>
      <c r="O127" s="9">
        <f>+B127/'Total x Ano'!$E$30</f>
        <v>7.8305121730030893E-4</v>
      </c>
      <c r="P127" s="9">
        <f>+C127/'Total x Ano'!$E$30</f>
        <v>3.8340121713471164E-4</v>
      </c>
      <c r="Q127" s="9">
        <f>+D127/'Total x Ano'!$E$30</f>
        <v>1.5681634547167186E-2</v>
      </c>
      <c r="R127" s="9">
        <f>+E127/'Total x Ano'!$E$30</f>
        <v>1.2389149479611788E-5</v>
      </c>
      <c r="S127" s="9">
        <f>+F127/'Total x Ano'!$E$30</f>
        <v>1.0258632287724482E-2</v>
      </c>
      <c r="T127" s="9">
        <f>+G127/'Total x Ano'!$E$30</f>
        <v>5.9938893820229923E-4</v>
      </c>
      <c r="U127" s="9">
        <f>+H127/'Total x Ano'!$E$30</f>
        <v>1.7925621478974765E-4</v>
      </c>
      <c r="V127" s="9">
        <f>+I127/'Total x Ano'!$E$30</f>
        <v>5.3127894262672639E-4</v>
      </c>
      <c r="W127" s="9">
        <f>+J127/'Total x Ano'!$E$30</f>
        <v>1.146324038551236E-3</v>
      </c>
      <c r="X127" s="9">
        <f>+K127/'Total x Ano'!$E$30</f>
        <v>1.9608866813455809E-3</v>
      </c>
      <c r="Y127" s="9">
        <f>+L127/'Total x Ano'!$E$30</f>
        <v>3.1536243234321887E-2</v>
      </c>
    </row>
    <row r="128" spans="1:25" x14ac:dyDescent="0.25">
      <c r="A128" s="1" t="s">
        <v>94</v>
      </c>
      <c r="B128" s="189">
        <f>+'SCC x Atuacao = Comércio'!B128+'SCC x Atuacao = Serv. Industria'!B128</f>
        <v>10214257.961497657</v>
      </c>
      <c r="C128" s="189">
        <f>+'SCC x Atuacao = Comércio'!C128+'SCC x Atuacao = Serv. Industria'!C128</f>
        <v>4035719.2330271392</v>
      </c>
      <c r="D128" s="189">
        <f>+'SCC x Atuacao = Comércio'!D128+'SCC x Atuacao = Serv. Industria'!D128</f>
        <v>83743270.387047961</v>
      </c>
      <c r="E128" s="189">
        <f>+'SCC x Atuacao = Comércio'!E128+'SCC x Atuacao = Serv. Industria'!E128</f>
        <v>1888248.7918711514</v>
      </c>
      <c r="F128" s="189">
        <f>+'SCC x Atuacao = Comércio'!F128+'SCC x Atuacao = Serv. Industria'!F128</f>
        <v>70768775.608564734</v>
      </c>
      <c r="G128" s="189">
        <f>+'SCC x Atuacao = Comércio'!G128+'SCC x Atuacao = Serv. Industria'!G128</f>
        <v>3254278.8832426402</v>
      </c>
      <c r="H128" s="189">
        <f>+'SCC x Atuacao = Comércio'!H128+'SCC x Atuacao = Serv. Industria'!H128</f>
        <v>4700028.8575698193</v>
      </c>
      <c r="I128" s="189">
        <f>+'SCC x Atuacao = Comércio'!I128+'SCC x Atuacao = Serv. Industria'!I128</f>
        <v>5180525.8765553087</v>
      </c>
      <c r="J128" s="189">
        <f>+'SCC x Atuacao = Comércio'!J128+'SCC x Atuacao = Serv. Industria'!J128</f>
        <v>2409001.6968766074</v>
      </c>
      <c r="K128" s="189">
        <f>+'SCC x Atuacao = Comércio'!K128+'SCC x Atuacao = Serv. Industria'!K128</f>
        <v>14541448.359784707</v>
      </c>
      <c r="L128" s="190">
        <f t="shared" si="3"/>
        <v>200735555.65603769</v>
      </c>
      <c r="N128" s="1" t="s">
        <v>94</v>
      </c>
      <c r="O128" s="9">
        <f>+B128/'Total x Ano'!$E$30</f>
        <v>5.0884149188795864E-2</v>
      </c>
      <c r="P128" s="9">
        <f>+C128/'Total x Ano'!$E$30</f>
        <v>2.0104655699074971E-2</v>
      </c>
      <c r="Q128" s="9">
        <f>+D128/'Total x Ano'!$E$30</f>
        <v>0.41718204885706878</v>
      </c>
      <c r="R128" s="9">
        <f>+E128/'Total x Ano'!$E$30</f>
        <v>9.4066483922095202E-3</v>
      </c>
      <c r="S128" s="9">
        <f>+F128/'Total x Ano'!$E$30</f>
        <v>0.35254728728690055</v>
      </c>
      <c r="T128" s="9">
        <f>+G128/'Total x Ano'!$E$30</f>
        <v>1.6211771116517486E-2</v>
      </c>
      <c r="U128" s="9">
        <f>+H128/'Total x Ano'!$E$30</f>
        <v>2.341403266705458E-2</v>
      </c>
      <c r="V128" s="9">
        <f>+I128/'Total x Ano'!$E$30</f>
        <v>2.5807714331546674E-2</v>
      </c>
      <c r="W128" s="9">
        <f>+J128/'Total x Ano'!$E$30</f>
        <v>1.200087193822531E-2</v>
      </c>
      <c r="X128" s="9">
        <f>+K128/'Total x Ano'!$E$30</f>
        <v>7.2440820522606461E-2</v>
      </c>
      <c r="Y128" s="9">
        <f>+L128/'Total x Ano'!$E$30</f>
        <v>1</v>
      </c>
    </row>
    <row r="129" spans="1:2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22"/>
    </row>
    <row r="130" spans="1:2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22"/>
    </row>
    <row r="131" spans="1:25" s="132" customFormat="1" x14ac:dyDescent="0.25">
      <c r="A131" s="122"/>
      <c r="B131" s="15">
        <v>2011</v>
      </c>
      <c r="C131" s="122">
        <v>2011</v>
      </c>
      <c r="D131" s="122">
        <v>2011</v>
      </c>
      <c r="E131" s="122">
        <v>2011</v>
      </c>
      <c r="F131" s="122">
        <v>2011</v>
      </c>
      <c r="G131" s="122">
        <v>2011</v>
      </c>
      <c r="H131" s="122">
        <v>2011</v>
      </c>
      <c r="I131" s="122">
        <v>2011</v>
      </c>
      <c r="J131" s="122">
        <v>2011</v>
      </c>
      <c r="K131" s="122">
        <v>2011</v>
      </c>
      <c r="L131" s="122">
        <v>2011</v>
      </c>
      <c r="N131" s="122"/>
      <c r="O131" s="15">
        <v>2011</v>
      </c>
      <c r="P131" s="122">
        <v>2011</v>
      </c>
      <c r="Q131" s="122">
        <v>2011</v>
      </c>
      <c r="R131" s="122">
        <v>2011</v>
      </c>
      <c r="S131" s="122">
        <v>2011</v>
      </c>
      <c r="T131" s="122">
        <v>2011</v>
      </c>
      <c r="U131" s="122">
        <v>2011</v>
      </c>
      <c r="V131" s="122">
        <v>2011</v>
      </c>
      <c r="W131" s="122">
        <v>2011</v>
      </c>
      <c r="X131" s="122">
        <v>2011</v>
      </c>
      <c r="Y131" s="122">
        <v>2011</v>
      </c>
    </row>
    <row r="132" spans="1:25" s="132" customFormat="1" x14ac:dyDescent="0.25">
      <c r="A132" s="122"/>
      <c r="B132" s="122" t="s">
        <v>779</v>
      </c>
      <c r="C132" s="122" t="s">
        <v>781</v>
      </c>
      <c r="D132" s="122" t="s">
        <v>23</v>
      </c>
      <c r="E132" s="122" t="s">
        <v>786</v>
      </c>
      <c r="F132" s="122" t="s">
        <v>787</v>
      </c>
      <c r="G132" s="122" t="s">
        <v>790</v>
      </c>
      <c r="H132" s="122" t="s">
        <v>25</v>
      </c>
      <c r="I132" s="122" t="s">
        <v>24</v>
      </c>
      <c r="J132" s="122" t="s">
        <v>35</v>
      </c>
      <c r="K132" s="122" t="s">
        <v>794</v>
      </c>
      <c r="L132" s="122" t="s">
        <v>938</v>
      </c>
      <c r="N132" s="122"/>
      <c r="O132" s="122" t="s">
        <v>779</v>
      </c>
      <c r="P132" s="122" t="s">
        <v>781</v>
      </c>
      <c r="Q132" s="122" t="s">
        <v>23</v>
      </c>
      <c r="R132" s="122" t="s">
        <v>786</v>
      </c>
      <c r="S132" s="122" t="s">
        <v>787</v>
      </c>
      <c r="T132" s="122" t="s">
        <v>790</v>
      </c>
      <c r="U132" s="122" t="s">
        <v>25</v>
      </c>
      <c r="V132" s="122" t="s">
        <v>24</v>
      </c>
      <c r="W132" s="122" t="s">
        <v>35</v>
      </c>
      <c r="X132" s="122" t="s">
        <v>794</v>
      </c>
      <c r="Y132" s="122" t="s">
        <v>938</v>
      </c>
    </row>
    <row r="133" spans="1:25" x14ac:dyDescent="0.25">
      <c r="A133" s="1" t="s">
        <v>528</v>
      </c>
      <c r="B133" s="189">
        <f>+'SCC x Atuacao = Comércio'!B133+'SCC x Atuacao = Serv. Industria'!B133</f>
        <v>53670.274002736944</v>
      </c>
      <c r="C133" s="189">
        <f>+'SCC x Atuacao = Comércio'!C133+'SCC x Atuacao = Serv. Industria'!C133</f>
        <v>26337.530081676057</v>
      </c>
      <c r="D133" s="189">
        <f>+'SCC x Atuacao = Comércio'!D133+'SCC x Atuacao = Serv. Industria'!D133</f>
        <v>286859.46589689341</v>
      </c>
      <c r="E133" s="189">
        <f>+'SCC x Atuacao = Comércio'!E133+'SCC x Atuacao = Serv. Industria'!E133</f>
        <v>701.0987005097096</v>
      </c>
      <c r="F133" s="189">
        <f>+'SCC x Atuacao = Comércio'!F133+'SCC x Atuacao = Serv. Industria'!F133</f>
        <v>177325.47951370524</v>
      </c>
      <c r="G133" s="189">
        <f>+'SCC x Atuacao = Comércio'!G133+'SCC x Atuacao = Serv. Industria'!G133</f>
        <v>13666.840329498937</v>
      </c>
      <c r="H133" s="189">
        <f>+'SCC x Atuacao = Comércio'!H133+'SCC x Atuacao = Serv. Industria'!H133</f>
        <v>9043.6232159286319</v>
      </c>
      <c r="I133" s="189">
        <f>+'SCC x Atuacao = Comércio'!I133+'SCC x Atuacao = Serv. Industria'!I133</f>
        <v>15446.765631670465</v>
      </c>
      <c r="J133" s="189">
        <f>+'SCC x Atuacao = Comércio'!J133+'SCC x Atuacao = Serv. Industria'!J133</f>
        <v>1837.7371503577779</v>
      </c>
      <c r="K133" s="189">
        <f>+'SCC x Atuacao = Comércio'!K133+'SCC x Atuacao = Serv. Industria'!K133</f>
        <v>13712.546747651268</v>
      </c>
      <c r="L133" s="190">
        <f>SUM(B133:K133)</f>
        <v>598601.36127062864</v>
      </c>
      <c r="N133" s="1" t="s">
        <v>528</v>
      </c>
      <c r="O133" s="9">
        <f>+B133/'Total x Ano'!$F$30</f>
        <v>2.6400671090510692E-4</v>
      </c>
      <c r="P133" s="9">
        <f>+C133/'Total x Ano'!$F$30</f>
        <v>1.2955560260178699E-4</v>
      </c>
      <c r="Q133" s="9">
        <f>+D133/'Total x Ano'!$F$30</f>
        <v>1.4110757861898091E-3</v>
      </c>
      <c r="R133" s="9">
        <f>+E133/'Total x Ano'!$F$30</f>
        <v>3.4487389039969132E-6</v>
      </c>
      <c r="S133" s="9">
        <f>+F133/'Total x Ano'!$F$30</f>
        <v>8.7227273338863292E-4</v>
      </c>
      <c r="T133" s="9">
        <f>+G133/'Total x Ano'!$F$30</f>
        <v>6.7227858081594344E-5</v>
      </c>
      <c r="U133" s="9">
        <f>+H133/'Total x Ano'!$F$30</f>
        <v>4.4486026283015207E-5</v>
      </c>
      <c r="V133" s="9">
        <f>+I133/'Total x Ano'!$F$30</f>
        <v>7.5983397966841075E-5</v>
      </c>
      <c r="W133" s="9">
        <f>+J133/'Total x Ano'!$F$30</f>
        <v>9.0399192027478577E-6</v>
      </c>
      <c r="X133" s="9">
        <f>+J133/'Total x Ano'!$F$30</f>
        <v>9.0399192027478577E-6</v>
      </c>
      <c r="Y133" s="9">
        <f>+K133/'Total x Ano'!$F$30</f>
        <v>6.7452690194861269E-5</v>
      </c>
    </row>
    <row r="134" spans="1:25" x14ac:dyDescent="0.25">
      <c r="A134" s="1" t="s">
        <v>529</v>
      </c>
      <c r="B134" s="189">
        <f>+'SCC x Atuacao = Comércio'!B134+'SCC x Atuacao = Serv. Industria'!B134</f>
        <v>12372.76137186499</v>
      </c>
      <c r="C134" s="189">
        <f>+'SCC x Atuacao = Comércio'!C134+'SCC x Atuacao = Serv. Industria'!C134</f>
        <v>387.10555966633223</v>
      </c>
      <c r="D134" s="189">
        <f>+'SCC x Atuacao = Comércio'!D134+'SCC x Atuacao = Serv. Industria'!D134</f>
        <v>67432.471715822787</v>
      </c>
      <c r="E134" s="189">
        <f>+'SCC x Atuacao = Comércio'!E134+'SCC x Atuacao = Serv. Industria'!E134</f>
        <v>409.08043936934155</v>
      </c>
      <c r="F134" s="189">
        <f>+'SCC x Atuacao = Comércio'!F134+'SCC x Atuacao = Serv. Industria'!F134</f>
        <v>45261.414738343148</v>
      </c>
      <c r="G134" s="189">
        <f>+'SCC x Atuacao = Comércio'!G134+'SCC x Atuacao = Serv. Industria'!G134</f>
        <v>2656.9415231570574</v>
      </c>
      <c r="H134" s="189">
        <f>+'SCC x Atuacao = Comércio'!H134+'SCC x Atuacao = Serv. Industria'!H134</f>
        <v>3669.059919060343</v>
      </c>
      <c r="I134" s="189">
        <f>+'SCC x Atuacao = Comércio'!I134+'SCC x Atuacao = Serv. Industria'!I134</f>
        <v>9171.9194808882057</v>
      </c>
      <c r="J134" s="189">
        <f>+'SCC x Atuacao = Comércio'!J134+'SCC x Atuacao = Serv. Industria'!J134</f>
        <v>39443.886712572152</v>
      </c>
      <c r="K134" s="189">
        <f>+'SCC x Atuacao = Comércio'!K134+'SCC x Atuacao = Serv. Industria'!K134</f>
        <v>4494.5428897821903</v>
      </c>
      <c r="L134" s="190">
        <f t="shared" ref="L134:L160" si="4">SUM(B134:K134)</f>
        <v>185299.18435052657</v>
      </c>
      <c r="N134" s="1" t="s">
        <v>529</v>
      </c>
      <c r="O134" s="9">
        <f>+B134/'Total x Ano'!$F$30</f>
        <v>6.0862220200948812E-5</v>
      </c>
      <c r="P134" s="9">
        <f>+C134/'Total x Ano'!$F$30</f>
        <v>1.9041912395561335E-6</v>
      </c>
      <c r="Q134" s="9">
        <f>+D134/'Total x Ano'!$F$30</f>
        <v>3.317036366348376E-4</v>
      </c>
      <c r="R134" s="9">
        <f>+E134/'Total x Ano'!$F$30</f>
        <v>2.0122867509118426E-6</v>
      </c>
      <c r="S134" s="9">
        <f>+F134/'Total x Ano'!$F$30</f>
        <v>2.2264311964147123E-4</v>
      </c>
      <c r="T134" s="9">
        <f>+G134/'Total x Ano'!$F$30</f>
        <v>1.3069625703049865E-5</v>
      </c>
      <c r="U134" s="9">
        <f>+H134/'Total x Ano'!$F$30</f>
        <v>1.8048285747441531E-5</v>
      </c>
      <c r="V134" s="9">
        <f>+I134/'Total x Ano'!$F$30</f>
        <v>4.5117121904618705E-5</v>
      </c>
      <c r="W134" s="9">
        <f>+J134/'Total x Ano'!$F$30</f>
        <v>1.9402641387239396E-4</v>
      </c>
      <c r="X134" s="9">
        <f>+J134/'Total x Ano'!$F$30</f>
        <v>1.9402641387239396E-4</v>
      </c>
      <c r="Y134" s="9">
        <f>+K134/'Total x Ano'!$F$30</f>
        <v>2.2108876978955234E-5</v>
      </c>
    </row>
    <row r="135" spans="1:25" x14ac:dyDescent="0.25">
      <c r="A135" s="1" t="s">
        <v>530</v>
      </c>
      <c r="B135" s="189">
        <f>+'SCC x Atuacao = Comércio'!B135+'SCC x Atuacao = Serv. Industria'!B135</f>
        <v>114176.86169331739</v>
      </c>
      <c r="C135" s="189">
        <f>+'SCC x Atuacao = Comércio'!C135+'SCC x Atuacao = Serv. Industria'!C135</f>
        <v>154760.3803017039</v>
      </c>
      <c r="D135" s="189">
        <f>+'SCC x Atuacao = Comércio'!D135+'SCC x Atuacao = Serv. Industria'!D135</f>
        <v>832850.86405360093</v>
      </c>
      <c r="E135" s="189">
        <f>+'SCC x Atuacao = Comércio'!E135+'SCC x Atuacao = Serv. Industria'!E135</f>
        <v>681.04822868157885</v>
      </c>
      <c r="F135" s="189">
        <f>+'SCC x Atuacao = Comércio'!F135+'SCC x Atuacao = Serv. Industria'!F135</f>
        <v>463521.6572254498</v>
      </c>
      <c r="G135" s="189">
        <f>+'SCC x Atuacao = Comércio'!G135+'SCC x Atuacao = Serv. Industria'!G135</f>
        <v>18223.632785044123</v>
      </c>
      <c r="H135" s="189">
        <f>+'SCC x Atuacao = Comércio'!H135+'SCC x Atuacao = Serv. Industria'!H135</f>
        <v>81870.861734293649</v>
      </c>
      <c r="I135" s="189">
        <f>+'SCC x Atuacao = Comércio'!I135+'SCC x Atuacao = Serv. Industria'!I135</f>
        <v>38155.649513618991</v>
      </c>
      <c r="J135" s="189">
        <f>+'SCC x Atuacao = Comércio'!J135+'SCC x Atuacao = Serv. Industria'!J135</f>
        <v>8482.4484477814385</v>
      </c>
      <c r="K135" s="189">
        <f>+'SCC x Atuacao = Comércio'!K135+'SCC x Atuacao = Serv. Industria'!K135</f>
        <v>89041.032412020344</v>
      </c>
      <c r="L135" s="190">
        <f t="shared" si="4"/>
        <v>1801764.436395512</v>
      </c>
      <c r="N135" s="1" t="s">
        <v>530</v>
      </c>
      <c r="O135" s="9">
        <f>+B135/'Total x Ano'!$F$30</f>
        <v>5.6164158423306794E-4</v>
      </c>
      <c r="P135" s="9">
        <f>+C135/'Total x Ano'!$F$30</f>
        <v>7.6127390331178076E-4</v>
      </c>
      <c r="Q135" s="9">
        <f>+D135/'Total x Ano'!$F$30</f>
        <v>4.0968342602844682E-3</v>
      </c>
      <c r="R135" s="9">
        <f>+E135/'Total x Ano'!$F$30</f>
        <v>3.3501096493899707E-6</v>
      </c>
      <c r="S135" s="9">
        <f>+F135/'Total x Ano'!$F$30</f>
        <v>2.2800857724545047E-3</v>
      </c>
      <c r="T135" s="9">
        <f>+G135/'Total x Ano'!$F$30</f>
        <v>8.9642943728526973E-5</v>
      </c>
      <c r="U135" s="9">
        <f>+H135/'Total x Ano'!$F$30</f>
        <v>4.0272678548902886E-4</v>
      </c>
      <c r="V135" s="9">
        <f>+I135/'Total x Ano'!$F$30</f>
        <v>1.8768951188929828E-4</v>
      </c>
      <c r="W135" s="9">
        <f>+J135/'Total x Ano'!$F$30</f>
        <v>4.1725580067034992E-5</v>
      </c>
      <c r="X135" s="9">
        <f>+J135/'Total x Ano'!$F$30</f>
        <v>4.1725580067034992E-5</v>
      </c>
      <c r="Y135" s="9">
        <f>+K135/'Total x Ano'!$F$30</f>
        <v>4.3799720682427919E-4</v>
      </c>
    </row>
    <row r="136" spans="1:25" x14ac:dyDescent="0.25">
      <c r="A136" s="1" t="s">
        <v>531</v>
      </c>
      <c r="B136" s="189">
        <f>+'SCC x Atuacao = Comércio'!B136+'SCC x Atuacao = Serv. Industria'!B136</f>
        <v>1888.2743632235313</v>
      </c>
      <c r="C136" s="189">
        <f>+'SCC x Atuacao = Comércio'!C136+'SCC x Atuacao = Serv. Industria'!C136</f>
        <v>2958.2213258435918</v>
      </c>
      <c r="D136" s="189">
        <f>+'SCC x Atuacao = Comércio'!D136+'SCC x Atuacao = Serv. Industria'!D136</f>
        <v>80336.277669762523</v>
      </c>
      <c r="E136" s="189">
        <f>+'SCC x Atuacao = Comércio'!E136+'SCC x Atuacao = Serv. Industria'!E136</f>
        <v>512.74015355870574</v>
      </c>
      <c r="F136" s="189">
        <f>+'SCC x Atuacao = Comércio'!F136+'SCC x Atuacao = Serv. Industria'!F136</f>
        <v>37657.113589113033</v>
      </c>
      <c r="G136" s="189">
        <f>+'SCC x Atuacao = Comércio'!G136+'SCC x Atuacao = Serv. Industria'!G136</f>
        <v>3609.9816895758113</v>
      </c>
      <c r="H136" s="189">
        <f>+'SCC x Atuacao = Comércio'!H136+'SCC x Atuacao = Serv. Industria'!H136</f>
        <v>4483.6518776383391</v>
      </c>
      <c r="I136" s="189">
        <f>+'SCC x Atuacao = Comércio'!I136+'SCC x Atuacao = Serv. Industria'!I136</f>
        <v>8706.8807911850945</v>
      </c>
      <c r="J136" s="189">
        <f>+'SCC x Atuacao = Comércio'!J136+'SCC x Atuacao = Serv. Industria'!J136</f>
        <v>1451.0786086765909</v>
      </c>
      <c r="K136" s="189">
        <f>+'SCC x Atuacao = Comércio'!K136+'SCC x Atuacao = Serv. Industria'!K136</f>
        <v>4311.2575438777958</v>
      </c>
      <c r="L136" s="190">
        <f t="shared" si="4"/>
        <v>145915.47761245503</v>
      </c>
      <c r="N136" s="1" t="s">
        <v>531</v>
      </c>
      <c r="O136" s="9">
        <f>+B136/'Total x Ano'!$F$30</f>
        <v>9.2885142322108799E-6</v>
      </c>
      <c r="P136" s="9">
        <f>+C136/'Total x Ano'!$F$30</f>
        <v>1.4551635833375551E-5</v>
      </c>
      <c r="Q136" s="9">
        <f>+D136/'Total x Ano'!$F$30</f>
        <v>3.9517809118827697E-4</v>
      </c>
      <c r="R136" s="9">
        <f>+E136/'Total x Ano'!$F$30</f>
        <v>2.5221939705973972E-6</v>
      </c>
      <c r="S136" s="9">
        <f>+F136/'Total x Ano'!$F$30</f>
        <v>1.8523718921827664E-4</v>
      </c>
      <c r="T136" s="9">
        <f>+G136/'Total x Ano'!$F$30</f>
        <v>1.7757677038204962E-5</v>
      </c>
      <c r="U136" s="9">
        <f>+H136/'Total x Ano'!$F$30</f>
        <v>2.2055303555902113E-5</v>
      </c>
      <c r="V136" s="9">
        <f>+I136/'Total x Ano'!$F$30</f>
        <v>4.2829573774980347E-5</v>
      </c>
      <c r="W136" s="9">
        <f>+J136/'Total x Ano'!$F$30</f>
        <v>7.1379268665915396E-6</v>
      </c>
      <c r="X136" s="9">
        <f>+J136/'Total x Ano'!$F$30</f>
        <v>7.1379268665915396E-6</v>
      </c>
      <c r="Y136" s="9">
        <f>+K136/'Total x Ano'!$F$30</f>
        <v>2.1207287370397313E-5</v>
      </c>
    </row>
    <row r="137" spans="1:25" x14ac:dyDescent="0.25">
      <c r="A137" s="1" t="s">
        <v>532</v>
      </c>
      <c r="B137" s="189">
        <f>+'SCC x Atuacao = Comércio'!B137+'SCC x Atuacao = Serv. Industria'!B137</f>
        <v>57826.604351691931</v>
      </c>
      <c r="C137" s="189">
        <f>+'SCC x Atuacao = Comércio'!C137+'SCC x Atuacao = Serv. Industria'!C137</f>
        <v>105886.92610293109</v>
      </c>
      <c r="D137" s="189">
        <f>+'SCC x Atuacao = Comércio'!D137+'SCC x Atuacao = Serv. Industria'!D137</f>
        <v>645557.67940936272</v>
      </c>
      <c r="E137" s="189">
        <f>+'SCC x Atuacao = Comércio'!E137+'SCC x Atuacao = Serv. Industria'!E137</f>
        <v>6800.7111212899417</v>
      </c>
      <c r="F137" s="189">
        <f>+'SCC x Atuacao = Comércio'!F137+'SCC x Atuacao = Serv. Industria'!F137</f>
        <v>577576.01579133829</v>
      </c>
      <c r="G137" s="189">
        <f>+'SCC x Atuacao = Comércio'!G137+'SCC x Atuacao = Serv. Industria'!G137</f>
        <v>35365.009357930743</v>
      </c>
      <c r="H137" s="189">
        <f>+'SCC x Atuacao = Comércio'!H137+'SCC x Atuacao = Serv. Industria'!H137</f>
        <v>23036.404542861728</v>
      </c>
      <c r="I137" s="189">
        <f>+'SCC x Atuacao = Comércio'!I137+'SCC x Atuacao = Serv. Industria'!I137</f>
        <v>40398.617546144756</v>
      </c>
      <c r="J137" s="189">
        <f>+'SCC x Atuacao = Comércio'!J137+'SCC x Atuacao = Serv. Industria'!J137</f>
        <v>302535.15626499616</v>
      </c>
      <c r="K137" s="189">
        <f>+'SCC x Atuacao = Comércio'!K137+'SCC x Atuacao = Serv. Industria'!K137</f>
        <v>84662.990117783687</v>
      </c>
      <c r="L137" s="190">
        <f t="shared" si="4"/>
        <v>1879646.1146063311</v>
      </c>
      <c r="N137" s="1" t="s">
        <v>532</v>
      </c>
      <c r="O137" s="9">
        <f>+B137/'Total x Ano'!$F$30</f>
        <v>2.8445190380288726E-4</v>
      </c>
      <c r="P137" s="9">
        <f>+C137/'Total x Ano'!$F$30</f>
        <v>5.208629843563193E-4</v>
      </c>
      <c r="Q137" s="9">
        <f>+D137/'Total x Ano'!$F$30</f>
        <v>3.1755298963390436E-3</v>
      </c>
      <c r="R137" s="9">
        <f>+E137/'Total x Ano'!$F$30</f>
        <v>3.345303165130068E-5</v>
      </c>
      <c r="S137" s="9">
        <f>+F137/'Total x Ano'!$F$30</f>
        <v>2.8411247577936963E-3</v>
      </c>
      <c r="T137" s="9">
        <f>+G137/'Total x Ano'!$F$30</f>
        <v>1.7396221605351777E-4</v>
      </c>
      <c r="U137" s="9">
        <f>+H137/'Total x Ano'!$F$30</f>
        <v>1.1331720412178714E-4</v>
      </c>
      <c r="V137" s="9">
        <f>+I137/'Total x Ano'!$F$30</f>
        <v>1.9872278168222367E-4</v>
      </c>
      <c r="W137" s="9">
        <f>+J137/'Total x Ano'!$F$30</f>
        <v>1.488185276166302E-3</v>
      </c>
      <c r="X137" s="9">
        <f>+J137/'Total x Ano'!$F$30</f>
        <v>1.488185276166302E-3</v>
      </c>
      <c r="Y137" s="9">
        <f>+K137/'Total x Ano'!$F$30</f>
        <v>4.1646140199037943E-4</v>
      </c>
    </row>
    <row r="138" spans="1:25" x14ac:dyDescent="0.25">
      <c r="A138" s="1" t="s">
        <v>533</v>
      </c>
      <c r="B138" s="189">
        <f>+'SCC x Atuacao = Comércio'!B138+'SCC x Atuacao = Serv. Industria'!B138</f>
        <v>3255.9237314240168</v>
      </c>
      <c r="C138" s="189">
        <f>+'SCC x Atuacao = Comércio'!C138+'SCC x Atuacao = Serv. Industria'!C138</f>
        <v>3806.7164196051926</v>
      </c>
      <c r="D138" s="189">
        <f>+'SCC x Atuacao = Comércio'!D138+'SCC x Atuacao = Serv. Industria'!D138</f>
        <v>78576.421084296613</v>
      </c>
      <c r="E138" s="189">
        <f>+'SCC x Atuacao = Comércio'!E138+'SCC x Atuacao = Serv. Industria'!E138</f>
        <v>0</v>
      </c>
      <c r="F138" s="189">
        <f>+'SCC x Atuacao = Comércio'!F138+'SCC x Atuacao = Serv. Industria'!F138</f>
        <v>37227.310087273436</v>
      </c>
      <c r="G138" s="189">
        <f>+'SCC x Atuacao = Comércio'!G138+'SCC x Atuacao = Serv. Industria'!G138</f>
        <v>1724.5834972788641</v>
      </c>
      <c r="H138" s="189">
        <f>+'SCC x Atuacao = Comércio'!H138+'SCC x Atuacao = Serv. Industria'!H138</f>
        <v>1312.6491010882107</v>
      </c>
      <c r="I138" s="189">
        <f>+'SCC x Atuacao = Comércio'!I138+'SCC x Atuacao = Serv. Industria'!I138</f>
        <v>2450.2443508796214</v>
      </c>
      <c r="J138" s="189">
        <f>+'SCC x Atuacao = Comércio'!J138+'SCC x Atuacao = Serv. Industria'!J138</f>
        <v>604.96898397796667</v>
      </c>
      <c r="K138" s="189">
        <f>+'SCC x Atuacao = Comércio'!K138+'SCC x Atuacao = Serv. Industria'!K138</f>
        <v>11449.236393284522</v>
      </c>
      <c r="L138" s="190">
        <f t="shared" si="4"/>
        <v>140408.05364910845</v>
      </c>
      <c r="N138" s="1" t="s">
        <v>533</v>
      </c>
      <c r="O138" s="9">
        <f>+B138/'Total x Ano'!$F$30</f>
        <v>1.6016048571827719E-5</v>
      </c>
      <c r="P138" s="9">
        <f>+C138/'Total x Ano'!$F$30</f>
        <v>1.8725424827105993E-5</v>
      </c>
      <c r="Q138" s="9">
        <f>+D138/'Total x Ano'!$F$30</f>
        <v>3.8652127030508465E-4</v>
      </c>
      <c r="R138" s="9">
        <f>+E138/'Total x Ano'!$F$30</f>
        <v>0</v>
      </c>
      <c r="S138" s="9">
        <f>+F138/'Total x Ano'!$F$30</f>
        <v>1.8312296470639167E-4</v>
      </c>
      <c r="T138" s="9">
        <f>+G138/'Total x Ano'!$F$30</f>
        <v>8.4833108318880757E-6</v>
      </c>
      <c r="U138" s="9">
        <f>+H138/'Total x Ano'!$F$30</f>
        <v>6.456985327355908E-6</v>
      </c>
      <c r="V138" s="9">
        <f>+I138/'Total x Ano'!$F$30</f>
        <v>1.2052872171969152E-5</v>
      </c>
      <c r="W138" s="9">
        <f>+J138/'Total x Ano'!$F$30</f>
        <v>2.9758721122139696E-6</v>
      </c>
      <c r="X138" s="9">
        <f>+J138/'Total x Ano'!$F$30</f>
        <v>2.9758721122139696E-6</v>
      </c>
      <c r="Y138" s="9">
        <f>+K138/'Total x Ano'!$F$30</f>
        <v>5.6319355522797455E-5</v>
      </c>
    </row>
    <row r="139" spans="1:25" x14ac:dyDescent="0.25">
      <c r="A139" s="1" t="s">
        <v>534</v>
      </c>
      <c r="B139" s="189">
        <f>+'SCC x Atuacao = Comércio'!B139+'SCC x Atuacao = Serv. Industria'!B139</f>
        <v>15012.312553019907</v>
      </c>
      <c r="C139" s="189">
        <f>+'SCC x Atuacao = Comércio'!C139+'SCC x Atuacao = Serv. Industria'!C139</f>
        <v>2292.605096456582</v>
      </c>
      <c r="D139" s="189">
        <f>+'SCC x Atuacao = Comércio'!D139+'SCC x Atuacao = Serv. Industria'!D139</f>
        <v>109060.54414853959</v>
      </c>
      <c r="E139" s="189">
        <f>+'SCC x Atuacao = Comércio'!E139+'SCC x Atuacao = Serv. Industria'!E139</f>
        <v>0</v>
      </c>
      <c r="F139" s="189">
        <f>+'SCC x Atuacao = Comércio'!F139+'SCC x Atuacao = Serv. Industria'!F139</f>
        <v>103907.34242776615</v>
      </c>
      <c r="G139" s="189">
        <f>+'SCC x Atuacao = Comércio'!G139+'SCC x Atuacao = Serv. Industria'!G139</f>
        <v>4960.5834631049729</v>
      </c>
      <c r="H139" s="189">
        <f>+'SCC x Atuacao = Comércio'!H139+'SCC x Atuacao = Serv. Industria'!H139</f>
        <v>5380.041236139703</v>
      </c>
      <c r="I139" s="189">
        <f>+'SCC x Atuacao = Comércio'!I139+'SCC x Atuacao = Serv. Industria'!I139</f>
        <v>7965.353121521297</v>
      </c>
      <c r="J139" s="189">
        <f>+'SCC x Atuacao = Comércio'!J139+'SCC x Atuacao = Serv. Industria'!J139</f>
        <v>0</v>
      </c>
      <c r="K139" s="189">
        <f>+'SCC x Atuacao = Comércio'!K139+'SCC x Atuacao = Serv. Industria'!K139</f>
        <v>17236.433800286668</v>
      </c>
      <c r="L139" s="190">
        <f t="shared" si="4"/>
        <v>265815.21584683488</v>
      </c>
      <c r="N139" s="1" t="s">
        <v>534</v>
      </c>
      <c r="O139" s="9">
        <f>+B139/'Total x Ano'!$F$30</f>
        <v>7.3846301958512838E-5</v>
      </c>
      <c r="P139" s="9">
        <f>+C139/'Total x Ano'!$F$30</f>
        <v>1.1277436945615778E-5</v>
      </c>
      <c r="Q139" s="9">
        <f>+D139/'Total x Ano'!$F$30</f>
        <v>5.3647416722166989E-4</v>
      </c>
      <c r="R139" s="9">
        <f>+E139/'Total x Ano'!$F$30</f>
        <v>0</v>
      </c>
      <c r="S139" s="9">
        <f>+F139/'Total x Ano'!$F$30</f>
        <v>5.1112531513899646E-4</v>
      </c>
      <c r="T139" s="9">
        <f>+G139/'Total x Ano'!$F$30</f>
        <v>2.4401353423271577E-5</v>
      </c>
      <c r="U139" s="9">
        <f>+H139/'Total x Ano'!$F$30</f>
        <v>2.6464686787599711E-5</v>
      </c>
      <c r="V139" s="9">
        <f>+I139/'Total x Ano'!$F$30</f>
        <v>3.9181962788252677E-5</v>
      </c>
      <c r="W139" s="9">
        <f>+J139/'Total x Ano'!$F$30</f>
        <v>0</v>
      </c>
      <c r="X139" s="9">
        <f>+J139/'Total x Ano'!$F$30</f>
        <v>0</v>
      </c>
      <c r="Y139" s="9">
        <f>+K139/'Total x Ano'!$F$30</f>
        <v>8.4786863490118178E-5</v>
      </c>
    </row>
    <row r="140" spans="1:25" x14ac:dyDescent="0.25">
      <c r="A140" s="1" t="s">
        <v>535</v>
      </c>
      <c r="B140" s="189">
        <f>+'SCC x Atuacao = Comércio'!B140+'SCC x Atuacao = Serv. Industria'!B140</f>
        <v>45873.548161267448</v>
      </c>
      <c r="C140" s="189">
        <f>+'SCC x Atuacao = Comércio'!C140+'SCC x Atuacao = Serv. Industria'!C140</f>
        <v>6063.9096922464396</v>
      </c>
      <c r="D140" s="189">
        <f>+'SCC x Atuacao = Comércio'!D140+'SCC x Atuacao = Serv. Industria'!D140</f>
        <v>417934.5400726326</v>
      </c>
      <c r="E140" s="189">
        <f>+'SCC x Atuacao = Comércio'!E140+'SCC x Atuacao = Serv. Industria'!E140</f>
        <v>580.84206415743984</v>
      </c>
      <c r="F140" s="189">
        <f>+'SCC x Atuacao = Comércio'!F140+'SCC x Atuacao = Serv. Industria'!F140</f>
        <v>290148.71694960981</v>
      </c>
      <c r="G140" s="189">
        <f>+'SCC x Atuacao = Comércio'!G140+'SCC x Atuacao = Serv. Industria'!G140</f>
        <v>10852.356692665151</v>
      </c>
      <c r="H140" s="189">
        <f>+'SCC x Atuacao = Comércio'!H140+'SCC x Atuacao = Serv. Industria'!H140</f>
        <v>7585.3503734094566</v>
      </c>
      <c r="I140" s="189">
        <f>+'SCC x Atuacao = Comércio'!I140+'SCC x Atuacao = Serv. Industria'!I140</f>
        <v>35101.01600637877</v>
      </c>
      <c r="J140" s="189">
        <f>+'SCC x Atuacao = Comércio'!J140+'SCC x Atuacao = Serv. Industria'!J140</f>
        <v>15342.680988222504</v>
      </c>
      <c r="K140" s="189">
        <f>+'SCC x Atuacao = Comércio'!K140+'SCC x Atuacao = Serv. Industria'!K140</f>
        <v>67074.941597977217</v>
      </c>
      <c r="L140" s="190">
        <f t="shared" si="4"/>
        <v>896557.90259856672</v>
      </c>
      <c r="N140" s="1" t="s">
        <v>535</v>
      </c>
      <c r="O140" s="9">
        <f>+B140/'Total x Ano'!$F$30</f>
        <v>2.2565423398035253E-4</v>
      </c>
      <c r="P140" s="9">
        <f>+C140/'Total x Ano'!$F$30</f>
        <v>2.9828669274055545E-5</v>
      </c>
      <c r="Q140" s="9">
        <f>+D140/'Total x Ano'!$F$30</f>
        <v>2.0558405066571418E-3</v>
      </c>
      <c r="R140" s="9">
        <f>+E140/'Total x Ano'!$F$30</f>
        <v>2.8571906099402215E-6</v>
      </c>
      <c r="S140" s="9">
        <f>+F140/'Total x Ano'!$F$30</f>
        <v>1.4272557734901262E-3</v>
      </c>
      <c r="T140" s="9">
        <f>+G140/'Total x Ano'!$F$30</f>
        <v>5.3383274992287981E-5</v>
      </c>
      <c r="U140" s="9">
        <f>+H140/'Total x Ano'!$F$30</f>
        <v>3.7312710627199932E-5</v>
      </c>
      <c r="V140" s="9">
        <f>+I140/'Total x Ano'!$F$30</f>
        <v>1.7266361980561158E-4</v>
      </c>
      <c r="W140" s="9">
        <f>+J140/'Total x Ano'!$F$30</f>
        <v>7.5471400499285275E-5</v>
      </c>
      <c r="X140" s="9">
        <f>+J140/'Total x Ano'!$F$30</f>
        <v>7.5471400499285275E-5</v>
      </c>
      <c r="Y140" s="9">
        <f>+K140/'Total x Ano'!$F$30</f>
        <v>3.2994492844458107E-4</v>
      </c>
    </row>
    <row r="141" spans="1:25" x14ac:dyDescent="0.25">
      <c r="A141" s="1" t="s">
        <v>536</v>
      </c>
      <c r="B141" s="189">
        <f>+'SCC x Atuacao = Comércio'!B141+'SCC x Atuacao = Serv. Industria'!B141</f>
        <v>37328.551297858299</v>
      </c>
      <c r="C141" s="189">
        <f>+'SCC x Atuacao = Comércio'!C141+'SCC x Atuacao = Serv. Industria'!C141</f>
        <v>121464.63794819094</v>
      </c>
      <c r="D141" s="189">
        <f>+'SCC x Atuacao = Comércio'!D141+'SCC x Atuacao = Serv. Industria'!D141</f>
        <v>178867.32805333071</v>
      </c>
      <c r="E141" s="189">
        <f>+'SCC x Atuacao = Comércio'!E141+'SCC x Atuacao = Serv. Industria'!E141</f>
        <v>5818.3806024873456</v>
      </c>
      <c r="F141" s="189">
        <f>+'SCC x Atuacao = Comércio'!F141+'SCC x Atuacao = Serv. Industria'!F141</f>
        <v>224039.49256560288</v>
      </c>
      <c r="G141" s="189">
        <f>+'SCC x Atuacao = Comércio'!G141+'SCC x Atuacao = Serv. Industria'!G141</f>
        <v>11340.704876246749</v>
      </c>
      <c r="H141" s="189">
        <f>+'SCC x Atuacao = Comércio'!H141+'SCC x Atuacao = Serv. Industria'!H141</f>
        <v>5486.8456518402591</v>
      </c>
      <c r="I141" s="189">
        <f>+'SCC x Atuacao = Comércio'!I141+'SCC x Atuacao = Serv. Industria'!I141</f>
        <v>21555.177958476408</v>
      </c>
      <c r="J141" s="189">
        <f>+'SCC x Atuacao = Comércio'!J141+'SCC x Atuacao = Serv. Industria'!J141</f>
        <v>21083.77859191304</v>
      </c>
      <c r="K141" s="189">
        <f>+'SCC x Atuacao = Comércio'!K141+'SCC x Atuacao = Serv. Industria'!K141</f>
        <v>24888.633389076647</v>
      </c>
      <c r="L141" s="190">
        <f t="shared" si="4"/>
        <v>651873.53093502321</v>
      </c>
      <c r="N141" s="1" t="s">
        <v>536</v>
      </c>
      <c r="O141" s="9">
        <f>+B141/'Total x Ano'!$F$30</f>
        <v>1.836209751881939E-4</v>
      </c>
      <c r="P141" s="9">
        <f>+C141/'Total x Ano'!$F$30</f>
        <v>5.9749051317208154E-4</v>
      </c>
      <c r="Q141" s="9">
        <f>+D141/'Total x Ano'!$F$30</f>
        <v>8.7985716199877198E-4</v>
      </c>
      <c r="R141" s="9">
        <f>+E141/'Total x Ano'!$F$30</f>
        <v>2.8620899635772769E-5</v>
      </c>
      <c r="S141" s="9">
        <f>+F141/'Total x Ano'!$F$30</f>
        <v>1.1020612553995473E-3</v>
      </c>
      <c r="T141" s="9">
        <f>+G141/'Total x Ano'!$F$30</f>
        <v>5.5785483665887935E-5</v>
      </c>
      <c r="U141" s="9">
        <f>+H141/'Total x Ano'!$F$30</f>
        <v>2.6990062948299162E-5</v>
      </c>
      <c r="V141" s="9">
        <f>+I141/'Total x Ano'!$F$30</f>
        <v>1.0603097788361231E-4</v>
      </c>
      <c r="W141" s="9">
        <f>+J141/'Total x Ano'!$F$30</f>
        <v>1.0371214127244094E-4</v>
      </c>
      <c r="X141" s="9">
        <f>+J141/'Total x Ano'!$F$30</f>
        <v>1.0371214127244094E-4</v>
      </c>
      <c r="Y141" s="9">
        <f>+K141/'Total x Ano'!$F$30</f>
        <v>1.224284086874248E-4</v>
      </c>
    </row>
    <row r="142" spans="1:25" x14ac:dyDescent="0.25">
      <c r="A142" s="1" t="s">
        <v>537</v>
      </c>
      <c r="B142" s="189">
        <f>+'SCC x Atuacao = Comércio'!B142+'SCC x Atuacao = Serv. Industria'!B142</f>
        <v>137037.03273749258</v>
      </c>
      <c r="C142" s="189">
        <f>+'SCC x Atuacao = Comércio'!C142+'SCC x Atuacao = Serv. Industria'!C142</f>
        <v>265850.86606446764</v>
      </c>
      <c r="D142" s="189">
        <f>+'SCC x Atuacao = Comércio'!D142+'SCC x Atuacao = Serv. Industria'!D142</f>
        <v>802774.18807897228</v>
      </c>
      <c r="E142" s="189">
        <f>+'SCC x Atuacao = Comércio'!E142+'SCC x Atuacao = Serv. Industria'!E142</f>
        <v>4222.1587844359537</v>
      </c>
      <c r="F142" s="189">
        <f>+'SCC x Atuacao = Comércio'!F142+'SCC x Atuacao = Serv. Industria'!F142</f>
        <v>1342595.9099253053</v>
      </c>
      <c r="G142" s="189">
        <f>+'SCC x Atuacao = Comércio'!G142+'SCC x Atuacao = Serv. Industria'!G142</f>
        <v>34652.521263132287</v>
      </c>
      <c r="H142" s="189">
        <f>+'SCC x Atuacao = Comércio'!H142+'SCC x Atuacao = Serv. Industria'!H142</f>
        <v>82710.272775399178</v>
      </c>
      <c r="I142" s="189">
        <f>+'SCC x Atuacao = Comércio'!I142+'SCC x Atuacao = Serv. Industria'!I142</f>
        <v>52637.22227060693</v>
      </c>
      <c r="J142" s="189">
        <f>+'SCC x Atuacao = Comércio'!J142+'SCC x Atuacao = Serv. Industria'!J142</f>
        <v>7561.6026453727118</v>
      </c>
      <c r="K142" s="189">
        <f>+'SCC x Atuacao = Comércio'!K142+'SCC x Atuacao = Serv. Industria'!K142</f>
        <v>163245.57392246136</v>
      </c>
      <c r="L142" s="190">
        <f t="shared" si="4"/>
        <v>2893287.3484676462</v>
      </c>
      <c r="N142" s="1" t="s">
        <v>537</v>
      </c>
      <c r="O142" s="9">
        <f>+B142/'Total x Ano'!$F$30</f>
        <v>6.7409188712872837E-4</v>
      </c>
      <c r="P142" s="9">
        <f>+C142/'Total x Ano'!$F$30</f>
        <v>1.307733452923587E-3</v>
      </c>
      <c r="Q142" s="9">
        <f>+D142/'Total x Ano'!$F$30</f>
        <v>3.948885615591217E-3</v>
      </c>
      <c r="R142" s="9">
        <f>+E142/'Total x Ano'!$F$30</f>
        <v>2.076900620148123E-5</v>
      </c>
      <c r="S142" s="9">
        <f>+F142/'Total x Ano'!$F$30</f>
        <v>6.6042951492282943E-3</v>
      </c>
      <c r="T142" s="9">
        <f>+G142/'Total x Ano'!$F$30</f>
        <v>1.7045745216024615E-4</v>
      </c>
      <c r="U142" s="9">
        <f>+H142/'Total x Ano'!$F$30</f>
        <v>4.0685588958207675E-4</v>
      </c>
      <c r="V142" s="9">
        <f>+I142/'Total x Ano'!$F$30</f>
        <v>2.5892507875281793E-4</v>
      </c>
      <c r="W142" s="9">
        <f>+J142/'Total x Ano'!$F$30</f>
        <v>3.7195894387913915E-5</v>
      </c>
      <c r="X142" s="9">
        <f>+J142/'Total x Ano'!$F$30</f>
        <v>3.7195894387913915E-5</v>
      </c>
      <c r="Y142" s="9">
        <f>+K142/'Total x Ano'!$F$30</f>
        <v>8.0301298701936411E-4</v>
      </c>
    </row>
    <row r="143" spans="1:25" x14ac:dyDescent="0.25">
      <c r="A143" s="1" t="s">
        <v>538</v>
      </c>
      <c r="B143" s="189">
        <f>+'SCC x Atuacao = Comércio'!B143+'SCC x Atuacao = Serv. Industria'!B143</f>
        <v>42078.950922946373</v>
      </c>
      <c r="C143" s="189">
        <f>+'SCC x Atuacao = Comércio'!C143+'SCC x Atuacao = Serv. Industria'!C143</f>
        <v>19507.059871664984</v>
      </c>
      <c r="D143" s="189">
        <f>+'SCC x Atuacao = Comércio'!D143+'SCC x Atuacao = Serv. Industria'!D143</f>
        <v>926188.36432823376</v>
      </c>
      <c r="E143" s="189">
        <f>+'SCC x Atuacao = Comércio'!E143+'SCC x Atuacao = Serv. Industria'!E143</f>
        <v>3646.9313745906638</v>
      </c>
      <c r="F143" s="189">
        <f>+'SCC x Atuacao = Comércio'!F143+'SCC x Atuacao = Serv. Industria'!F143</f>
        <v>315302.75746649032</v>
      </c>
      <c r="G143" s="189">
        <f>+'SCC x Atuacao = Comércio'!G143+'SCC x Atuacao = Serv. Industria'!G143</f>
        <v>16841.300040126363</v>
      </c>
      <c r="H143" s="189">
        <f>+'SCC x Atuacao = Comércio'!H143+'SCC x Atuacao = Serv. Industria'!H143</f>
        <v>11172.176421600621</v>
      </c>
      <c r="I143" s="189">
        <f>+'SCC x Atuacao = Comércio'!I143+'SCC x Atuacao = Serv. Industria'!I143</f>
        <v>26658.276062682431</v>
      </c>
      <c r="J143" s="189">
        <f>+'SCC x Atuacao = Comércio'!J143+'SCC x Atuacao = Serv. Industria'!J143</f>
        <v>14570.739971615771</v>
      </c>
      <c r="K143" s="189">
        <f>+'SCC x Atuacao = Comércio'!K143+'SCC x Atuacao = Serv. Industria'!K143</f>
        <v>67673.795934551075</v>
      </c>
      <c r="L143" s="190">
        <f t="shared" si="4"/>
        <v>1443640.3523945026</v>
      </c>
      <c r="N143" s="1" t="s">
        <v>538</v>
      </c>
      <c r="O143" s="9">
        <f>+B143/'Total x Ano'!$F$30</f>
        <v>2.0698842400055512E-4</v>
      </c>
      <c r="P143" s="9">
        <f>+C143/'Total x Ano'!$F$30</f>
        <v>9.5956184533073976E-5</v>
      </c>
      <c r="Q143" s="9">
        <f>+D143/'Total x Ano'!$F$30</f>
        <v>4.5559660033114126E-3</v>
      </c>
      <c r="R143" s="9">
        <f>+E143/'Total x Ano'!$F$30</f>
        <v>1.7939434351559716E-5</v>
      </c>
      <c r="S143" s="9">
        <f>+F143/'Total x Ano'!$F$30</f>
        <v>1.5509897328602007E-3</v>
      </c>
      <c r="T143" s="9">
        <f>+G143/'Total x Ano'!$F$30</f>
        <v>8.2843181138465385E-5</v>
      </c>
      <c r="U143" s="9">
        <f>+H143/'Total x Ano'!$F$30</f>
        <v>5.4956483929408563E-5</v>
      </c>
      <c r="V143" s="9">
        <f>+I143/'Total x Ano'!$F$30</f>
        <v>1.3113336781828667E-4</v>
      </c>
      <c r="W143" s="9">
        <f>+J143/'Total x Ano'!$F$30</f>
        <v>7.167418476685403E-5</v>
      </c>
      <c r="X143" s="9">
        <f>+J143/'Total x Ano'!$F$30</f>
        <v>7.167418476685403E-5</v>
      </c>
      <c r="Y143" s="9">
        <f>+K143/'Total x Ano'!$F$30</f>
        <v>3.3289072230622711E-4</v>
      </c>
    </row>
    <row r="144" spans="1:25" x14ac:dyDescent="0.25">
      <c r="A144" s="1" t="s">
        <v>539</v>
      </c>
      <c r="B144" s="189">
        <f>+'SCC x Atuacao = Comércio'!B144+'SCC x Atuacao = Serv. Industria'!B144</f>
        <v>32151.295040072571</v>
      </c>
      <c r="C144" s="189">
        <f>+'SCC x Atuacao = Comércio'!C144+'SCC x Atuacao = Serv. Industria'!C144</f>
        <v>33556.673510837267</v>
      </c>
      <c r="D144" s="189">
        <f>+'SCC x Atuacao = Comércio'!D144+'SCC x Atuacao = Serv. Industria'!D144</f>
        <v>510404.32377713767</v>
      </c>
      <c r="E144" s="189">
        <f>+'SCC x Atuacao = Comércio'!E144+'SCC x Atuacao = Serv. Industria'!E144</f>
        <v>8952.3559139006647</v>
      </c>
      <c r="F144" s="189">
        <f>+'SCC x Atuacao = Comércio'!F144+'SCC x Atuacao = Serv. Industria'!F144</f>
        <v>301460.69303483272</v>
      </c>
      <c r="G144" s="189">
        <f>+'SCC x Atuacao = Comércio'!G144+'SCC x Atuacao = Serv. Industria'!G144</f>
        <v>12944.821342120986</v>
      </c>
      <c r="H144" s="189">
        <f>+'SCC x Atuacao = Comércio'!H144+'SCC x Atuacao = Serv. Industria'!H144</f>
        <v>8241.7866552873365</v>
      </c>
      <c r="I144" s="189">
        <f>+'SCC x Atuacao = Comércio'!I144+'SCC x Atuacao = Serv. Industria'!I144</f>
        <v>19541.690261346299</v>
      </c>
      <c r="J144" s="189">
        <f>+'SCC x Atuacao = Comércio'!J144+'SCC x Atuacao = Serv. Industria'!J144</f>
        <v>76.896417186226856</v>
      </c>
      <c r="K144" s="189">
        <f>+'SCC x Atuacao = Comércio'!K144+'SCC x Atuacao = Serv. Industria'!K144</f>
        <v>35007.61924073151</v>
      </c>
      <c r="L144" s="190">
        <f t="shared" si="4"/>
        <v>962338.15519345331</v>
      </c>
      <c r="N144" s="1" t="s">
        <v>539</v>
      </c>
      <c r="O144" s="9">
        <f>+B144/'Total x Ano'!$F$30</f>
        <v>1.5815379765783157E-4</v>
      </c>
      <c r="P144" s="9">
        <f>+C144/'Total x Ano'!$F$30</f>
        <v>1.6506692330396701E-4</v>
      </c>
      <c r="Q144" s="9">
        <f>+D144/'Total x Ano'!$F$30</f>
        <v>2.5107039093050973E-3</v>
      </c>
      <c r="R144" s="9">
        <f>+E144/'Total x Ano'!$F$30</f>
        <v>4.4037077946728389E-5</v>
      </c>
      <c r="S144" s="9">
        <f>+F144/'Total x Ano'!$F$30</f>
        <v>1.4828999388235215E-3</v>
      </c>
      <c r="T144" s="9">
        <f>+G144/'Total x Ano'!$F$30</f>
        <v>6.3676211260134703E-5</v>
      </c>
      <c r="U144" s="9">
        <f>+H144/'Total x Ano'!$F$30</f>
        <v>4.0541752902790308E-5</v>
      </c>
      <c r="V144" s="9">
        <f>+I144/'Total x Ano'!$F$30</f>
        <v>9.6126533118897478E-5</v>
      </c>
      <c r="W144" s="9">
        <f>+J144/'Total x Ano'!$F$30</f>
        <v>3.7825724870879958E-7</v>
      </c>
      <c r="X144" s="9">
        <f>+J144/'Total x Ano'!$F$30</f>
        <v>3.7825724870879958E-7</v>
      </c>
      <c r="Y144" s="9">
        <f>+K144/'Total x Ano'!$F$30</f>
        <v>1.722041965333091E-4</v>
      </c>
    </row>
    <row r="145" spans="1:25" x14ac:dyDescent="0.25">
      <c r="A145" s="1" t="s">
        <v>540</v>
      </c>
      <c r="B145" s="189">
        <f>+'SCC x Atuacao = Comércio'!B145+'SCC x Atuacao = Serv. Industria'!B145</f>
        <v>522180.91817757429</v>
      </c>
      <c r="C145" s="189">
        <f>+'SCC x Atuacao = Comércio'!C145+'SCC x Atuacao = Serv. Industria'!C145</f>
        <v>62246.054924569209</v>
      </c>
      <c r="D145" s="189">
        <f>+'SCC x Atuacao = Comércio'!D145+'SCC x Atuacao = Serv. Industria'!D145</f>
        <v>1318710.7686537402</v>
      </c>
      <c r="E145" s="189">
        <f>+'SCC x Atuacao = Comércio'!E145+'SCC x Atuacao = Serv. Industria'!E145</f>
        <v>9662.4404714642951</v>
      </c>
      <c r="F145" s="189">
        <f>+'SCC x Atuacao = Comércio'!F145+'SCC x Atuacao = Serv. Industria'!F145</f>
        <v>2038131.3877887228</v>
      </c>
      <c r="G145" s="189">
        <f>+'SCC x Atuacao = Comércio'!G145+'SCC x Atuacao = Serv. Industria'!G145</f>
        <v>37403.431327805927</v>
      </c>
      <c r="H145" s="189">
        <f>+'SCC x Atuacao = Comércio'!H145+'SCC x Atuacao = Serv. Industria'!H145</f>
        <v>47538.655094719681</v>
      </c>
      <c r="I145" s="189">
        <f>+'SCC x Atuacao = Comércio'!I145+'SCC x Atuacao = Serv. Industria'!I145</f>
        <v>106811.65998926952</v>
      </c>
      <c r="J145" s="189">
        <f>+'SCC x Atuacao = Comércio'!J145+'SCC x Atuacao = Serv. Industria'!J145</f>
        <v>16393.810659646868</v>
      </c>
      <c r="K145" s="189">
        <f>+'SCC x Atuacao = Comércio'!K145+'SCC x Atuacao = Serv. Industria'!K145</f>
        <v>265301.01926197187</v>
      </c>
      <c r="L145" s="190">
        <f t="shared" si="4"/>
        <v>4424380.1463494841</v>
      </c>
      <c r="N145" s="1" t="s">
        <v>540</v>
      </c>
      <c r="O145" s="9">
        <f>+B145/'Total x Ano'!$F$30</f>
        <v>2.5686335549253937E-3</v>
      </c>
      <c r="P145" s="9">
        <f>+C145/'Total x Ano'!$F$30</f>
        <v>3.0619139799092736E-4</v>
      </c>
      <c r="Q145" s="9">
        <f>+D145/'Total x Ano'!$F$30</f>
        <v>6.4868029674986435E-3</v>
      </c>
      <c r="R145" s="9">
        <f>+E145/'Total x Ano'!$F$30</f>
        <v>4.7530018722423365E-5</v>
      </c>
      <c r="S145" s="9">
        <f>+F145/'Total x Ano'!$F$30</f>
        <v>1.0025668288094113E-2</v>
      </c>
      <c r="T145" s="9">
        <f>+G145/'Total x Ano'!$F$30</f>
        <v>1.8398931372915126E-4</v>
      </c>
      <c r="U145" s="9">
        <f>+H145/'Total x Ano'!$F$30</f>
        <v>2.3384497667683281E-4</v>
      </c>
      <c r="V145" s="9">
        <f>+I145/'Total x Ano'!$F$30</f>
        <v>5.254117957110417E-4</v>
      </c>
      <c r="W145" s="9">
        <f>+J145/'Total x Ano'!$F$30</f>
        <v>8.0641958921874295E-5</v>
      </c>
      <c r="X145" s="9">
        <f>+J145/'Total x Ano'!$F$30</f>
        <v>8.0641958921874295E-5</v>
      </c>
      <c r="Y145" s="9">
        <f>+K145/'Total x Ano'!$F$30</f>
        <v>1.3050287295264006E-3</v>
      </c>
    </row>
    <row r="146" spans="1:25" x14ac:dyDescent="0.25">
      <c r="A146" s="1" t="s">
        <v>541</v>
      </c>
      <c r="B146" s="189">
        <f>+'SCC x Atuacao = Comércio'!B146+'SCC x Atuacao = Serv. Industria'!B146</f>
        <v>21239.818716540642</v>
      </c>
      <c r="C146" s="189">
        <f>+'SCC x Atuacao = Comércio'!C146+'SCC x Atuacao = Serv. Industria'!C146</f>
        <v>3739.8655114869207</v>
      </c>
      <c r="D146" s="189">
        <f>+'SCC x Atuacao = Comércio'!D146+'SCC x Atuacao = Serv. Industria'!D146</f>
        <v>389586.94345081976</v>
      </c>
      <c r="E146" s="189">
        <f>+'SCC x Atuacao = Comércio'!E146+'SCC x Atuacao = Serv. Industria'!E146</f>
        <v>4870.0563507167881</v>
      </c>
      <c r="F146" s="189">
        <f>+'SCC x Atuacao = Comércio'!F146+'SCC x Atuacao = Serv. Industria'!F146</f>
        <v>205396.42808770743</v>
      </c>
      <c r="G146" s="189">
        <f>+'SCC x Atuacao = Comércio'!G146+'SCC x Atuacao = Serv. Industria'!G146</f>
        <v>10866.82495729324</v>
      </c>
      <c r="H146" s="189">
        <f>+'SCC x Atuacao = Comércio'!H146+'SCC x Atuacao = Serv. Industria'!H146</f>
        <v>5972.542134541216</v>
      </c>
      <c r="I146" s="189">
        <f>+'SCC x Atuacao = Comércio'!I146+'SCC x Atuacao = Serv. Industria'!I146</f>
        <v>11183.092236670442</v>
      </c>
      <c r="J146" s="189">
        <f>+'SCC x Atuacao = Comércio'!J146+'SCC x Atuacao = Serv. Industria'!J146</f>
        <v>415.48876181125786</v>
      </c>
      <c r="K146" s="189">
        <f>+'SCC x Atuacao = Comércio'!K146+'SCC x Atuacao = Serv. Industria'!K146</f>
        <v>25492.437755415645</v>
      </c>
      <c r="L146" s="190">
        <f t="shared" si="4"/>
        <v>678763.49796300346</v>
      </c>
      <c r="N146" s="1" t="s">
        <v>541</v>
      </c>
      <c r="O146" s="9">
        <f>+B146/'Total x Ano'!$F$30</f>
        <v>1.0447971030087659E-4</v>
      </c>
      <c r="P146" s="9">
        <f>+C146/'Total x Ano'!$F$30</f>
        <v>1.8396581930339258E-5</v>
      </c>
      <c r="Q146" s="9">
        <f>+D146/'Total x Ano'!$F$30</f>
        <v>1.9163972881297332E-3</v>
      </c>
      <c r="R146" s="9">
        <f>+E146/'Total x Ano'!$F$30</f>
        <v>2.3956046116136852E-5</v>
      </c>
      <c r="S146" s="9">
        <f>+F146/'Total x Ano'!$F$30</f>
        <v>1.0103551065963939E-3</v>
      </c>
      <c r="T146" s="9">
        <f>+G146/'Total x Ano'!$F$30</f>
        <v>5.3454445095812543E-5</v>
      </c>
      <c r="U146" s="9">
        <f>+H146/'Total x Ano'!$F$30</f>
        <v>2.9379227775173713E-5</v>
      </c>
      <c r="V146" s="9">
        <f>+I146/'Total x Ano'!$F$30</f>
        <v>5.5010179359271369E-5</v>
      </c>
      <c r="W146" s="9">
        <f>+J146/'Total x Ano'!$F$30</f>
        <v>2.0438096033985553E-6</v>
      </c>
      <c r="X146" s="9">
        <f>+J146/'Total x Ano'!$F$30</f>
        <v>2.0438096033985553E-6</v>
      </c>
      <c r="Y146" s="9">
        <f>+K146/'Total x Ano'!$F$30</f>
        <v>1.2539855198833607E-4</v>
      </c>
    </row>
    <row r="147" spans="1:25" x14ac:dyDescent="0.25">
      <c r="A147" s="1" t="s">
        <v>542</v>
      </c>
      <c r="B147" s="189">
        <f>+'SCC x Atuacao = Comércio'!B147+'SCC x Atuacao = Serv. Industria'!B147</f>
        <v>64222.668452523096</v>
      </c>
      <c r="C147" s="189">
        <f>+'SCC x Atuacao = Comércio'!C147+'SCC x Atuacao = Serv. Industria'!C147</f>
        <v>8605.7436338277166</v>
      </c>
      <c r="D147" s="189">
        <f>+'SCC x Atuacao = Comércio'!D147+'SCC x Atuacao = Serv. Industria'!D147</f>
        <v>284303.45397630485</v>
      </c>
      <c r="E147" s="189">
        <f>+'SCC x Atuacao = Comércio'!E147+'SCC x Atuacao = Serv. Industria'!E147</f>
        <v>12670.229163747215</v>
      </c>
      <c r="F147" s="189">
        <f>+'SCC x Atuacao = Comércio'!F147+'SCC x Atuacao = Serv. Industria'!F147</f>
        <v>242114.74972443856</v>
      </c>
      <c r="G147" s="189">
        <f>+'SCC x Atuacao = Comércio'!G147+'SCC x Atuacao = Serv. Industria'!G147</f>
        <v>15189.060268430036</v>
      </c>
      <c r="H147" s="189">
        <f>+'SCC x Atuacao = Comércio'!H147+'SCC x Atuacao = Serv. Industria'!H147</f>
        <v>42453.293108697457</v>
      </c>
      <c r="I147" s="189">
        <f>+'SCC x Atuacao = Comércio'!I147+'SCC x Atuacao = Serv. Industria'!I147</f>
        <v>6350.3485587182222</v>
      </c>
      <c r="J147" s="189">
        <f>+'SCC x Atuacao = Comércio'!J147+'SCC x Atuacao = Serv. Industria'!J147</f>
        <v>968.86219233551276</v>
      </c>
      <c r="K147" s="189">
        <f>+'SCC x Atuacao = Comércio'!K147+'SCC x Atuacao = Serv. Industria'!K147</f>
        <v>41389.7145529521</v>
      </c>
      <c r="L147" s="190">
        <f t="shared" si="4"/>
        <v>718268.12363197492</v>
      </c>
      <c r="N147" s="1" t="s">
        <v>542</v>
      </c>
      <c r="O147" s="9">
        <f>+B147/'Total x Ano'!$F$30</f>
        <v>3.1591445690840248E-4</v>
      </c>
      <c r="P147" s="9">
        <f>+C147/'Total x Ano'!$F$30</f>
        <v>4.2332075136109005E-5</v>
      </c>
      <c r="Q147" s="9">
        <f>+D147/'Total x Ano'!$F$30</f>
        <v>1.3985026381534416E-3</v>
      </c>
      <c r="R147" s="9">
        <f>+E147/'Total x Ano'!$F$30</f>
        <v>6.2325478863109292E-5</v>
      </c>
      <c r="S147" s="9">
        <f>+F147/'Total x Ano'!$F$30</f>
        <v>1.190974332143386E-3</v>
      </c>
      <c r="T147" s="9">
        <f>+G147/'Total x Ano'!$F$30</f>
        <v>7.4715732641930635E-5</v>
      </c>
      <c r="U147" s="9">
        <f>+H147/'Total x Ano'!$F$30</f>
        <v>2.0882983157764578E-4</v>
      </c>
      <c r="V147" s="9">
        <f>+I147/'Total x Ano'!$F$30</f>
        <v>3.1237676111038452E-5</v>
      </c>
      <c r="W147" s="9">
        <f>+J147/'Total x Ano'!$F$30</f>
        <v>4.7658806568747137E-6</v>
      </c>
      <c r="X147" s="9">
        <f>+J147/'Total x Ano'!$F$30</f>
        <v>4.7658806568747137E-6</v>
      </c>
      <c r="Y147" s="9">
        <f>+K147/'Total x Ano'!$F$30</f>
        <v>2.0359803648233442E-4</v>
      </c>
    </row>
    <row r="148" spans="1:25" x14ac:dyDescent="0.25">
      <c r="A148" s="1" t="s">
        <v>543</v>
      </c>
      <c r="B148" s="189">
        <f>+'SCC x Atuacao = Comércio'!B148+'SCC x Atuacao = Serv. Industria'!B148</f>
        <v>216896.92322411371</v>
      </c>
      <c r="C148" s="189">
        <f>+'SCC x Atuacao = Comércio'!C148+'SCC x Atuacao = Serv. Industria'!C148</f>
        <v>159504.30169510306</v>
      </c>
      <c r="D148" s="189">
        <f>+'SCC x Atuacao = Comércio'!D148+'SCC x Atuacao = Serv. Industria'!D148</f>
        <v>1696393.4941393719</v>
      </c>
      <c r="E148" s="189">
        <f>+'SCC x Atuacao = Comércio'!E148+'SCC x Atuacao = Serv. Industria'!E148</f>
        <v>13973.513849492198</v>
      </c>
      <c r="F148" s="189">
        <f>+'SCC x Atuacao = Comércio'!F148+'SCC x Atuacao = Serv. Industria'!F148</f>
        <v>1616166.6105441181</v>
      </c>
      <c r="G148" s="189">
        <f>+'SCC x Atuacao = Comércio'!G148+'SCC x Atuacao = Serv. Industria'!G148</f>
        <v>70277.273856218395</v>
      </c>
      <c r="H148" s="189">
        <f>+'SCC x Atuacao = Comércio'!H148+'SCC x Atuacao = Serv. Industria'!H148</f>
        <v>62238.244060898411</v>
      </c>
      <c r="I148" s="189">
        <f>+'SCC x Atuacao = Comércio'!I148+'SCC x Atuacao = Serv. Industria'!I148</f>
        <v>117296.563913868</v>
      </c>
      <c r="J148" s="189">
        <f>+'SCC x Atuacao = Comércio'!J148+'SCC x Atuacao = Serv. Industria'!J148</f>
        <v>38378.566642319012</v>
      </c>
      <c r="K148" s="189">
        <f>+'SCC x Atuacao = Comércio'!K148+'SCC x Atuacao = Serv. Industria'!K148</f>
        <v>309261.23624771589</v>
      </c>
      <c r="L148" s="190">
        <f t="shared" si="4"/>
        <v>4300386.7281732177</v>
      </c>
      <c r="N148" s="1" t="s">
        <v>543</v>
      </c>
      <c r="O148" s="9">
        <f>+B148/'Total x Ano'!$F$30</f>
        <v>1.0669266063913824E-3</v>
      </c>
      <c r="P148" s="9">
        <f>+C148/'Total x Ano'!$F$30</f>
        <v>7.8460948538463941E-4</v>
      </c>
      <c r="Q148" s="9">
        <f>+D148/'Total x Ano'!$F$30</f>
        <v>8.344642823431803E-3</v>
      </c>
      <c r="R148" s="9">
        <f>+E148/'Total x Ano'!$F$30</f>
        <v>6.8736400171969807E-5</v>
      </c>
      <c r="S148" s="9">
        <f>+F148/'Total x Ano'!$F$30</f>
        <v>7.9500028470629522E-3</v>
      </c>
      <c r="T148" s="9">
        <f>+G148/'Total x Ano'!$F$30</f>
        <v>3.4569735793060275E-4</v>
      </c>
      <c r="U148" s="9">
        <f>+H148/'Total x Ano'!$F$30</f>
        <v>3.0615297596932653E-4</v>
      </c>
      <c r="V148" s="9">
        <f>+I148/'Total x Ano'!$F$30</f>
        <v>5.7698755250982624E-4</v>
      </c>
      <c r="W148" s="9">
        <f>+J148/'Total x Ano'!$F$30</f>
        <v>1.8878605218177941E-4</v>
      </c>
      <c r="X148" s="9">
        <f>+J148/'Total x Ano'!$F$30</f>
        <v>1.8878605218177941E-4</v>
      </c>
      <c r="Y148" s="9">
        <f>+K148/'Total x Ano'!$F$30</f>
        <v>1.5212711935855417E-3</v>
      </c>
    </row>
    <row r="149" spans="1:25" x14ac:dyDescent="0.25">
      <c r="A149" s="1" t="s">
        <v>544</v>
      </c>
      <c r="B149" s="189">
        <f>+'SCC x Atuacao = Comércio'!B149+'SCC x Atuacao = Serv. Industria'!B149</f>
        <v>872601.56478260038</v>
      </c>
      <c r="C149" s="189">
        <f>+'SCC x Atuacao = Comércio'!C149+'SCC x Atuacao = Serv. Industria'!C149</f>
        <v>281877.8995636988</v>
      </c>
      <c r="D149" s="189">
        <f>+'SCC x Atuacao = Comércio'!D149+'SCC x Atuacao = Serv. Industria'!D149</f>
        <v>4103801.241454497</v>
      </c>
      <c r="E149" s="189">
        <f>+'SCC x Atuacao = Comércio'!E149+'SCC x Atuacao = Serv. Industria'!E149</f>
        <v>63872.60671242165</v>
      </c>
      <c r="F149" s="189">
        <f>+'SCC x Atuacao = Comércio'!F149+'SCC x Atuacao = Serv. Industria'!F149</f>
        <v>4121191.4104811591</v>
      </c>
      <c r="G149" s="189">
        <f>+'SCC x Atuacao = Comércio'!G149+'SCC x Atuacao = Serv. Industria'!G149</f>
        <v>260208.93027778878</v>
      </c>
      <c r="H149" s="189">
        <f>+'SCC x Atuacao = Comércio'!H149+'SCC x Atuacao = Serv. Industria'!H149</f>
        <v>299961.56296816398</v>
      </c>
      <c r="I149" s="189">
        <f>+'SCC x Atuacao = Comércio'!I149+'SCC x Atuacao = Serv. Industria'!I149</f>
        <v>286555.35958012979</v>
      </c>
      <c r="J149" s="189">
        <f>+'SCC x Atuacao = Comércio'!J149+'SCC x Atuacao = Serv. Industria'!J149</f>
        <v>212347.77825442888</v>
      </c>
      <c r="K149" s="189">
        <f>+'SCC x Atuacao = Comércio'!K149+'SCC x Atuacao = Serv. Industria'!K149</f>
        <v>583031.76211430016</v>
      </c>
      <c r="L149" s="190">
        <f t="shared" si="4"/>
        <v>11085450.116189187</v>
      </c>
      <c r="N149" s="1" t="s">
        <v>544</v>
      </c>
      <c r="O149" s="9">
        <f>+B149/'Total x Ano'!$F$30</f>
        <v>4.2923699073560894E-3</v>
      </c>
      <c r="P149" s="9">
        <f>+C149/'Total x Ano'!$F$30</f>
        <v>1.3865712169991386E-3</v>
      </c>
      <c r="Q149" s="9">
        <f>+D149/'Total x Ano'!$F$30</f>
        <v>2.0186799640885867E-2</v>
      </c>
      <c r="R149" s="9">
        <f>+E149/'Total x Ano'!$F$30</f>
        <v>3.1419248603467098E-4</v>
      </c>
      <c r="S149" s="9">
        <f>+F149/'Total x Ano'!$F$30</f>
        <v>2.0272342735496839E-2</v>
      </c>
      <c r="T149" s="9">
        <f>+G149/'Total x Ano'!$F$30</f>
        <v>1.2799804939932311E-3</v>
      </c>
      <c r="U149" s="9">
        <f>+H149/'Total x Ano'!$F$30</f>
        <v>1.4755256444776426E-3</v>
      </c>
      <c r="V149" s="9">
        <f>+I149/'Total x Ano'!$F$30</f>
        <v>1.4095798722980684E-3</v>
      </c>
      <c r="W149" s="9">
        <f>+J149/'Total x Ano'!$F$30</f>
        <v>1.0445491391025854E-3</v>
      </c>
      <c r="X149" s="9">
        <f>+J149/'Total x Ano'!$F$30</f>
        <v>1.0445491391025854E-3</v>
      </c>
      <c r="Y149" s="9">
        <f>+K149/'Total x Ano'!$F$30</f>
        <v>2.8679618416174966E-3</v>
      </c>
    </row>
    <row r="150" spans="1:25" x14ac:dyDescent="0.25">
      <c r="A150" s="1" t="s">
        <v>545</v>
      </c>
      <c r="B150" s="189">
        <f>+'SCC x Atuacao = Comércio'!B150+'SCC x Atuacao = Serv. Industria'!B150</f>
        <v>124016.1827396905</v>
      </c>
      <c r="C150" s="189">
        <f>+'SCC x Atuacao = Comércio'!C150+'SCC x Atuacao = Serv. Industria'!C150</f>
        <v>65614.826549516933</v>
      </c>
      <c r="D150" s="189">
        <f>+'SCC x Atuacao = Comércio'!D150+'SCC x Atuacao = Serv. Industria'!D150</f>
        <v>1064052.1771610416</v>
      </c>
      <c r="E150" s="189">
        <f>+'SCC x Atuacao = Comércio'!E150+'SCC x Atuacao = Serv. Industria'!E150</f>
        <v>3776.1236564562546</v>
      </c>
      <c r="F150" s="189">
        <f>+'SCC x Atuacao = Comércio'!F150+'SCC x Atuacao = Serv. Industria'!F150</f>
        <v>977953.13006484671</v>
      </c>
      <c r="G150" s="189">
        <f>+'SCC x Atuacao = Comércio'!G150+'SCC x Atuacao = Serv. Industria'!G150</f>
        <v>46098.921388604504</v>
      </c>
      <c r="H150" s="189">
        <f>+'SCC x Atuacao = Comércio'!H150+'SCC x Atuacao = Serv. Industria'!H150</f>
        <v>49455.087937334371</v>
      </c>
      <c r="I150" s="189">
        <f>+'SCC x Atuacao = Comércio'!I150+'SCC x Atuacao = Serv. Industria'!I150</f>
        <v>73996.178989353255</v>
      </c>
      <c r="J150" s="189">
        <f>+'SCC x Atuacao = Comércio'!J150+'SCC x Atuacao = Serv. Industria'!J150</f>
        <v>3033.873910083641</v>
      </c>
      <c r="K150" s="189">
        <f>+'SCC x Atuacao = Comércio'!K150+'SCC x Atuacao = Serv. Industria'!K150</f>
        <v>103582.92563863305</v>
      </c>
      <c r="L150" s="190">
        <f t="shared" si="4"/>
        <v>2511579.4280355605</v>
      </c>
      <c r="N150" s="1" t="s">
        <v>545</v>
      </c>
      <c r="O150" s="9">
        <f>+B150/'Total x Ano'!$F$30</f>
        <v>6.1004168718130131E-4</v>
      </c>
      <c r="P150" s="9">
        <f>+C150/'Total x Ano'!$F$30</f>
        <v>3.2276255088736208E-4</v>
      </c>
      <c r="Q150" s="9">
        <f>+D150/'Total x Ano'!$F$30</f>
        <v>5.234124862291167E-3</v>
      </c>
      <c r="R150" s="9">
        <f>+E150/'Total x Ano'!$F$30</f>
        <v>1.8574937524282866E-5</v>
      </c>
      <c r="S150" s="9">
        <f>+F150/'Total x Ano'!$F$30</f>
        <v>4.8105994255704387E-3</v>
      </c>
      <c r="T150" s="9">
        <f>+G150/'Total x Ano'!$F$30</f>
        <v>2.2676285594252642E-4</v>
      </c>
      <c r="U150" s="9">
        <f>+H150/'Total x Ano'!$F$30</f>
        <v>2.4327200385063533E-4</v>
      </c>
      <c r="V150" s="9">
        <f>+I150/'Total x Ano'!$F$30</f>
        <v>3.639908347315035E-4</v>
      </c>
      <c r="W150" s="9">
        <f>+J150/'Total x Ano'!$F$30</f>
        <v>1.492377460679915E-5</v>
      </c>
      <c r="X150" s="9">
        <f>+J150/'Total x Ano'!$F$30</f>
        <v>1.492377460679915E-5</v>
      </c>
      <c r="Y150" s="9">
        <f>+K150/'Total x Ano'!$F$30</f>
        <v>5.0952949303723007E-4</v>
      </c>
    </row>
    <row r="151" spans="1:25" x14ac:dyDescent="0.25">
      <c r="A151" s="1" t="s">
        <v>546</v>
      </c>
      <c r="B151" s="189">
        <f>+'SCC x Atuacao = Comércio'!B151+'SCC x Atuacao = Serv. Industria'!B151</f>
        <v>1146562.0306321457</v>
      </c>
      <c r="C151" s="189">
        <f>+'SCC x Atuacao = Comércio'!C151+'SCC x Atuacao = Serv. Industria'!C151</f>
        <v>505951.29713437625</v>
      </c>
      <c r="D151" s="189">
        <f>+'SCC x Atuacao = Comércio'!D151+'SCC x Atuacao = Serv. Industria'!D151</f>
        <v>20600379.725738574</v>
      </c>
      <c r="E151" s="189">
        <f>+'SCC x Atuacao = Comércio'!E151+'SCC x Atuacao = Serv. Industria'!E151</f>
        <v>199882.0610504614</v>
      </c>
      <c r="F151" s="189">
        <f>+'SCC x Atuacao = Comércio'!F151+'SCC x Atuacao = Serv. Industria'!F151</f>
        <v>7762243.7477585245</v>
      </c>
      <c r="G151" s="189">
        <f>+'SCC x Atuacao = Comércio'!G151+'SCC x Atuacao = Serv. Industria'!G151</f>
        <v>431990.86542334501</v>
      </c>
      <c r="H151" s="189">
        <f>+'SCC x Atuacao = Comércio'!H151+'SCC x Atuacao = Serv. Industria'!H151</f>
        <v>253271.96454004364</v>
      </c>
      <c r="I151" s="189">
        <f>+'SCC x Atuacao = Comércio'!I151+'SCC x Atuacao = Serv. Industria'!I151</f>
        <v>621845.32333774446</v>
      </c>
      <c r="J151" s="189">
        <f>+'SCC x Atuacao = Comércio'!J151+'SCC x Atuacao = Serv. Industria'!J151</f>
        <v>602617.22102988837</v>
      </c>
      <c r="K151" s="189">
        <f>+'SCC x Atuacao = Comércio'!K151+'SCC x Atuacao = Serv. Industria'!K151</f>
        <v>1402290.9331489161</v>
      </c>
      <c r="L151" s="190">
        <f t="shared" si="4"/>
        <v>33527035.169794019</v>
      </c>
      <c r="N151" s="1" t="s">
        <v>546</v>
      </c>
      <c r="O151" s="9">
        <f>+B151/'Total x Ano'!$F$30</f>
        <v>5.6399948794827633E-3</v>
      </c>
      <c r="P151" s="9">
        <f>+C151/'Total x Ano'!$F$30</f>
        <v>2.4887992527820413E-3</v>
      </c>
      <c r="Q151" s="9">
        <f>+D151/'Total x Ano'!$F$30</f>
        <v>0.10133427853398221</v>
      </c>
      <c r="R151" s="9">
        <f>+E151/'Total x Ano'!$F$30</f>
        <v>9.8322966460307327E-4</v>
      </c>
      <c r="S151" s="9">
        <f>+F151/'Total x Ano'!$F$30</f>
        <v>3.818285781408446E-2</v>
      </c>
      <c r="T151" s="9">
        <f>+G151/'Total x Ano'!$F$30</f>
        <v>2.1249842606663799E-3</v>
      </c>
      <c r="U151" s="9">
        <f>+H151/'Total x Ano'!$F$30</f>
        <v>1.2458572191988799E-3</v>
      </c>
      <c r="V151" s="9">
        <f>+I151/'Total x Ano'!$F$30</f>
        <v>3.0588876534848441E-3</v>
      </c>
      <c r="W151" s="9">
        <f>+J151/'Total x Ano'!$F$30</f>
        <v>2.9643036748939183E-3</v>
      </c>
      <c r="X151" s="9">
        <f>+J151/'Total x Ano'!$F$30</f>
        <v>2.9643036748939183E-3</v>
      </c>
      <c r="Y151" s="9">
        <f>+K151/'Total x Ano'!$F$30</f>
        <v>6.8979378971275465E-3</v>
      </c>
    </row>
    <row r="152" spans="1:25" x14ac:dyDescent="0.25">
      <c r="A152" s="1" t="s">
        <v>547</v>
      </c>
      <c r="B152" s="189">
        <f>+'SCC x Atuacao = Comércio'!B152+'SCC x Atuacao = Serv. Industria'!B152</f>
        <v>4697121.8264939953</v>
      </c>
      <c r="C152" s="189">
        <f>+'SCC x Atuacao = Comércio'!C152+'SCC x Atuacao = Serv. Industria'!C152</f>
        <v>1800655.0202839107</v>
      </c>
      <c r="D152" s="189">
        <f>+'SCC x Atuacao = Comércio'!D152+'SCC x Atuacao = Serv. Industria'!D152</f>
        <v>36076181.145957179</v>
      </c>
      <c r="E152" s="189">
        <f>+'SCC x Atuacao = Comércio'!E152+'SCC x Atuacao = Serv. Industria'!E152</f>
        <v>1998424.1100643028</v>
      </c>
      <c r="F152" s="189">
        <f>+'SCC x Atuacao = Comércio'!F152+'SCC x Atuacao = Serv. Industria'!F152</f>
        <v>35202010.861897469</v>
      </c>
      <c r="G152" s="189">
        <f>+'SCC x Atuacao = Comércio'!G152+'SCC x Atuacao = Serv. Industria'!G152</f>
        <v>1658525.6455170391</v>
      </c>
      <c r="H152" s="189">
        <f>+'SCC x Atuacao = Comércio'!H152+'SCC x Atuacao = Serv. Industria'!H152</f>
        <v>3112596.4177302234</v>
      </c>
      <c r="I152" s="189">
        <f>+'SCC x Atuacao = Comércio'!I152+'SCC x Atuacao = Serv. Industria'!I152</f>
        <v>1512824.3466101892</v>
      </c>
      <c r="J152" s="189">
        <f>+'SCC x Atuacao = Comércio'!J152+'SCC x Atuacao = Serv. Industria'!J152</f>
        <v>418906.57919528103</v>
      </c>
      <c r="K152" s="189">
        <f>+'SCC x Atuacao = Comércio'!K152+'SCC x Atuacao = Serv. Industria'!K152</f>
        <v>9973264.8002415393</v>
      </c>
      <c r="L152" s="190">
        <f t="shared" si="4"/>
        <v>96450510.753991127</v>
      </c>
      <c r="N152" s="1" t="s">
        <v>547</v>
      </c>
      <c r="O152" s="9">
        <f>+B152/'Total x Ano'!$F$30</f>
        <v>2.3105372707246285E-2</v>
      </c>
      <c r="P152" s="9">
        <f>+C152/'Total x Ano'!$F$30</f>
        <v>8.8575103856500022E-3</v>
      </c>
      <c r="Q152" s="9">
        <f>+D152/'Total x Ano'!$F$30</f>
        <v>0.17746050496919927</v>
      </c>
      <c r="R152" s="9">
        <f>+E152/'Total x Ano'!$F$30</f>
        <v>9.8303462409123684E-3</v>
      </c>
      <c r="S152" s="9">
        <f>+F152/'Total x Ano'!$F$30</f>
        <v>0.17316041845475705</v>
      </c>
      <c r="T152" s="9">
        <f>+G152/'Total x Ano'!$F$30</f>
        <v>8.1583690182463718E-3</v>
      </c>
      <c r="U152" s="9">
        <f>+H152/'Total x Ano'!$F$30</f>
        <v>1.5311014484071184E-2</v>
      </c>
      <c r="V152" s="9">
        <f>+I152/'Total x Ano'!$F$30</f>
        <v>7.4416571807581246E-3</v>
      </c>
      <c r="W152" s="9">
        <f>+J152/'Total x Ano'!$F$30</f>
        <v>2.0606220147900869E-3</v>
      </c>
      <c r="X152" s="9">
        <f>+J152/'Total x Ano'!$F$30</f>
        <v>2.0606220147900869E-3</v>
      </c>
      <c r="Y152" s="9">
        <f>+K152/'Total x Ano'!$F$30</f>
        <v>4.9058978844847619E-2</v>
      </c>
    </row>
    <row r="153" spans="1:25" x14ac:dyDescent="0.25">
      <c r="A153" s="1" t="s">
        <v>548</v>
      </c>
      <c r="B153" s="189">
        <f>+'SCC x Atuacao = Comércio'!B153+'SCC x Atuacao = Serv. Industria'!B153</f>
        <v>780428.57987958961</v>
      </c>
      <c r="C153" s="189">
        <f>+'SCC x Atuacao = Comércio'!C153+'SCC x Atuacao = Serv. Industria'!C153</f>
        <v>289027.61181124579</v>
      </c>
      <c r="D153" s="189">
        <f>+'SCC x Atuacao = Comércio'!D153+'SCC x Atuacao = Serv. Industria'!D153</f>
        <v>3331446.6602773415</v>
      </c>
      <c r="E153" s="189">
        <f>+'SCC x Atuacao = Comércio'!E153+'SCC x Atuacao = Serv. Industria'!E153</f>
        <v>84312.911892610093</v>
      </c>
      <c r="F153" s="189">
        <f>+'SCC x Atuacao = Comércio'!F153+'SCC x Atuacao = Serv. Industria'!F153</f>
        <v>4112603.0485974746</v>
      </c>
      <c r="G153" s="189">
        <f>+'SCC x Atuacao = Comércio'!G153+'SCC x Atuacao = Serv. Industria'!G153</f>
        <v>212342.35000287046</v>
      </c>
      <c r="H153" s="189">
        <f>+'SCC x Atuacao = Comércio'!H153+'SCC x Atuacao = Serv. Industria'!H153</f>
        <v>284928.66317950061</v>
      </c>
      <c r="I153" s="189">
        <f>+'SCC x Atuacao = Comércio'!I153+'SCC x Atuacao = Serv. Industria'!I153</f>
        <v>289344.82040311891</v>
      </c>
      <c r="J153" s="189">
        <f>+'SCC x Atuacao = Comércio'!J153+'SCC x Atuacao = Serv. Industria'!J153</f>
        <v>157538.79387022468</v>
      </c>
      <c r="K153" s="189">
        <f>+'SCC x Atuacao = Comércio'!K153+'SCC x Atuacao = Serv. Industria'!K153</f>
        <v>624727.03890393861</v>
      </c>
      <c r="L153" s="190">
        <f t="shared" si="4"/>
        <v>10166700.478817916</v>
      </c>
      <c r="N153" s="1" t="s">
        <v>548</v>
      </c>
      <c r="O153" s="9">
        <f>+B153/'Total x Ano'!$F$30</f>
        <v>3.8389664725737549E-3</v>
      </c>
      <c r="P153" s="9">
        <f>+C153/'Total x Ano'!$F$30</f>
        <v>1.421741002312636E-3</v>
      </c>
      <c r="Q153" s="9">
        <f>+D153/'Total x Ano'!$F$30</f>
        <v>1.638754956404307E-2</v>
      </c>
      <c r="R153" s="9">
        <f>+E153/'Total x Ano'!$F$30</f>
        <v>4.1473935002576929E-4</v>
      </c>
      <c r="S153" s="9">
        <f>+F153/'Total x Ano'!$F$30</f>
        <v>2.0230096162042441E-2</v>
      </c>
      <c r="T153" s="9">
        <f>+G153/'Total x Ano'!$F$30</f>
        <v>1.0445224372668575E-3</v>
      </c>
      <c r="U153" s="9">
        <f>+H153/'Total x Ano'!$F$30</f>
        <v>1.4015780728969813E-3</v>
      </c>
      <c r="V153" s="9">
        <f>+I153/'Total x Ano'!$F$30</f>
        <v>1.4233013669384435E-3</v>
      </c>
      <c r="W153" s="9">
        <f>+J153/'Total x Ano'!$F$30</f>
        <v>7.7494105596544302E-4</v>
      </c>
      <c r="X153" s="9">
        <f>+J153/'Total x Ano'!$F$30</f>
        <v>7.7494105596544302E-4</v>
      </c>
      <c r="Y153" s="9">
        <f>+K153/'Total x Ano'!$F$30</f>
        <v>3.0730629537331E-3</v>
      </c>
    </row>
    <row r="154" spans="1:25" x14ac:dyDescent="0.25">
      <c r="A154" s="1" t="s">
        <v>549</v>
      </c>
      <c r="B154" s="189">
        <f>+'SCC x Atuacao = Comércio'!B154+'SCC x Atuacao = Serv. Industria'!B154</f>
        <v>403382.71187534533</v>
      </c>
      <c r="C154" s="189">
        <f>+'SCC x Atuacao = Comércio'!C154+'SCC x Atuacao = Serv. Industria'!C154</f>
        <v>109857.65028247083</v>
      </c>
      <c r="D154" s="189">
        <f>+'SCC x Atuacao = Comércio'!D154+'SCC x Atuacao = Serv. Industria'!D154</f>
        <v>2200950.9674443849</v>
      </c>
      <c r="E154" s="189">
        <f>+'SCC x Atuacao = Comércio'!E154+'SCC x Atuacao = Serv. Industria'!E154</f>
        <v>34587.955660275693</v>
      </c>
      <c r="F154" s="189">
        <f>+'SCC x Atuacao = Comércio'!F154+'SCC x Atuacao = Serv. Industria'!F154</f>
        <v>1620535.0343954118</v>
      </c>
      <c r="G154" s="189">
        <f>+'SCC x Atuacao = Comércio'!G154+'SCC x Atuacao = Serv. Industria'!G154</f>
        <v>165037.76268604639</v>
      </c>
      <c r="H154" s="189">
        <f>+'SCC x Atuacao = Comércio'!H154+'SCC x Atuacao = Serv. Industria'!H154</f>
        <v>256924.19551622024</v>
      </c>
      <c r="I154" s="189">
        <f>+'SCC x Atuacao = Comércio'!I154+'SCC x Atuacao = Serv. Industria'!I154</f>
        <v>138856.52780928925</v>
      </c>
      <c r="J154" s="189">
        <f>+'SCC x Atuacao = Comércio'!J154+'SCC x Atuacao = Serv. Industria'!J154</f>
        <v>4224.299066135236</v>
      </c>
      <c r="K154" s="189">
        <f>+'SCC x Atuacao = Comércio'!K154+'SCC x Atuacao = Serv. Industria'!K154</f>
        <v>298833.44832896313</v>
      </c>
      <c r="L154" s="190">
        <f t="shared" si="4"/>
        <v>5233190.5530645438</v>
      </c>
      <c r="N154" s="1" t="s">
        <v>549</v>
      </c>
      <c r="O154" s="9">
        <f>+B154/'Total x Ano'!$F$30</f>
        <v>1.984259349836029E-3</v>
      </c>
      <c r="P154" s="9">
        <f>+C154/'Total x Ano'!$F$30</f>
        <v>5.4039517140083129E-4</v>
      </c>
      <c r="Q154" s="9">
        <f>+D154/'Total x Ano'!$F$30</f>
        <v>1.0826585788415638E-2</v>
      </c>
      <c r="R154" s="9">
        <f>+E154/'Total x Ano'!$F$30</f>
        <v>1.7013985079217963E-4</v>
      </c>
      <c r="S154" s="9">
        <f>+F154/'Total x Ano'!$F$30</f>
        <v>7.9714913383041319E-3</v>
      </c>
      <c r="T154" s="9">
        <f>+G154/'Total x Ano'!$F$30</f>
        <v>8.1182885147295433E-4</v>
      </c>
      <c r="U154" s="9">
        <f>+H154/'Total x Ano'!$F$30</f>
        <v>1.2638227225506414E-3</v>
      </c>
      <c r="V154" s="9">
        <f>+I154/'Total x Ano'!$F$30</f>
        <v>6.8304207265207026E-4</v>
      </c>
      <c r="W154" s="9">
        <f>+J154/'Total x Ano'!$F$30</f>
        <v>2.0779534352163099E-5</v>
      </c>
      <c r="X154" s="9">
        <f>+J154/'Total x Ano'!$F$30</f>
        <v>2.0779534352163099E-5</v>
      </c>
      <c r="Y154" s="9">
        <f>+K154/'Total x Ano'!$F$30</f>
        <v>1.4699763932216469E-3</v>
      </c>
    </row>
    <row r="155" spans="1:25" x14ac:dyDescent="0.25">
      <c r="A155" s="1" t="s">
        <v>550</v>
      </c>
      <c r="B155" s="189">
        <f>+'SCC x Atuacao = Comércio'!B155+'SCC x Atuacao = Serv. Industria'!B155</f>
        <v>1054320.0184562691</v>
      </c>
      <c r="C155" s="189">
        <f>+'SCC x Atuacao = Comércio'!C155+'SCC x Atuacao = Serv. Industria'!C155</f>
        <v>150409.29158710269</v>
      </c>
      <c r="D155" s="189">
        <f>+'SCC x Atuacao = Comércio'!D155+'SCC x Atuacao = Serv. Industria'!D155</f>
        <v>4189002.3339931862</v>
      </c>
      <c r="E155" s="189">
        <f>+'SCC x Atuacao = Comércio'!E155+'SCC x Atuacao = Serv. Industria'!E155</f>
        <v>33968.11529786147</v>
      </c>
      <c r="F155" s="189">
        <f>+'SCC x Atuacao = Comércio'!F155+'SCC x Atuacao = Serv. Industria'!F155</f>
        <v>3789069.5055972645</v>
      </c>
      <c r="G155" s="189">
        <f>+'SCC x Atuacao = Comércio'!G155+'SCC x Atuacao = Serv. Industria'!G155</f>
        <v>212559.13662354846</v>
      </c>
      <c r="H155" s="189">
        <f>+'SCC x Atuacao = Comércio'!H155+'SCC x Atuacao = Serv. Industria'!H155</f>
        <v>128187.63644052425</v>
      </c>
      <c r="I155" s="189">
        <f>+'SCC x Atuacao = Comércio'!I155+'SCC x Atuacao = Serv. Industria'!I155</f>
        <v>222829.2124632801</v>
      </c>
      <c r="J155" s="189">
        <f>+'SCC x Atuacao = Comércio'!J155+'SCC x Atuacao = Serv. Industria'!J155</f>
        <v>100091.97986586028</v>
      </c>
      <c r="K155" s="189">
        <f>+'SCC x Atuacao = Comércio'!K155+'SCC x Atuacao = Serv. Industria'!K155</f>
        <v>632012.74343162018</v>
      </c>
      <c r="L155" s="190">
        <f t="shared" si="4"/>
        <v>10512449.973756516</v>
      </c>
      <c r="N155" s="1" t="s">
        <v>550</v>
      </c>
      <c r="O155" s="9">
        <f>+B155/'Total x Ano'!$F$30</f>
        <v>5.1862518961586952E-3</v>
      </c>
      <c r="P155" s="9">
        <f>+C155/'Total x Ano'!$F$30</f>
        <v>7.3987068445846137E-4</v>
      </c>
      <c r="Q155" s="9">
        <f>+D155/'Total x Ano'!$F$30</f>
        <v>2.0605907995084206E-2</v>
      </c>
      <c r="R155" s="9">
        <f>+E155/'Total x Ano'!$F$30</f>
        <v>1.6709082563984179E-4</v>
      </c>
      <c r="S155" s="9">
        <f>+F155/'Total x Ano'!$F$30</f>
        <v>1.8638618791336159E-2</v>
      </c>
      <c r="T155" s="9">
        <f>+G155/'Total x Ano'!$F$30</f>
        <v>1.045588821289613E-3</v>
      </c>
      <c r="U155" s="9">
        <f>+H155/'Total x Ano'!$F$30</f>
        <v>6.3056127258893111E-4</v>
      </c>
      <c r="V155" s="9">
        <f>+I155/'Total x Ano'!$F$30</f>
        <v>1.0961078281993837E-3</v>
      </c>
      <c r="W155" s="9">
        <f>+J155/'Total x Ano'!$F$30</f>
        <v>4.9235735951373011E-4</v>
      </c>
      <c r="X155" s="9">
        <f>+J155/'Total x Ano'!$F$30</f>
        <v>4.9235735951373011E-4</v>
      </c>
      <c r="Y155" s="9">
        <f>+K155/'Total x Ano'!$F$30</f>
        <v>3.1089016917444164E-3</v>
      </c>
    </row>
    <row r="156" spans="1:25" x14ac:dyDescent="0.25">
      <c r="A156" s="1" t="s">
        <v>551</v>
      </c>
      <c r="B156" s="189">
        <f>+'SCC x Atuacao = Comércio'!B156+'SCC x Atuacao = Serv. Industria'!B156</f>
        <v>59975.019586927148</v>
      </c>
      <c r="C156" s="189">
        <f>+'SCC x Atuacao = Comércio'!C156+'SCC x Atuacao = Serv. Industria'!C156</f>
        <v>29520.92243343388</v>
      </c>
      <c r="D156" s="189">
        <f>+'SCC x Atuacao = Comércio'!D156+'SCC x Atuacao = Serv. Industria'!D156</f>
        <v>643443.90655842645</v>
      </c>
      <c r="E156" s="189">
        <f>+'SCC x Atuacao = Comércio'!E156+'SCC x Atuacao = Serv. Industria'!E156</f>
        <v>4123.7963876308786</v>
      </c>
      <c r="F156" s="189">
        <f>+'SCC x Atuacao = Comércio'!F156+'SCC x Atuacao = Serv. Industria'!F156</f>
        <v>293346.6671553757</v>
      </c>
      <c r="G156" s="189">
        <f>+'SCC x Atuacao = Comércio'!G156+'SCC x Atuacao = Serv. Industria'!G156</f>
        <v>18731.786095114567</v>
      </c>
      <c r="H156" s="189">
        <f>+'SCC x Atuacao = Comércio'!H156+'SCC x Atuacao = Serv. Industria'!H156</f>
        <v>50026.477633875591</v>
      </c>
      <c r="I156" s="189">
        <f>+'SCC x Atuacao = Comércio'!I156+'SCC x Atuacao = Serv. Industria'!I156</f>
        <v>33048.943978831303</v>
      </c>
      <c r="J156" s="189">
        <f>+'SCC x Atuacao = Comércio'!J156+'SCC x Atuacao = Serv. Industria'!J156</f>
        <v>2540.2088036758364</v>
      </c>
      <c r="K156" s="189">
        <f>+'SCC x Atuacao = Comércio'!K156+'SCC x Atuacao = Serv. Industria'!K156</f>
        <v>76217.888596921461</v>
      </c>
      <c r="L156" s="190">
        <f t="shared" si="4"/>
        <v>1210975.6172302128</v>
      </c>
      <c r="N156" s="1" t="s">
        <v>551</v>
      </c>
      <c r="O156" s="9">
        <f>+B156/'Total x Ano'!$F$30</f>
        <v>2.9502006374714141E-4</v>
      </c>
      <c r="P156" s="9">
        <f>+C156/'Total x Ano'!$F$30</f>
        <v>1.4521486575861748E-4</v>
      </c>
      <c r="Q156" s="9">
        <f>+D156/'Total x Ano'!$F$30</f>
        <v>3.1651321439827252E-3</v>
      </c>
      <c r="R156" s="9">
        <f>+E156/'Total x Ano'!$F$30</f>
        <v>2.0285156745897555E-5</v>
      </c>
      <c r="S156" s="9">
        <f>+F156/'Total x Ano'!$F$30</f>
        <v>1.4429866474450367E-3</v>
      </c>
      <c r="T156" s="9">
        <f>+G156/'Total x Ano'!$F$30</f>
        <v>9.2142574790973186E-5</v>
      </c>
      <c r="U156" s="9">
        <f>+H156/'Total x Ano'!$F$30</f>
        <v>2.4608269780053432E-4</v>
      </c>
      <c r="V156" s="9">
        <f>+I156/'Total x Ano'!$F$30</f>
        <v>1.6256937682661068E-4</v>
      </c>
      <c r="W156" s="9">
        <f>+J156/'Total x Ano'!$F$30</f>
        <v>1.2495411728966667E-5</v>
      </c>
      <c r="X156" s="9">
        <f>+J156/'Total x Ano'!$F$30</f>
        <v>1.2495411728966667E-5</v>
      </c>
      <c r="Y156" s="9">
        <f>+K156/'Total x Ano'!$F$30</f>
        <v>3.7491953328911559E-4</v>
      </c>
    </row>
    <row r="157" spans="1:25" x14ac:dyDescent="0.25">
      <c r="A157" s="1" t="s">
        <v>552</v>
      </c>
      <c r="B157" s="189">
        <f>+'SCC x Atuacao = Comércio'!B157+'SCC x Atuacao = Serv. Industria'!B157</f>
        <v>72646.80144806944</v>
      </c>
      <c r="C157" s="189">
        <f>+'SCC x Atuacao = Comércio'!C157+'SCC x Atuacao = Serv. Industria'!C157</f>
        <v>57854.801807604243</v>
      </c>
      <c r="D157" s="189">
        <f>+'SCC x Atuacao = Comércio'!D157+'SCC x Atuacao = Serv. Industria'!D157</f>
        <v>474937.82187800715</v>
      </c>
      <c r="E157" s="189">
        <f>+'SCC x Atuacao = Comércio'!E157+'SCC x Atuacao = Serv. Industria'!E157</f>
        <v>15290.219075430396</v>
      </c>
      <c r="F157" s="189">
        <f>+'SCC x Atuacao = Comércio'!F157+'SCC x Atuacao = Serv. Industria'!F157</f>
        <v>358692.99261294934</v>
      </c>
      <c r="G157" s="189">
        <f>+'SCC x Atuacao = Comércio'!G157+'SCC x Atuacao = Serv. Industria'!G157</f>
        <v>26290.861159167442</v>
      </c>
      <c r="H157" s="189">
        <f>+'SCC x Atuacao = Comércio'!H157+'SCC x Atuacao = Serv. Industria'!H157</f>
        <v>17343.848572107116</v>
      </c>
      <c r="I157" s="189">
        <f>+'SCC x Atuacao = Comércio'!I157+'SCC x Atuacao = Serv. Industria'!I157</f>
        <v>50989.989357925981</v>
      </c>
      <c r="J157" s="189">
        <f>+'SCC x Atuacao = Comércio'!J157+'SCC x Atuacao = Serv. Industria'!J157</f>
        <v>15997.125826866904</v>
      </c>
      <c r="K157" s="189">
        <f>+'SCC x Atuacao = Comércio'!K157+'SCC x Atuacao = Serv. Industria'!K157</f>
        <v>56967.329659259143</v>
      </c>
      <c r="L157" s="190">
        <f t="shared" si="4"/>
        <v>1147011.7913973872</v>
      </c>
      <c r="N157" s="1" t="s">
        <v>552</v>
      </c>
      <c r="O157" s="9">
        <f>+B157/'Total x Ano'!$F$30</f>
        <v>3.5735318040491305E-4</v>
      </c>
      <c r="P157" s="9">
        <f>+C157/'Total x Ano'!$F$30</f>
        <v>2.8459060847189866E-4</v>
      </c>
      <c r="Q157" s="9">
        <f>+D157/'Total x Ano'!$F$30</f>
        <v>2.3362424464621521E-3</v>
      </c>
      <c r="R157" s="9">
        <f>+E157/'Total x Ano'!$F$30</f>
        <v>7.5213337776457954E-5</v>
      </c>
      <c r="S157" s="9">
        <f>+F157/'Total x Ano'!$F$30</f>
        <v>1.7644284282883561E-3</v>
      </c>
      <c r="T157" s="9">
        <f>+G157/'Total x Ano'!$F$30</f>
        <v>1.2932603588237064E-4</v>
      </c>
      <c r="U157" s="9">
        <f>+H157/'Total x Ano'!$F$30</f>
        <v>8.5315242022515695E-5</v>
      </c>
      <c r="V157" s="9">
        <f>+I157/'Total x Ano'!$F$30</f>
        <v>2.5082225924141836E-4</v>
      </c>
      <c r="W157" s="9">
        <f>+J157/'Total x Ano'!$F$30</f>
        <v>7.8690646767909148E-5</v>
      </c>
      <c r="X157" s="9">
        <f>+J157/'Total x Ano'!$F$30</f>
        <v>7.8690646767909148E-5</v>
      </c>
      <c r="Y157" s="9">
        <f>+K157/'Total x Ano'!$F$30</f>
        <v>2.8022508943444167E-4</v>
      </c>
    </row>
    <row r="158" spans="1:25" x14ac:dyDescent="0.25">
      <c r="A158" s="1" t="s">
        <v>553</v>
      </c>
      <c r="B158" s="189">
        <f>+'SCC x Atuacao = Comércio'!B158+'SCC x Atuacao = Serv. Industria'!B158</f>
        <v>222787.76850339651</v>
      </c>
      <c r="C158" s="189">
        <f>+'SCC x Atuacao = Comércio'!C158+'SCC x Atuacao = Serv. Industria'!C158</f>
        <v>37501.223092914108</v>
      </c>
      <c r="D158" s="189">
        <f>+'SCC x Atuacao = Comércio'!D158+'SCC x Atuacao = Serv. Industria'!D158</f>
        <v>1263492.8842554074</v>
      </c>
      <c r="E158" s="189">
        <f>+'SCC x Atuacao = Comércio'!E158+'SCC x Atuacao = Serv. Industria'!E158</f>
        <v>7854.0467818865809</v>
      </c>
      <c r="F158" s="189">
        <f>+'SCC x Atuacao = Comércio'!F158+'SCC x Atuacao = Serv. Industria'!F158</f>
        <v>1015263.9568816894</v>
      </c>
      <c r="G158" s="189">
        <f>+'SCC x Atuacao = Comércio'!G158+'SCC x Atuacao = Serv. Industria'!G158</f>
        <v>51748.016606088371</v>
      </c>
      <c r="H158" s="189">
        <f>+'SCC x Atuacao = Comércio'!H158+'SCC x Atuacao = Serv. Industria'!H158</f>
        <v>61727.082007602468</v>
      </c>
      <c r="I158" s="189">
        <f>+'SCC x Atuacao = Comércio'!I158+'SCC x Atuacao = Serv. Industria'!I158</f>
        <v>88127.601862944139</v>
      </c>
      <c r="J158" s="189">
        <f>+'SCC x Atuacao = Comércio'!J158+'SCC x Atuacao = Serv. Industria'!J158</f>
        <v>8007.3984666337792</v>
      </c>
      <c r="K158" s="189">
        <f>+'SCC x Atuacao = Comércio'!K158+'SCC x Atuacao = Serv. Industria'!K158</f>
        <v>175406.01973974713</v>
      </c>
      <c r="L158" s="190">
        <f t="shared" si="4"/>
        <v>2931915.9981983094</v>
      </c>
      <c r="N158" s="1" t="s">
        <v>553</v>
      </c>
      <c r="O158" s="9">
        <f>+B158/'Total x Ano'!$F$30</f>
        <v>1.0959039633274587E-3</v>
      </c>
      <c r="P158" s="9">
        <f>+C158/'Total x Ano'!$F$30</f>
        <v>1.8447035621942248E-4</v>
      </c>
      <c r="Q158" s="9">
        <f>+D158/'Total x Ano'!$F$30</f>
        <v>6.2151834851312E-3</v>
      </c>
      <c r="R158" s="9">
        <f>+E158/'Total x Ano'!$F$30</f>
        <v>3.8634441442854855E-5</v>
      </c>
      <c r="S158" s="9">
        <f>+F158/'Total x Ano'!$F$30</f>
        <v>4.9941332131669463E-3</v>
      </c>
      <c r="T158" s="9">
        <f>+G158/'Total x Ano'!$F$30</f>
        <v>2.545510324642567E-4</v>
      </c>
      <c r="U158" s="9">
        <f>+H158/'Total x Ano'!$F$30</f>
        <v>3.0363854475134392E-4</v>
      </c>
      <c r="V158" s="9">
        <f>+I158/'Total x Ano'!$F$30</f>
        <v>4.335039971400962E-4</v>
      </c>
      <c r="W158" s="9">
        <f>+J158/'Total x Ano'!$F$30</f>
        <v>3.9388785903622843E-5</v>
      </c>
      <c r="X158" s="9">
        <f>+J158/'Total x Ano'!$F$30</f>
        <v>3.9388785903622843E-5</v>
      </c>
      <c r="Y158" s="9">
        <f>+K158/'Total x Ano'!$F$30</f>
        <v>8.6283081659104964E-4</v>
      </c>
    </row>
    <row r="159" spans="1:25" x14ac:dyDescent="0.25">
      <c r="A159" s="1" t="s">
        <v>554</v>
      </c>
      <c r="B159" s="189">
        <f>+'SCC x Atuacao = Comércio'!B159+'SCC x Atuacao = Serv. Industria'!B159</f>
        <v>150962.74891912082</v>
      </c>
      <c r="C159" s="189">
        <f>+'SCC x Atuacao = Comércio'!C159+'SCC x Atuacao = Serv. Industria'!C159</f>
        <v>71150.938659816704</v>
      </c>
      <c r="D159" s="189">
        <f>+'SCC x Atuacao = Comércio'!D159+'SCC x Atuacao = Serv. Industria'!D159</f>
        <v>3172802.9668022268</v>
      </c>
      <c r="E159" s="189">
        <f>+'SCC x Atuacao = Comércio'!E159+'SCC x Atuacao = Serv. Industria'!E159</f>
        <v>3653.0230385249915</v>
      </c>
      <c r="F159" s="189">
        <f>+'SCC x Atuacao = Comércio'!F159+'SCC x Atuacao = Serv. Industria'!F159</f>
        <v>1829538.496946665</v>
      </c>
      <c r="G159" s="189">
        <f>+'SCC x Atuacao = Comércio'!G159+'SCC x Atuacao = Serv. Industria'!G159</f>
        <v>142316.10211942875</v>
      </c>
      <c r="H159" s="189">
        <f>+'SCC x Atuacao = Comércio'!H159+'SCC x Atuacao = Serv. Industria'!H159</f>
        <v>41411.827332689507</v>
      </c>
      <c r="I159" s="189">
        <f>+'SCC x Atuacao = Comércio'!I159+'SCC x Atuacao = Serv. Industria'!I159</f>
        <v>71384.673331278798</v>
      </c>
      <c r="J159" s="189">
        <f>+'SCC x Atuacao = Comércio'!J159+'SCC x Atuacao = Serv. Industria'!J159</f>
        <v>68459.810989225181</v>
      </c>
      <c r="K159" s="189">
        <f>+'SCC x Atuacao = Comércio'!K159+'SCC x Atuacao = Serv. Industria'!K159</f>
        <v>975878.65174901183</v>
      </c>
      <c r="L159" s="190">
        <f t="shared" si="4"/>
        <v>6527559.2398879891</v>
      </c>
      <c r="N159" s="1" t="s">
        <v>554</v>
      </c>
      <c r="O159" s="9">
        <f>+B159/'Total x Ano'!$F$30</f>
        <v>7.4259316822750218E-4</v>
      </c>
      <c r="P159" s="9">
        <f>+C159/'Total x Ano'!$F$30</f>
        <v>3.4999495796185628E-4</v>
      </c>
      <c r="Q159" s="9">
        <f>+D159/'Total x Ano'!$F$30</f>
        <v>1.5607173452714347E-2</v>
      </c>
      <c r="R159" s="9">
        <f>+E159/'Total x Ano'!$F$30</f>
        <v>1.7969399545312203E-5</v>
      </c>
      <c r="S159" s="9">
        <f>+F159/'Total x Ano'!$F$30</f>
        <v>8.999589624389296E-3</v>
      </c>
      <c r="T159" s="9">
        <f>+G159/'Total x Ano'!$F$30</f>
        <v>7.0005988841178029E-4</v>
      </c>
      <c r="U159" s="9">
        <f>+H159/'Total x Ano'!$F$30</f>
        <v>2.0370681033072478E-4</v>
      </c>
      <c r="V159" s="9">
        <f>+I159/'Total x Ano'!$F$30</f>
        <v>3.5114471027789711E-4</v>
      </c>
      <c r="W159" s="9">
        <f>+J159/'Total x Ano'!$F$30</f>
        <v>3.3675716892238983E-4</v>
      </c>
      <c r="X159" s="9">
        <f>+J159/'Total x Ano'!$F$30</f>
        <v>3.3675716892238983E-4</v>
      </c>
      <c r="Y159" s="9">
        <f>+K159/'Total x Ano'!$F$30</f>
        <v>4.8003949649600905E-3</v>
      </c>
    </row>
    <row r="160" spans="1:25" x14ac:dyDescent="0.25">
      <c r="A160" s="1" t="s">
        <v>94</v>
      </c>
      <c r="B160" s="189">
        <f>+'SCC x Atuacao = Comércio'!B160+'SCC x Atuacao = Serv. Industria'!B160</f>
        <v>10962017.972114816</v>
      </c>
      <c r="C160" s="189">
        <f>+'SCC x Atuacao = Comércio'!C160+'SCC x Atuacao = Serv. Industria'!C160</f>
        <v>4376390.0809463682</v>
      </c>
      <c r="D160" s="189">
        <f>+'SCC x Atuacao = Comércio'!D160+'SCC x Atuacao = Serv. Industria'!D160</f>
        <v>85746328.960029081</v>
      </c>
      <c r="E160" s="189">
        <f>+'SCC x Atuacao = Comércio'!E160+'SCC x Atuacao = Serv. Industria'!E160</f>
        <v>2523246.5568362637</v>
      </c>
      <c r="F160" s="189">
        <f>+'SCC x Atuacao = Comércio'!F160+'SCC x Atuacao = Serv. Industria'!F160</f>
        <v>69100281.931848645</v>
      </c>
      <c r="G160" s="189">
        <f>+'SCC x Atuacao = Comércio'!G160+'SCC x Atuacao = Serv. Industria'!G160</f>
        <v>3526426.2451686705</v>
      </c>
      <c r="H160" s="189">
        <f>+'SCC x Atuacao = Comércio'!H160+'SCC x Atuacao = Serv. Industria'!H160</f>
        <v>4958030.2217616895</v>
      </c>
      <c r="I160" s="189">
        <f>+'SCC x Atuacao = Comércio'!I160+'SCC x Atuacao = Serv. Industria'!I160</f>
        <v>3909233.4554180107</v>
      </c>
      <c r="J160" s="189">
        <f>+'SCC x Atuacao = Comércio'!J160+'SCC x Atuacao = Serv. Industria'!J160</f>
        <v>2062912.7723170889</v>
      </c>
      <c r="K160" s="189">
        <f>+'SCC x Atuacao = Comércio'!K160+'SCC x Atuacao = Serv. Industria'!K160</f>
        <v>16126456.55336039</v>
      </c>
      <c r="L160" s="190">
        <f t="shared" si="4"/>
        <v>203291324.74980104</v>
      </c>
      <c r="N160" s="1" t="s">
        <v>94</v>
      </c>
      <c r="O160" s="9">
        <f>+B160/'Total x Ano'!$F$30</f>
        <v>5.3922704205928207E-2</v>
      </c>
      <c r="P160" s="9">
        <f>+C160/'Total x Ano'!$F$30</f>
        <v>2.1527677515666591E-2</v>
      </c>
      <c r="Q160" s="9">
        <f>+D160/'Total x Ano'!$F$30</f>
        <v>0.42179039890443221</v>
      </c>
      <c r="R160" s="9">
        <f>+E160/'Total x Ano'!$F$30</f>
        <v>1.2411973604588025E-2</v>
      </c>
      <c r="S160" s="9">
        <f>+F160/'Total x Ano'!$F$30</f>
        <v>0.33990767691092166</v>
      </c>
      <c r="T160" s="9">
        <f>+G160/'Total x Ano'!$F$30</f>
        <v>1.7346663707901881E-2</v>
      </c>
      <c r="U160" s="9">
        <f>+H160/'Total x Ano'!$F$30</f>
        <v>2.43887939038409E-2</v>
      </c>
      <c r="V160" s="9">
        <f>+I160/'Total x Ano'!$F$30</f>
        <v>1.9229711155797049E-2</v>
      </c>
      <c r="W160" s="9">
        <f>+J160/'Total x Ano'!$F$30</f>
        <v>1.014756913437403E-2</v>
      </c>
      <c r="X160" s="9">
        <f>+J160/'Total x Ano'!$F$30</f>
        <v>1.014756913437403E-2</v>
      </c>
      <c r="Y160" s="9">
        <f>+K160/'Total x Ano'!$F$30</f>
        <v>7.9326830956549063E-2</v>
      </c>
    </row>
    <row r="161" spans="1:2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22"/>
    </row>
    <row r="162" spans="1:2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22"/>
    </row>
    <row r="163" spans="1:25" s="132" customFormat="1" x14ac:dyDescent="0.25">
      <c r="A163" s="122"/>
      <c r="B163" s="15">
        <v>2012</v>
      </c>
      <c r="C163" s="122">
        <v>2012</v>
      </c>
      <c r="D163" s="122">
        <v>2012</v>
      </c>
      <c r="E163" s="122">
        <v>2012</v>
      </c>
      <c r="F163" s="122">
        <v>2012</v>
      </c>
      <c r="G163" s="122">
        <v>2012</v>
      </c>
      <c r="H163" s="122">
        <v>2012</v>
      </c>
      <c r="I163" s="122">
        <v>2012</v>
      </c>
      <c r="J163" s="122">
        <v>2012</v>
      </c>
      <c r="K163" s="122">
        <v>2012</v>
      </c>
      <c r="L163" s="122">
        <v>2012</v>
      </c>
      <c r="N163" s="122"/>
      <c r="O163" s="15">
        <v>2012</v>
      </c>
      <c r="P163" s="122">
        <v>2012</v>
      </c>
      <c r="Q163" s="122">
        <v>2012</v>
      </c>
      <c r="R163" s="122">
        <v>2012</v>
      </c>
      <c r="S163" s="122">
        <v>2012</v>
      </c>
      <c r="T163" s="122">
        <v>2012</v>
      </c>
      <c r="U163" s="122">
        <v>2012</v>
      </c>
      <c r="V163" s="122">
        <v>2012</v>
      </c>
      <c r="W163" s="122">
        <v>2012</v>
      </c>
      <c r="X163" s="122">
        <v>2012</v>
      </c>
      <c r="Y163" s="122">
        <v>2012</v>
      </c>
    </row>
    <row r="164" spans="1:25" s="132" customFormat="1" x14ac:dyDescent="0.25">
      <c r="A164" s="122"/>
      <c r="B164" s="122" t="s">
        <v>779</v>
      </c>
      <c r="C164" s="122" t="s">
        <v>781</v>
      </c>
      <c r="D164" s="122" t="s">
        <v>23</v>
      </c>
      <c r="E164" s="122" t="s">
        <v>786</v>
      </c>
      <c r="F164" s="122" t="s">
        <v>787</v>
      </c>
      <c r="G164" s="122" t="s">
        <v>790</v>
      </c>
      <c r="H164" s="122" t="s">
        <v>25</v>
      </c>
      <c r="I164" s="122" t="s">
        <v>24</v>
      </c>
      <c r="J164" s="122" t="s">
        <v>35</v>
      </c>
      <c r="K164" s="122" t="s">
        <v>794</v>
      </c>
      <c r="L164" s="122" t="s">
        <v>938</v>
      </c>
      <c r="N164" s="122"/>
      <c r="O164" s="122" t="s">
        <v>779</v>
      </c>
      <c r="P164" s="122" t="s">
        <v>781</v>
      </c>
      <c r="Q164" s="122" t="s">
        <v>23</v>
      </c>
      <c r="R164" s="122" t="s">
        <v>786</v>
      </c>
      <c r="S164" s="122" t="s">
        <v>787</v>
      </c>
      <c r="T164" s="122" t="s">
        <v>790</v>
      </c>
      <c r="U164" s="122" t="s">
        <v>25</v>
      </c>
      <c r="V164" s="122" t="s">
        <v>24</v>
      </c>
      <c r="W164" s="122" t="s">
        <v>35</v>
      </c>
      <c r="X164" s="122" t="s">
        <v>794</v>
      </c>
      <c r="Y164" s="122" t="s">
        <v>938</v>
      </c>
    </row>
    <row r="165" spans="1:25" x14ac:dyDescent="0.25">
      <c r="A165" s="1" t="s">
        <v>528</v>
      </c>
      <c r="B165" s="189">
        <f>+'SCC x Atuacao = Comércio'!B165+'SCC x Atuacao = Serv. Industria'!B165</f>
        <v>58412.363164126618</v>
      </c>
      <c r="C165" s="189">
        <f>+'SCC x Atuacao = Comércio'!C165+'SCC x Atuacao = Serv. Industria'!C165</f>
        <v>3157.9483469861693</v>
      </c>
      <c r="D165" s="189">
        <f>+'SCC x Atuacao = Comércio'!D165+'SCC x Atuacao = Serv. Industria'!D165</f>
        <v>303985.45069415454</v>
      </c>
      <c r="E165" s="189">
        <f>+'SCC x Atuacao = Comércio'!E165+'SCC x Atuacao = Serv. Industria'!E165</f>
        <v>1312.1976532826409</v>
      </c>
      <c r="F165" s="189">
        <f>+'SCC x Atuacao = Comércio'!F165+'SCC x Atuacao = Serv. Industria'!F165</f>
        <v>210953.02537624846</v>
      </c>
      <c r="G165" s="189">
        <f>+'SCC x Atuacao = Comércio'!G165+'SCC x Atuacao = Serv. Industria'!G165</f>
        <v>11249.337664140048</v>
      </c>
      <c r="H165" s="189">
        <f>+'SCC x Atuacao = Comércio'!H165+'SCC x Atuacao = Serv. Industria'!H165</f>
        <v>11813.644761041462</v>
      </c>
      <c r="I165" s="189">
        <f>+'SCC x Atuacao = Comércio'!I165+'SCC x Atuacao = Serv. Industria'!I165</f>
        <v>20172.983943761847</v>
      </c>
      <c r="J165" s="189">
        <f>+'SCC x Atuacao = Comércio'!J165+'SCC x Atuacao = Serv. Industria'!J165</f>
        <v>1121.5374849672626</v>
      </c>
      <c r="K165" s="189">
        <f>+'SCC x Atuacao = Comércio'!K165+'SCC x Atuacao = Serv. Industria'!K165</f>
        <v>15304.059739015549</v>
      </c>
      <c r="L165" s="190">
        <f>SUM(B165:K165)</f>
        <v>637482.54882772453</v>
      </c>
      <c r="N165" s="1" t="s">
        <v>528</v>
      </c>
      <c r="O165" s="9">
        <f>+B165/'Total x Ano'!$G$30</f>
        <v>2.7275815873421886E-4</v>
      </c>
      <c r="P165" s="9">
        <f>+C165/'Total x Ano'!$G$30</f>
        <v>1.4746127871620011E-5</v>
      </c>
      <c r="Q165" s="9">
        <f>+D165/'Total x Ano'!$G$30</f>
        <v>1.4194685392261341E-3</v>
      </c>
      <c r="R165" s="9">
        <f>+E165/'Total x Ano'!$G$30</f>
        <v>6.1273435351190266E-6</v>
      </c>
      <c r="S165" s="9">
        <f>+F165/'Total x Ano'!$G$30</f>
        <v>9.850510348188683E-4</v>
      </c>
      <c r="T165" s="9">
        <f>+G165/'Total x Ano'!$G$30</f>
        <v>5.2529095931779289E-5</v>
      </c>
      <c r="U165" s="9">
        <f>+H165/'Total x Ano'!$G$30</f>
        <v>5.5164143657532148E-5</v>
      </c>
      <c r="V165" s="9">
        <f>+I165/'Total x Ano'!$G$30</f>
        <v>9.4198311087243498E-5</v>
      </c>
      <c r="W165" s="9">
        <f>+J165/'Total x Ano'!$G$30</f>
        <v>5.237050562250628E-6</v>
      </c>
      <c r="X165" s="9">
        <f>+K165/'Total x Ano'!$G$30</f>
        <v>7.1462733734011647E-5</v>
      </c>
      <c r="Y165" s="9">
        <f>+L165/'Total x Ano'!$G$30</f>
        <v>2.9767425391587772E-3</v>
      </c>
    </row>
    <row r="166" spans="1:25" x14ac:dyDescent="0.25">
      <c r="A166" s="1" t="s">
        <v>529</v>
      </c>
      <c r="B166" s="189">
        <f>+'SCC x Atuacao = Comércio'!B166+'SCC x Atuacao = Serv. Industria'!B166</f>
        <v>18078.593833405932</v>
      </c>
      <c r="C166" s="189">
        <f>+'SCC x Atuacao = Comércio'!C166+'SCC x Atuacao = Serv. Industria'!C166</f>
        <v>4392.5827580431642</v>
      </c>
      <c r="D166" s="189">
        <f>+'SCC x Atuacao = Comércio'!D166+'SCC x Atuacao = Serv. Industria'!D166</f>
        <v>84175.313834235349</v>
      </c>
      <c r="E166" s="189">
        <f>+'SCC x Atuacao = Comércio'!E166+'SCC x Atuacao = Serv. Industria'!E166</f>
        <v>558.48190583835685</v>
      </c>
      <c r="F166" s="189">
        <f>+'SCC x Atuacao = Comércio'!F166+'SCC x Atuacao = Serv. Industria'!F166</f>
        <v>53869.141296822199</v>
      </c>
      <c r="G166" s="189">
        <f>+'SCC x Atuacao = Comércio'!G166+'SCC x Atuacao = Serv. Industria'!G166</f>
        <v>2633.9151360285732</v>
      </c>
      <c r="H166" s="189">
        <f>+'SCC x Atuacao = Comércio'!H166+'SCC x Atuacao = Serv. Industria'!H166</f>
        <v>5356.7985401429851</v>
      </c>
      <c r="I166" s="189">
        <f>+'SCC x Atuacao = Comércio'!I166+'SCC x Atuacao = Serv. Industria'!I166</f>
        <v>10260.752774280401</v>
      </c>
      <c r="J166" s="189">
        <f>+'SCC x Atuacao = Comércio'!J166+'SCC x Atuacao = Serv. Industria'!J166</f>
        <v>39377.938634826998</v>
      </c>
      <c r="K166" s="189">
        <f>+'SCC x Atuacao = Comércio'!K166+'SCC x Atuacao = Serv. Industria'!K166</f>
        <v>5247.3487180457359</v>
      </c>
      <c r="L166" s="190">
        <f t="shared" ref="L166:L192" si="5">SUM(B166:K166)</f>
        <v>223950.86743166973</v>
      </c>
      <c r="N166" s="1" t="s">
        <v>529</v>
      </c>
      <c r="O166" s="9">
        <f>+B166/'Total x Ano'!$G$30</f>
        <v>8.4418498060903342E-5</v>
      </c>
      <c r="P166" s="9">
        <f>+C166/'Total x Ano'!$G$30</f>
        <v>2.0511287684168534E-5</v>
      </c>
      <c r="Q166" s="9">
        <f>+D166/'Total x Ano'!$G$30</f>
        <v>3.9305897533694386E-4</v>
      </c>
      <c r="R166" s="9">
        <f>+E166/'Total x Ano'!$G$30</f>
        <v>2.6078468336374357E-6</v>
      </c>
      <c r="S166" s="9">
        <f>+F166/'Total x Ano'!$G$30</f>
        <v>2.5154345752849812E-4</v>
      </c>
      <c r="T166" s="9">
        <f>+G166/'Total x Ano'!$G$30</f>
        <v>1.2299140179395361E-5</v>
      </c>
      <c r="U166" s="9">
        <f>+H166/'Total x Ano'!$G$30</f>
        <v>2.5013720167666129E-5</v>
      </c>
      <c r="V166" s="9">
        <f>+I166/'Total x Ano'!$G$30</f>
        <v>4.7912871220018482E-5</v>
      </c>
      <c r="W166" s="9">
        <f>+J166/'Total x Ano'!$G$30</f>
        <v>1.8387638258369145E-4</v>
      </c>
      <c r="X166" s="9">
        <f>+K166/'Total x Ano'!$G$30</f>
        <v>2.4502641171167531E-5</v>
      </c>
      <c r="Y166" s="9">
        <f>+L166/'Total x Ano'!$G$30</f>
        <v>1.0457448207660904E-3</v>
      </c>
    </row>
    <row r="167" spans="1:25" x14ac:dyDescent="0.25">
      <c r="A167" s="1" t="s">
        <v>530</v>
      </c>
      <c r="B167" s="189">
        <f>+'SCC x Atuacao = Comércio'!B167+'SCC x Atuacao = Serv. Industria'!B167</f>
        <v>151449.98138697096</v>
      </c>
      <c r="C167" s="189">
        <f>+'SCC x Atuacao = Comércio'!C167+'SCC x Atuacao = Serv. Industria'!C167</f>
        <v>81815.235869111857</v>
      </c>
      <c r="D167" s="189">
        <f>+'SCC x Atuacao = Comércio'!D167+'SCC x Atuacao = Serv. Industria'!D167</f>
        <v>905752.0226244654</v>
      </c>
      <c r="E167" s="189">
        <f>+'SCC x Atuacao = Comércio'!E167+'SCC x Atuacao = Serv. Industria'!E167</f>
        <v>3840.7774707180229</v>
      </c>
      <c r="F167" s="189">
        <f>+'SCC x Atuacao = Comércio'!F167+'SCC x Atuacao = Serv. Industria'!F167</f>
        <v>516126.92874963686</v>
      </c>
      <c r="G167" s="189">
        <f>+'SCC x Atuacao = Comércio'!G167+'SCC x Atuacao = Serv. Industria'!G167</f>
        <v>21796.475975928108</v>
      </c>
      <c r="H167" s="189">
        <f>+'SCC x Atuacao = Comércio'!H167+'SCC x Atuacao = Serv. Industria'!H167</f>
        <v>85162.141733618671</v>
      </c>
      <c r="I167" s="189">
        <f>+'SCC x Atuacao = Comércio'!I167+'SCC x Atuacao = Serv. Industria'!I167</f>
        <v>40230.624219310332</v>
      </c>
      <c r="J167" s="189">
        <f>+'SCC x Atuacao = Comércio'!J167+'SCC x Atuacao = Serv. Industria'!J167</f>
        <v>807.8064853329613</v>
      </c>
      <c r="K167" s="189">
        <f>+'SCC x Atuacao = Comércio'!K167+'SCC x Atuacao = Serv. Industria'!K167</f>
        <v>84447.141872548542</v>
      </c>
      <c r="L167" s="190">
        <f t="shared" si="5"/>
        <v>1891429.1363876418</v>
      </c>
      <c r="N167" s="1" t="s">
        <v>530</v>
      </c>
      <c r="O167" s="9">
        <f>+B167/'Total x Ano'!$G$30</f>
        <v>7.0719991155590784E-4</v>
      </c>
      <c r="P167" s="9">
        <f>+C167/'Total x Ano'!$G$30</f>
        <v>3.8203852546355772E-4</v>
      </c>
      <c r="Q167" s="9">
        <f>+D167/'Total x Ano'!$G$30</f>
        <v>4.2294343282548068E-3</v>
      </c>
      <c r="R167" s="9">
        <f>+E167/'Total x Ano'!$G$30</f>
        <v>1.7934617506868706E-5</v>
      </c>
      <c r="S167" s="9">
        <f>+F167/'Total x Ano'!$G$30</f>
        <v>2.4100690869729379E-3</v>
      </c>
      <c r="T167" s="9">
        <f>+G167/'Total x Ano'!$G$30</f>
        <v>1.0177925240559266E-4</v>
      </c>
      <c r="U167" s="9">
        <f>+H167/'Total x Ano'!$G$30</f>
        <v>3.9766699573267846E-4</v>
      </c>
      <c r="V167" s="9">
        <f>+I167/'Total x Ano'!$G$30</f>
        <v>1.8785802169918813E-4</v>
      </c>
      <c r="W167" s="9">
        <f>+J167/'Total x Ano'!$G$30</f>
        <v>3.7720749104753969E-6</v>
      </c>
      <c r="X167" s="9">
        <f>+K167/'Total x Ano'!$G$30</f>
        <v>3.9432828394228678E-4</v>
      </c>
      <c r="Y167" s="9">
        <f>+L167/'Total x Ano'!$G$30</f>
        <v>8.8320810984443016E-3</v>
      </c>
    </row>
    <row r="168" spans="1:25" x14ac:dyDescent="0.25">
      <c r="A168" s="1" t="s">
        <v>531</v>
      </c>
      <c r="B168" s="189">
        <f>+'SCC x Atuacao = Comércio'!B168+'SCC x Atuacao = Serv. Industria'!B168</f>
        <v>3869.7781960407556</v>
      </c>
      <c r="C168" s="189">
        <f>+'SCC x Atuacao = Comércio'!C168+'SCC x Atuacao = Serv. Industria'!C168</f>
        <v>1212.0294283722842</v>
      </c>
      <c r="D168" s="189">
        <f>+'SCC x Atuacao = Comércio'!D168+'SCC x Atuacao = Serv. Industria'!D168</f>
        <v>87157.720852444516</v>
      </c>
      <c r="E168" s="189">
        <f>+'SCC x Atuacao = Comércio'!E168+'SCC x Atuacao = Serv. Industria'!E168</f>
        <v>280.11469035523675</v>
      </c>
      <c r="F168" s="189">
        <f>+'SCC x Atuacao = Comércio'!F168+'SCC x Atuacao = Serv. Industria'!F168</f>
        <v>62832.012590271654</v>
      </c>
      <c r="G168" s="189">
        <f>+'SCC x Atuacao = Comércio'!G168+'SCC x Atuacao = Serv. Industria'!G168</f>
        <v>3977.6578394841031</v>
      </c>
      <c r="H168" s="189">
        <f>+'SCC x Atuacao = Comércio'!H168+'SCC x Atuacao = Serv. Industria'!H168</f>
        <v>4844.2727778898879</v>
      </c>
      <c r="I168" s="189">
        <f>+'SCC x Atuacao = Comércio'!I168+'SCC x Atuacao = Serv. Industria'!I168</f>
        <v>11182.325295957531</v>
      </c>
      <c r="J168" s="189">
        <f>+'SCC x Atuacao = Comércio'!J168+'SCC x Atuacao = Serv. Industria'!J168</f>
        <v>1615.6563068197315</v>
      </c>
      <c r="K168" s="189">
        <f>+'SCC x Atuacao = Comércio'!K168+'SCC x Atuacao = Serv. Industria'!K168</f>
        <v>4954.4723528694276</v>
      </c>
      <c r="L168" s="190">
        <f t="shared" si="5"/>
        <v>181926.04033050511</v>
      </c>
      <c r="N168" s="1" t="s">
        <v>531</v>
      </c>
      <c r="O168" s="9">
        <f>+B168/'Total x Ano'!$G$30</f>
        <v>1.8070037202503334E-5</v>
      </c>
      <c r="P168" s="9">
        <f>+C168/'Total x Ano'!$G$30</f>
        <v>5.6596052155195327E-6</v>
      </c>
      <c r="Q168" s="9">
        <f>+D168/'Total x Ano'!$G$30</f>
        <v>4.0698540807853739E-4</v>
      </c>
      <c r="R168" s="9">
        <f>+E168/'Total x Ano'!$G$30</f>
        <v>1.3080033581422148E-6</v>
      </c>
      <c r="S168" s="9">
        <f>+F168/'Total x Ano'!$G$30</f>
        <v>2.9339583497989437E-4</v>
      </c>
      <c r="T168" s="9">
        <f>+G168/'Total x Ano'!$G$30</f>
        <v>1.8573784205990137E-5</v>
      </c>
      <c r="U168" s="9">
        <f>+H168/'Total x Ano'!$G$30</f>
        <v>2.2620466828074129E-5</v>
      </c>
      <c r="V168" s="9">
        <f>+I168/'Total x Ano'!$G$30</f>
        <v>5.2216179809784273E-5</v>
      </c>
      <c r="W168" s="9">
        <f>+J168/'Total x Ano'!$G$30</f>
        <v>7.5443521803295152E-6</v>
      </c>
      <c r="X168" s="9">
        <f>+K168/'Total x Ano'!$G$30</f>
        <v>2.3135046816564861E-5</v>
      </c>
      <c r="Y168" s="9">
        <f>+L168/'Total x Ano'!$G$30</f>
        <v>8.4950871867533963E-4</v>
      </c>
    </row>
    <row r="169" spans="1:25" x14ac:dyDescent="0.25">
      <c r="A169" s="1" t="s">
        <v>532</v>
      </c>
      <c r="B169" s="189">
        <f>+'SCC x Atuacao = Comércio'!B169+'SCC x Atuacao = Serv. Industria'!B169</f>
        <v>65203.864737398726</v>
      </c>
      <c r="C169" s="189">
        <f>+'SCC x Atuacao = Comércio'!C169+'SCC x Atuacao = Serv. Industria'!C169</f>
        <v>55396.730754776094</v>
      </c>
      <c r="D169" s="189">
        <f>+'SCC x Atuacao = Comércio'!D169+'SCC x Atuacao = Serv. Industria'!D169</f>
        <v>724901.16375376226</v>
      </c>
      <c r="E169" s="189">
        <f>+'SCC x Atuacao = Comércio'!E169+'SCC x Atuacao = Serv. Industria'!E169</f>
        <v>6351.6522028337167</v>
      </c>
      <c r="F169" s="189">
        <f>+'SCC x Atuacao = Comércio'!F169+'SCC x Atuacao = Serv. Industria'!F169</f>
        <v>649721.99231774197</v>
      </c>
      <c r="G169" s="189">
        <f>+'SCC x Atuacao = Comércio'!G169+'SCC x Atuacao = Serv. Industria'!G169</f>
        <v>46790.260001361545</v>
      </c>
      <c r="H169" s="189">
        <f>+'SCC x Atuacao = Comércio'!H169+'SCC x Atuacao = Serv. Industria'!H169</f>
        <v>24952.390889412491</v>
      </c>
      <c r="I169" s="189">
        <f>+'SCC x Atuacao = Comércio'!I169+'SCC x Atuacao = Serv. Industria'!I169</f>
        <v>47166.008830407838</v>
      </c>
      <c r="J169" s="189">
        <f>+'SCC x Atuacao = Comércio'!J169+'SCC x Atuacao = Serv. Industria'!J169</f>
        <v>276161.85679156176</v>
      </c>
      <c r="K169" s="189">
        <f>+'SCC x Atuacao = Comércio'!K169+'SCC x Atuacao = Serv. Industria'!K169</f>
        <v>94869.008684810717</v>
      </c>
      <c r="L169" s="190">
        <f t="shared" si="5"/>
        <v>1991514.9289640673</v>
      </c>
      <c r="N169" s="1" t="s">
        <v>532</v>
      </c>
      <c r="O169" s="9">
        <f>+B169/'Total x Ano'!$G$30</f>
        <v>3.0447126472449157E-4</v>
      </c>
      <c r="P169" s="9">
        <f>+C169/'Total x Ano'!$G$30</f>
        <v>2.5867657910213783E-4</v>
      </c>
      <c r="Q169" s="9">
        <f>+D169/'Total x Ano'!$G$30</f>
        <v>3.3849461993894834E-3</v>
      </c>
      <c r="R169" s="9">
        <f>+E169/'Total x Ano'!$G$30</f>
        <v>2.9659217088978282E-5</v>
      </c>
      <c r="S169" s="9">
        <f>+F169/'Total x Ano'!$G$30</f>
        <v>3.0338949618554665E-3</v>
      </c>
      <c r="T169" s="9">
        <f>+G169/'Total x Ano'!$G$30</f>
        <v>2.1848842391133838E-4</v>
      </c>
      <c r="U169" s="9">
        <f>+H169/'Total x Ano'!$G$30</f>
        <v>1.1651588510276994E-4</v>
      </c>
      <c r="V169" s="9">
        <f>+I169/'Total x Ano'!$G$30</f>
        <v>2.2024299354703747E-4</v>
      </c>
      <c r="W169" s="9">
        <f>+J169/'Total x Ano'!$G$30</f>
        <v>1.2895454915843874E-3</v>
      </c>
      <c r="X169" s="9">
        <f>+K169/'Total x Ano'!$G$30</f>
        <v>4.429934816556311E-4</v>
      </c>
      <c r="Y169" s="9">
        <f>+L169/'Total x Ano'!$G$30</f>
        <v>9.2994344979617227E-3</v>
      </c>
    </row>
    <row r="170" spans="1:25" x14ac:dyDescent="0.25">
      <c r="A170" s="1" t="s">
        <v>533</v>
      </c>
      <c r="B170" s="189">
        <f>+'SCC x Atuacao = Comércio'!B170+'SCC x Atuacao = Serv. Industria'!B170</f>
        <v>6541.1203074643199</v>
      </c>
      <c r="C170" s="189">
        <f>+'SCC x Atuacao = Comércio'!C170+'SCC x Atuacao = Serv. Industria'!C170</f>
        <v>1585.6654565662761</v>
      </c>
      <c r="D170" s="189">
        <f>+'SCC x Atuacao = Comércio'!D170+'SCC x Atuacao = Serv. Industria'!D170</f>
        <v>80366.362275644802</v>
      </c>
      <c r="E170" s="189">
        <f>+'SCC x Atuacao = Comércio'!E170+'SCC x Atuacao = Serv. Industria'!E170</f>
        <v>0</v>
      </c>
      <c r="F170" s="189">
        <f>+'SCC x Atuacao = Comércio'!F170+'SCC x Atuacao = Serv. Industria'!F170</f>
        <v>45824.601527628867</v>
      </c>
      <c r="G170" s="189">
        <f>+'SCC x Atuacao = Comércio'!G170+'SCC x Atuacao = Serv. Industria'!G170</f>
        <v>2728.3849327397866</v>
      </c>
      <c r="H170" s="189">
        <f>+'SCC x Atuacao = Comércio'!H170+'SCC x Atuacao = Serv. Industria'!H170</f>
        <v>1219.4181303522289</v>
      </c>
      <c r="I170" s="189">
        <f>+'SCC x Atuacao = Comércio'!I170+'SCC x Atuacao = Serv. Industria'!I170</f>
        <v>1184.2829382762266</v>
      </c>
      <c r="J170" s="189">
        <f>+'SCC x Atuacao = Comércio'!J170+'SCC x Atuacao = Serv. Industria'!J170</f>
        <v>704.63610476964595</v>
      </c>
      <c r="K170" s="189">
        <f>+'SCC x Atuacao = Comércio'!K170+'SCC x Atuacao = Serv. Industria'!K170</f>
        <v>11405.540774142693</v>
      </c>
      <c r="L170" s="190">
        <f t="shared" si="5"/>
        <v>151560.01244758483</v>
      </c>
      <c r="N170" s="1" t="s">
        <v>533</v>
      </c>
      <c r="O170" s="9">
        <f>+B170/'Total x Ano'!$G$30</f>
        <v>3.0543943687227668E-5</v>
      </c>
      <c r="P170" s="9">
        <f>+C170/'Total x Ano'!$G$30</f>
        <v>7.4043090687193688E-6</v>
      </c>
      <c r="Q170" s="9">
        <f>+D170/'Total x Ano'!$G$30</f>
        <v>3.7527296981428021E-4</v>
      </c>
      <c r="R170" s="9">
        <f>+E170/'Total x Ano'!$G$30</f>
        <v>0</v>
      </c>
      <c r="S170" s="9">
        <f>+F170/'Total x Ano'!$G$30</f>
        <v>2.1397925473902896E-4</v>
      </c>
      <c r="T170" s="9">
        <f>+G170/'Total x Ano'!$G$30</f>
        <v>1.2740269529607497E-5</v>
      </c>
      <c r="U170" s="9">
        <f>+H170/'Total x Ano'!$G$30</f>
        <v>5.6941069654628264E-6</v>
      </c>
      <c r="V170" s="9">
        <f>+I170/'Total x Ano'!$G$30</f>
        <v>5.5300422062525865E-6</v>
      </c>
      <c r="W170" s="9">
        <f>+J170/'Total x Ano'!$G$30</f>
        <v>3.2903179413336177E-6</v>
      </c>
      <c r="X170" s="9">
        <f>+K170/'Total x Ano'!$G$30</f>
        <v>5.3258490709956078E-5</v>
      </c>
      <c r="Y170" s="9">
        <f>+L170/'Total x Ano'!$G$30</f>
        <v>7.0771370466186868E-4</v>
      </c>
    </row>
    <row r="171" spans="1:25" x14ac:dyDescent="0.25">
      <c r="A171" s="1" t="s">
        <v>534</v>
      </c>
      <c r="B171" s="189">
        <f>+'SCC x Atuacao = Comércio'!B171+'SCC x Atuacao = Serv. Industria'!B171</f>
        <v>20238.982472802942</v>
      </c>
      <c r="C171" s="189">
        <f>+'SCC x Atuacao = Comércio'!C171+'SCC x Atuacao = Serv. Industria'!C171</f>
        <v>2217.5520131417798</v>
      </c>
      <c r="D171" s="189">
        <f>+'SCC x Atuacao = Comércio'!D171+'SCC x Atuacao = Serv. Industria'!D171</f>
        <v>149790.91101227811</v>
      </c>
      <c r="E171" s="189">
        <f>+'SCC x Atuacao = Comércio'!E171+'SCC x Atuacao = Serv. Industria'!E171</f>
        <v>0</v>
      </c>
      <c r="F171" s="189">
        <f>+'SCC x Atuacao = Comércio'!F171+'SCC x Atuacao = Serv. Industria'!F171</f>
        <v>99535.475612597147</v>
      </c>
      <c r="G171" s="189">
        <f>+'SCC x Atuacao = Comércio'!G171+'SCC x Atuacao = Serv. Industria'!G171</f>
        <v>7678.4196663158809</v>
      </c>
      <c r="H171" s="189">
        <f>+'SCC x Atuacao = Comércio'!H171+'SCC x Atuacao = Serv. Industria'!H171</f>
        <v>3827.4188200768876</v>
      </c>
      <c r="I171" s="189">
        <f>+'SCC x Atuacao = Comércio'!I171+'SCC x Atuacao = Serv. Industria'!I171</f>
        <v>8404.4767772058876</v>
      </c>
      <c r="J171" s="189">
        <f>+'SCC x Atuacao = Comércio'!J171+'SCC x Atuacao = Serv. Industria'!J171</f>
        <v>0</v>
      </c>
      <c r="K171" s="189">
        <f>+'SCC x Atuacao = Comércio'!K171+'SCC x Atuacao = Serv. Industria'!K171</f>
        <v>13851.424407767785</v>
      </c>
      <c r="L171" s="190">
        <f t="shared" si="5"/>
        <v>305544.66078218643</v>
      </c>
      <c r="N171" s="1" t="s">
        <v>534</v>
      </c>
      <c r="O171" s="9">
        <f>+B171/'Total x Ano'!$G$30</f>
        <v>9.4506493059094807E-5</v>
      </c>
      <c r="P171" s="9">
        <f>+C171/'Total x Ano'!$G$30</f>
        <v>1.0354920966001563E-5</v>
      </c>
      <c r="Q171" s="9">
        <f>+D171/'Total x Ano'!$G$30</f>
        <v>6.9945283617496134E-4</v>
      </c>
      <c r="R171" s="9">
        <f>+E171/'Total x Ano'!$G$30</f>
        <v>0</v>
      </c>
      <c r="S171" s="9">
        <f>+F171/'Total x Ano'!$G$30</f>
        <v>4.647836791081944E-4</v>
      </c>
      <c r="T171" s="9">
        <f>+G171/'Total x Ano'!$G$30</f>
        <v>3.5854594759130725E-5</v>
      </c>
      <c r="U171" s="9">
        <f>+H171/'Total x Ano'!$G$30</f>
        <v>1.7872238915168662E-5</v>
      </c>
      <c r="V171" s="9">
        <f>+I171/'Total x Ano'!$G$30</f>
        <v>3.9244938685908671E-5</v>
      </c>
      <c r="W171" s="9">
        <f>+J171/'Total x Ano'!$G$30</f>
        <v>0</v>
      </c>
      <c r="X171" s="9">
        <f>+K171/'Total x Ano'!$G$30</f>
        <v>6.4679612545263964E-5</v>
      </c>
      <c r="Y171" s="9">
        <f>+L171/'Total x Ano'!$G$30</f>
        <v>1.4267493142137242E-3</v>
      </c>
    </row>
    <row r="172" spans="1:25" x14ac:dyDescent="0.25">
      <c r="A172" s="1" t="s">
        <v>535</v>
      </c>
      <c r="B172" s="189">
        <f>+'SCC x Atuacao = Comércio'!B172+'SCC x Atuacao = Serv. Industria'!B172</f>
        <v>68635.411368617599</v>
      </c>
      <c r="C172" s="189">
        <f>+'SCC x Atuacao = Comércio'!C172+'SCC x Atuacao = Serv. Industria'!C172</f>
        <v>7357.5485783154854</v>
      </c>
      <c r="D172" s="189">
        <f>+'SCC x Atuacao = Comércio'!D172+'SCC x Atuacao = Serv. Industria'!D172</f>
        <v>512019.53338056046</v>
      </c>
      <c r="E172" s="189">
        <f>+'SCC x Atuacao = Comércio'!E172+'SCC x Atuacao = Serv. Industria'!E172</f>
        <v>560.45608995741577</v>
      </c>
      <c r="F172" s="189">
        <f>+'SCC x Atuacao = Comércio'!F172+'SCC x Atuacao = Serv. Industria'!F172</f>
        <v>356541.57663027168</v>
      </c>
      <c r="G172" s="189">
        <f>+'SCC x Atuacao = Comércio'!G172+'SCC x Atuacao = Serv. Industria'!G172</f>
        <v>16608.592085703953</v>
      </c>
      <c r="H172" s="189">
        <f>+'SCC x Atuacao = Comércio'!H172+'SCC x Atuacao = Serv. Industria'!H172</f>
        <v>13624.988349450136</v>
      </c>
      <c r="I172" s="189">
        <f>+'SCC x Atuacao = Comércio'!I172+'SCC x Atuacao = Serv. Industria'!I172</f>
        <v>41480.50458376568</v>
      </c>
      <c r="J172" s="189">
        <f>+'SCC x Atuacao = Comércio'!J172+'SCC x Atuacao = Serv. Industria'!J172</f>
        <v>10688.387722221782</v>
      </c>
      <c r="K172" s="189">
        <f>+'SCC x Atuacao = Comércio'!K172+'SCC x Atuacao = Serv. Industria'!K172</f>
        <v>63783.90283389682</v>
      </c>
      <c r="L172" s="190">
        <f t="shared" si="5"/>
        <v>1091300.901622761</v>
      </c>
      <c r="N172" s="1" t="s">
        <v>535</v>
      </c>
      <c r="O172" s="9">
        <f>+B172/'Total x Ano'!$G$30</f>
        <v>3.2049496741414234E-4</v>
      </c>
      <c r="P172" s="9">
        <f>+C172/'Total x Ano'!$G$30</f>
        <v>3.4356278265615134E-5</v>
      </c>
      <c r="Q172" s="9">
        <f>+D172/'Total x Ano'!$G$30</f>
        <v>2.3908894897545401E-3</v>
      </c>
      <c r="R172" s="9">
        <f>+E172/'Total x Ano'!$G$30</f>
        <v>2.6170653414352431E-6</v>
      </c>
      <c r="S172" s="9">
        <f>+F172/'Total x Ano'!$G$30</f>
        <v>1.664880834911901E-3</v>
      </c>
      <c r="T172" s="9">
        <f>+G172/'Total x Ano'!$G$30</f>
        <v>7.75542839062273E-5</v>
      </c>
      <c r="U172" s="9">
        <f>+H172/'Total x Ano'!$G$30</f>
        <v>6.3622263056351545E-5</v>
      </c>
      <c r="V172" s="9">
        <f>+I172/'Total x Ano'!$G$30</f>
        <v>1.9369437291629255E-4</v>
      </c>
      <c r="W172" s="9">
        <f>+J172/'Total x Ano'!$G$30</f>
        <v>4.9909724534840855E-5</v>
      </c>
      <c r="X172" s="9">
        <f>+K172/'Total x Ano'!$G$30</f>
        <v>2.9784071301776355E-4</v>
      </c>
      <c r="Y172" s="9">
        <f>+L172/'Total x Ano'!$G$30</f>
        <v>5.0958599931191098E-3</v>
      </c>
    </row>
    <row r="173" spans="1:25" x14ac:dyDescent="0.25">
      <c r="A173" s="1" t="s">
        <v>536</v>
      </c>
      <c r="B173" s="189">
        <f>+'SCC x Atuacao = Comércio'!B173+'SCC x Atuacao = Serv. Industria'!B173</f>
        <v>45317.958730921688</v>
      </c>
      <c r="C173" s="189">
        <f>+'SCC x Atuacao = Comércio'!C173+'SCC x Atuacao = Serv. Industria'!C173</f>
        <v>81614.310986641416</v>
      </c>
      <c r="D173" s="189">
        <f>+'SCC x Atuacao = Comércio'!D173+'SCC x Atuacao = Serv. Industria'!D173</f>
        <v>236247.36641535719</v>
      </c>
      <c r="E173" s="189">
        <f>+'SCC x Atuacao = Comércio'!E173+'SCC x Atuacao = Serv. Industria'!E173</f>
        <v>6830.7831518638704</v>
      </c>
      <c r="F173" s="189">
        <f>+'SCC x Atuacao = Comércio'!F173+'SCC x Atuacao = Serv. Industria'!F173</f>
        <v>251599.77215214018</v>
      </c>
      <c r="G173" s="189">
        <f>+'SCC x Atuacao = Comércio'!G173+'SCC x Atuacao = Serv. Industria'!G173</f>
        <v>10428.130293412094</v>
      </c>
      <c r="H173" s="189">
        <f>+'SCC x Atuacao = Comércio'!H173+'SCC x Atuacao = Serv. Industria'!H173</f>
        <v>7524.6228438488033</v>
      </c>
      <c r="I173" s="189">
        <f>+'SCC x Atuacao = Comércio'!I173+'SCC x Atuacao = Serv. Industria'!I173</f>
        <v>22606.214338795588</v>
      </c>
      <c r="J173" s="189">
        <f>+'SCC x Atuacao = Comércio'!J173+'SCC x Atuacao = Serv. Industria'!J173</f>
        <v>23058.16402884429</v>
      </c>
      <c r="K173" s="189">
        <f>+'SCC x Atuacao = Comércio'!K173+'SCC x Atuacao = Serv. Industria'!K173</f>
        <v>58357.78292939534</v>
      </c>
      <c r="L173" s="190">
        <f t="shared" si="5"/>
        <v>743585.10587122047</v>
      </c>
      <c r="N173" s="1" t="s">
        <v>536</v>
      </c>
      <c r="O173" s="9">
        <f>+B173/'Total x Ano'!$G$30</f>
        <v>2.1161347207111127E-4</v>
      </c>
      <c r="P173" s="9">
        <f>+C173/'Total x Ano'!$G$30</f>
        <v>3.8110030112169127E-4</v>
      </c>
      <c r="Q173" s="9">
        <f>+D173/'Total x Ano'!$G$30</f>
        <v>1.1031636656815723E-3</v>
      </c>
      <c r="R173" s="9">
        <f>+E173/'Total x Ano'!$G$30</f>
        <v>3.1896532416948163E-5</v>
      </c>
      <c r="S173" s="9">
        <f>+F173/'Total x Ano'!$G$30</f>
        <v>1.1748521524003787E-3</v>
      </c>
      <c r="T173" s="9">
        <f>+G173/'Total x Ano'!$G$30</f>
        <v>4.8694445213242912E-5</v>
      </c>
      <c r="U173" s="9">
        <f>+H173/'Total x Ano'!$G$30</f>
        <v>3.5136436207705153E-5</v>
      </c>
      <c r="V173" s="9">
        <f>+I173/'Total x Ano'!$G$30</f>
        <v>1.0556034827208955E-4</v>
      </c>
      <c r="W173" s="9">
        <f>+J173/'Total x Ano'!$G$30</f>
        <v>1.0767073995324469E-4</v>
      </c>
      <c r="X173" s="9">
        <f>+K173/'Total x Ano'!$G$30</f>
        <v>2.7250329480606796E-4</v>
      </c>
      <c r="Y173" s="9">
        <f>+L173/'Total x Ano'!$G$30</f>
        <v>3.4721913881440515E-3</v>
      </c>
    </row>
    <row r="174" spans="1:25" x14ac:dyDescent="0.25">
      <c r="A174" s="1" t="s">
        <v>537</v>
      </c>
      <c r="B174" s="189">
        <f>+'SCC x Atuacao = Comércio'!B174+'SCC x Atuacao = Serv. Industria'!B174</f>
        <v>165800.26713267586</v>
      </c>
      <c r="C174" s="189">
        <f>+'SCC x Atuacao = Comércio'!C174+'SCC x Atuacao = Serv. Industria'!C174</f>
        <v>285987.6874226394</v>
      </c>
      <c r="D174" s="189">
        <f>+'SCC x Atuacao = Comércio'!D174+'SCC x Atuacao = Serv. Industria'!D174</f>
        <v>892922.15710566973</v>
      </c>
      <c r="E174" s="189">
        <f>+'SCC x Atuacao = Comércio'!E174+'SCC x Atuacao = Serv. Industria'!E174</f>
        <v>4865.3980720849268</v>
      </c>
      <c r="F174" s="189">
        <f>+'SCC x Atuacao = Comércio'!F174+'SCC x Atuacao = Serv. Industria'!F174</f>
        <v>1434833.7347329962</v>
      </c>
      <c r="G174" s="189">
        <f>+'SCC x Atuacao = Comércio'!G174+'SCC x Atuacao = Serv. Industria'!G174</f>
        <v>50065.955582401541</v>
      </c>
      <c r="H174" s="189">
        <f>+'SCC x Atuacao = Comércio'!H174+'SCC x Atuacao = Serv. Industria'!H174</f>
        <v>103726.98569865775</v>
      </c>
      <c r="I174" s="189">
        <f>+'SCC x Atuacao = Comércio'!I174+'SCC x Atuacao = Serv. Industria'!I174</f>
        <v>66701.943835080907</v>
      </c>
      <c r="J174" s="189">
        <f>+'SCC x Atuacao = Comércio'!J174+'SCC x Atuacao = Serv. Industria'!J174</f>
        <v>8855.1590067010366</v>
      </c>
      <c r="K174" s="189">
        <f>+'SCC x Atuacao = Comércio'!K174+'SCC x Atuacao = Serv. Industria'!K174</f>
        <v>165523.48400686591</v>
      </c>
      <c r="L174" s="190">
        <f t="shared" si="5"/>
        <v>3179282.7725957735</v>
      </c>
      <c r="N174" s="1" t="s">
        <v>537</v>
      </c>
      <c r="O174" s="9">
        <f>+B174/'Total x Ano'!$G$30</f>
        <v>7.7420897103036199E-4</v>
      </c>
      <c r="P174" s="9">
        <f>+C174/'Total x Ano'!$G$30</f>
        <v>1.3354274817280931E-3</v>
      </c>
      <c r="Q174" s="9">
        <f>+D174/'Total x Ano'!$G$30</f>
        <v>4.1695249134297025E-3</v>
      </c>
      <c r="R174" s="9">
        <f>+E174/'Total x Ano'!$G$30</f>
        <v>2.2719111978436683E-5</v>
      </c>
      <c r="S174" s="9">
        <f>+F174/'Total x Ano'!$G$30</f>
        <v>6.69999613739076E-3</v>
      </c>
      <c r="T174" s="9">
        <f>+G174/'Total x Ano'!$G$30</f>
        <v>2.3378437577597727E-4</v>
      </c>
      <c r="U174" s="9">
        <f>+H174/'Total x Ano'!$G$30</f>
        <v>4.8435605234324825E-4</v>
      </c>
      <c r="V174" s="9">
        <f>+I174/'Total x Ano'!$G$30</f>
        <v>3.1146658684789026E-4</v>
      </c>
      <c r="W174" s="9">
        <f>+J174/'Total x Ano'!$G$30</f>
        <v>4.1349411924663447E-5</v>
      </c>
      <c r="X174" s="9">
        <f>+K174/'Total x Ano'!$G$30</f>
        <v>7.7291652450577097E-4</v>
      </c>
      <c r="Y174" s="9">
        <f>+L174/'Total x Ano'!$G$30</f>
        <v>1.4845749566954905E-2</v>
      </c>
    </row>
    <row r="175" spans="1:25" x14ac:dyDescent="0.25">
      <c r="A175" s="1" t="s">
        <v>538</v>
      </c>
      <c r="B175" s="189">
        <f>+'SCC x Atuacao = Comércio'!B175+'SCC x Atuacao = Serv. Industria'!B175</f>
        <v>48575.882328357628</v>
      </c>
      <c r="C175" s="189">
        <f>+'SCC x Atuacao = Comércio'!C175+'SCC x Atuacao = Serv. Industria'!C175</f>
        <v>25592.055870769851</v>
      </c>
      <c r="D175" s="189">
        <f>+'SCC x Atuacao = Comércio'!D175+'SCC x Atuacao = Serv. Industria'!D175</f>
        <v>931649.36938769231</v>
      </c>
      <c r="E175" s="189">
        <f>+'SCC x Atuacao = Comércio'!E175+'SCC x Atuacao = Serv. Industria'!E175</f>
        <v>7935.6370624265928</v>
      </c>
      <c r="F175" s="189">
        <f>+'SCC x Atuacao = Comércio'!F175+'SCC x Atuacao = Serv. Industria'!F175</f>
        <v>321524.15450162115</v>
      </c>
      <c r="G175" s="189">
        <f>+'SCC x Atuacao = Comércio'!G175+'SCC x Atuacao = Serv. Industria'!G175</f>
        <v>19776.230261804278</v>
      </c>
      <c r="H175" s="189">
        <f>+'SCC x Atuacao = Comércio'!H175+'SCC x Atuacao = Serv. Industria'!H175</f>
        <v>20042.879601545636</v>
      </c>
      <c r="I175" s="189">
        <f>+'SCC x Atuacao = Comércio'!I175+'SCC x Atuacao = Serv. Industria'!I175</f>
        <v>26472.782685661692</v>
      </c>
      <c r="J175" s="189">
        <f>+'SCC x Atuacao = Comércio'!J175+'SCC x Atuacao = Serv. Industria'!J175</f>
        <v>10234.924712745933</v>
      </c>
      <c r="K175" s="189">
        <f>+'SCC x Atuacao = Comércio'!K175+'SCC x Atuacao = Serv. Industria'!K175</f>
        <v>79186.704022021833</v>
      </c>
      <c r="L175" s="190">
        <f t="shared" si="5"/>
        <v>1490990.6204346467</v>
      </c>
      <c r="N175" s="1" t="s">
        <v>538</v>
      </c>
      <c r="O175" s="9">
        <f>+B175/'Total x Ano'!$G$30</f>
        <v>2.268264371627056E-4</v>
      </c>
      <c r="P175" s="9">
        <f>+C175/'Total x Ano'!$G$30</f>
        <v>1.1950281857148712E-4</v>
      </c>
      <c r="Q175" s="9">
        <f>+D175/'Total x Ano'!$G$30</f>
        <v>4.3503627111622367E-3</v>
      </c>
      <c r="R175" s="9">
        <f>+E175/'Total x Ano'!$G$30</f>
        <v>3.7055678563263728E-5</v>
      </c>
      <c r="S175" s="9">
        <f>+F175/'Total x Ano'!$G$30</f>
        <v>1.5013660057550584E-3</v>
      </c>
      <c r="T175" s="9">
        <f>+G175/'Total x Ano'!$G$30</f>
        <v>9.2345658705115095E-5</v>
      </c>
      <c r="U175" s="9">
        <f>+H175/'Total x Ano'!$G$30</f>
        <v>9.3590785233059012E-5</v>
      </c>
      <c r="V175" s="9">
        <f>+I175/'Total x Ano'!$G$30</f>
        <v>1.2361539699435914E-4</v>
      </c>
      <c r="W175" s="9">
        <f>+J175/'Total x Ano'!$G$30</f>
        <v>4.7792266366418891E-5</v>
      </c>
      <c r="X175" s="9">
        <f>+K175/'Total x Ano'!$G$30</f>
        <v>3.6976452270198409E-4</v>
      </c>
      <c r="Y175" s="9">
        <f>+L175/'Total x Ano'!$G$30</f>
        <v>6.9622222812156876E-3</v>
      </c>
    </row>
    <row r="176" spans="1:25" x14ac:dyDescent="0.25">
      <c r="A176" s="1" t="s">
        <v>539</v>
      </c>
      <c r="B176" s="189">
        <f>+'SCC x Atuacao = Comércio'!B176+'SCC x Atuacao = Serv. Industria'!B176</f>
        <v>45729.021270300727</v>
      </c>
      <c r="C176" s="189">
        <f>+'SCC x Atuacao = Comércio'!C176+'SCC x Atuacao = Serv. Industria'!C176</f>
        <v>84908.383265933473</v>
      </c>
      <c r="D176" s="189">
        <f>+'SCC x Atuacao = Comércio'!D176+'SCC x Atuacao = Serv. Industria'!D176</f>
        <v>569060.90425903641</v>
      </c>
      <c r="E176" s="189">
        <f>+'SCC x Atuacao = Comércio'!E176+'SCC x Atuacao = Serv. Industria'!E176</f>
        <v>10127.586294849541</v>
      </c>
      <c r="F176" s="189">
        <f>+'SCC x Atuacao = Comércio'!F176+'SCC x Atuacao = Serv. Industria'!F176</f>
        <v>301914.73180516873</v>
      </c>
      <c r="G176" s="189">
        <f>+'SCC x Atuacao = Comércio'!G176+'SCC x Atuacao = Serv. Industria'!G176</f>
        <v>14172.471933241901</v>
      </c>
      <c r="H176" s="189">
        <f>+'SCC x Atuacao = Comércio'!H176+'SCC x Atuacao = Serv. Industria'!H176</f>
        <v>8252.742677372551</v>
      </c>
      <c r="I176" s="189">
        <f>+'SCC x Atuacao = Comércio'!I176+'SCC x Atuacao = Serv. Industria'!I176</f>
        <v>24255.060494161182</v>
      </c>
      <c r="J176" s="189">
        <f>+'SCC x Atuacao = Comércio'!J176+'SCC x Atuacao = Serv. Industria'!J176</f>
        <v>81.358211118678554</v>
      </c>
      <c r="K176" s="189">
        <f>+'SCC x Atuacao = Comércio'!K176+'SCC x Atuacao = Serv. Industria'!K176</f>
        <v>45814.715132369834</v>
      </c>
      <c r="L176" s="190">
        <f t="shared" si="5"/>
        <v>1104316.9753435531</v>
      </c>
      <c r="N176" s="1" t="s">
        <v>539</v>
      </c>
      <c r="O176" s="9">
        <f>+B176/'Total x Ano'!$G$30</f>
        <v>2.1353294006199879E-4</v>
      </c>
      <c r="P176" s="9">
        <f>+C176/'Total x Ano'!$G$30</f>
        <v>3.9648206349128718E-4</v>
      </c>
      <c r="Q176" s="9">
        <f>+D176/'Total x Ano'!$G$30</f>
        <v>2.6572457617781977E-3</v>
      </c>
      <c r="R176" s="9">
        <f>+E176/'Total x Ano'!$G$30</f>
        <v>4.7291046630716702E-5</v>
      </c>
      <c r="S176" s="9">
        <f>+F176/'Total x Ano'!$G$30</f>
        <v>1.4097992596280985E-3</v>
      </c>
      <c r="T176" s="9">
        <f>+G176/'Total x Ano'!$G$30</f>
        <v>6.6178752918483381E-5</v>
      </c>
      <c r="U176" s="9">
        <f>+H176/'Total x Ano'!$G$30</f>
        <v>3.8536412075344277E-5</v>
      </c>
      <c r="V176" s="9">
        <f>+I176/'Total x Ano'!$G$30</f>
        <v>1.1325968137576574E-4</v>
      </c>
      <c r="W176" s="9">
        <f>+J176/'Total x Ano'!$G$30</f>
        <v>3.7990443564640901E-7</v>
      </c>
      <c r="X176" s="9">
        <f>+K176/'Total x Ano'!$G$30</f>
        <v>2.1393308994066605E-4</v>
      </c>
      <c r="Y176" s="9">
        <f>+L176/'Total x Ano'!$G$30</f>
        <v>5.1566389123362047E-3</v>
      </c>
    </row>
    <row r="177" spans="1:25" x14ac:dyDescent="0.25">
      <c r="A177" s="1" t="s">
        <v>540</v>
      </c>
      <c r="B177" s="189">
        <f>+'SCC x Atuacao = Comércio'!B177+'SCC x Atuacao = Serv. Industria'!B177</f>
        <v>593785.83847875614</v>
      </c>
      <c r="C177" s="189">
        <f>+'SCC x Atuacao = Comércio'!C177+'SCC x Atuacao = Serv. Industria'!C177</f>
        <v>72999.426675882016</v>
      </c>
      <c r="D177" s="189">
        <f>+'SCC x Atuacao = Comércio'!D177+'SCC x Atuacao = Serv. Industria'!D177</f>
        <v>1414280.0248926198</v>
      </c>
      <c r="E177" s="189">
        <f>+'SCC x Atuacao = Comércio'!E177+'SCC x Atuacao = Serv. Industria'!E177</f>
        <v>14258.34121498581</v>
      </c>
      <c r="F177" s="189">
        <f>+'SCC x Atuacao = Comércio'!F177+'SCC x Atuacao = Serv. Industria'!F177</f>
        <v>2374844.0016511907</v>
      </c>
      <c r="G177" s="189">
        <f>+'SCC x Atuacao = Comércio'!G177+'SCC x Atuacao = Serv. Industria'!G177</f>
        <v>50582.100436776745</v>
      </c>
      <c r="H177" s="189">
        <f>+'SCC x Atuacao = Comércio'!H177+'SCC x Atuacao = Serv. Industria'!H177</f>
        <v>52781.614357278275</v>
      </c>
      <c r="I177" s="189">
        <f>+'SCC x Atuacao = Comércio'!I177+'SCC x Atuacao = Serv. Industria'!I177</f>
        <v>115614.07118387148</v>
      </c>
      <c r="J177" s="189">
        <f>+'SCC x Atuacao = Comércio'!J177+'SCC x Atuacao = Serv. Industria'!J177</f>
        <v>15349.348121356026</v>
      </c>
      <c r="K177" s="189">
        <f>+'SCC x Atuacao = Comércio'!K177+'SCC x Atuacao = Serv. Industria'!K177</f>
        <v>312509.36945850932</v>
      </c>
      <c r="L177" s="190">
        <f t="shared" si="5"/>
        <v>5017004.1364712277</v>
      </c>
      <c r="N177" s="1" t="s">
        <v>540</v>
      </c>
      <c r="O177" s="9">
        <f>+B177/'Total x Ano'!$G$30</f>
        <v>2.7726995316187772E-3</v>
      </c>
      <c r="P177" s="9">
        <f>+C177/'Total x Ano'!$G$30</f>
        <v>3.4087285859024202E-4</v>
      </c>
      <c r="Q177" s="9">
        <f>+D177/'Total x Ano'!$G$30</f>
        <v>6.6040200161120123E-3</v>
      </c>
      <c r="R177" s="9">
        <f>+E177/'Total x Ano'!$G$30</f>
        <v>6.6579721924214054E-5</v>
      </c>
      <c r="S177" s="9">
        <f>+F177/'Total x Ano'!$G$30</f>
        <v>1.1089400292731132E-2</v>
      </c>
      <c r="T177" s="9">
        <f>+G177/'Total x Ano'!$G$30</f>
        <v>2.3619452856715867E-4</v>
      </c>
      <c r="U177" s="9">
        <f>+H177/'Total x Ano'!$G$30</f>
        <v>2.4646522015655024E-4</v>
      </c>
      <c r="V177" s="9">
        <f>+I177/'Total x Ano'!$G$30</f>
        <v>5.3986312951033639E-4</v>
      </c>
      <c r="W177" s="9">
        <f>+J177/'Total x Ano'!$G$30</f>
        <v>7.1674209098302792E-5</v>
      </c>
      <c r="X177" s="9">
        <f>+K177/'Total x Ano'!$G$30</f>
        <v>1.4592712156019005E-3</v>
      </c>
      <c r="Y177" s="9">
        <f>+L177/'Total x Ano'!$G$30</f>
        <v>2.3427040723910632E-2</v>
      </c>
    </row>
    <row r="178" spans="1:25" x14ac:dyDescent="0.25">
      <c r="A178" s="1" t="s">
        <v>541</v>
      </c>
      <c r="B178" s="189">
        <f>+'SCC x Atuacao = Comércio'!B178+'SCC x Atuacao = Serv. Industria'!B178</f>
        <v>22705.328129316338</v>
      </c>
      <c r="C178" s="189">
        <f>+'SCC x Atuacao = Comércio'!C178+'SCC x Atuacao = Serv. Industria'!C178</f>
        <v>6609.5681424196282</v>
      </c>
      <c r="D178" s="189">
        <f>+'SCC x Atuacao = Comércio'!D178+'SCC x Atuacao = Serv. Industria'!D178</f>
        <v>379748.2247675822</v>
      </c>
      <c r="E178" s="189">
        <f>+'SCC x Atuacao = Comércio'!E178+'SCC x Atuacao = Serv. Industria'!E178</f>
        <v>4569.5080455170473</v>
      </c>
      <c r="F178" s="189">
        <f>+'SCC x Atuacao = Comércio'!F178+'SCC x Atuacao = Serv. Industria'!F178</f>
        <v>220405.4606080412</v>
      </c>
      <c r="G178" s="189">
        <f>+'SCC x Atuacao = Comércio'!G178+'SCC x Atuacao = Serv. Industria'!G178</f>
        <v>17271.068809869554</v>
      </c>
      <c r="H178" s="189">
        <f>+'SCC x Atuacao = Comércio'!H178+'SCC x Atuacao = Serv. Industria'!H178</f>
        <v>10691.804631048522</v>
      </c>
      <c r="I178" s="189">
        <f>+'SCC x Atuacao = Comércio'!I178+'SCC x Atuacao = Serv. Industria'!I178</f>
        <v>11760.319068115343</v>
      </c>
      <c r="J178" s="189">
        <f>+'SCC x Atuacao = Comércio'!J178+'SCC x Atuacao = Serv. Industria'!J178</f>
        <v>411.15175603609907</v>
      </c>
      <c r="K178" s="189">
        <f>+'SCC x Atuacao = Comércio'!K178+'SCC x Atuacao = Serv. Industria'!K178</f>
        <v>34285.243717688776</v>
      </c>
      <c r="L178" s="190">
        <f t="shared" si="5"/>
        <v>708457.67767563462</v>
      </c>
      <c r="N178" s="1" t="s">
        <v>541</v>
      </c>
      <c r="O178" s="9">
        <f>+B178/'Total x Ano'!$G$30</f>
        <v>1.0602316288090188E-4</v>
      </c>
      <c r="P178" s="9">
        <f>+C178/'Total x Ano'!$G$30</f>
        <v>3.0863562761348941E-5</v>
      </c>
      <c r="Q178" s="9">
        <f>+D178/'Total x Ano'!$G$30</f>
        <v>1.7732449255503891E-3</v>
      </c>
      <c r="R178" s="9">
        <f>+E178/'Total x Ano'!$G$30</f>
        <v>2.1337445247924419E-5</v>
      </c>
      <c r="S178" s="9">
        <f>+F178/'Total x Ano'!$G$30</f>
        <v>1.0291894447327758E-3</v>
      </c>
      <c r="T178" s="9">
        <f>+G178/'Total x Ano'!$G$30</f>
        <v>8.0647737444136195E-5</v>
      </c>
      <c r="U178" s="9">
        <f>+H178/'Total x Ano'!$G$30</f>
        <v>4.9925679885894295E-5</v>
      </c>
      <c r="V178" s="9">
        <f>+I178/'Total x Ano'!$G$30</f>
        <v>5.4915137847325736E-5</v>
      </c>
      <c r="W178" s="9">
        <f>+J178/'Total x Ano'!$G$30</f>
        <v>1.9198845905556492E-6</v>
      </c>
      <c r="X178" s="9">
        <f>+K178/'Total x Ano'!$G$30</f>
        <v>1.6009590164867555E-4</v>
      </c>
      <c r="Y178" s="9">
        <f>+L178/'Total x Ano'!$G$30</f>
        <v>3.3081628825899273E-3</v>
      </c>
    </row>
    <row r="179" spans="1:25" x14ac:dyDescent="0.25">
      <c r="A179" s="1" t="s">
        <v>542</v>
      </c>
      <c r="B179" s="189">
        <f>+'SCC x Atuacao = Comércio'!B179+'SCC x Atuacao = Serv. Industria'!B179</f>
        <v>75179.152124629618</v>
      </c>
      <c r="C179" s="189">
        <f>+'SCC x Atuacao = Comércio'!C179+'SCC x Atuacao = Serv. Industria'!C179</f>
        <v>9875.5913309134939</v>
      </c>
      <c r="D179" s="189">
        <f>+'SCC x Atuacao = Comércio'!D179+'SCC x Atuacao = Serv. Industria'!D179</f>
        <v>285066.75506370218</v>
      </c>
      <c r="E179" s="189">
        <f>+'SCC x Atuacao = Comércio'!E179+'SCC x Atuacao = Serv. Industria'!E179</f>
        <v>18917.82653311321</v>
      </c>
      <c r="F179" s="189">
        <f>+'SCC x Atuacao = Comércio'!F179+'SCC x Atuacao = Serv. Industria'!F179</f>
        <v>267362.58778453054</v>
      </c>
      <c r="G179" s="189">
        <f>+'SCC x Atuacao = Comércio'!G179+'SCC x Atuacao = Serv. Industria'!G179</f>
        <v>17931.617128833677</v>
      </c>
      <c r="H179" s="189">
        <f>+'SCC x Atuacao = Comércio'!H179+'SCC x Atuacao = Serv. Industria'!H179</f>
        <v>34274.343752124099</v>
      </c>
      <c r="I179" s="189">
        <f>+'SCC x Atuacao = Comércio'!I179+'SCC x Atuacao = Serv. Industria'!I179</f>
        <v>6263.5039800024379</v>
      </c>
      <c r="J179" s="189">
        <f>+'SCC x Atuacao = Comércio'!J179+'SCC x Atuacao = Serv. Industria'!J179</f>
        <v>894.56654798157308</v>
      </c>
      <c r="K179" s="189">
        <f>+'SCC x Atuacao = Comércio'!K179+'SCC x Atuacao = Serv. Industria'!K179</f>
        <v>53850.709055191517</v>
      </c>
      <c r="L179" s="190">
        <f t="shared" si="5"/>
        <v>769616.65330102236</v>
      </c>
      <c r="N179" s="1" t="s">
        <v>542</v>
      </c>
      <c r="O179" s="9">
        <f>+B179/'Total x Ano'!$G$30</f>
        <v>3.5105114735893962E-4</v>
      </c>
      <c r="P179" s="9">
        <f>+C179/'Total x Ano'!$G$30</f>
        <v>4.6114349119260695E-5</v>
      </c>
      <c r="Q179" s="9">
        <f>+D179/'Total x Ano'!$G$30</f>
        <v>1.3311271623960934E-3</v>
      </c>
      <c r="R179" s="9">
        <f>+E179/'Total x Ano'!$G$30</f>
        <v>8.8337318555779091E-5</v>
      </c>
      <c r="S179" s="9">
        <f>+F179/'Total x Ano'!$G$30</f>
        <v>1.2484570595717804E-3</v>
      </c>
      <c r="T179" s="9">
        <f>+G179/'Total x Ano'!$G$30</f>
        <v>8.3732186240179546E-5</v>
      </c>
      <c r="U179" s="9">
        <f>+H179/'Total x Ano'!$G$30</f>
        <v>1.6004500395550513E-4</v>
      </c>
      <c r="V179" s="9">
        <f>+I179/'Total x Ano'!$G$30</f>
        <v>2.9247606504287554E-5</v>
      </c>
      <c r="W179" s="9">
        <f>+J179/'Total x Ano'!$G$30</f>
        <v>4.1772034424816856E-6</v>
      </c>
      <c r="X179" s="9">
        <f>+K179/'Total x Ano'!$G$30</f>
        <v>2.5145738766218573E-4</v>
      </c>
      <c r="Y179" s="9">
        <f>+L179/'Total x Ano'!$G$30</f>
        <v>3.593746424806493E-3</v>
      </c>
    </row>
    <row r="180" spans="1:25" x14ac:dyDescent="0.25">
      <c r="A180" s="1" t="s">
        <v>543</v>
      </c>
      <c r="B180" s="189">
        <f>+'SCC x Atuacao = Comércio'!B180+'SCC x Atuacao = Serv. Industria'!B180</f>
        <v>233236.02172538973</v>
      </c>
      <c r="C180" s="189">
        <f>+'SCC x Atuacao = Comércio'!C180+'SCC x Atuacao = Serv. Industria'!C180</f>
        <v>169544.84605972318</v>
      </c>
      <c r="D180" s="189">
        <f>+'SCC x Atuacao = Comércio'!D180+'SCC x Atuacao = Serv. Industria'!D180</f>
        <v>1560937.6819557862</v>
      </c>
      <c r="E180" s="189">
        <f>+'SCC x Atuacao = Comércio'!E180+'SCC x Atuacao = Serv. Industria'!E180</f>
        <v>17950.563371127268</v>
      </c>
      <c r="F180" s="189">
        <f>+'SCC x Atuacao = Comércio'!F180+'SCC x Atuacao = Serv. Industria'!F180</f>
        <v>1665106.1399976895</v>
      </c>
      <c r="G180" s="189">
        <f>+'SCC x Atuacao = Comércio'!G180+'SCC x Atuacao = Serv. Industria'!G180</f>
        <v>77585.204246724315</v>
      </c>
      <c r="H180" s="189">
        <f>+'SCC x Atuacao = Comércio'!H180+'SCC x Atuacao = Serv. Industria'!H180</f>
        <v>53956.01465378968</v>
      </c>
      <c r="I180" s="189">
        <f>+'SCC x Atuacao = Comércio'!I180+'SCC x Atuacao = Serv. Industria'!I180</f>
        <v>134634.90612262589</v>
      </c>
      <c r="J180" s="189">
        <f>+'SCC x Atuacao = Comércio'!J180+'SCC x Atuacao = Serv. Industria'!J180</f>
        <v>39386.825796503093</v>
      </c>
      <c r="K180" s="189">
        <f>+'SCC x Atuacao = Comércio'!K180+'SCC x Atuacao = Serv. Industria'!K180</f>
        <v>350572.01550989447</v>
      </c>
      <c r="L180" s="190">
        <f t="shared" si="5"/>
        <v>4302910.2194392532</v>
      </c>
      <c r="N180" s="1" t="s">
        <v>543</v>
      </c>
      <c r="O180" s="9">
        <f>+B180/'Total x Ano'!$G$30</f>
        <v>1.0891021076747216E-3</v>
      </c>
      <c r="P180" s="9">
        <f>+C180/'Total x Ano'!$G$30</f>
        <v>7.9169438675488182E-4</v>
      </c>
      <c r="Q180" s="9">
        <f>+D180/'Total x Ano'!$G$30</f>
        <v>7.288842035594878E-3</v>
      </c>
      <c r="R180" s="9">
        <f>+E180/'Total x Ano'!$G$30</f>
        <v>8.38206562469213E-5</v>
      </c>
      <c r="S180" s="9">
        <f>+F180/'Total x Ano'!$G$30</f>
        <v>7.7752595553562034E-3</v>
      </c>
      <c r="T180" s="9">
        <f>+G180/'Total x Ano'!$G$30</f>
        <v>3.6228627484037926E-4</v>
      </c>
      <c r="U180" s="9">
        <f>+H180/'Total x Ano'!$G$30</f>
        <v>2.5194911509148583E-4</v>
      </c>
      <c r="V180" s="9">
        <f>+I180/'Total x Ano'!$G$30</f>
        <v>6.2868144868884147E-4</v>
      </c>
      <c r="W180" s="9">
        <f>+J180/'Total x Ano'!$G$30</f>
        <v>1.8391788143297329E-4</v>
      </c>
      <c r="X180" s="9">
        <f>+K180/'Total x Ano'!$G$30</f>
        <v>1.6370058027877865E-3</v>
      </c>
      <c r="Y180" s="9">
        <f>+L180/'Total x Ano'!$G$30</f>
        <v>2.0092559264469071E-2</v>
      </c>
    </row>
    <row r="181" spans="1:25" x14ac:dyDescent="0.25">
      <c r="A181" s="1" t="s">
        <v>544</v>
      </c>
      <c r="B181" s="189">
        <f>+'SCC x Atuacao = Comércio'!B181+'SCC x Atuacao = Serv. Industria'!B181</f>
        <v>913356.6567948435</v>
      </c>
      <c r="C181" s="189">
        <f>+'SCC x Atuacao = Comércio'!C181+'SCC x Atuacao = Serv. Industria'!C181</f>
        <v>352603.98046696512</v>
      </c>
      <c r="D181" s="189">
        <f>+'SCC x Atuacao = Comércio'!D181+'SCC x Atuacao = Serv. Industria'!D181</f>
        <v>3982850.634947008</v>
      </c>
      <c r="E181" s="189">
        <f>+'SCC x Atuacao = Comércio'!E181+'SCC x Atuacao = Serv. Industria'!E181</f>
        <v>55350.140294758326</v>
      </c>
      <c r="F181" s="189">
        <f>+'SCC x Atuacao = Comércio'!F181+'SCC x Atuacao = Serv. Industria'!F181</f>
        <v>4497760.7709207861</v>
      </c>
      <c r="G181" s="189">
        <f>+'SCC x Atuacao = Comércio'!G181+'SCC x Atuacao = Serv. Industria'!G181</f>
        <v>302424.6743730405</v>
      </c>
      <c r="H181" s="189">
        <f>+'SCC x Atuacao = Comércio'!H181+'SCC x Atuacao = Serv. Industria'!H181</f>
        <v>363132.20082641643</v>
      </c>
      <c r="I181" s="189">
        <f>+'SCC x Atuacao = Comércio'!I181+'SCC x Atuacao = Serv. Industria'!I181</f>
        <v>287965.20109345898</v>
      </c>
      <c r="J181" s="189">
        <f>+'SCC x Atuacao = Comércio'!J181+'SCC x Atuacao = Serv. Industria'!J181</f>
        <v>237374.46317026415</v>
      </c>
      <c r="K181" s="189">
        <f>+'SCC x Atuacao = Comércio'!K181+'SCC x Atuacao = Serv. Industria'!K181</f>
        <v>635254.66081341635</v>
      </c>
      <c r="L181" s="190">
        <f t="shared" si="5"/>
        <v>11628073.383700956</v>
      </c>
      <c r="N181" s="1" t="s">
        <v>544</v>
      </c>
      <c r="O181" s="9">
        <f>+B181/'Total x Ano'!$G$30</f>
        <v>4.2649443795830079E-3</v>
      </c>
      <c r="P181" s="9">
        <f>+C181/'Total x Ano'!$G$30</f>
        <v>1.6464941198200175E-3</v>
      </c>
      <c r="Q181" s="9">
        <f>+D181/'Total x Ano'!$G$30</f>
        <v>1.8598032109215103E-2</v>
      </c>
      <c r="R181" s="9">
        <f>+E181/'Total x Ano'!$G$30</f>
        <v>2.5845902364982168E-4</v>
      </c>
      <c r="S181" s="9">
        <f>+F181/'Total x Ano'!$G$30</f>
        <v>2.1002419348388597E-2</v>
      </c>
      <c r="T181" s="9">
        <f>+G181/'Total x Ano'!$G$30</f>
        <v>1.4121804506694896E-3</v>
      </c>
      <c r="U181" s="9">
        <f>+H181/'Total x Ano'!$G$30</f>
        <v>1.6956559383878315E-3</v>
      </c>
      <c r="V181" s="9">
        <f>+I181/'Total x Ano'!$G$30</f>
        <v>1.3446615369606975E-3</v>
      </c>
      <c r="W181" s="9">
        <f>+J181/'Total x Ano'!$G$30</f>
        <v>1.108426675409837E-3</v>
      </c>
      <c r="X181" s="9">
        <f>+K181/'Total x Ano'!$G$30</f>
        <v>2.9663393539470901E-3</v>
      </c>
      <c r="Y181" s="9">
        <f>+L181/'Total x Ano'!$G$30</f>
        <v>5.4297612936031484E-2</v>
      </c>
    </row>
    <row r="182" spans="1:25" x14ac:dyDescent="0.25">
      <c r="A182" s="1" t="s">
        <v>545</v>
      </c>
      <c r="B182" s="189">
        <f>+'SCC x Atuacao = Comércio'!B182+'SCC x Atuacao = Serv. Industria'!B182</f>
        <v>142235.85923480382</v>
      </c>
      <c r="C182" s="189">
        <f>+'SCC x Atuacao = Comércio'!C182+'SCC x Atuacao = Serv. Industria'!C182</f>
        <v>65092.384701235998</v>
      </c>
      <c r="D182" s="189">
        <f>+'SCC x Atuacao = Comércio'!D182+'SCC x Atuacao = Serv. Industria'!D182</f>
        <v>1045074.0826573672</v>
      </c>
      <c r="E182" s="189">
        <f>+'SCC x Atuacao = Comércio'!E182+'SCC x Atuacao = Serv. Industria'!E182</f>
        <v>6050.8244488752471</v>
      </c>
      <c r="F182" s="189">
        <f>+'SCC x Atuacao = Comércio'!F182+'SCC x Atuacao = Serv. Industria'!F182</f>
        <v>1031204.6110619631</v>
      </c>
      <c r="G182" s="189">
        <f>+'SCC x Atuacao = Comércio'!G182+'SCC x Atuacao = Serv. Industria'!G182</f>
        <v>53204.330106512498</v>
      </c>
      <c r="H182" s="189">
        <f>+'SCC x Atuacao = Comércio'!H182+'SCC x Atuacao = Serv. Industria'!H182</f>
        <v>63043.45555249574</v>
      </c>
      <c r="I182" s="189">
        <f>+'SCC x Atuacao = Comércio'!I182+'SCC x Atuacao = Serv. Industria'!I182</f>
        <v>95826.012472592643</v>
      </c>
      <c r="J182" s="189">
        <f>+'SCC x Atuacao = Comércio'!J182+'SCC x Atuacao = Serv. Industria'!J182</f>
        <v>3932.5175784577159</v>
      </c>
      <c r="K182" s="189">
        <f>+'SCC x Atuacao = Comércio'!K182+'SCC x Atuacao = Serv. Industria'!K182</f>
        <v>124715.57327975024</v>
      </c>
      <c r="L182" s="190">
        <f t="shared" si="5"/>
        <v>2630379.6510940543</v>
      </c>
      <c r="N182" s="1" t="s">
        <v>545</v>
      </c>
      <c r="O182" s="9">
        <f>+B182/'Total x Ano'!$G$30</f>
        <v>6.6417431121312354E-4</v>
      </c>
      <c r="P182" s="9">
        <f>+C182/'Total x Ano'!$G$30</f>
        <v>3.0395070558679785E-4</v>
      </c>
      <c r="Q182" s="9">
        <f>+D182/'Total x Ano'!$G$30</f>
        <v>4.8800025728378427E-3</v>
      </c>
      <c r="R182" s="9">
        <f>+E182/'Total x Ano'!$G$30</f>
        <v>2.8254493502717781E-5</v>
      </c>
      <c r="S182" s="9">
        <f>+F182/'Total x Ano'!$G$30</f>
        <v>4.8152386884466308E-3</v>
      </c>
      <c r="T182" s="9">
        <f>+G182/'Total x Ano'!$G$30</f>
        <v>2.4843910313582837E-4</v>
      </c>
      <c r="U182" s="9">
        <f>+H182/'Total x Ano'!$G$30</f>
        <v>2.9438317378848702E-4</v>
      </c>
      <c r="V182" s="9">
        <f>+I182/'Total x Ano'!$G$30</f>
        <v>4.4746223753054117E-4</v>
      </c>
      <c r="W182" s="9">
        <f>+J182/'Total x Ano'!$G$30</f>
        <v>1.8363000498305783E-5</v>
      </c>
      <c r="X182" s="9">
        <f>+K182/'Total x Ano'!$G$30</f>
        <v>5.8236284735965868E-4</v>
      </c>
      <c r="Y182" s="9">
        <f>+L182/'Total x Ano'!$G$30</f>
        <v>1.2282631133899933E-2</v>
      </c>
    </row>
    <row r="183" spans="1:25" x14ac:dyDescent="0.25">
      <c r="A183" s="1" t="s">
        <v>546</v>
      </c>
      <c r="B183" s="189">
        <f>+'SCC x Atuacao = Comércio'!B183+'SCC x Atuacao = Serv. Industria'!B183</f>
        <v>1360691.479974265</v>
      </c>
      <c r="C183" s="189">
        <f>+'SCC x Atuacao = Comércio'!C183+'SCC x Atuacao = Serv. Industria'!C183</f>
        <v>510043.61021440022</v>
      </c>
      <c r="D183" s="189">
        <f>+'SCC x Atuacao = Comércio'!D183+'SCC x Atuacao = Serv. Industria'!D183</f>
        <v>22168764.470969439</v>
      </c>
      <c r="E183" s="189">
        <f>+'SCC x Atuacao = Comércio'!E183+'SCC x Atuacao = Serv. Industria'!E183</f>
        <v>291518.12192926992</v>
      </c>
      <c r="F183" s="189">
        <f>+'SCC x Atuacao = Comércio'!F183+'SCC x Atuacao = Serv. Industria'!F183</f>
        <v>8039380.3315369161</v>
      </c>
      <c r="G183" s="189">
        <f>+'SCC x Atuacao = Comércio'!G183+'SCC x Atuacao = Serv. Industria'!G183</f>
        <v>482158.88610969984</v>
      </c>
      <c r="H183" s="189">
        <f>+'SCC x Atuacao = Comércio'!H183+'SCC x Atuacao = Serv. Industria'!H183</f>
        <v>247257.08147488689</v>
      </c>
      <c r="I183" s="189">
        <f>+'SCC x Atuacao = Comércio'!I183+'SCC x Atuacao = Serv. Industria'!I183</f>
        <v>598971.42642154591</v>
      </c>
      <c r="J183" s="189">
        <f>+'SCC x Atuacao = Comércio'!J183+'SCC x Atuacao = Serv. Industria'!J183</f>
        <v>696267.75052549248</v>
      </c>
      <c r="K183" s="189">
        <f>+'SCC x Atuacao = Comércio'!K183+'SCC x Atuacao = Serv. Industria'!K183</f>
        <v>1487950.6782691535</v>
      </c>
      <c r="L183" s="190">
        <f t="shared" si="5"/>
        <v>35883003.837425068</v>
      </c>
      <c r="N183" s="1" t="s">
        <v>546</v>
      </c>
      <c r="O183" s="9">
        <f>+B183/'Total x Ano'!$G$30</f>
        <v>6.3537868111977281E-3</v>
      </c>
      <c r="P183" s="9">
        <f>+C183/'Total x Ano'!$G$30</f>
        <v>2.3816628614277964E-3</v>
      </c>
      <c r="Q183" s="9">
        <f>+D183/'Total x Ano'!$G$30</f>
        <v>0.10351766391515764</v>
      </c>
      <c r="R183" s="9">
        <f>+E183/'Total x Ano'!$G$30</f>
        <v>1.3612519998834405E-3</v>
      </c>
      <c r="S183" s="9">
        <f>+F183/'Total x Ano'!$G$30</f>
        <v>3.7540110651451845E-2</v>
      </c>
      <c r="T183" s="9">
        <f>+G183/'Total x Ano'!$G$30</f>
        <v>2.2514543646025768E-3</v>
      </c>
      <c r="U183" s="9">
        <f>+H183/'Total x Ano'!$G$30</f>
        <v>1.1545738371787934E-3</v>
      </c>
      <c r="V183" s="9">
        <f>+I183/'Total x Ano'!$G$30</f>
        <v>2.7969137791275709E-3</v>
      </c>
      <c r="W183" s="9">
        <f>+J183/'Total x Ano'!$G$30</f>
        <v>3.2512416778231429E-3</v>
      </c>
      <c r="X183" s="9">
        <f>+K183/'Total x Ano'!$G$30</f>
        <v>6.948027186499374E-3</v>
      </c>
      <c r="Y183" s="9">
        <f>+L183/'Total x Ano'!$G$30</f>
        <v>0.1675566870843499</v>
      </c>
    </row>
    <row r="184" spans="1:25" x14ac:dyDescent="0.25">
      <c r="A184" s="1" t="s">
        <v>547</v>
      </c>
      <c r="B184" s="189">
        <f>+'SCC x Atuacao = Comércio'!B184+'SCC x Atuacao = Serv. Industria'!B184</f>
        <v>5585991.8556049215</v>
      </c>
      <c r="C184" s="189">
        <f>+'SCC x Atuacao = Comércio'!C184+'SCC x Atuacao = Serv. Industria'!C184</f>
        <v>2083090.2582762949</v>
      </c>
      <c r="D184" s="189">
        <f>+'SCC x Atuacao = Comércio'!D184+'SCC x Atuacao = Serv. Industria'!D184</f>
        <v>36866436.906016931</v>
      </c>
      <c r="E184" s="189">
        <f>+'SCC x Atuacao = Comércio'!E184+'SCC x Atuacao = Serv. Industria'!E184</f>
        <v>2126532.2466815496</v>
      </c>
      <c r="F184" s="189">
        <f>+'SCC x Atuacao = Comércio'!F184+'SCC x Atuacao = Serv. Industria'!F184</f>
        <v>35648707.975417688</v>
      </c>
      <c r="G184" s="189">
        <f>+'SCC x Atuacao = Comércio'!G184+'SCC x Atuacao = Serv. Industria'!G184</f>
        <v>1787986.8668376245</v>
      </c>
      <c r="H184" s="189">
        <f>+'SCC x Atuacao = Comércio'!H184+'SCC x Atuacao = Serv. Industria'!H184</f>
        <v>3605214.631670902</v>
      </c>
      <c r="I184" s="189">
        <f>+'SCC x Atuacao = Comércio'!I184+'SCC x Atuacao = Serv. Industria'!I184</f>
        <v>1519733.5717657546</v>
      </c>
      <c r="J184" s="189">
        <f>+'SCC x Atuacao = Comércio'!J184+'SCC x Atuacao = Serv. Industria'!J184</f>
        <v>496150.21704697341</v>
      </c>
      <c r="K184" s="189">
        <f>+'SCC x Atuacao = Comércio'!K184+'SCC x Atuacao = Serv. Industria'!K184</f>
        <v>11701646.565003557</v>
      </c>
      <c r="L184" s="190">
        <f t="shared" si="5"/>
        <v>101421491.0943222</v>
      </c>
      <c r="N184" s="1" t="s">
        <v>547</v>
      </c>
      <c r="O184" s="9">
        <f>+B184/'Total x Ano'!$G$30</f>
        <v>2.6083944745705138E-2</v>
      </c>
      <c r="P184" s="9">
        <f>+C184/'Total x Ano'!$G$30</f>
        <v>9.7270480519365925E-3</v>
      </c>
      <c r="Q184" s="9">
        <f>+D184/'Total x Ano'!$G$30</f>
        <v>0.1721488552230325</v>
      </c>
      <c r="R184" s="9">
        <f>+E184/'Total x Ano'!$G$30</f>
        <v>9.9299016282570172E-3</v>
      </c>
      <c r="S184" s="9">
        <f>+F184/'Total x Ano'!$G$30</f>
        <v>0.16646263602292277</v>
      </c>
      <c r="T184" s="9">
        <f>+G184/'Total x Ano'!$G$30</f>
        <v>8.3490545360969774E-3</v>
      </c>
      <c r="U184" s="9">
        <f>+H184/'Total x Ano'!$G$30</f>
        <v>1.6834650260822457E-2</v>
      </c>
      <c r="V184" s="9">
        <f>+I184/'Total x Ano'!$G$30</f>
        <v>7.0964382940079075E-3</v>
      </c>
      <c r="W184" s="9">
        <f>+J184/'Total x Ano'!$G$30</f>
        <v>2.3167872745889265E-3</v>
      </c>
      <c r="X184" s="9">
        <f>+K184/'Total x Ano'!$G$30</f>
        <v>5.4641164957851429E-2</v>
      </c>
      <c r="Y184" s="9">
        <f>+L184/'Total x Ano'!$G$30</f>
        <v>0.47359048099522177</v>
      </c>
    </row>
    <row r="185" spans="1:25" x14ac:dyDescent="0.25">
      <c r="A185" s="1" t="s">
        <v>548</v>
      </c>
      <c r="B185" s="189">
        <f>+'SCC x Atuacao = Comércio'!B185+'SCC x Atuacao = Serv. Industria'!B185</f>
        <v>858984.03522665077</v>
      </c>
      <c r="C185" s="189">
        <f>+'SCC x Atuacao = Comércio'!C185+'SCC x Atuacao = Serv. Industria'!C185</f>
        <v>338689.5310055163</v>
      </c>
      <c r="D185" s="189">
        <f>+'SCC x Atuacao = Comércio'!D185+'SCC x Atuacao = Serv. Industria'!D185</f>
        <v>3281555.4729413623</v>
      </c>
      <c r="E185" s="189">
        <f>+'SCC x Atuacao = Comércio'!E185+'SCC x Atuacao = Serv. Industria'!E185</f>
        <v>122857.60111668742</v>
      </c>
      <c r="F185" s="189">
        <f>+'SCC x Atuacao = Comércio'!F185+'SCC x Atuacao = Serv. Industria'!F185</f>
        <v>4699450.8568264684</v>
      </c>
      <c r="G185" s="189">
        <f>+'SCC x Atuacao = Comércio'!G185+'SCC x Atuacao = Serv. Industria'!G185</f>
        <v>239430.2551730444</v>
      </c>
      <c r="H185" s="189">
        <f>+'SCC x Atuacao = Comércio'!H185+'SCC x Atuacao = Serv. Industria'!H185</f>
        <v>337387.80581017409</v>
      </c>
      <c r="I185" s="189">
        <f>+'SCC x Atuacao = Comércio'!I185+'SCC x Atuacao = Serv. Industria'!I185</f>
        <v>288898.30733493378</v>
      </c>
      <c r="J185" s="189">
        <f>+'SCC x Atuacao = Comércio'!J185+'SCC x Atuacao = Serv. Industria'!J185</f>
        <v>165782.70969514363</v>
      </c>
      <c r="K185" s="189">
        <f>+'SCC x Atuacao = Comércio'!K185+'SCC x Atuacao = Serv. Industria'!K185</f>
        <v>698548.09015545226</v>
      </c>
      <c r="L185" s="190">
        <f t="shared" si="5"/>
        <v>11031584.665285433</v>
      </c>
      <c r="N185" s="1" t="s">
        <v>548</v>
      </c>
      <c r="O185" s="9">
        <f>+B185/'Total x Ano'!$G$30</f>
        <v>4.0110499068868452E-3</v>
      </c>
      <c r="P185" s="9">
        <f>+C185/'Total x Ano'!$G$30</f>
        <v>1.5815202100290171E-3</v>
      </c>
      <c r="Q185" s="9">
        <f>+D185/'Total x Ano'!$G$30</f>
        <v>1.5323314793286497E-2</v>
      </c>
      <c r="R185" s="9">
        <f>+E185/'Total x Ano'!$G$30</f>
        <v>5.7368699453116566E-4</v>
      </c>
      <c r="S185" s="9">
        <f>+F185/'Total x Ano'!$G$30</f>
        <v>2.1944216829035055E-2</v>
      </c>
      <c r="T185" s="9">
        <f>+G185/'Total x Ano'!$G$30</f>
        <v>1.1180262534964713E-3</v>
      </c>
      <c r="U185" s="9">
        <f>+H185/'Total x Ano'!$G$30</f>
        <v>1.5754417679282951E-3</v>
      </c>
      <c r="V185" s="9">
        <f>+I185/'Total x Ano'!$G$30</f>
        <v>1.3490187025766982E-3</v>
      </c>
      <c r="W185" s="9">
        <f>+J185/'Total x Ano'!$G$30</f>
        <v>7.7412698608618285E-4</v>
      </c>
      <c r="X185" s="9">
        <f>+K185/'Total x Ano'!$G$30</f>
        <v>3.2618897873168276E-3</v>
      </c>
      <c r="Y185" s="9">
        <f>+L185/'Total x Ano'!$G$30</f>
        <v>5.1512292231173047E-2</v>
      </c>
    </row>
    <row r="186" spans="1:25" x14ac:dyDescent="0.25">
      <c r="A186" s="1" t="s">
        <v>549</v>
      </c>
      <c r="B186" s="189">
        <f>+'SCC x Atuacao = Comércio'!B186+'SCC x Atuacao = Serv. Industria'!B186</f>
        <v>479208.93518982234</v>
      </c>
      <c r="C186" s="189">
        <f>+'SCC x Atuacao = Comércio'!C186+'SCC x Atuacao = Serv. Industria'!C186</f>
        <v>106446.99464465363</v>
      </c>
      <c r="D186" s="189">
        <f>+'SCC x Atuacao = Comércio'!D186+'SCC x Atuacao = Serv. Industria'!D186</f>
        <v>2288397.2782911607</v>
      </c>
      <c r="E186" s="189">
        <f>+'SCC x Atuacao = Comércio'!E186+'SCC x Atuacao = Serv. Industria'!E186</f>
        <v>44302.617753397746</v>
      </c>
      <c r="F186" s="189">
        <f>+'SCC x Atuacao = Comércio'!F186+'SCC x Atuacao = Serv. Industria'!F186</f>
        <v>1761466.0592011032</v>
      </c>
      <c r="G186" s="189">
        <f>+'SCC x Atuacao = Comércio'!G186+'SCC x Atuacao = Serv. Industria'!G186</f>
        <v>185241.47066663488</v>
      </c>
      <c r="H186" s="189">
        <f>+'SCC x Atuacao = Comércio'!H186+'SCC x Atuacao = Serv. Industria'!H186</f>
        <v>292011.49911791686</v>
      </c>
      <c r="I186" s="189">
        <f>+'SCC x Atuacao = Comércio'!I186+'SCC x Atuacao = Serv. Industria'!I186</f>
        <v>133996.38626155886</v>
      </c>
      <c r="J186" s="189">
        <f>+'SCC x Atuacao = Comércio'!J186+'SCC x Atuacao = Serv. Industria'!J186</f>
        <v>4118.89770729666</v>
      </c>
      <c r="K186" s="189">
        <f>+'SCC x Atuacao = Comércio'!K186+'SCC x Atuacao = Serv. Industria'!K186</f>
        <v>357909.98008577834</v>
      </c>
      <c r="L186" s="190">
        <f t="shared" si="5"/>
        <v>5653100.1189193232</v>
      </c>
      <c r="N186" s="1" t="s">
        <v>549</v>
      </c>
      <c r="O186" s="9">
        <f>+B186/'Total x Ano'!$G$30</f>
        <v>2.2376794865172425E-3</v>
      </c>
      <c r="P186" s="9">
        <f>+C186/'Total x Ano'!$G$30</f>
        <v>4.9705720996917483E-4</v>
      </c>
      <c r="Q186" s="9">
        <f>+D186/'Total x Ano'!$G$30</f>
        <v>1.0685734907270936E-2</v>
      </c>
      <c r="R186" s="9">
        <f>+E186/'Total x Ano'!$G$30</f>
        <v>2.0687230906185787E-4</v>
      </c>
      <c r="S186" s="9">
        <f>+F186/'Total x Ano'!$G$30</f>
        <v>8.2252148852553133E-3</v>
      </c>
      <c r="T186" s="9">
        <f>+G186/'Total x Ano'!$G$30</f>
        <v>8.6499021308694907E-4</v>
      </c>
      <c r="U186" s="9">
        <f>+H186/'Total x Ano'!$G$30</f>
        <v>1.3635558384245843E-3</v>
      </c>
      <c r="V186" s="9">
        <f>+I186/'Total x Ano'!$G$30</f>
        <v>6.2569986239125385E-4</v>
      </c>
      <c r="W186" s="9">
        <f>+J186/'Total x Ano'!$G$30</f>
        <v>1.9233307707481972E-5</v>
      </c>
      <c r="X186" s="9">
        <f>+K186/'Total x Ano'!$G$30</f>
        <v>1.6712706330079103E-3</v>
      </c>
      <c r="Y186" s="9">
        <f>+L186/'Total x Ano'!$G$30</f>
        <v>2.6397308652692703E-2</v>
      </c>
    </row>
    <row r="187" spans="1:25" x14ac:dyDescent="0.25">
      <c r="A187" s="1" t="s">
        <v>550</v>
      </c>
      <c r="B187" s="189">
        <f>+'SCC x Atuacao = Comércio'!B187+'SCC x Atuacao = Serv. Industria'!B187</f>
        <v>1107635.9502500319</v>
      </c>
      <c r="C187" s="189">
        <f>+'SCC x Atuacao = Comércio'!C187+'SCC x Atuacao = Serv. Industria'!C187</f>
        <v>132932.28546996386</v>
      </c>
      <c r="D187" s="189">
        <f>+'SCC x Atuacao = Comércio'!D187+'SCC x Atuacao = Serv. Industria'!D187</f>
        <v>3926560.6508236434</v>
      </c>
      <c r="E187" s="189">
        <f>+'SCC x Atuacao = Comércio'!E187+'SCC x Atuacao = Serv. Industria'!E187</f>
        <v>29459.386632695245</v>
      </c>
      <c r="F187" s="189">
        <f>+'SCC x Atuacao = Comércio'!F187+'SCC x Atuacao = Serv. Industria'!F187</f>
        <v>3784713.5882328893</v>
      </c>
      <c r="G187" s="189">
        <f>+'SCC x Atuacao = Comércio'!G187+'SCC x Atuacao = Serv. Industria'!G187</f>
        <v>228233.32688534143</v>
      </c>
      <c r="H187" s="189">
        <f>+'SCC x Atuacao = Comércio'!H187+'SCC x Atuacao = Serv. Industria'!H187</f>
        <v>154756.12554418243</v>
      </c>
      <c r="I187" s="189">
        <f>+'SCC x Atuacao = Comércio'!I187+'SCC x Atuacao = Serv. Industria'!I187</f>
        <v>223447.03556238624</v>
      </c>
      <c r="J187" s="189">
        <f>+'SCC x Atuacao = Comércio'!J187+'SCC x Atuacao = Serv. Industria'!J187</f>
        <v>97935.124041463772</v>
      </c>
      <c r="K187" s="189">
        <f>+'SCC x Atuacao = Comércio'!K187+'SCC x Atuacao = Serv. Industria'!K187</f>
        <v>657097.9742613798</v>
      </c>
      <c r="L187" s="190">
        <f t="shared" si="5"/>
        <v>10342771.447703976</v>
      </c>
      <c r="N187" s="1" t="s">
        <v>550</v>
      </c>
      <c r="O187" s="9">
        <f>+B187/'Total x Ano'!$G$30</f>
        <v>5.172136958217906E-3</v>
      </c>
      <c r="P187" s="9">
        <f>+C187/'Total x Ano'!$G$30</f>
        <v>6.2073101407043591E-4</v>
      </c>
      <c r="Q187" s="9">
        <f>+D187/'Total x Ano'!$G$30</f>
        <v>1.8335184458598278E-2</v>
      </c>
      <c r="R187" s="9">
        <f>+E187/'Total x Ano'!$G$30</f>
        <v>1.3756142741213744E-4</v>
      </c>
      <c r="S187" s="9">
        <f>+F187/'Total x Ano'!$G$30</f>
        <v>1.7672825644156877E-2</v>
      </c>
      <c r="T187" s="9">
        <f>+G187/'Total x Ano'!$G$30</f>
        <v>1.0657418846094996E-3</v>
      </c>
      <c r="U187" s="9">
        <f>+H187/'Total x Ano'!$G$30</f>
        <v>7.2263804389609558E-4</v>
      </c>
      <c r="V187" s="9">
        <f>+I187/'Total x Ano'!$G$30</f>
        <v>1.0433921638021656E-3</v>
      </c>
      <c r="W187" s="9">
        <f>+J187/'Total x Ano'!$G$30</f>
        <v>4.5731079281795386E-4</v>
      </c>
      <c r="X187" s="9">
        <f>+K187/'Total x Ano'!$G$30</f>
        <v>3.0683373152345034E-3</v>
      </c>
      <c r="Y187" s="9">
        <f>+L187/'Total x Ano'!$G$30</f>
        <v>4.8295859702815851E-2</v>
      </c>
    </row>
    <row r="188" spans="1:25" x14ac:dyDescent="0.25">
      <c r="A188" s="1" t="s">
        <v>551</v>
      </c>
      <c r="B188" s="189">
        <f>+'SCC x Atuacao = Comércio'!B188+'SCC x Atuacao = Serv. Industria'!B188</f>
        <v>67142.999852528999</v>
      </c>
      <c r="C188" s="189">
        <f>+'SCC x Atuacao = Comércio'!C188+'SCC x Atuacao = Serv. Industria'!C188</f>
        <v>36893.533742984837</v>
      </c>
      <c r="D188" s="189">
        <f>+'SCC x Atuacao = Comércio'!D188+'SCC x Atuacao = Serv. Industria'!D188</f>
        <v>621724.27238927223</v>
      </c>
      <c r="E188" s="189">
        <f>+'SCC x Atuacao = Comércio'!E188+'SCC x Atuacao = Serv. Industria'!E188</f>
        <v>9421.028791201481</v>
      </c>
      <c r="F188" s="189">
        <f>+'SCC x Atuacao = Comércio'!F188+'SCC x Atuacao = Serv. Industria'!F188</f>
        <v>319717.39733752701</v>
      </c>
      <c r="G188" s="189">
        <f>+'SCC x Atuacao = Comércio'!G188+'SCC x Atuacao = Serv. Industria'!G188</f>
        <v>22811.749358645291</v>
      </c>
      <c r="H188" s="189">
        <f>+'SCC x Atuacao = Comércio'!H188+'SCC x Atuacao = Serv. Industria'!H188</f>
        <v>61990.211017171197</v>
      </c>
      <c r="I188" s="189">
        <f>+'SCC x Atuacao = Comércio'!I188+'SCC x Atuacao = Serv. Industria'!I188</f>
        <v>30655.835344731473</v>
      </c>
      <c r="J188" s="189">
        <f>+'SCC x Atuacao = Comércio'!J188+'SCC x Atuacao = Serv. Industria'!J188</f>
        <v>3969.5429045771043</v>
      </c>
      <c r="K188" s="189">
        <f>+'SCC x Atuacao = Comércio'!K188+'SCC x Atuacao = Serv. Industria'!K188</f>
        <v>89779.915356850746</v>
      </c>
      <c r="L188" s="190">
        <f t="shared" si="5"/>
        <v>1264106.4860954904</v>
      </c>
      <c r="N188" s="1" t="s">
        <v>551</v>
      </c>
      <c r="O188" s="9">
        <f>+B188/'Total x Ano'!$G$30</f>
        <v>3.1352611022104611E-4</v>
      </c>
      <c r="P188" s="9">
        <f>+C188/'Total x Ano'!$G$30</f>
        <v>1.7227538465890073E-4</v>
      </c>
      <c r="Q188" s="9">
        <f>+D188/'Total x Ano'!$G$30</f>
        <v>2.903158827880053E-3</v>
      </c>
      <c r="R188" s="9">
        <f>+E188/'Total x Ano'!$G$30</f>
        <v>4.3991756663738481E-5</v>
      </c>
      <c r="S188" s="9">
        <f>+F188/'Total x Ano'!$G$30</f>
        <v>1.4929293027924769E-3</v>
      </c>
      <c r="T188" s="9">
        <f>+G188/'Total x Ano'!$G$30</f>
        <v>1.0652009977901088E-4</v>
      </c>
      <c r="U188" s="9">
        <f>+H188/'Total x Ano'!$G$30</f>
        <v>2.8946501905907125E-4</v>
      </c>
      <c r="V188" s="9">
        <f>+I188/'Total x Ano'!$G$30</f>
        <v>1.4314827803822797E-4</v>
      </c>
      <c r="W188" s="9">
        <f>+J188/'Total x Ano'!$G$30</f>
        <v>1.853589129114158E-5</v>
      </c>
      <c r="X188" s="9">
        <f>+K188/'Total x Ano'!$G$30</f>
        <v>4.1922981844172023E-4</v>
      </c>
      <c r="Y188" s="9">
        <f>+L188/'Total x Ano'!$G$30</f>
        <v>5.9027804888253871E-3</v>
      </c>
    </row>
    <row r="189" spans="1:25" x14ac:dyDescent="0.25">
      <c r="A189" s="1" t="s">
        <v>552</v>
      </c>
      <c r="B189" s="189">
        <f>+'SCC x Atuacao = Comércio'!B189+'SCC x Atuacao = Serv. Industria'!B189</f>
        <v>69459.742692687694</v>
      </c>
      <c r="C189" s="189">
        <f>+'SCC x Atuacao = Comércio'!C189+'SCC x Atuacao = Serv. Industria'!C189</f>
        <v>16721.913241936672</v>
      </c>
      <c r="D189" s="189">
        <f>+'SCC x Atuacao = Comércio'!D189+'SCC x Atuacao = Serv. Industria'!D189</f>
        <v>554438.29977934749</v>
      </c>
      <c r="E189" s="189">
        <f>+'SCC x Atuacao = Comércio'!E189+'SCC x Atuacao = Serv. Industria'!E189</f>
        <v>38374.508299173518</v>
      </c>
      <c r="F189" s="189">
        <f>+'SCC x Atuacao = Comércio'!F189+'SCC x Atuacao = Serv. Industria'!F189</f>
        <v>414030.70340758422</v>
      </c>
      <c r="G189" s="189">
        <f>+'SCC x Atuacao = Comércio'!G189+'SCC x Atuacao = Serv. Industria'!G189</f>
        <v>32108.251512266259</v>
      </c>
      <c r="H189" s="189">
        <f>+'SCC x Atuacao = Comércio'!H189+'SCC x Atuacao = Serv. Industria'!H189</f>
        <v>18072.054586986364</v>
      </c>
      <c r="I189" s="189">
        <f>+'SCC x Atuacao = Comércio'!I189+'SCC x Atuacao = Serv. Industria'!I189</f>
        <v>55931.338089875455</v>
      </c>
      <c r="J189" s="189">
        <f>+'SCC x Atuacao = Comércio'!J189+'SCC x Atuacao = Serv. Industria'!J189</f>
        <v>2295.8963239937966</v>
      </c>
      <c r="K189" s="189">
        <f>+'SCC x Atuacao = Comércio'!K189+'SCC x Atuacao = Serv. Industria'!K189</f>
        <v>73396.374790712289</v>
      </c>
      <c r="L189" s="190">
        <f t="shared" si="5"/>
        <v>1274829.0827245635</v>
      </c>
      <c r="N189" s="1" t="s">
        <v>552</v>
      </c>
      <c r="O189" s="9">
        <f>+B189/'Total x Ano'!$G$30</f>
        <v>3.2434420551992715E-4</v>
      </c>
      <c r="P189" s="9">
        <f>+C189/'Total x Ano'!$G$30</f>
        <v>7.8083440205430963E-5</v>
      </c>
      <c r="Q189" s="9">
        <f>+D189/'Total x Ano'!$G$30</f>
        <v>2.5889651023812818E-3</v>
      </c>
      <c r="R189" s="9">
        <f>+E189/'Total x Ano'!$G$30</f>
        <v>1.7919083664880297E-4</v>
      </c>
      <c r="S189" s="9">
        <f>+F189/'Total x Ano'!$G$30</f>
        <v>1.933327915591697E-3</v>
      </c>
      <c r="T189" s="9">
        <f>+G189/'Total x Ano'!$G$30</f>
        <v>1.4993037583590612E-4</v>
      </c>
      <c r="U189" s="9">
        <f>+H189/'Total x Ano'!$G$30</f>
        <v>8.4387962867387903E-5</v>
      </c>
      <c r="V189" s="9">
        <f>+I189/'Total x Ano'!$G$30</f>
        <v>2.6117294296192192E-4</v>
      </c>
      <c r="W189" s="9">
        <f>+J189/'Total x Ano'!$G$30</f>
        <v>1.0720751910304481E-5</v>
      </c>
      <c r="X189" s="9">
        <f>+K189/'Total x Ano'!$G$30</f>
        <v>3.4272641888209168E-4</v>
      </c>
      <c r="Y189" s="9">
        <f>+L189/'Total x Ano'!$G$30</f>
        <v>5.9528499528047505E-3</v>
      </c>
    </row>
    <row r="190" spans="1:25" x14ac:dyDescent="0.25">
      <c r="A190" s="1" t="s">
        <v>553</v>
      </c>
      <c r="B190" s="189">
        <f>+'SCC x Atuacao = Comércio'!B190+'SCC x Atuacao = Serv. Industria'!B190</f>
        <v>272959.47756354033</v>
      </c>
      <c r="C190" s="189">
        <f>+'SCC x Atuacao = Comércio'!C190+'SCC x Atuacao = Serv. Industria'!C190</f>
        <v>66814.406759196878</v>
      </c>
      <c r="D190" s="189">
        <f>+'SCC x Atuacao = Comércio'!D190+'SCC x Atuacao = Serv. Industria'!D190</f>
        <v>1126888.7193560465</v>
      </c>
      <c r="E190" s="189">
        <f>+'SCC x Atuacao = Comércio'!E190+'SCC x Atuacao = Serv. Industria'!E190</f>
        <v>15715.011602731489</v>
      </c>
      <c r="F190" s="189">
        <f>+'SCC x Atuacao = Comércio'!F190+'SCC x Atuacao = Serv. Industria'!F190</f>
        <v>1066994.9214709336</v>
      </c>
      <c r="G190" s="189">
        <f>+'SCC x Atuacao = Comércio'!G190+'SCC x Atuacao = Serv. Industria'!G190</f>
        <v>62493.046276482797</v>
      </c>
      <c r="H190" s="189">
        <f>+'SCC x Atuacao = Comércio'!H190+'SCC x Atuacao = Serv. Industria'!H190</f>
        <v>67071.216415639705</v>
      </c>
      <c r="I190" s="189">
        <f>+'SCC x Atuacao = Comércio'!I190+'SCC x Atuacao = Serv. Industria'!I190</f>
        <v>85257.119420156683</v>
      </c>
      <c r="J190" s="189">
        <f>+'SCC x Atuacao = Comércio'!J190+'SCC x Atuacao = Serv. Industria'!J190</f>
        <v>4723.3579597076423</v>
      </c>
      <c r="K190" s="189">
        <f>+'SCC x Atuacao = Comércio'!K190+'SCC x Atuacao = Serv. Industria'!K190</f>
        <v>175015.06597629728</v>
      </c>
      <c r="L190" s="190">
        <f t="shared" si="5"/>
        <v>2943932.3428007332</v>
      </c>
      <c r="N190" s="1" t="s">
        <v>553</v>
      </c>
      <c r="O190" s="9">
        <f>+B190/'Total x Ano'!$G$30</f>
        <v>1.2745918924747339E-3</v>
      </c>
      <c r="P190" s="9">
        <f>+C190/'Total x Ano'!$G$30</f>
        <v>3.1199173560829131E-4</v>
      </c>
      <c r="Q190" s="9">
        <f>+D190/'Total x Ano'!$G$30</f>
        <v>5.2620383004583562E-3</v>
      </c>
      <c r="R190" s="9">
        <f>+E190/'Total x Ano'!$G$30</f>
        <v>7.3381684921803946E-5</v>
      </c>
      <c r="S190" s="9">
        <f>+F190/'Total x Ano'!$G$30</f>
        <v>4.9823625409818797E-3</v>
      </c>
      <c r="T190" s="9">
        <f>+G190/'Total x Ano'!$G$30</f>
        <v>2.9181302232493989E-4</v>
      </c>
      <c r="U190" s="9">
        <f>+H190/'Total x Ano'!$G$30</f>
        <v>3.1319091546067453E-4</v>
      </c>
      <c r="V190" s="9">
        <f>+I190/'Total x Ano'!$G$30</f>
        <v>3.9811049668860032E-4</v>
      </c>
      <c r="W190" s="9">
        <f>+J190/'Total x Ano'!$G$30</f>
        <v>2.2055851712633517E-5</v>
      </c>
      <c r="X190" s="9">
        <f>+K190/'Total x Ano'!$G$30</f>
        <v>8.172377312027629E-4</v>
      </c>
      <c r="Y190" s="9">
        <f>+L190/'Total x Ano'!$G$30</f>
        <v>1.3746774171834678E-2</v>
      </c>
    </row>
    <row r="191" spans="1:25" x14ac:dyDescent="0.25">
      <c r="A191" s="1" t="s">
        <v>554</v>
      </c>
      <c r="B191" s="189">
        <f>+'SCC x Atuacao = Comércio'!B191+'SCC x Atuacao = Serv. Industria'!B191</f>
        <v>184557.45682516604</v>
      </c>
      <c r="C191" s="189">
        <f>+'SCC x Atuacao = Comércio'!C191+'SCC x Atuacao = Serv. Industria'!C191</f>
        <v>92308.981679964229</v>
      </c>
      <c r="D191" s="189">
        <f>+'SCC x Atuacao = Comércio'!D191+'SCC x Atuacao = Serv. Industria'!D191</f>
        <v>3416504.5407279688</v>
      </c>
      <c r="E191" s="189">
        <f>+'SCC x Atuacao = Comércio'!E191+'SCC x Atuacao = Serv. Industria'!E191</f>
        <v>7012.1831952450175</v>
      </c>
      <c r="F191" s="189">
        <f>+'SCC x Atuacao = Comércio'!F191+'SCC x Atuacao = Serv. Industria'!F191</f>
        <v>1799638.4980304609</v>
      </c>
      <c r="G191" s="189">
        <f>+'SCC x Atuacao = Comércio'!G191+'SCC x Atuacao = Serv. Industria'!G191</f>
        <v>134308.94521656839</v>
      </c>
      <c r="H191" s="189">
        <f>+'SCC x Atuacao = Comércio'!H191+'SCC x Atuacao = Serv. Industria'!H191</f>
        <v>42979.232996743624</v>
      </c>
      <c r="I191" s="189">
        <f>+'SCC x Atuacao = Comércio'!I191+'SCC x Atuacao = Serv. Industria'!I191</f>
        <v>75826.823624322074</v>
      </c>
      <c r="J191" s="189">
        <f>+'SCC x Atuacao = Comércio'!J191+'SCC x Atuacao = Serv. Industria'!J191</f>
        <v>56227.377459145267</v>
      </c>
      <c r="K191" s="189">
        <f>+'SCC x Atuacao = Comércio'!K191+'SCC x Atuacao = Serv. Industria'!K191</f>
        <v>480902.82027713768</v>
      </c>
      <c r="L191" s="190">
        <f t="shared" si="5"/>
        <v>6290266.8600327214</v>
      </c>
      <c r="N191" s="1" t="s">
        <v>554</v>
      </c>
      <c r="O191" s="9">
        <f>+B191/'Total x Ano'!$G$30</f>
        <v>8.6179619137918947E-4</v>
      </c>
      <c r="P191" s="9">
        <f>+C191/'Total x Ano'!$G$30</f>
        <v>4.3103936416530092E-4</v>
      </c>
      <c r="Q191" s="9">
        <f>+D191/'Total x Ano'!$G$30</f>
        <v>1.5953463228626289E-2</v>
      </c>
      <c r="R191" s="9">
        <f>+E191/'Total x Ano'!$G$30</f>
        <v>3.274358497820005E-5</v>
      </c>
      <c r="S191" s="9">
        <f>+F191/'Total x Ano'!$G$30</f>
        <v>8.4034621528797215E-3</v>
      </c>
      <c r="T191" s="9">
        <f>+G191/'Total x Ano'!$G$30</f>
        <v>6.2715936514796912E-4</v>
      </c>
      <c r="U191" s="9">
        <f>+H191/'Total x Ano'!$G$30</f>
        <v>2.0069272703557216E-4</v>
      </c>
      <c r="V191" s="9">
        <f>+I191/'Total x Ano'!$G$30</f>
        <v>3.5407546748829946E-4</v>
      </c>
      <c r="W191" s="9">
        <f>+J191/'Total x Ano'!$G$30</f>
        <v>2.6255530705234555E-4</v>
      </c>
      <c r="X191" s="9">
        <f>+K191/'Total x Ano'!$G$30</f>
        <v>2.2455891301696542E-3</v>
      </c>
      <c r="Y191" s="9">
        <f>+L191/'Total x Ano'!$G$30</f>
        <v>2.9372576518922538E-2</v>
      </c>
    </row>
    <row r="192" spans="1:25" x14ac:dyDescent="0.25">
      <c r="A192" s="1" t="s">
        <v>94</v>
      </c>
      <c r="B192" s="189">
        <f>+'SCC x Atuacao = Comércio'!B192+'SCC x Atuacao = Serv. Industria'!B192</f>
        <v>12664984.014596436</v>
      </c>
      <c r="C192" s="189">
        <f>+'SCC x Atuacao = Comércio'!C192+'SCC x Atuacao = Serv. Industria'!C192</f>
        <v>4695905.0431633489</v>
      </c>
      <c r="D192" s="189">
        <f>+'SCC x Atuacao = Comércio'!D192+'SCC x Atuacao = Serv. Industria'!D192</f>
        <v>88397256.291174546</v>
      </c>
      <c r="E192" s="189">
        <f>+'SCC x Atuacao = Comércio'!E192+'SCC x Atuacao = Serv. Industria'!E192</f>
        <v>2844952.9945045384</v>
      </c>
      <c r="F192" s="189">
        <f>+'SCC x Atuacao = Comércio'!F192+'SCC x Atuacao = Serv. Industria'!F192</f>
        <v>71896061.050778911</v>
      </c>
      <c r="G192" s="189">
        <f>+'SCC x Atuacao = Comércio'!G192+'SCC x Atuacao = Serv. Industria'!G192</f>
        <v>3901677.6245106263</v>
      </c>
      <c r="H192" s="189">
        <f>+'SCC x Atuacao = Comércio'!H192+'SCC x Atuacao = Serv. Industria'!H192</f>
        <v>5694967.5972311636</v>
      </c>
      <c r="I192" s="189">
        <f>+'SCC x Atuacao = Comércio'!I192+'SCC x Atuacao = Serv. Industria'!I192</f>
        <v>3984899.8184625972</v>
      </c>
      <c r="J192" s="189">
        <f>+'SCC x Atuacao = Comércio'!J192+'SCC x Atuacao = Serv. Industria'!J192</f>
        <v>2197527.1721243029</v>
      </c>
      <c r="K192" s="189">
        <f>+'SCC x Atuacao = Comércio'!K192+'SCC x Atuacao = Serv. Industria'!K192</f>
        <v>17876180.621484518</v>
      </c>
      <c r="L192" s="190">
        <f t="shared" si="5"/>
        <v>214154412.22803098</v>
      </c>
      <c r="N192" s="1" t="s">
        <v>94</v>
      </c>
      <c r="O192" s="9">
        <f>+B192/'Total x Ano'!$G$30</f>
        <v>5.9139496043213891E-2</v>
      </c>
      <c r="P192" s="9">
        <f>+C192/'Total x Ano'!$G$30</f>
        <v>2.192765955325339E-2</v>
      </c>
      <c r="Q192" s="9">
        <f>+D192/'Total x Ano'!$G$30</f>
        <v>0.41277345337647958</v>
      </c>
      <c r="R192" s="9">
        <f>+E192/'Total x Ano'!$G$30</f>
        <v>1.3284587344739087E-2</v>
      </c>
      <c r="S192" s="9">
        <f>+F192/'Total x Ano'!$G$30</f>
        <v>0.33572066203438383</v>
      </c>
      <c r="T192" s="9">
        <f>+G192/'Total x Ano'!$G$30</f>
        <v>1.8218992473319349E-2</v>
      </c>
      <c r="U192" s="9">
        <f>+H192/'Total x Ano'!$G$30</f>
        <v>2.6592810010223736E-2</v>
      </c>
      <c r="V192" s="9">
        <f>+I192/'Total x Ano'!$G$30</f>
        <v>1.8607600828786507E-2</v>
      </c>
      <c r="W192" s="9">
        <f>+J192/'Total x Ano'!$G$30</f>
        <v>1.0261414412439853E-2</v>
      </c>
      <c r="X192" s="9">
        <f>+K192/'Total x Ano'!$G$30</f>
        <v>8.3473323923160689E-2</v>
      </c>
      <c r="Y192" s="9">
        <f>+L192/'Total x Ano'!$G$30</f>
        <v>0.99999999999999989</v>
      </c>
    </row>
    <row r="193" spans="1:25" x14ac:dyDescent="0.25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22"/>
    </row>
    <row r="194" spans="1:2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22"/>
    </row>
    <row r="195" spans="1:25" s="132" customFormat="1" x14ac:dyDescent="0.25">
      <c r="A195" s="122"/>
      <c r="B195" s="15">
        <v>2013</v>
      </c>
      <c r="C195" s="122">
        <v>2013</v>
      </c>
      <c r="D195" s="122">
        <v>2013</v>
      </c>
      <c r="E195" s="122">
        <v>2013</v>
      </c>
      <c r="F195" s="122">
        <v>2013</v>
      </c>
      <c r="G195" s="122">
        <v>2013</v>
      </c>
      <c r="H195" s="122">
        <v>2013</v>
      </c>
      <c r="I195" s="122">
        <v>2013</v>
      </c>
      <c r="J195" s="122">
        <v>2013</v>
      </c>
      <c r="K195" s="122">
        <v>2013</v>
      </c>
      <c r="L195" s="122">
        <v>2013</v>
      </c>
      <c r="N195" s="122"/>
      <c r="O195" s="15">
        <v>2013</v>
      </c>
      <c r="P195" s="122">
        <v>2013</v>
      </c>
      <c r="Q195" s="122">
        <v>2013</v>
      </c>
      <c r="R195" s="122">
        <v>2013</v>
      </c>
      <c r="S195" s="122">
        <v>2013</v>
      </c>
      <c r="T195" s="122">
        <v>2013</v>
      </c>
      <c r="U195" s="122">
        <v>2013</v>
      </c>
      <c r="V195" s="122">
        <v>2013</v>
      </c>
      <c r="W195" s="122">
        <v>2013</v>
      </c>
      <c r="X195" s="122">
        <v>2013</v>
      </c>
      <c r="Y195" s="122">
        <v>2013</v>
      </c>
    </row>
    <row r="196" spans="1:25" s="132" customFormat="1" x14ac:dyDescent="0.25">
      <c r="A196" s="122"/>
      <c r="B196" s="122" t="s">
        <v>779</v>
      </c>
      <c r="C196" s="122" t="s">
        <v>781</v>
      </c>
      <c r="D196" s="122" t="s">
        <v>23</v>
      </c>
      <c r="E196" s="122" t="s">
        <v>786</v>
      </c>
      <c r="F196" s="122" t="s">
        <v>787</v>
      </c>
      <c r="G196" s="122" t="s">
        <v>790</v>
      </c>
      <c r="H196" s="122" t="s">
        <v>25</v>
      </c>
      <c r="I196" s="122" t="s">
        <v>24</v>
      </c>
      <c r="J196" s="122" t="s">
        <v>35</v>
      </c>
      <c r="K196" s="122" t="s">
        <v>794</v>
      </c>
      <c r="L196" s="122" t="s">
        <v>938</v>
      </c>
      <c r="N196" s="122"/>
      <c r="O196" s="122" t="s">
        <v>779</v>
      </c>
      <c r="P196" s="122" t="s">
        <v>781</v>
      </c>
      <c r="Q196" s="122" t="s">
        <v>23</v>
      </c>
      <c r="R196" s="122" t="s">
        <v>786</v>
      </c>
      <c r="S196" s="122" t="s">
        <v>787</v>
      </c>
      <c r="T196" s="122" t="s">
        <v>790</v>
      </c>
      <c r="U196" s="122" t="s">
        <v>25</v>
      </c>
      <c r="V196" s="122" t="s">
        <v>24</v>
      </c>
      <c r="W196" s="122" t="s">
        <v>35</v>
      </c>
      <c r="X196" s="122" t="s">
        <v>794</v>
      </c>
      <c r="Y196" s="122" t="s">
        <v>938</v>
      </c>
    </row>
    <row r="197" spans="1:25" x14ac:dyDescent="0.25">
      <c r="A197" s="1" t="s">
        <v>528</v>
      </c>
      <c r="B197" s="189">
        <f>+'SCC x Atuacao = Comércio'!B197+'SCC x Atuacao = Serv. Industria'!B197</f>
        <v>70463.535614201159</v>
      </c>
      <c r="C197" s="189">
        <f>+'SCC x Atuacao = Comércio'!C197+'SCC x Atuacao = Serv. Industria'!C197</f>
        <v>2473.7110812186329</v>
      </c>
      <c r="D197" s="189">
        <f>+'SCC x Atuacao = Comércio'!D197+'SCC x Atuacao = Serv. Industria'!D197</f>
        <v>329463.23863352719</v>
      </c>
      <c r="E197" s="189">
        <f>+'SCC x Atuacao = Comércio'!E197+'SCC x Atuacao = Serv. Industria'!E197</f>
        <v>1309.498980303978</v>
      </c>
      <c r="F197" s="189">
        <f>+'SCC x Atuacao = Comércio'!F197+'SCC x Atuacao = Serv. Industria'!F197</f>
        <v>203474.29266565287</v>
      </c>
      <c r="G197" s="189">
        <f>+'SCC x Atuacao = Comércio'!G197+'SCC x Atuacao = Serv. Industria'!G197</f>
        <v>12280.906337200424</v>
      </c>
      <c r="H197" s="189">
        <f>+'SCC x Atuacao = Comércio'!H197+'SCC x Atuacao = Serv. Industria'!H197</f>
        <v>12895.555975328578</v>
      </c>
      <c r="I197" s="189">
        <f>+'SCC x Atuacao = Comércio'!I197+'SCC x Atuacao = Serv. Industria'!I197</f>
        <v>22033.20335639979</v>
      </c>
      <c r="J197" s="189">
        <f>+'SCC x Atuacao = Comércio'!J197+'SCC x Atuacao = Serv. Industria'!J197</f>
        <v>4814.9899012603373</v>
      </c>
      <c r="K197" s="189">
        <f>+'SCC x Atuacao = Comércio'!K197+'SCC x Atuacao = Serv. Industria'!K197</f>
        <v>16646.79895426712</v>
      </c>
      <c r="L197" s="190">
        <f>SUM(B197:K197)</f>
        <v>675855.73149936018</v>
      </c>
      <c r="N197" s="1" t="s">
        <v>528</v>
      </c>
      <c r="O197" s="9">
        <f>+B197/'Total x Ano'!$H$30</f>
        <v>3.2419542584439197E-4</v>
      </c>
      <c r="P197" s="9">
        <f>+C197/'Total x Ano'!$H$30</f>
        <v>1.138128835576111E-5</v>
      </c>
      <c r="Q197" s="9">
        <f>+D197/'Total x Ano'!$H$30</f>
        <v>1.5158262215747003E-3</v>
      </c>
      <c r="R197" s="9">
        <f>+E197/'Total x Ano'!$H$30</f>
        <v>6.0248691165148553E-6</v>
      </c>
      <c r="S197" s="9">
        <f>+F197/'Total x Ano'!$H$30</f>
        <v>9.3616413630304911E-4</v>
      </c>
      <c r="T197" s="9">
        <f>+G197/'Total x Ano'!$H$30</f>
        <v>5.6503177495132284E-5</v>
      </c>
      <c r="U197" s="9">
        <f>+H197/'Total x Ano'!$H$30</f>
        <v>5.9331116789423081E-5</v>
      </c>
      <c r="V197" s="9">
        <f>+I197/'Total x Ano'!$H$30</f>
        <v>1.0137248553568904E-4</v>
      </c>
      <c r="W197" s="9">
        <f>+J197/'Total x Ano'!$H$30</f>
        <v>2.2153269600637804E-5</v>
      </c>
      <c r="X197" s="9">
        <f>+K197/'Total x Ano'!$H$30</f>
        <v>7.6590197027197397E-5</v>
      </c>
      <c r="Y197" s="9">
        <f>+L197/'Total x Ano'!$H$30</f>
        <v>3.1095421876424973E-3</v>
      </c>
    </row>
    <row r="198" spans="1:25" x14ac:dyDescent="0.25">
      <c r="A198" s="1" t="s">
        <v>529</v>
      </c>
      <c r="B198" s="189">
        <f>+'SCC x Atuacao = Comércio'!B198+'SCC x Atuacao = Serv. Industria'!B198</f>
        <v>14890.932571800018</v>
      </c>
      <c r="C198" s="189">
        <f>+'SCC x Atuacao = Comércio'!C198+'SCC x Atuacao = Serv. Industria'!C198</f>
        <v>9222.4722038098462</v>
      </c>
      <c r="D198" s="189">
        <f>+'SCC x Atuacao = Comércio'!D198+'SCC x Atuacao = Serv. Industria'!D198</f>
        <v>118690.45655483427</v>
      </c>
      <c r="E198" s="189">
        <f>+'SCC x Atuacao = Comércio'!E198+'SCC x Atuacao = Serv. Industria'!E198</f>
        <v>0</v>
      </c>
      <c r="F198" s="189">
        <f>+'SCC x Atuacao = Comércio'!F198+'SCC x Atuacao = Serv. Industria'!F198</f>
        <v>51787.668103841475</v>
      </c>
      <c r="G198" s="189">
        <f>+'SCC x Atuacao = Comércio'!G198+'SCC x Atuacao = Serv. Industria'!G198</f>
        <v>2818.7019951362931</v>
      </c>
      <c r="H198" s="189">
        <f>+'SCC x Atuacao = Comércio'!H198+'SCC x Atuacao = Serv. Industria'!H198</f>
        <v>6174.8224242256001</v>
      </c>
      <c r="I198" s="189">
        <f>+'SCC x Atuacao = Comércio'!I198+'SCC x Atuacao = Serv. Industria'!I198</f>
        <v>7671.5811871912883</v>
      </c>
      <c r="J198" s="189">
        <f>+'SCC x Atuacao = Comércio'!J198+'SCC x Atuacao = Serv. Industria'!J198</f>
        <v>46590.745962852918</v>
      </c>
      <c r="K198" s="189">
        <f>+'SCC x Atuacao = Comércio'!K198+'SCC x Atuacao = Serv. Industria'!K198</f>
        <v>3827.3011485849033</v>
      </c>
      <c r="L198" s="190">
        <f t="shared" ref="L198:L224" si="6">SUM(B198:K198)</f>
        <v>261674.6821522766</v>
      </c>
      <c r="N198" s="1" t="s">
        <v>529</v>
      </c>
      <c r="O198" s="9">
        <f>+B198/'Total x Ano'!$H$30</f>
        <v>6.8511637746458597E-5</v>
      </c>
      <c r="P198" s="9">
        <f>+C198/'Total x Ano'!$H$30</f>
        <v>4.2431638966035966E-5</v>
      </c>
      <c r="Q198" s="9">
        <f>+D198/'Total x Ano'!$H$30</f>
        <v>5.4608249176052968E-4</v>
      </c>
      <c r="R198" s="9">
        <f>+E198/'Total x Ano'!$H$30</f>
        <v>0</v>
      </c>
      <c r="S198" s="9">
        <f>+F198/'Total x Ano'!$H$30</f>
        <v>2.3826969464514375E-4</v>
      </c>
      <c r="T198" s="9">
        <f>+G198/'Total x Ano'!$H$30</f>
        <v>1.2968555802321666E-5</v>
      </c>
      <c r="U198" s="9">
        <f>+H198/'Total x Ano'!$H$30</f>
        <v>2.8409718131314833E-5</v>
      </c>
      <c r="V198" s="9">
        <f>+I198/'Total x Ano'!$H$30</f>
        <v>3.5296150103771679E-5</v>
      </c>
      <c r="W198" s="9">
        <f>+J198/'Total x Ano'!$H$30</f>
        <v>2.1435919438579572E-4</v>
      </c>
      <c r="X198" s="9">
        <f>+K198/'Total x Ano'!$H$30</f>
        <v>1.7609015995077953E-5</v>
      </c>
      <c r="Y198" s="9">
        <f>+L198/'Total x Ano'!$H$30</f>
        <v>1.2039380975364497E-3</v>
      </c>
    </row>
    <row r="199" spans="1:25" x14ac:dyDescent="0.25">
      <c r="A199" s="1" t="s">
        <v>530</v>
      </c>
      <c r="B199" s="189">
        <f>+'SCC x Atuacao = Comércio'!B199+'SCC x Atuacao = Serv. Industria'!B199</f>
        <v>168633.01468355779</v>
      </c>
      <c r="C199" s="189">
        <f>+'SCC x Atuacao = Comércio'!C199+'SCC x Atuacao = Serv. Industria'!C199</f>
        <v>82335.57827696875</v>
      </c>
      <c r="D199" s="189">
        <f>+'SCC x Atuacao = Comércio'!D199+'SCC x Atuacao = Serv. Industria'!D199</f>
        <v>906468.88205150771</v>
      </c>
      <c r="E199" s="189">
        <f>+'SCC x Atuacao = Comércio'!E199+'SCC x Atuacao = Serv. Industria'!E199</f>
        <v>3898.1131399219539</v>
      </c>
      <c r="F199" s="189">
        <f>+'SCC x Atuacao = Comércio'!F199+'SCC x Atuacao = Serv. Industria'!F199</f>
        <v>457793.80649317894</v>
      </c>
      <c r="G199" s="189">
        <f>+'SCC x Atuacao = Comércio'!G199+'SCC x Atuacao = Serv. Industria'!G199</f>
        <v>20282.155191236699</v>
      </c>
      <c r="H199" s="189">
        <f>+'SCC x Atuacao = Comércio'!H199+'SCC x Atuacao = Serv. Industria'!H199</f>
        <v>155835.24994374753</v>
      </c>
      <c r="I199" s="189">
        <f>+'SCC x Atuacao = Comércio'!I199+'SCC x Atuacao = Serv. Industria'!I199</f>
        <v>58565.851225165228</v>
      </c>
      <c r="J199" s="189">
        <f>+'SCC x Atuacao = Comércio'!J199+'SCC x Atuacao = Serv. Industria'!J199</f>
        <v>2035.9309846823016</v>
      </c>
      <c r="K199" s="189">
        <f>+'SCC x Atuacao = Comércio'!K199+'SCC x Atuacao = Serv. Industria'!K199</f>
        <v>80911.112527605001</v>
      </c>
      <c r="L199" s="190">
        <f t="shared" si="6"/>
        <v>1936759.6945175717</v>
      </c>
      <c r="N199" s="1" t="s">
        <v>530</v>
      </c>
      <c r="O199" s="9">
        <f>+B199/'Total x Ano'!$H$30</f>
        <v>7.7586302660267678E-4</v>
      </c>
      <c r="P199" s="9">
        <f>+C199/'Total x Ano'!$H$30</f>
        <v>3.7881746394040583E-4</v>
      </c>
      <c r="Q199" s="9">
        <f>+D199/'Total x Ano'!$H$30</f>
        <v>4.1705693969201216E-3</v>
      </c>
      <c r="R199" s="9">
        <f>+E199/'Total x Ano'!$H$30</f>
        <v>1.7934814629595773E-5</v>
      </c>
      <c r="S199" s="9">
        <f>+F199/'Total x Ano'!$H$30</f>
        <v>2.1062618665287349E-3</v>
      </c>
      <c r="T199" s="9">
        <f>+G199/'Total x Ano'!$H$30</f>
        <v>9.3316094373496498E-5</v>
      </c>
      <c r="U199" s="9">
        <f>+H199/'Total x Ano'!$H$30</f>
        <v>7.1698183715462774E-4</v>
      </c>
      <c r="V199" s="9">
        <f>+I199/'Total x Ano'!$H$30</f>
        <v>2.6945541282284404E-4</v>
      </c>
      <c r="W199" s="9">
        <f>+J199/'Total x Ano'!$H$30</f>
        <v>9.367107494899067E-6</v>
      </c>
      <c r="X199" s="9">
        <f>+K199/'Total x Ano'!$H$30</f>
        <v>3.7226364463244227E-4</v>
      </c>
      <c r="Y199" s="9">
        <f>+L199/'Total x Ano'!$H$30</f>
        <v>8.910830665099843E-3</v>
      </c>
    </row>
    <row r="200" spans="1:25" x14ac:dyDescent="0.25">
      <c r="A200" s="1" t="s">
        <v>531</v>
      </c>
      <c r="B200" s="189">
        <f>+'SCC x Atuacao = Comércio'!B200+'SCC x Atuacao = Serv. Industria'!B200</f>
        <v>3380.5138068693386</v>
      </c>
      <c r="C200" s="189">
        <f>+'SCC x Atuacao = Comércio'!C200+'SCC x Atuacao = Serv. Industria'!C200</f>
        <v>916.2241033811548</v>
      </c>
      <c r="D200" s="189">
        <f>+'SCC x Atuacao = Comércio'!D200+'SCC x Atuacao = Serv. Industria'!D200</f>
        <v>103508.49922420632</v>
      </c>
      <c r="E200" s="189">
        <f>+'SCC x Atuacao = Comércio'!E200+'SCC x Atuacao = Serv. Industria'!E200</f>
        <v>142.23663181942101</v>
      </c>
      <c r="F200" s="189">
        <f>+'SCC x Atuacao = Comércio'!F200+'SCC x Atuacao = Serv. Industria'!F200</f>
        <v>54827.565368681273</v>
      </c>
      <c r="G200" s="189">
        <f>+'SCC x Atuacao = Comércio'!G200+'SCC x Atuacao = Serv. Industria'!G200</f>
        <v>3717.5981958889106</v>
      </c>
      <c r="H200" s="189">
        <f>+'SCC x Atuacao = Comércio'!H200+'SCC x Atuacao = Serv. Industria'!H200</f>
        <v>5687.868187928083</v>
      </c>
      <c r="I200" s="189">
        <f>+'SCC x Atuacao = Comércio'!I200+'SCC x Atuacao = Serv. Industria'!I200</f>
        <v>9324.6088436375576</v>
      </c>
      <c r="J200" s="189">
        <f>+'SCC x Atuacao = Comércio'!J200+'SCC x Atuacao = Serv. Industria'!J200</f>
        <v>1487.2864096440765</v>
      </c>
      <c r="K200" s="189">
        <f>+'SCC x Atuacao = Comércio'!K200+'SCC x Atuacao = Serv. Industria'!K200</f>
        <v>4345.7569292321068</v>
      </c>
      <c r="L200" s="190">
        <f t="shared" si="6"/>
        <v>187338.15770128826</v>
      </c>
      <c r="N200" s="1" t="s">
        <v>531</v>
      </c>
      <c r="O200" s="9">
        <f>+B200/'Total x Ano'!$H$30</f>
        <v>1.5553393732487865E-5</v>
      </c>
      <c r="P200" s="9">
        <f>+C200/'Total x Ano'!$H$30</f>
        <v>4.2154521594100278E-6</v>
      </c>
      <c r="Q200" s="9">
        <f>+D200/'Total x Ano'!$H$30</f>
        <v>4.7623187925504033E-4</v>
      </c>
      <c r="R200" s="9">
        <f>+E200/'Total x Ano'!$H$30</f>
        <v>6.5441600426981299E-7</v>
      </c>
      <c r="S200" s="9">
        <f>+F200/'Total x Ano'!$H$30</f>
        <v>2.5225594696285059E-4</v>
      </c>
      <c r="T200" s="9">
        <f>+G200/'Total x Ano'!$H$30</f>
        <v>1.7104284077275962E-5</v>
      </c>
      <c r="U200" s="9">
        <f>+H200/'Total x Ano'!$H$30</f>
        <v>2.6169292148895245E-5</v>
      </c>
      <c r="V200" s="9">
        <f>+I200/'Total x Ano'!$H$30</f>
        <v>4.2901559062361456E-5</v>
      </c>
      <c r="W200" s="9">
        <f>+J200/'Total x Ano'!$H$30</f>
        <v>6.8428506563607876E-6</v>
      </c>
      <c r="X200" s="9">
        <f>+K200/'Total x Ano'!$H$30</f>
        <v>1.9994377318822425E-5</v>
      </c>
      <c r="Y200" s="9">
        <f>+L200/'Total x Ano'!$H$30</f>
        <v>8.6192345137777457E-4</v>
      </c>
    </row>
    <row r="201" spans="1:25" x14ac:dyDescent="0.25">
      <c r="A201" s="1" t="s">
        <v>532</v>
      </c>
      <c r="B201" s="189">
        <f>+'SCC x Atuacao = Comércio'!B201+'SCC x Atuacao = Serv. Industria'!B201</f>
        <v>99727.626104966825</v>
      </c>
      <c r="C201" s="189">
        <f>+'SCC x Atuacao = Comércio'!C201+'SCC x Atuacao = Serv. Industria'!C201</f>
        <v>68206.154219658711</v>
      </c>
      <c r="D201" s="189">
        <f>+'SCC x Atuacao = Comércio'!D201+'SCC x Atuacao = Serv. Industria'!D201</f>
        <v>730353.80535329471</v>
      </c>
      <c r="E201" s="189">
        <f>+'SCC x Atuacao = Comércio'!E201+'SCC x Atuacao = Serv. Industria'!E201</f>
        <v>6389.6713626558121</v>
      </c>
      <c r="F201" s="189">
        <f>+'SCC x Atuacao = Comércio'!F201+'SCC x Atuacao = Serv. Industria'!F201</f>
        <v>651242.20668831584</v>
      </c>
      <c r="G201" s="189">
        <f>+'SCC x Atuacao = Comércio'!G201+'SCC x Atuacao = Serv. Industria'!G201</f>
        <v>49778.380615016489</v>
      </c>
      <c r="H201" s="189">
        <f>+'SCC x Atuacao = Comércio'!H201+'SCC x Atuacao = Serv. Industria'!H201</f>
        <v>25921.202245204709</v>
      </c>
      <c r="I201" s="189">
        <f>+'SCC x Atuacao = Comércio'!I201+'SCC x Atuacao = Serv. Industria'!I201</f>
        <v>54224.856987583844</v>
      </c>
      <c r="J201" s="189">
        <f>+'SCC x Atuacao = Comércio'!J201+'SCC x Atuacao = Serv. Industria'!J201</f>
        <v>329253.22181701858</v>
      </c>
      <c r="K201" s="189">
        <f>+'SCC x Atuacao = Comércio'!K201+'SCC x Atuacao = Serv. Industria'!K201</f>
        <v>96078.86889824523</v>
      </c>
      <c r="L201" s="190">
        <f t="shared" si="6"/>
        <v>2111175.9942919607</v>
      </c>
      <c r="N201" s="1" t="s">
        <v>532</v>
      </c>
      <c r="O201" s="9">
        <f>+B201/'Total x Ano'!$H$30</f>
        <v>4.5883647381205221E-4</v>
      </c>
      <c r="P201" s="9">
        <f>+C201/'Total x Ano'!$H$30</f>
        <v>3.1380944796068489E-4</v>
      </c>
      <c r="Q201" s="9">
        <f>+D201/'Total x Ano'!$H$30</f>
        <v>3.3602821782883065E-3</v>
      </c>
      <c r="R201" s="9">
        <f>+E201/'Total x Ano'!$H$30</f>
        <v>2.9398215834126103E-5</v>
      </c>
      <c r="S201" s="9">
        <f>+F201/'Total x Ano'!$H$30</f>
        <v>2.9962979104700099E-3</v>
      </c>
      <c r="T201" s="9">
        <f>+G201/'Total x Ano'!$H$30</f>
        <v>2.2902517111385301E-4</v>
      </c>
      <c r="U201" s="9">
        <f>+H201/'Total x Ano'!$H$30</f>
        <v>1.1926076554394622E-4</v>
      </c>
      <c r="V201" s="9">
        <f>+I201/'Total x Ano'!$H$30</f>
        <v>2.4948294815479072E-4</v>
      </c>
      <c r="W201" s="9">
        <f>+J201/'Total x Ano'!$H$30</f>
        <v>1.51485995596414E-3</v>
      </c>
      <c r="X201" s="9">
        <f>+K201/'Total x Ano'!$H$30</f>
        <v>4.4204891999254873E-4</v>
      </c>
      <c r="Y201" s="9">
        <f>+L201/'Total x Ano'!$H$30</f>
        <v>9.7133019871344581E-3</v>
      </c>
    </row>
    <row r="202" spans="1:25" x14ac:dyDescent="0.25">
      <c r="A202" s="1" t="s">
        <v>533</v>
      </c>
      <c r="B202" s="189">
        <f>+'SCC x Atuacao = Comércio'!B202+'SCC x Atuacao = Serv. Industria'!B202</f>
        <v>7119.6928802381299</v>
      </c>
      <c r="C202" s="189">
        <f>+'SCC x Atuacao = Comércio'!C202+'SCC x Atuacao = Serv. Industria'!C202</f>
        <v>8411.3288491267231</v>
      </c>
      <c r="D202" s="189">
        <f>+'SCC x Atuacao = Comércio'!D202+'SCC x Atuacao = Serv. Industria'!D202</f>
        <v>85107.016249390435</v>
      </c>
      <c r="E202" s="189">
        <f>+'SCC x Atuacao = Comércio'!E202+'SCC x Atuacao = Serv. Industria'!E202</f>
        <v>0</v>
      </c>
      <c r="F202" s="189">
        <f>+'SCC x Atuacao = Comércio'!F202+'SCC x Atuacao = Serv. Industria'!F202</f>
        <v>54973.257091367217</v>
      </c>
      <c r="G202" s="189">
        <f>+'SCC x Atuacao = Comércio'!G202+'SCC x Atuacao = Serv. Industria'!G202</f>
        <v>2846.0856719042722</v>
      </c>
      <c r="H202" s="189">
        <f>+'SCC x Atuacao = Comércio'!H202+'SCC x Atuacao = Serv. Industria'!H202</f>
        <v>2883.9118286135254</v>
      </c>
      <c r="I202" s="189">
        <f>+'SCC x Atuacao = Comércio'!I202+'SCC x Atuacao = Serv. Industria'!I202</f>
        <v>1053.0949160582531</v>
      </c>
      <c r="J202" s="189">
        <f>+'SCC x Atuacao = Comércio'!J202+'SCC x Atuacao = Serv. Industria'!J202</f>
        <v>722.65887955543064</v>
      </c>
      <c r="K202" s="189">
        <f>+'SCC x Atuacao = Comércio'!K202+'SCC x Atuacao = Serv. Industria'!K202</f>
        <v>11062.308885970742</v>
      </c>
      <c r="L202" s="190">
        <f t="shared" si="6"/>
        <v>174179.35525222469</v>
      </c>
      <c r="N202" s="1" t="s">
        <v>533</v>
      </c>
      <c r="O202" s="9">
        <f>+B202/'Total x Ano'!$H$30</f>
        <v>3.2756969190812203E-5</v>
      </c>
      <c r="P202" s="9">
        <f>+C202/'Total x Ano'!$H$30</f>
        <v>3.8699652442791664E-5</v>
      </c>
      <c r="Q202" s="9">
        <f>+D202/'Total x Ano'!$H$30</f>
        <v>3.9156856287177264E-4</v>
      </c>
      <c r="R202" s="9">
        <f>+E202/'Total x Ano'!$H$30</f>
        <v>0</v>
      </c>
      <c r="S202" s="9">
        <f>+F202/'Total x Ano'!$H$30</f>
        <v>2.5292625948217657E-4</v>
      </c>
      <c r="T202" s="9">
        <f>+G202/'Total x Ano'!$H$30</f>
        <v>1.3094545261601522E-5</v>
      </c>
      <c r="U202" s="9">
        <f>+H202/'Total x Ano'!$H$30</f>
        <v>1.3268579489028815E-5</v>
      </c>
      <c r="V202" s="9">
        <f>+I202/'Total x Ano'!$H$30</f>
        <v>4.8451805858186658E-6</v>
      </c>
      <c r="W202" s="9">
        <f>+J202/'Total x Ano'!$H$30</f>
        <v>3.3248786220498262E-6</v>
      </c>
      <c r="X202" s="9">
        <f>+K202/'Total x Ano'!$H$30</f>
        <v>5.0896536894562183E-5</v>
      </c>
      <c r="Y202" s="9">
        <f>+L202/'Total x Ano'!$H$30</f>
        <v>8.0138116484061391E-4</v>
      </c>
    </row>
    <row r="203" spans="1:25" x14ac:dyDescent="0.25">
      <c r="A203" s="1" t="s">
        <v>534</v>
      </c>
      <c r="B203" s="189">
        <f>+'SCC x Atuacao = Comércio'!B203+'SCC x Atuacao = Serv. Industria'!B203</f>
        <v>19660.009302967657</v>
      </c>
      <c r="C203" s="189">
        <f>+'SCC x Atuacao = Comércio'!C203+'SCC x Atuacao = Serv. Industria'!C203</f>
        <v>1786.0579134893364</v>
      </c>
      <c r="D203" s="189">
        <f>+'SCC x Atuacao = Comércio'!D203+'SCC x Atuacao = Serv. Industria'!D203</f>
        <v>159339.15104515865</v>
      </c>
      <c r="E203" s="189">
        <f>+'SCC x Atuacao = Comércio'!E203+'SCC x Atuacao = Serv. Industria'!E203</f>
        <v>563.63407476394661</v>
      </c>
      <c r="F203" s="189">
        <f>+'SCC x Atuacao = Comércio'!F203+'SCC x Atuacao = Serv. Industria'!F203</f>
        <v>129868.45730339474</v>
      </c>
      <c r="G203" s="189">
        <f>+'SCC x Atuacao = Comércio'!G203+'SCC x Atuacao = Serv. Industria'!G203</f>
        <v>9595.2329414699616</v>
      </c>
      <c r="H203" s="189">
        <f>+'SCC x Atuacao = Comércio'!H203+'SCC x Atuacao = Serv. Industria'!H203</f>
        <v>7014.2204749635366</v>
      </c>
      <c r="I203" s="189">
        <f>+'SCC x Atuacao = Comércio'!I203+'SCC x Atuacao = Serv. Industria'!I203</f>
        <v>8911.2315186744909</v>
      </c>
      <c r="J203" s="189">
        <f>+'SCC x Atuacao = Comércio'!J203+'SCC x Atuacao = Serv. Industria'!J203</f>
        <v>344.44956483291008</v>
      </c>
      <c r="K203" s="189">
        <f>+'SCC x Atuacao = Comércio'!K203+'SCC x Atuacao = Serv. Industria'!K203</f>
        <v>10794.237605409715</v>
      </c>
      <c r="L203" s="190">
        <f t="shared" si="6"/>
        <v>347876.68174512486</v>
      </c>
      <c r="N203" s="1" t="s">
        <v>534</v>
      </c>
      <c r="O203" s="9">
        <f>+B203/'Total x Ano'!$H$30</f>
        <v>9.0453665609077955E-5</v>
      </c>
      <c r="P203" s="9">
        <f>+C203/'Total x Ano'!$H$30</f>
        <v>8.2174673864892468E-6</v>
      </c>
      <c r="Q203" s="9">
        <f>+D203/'Total x Ano'!$H$30</f>
        <v>7.331029230437621E-4</v>
      </c>
      <c r="R203" s="9">
        <f>+E203/'Total x Ano'!$H$30</f>
        <v>2.5932219735462829E-6</v>
      </c>
      <c r="S203" s="9">
        <f>+F203/'Total x Ano'!$H$30</f>
        <v>5.9751131492673693E-4</v>
      </c>
      <c r="T203" s="9">
        <f>+G203/'Total x Ano'!$H$30</f>
        <v>4.4146672494092931E-5</v>
      </c>
      <c r="U203" s="9">
        <f>+H203/'Total x Ano'!$H$30</f>
        <v>3.2271701583321647E-5</v>
      </c>
      <c r="V203" s="9">
        <f>+I203/'Total x Ano'!$H$30</f>
        <v>4.099965282486338E-5</v>
      </c>
      <c r="W203" s="9">
        <f>+J203/'Total x Ano'!$H$30</f>
        <v>1.5847767555168649E-6</v>
      </c>
      <c r="X203" s="9">
        <f>+K203/'Total x Ano'!$H$30</f>
        <v>4.9663168710570317E-5</v>
      </c>
      <c r="Y203" s="9">
        <f>+L203/'Total x Ano'!$H$30</f>
        <v>1.6005445653079773E-3</v>
      </c>
    </row>
    <row r="204" spans="1:25" x14ac:dyDescent="0.25">
      <c r="A204" s="1" t="s">
        <v>535</v>
      </c>
      <c r="B204" s="189">
        <f>+'SCC x Atuacao = Comércio'!B204+'SCC x Atuacao = Serv. Industria'!B204</f>
        <v>90250.501662239782</v>
      </c>
      <c r="C204" s="189">
        <f>+'SCC x Atuacao = Comércio'!C204+'SCC x Atuacao = Serv. Industria'!C204</f>
        <v>9531.7412204057437</v>
      </c>
      <c r="D204" s="189">
        <f>+'SCC x Atuacao = Comércio'!D204+'SCC x Atuacao = Serv. Industria'!D204</f>
        <v>549148.46443220717</v>
      </c>
      <c r="E204" s="189">
        <f>+'SCC x Atuacao = Comércio'!E204+'SCC x Atuacao = Serv. Industria'!E204</f>
        <v>1446.838730491716</v>
      </c>
      <c r="F204" s="189">
        <f>+'SCC x Atuacao = Comércio'!F204+'SCC x Atuacao = Serv. Industria'!F204</f>
        <v>357489.46598462423</v>
      </c>
      <c r="G204" s="189">
        <f>+'SCC x Atuacao = Comércio'!G204+'SCC x Atuacao = Serv. Industria'!G204</f>
        <v>18137.253717965388</v>
      </c>
      <c r="H204" s="189">
        <f>+'SCC x Atuacao = Comércio'!H204+'SCC x Atuacao = Serv. Industria'!H204</f>
        <v>16854.20787929889</v>
      </c>
      <c r="I204" s="189">
        <f>+'SCC x Atuacao = Comércio'!I204+'SCC x Atuacao = Serv. Industria'!I204</f>
        <v>42721.171524770609</v>
      </c>
      <c r="J204" s="189">
        <f>+'SCC x Atuacao = Comércio'!J204+'SCC x Atuacao = Serv. Industria'!J204</f>
        <v>10995.566549487854</v>
      </c>
      <c r="K204" s="189">
        <f>+'SCC x Atuacao = Comércio'!K204+'SCC x Atuacao = Serv. Industria'!K204</f>
        <v>56687.800696235259</v>
      </c>
      <c r="L204" s="190">
        <f t="shared" si="6"/>
        <v>1153263.0123977265</v>
      </c>
      <c r="N204" s="1" t="s">
        <v>535</v>
      </c>
      <c r="O204" s="9">
        <f>+B204/'Total x Ano'!$H$30</f>
        <v>4.1523320628213036E-4</v>
      </c>
      <c r="P204" s="9">
        <f>+C204/'Total x Ano'!$H$30</f>
        <v>4.3854553664565174E-5</v>
      </c>
      <c r="Q204" s="9">
        <f>+D204/'Total x Ano'!$H$30</f>
        <v>2.5265751814263636E-3</v>
      </c>
      <c r="R204" s="9">
        <f>+E204/'Total x Ano'!$H$30</f>
        <v>6.6567550758180756E-6</v>
      </c>
      <c r="S204" s="9">
        <f>+F204/'Total x Ano'!$H$30</f>
        <v>1.6447719895056167E-3</v>
      </c>
      <c r="T204" s="9">
        <f>+G204/'Total x Ano'!$H$30</f>
        <v>8.3447624952252846E-5</v>
      </c>
      <c r="U204" s="9">
        <f>+H204/'Total x Ano'!$H$30</f>
        <v>7.75444639993056E-5</v>
      </c>
      <c r="V204" s="9">
        <f>+I204/'Total x Ano'!$H$30</f>
        <v>1.9655568336614945E-4</v>
      </c>
      <c r="W204" s="9">
        <f>+J204/'Total x Ano'!$H$30</f>
        <v>5.0589462320325821E-5</v>
      </c>
      <c r="X204" s="9">
        <f>+K204/'Total x Ano'!$H$30</f>
        <v>2.608146969450982E-4</v>
      </c>
      <c r="Y204" s="9">
        <f>+L204/'Total x Ano'!$H$30</f>
        <v>5.3060436175376251E-3</v>
      </c>
    </row>
    <row r="205" spans="1:25" x14ac:dyDescent="0.25">
      <c r="A205" s="1" t="s">
        <v>536</v>
      </c>
      <c r="B205" s="189">
        <f>+'SCC x Atuacao = Comércio'!B205+'SCC x Atuacao = Serv. Industria'!B205</f>
        <v>54205.205171992122</v>
      </c>
      <c r="C205" s="189">
        <f>+'SCC x Atuacao = Comércio'!C205+'SCC x Atuacao = Serv. Industria'!C205</f>
        <v>78238.548419487954</v>
      </c>
      <c r="D205" s="189">
        <f>+'SCC x Atuacao = Comércio'!D205+'SCC x Atuacao = Serv. Industria'!D205</f>
        <v>269605.20939969993</v>
      </c>
      <c r="E205" s="189">
        <f>+'SCC x Atuacao = Comércio'!E205+'SCC x Atuacao = Serv. Industria'!E205</f>
        <v>9613.4689070800014</v>
      </c>
      <c r="F205" s="189">
        <f>+'SCC x Atuacao = Comércio'!F205+'SCC x Atuacao = Serv. Industria'!F205</f>
        <v>270336.53763999126</v>
      </c>
      <c r="G205" s="189">
        <f>+'SCC x Atuacao = Comércio'!G205+'SCC x Atuacao = Serv. Industria'!G205</f>
        <v>12113.446929639784</v>
      </c>
      <c r="H205" s="189">
        <f>+'SCC x Atuacao = Comércio'!H205+'SCC x Atuacao = Serv. Industria'!H205</f>
        <v>10203.572774777549</v>
      </c>
      <c r="I205" s="189">
        <f>+'SCC x Atuacao = Comércio'!I205+'SCC x Atuacao = Serv. Industria'!I205</f>
        <v>21869.753333629804</v>
      </c>
      <c r="J205" s="189">
        <f>+'SCC x Atuacao = Comércio'!J205+'SCC x Atuacao = Serv. Industria'!J205</f>
        <v>43796.524747754316</v>
      </c>
      <c r="K205" s="189">
        <f>+'SCC x Atuacao = Comércio'!K205+'SCC x Atuacao = Serv. Industria'!K205</f>
        <v>82880.575445450057</v>
      </c>
      <c r="L205" s="190">
        <f t="shared" si="6"/>
        <v>852862.84276950278</v>
      </c>
      <c r="N205" s="1" t="s">
        <v>536</v>
      </c>
      <c r="O205" s="9">
        <f>+B205/'Total x Ano'!$H$30</f>
        <v>2.4939253218759805E-4</v>
      </c>
      <c r="P205" s="9">
        <f>+C205/'Total x Ano'!$H$30</f>
        <v>3.5996745410531205E-4</v>
      </c>
      <c r="Q205" s="9">
        <f>+D205/'Total x Ano'!$H$30</f>
        <v>1.2404256316310462E-3</v>
      </c>
      <c r="R205" s="9">
        <f>+E205/'Total x Ano'!$H$30</f>
        <v>4.4230574282231973E-5</v>
      </c>
      <c r="S205" s="9">
        <f>+F205/'Total x Ano'!$H$30</f>
        <v>1.2437903970835122E-3</v>
      </c>
      <c r="T205" s="9">
        <f>+G205/'Total x Ano'!$H$30</f>
        <v>5.5732714113291566E-5</v>
      </c>
      <c r="U205" s="9">
        <f>+H205/'Total x Ano'!$H$30</f>
        <v>4.694558103023388E-5</v>
      </c>
      <c r="V205" s="9">
        <f>+I205/'Total x Ano'!$H$30</f>
        <v>1.0062046891781282E-4</v>
      </c>
      <c r="W205" s="9">
        <f>+J205/'Total x Ano'!$H$30</f>
        <v>2.0150327211569953E-4</v>
      </c>
      <c r="X205" s="9">
        <f>+K205/'Total x Ano'!$H$30</f>
        <v>3.813249394393244E-4</v>
      </c>
      <c r="Y205" s="9">
        <f>+L205/'Total x Ano'!$H$30</f>
        <v>3.9239335649060621E-3</v>
      </c>
    </row>
    <row r="206" spans="1:25" x14ac:dyDescent="0.25">
      <c r="A206" s="1" t="s">
        <v>537</v>
      </c>
      <c r="B206" s="189">
        <f>+'SCC x Atuacao = Comércio'!B206+'SCC x Atuacao = Serv. Industria'!B206</f>
        <v>210506.11953954102</v>
      </c>
      <c r="C206" s="189">
        <f>+'SCC x Atuacao = Comércio'!C206+'SCC x Atuacao = Serv. Industria'!C206</f>
        <v>334313.9932093895</v>
      </c>
      <c r="D206" s="189">
        <f>+'SCC x Atuacao = Comércio'!D206+'SCC x Atuacao = Serv. Industria'!D206</f>
        <v>987180.68745237915</v>
      </c>
      <c r="E206" s="189">
        <f>+'SCC x Atuacao = Comércio'!E206+'SCC x Atuacao = Serv. Industria'!E206</f>
        <v>9230.5370477226261</v>
      </c>
      <c r="F206" s="189">
        <f>+'SCC x Atuacao = Comércio'!F206+'SCC x Atuacao = Serv. Industria'!F206</f>
        <v>1465976.6236767943</v>
      </c>
      <c r="G206" s="189">
        <f>+'SCC x Atuacao = Comércio'!G206+'SCC x Atuacao = Serv. Industria'!G206</f>
        <v>51441.306537387994</v>
      </c>
      <c r="H206" s="189">
        <f>+'SCC x Atuacao = Comércio'!H206+'SCC x Atuacao = Serv. Industria'!H206</f>
        <v>114840.61590117418</v>
      </c>
      <c r="I206" s="189">
        <f>+'SCC x Atuacao = Comércio'!I206+'SCC x Atuacao = Serv. Industria'!I206</f>
        <v>69270.44587140379</v>
      </c>
      <c r="J206" s="189">
        <f>+'SCC x Atuacao = Comércio'!J206+'SCC x Atuacao = Serv. Industria'!J206</f>
        <v>809.55608665657178</v>
      </c>
      <c r="K206" s="189">
        <f>+'SCC x Atuacao = Comércio'!K206+'SCC x Atuacao = Serv. Industria'!K206</f>
        <v>172298.36334501862</v>
      </c>
      <c r="L206" s="190">
        <f t="shared" si="6"/>
        <v>3415868.2486674679</v>
      </c>
      <c r="N206" s="1" t="s">
        <v>537</v>
      </c>
      <c r="O206" s="9">
        <f>+B206/'Total x Ano'!$H$30</f>
        <v>9.6851684310342659E-4</v>
      </c>
      <c r="P206" s="9">
        <f>+C206/'Total x Ano'!$H$30</f>
        <v>1.5381440407372031E-3</v>
      </c>
      <c r="Q206" s="9">
        <f>+D206/'Total x Ano'!$H$30</f>
        <v>4.5419160501149079E-3</v>
      </c>
      <c r="R206" s="9">
        <f>+E206/'Total x Ano'!$H$30</f>
        <v>4.246874447718981E-5</v>
      </c>
      <c r="S206" s="9">
        <f>+F206/'Total x Ano'!$H$30</f>
        <v>6.744806539271047E-3</v>
      </c>
      <c r="T206" s="9">
        <f>+G206/'Total x Ano'!$H$30</f>
        <v>2.3667612096829455E-4</v>
      </c>
      <c r="U206" s="9">
        <f>+H206/'Total x Ano'!$H$30</f>
        <v>5.283697738381716E-4</v>
      </c>
      <c r="V206" s="9">
        <f>+I206/'Total x Ano'!$H$30</f>
        <v>3.1870614356717939E-4</v>
      </c>
      <c r="W206" s="9">
        <f>+J206/'Total x Ano'!$H$30</f>
        <v>3.7246836675287682E-6</v>
      </c>
      <c r="X206" s="9">
        <f>+K206/'Total x Ano'!$H$30</f>
        <v>7.9272691598620897E-4</v>
      </c>
      <c r="Y206" s="9">
        <f>+L206/'Total x Ano'!$H$30</f>
        <v>1.5716055855731156E-2</v>
      </c>
    </row>
    <row r="207" spans="1:25" x14ac:dyDescent="0.25">
      <c r="A207" s="1" t="s">
        <v>538</v>
      </c>
      <c r="B207" s="189">
        <f>+'SCC x Atuacao = Comércio'!B207+'SCC x Atuacao = Serv. Industria'!B207</f>
        <v>55481.740367346363</v>
      </c>
      <c r="C207" s="189">
        <f>+'SCC x Atuacao = Comércio'!C207+'SCC x Atuacao = Serv. Industria'!C207</f>
        <v>29992.048235304464</v>
      </c>
      <c r="D207" s="189">
        <f>+'SCC x Atuacao = Comércio'!D207+'SCC x Atuacao = Serv. Industria'!D207</f>
        <v>816570.38429486612</v>
      </c>
      <c r="E207" s="189">
        <f>+'SCC x Atuacao = Comércio'!E207+'SCC x Atuacao = Serv. Industria'!E207</f>
        <v>10843.975145892293</v>
      </c>
      <c r="F207" s="189">
        <f>+'SCC x Atuacao = Comércio'!F207+'SCC x Atuacao = Serv. Industria'!F207</f>
        <v>347163.84693438531</v>
      </c>
      <c r="G207" s="189">
        <f>+'SCC x Atuacao = Comércio'!G207+'SCC x Atuacao = Serv. Industria'!G207</f>
        <v>21664.211538400996</v>
      </c>
      <c r="H207" s="189">
        <f>+'SCC x Atuacao = Comércio'!H207+'SCC x Atuacao = Serv. Industria'!H207</f>
        <v>21462.23474972873</v>
      </c>
      <c r="I207" s="189">
        <f>+'SCC x Atuacao = Comércio'!I207+'SCC x Atuacao = Serv. Industria'!I207</f>
        <v>29740.920675723224</v>
      </c>
      <c r="J207" s="189">
        <f>+'SCC x Atuacao = Comércio'!J207+'SCC x Atuacao = Serv. Industria'!J207</f>
        <v>11276.970419793341</v>
      </c>
      <c r="K207" s="189">
        <f>+'SCC x Atuacao = Comércio'!K207+'SCC x Atuacao = Serv. Industria'!K207</f>
        <v>77138.417995887809</v>
      </c>
      <c r="L207" s="190">
        <f t="shared" si="6"/>
        <v>1421334.7503573287</v>
      </c>
      <c r="N207" s="1" t="s">
        <v>538</v>
      </c>
      <c r="O207" s="9">
        <f>+B207/'Total x Ano'!$H$30</f>
        <v>2.552657383453063E-4</v>
      </c>
      <c r="P207" s="9">
        <f>+C207/'Total x Ano'!$H$30</f>
        <v>1.3799030611842379E-4</v>
      </c>
      <c r="Q207" s="9">
        <f>+D207/'Total x Ano'!$H$30</f>
        <v>3.7569557241325792E-3</v>
      </c>
      <c r="R207" s="9">
        <f>+E207/'Total x Ano'!$H$30</f>
        <v>4.9892005980466721E-5</v>
      </c>
      <c r="S207" s="9">
        <f>+F207/'Total x Ano'!$H$30</f>
        <v>1.5972648862085674E-3</v>
      </c>
      <c r="T207" s="9">
        <f>+G207/'Total x Ano'!$H$30</f>
        <v>9.9674792416453806E-5</v>
      </c>
      <c r="U207" s="9">
        <f>+H207/'Total x Ano'!$H$30</f>
        <v>9.8745518140851165E-5</v>
      </c>
      <c r="V207" s="9">
        <f>+I207/'Total x Ano'!$H$30</f>
        <v>1.3683489423893113E-4</v>
      </c>
      <c r="W207" s="9">
        <f>+J207/'Total x Ano'!$H$30</f>
        <v>5.188417236819292E-5</v>
      </c>
      <c r="X207" s="9">
        <f>+K207/'Total x Ano'!$H$30</f>
        <v>3.5490586802316916E-4</v>
      </c>
      <c r="Y207" s="9">
        <f>+L207/'Total x Ano'!$H$30</f>
        <v>6.5394139059729416E-3</v>
      </c>
    </row>
    <row r="208" spans="1:25" x14ac:dyDescent="0.25">
      <c r="A208" s="1" t="s">
        <v>539</v>
      </c>
      <c r="B208" s="189">
        <f>+'SCC x Atuacao = Comércio'!B208+'SCC x Atuacao = Serv. Industria'!B208</f>
        <v>53756.493461048492</v>
      </c>
      <c r="C208" s="189">
        <f>+'SCC x Atuacao = Comércio'!C208+'SCC x Atuacao = Serv. Industria'!C208</f>
        <v>22846.565661496908</v>
      </c>
      <c r="D208" s="189">
        <f>+'SCC x Atuacao = Comércio'!D208+'SCC x Atuacao = Serv. Industria'!D208</f>
        <v>582115.70524361008</v>
      </c>
      <c r="E208" s="189">
        <f>+'SCC x Atuacao = Comércio'!E208+'SCC x Atuacao = Serv. Industria'!E208</f>
        <v>10090.344634362646</v>
      </c>
      <c r="F208" s="189">
        <f>+'SCC x Atuacao = Comércio'!F208+'SCC x Atuacao = Serv. Industria'!F208</f>
        <v>334246.29806245636</v>
      </c>
      <c r="G208" s="189">
        <f>+'SCC x Atuacao = Comércio'!G208+'SCC x Atuacao = Serv. Industria'!G208</f>
        <v>18612.512507145722</v>
      </c>
      <c r="H208" s="189">
        <f>+'SCC x Atuacao = Comércio'!H208+'SCC x Atuacao = Serv. Industria'!H208</f>
        <v>9627.7195890430667</v>
      </c>
      <c r="I208" s="189">
        <f>+'SCC x Atuacao = Comércio'!I208+'SCC x Atuacao = Serv. Industria'!I208</f>
        <v>23358.169947095113</v>
      </c>
      <c r="J208" s="189">
        <f>+'SCC x Atuacao = Comércio'!J208+'SCC x Atuacao = Serv. Industria'!J208</f>
        <v>0</v>
      </c>
      <c r="K208" s="189">
        <f>+'SCC x Atuacao = Comércio'!K208+'SCC x Atuacao = Serv. Industria'!K208</f>
        <v>59432.545035703159</v>
      </c>
      <c r="L208" s="190">
        <f t="shared" si="6"/>
        <v>1114086.3541419616</v>
      </c>
      <c r="N208" s="1" t="s">
        <v>539</v>
      </c>
      <c r="O208" s="9">
        <f>+B208/'Total x Ano'!$H$30</f>
        <v>2.473280561015951E-4</v>
      </c>
      <c r="P208" s="9">
        <f>+C208/'Total x Ano'!$H$30</f>
        <v>1.0511468121985781E-4</v>
      </c>
      <c r="Q208" s="9">
        <f>+D208/'Total x Ano'!$H$30</f>
        <v>2.678254040294373E-3</v>
      </c>
      <c r="R208" s="9">
        <f>+E208/'Total x Ano'!$H$30</f>
        <v>4.6424630089021385E-5</v>
      </c>
      <c r="S208" s="9">
        <f>+F208/'Total x Ano'!$H$30</f>
        <v>1.5378325823808166E-3</v>
      </c>
      <c r="T208" s="9">
        <f>+G208/'Total x Ano'!$H$30</f>
        <v>8.5634241394382619E-5</v>
      </c>
      <c r="U208" s="9">
        <f>+H208/'Total x Ano'!$H$30</f>
        <v>4.4296140193271181E-5</v>
      </c>
      <c r="V208" s="9">
        <f>+I208/'Total x Ano'!$H$30</f>
        <v>1.0746851952484202E-4</v>
      </c>
      <c r="W208" s="9">
        <f>+J208/'Total x Ano'!$H$30</f>
        <v>0</v>
      </c>
      <c r="X208" s="9">
        <f>+K208/'Total x Ano'!$H$30</f>
        <v>2.7344298123727106E-4</v>
      </c>
      <c r="Y208" s="9">
        <f>+L208/'Total x Ano'!$H$30</f>
        <v>5.125795872435431E-3</v>
      </c>
    </row>
    <row r="209" spans="1:25" x14ac:dyDescent="0.25">
      <c r="A209" s="1" t="s">
        <v>540</v>
      </c>
      <c r="B209" s="189">
        <f>+'SCC x Atuacao = Comércio'!B209+'SCC x Atuacao = Serv. Industria'!B209</f>
        <v>191173.94872480159</v>
      </c>
      <c r="C209" s="189">
        <f>+'SCC x Atuacao = Comércio'!C209+'SCC x Atuacao = Serv. Industria'!C209</f>
        <v>73446.072850239434</v>
      </c>
      <c r="D209" s="189">
        <f>+'SCC x Atuacao = Comércio'!D209+'SCC x Atuacao = Serv. Industria'!D209</f>
        <v>1569517.3730966267</v>
      </c>
      <c r="E209" s="189">
        <f>+'SCC x Atuacao = Comércio'!E209+'SCC x Atuacao = Serv. Industria'!E209</f>
        <v>40858.174247964613</v>
      </c>
      <c r="F209" s="189">
        <f>+'SCC x Atuacao = Comércio'!F209+'SCC x Atuacao = Serv. Industria'!F209</f>
        <v>2742547.5336261271</v>
      </c>
      <c r="G209" s="189">
        <f>+'SCC x Atuacao = Comércio'!G209+'SCC x Atuacao = Serv. Industria'!G209</f>
        <v>78964.718196781891</v>
      </c>
      <c r="H209" s="189">
        <f>+'SCC x Atuacao = Comércio'!H209+'SCC x Atuacao = Serv. Industria'!H209</f>
        <v>60650.290758826639</v>
      </c>
      <c r="I209" s="189">
        <f>+'SCC x Atuacao = Comércio'!I209+'SCC x Atuacao = Serv. Industria'!I209</f>
        <v>102913.2287874879</v>
      </c>
      <c r="J209" s="189">
        <f>+'SCC x Atuacao = Comércio'!J209+'SCC x Atuacao = Serv. Industria'!J209</f>
        <v>24800.293682328556</v>
      </c>
      <c r="K209" s="189">
        <f>+'SCC x Atuacao = Comércio'!K209+'SCC x Atuacao = Serv. Industria'!K209</f>
        <v>336925.75797097984</v>
      </c>
      <c r="L209" s="190">
        <f t="shared" si="6"/>
        <v>5221797.3919421649</v>
      </c>
      <c r="N209" s="1" t="s">
        <v>540</v>
      </c>
      <c r="O209" s="9">
        <f>+B209/'Total x Ano'!$H$30</f>
        <v>8.7957152840766723E-4</v>
      </c>
      <c r="P209" s="9">
        <f>+C209/'Total x Ano'!$H$30</f>
        <v>3.3791777061329835E-4</v>
      </c>
      <c r="Q209" s="9">
        <f>+D209/'Total x Ano'!$H$30</f>
        <v>7.2211867983343579E-3</v>
      </c>
      <c r="R209" s="9">
        <f>+E209/'Total x Ano'!$H$30</f>
        <v>1.8798422594158988E-4</v>
      </c>
      <c r="S209" s="9">
        <f>+F209/'Total x Ano'!$H$30</f>
        <v>1.2618177016130544E-2</v>
      </c>
      <c r="T209" s="9">
        <f>+G209/'Total x Ano'!$H$30</f>
        <v>3.6330848600405326E-4</v>
      </c>
      <c r="U209" s="9">
        <f>+H209/'Total x Ano'!$H$30</f>
        <v>2.790457031250816E-4</v>
      </c>
      <c r="V209" s="9">
        <f>+I209/'Total x Ano'!$H$30</f>
        <v>4.7349310165833948E-4</v>
      </c>
      <c r="W209" s="9">
        <f>+J209/'Total x Ano'!$H$30</f>
        <v>1.1410358139605028E-4</v>
      </c>
      <c r="X209" s="9">
        <f>+K209/'Total x Ano'!$H$30</f>
        <v>1.5501604997710655E-3</v>
      </c>
      <c r="Y209" s="9">
        <f>+L209/'Total x Ano'!$H$30</f>
        <v>2.4024948711382051E-2</v>
      </c>
    </row>
    <row r="210" spans="1:25" x14ac:dyDescent="0.25">
      <c r="A210" s="1" t="s">
        <v>541</v>
      </c>
      <c r="B210" s="189">
        <f>+'SCC x Atuacao = Comércio'!B210+'SCC x Atuacao = Serv. Industria'!B210</f>
        <v>27102.700971279224</v>
      </c>
      <c r="C210" s="189">
        <f>+'SCC x Atuacao = Comércio'!C210+'SCC x Atuacao = Serv. Industria'!C210</f>
        <v>9914.4110378755031</v>
      </c>
      <c r="D210" s="189">
        <f>+'SCC x Atuacao = Comércio'!D210+'SCC x Atuacao = Serv. Industria'!D210</f>
        <v>403047.64150773984</v>
      </c>
      <c r="E210" s="189">
        <f>+'SCC x Atuacao = Comércio'!E210+'SCC x Atuacao = Serv. Industria'!E210</f>
        <v>10717.119777796041</v>
      </c>
      <c r="F210" s="189">
        <f>+'SCC x Atuacao = Comércio'!F210+'SCC x Atuacao = Serv. Industria'!F210</f>
        <v>189833.23391628673</v>
      </c>
      <c r="G210" s="189">
        <f>+'SCC x Atuacao = Comércio'!G210+'SCC x Atuacao = Serv. Industria'!G210</f>
        <v>18314.21729951517</v>
      </c>
      <c r="H210" s="189">
        <f>+'SCC x Atuacao = Comércio'!H210+'SCC x Atuacao = Serv. Industria'!H210</f>
        <v>12562.430131191997</v>
      </c>
      <c r="I210" s="189">
        <f>+'SCC x Atuacao = Comércio'!I210+'SCC x Atuacao = Serv. Industria'!I210</f>
        <v>13947.063004143074</v>
      </c>
      <c r="J210" s="189">
        <f>+'SCC x Atuacao = Comércio'!J210+'SCC x Atuacao = Serv. Industria'!J210</f>
        <v>511.27436804513735</v>
      </c>
      <c r="K210" s="189">
        <f>+'SCC x Atuacao = Comércio'!K210+'SCC x Atuacao = Serv. Industria'!K210</f>
        <v>29524.866126003086</v>
      </c>
      <c r="L210" s="190">
        <f t="shared" si="6"/>
        <v>715474.95813987579</v>
      </c>
      <c r="N210" s="1" t="s">
        <v>541</v>
      </c>
      <c r="O210" s="9">
        <f>+B210/'Total x Ano'!$H$30</f>
        <v>1.2469671875429205E-4</v>
      </c>
      <c r="P210" s="9">
        <f>+C210/'Total x Ano'!$H$30</f>
        <v>4.5615177842035507E-5</v>
      </c>
      <c r="Q210" s="9">
        <f>+D210/'Total x Ano'!$H$30</f>
        <v>1.8543804342943755E-3</v>
      </c>
      <c r="R210" s="9">
        <f>+E210/'Total x Ano'!$H$30</f>
        <v>4.9308357576762108E-5</v>
      </c>
      <c r="S210" s="9">
        <f>+F210/'Total x Ano'!$H$30</f>
        <v>8.7340303850017584E-4</v>
      </c>
      <c r="T210" s="9">
        <f>+G210/'Total x Ano'!$H$30</f>
        <v>8.4261816053783642E-5</v>
      </c>
      <c r="U210" s="9">
        <f>+H210/'Total x Ano'!$H$30</f>
        <v>5.7798439299452431E-5</v>
      </c>
      <c r="V210" s="9">
        <f>+I210/'Total x Ano'!$H$30</f>
        <v>6.4168991670572007E-5</v>
      </c>
      <c r="W210" s="9">
        <f>+J210/'Total x Ano'!$H$30</f>
        <v>2.3523203885090034E-6</v>
      </c>
      <c r="X210" s="9">
        <f>+K210/'Total x Ano'!$H$30</f>
        <v>1.358408496435018E-4</v>
      </c>
      <c r="Y210" s="9">
        <f>+L210/'Total x Ano'!$H$30</f>
        <v>3.2918261440234597E-3</v>
      </c>
    </row>
    <row r="211" spans="1:25" x14ac:dyDescent="0.25">
      <c r="A211" s="1" t="s">
        <v>542</v>
      </c>
      <c r="B211" s="189">
        <f>+'SCC x Atuacao = Comércio'!B211+'SCC x Atuacao = Serv. Industria'!B211</f>
        <v>110146.33299471001</v>
      </c>
      <c r="C211" s="189">
        <f>+'SCC x Atuacao = Comércio'!C211+'SCC x Atuacao = Serv. Industria'!C211</f>
        <v>17576.20246161527</v>
      </c>
      <c r="D211" s="189">
        <f>+'SCC x Atuacao = Comércio'!D211+'SCC x Atuacao = Serv. Industria'!D211</f>
        <v>298593.4821417706</v>
      </c>
      <c r="E211" s="189">
        <f>+'SCC x Atuacao = Comércio'!E211+'SCC x Atuacao = Serv. Industria'!E211</f>
        <v>15046.724877284158</v>
      </c>
      <c r="F211" s="189">
        <f>+'SCC x Atuacao = Comércio'!F211+'SCC x Atuacao = Serv. Industria'!F211</f>
        <v>295864.58078533591</v>
      </c>
      <c r="G211" s="189">
        <f>+'SCC x Atuacao = Comércio'!G211+'SCC x Atuacao = Serv. Industria'!G211</f>
        <v>17746.361227094443</v>
      </c>
      <c r="H211" s="189">
        <f>+'SCC x Atuacao = Comércio'!H211+'SCC x Atuacao = Serv. Industria'!H211</f>
        <v>40181.770127849588</v>
      </c>
      <c r="I211" s="189">
        <f>+'SCC x Atuacao = Comércio'!I211+'SCC x Atuacao = Serv. Industria'!I211</f>
        <v>5213.5980453437141</v>
      </c>
      <c r="J211" s="189">
        <f>+'SCC x Atuacao = Comércio'!J211+'SCC x Atuacao = Serv. Industria'!J211</f>
        <v>961.67559840529179</v>
      </c>
      <c r="K211" s="189">
        <f>+'SCC x Atuacao = Comércio'!K211+'SCC x Atuacao = Serv. Industria'!K211</f>
        <v>57123.021172630586</v>
      </c>
      <c r="L211" s="190">
        <f t="shared" si="6"/>
        <v>858453.74943203956</v>
      </c>
      <c r="N211" s="1" t="s">
        <v>542</v>
      </c>
      <c r="O211" s="9">
        <f>+B211/'Total x Ano'!$H$30</f>
        <v>5.0677186461278658E-4</v>
      </c>
      <c r="P211" s="9">
        <f>+C211/'Total x Ano'!$H$30</f>
        <v>8.0866286258593836E-5</v>
      </c>
      <c r="Q211" s="9">
        <f>+D211/'Total x Ano'!$H$30</f>
        <v>1.3737976707175283E-3</v>
      </c>
      <c r="R211" s="9">
        <f>+E211/'Total x Ano'!$H$30</f>
        <v>6.9228422000604513E-5</v>
      </c>
      <c r="S211" s="9">
        <f>+F211/'Total x Ano'!$H$30</f>
        <v>1.3612422783486223E-3</v>
      </c>
      <c r="T211" s="9">
        <f>+G211/'Total x Ano'!$H$30</f>
        <v>8.1649169106507E-5</v>
      </c>
      <c r="U211" s="9">
        <f>+H211/'Total x Ano'!$H$30</f>
        <v>1.848721606747514E-4</v>
      </c>
      <c r="V211" s="9">
        <f>+I211/'Total x Ano'!$H$30</f>
        <v>2.3987224367308762E-5</v>
      </c>
      <c r="W211" s="9">
        <f>+J211/'Total x Ano'!$H$30</f>
        <v>4.4245697782773476E-6</v>
      </c>
      <c r="X211" s="9">
        <f>+K211/'Total x Ano'!$H$30</f>
        <v>2.628171012589224E-4</v>
      </c>
      <c r="Y211" s="9">
        <f>+L211/'Total x Ano'!$H$30</f>
        <v>3.9496567471239028E-3</v>
      </c>
    </row>
    <row r="212" spans="1:25" x14ac:dyDescent="0.25">
      <c r="A212" s="1" t="s">
        <v>543</v>
      </c>
      <c r="B212" s="189">
        <f>+'SCC x Atuacao = Comércio'!B212+'SCC x Atuacao = Serv. Industria'!B212</f>
        <v>273713.7505329111</v>
      </c>
      <c r="C212" s="189">
        <f>+'SCC x Atuacao = Comércio'!C212+'SCC x Atuacao = Serv. Industria'!C212</f>
        <v>225251.67020470748</v>
      </c>
      <c r="D212" s="189">
        <f>+'SCC x Atuacao = Comércio'!D212+'SCC x Atuacao = Serv. Industria'!D212</f>
        <v>1600773.9531043372</v>
      </c>
      <c r="E212" s="189">
        <f>+'SCC x Atuacao = Comércio'!E212+'SCC x Atuacao = Serv. Industria'!E212</f>
        <v>21739.956631352619</v>
      </c>
      <c r="F212" s="189">
        <f>+'SCC x Atuacao = Comércio'!F212+'SCC x Atuacao = Serv. Industria'!F212</f>
        <v>1618234.4739323191</v>
      </c>
      <c r="G212" s="189">
        <f>+'SCC x Atuacao = Comércio'!G212+'SCC x Atuacao = Serv. Industria'!G212</f>
        <v>85638.323397590866</v>
      </c>
      <c r="H212" s="189">
        <f>+'SCC x Atuacao = Comércio'!H212+'SCC x Atuacao = Serv. Industria'!H212</f>
        <v>58396.758420983162</v>
      </c>
      <c r="I212" s="189">
        <f>+'SCC x Atuacao = Comércio'!I212+'SCC x Atuacao = Serv. Industria'!I212</f>
        <v>126102.39047487004</v>
      </c>
      <c r="J212" s="189">
        <f>+'SCC x Atuacao = Comércio'!J212+'SCC x Atuacao = Serv. Industria'!J212</f>
        <v>38734.446025124162</v>
      </c>
      <c r="K212" s="189">
        <f>+'SCC x Atuacao = Comércio'!K212+'SCC x Atuacao = Serv. Industria'!K212</f>
        <v>325326.53254943562</v>
      </c>
      <c r="L212" s="190">
        <f t="shared" si="6"/>
        <v>4373912.2552736318</v>
      </c>
      <c r="N212" s="1" t="s">
        <v>543</v>
      </c>
      <c r="O212" s="9">
        <f>+B212/'Total x Ano'!$H$30</f>
        <v>1.259328603652963E-3</v>
      </c>
      <c r="P212" s="9">
        <f>+C212/'Total x Ano'!$H$30</f>
        <v>1.0363595937621128E-3</v>
      </c>
      <c r="Q212" s="9">
        <f>+D212/'Total x Ano'!$H$30</f>
        <v>7.3649950841053148E-3</v>
      </c>
      <c r="R212" s="9">
        <f>+E212/'Total x Ano'!$H$30</f>
        <v>1.0002328774032633E-4</v>
      </c>
      <c r="S212" s="9">
        <f>+F212/'Total x Ano'!$H$30</f>
        <v>7.445329131154632E-3</v>
      </c>
      <c r="T212" s="9">
        <f>+G212/'Total x Ano'!$H$30</f>
        <v>3.9401305200595528E-4</v>
      </c>
      <c r="U212" s="9">
        <f>+H212/'Total x Ano'!$H$30</f>
        <v>2.6867743435240267E-4</v>
      </c>
      <c r="V212" s="9">
        <f>+I212/'Total x Ano'!$H$30</f>
        <v>5.8018403169308183E-4</v>
      </c>
      <c r="W212" s="9">
        <f>+J212/'Total x Ano'!$H$30</f>
        <v>1.7821317245158088E-4</v>
      </c>
      <c r="X212" s="9">
        <f>+K212/'Total x Ano'!$H$30</f>
        <v>1.4967936655322688E-3</v>
      </c>
      <c r="Y212" s="9">
        <f>+L212/'Total x Ano'!$H$30</f>
        <v>2.0123917056450641E-2</v>
      </c>
    </row>
    <row r="213" spans="1:25" x14ac:dyDescent="0.25">
      <c r="A213" s="1" t="s">
        <v>544</v>
      </c>
      <c r="B213" s="189">
        <f>+'SCC x Atuacao = Comércio'!B213+'SCC x Atuacao = Serv. Industria'!B213</f>
        <v>916736.57742988504</v>
      </c>
      <c r="C213" s="189">
        <f>+'SCC x Atuacao = Comércio'!C213+'SCC x Atuacao = Serv. Industria'!C213</f>
        <v>338649.55057940236</v>
      </c>
      <c r="D213" s="189">
        <f>+'SCC x Atuacao = Comércio'!D213+'SCC x Atuacao = Serv. Industria'!D213</f>
        <v>4260121.7397010392</v>
      </c>
      <c r="E213" s="189">
        <f>+'SCC x Atuacao = Comércio'!E213+'SCC x Atuacao = Serv. Industria'!E213</f>
        <v>65016.493788578737</v>
      </c>
      <c r="F213" s="189">
        <f>+'SCC x Atuacao = Comércio'!F213+'SCC x Atuacao = Serv. Industria'!F213</f>
        <v>4638162.7545220666</v>
      </c>
      <c r="G213" s="189">
        <f>+'SCC x Atuacao = Comércio'!G213+'SCC x Atuacao = Serv. Industria'!G213</f>
        <v>320916.58177970239</v>
      </c>
      <c r="H213" s="189">
        <f>+'SCC x Atuacao = Comércio'!H213+'SCC x Atuacao = Serv. Industria'!H213</f>
        <v>362982.09583828168</v>
      </c>
      <c r="I213" s="189">
        <f>+'SCC x Atuacao = Comércio'!I213+'SCC x Atuacao = Serv. Industria'!I213</f>
        <v>270288.52922048711</v>
      </c>
      <c r="J213" s="189">
        <f>+'SCC x Atuacao = Comércio'!J213+'SCC x Atuacao = Serv. Industria'!J213</f>
        <v>206061.5496487499</v>
      </c>
      <c r="K213" s="189">
        <f>+'SCC x Atuacao = Comércio'!K213+'SCC x Atuacao = Serv. Industria'!K213</f>
        <v>674860.9493184298</v>
      </c>
      <c r="L213" s="190">
        <f t="shared" si="6"/>
        <v>12053796.821826624</v>
      </c>
      <c r="N213" s="1" t="s">
        <v>544</v>
      </c>
      <c r="O213" s="9">
        <f>+B213/'Total x Ano'!$H$30</f>
        <v>4.2178099994050564E-3</v>
      </c>
      <c r="P213" s="9">
        <f>+C213/'Total x Ano'!$H$30</f>
        <v>1.5580914909409484E-3</v>
      </c>
      <c r="Q213" s="9">
        <f>+D213/'Total x Ano'!$H$30</f>
        <v>1.9600378685411611E-2</v>
      </c>
      <c r="R213" s="9">
        <f>+E213/'Total x Ano'!$H$30</f>
        <v>2.9913415083374691E-4</v>
      </c>
      <c r="S213" s="9">
        <f>+F213/'Total x Ano'!$H$30</f>
        <v>2.133970622153724E-2</v>
      </c>
      <c r="T213" s="9">
        <f>+G213/'Total x Ano'!$H$30</f>
        <v>1.4765039390051439E-3</v>
      </c>
      <c r="U213" s="9">
        <f>+H213/'Total x Ano'!$H$30</f>
        <v>1.6700430103093644E-3</v>
      </c>
      <c r="V213" s="9">
        <f>+I213/'Total x Ano'!$H$30</f>
        <v>1.2435695153200639E-3</v>
      </c>
      <c r="W213" s="9">
        <f>+J213/'Total x Ano'!$H$30</f>
        <v>9.4806783758758948E-4</v>
      </c>
      <c r="X213" s="9">
        <f>+K213/'Total x Ano'!$H$30</f>
        <v>3.1049652979085662E-3</v>
      </c>
      <c r="Y213" s="9">
        <f>+L213/'Total x Ano'!$H$30</f>
        <v>5.5458270148259332E-2</v>
      </c>
    </row>
    <row r="214" spans="1:25" x14ac:dyDescent="0.25">
      <c r="A214" s="1" t="s">
        <v>545</v>
      </c>
      <c r="B214" s="189">
        <f>+'SCC x Atuacao = Comércio'!B214+'SCC x Atuacao = Serv. Industria'!B214</f>
        <v>169971.28988337755</v>
      </c>
      <c r="C214" s="189">
        <f>+'SCC x Atuacao = Comércio'!C214+'SCC x Atuacao = Serv. Industria'!C214</f>
        <v>107200.22745606519</v>
      </c>
      <c r="D214" s="189">
        <f>+'SCC x Atuacao = Comércio'!D214+'SCC x Atuacao = Serv. Industria'!D214</f>
        <v>1114494.2226815245</v>
      </c>
      <c r="E214" s="189">
        <f>+'SCC x Atuacao = Comércio'!E214+'SCC x Atuacao = Serv. Industria'!E214</f>
        <v>12991.223039042976</v>
      </c>
      <c r="F214" s="189">
        <f>+'SCC x Atuacao = Comércio'!F214+'SCC x Atuacao = Serv. Industria'!F214</f>
        <v>1098874.9911130583</v>
      </c>
      <c r="G214" s="189">
        <f>+'SCC x Atuacao = Comércio'!G214+'SCC x Atuacao = Serv. Industria'!G214</f>
        <v>62194.210527038085</v>
      </c>
      <c r="H214" s="189">
        <f>+'SCC x Atuacao = Comércio'!H214+'SCC x Atuacao = Serv. Industria'!H214</f>
        <v>70855.446022737218</v>
      </c>
      <c r="I214" s="189">
        <f>+'SCC x Atuacao = Comércio'!I214+'SCC x Atuacao = Serv. Industria'!I214</f>
        <v>93673.889387007614</v>
      </c>
      <c r="J214" s="189">
        <f>+'SCC x Atuacao = Comércio'!J214+'SCC x Atuacao = Serv. Industria'!J214</f>
        <v>3964.9506903440879</v>
      </c>
      <c r="K214" s="189">
        <f>+'SCC x Atuacao = Comércio'!K214+'SCC x Atuacao = Serv. Industria'!K214</f>
        <v>136252.79259401449</v>
      </c>
      <c r="L214" s="190">
        <f t="shared" si="6"/>
        <v>2870473.2433942105</v>
      </c>
      <c r="N214" s="1" t="s">
        <v>545</v>
      </c>
      <c r="O214" s="9">
        <f>+B214/'Total x Ano'!$H$30</f>
        <v>7.8202029212335721E-4</v>
      </c>
      <c r="P214" s="9">
        <f>+C214/'Total x Ano'!$H$30</f>
        <v>4.9321713830849097E-4</v>
      </c>
      <c r="Q214" s="9">
        <f>+D214/'Total x Ano'!$H$30</f>
        <v>5.1276724333221297E-3</v>
      </c>
      <c r="R214" s="9">
        <f>+E214/'Total x Ano'!$H$30</f>
        <v>5.9771271036436493E-5</v>
      </c>
      <c r="S214" s="9">
        <f>+F214/'Total x Ano'!$H$30</f>
        <v>5.0558099673592306E-3</v>
      </c>
      <c r="T214" s="9">
        <f>+G214/'Total x Ano'!$H$30</f>
        <v>2.8614911799579394E-4</v>
      </c>
      <c r="U214" s="9">
        <f>+H214/'Total x Ano'!$H$30</f>
        <v>3.2599856502383716E-4</v>
      </c>
      <c r="V214" s="9">
        <f>+I214/'Total x Ano'!$H$30</f>
        <v>4.3098385846822209E-4</v>
      </c>
      <c r="W214" s="9">
        <f>+J214/'Total x Ano'!$H$30</f>
        <v>1.8242327273300422E-5</v>
      </c>
      <c r="X214" s="9">
        <f>+K214/'Total x Ano'!$H$30</f>
        <v>6.2688498004635535E-4</v>
      </c>
      <c r="Y214" s="9">
        <f>+L214/'Total x Ano'!$H$30</f>
        <v>1.3206749950957157E-2</v>
      </c>
    </row>
    <row r="215" spans="1:25" x14ac:dyDescent="0.25">
      <c r="A215" s="1" t="s">
        <v>546</v>
      </c>
      <c r="B215" s="189">
        <f>+'SCC x Atuacao = Comércio'!B215+'SCC x Atuacao = Serv. Industria'!B215</f>
        <v>1407366.8269422257</v>
      </c>
      <c r="C215" s="189">
        <f>+'SCC x Atuacao = Comércio'!C215+'SCC x Atuacao = Serv. Industria'!C215</f>
        <v>539504.97478612431</v>
      </c>
      <c r="D215" s="189">
        <f>+'SCC x Atuacao = Comércio'!D215+'SCC x Atuacao = Serv. Industria'!D215</f>
        <v>20410282.271666937</v>
      </c>
      <c r="E215" s="189">
        <f>+'SCC x Atuacao = Comércio'!E215+'SCC x Atuacao = Serv. Industria'!E215</f>
        <v>304901.01965073461</v>
      </c>
      <c r="F215" s="189">
        <f>+'SCC x Atuacao = Comércio'!F215+'SCC x Atuacao = Serv. Industria'!F215</f>
        <v>7899528.1430206569</v>
      </c>
      <c r="G215" s="189">
        <f>+'SCC x Atuacao = Comércio'!G215+'SCC x Atuacao = Serv. Industria'!G215</f>
        <v>516689.29808885575</v>
      </c>
      <c r="H215" s="189">
        <f>+'SCC x Atuacao = Comércio'!H215+'SCC x Atuacao = Serv. Industria'!H215</f>
        <v>302248.6363152946</v>
      </c>
      <c r="I215" s="189">
        <f>+'SCC x Atuacao = Comércio'!I215+'SCC x Atuacao = Serv. Industria'!I215</f>
        <v>572211.01407270331</v>
      </c>
      <c r="J215" s="189">
        <f>+'SCC x Atuacao = Comércio'!J215+'SCC x Atuacao = Serv. Industria'!J215</f>
        <v>694142.03118605365</v>
      </c>
      <c r="K215" s="189">
        <f>+'SCC x Atuacao = Comércio'!K215+'SCC x Atuacao = Serv. Industria'!K215</f>
        <v>1565801.8939583527</v>
      </c>
      <c r="L215" s="190">
        <f t="shared" si="6"/>
        <v>34212676.109687939</v>
      </c>
      <c r="N215" s="1" t="s">
        <v>546</v>
      </c>
      <c r="O215" s="9">
        <f>+B215/'Total x Ano'!$H$30</f>
        <v>6.4751489377131242E-3</v>
      </c>
      <c r="P215" s="9">
        <f>+C215/'Total x Ano'!$H$30</f>
        <v>2.4822064848347646E-3</v>
      </c>
      <c r="Q215" s="9">
        <f>+D215/'Total x Ano'!$H$30</f>
        <v>9.3905593793873407E-2</v>
      </c>
      <c r="R215" s="9">
        <f>+E215/'Total x Ano'!$H$30</f>
        <v>1.4028179972016275E-3</v>
      </c>
      <c r="S215" s="9">
        <f>+F215/'Total x Ano'!$H$30</f>
        <v>3.6344910427404113E-2</v>
      </c>
      <c r="T215" s="9">
        <f>+G215/'Total x Ano'!$H$30</f>
        <v>2.3772339205385697E-3</v>
      </c>
      <c r="U215" s="9">
        <f>+H215/'Total x Ano'!$H$30</f>
        <v>1.3906146563184283E-3</v>
      </c>
      <c r="V215" s="9">
        <f>+I215/'Total x Ano'!$H$30</f>
        <v>2.6326835825530763E-3</v>
      </c>
      <c r="W215" s="9">
        <f>+J215/'Total x Ano'!$H$30</f>
        <v>3.1936755576525452E-3</v>
      </c>
      <c r="X215" s="9">
        <f>+K215/'Total x Ano'!$H$30</f>
        <v>7.2040922638215892E-3</v>
      </c>
      <c r="Y215" s="9">
        <f>+L215/'Total x Ano'!$H$30</f>
        <v>0.15740897762191125</v>
      </c>
    </row>
    <row r="216" spans="1:25" x14ac:dyDescent="0.25">
      <c r="A216" s="1" t="s">
        <v>547</v>
      </c>
      <c r="B216" s="189">
        <f>+'SCC x Atuacao = Comércio'!B216+'SCC x Atuacao = Serv. Industria'!B216</f>
        <v>5846149.4892219007</v>
      </c>
      <c r="C216" s="189">
        <f>+'SCC x Atuacao = Comércio'!C216+'SCC x Atuacao = Serv. Industria'!C216</f>
        <v>2094803.3309978617</v>
      </c>
      <c r="D216" s="189">
        <f>+'SCC x Atuacao = Comércio'!D216+'SCC x Atuacao = Serv. Industria'!D216</f>
        <v>35726488.353136107</v>
      </c>
      <c r="E216" s="189">
        <f>+'SCC x Atuacao = Comércio'!E216+'SCC x Atuacao = Serv. Industria'!E216</f>
        <v>3037989.4443629934</v>
      </c>
      <c r="F216" s="189">
        <f>+'SCC x Atuacao = Comércio'!F216+'SCC x Atuacao = Serv. Industria'!F216</f>
        <v>35415912.749234103</v>
      </c>
      <c r="G216" s="189">
        <f>+'SCC x Atuacao = Comércio'!G216+'SCC x Atuacao = Serv. Industria'!G216</f>
        <v>1771005.9987348425</v>
      </c>
      <c r="H216" s="189">
        <f>+'SCC x Atuacao = Comércio'!H216+'SCC x Atuacao = Serv. Industria'!H216</f>
        <v>4220389.0440322328</v>
      </c>
      <c r="I216" s="189">
        <f>+'SCC x Atuacao = Comércio'!I216+'SCC x Atuacao = Serv. Industria'!I216</f>
        <v>1576524.2215605825</v>
      </c>
      <c r="J216" s="189">
        <f>+'SCC x Atuacao = Comércio'!J216+'SCC x Atuacao = Serv. Industria'!J216</f>
        <v>484474.52357213269</v>
      </c>
      <c r="K216" s="189">
        <f>+'SCC x Atuacao = Comércio'!K216+'SCC x Atuacao = Serv. Industria'!K216</f>
        <v>11836194.487762969</v>
      </c>
      <c r="L216" s="190">
        <f t="shared" si="6"/>
        <v>102009931.64261572</v>
      </c>
      <c r="N216" s="1" t="s">
        <v>547</v>
      </c>
      <c r="O216" s="9">
        <f>+B216/'Total x Ano'!$H$30</f>
        <v>2.6897528014848755E-2</v>
      </c>
      <c r="P216" s="9">
        <f>+C216/'Total x Ano'!$H$30</f>
        <v>9.6379730598734267E-3</v>
      </c>
      <c r="Q216" s="9">
        <f>+D216/'Total x Ano'!$H$30</f>
        <v>0.16437387089096578</v>
      </c>
      <c r="R216" s="9">
        <f>+E216/'Total x Ano'!$H$30</f>
        <v>1.3977474633383738E-2</v>
      </c>
      <c r="S216" s="9">
        <f>+F216/'Total x Ano'!$H$30</f>
        <v>0.16294494471963131</v>
      </c>
      <c r="T216" s="9">
        <f>+G216/'Total x Ano'!$H$30</f>
        <v>8.1482150864013812E-3</v>
      </c>
      <c r="U216" s="9">
        <f>+H216/'Total x Ano'!$H$30</f>
        <v>1.9417572669789281E-2</v>
      </c>
      <c r="V216" s="9">
        <f>+I216/'Total x Ano'!$H$30</f>
        <v>7.2534245820589302E-3</v>
      </c>
      <c r="W216" s="9">
        <f>+J216/'Total x Ano'!$H$30</f>
        <v>2.2290170811209171E-3</v>
      </c>
      <c r="X216" s="9">
        <f>+K216/'Total x Ano'!$H$30</f>
        <v>5.4457104357448764E-2</v>
      </c>
      <c r="Y216" s="9">
        <f>+L216/'Total x Ano'!$H$30</f>
        <v>0.46933712509552222</v>
      </c>
    </row>
    <row r="217" spans="1:25" x14ac:dyDescent="0.25">
      <c r="A217" s="1" t="s">
        <v>548</v>
      </c>
      <c r="B217" s="189">
        <f>+'SCC x Atuacao = Comércio'!B217+'SCC x Atuacao = Serv. Industria'!B217</f>
        <v>990839.69367953739</v>
      </c>
      <c r="C217" s="189">
        <f>+'SCC x Atuacao = Comércio'!C217+'SCC x Atuacao = Serv. Industria'!C217</f>
        <v>285545.82045547629</v>
      </c>
      <c r="D217" s="189">
        <f>+'SCC x Atuacao = Comércio'!D217+'SCC x Atuacao = Serv. Industria'!D217</f>
        <v>3536632.9687858447</v>
      </c>
      <c r="E217" s="189">
        <f>+'SCC x Atuacao = Comércio'!E217+'SCC x Atuacao = Serv. Industria'!E217</f>
        <v>163528.85323922106</v>
      </c>
      <c r="F217" s="189">
        <f>+'SCC x Atuacao = Comércio'!F217+'SCC x Atuacao = Serv. Industria'!F217</f>
        <v>4773260.5429121926</v>
      </c>
      <c r="G217" s="189">
        <f>+'SCC x Atuacao = Comércio'!G217+'SCC x Atuacao = Serv. Industria'!G217</f>
        <v>229449.03589935409</v>
      </c>
      <c r="H217" s="189">
        <f>+'SCC x Atuacao = Comércio'!H217+'SCC x Atuacao = Serv. Industria'!H217</f>
        <v>425298.62365998945</v>
      </c>
      <c r="I217" s="189">
        <f>+'SCC x Atuacao = Comércio'!I217+'SCC x Atuacao = Serv. Industria'!I217</f>
        <v>286851.27738725906</v>
      </c>
      <c r="J217" s="189">
        <f>+'SCC x Atuacao = Comércio'!J217+'SCC x Atuacao = Serv. Industria'!J217</f>
        <v>226885.12597558805</v>
      </c>
      <c r="K217" s="189">
        <f>+'SCC x Atuacao = Comércio'!K217+'SCC x Atuacao = Serv. Industria'!K217</f>
        <v>617001.87174933264</v>
      </c>
      <c r="L217" s="190">
        <f t="shared" si="6"/>
        <v>11535293.813743796</v>
      </c>
      <c r="N217" s="1" t="s">
        <v>548</v>
      </c>
      <c r="O217" s="9">
        <f>+B217/'Total x Ano'!$H$30</f>
        <v>4.5587507586154243E-3</v>
      </c>
      <c r="P217" s="9">
        <f>+C217/'Total x Ano'!$H$30</f>
        <v>1.3137667313133292E-3</v>
      </c>
      <c r="Q217" s="9">
        <f>+D217/'Total x Ano'!$H$30</f>
        <v>1.6271681819209856E-2</v>
      </c>
      <c r="R217" s="9">
        <f>+E217/'Total x Ano'!$H$30</f>
        <v>7.5237930869664861E-4</v>
      </c>
      <c r="S217" s="9">
        <f>+F217/'Total x Ano'!$H$30</f>
        <v>2.1961277146924432E-2</v>
      </c>
      <c r="T217" s="9">
        <f>+G217/'Total x Ano'!$H$30</f>
        <v>1.0556712383870859E-3</v>
      </c>
      <c r="U217" s="9">
        <f>+H217/'Total x Ano'!$H$30</f>
        <v>1.9567548975032681E-3</v>
      </c>
      <c r="V217" s="9">
        <f>+I217/'Total x Ano'!$H$30</f>
        <v>1.31977300338344E-3</v>
      </c>
      <c r="W217" s="9">
        <f>+J217/'Total x Ano'!$H$30</f>
        <v>1.0438749545032772E-3</v>
      </c>
      <c r="X217" s="9">
        <f>+K217/'Total x Ano'!$H$30</f>
        <v>2.8387616774405524E-3</v>
      </c>
      <c r="Y217" s="9">
        <f>+L217/'Total x Ano'!$H$30</f>
        <v>5.3072691535977316E-2</v>
      </c>
    </row>
    <row r="218" spans="1:25" x14ac:dyDescent="0.25">
      <c r="A218" s="1" t="s">
        <v>549</v>
      </c>
      <c r="B218" s="189">
        <f>+'SCC x Atuacao = Comércio'!B218+'SCC x Atuacao = Serv. Industria'!B218</f>
        <v>529962.09871070366</v>
      </c>
      <c r="C218" s="189">
        <f>+'SCC x Atuacao = Comércio'!C218+'SCC x Atuacao = Serv. Industria'!C218</f>
        <v>113501.52777358268</v>
      </c>
      <c r="D218" s="189">
        <f>+'SCC x Atuacao = Comércio'!D218+'SCC x Atuacao = Serv. Industria'!D218</f>
        <v>2527526.8294209582</v>
      </c>
      <c r="E218" s="189">
        <f>+'SCC x Atuacao = Comércio'!E218+'SCC x Atuacao = Serv. Industria'!E218</f>
        <v>60474.23635605153</v>
      </c>
      <c r="F218" s="189">
        <f>+'SCC x Atuacao = Comércio'!F218+'SCC x Atuacao = Serv. Industria'!F218</f>
        <v>1815199.3650159091</v>
      </c>
      <c r="G218" s="189">
        <f>+'SCC x Atuacao = Comércio'!G218+'SCC x Atuacao = Serv. Industria'!G218</f>
        <v>193841.96581873327</v>
      </c>
      <c r="H218" s="189">
        <f>+'SCC x Atuacao = Comércio'!H218+'SCC x Atuacao = Serv. Industria'!H218</f>
        <v>345211.03274770867</v>
      </c>
      <c r="I218" s="189">
        <f>+'SCC x Atuacao = Comércio'!I218+'SCC x Atuacao = Serv. Industria'!I218</f>
        <v>111736.23491325956</v>
      </c>
      <c r="J218" s="189">
        <f>+'SCC x Atuacao = Comércio'!J218+'SCC x Atuacao = Serv. Industria'!J218</f>
        <v>3971.9456343196707</v>
      </c>
      <c r="K218" s="189">
        <f>+'SCC x Atuacao = Comércio'!K218+'SCC x Atuacao = Serv. Industria'!K218</f>
        <v>392139.43856109411</v>
      </c>
      <c r="L218" s="190">
        <f t="shared" si="6"/>
        <v>6093564.6749523198</v>
      </c>
      <c r="N218" s="1" t="s">
        <v>549</v>
      </c>
      <c r="O218" s="9">
        <f>+B218/'Total x Ano'!$H$30</f>
        <v>2.4383007008560833E-3</v>
      </c>
      <c r="P218" s="9">
        <f>+C218/'Total x Ano'!$H$30</f>
        <v>5.2220876812104997E-4</v>
      </c>
      <c r="Q218" s="9">
        <f>+D218/'Total x Ano'!$H$30</f>
        <v>1.1628889036787271E-2</v>
      </c>
      <c r="R218" s="9">
        <f>+E218/'Total x Ano'!$H$30</f>
        <v>2.7823569506088287E-4</v>
      </c>
      <c r="S218" s="9">
        <f>+F218/'Total x Ano'!$H$30</f>
        <v>8.3515441852906533E-3</v>
      </c>
      <c r="T218" s="9">
        <f>+G218/'Total x Ano'!$H$30</f>
        <v>8.9184679859369764E-4</v>
      </c>
      <c r="U218" s="9">
        <f>+H218/'Total x Ano'!$H$30</f>
        <v>1.5882801904886295E-3</v>
      </c>
      <c r="V218" s="9">
        <f>+I218/'Total x Ano'!$H$30</f>
        <v>5.1408683859247852E-4</v>
      </c>
      <c r="W218" s="9">
        <f>+J218/'Total x Ano'!$H$30</f>
        <v>1.8274510285707547E-5</v>
      </c>
      <c r="X218" s="9">
        <f>+K218/'Total x Ano'!$H$30</f>
        <v>1.8041929228580045E-3</v>
      </c>
      <c r="Y218" s="9">
        <f>+L218/'Total x Ano'!$H$30</f>
        <v>2.8035859646934454E-2</v>
      </c>
    </row>
    <row r="219" spans="1:25" x14ac:dyDescent="0.25">
      <c r="A219" s="1" t="s">
        <v>550</v>
      </c>
      <c r="B219" s="189">
        <f>+'SCC x Atuacao = Comércio'!B219+'SCC x Atuacao = Serv. Industria'!B219</f>
        <v>1215409.7583368097</v>
      </c>
      <c r="C219" s="189">
        <f>+'SCC x Atuacao = Comércio'!C219+'SCC x Atuacao = Serv. Industria'!C219</f>
        <v>133036.11866873578</v>
      </c>
      <c r="D219" s="189">
        <f>+'SCC x Atuacao = Comércio'!D219+'SCC x Atuacao = Serv. Industria'!D219</f>
        <v>4290278.2375306794</v>
      </c>
      <c r="E219" s="189">
        <f>+'SCC x Atuacao = Comércio'!E219+'SCC x Atuacao = Serv. Industria'!E219</f>
        <v>48482.684925626039</v>
      </c>
      <c r="F219" s="189">
        <f>+'SCC x Atuacao = Comércio'!F219+'SCC x Atuacao = Serv. Industria'!F219</f>
        <v>3802568.0255159242</v>
      </c>
      <c r="G219" s="189">
        <f>+'SCC x Atuacao = Comércio'!G219+'SCC x Atuacao = Serv. Industria'!G219</f>
        <v>241221.82757461758</v>
      </c>
      <c r="H219" s="189">
        <f>+'SCC x Atuacao = Comércio'!H219+'SCC x Atuacao = Serv. Industria'!H219</f>
        <v>222151.74097702629</v>
      </c>
      <c r="I219" s="189">
        <f>+'SCC x Atuacao = Comércio'!I219+'SCC x Atuacao = Serv. Industria'!I219</f>
        <v>217652.95637852798</v>
      </c>
      <c r="J219" s="189">
        <f>+'SCC x Atuacao = Comércio'!J219+'SCC x Atuacao = Serv. Industria'!J219</f>
        <v>133876.77588637057</v>
      </c>
      <c r="K219" s="189">
        <f>+'SCC x Atuacao = Comércio'!K219+'SCC x Atuacao = Serv. Industria'!K219</f>
        <v>692222.26726119732</v>
      </c>
      <c r="L219" s="190">
        <f t="shared" si="6"/>
        <v>10996900.393055515</v>
      </c>
      <c r="N219" s="1" t="s">
        <v>550</v>
      </c>
      <c r="O219" s="9">
        <f>+B219/'Total x Ano'!$H$30</f>
        <v>5.5919743558825764E-3</v>
      </c>
      <c r="P219" s="9">
        <f>+C219/'Total x Ano'!$H$30</f>
        <v>6.1208539663177978E-4</v>
      </c>
      <c r="Q219" s="9">
        <f>+D219/'Total x Ano'!$H$30</f>
        <v>1.9739125607073107E-2</v>
      </c>
      <c r="R219" s="9">
        <f>+E219/'Total x Ano'!$H$30</f>
        <v>2.2306380950851763E-4</v>
      </c>
      <c r="S219" s="9">
        <f>+F219/'Total x Ano'!$H$30</f>
        <v>1.7495221458713624E-2</v>
      </c>
      <c r="T219" s="9">
        <f>+G219/'Total x Ano'!$H$30</f>
        <v>1.1098366329741005E-3</v>
      </c>
      <c r="U219" s="9">
        <f>+H219/'Total x Ano'!$H$30</f>
        <v>1.0220971406039571E-3</v>
      </c>
      <c r="V219" s="9">
        <f>+I219/'Total x Ano'!$H$30</f>
        <v>1.0013986988357524E-3</v>
      </c>
      <c r="W219" s="9">
        <f>+J219/'Total x Ano'!$H$30</f>
        <v>6.1595317338020259E-4</v>
      </c>
      <c r="X219" s="9">
        <f>+K219/'Total x Ano'!$H$30</f>
        <v>3.1848429227625346E-3</v>
      </c>
      <c r="Y219" s="9">
        <f>+L219/'Total x Ano'!$H$30</f>
        <v>5.0595599196366151E-2</v>
      </c>
    </row>
    <row r="220" spans="1:25" x14ac:dyDescent="0.25">
      <c r="A220" s="1" t="s">
        <v>551</v>
      </c>
      <c r="B220" s="189">
        <f>+'SCC x Atuacao = Comércio'!B220+'SCC x Atuacao = Serv. Industria'!B220</f>
        <v>82242.593092220122</v>
      </c>
      <c r="C220" s="189">
        <f>+'SCC x Atuacao = Comércio'!C220+'SCC x Atuacao = Serv. Industria'!C220</f>
        <v>36379.9116822793</v>
      </c>
      <c r="D220" s="189">
        <f>+'SCC x Atuacao = Comércio'!D220+'SCC x Atuacao = Serv. Industria'!D220</f>
        <v>659006.8731665645</v>
      </c>
      <c r="E220" s="189">
        <f>+'SCC x Atuacao = Comércio'!E220+'SCC x Atuacao = Serv. Industria'!E220</f>
        <v>7340.4307068728822</v>
      </c>
      <c r="F220" s="189">
        <f>+'SCC x Atuacao = Comércio'!F220+'SCC x Atuacao = Serv. Industria'!F220</f>
        <v>334575.67102810636</v>
      </c>
      <c r="G220" s="189">
        <f>+'SCC x Atuacao = Comércio'!G220+'SCC x Atuacao = Serv. Industria'!G220</f>
        <v>24429.184789748491</v>
      </c>
      <c r="H220" s="189">
        <f>+'SCC x Atuacao = Comércio'!H220+'SCC x Atuacao = Serv. Industria'!H220</f>
        <v>103179.39131158964</v>
      </c>
      <c r="I220" s="189">
        <f>+'SCC x Atuacao = Comércio'!I220+'SCC x Atuacao = Serv. Industria'!I220</f>
        <v>29443.593006919353</v>
      </c>
      <c r="J220" s="189">
        <f>+'SCC x Atuacao = Comércio'!J220+'SCC x Atuacao = Serv. Industria'!J220</f>
        <v>14927.417160885456</v>
      </c>
      <c r="K220" s="189">
        <f>+'SCC x Atuacao = Comércio'!K220+'SCC x Atuacao = Serv. Industria'!K220</f>
        <v>109320.41873718164</v>
      </c>
      <c r="L220" s="190">
        <f t="shared" si="6"/>
        <v>1400845.4846823676</v>
      </c>
      <c r="N220" s="1" t="s">
        <v>551</v>
      </c>
      <c r="O220" s="9">
        <f>+B220/'Total x Ano'!$H$30</f>
        <v>3.7838964874061442E-4</v>
      </c>
      <c r="P220" s="9">
        <f>+C220/'Total x Ano'!$H$30</f>
        <v>1.6738020391984012E-4</v>
      </c>
      <c r="Q220" s="9">
        <f>+D220/'Total x Ano'!$H$30</f>
        <v>3.0320223363523267E-3</v>
      </c>
      <c r="R220" s="9">
        <f>+E220/'Total x Ano'!$H$30</f>
        <v>3.3772561058038869E-5</v>
      </c>
      <c r="S220" s="9">
        <f>+F220/'Total x Ano'!$H$30</f>
        <v>1.5393479932657482E-3</v>
      </c>
      <c r="T220" s="9">
        <f>+G220/'Total x Ano'!$H$30</f>
        <v>1.1239614783604045E-4</v>
      </c>
      <c r="U220" s="9">
        <f>+H220/'Total x Ano'!$H$30</f>
        <v>4.7471768785164987E-4</v>
      </c>
      <c r="V220" s="9">
        <f>+I220/'Total x Ano'!$H$30</f>
        <v>1.3546692044421615E-4</v>
      </c>
      <c r="W220" s="9">
        <f>+J220/'Total x Ano'!$H$30</f>
        <v>6.8679499560263569E-5</v>
      </c>
      <c r="X220" s="9">
        <f>+K220/'Total x Ano'!$H$30</f>
        <v>5.0297191869612997E-4</v>
      </c>
      <c r="Y220" s="9">
        <f>+L220/'Total x Ano'!$H$30</f>
        <v>6.4451449177248673E-3</v>
      </c>
    </row>
    <row r="221" spans="1:25" x14ac:dyDescent="0.25">
      <c r="A221" s="1" t="s">
        <v>552</v>
      </c>
      <c r="B221" s="189">
        <f>+'SCC x Atuacao = Comércio'!B221+'SCC x Atuacao = Serv. Industria'!B221</f>
        <v>75573.701911936296</v>
      </c>
      <c r="C221" s="189">
        <f>+'SCC x Atuacao = Comércio'!C221+'SCC x Atuacao = Serv. Industria'!C221</f>
        <v>19210.419574165157</v>
      </c>
      <c r="D221" s="189">
        <f>+'SCC x Atuacao = Comércio'!D221+'SCC x Atuacao = Serv. Industria'!D221</f>
        <v>622617.29241218814</v>
      </c>
      <c r="E221" s="189">
        <f>+'SCC x Atuacao = Comércio'!E221+'SCC x Atuacao = Serv. Industria'!E221</f>
        <v>10703.249135650569</v>
      </c>
      <c r="F221" s="189">
        <f>+'SCC x Atuacao = Comércio'!F221+'SCC x Atuacao = Serv. Industria'!F221</f>
        <v>379914.84359325329</v>
      </c>
      <c r="G221" s="189">
        <f>+'SCC x Atuacao = Comércio'!G221+'SCC x Atuacao = Serv. Industria'!G221</f>
        <v>29131.973885615676</v>
      </c>
      <c r="H221" s="189">
        <f>+'SCC x Atuacao = Comércio'!H221+'SCC x Atuacao = Serv. Industria'!H221</f>
        <v>22489.505377824677</v>
      </c>
      <c r="I221" s="189">
        <f>+'SCC x Atuacao = Comércio'!I221+'SCC x Atuacao = Serv. Industria'!I221</f>
        <v>62119.13587505489</v>
      </c>
      <c r="J221" s="189">
        <f>+'SCC x Atuacao = Comércio'!J221+'SCC x Atuacao = Serv. Industria'!J221</f>
        <v>2059.19781194905</v>
      </c>
      <c r="K221" s="189">
        <f>+'SCC x Atuacao = Comércio'!K221+'SCC x Atuacao = Serv. Industria'!K221</f>
        <v>77514.368763938663</v>
      </c>
      <c r="L221" s="190">
        <f t="shared" si="6"/>
        <v>1301333.6883415761</v>
      </c>
      <c r="N221" s="1" t="s">
        <v>552</v>
      </c>
      <c r="O221" s="9">
        <f>+B221/'Total x Ano'!$H$30</f>
        <v>3.4770677145867606E-4</v>
      </c>
      <c r="P221" s="9">
        <f>+C221/'Total x Ano'!$H$30</f>
        <v>8.8385149853887601E-5</v>
      </c>
      <c r="Q221" s="9">
        <f>+D221/'Total x Ano'!$H$30</f>
        <v>2.8645976460336888E-3</v>
      </c>
      <c r="R221" s="9">
        <f>+E221/'Total x Ano'!$H$30</f>
        <v>4.9244540189543465E-5</v>
      </c>
      <c r="S221" s="9">
        <f>+F221/'Total x Ano'!$H$30</f>
        <v>1.7479488281382436E-3</v>
      </c>
      <c r="T221" s="9">
        <f>+G221/'Total x Ano'!$H$30</f>
        <v>1.3403319315744713E-4</v>
      </c>
      <c r="U221" s="9">
        <f>+H221/'Total x Ano'!$H$30</f>
        <v>1.0347188385369912E-4</v>
      </c>
      <c r="V221" s="9">
        <f>+I221/'Total x Ano'!$H$30</f>
        <v>2.8580370730134526E-4</v>
      </c>
      <c r="W221" s="9">
        <f>+J221/'Total x Ano'!$H$30</f>
        <v>9.4741557562166717E-6</v>
      </c>
      <c r="X221" s="9">
        <f>+K221/'Total x Ano'!$H$30</f>
        <v>3.5663557855049907E-4</v>
      </c>
      <c r="Y221" s="9">
        <f>+L221/'Total x Ano'!$H$30</f>
        <v>5.9873014542932458E-3</v>
      </c>
    </row>
    <row r="222" spans="1:25" x14ac:dyDescent="0.25">
      <c r="A222" s="1" t="s">
        <v>553</v>
      </c>
      <c r="B222" s="189">
        <f>+'SCC x Atuacao = Comércio'!B222+'SCC x Atuacao = Serv. Industria'!B222</f>
        <v>302908.53609238099</v>
      </c>
      <c r="C222" s="189">
        <f>+'SCC x Atuacao = Comércio'!C222+'SCC x Atuacao = Serv. Industria'!C222</f>
        <v>51447.25554312444</v>
      </c>
      <c r="D222" s="189">
        <f>+'SCC x Atuacao = Comércio'!D222+'SCC x Atuacao = Serv. Industria'!D222</f>
        <v>1350302.1299701466</v>
      </c>
      <c r="E222" s="189">
        <f>+'SCC x Atuacao = Comércio'!E222+'SCC x Atuacao = Serv. Industria'!E222</f>
        <v>20680.591050268922</v>
      </c>
      <c r="F222" s="189">
        <f>+'SCC x Atuacao = Comércio'!F222+'SCC x Atuacao = Serv. Industria'!F222</f>
        <v>1086902.2804360804</v>
      </c>
      <c r="G222" s="189">
        <f>+'SCC x Atuacao = Comércio'!G222+'SCC x Atuacao = Serv. Industria'!G222</f>
        <v>65065.377282177244</v>
      </c>
      <c r="H222" s="189">
        <f>+'SCC x Atuacao = Comércio'!H222+'SCC x Atuacao = Serv. Industria'!H222</f>
        <v>79854.190823003606</v>
      </c>
      <c r="I222" s="189">
        <f>+'SCC x Atuacao = Comércio'!I222+'SCC x Atuacao = Serv. Industria'!I222</f>
        <v>100698.68196509391</v>
      </c>
      <c r="J222" s="189">
        <f>+'SCC x Atuacao = Comércio'!J222+'SCC x Atuacao = Serv. Industria'!J222</f>
        <v>9470.8227873805827</v>
      </c>
      <c r="K222" s="189">
        <f>+'SCC x Atuacao = Comércio'!K222+'SCC x Atuacao = Serv. Industria'!K222</f>
        <v>183174.05736854146</v>
      </c>
      <c r="L222" s="190">
        <f t="shared" si="6"/>
        <v>3250503.9233181984</v>
      </c>
      <c r="N222" s="1" t="s">
        <v>553</v>
      </c>
      <c r="O222" s="9">
        <f>+B222/'Total x Ano'!$H$30</f>
        <v>1.393650786813192E-3</v>
      </c>
      <c r="P222" s="9">
        <f>+C222/'Total x Ano'!$H$30</f>
        <v>2.3670349172724478E-4</v>
      </c>
      <c r="Q222" s="9">
        <f>+D222/'Total x Ano'!$H$30</f>
        <v>6.212600180057315E-3</v>
      </c>
      <c r="R222" s="9">
        <f>+E222/'Total x Ano'!$H$30</f>
        <v>9.5149256474499482E-5</v>
      </c>
      <c r="S222" s="9">
        <f>+F222/'Total x Ano'!$H$30</f>
        <v>5.000724766161176E-3</v>
      </c>
      <c r="T222" s="9">
        <f>+G222/'Total x Ano'!$H$30</f>
        <v>2.9935905872242706E-4</v>
      </c>
      <c r="U222" s="9">
        <f>+H222/'Total x Ano'!$H$30</f>
        <v>3.6740085738907303E-4</v>
      </c>
      <c r="V222" s="9">
        <f>+I222/'Total x Ano'!$H$30</f>
        <v>4.6330420120251753E-4</v>
      </c>
      <c r="W222" s="9">
        <f>+J222/'Total x Ano'!$H$30</f>
        <v>4.3574274266657914E-5</v>
      </c>
      <c r="X222" s="9">
        <f>+K222/'Total x Ano'!$H$30</f>
        <v>8.4276485723590539E-4</v>
      </c>
      <c r="Y222" s="9">
        <f>+L222/'Total x Ano'!$H$30</f>
        <v>1.4955231730050009E-2</v>
      </c>
    </row>
    <row r="223" spans="1:25" x14ac:dyDescent="0.25">
      <c r="A223" s="1" t="s">
        <v>554</v>
      </c>
      <c r="B223" s="189">
        <f>+'SCC x Atuacao = Comércio'!B223+'SCC x Atuacao = Serv. Industria'!B223</f>
        <v>232135.90852866851</v>
      </c>
      <c r="C223" s="189">
        <f>+'SCC x Atuacao = Comércio'!C223+'SCC x Atuacao = Serv. Industria'!C223</f>
        <v>120622.19730160515</v>
      </c>
      <c r="D223" s="189">
        <f>+'SCC x Atuacao = Comércio'!D223+'SCC x Atuacao = Serv. Industria'!D223</f>
        <v>3657972.549015326</v>
      </c>
      <c r="E223" s="189">
        <f>+'SCC x Atuacao = Comércio'!E223+'SCC x Atuacao = Serv. Industria'!E223</f>
        <v>10442.506254651291</v>
      </c>
      <c r="F223" s="189">
        <f>+'SCC x Atuacao = Comércio'!F223+'SCC x Atuacao = Serv. Industria'!F223</f>
        <v>1946737.1185885835</v>
      </c>
      <c r="G223" s="189">
        <f>+'SCC x Atuacao = Comércio'!G223+'SCC x Atuacao = Serv. Industria'!G223</f>
        <v>141200.03793279678</v>
      </c>
      <c r="H223" s="189">
        <f>+'SCC x Atuacao = Comércio'!H223+'SCC x Atuacao = Serv. Industria'!H223</f>
        <v>56816.417250765124</v>
      </c>
      <c r="I223" s="189">
        <f>+'SCC x Atuacao = Comércio'!I223+'SCC x Atuacao = Serv. Industria'!I223</f>
        <v>86739.418441454109</v>
      </c>
      <c r="J223" s="189">
        <f>+'SCC x Atuacao = Comércio'!J223+'SCC x Atuacao = Serv. Industria'!J223</f>
        <v>79048.878947323421</v>
      </c>
      <c r="K223" s="189">
        <f>+'SCC x Atuacao = Comércio'!K223+'SCC x Atuacao = Serv. Industria'!K223</f>
        <v>470001.96613484126</v>
      </c>
      <c r="L223" s="190">
        <f t="shared" si="6"/>
        <v>6801716.9983960148</v>
      </c>
      <c r="N223" s="1" t="s">
        <v>554</v>
      </c>
      <c r="O223" s="9">
        <f>+B223/'Total x Ano'!$H$30</f>
        <v>1.0680332609375792E-3</v>
      </c>
      <c r="P223" s="9">
        <f>+C223/'Total x Ano'!$H$30</f>
        <v>5.5497023076711647E-4</v>
      </c>
      <c r="Q223" s="9">
        <f>+D223/'Total x Ano'!$H$30</f>
        <v>1.6829952654492043E-2</v>
      </c>
      <c r="R223" s="9">
        <f>+E223/'Total x Ano'!$H$30</f>
        <v>4.80448892125576E-5</v>
      </c>
      <c r="S223" s="9">
        <f>+F223/'Total x Ano'!$H$30</f>
        <v>8.9567357593778527E-3</v>
      </c>
      <c r="T223" s="9">
        <f>+G223/'Total x Ano'!$H$30</f>
        <v>6.4964674321056366E-4</v>
      </c>
      <c r="U223" s="9">
        <f>+H223/'Total x Ano'!$H$30</f>
        <v>2.6140644838508757E-4</v>
      </c>
      <c r="V223" s="9">
        <f>+I223/'Total x Ano'!$H$30</f>
        <v>3.990790762059736E-4</v>
      </c>
      <c r="W223" s="9">
        <f>+J223/'Total x Ano'!$H$30</f>
        <v>3.6369570089645636E-4</v>
      </c>
      <c r="X223" s="9">
        <f>+K223/'Total x Ano'!$H$30</f>
        <v>2.1624303440157967E-3</v>
      </c>
      <c r="Y223" s="9">
        <f>+L223/'Total x Ano'!$H$30</f>
        <v>3.1293995107501027E-2</v>
      </c>
    </row>
    <row r="224" spans="1:25" x14ac:dyDescent="0.25">
      <c r="A224" s="1" t="s">
        <v>94</v>
      </c>
      <c r="B224" s="189">
        <f>+'SCC x Atuacao = Comércio'!B224+'SCC x Atuacao = Serv. Industria'!B224</f>
        <v>13219508.592220115</v>
      </c>
      <c r="C224" s="189">
        <f>+'SCC x Atuacao = Comércio'!C224+'SCC x Atuacao = Serv. Industria'!C224</f>
        <v>4814364.1147665968</v>
      </c>
      <c r="D224" s="189">
        <f>+'SCC x Atuacao = Comércio'!D224+'SCC x Atuacao = Serv. Industria'!D224</f>
        <v>87665207.417272478</v>
      </c>
      <c r="E224" s="189">
        <f>+'SCC x Atuacao = Comércio'!E224+'SCC x Atuacao = Serv. Industria'!E224</f>
        <v>3884441.0266991039</v>
      </c>
      <c r="F224" s="189">
        <f>+'SCC x Atuacao = Comércio'!F224+'SCC x Atuacao = Serv. Industria'!F224</f>
        <v>72417296.333252698</v>
      </c>
      <c r="G224" s="189">
        <f>+'SCC x Atuacao = Comércio'!G224+'SCC x Atuacao = Serv. Industria'!G224</f>
        <v>4019096.9046128574</v>
      </c>
      <c r="H224" s="189">
        <f>+'SCC x Atuacao = Comércio'!H224+'SCC x Atuacao = Serv. Industria'!H224</f>
        <v>6772668.5557693392</v>
      </c>
      <c r="I224" s="189">
        <f>+'SCC x Atuacao = Comércio'!I224+'SCC x Atuacao = Serv. Industria'!I224</f>
        <v>4004860.1219075266</v>
      </c>
      <c r="J224" s="189">
        <f>+'SCC x Atuacao = Comércio'!J224+'SCC x Atuacao = Serv. Industria'!J224</f>
        <v>2376018.8102985388</v>
      </c>
      <c r="K224" s="189">
        <f>+'SCC x Atuacao = Comércio'!K224+'SCC x Atuacao = Serv. Industria'!K224</f>
        <v>18175488.777496554</v>
      </c>
      <c r="L224" s="190">
        <f t="shared" si="6"/>
        <v>217348950.6542958</v>
      </c>
      <c r="N224" s="1" t="s">
        <v>94</v>
      </c>
      <c r="O224" s="9">
        <f>+B224/'Total x Ano'!$H$30</f>
        <v>6.0821589211380152E-2</v>
      </c>
      <c r="P224" s="9">
        <f>+C224/'Total x Ano'!$H$30</f>
        <v>2.2150390421824855E-2</v>
      </c>
      <c r="Q224" s="9">
        <f>+D224/'Total x Ano'!$H$30</f>
        <v>0.40333853535234365</v>
      </c>
      <c r="R224" s="9">
        <f>+E224/'Total x Ano'!$H$30</f>
        <v>1.7871910653378301E-2</v>
      </c>
      <c r="S224" s="9">
        <f>+F224/'Total x Ano'!$H$30</f>
        <v>0.3331844764617059</v>
      </c>
      <c r="T224" s="9">
        <f>+G224/'Total x Ano'!$H$30</f>
        <v>1.8491448394455001E-2</v>
      </c>
      <c r="U224" s="9">
        <f>+H224/'Total x Ano'!$H$30</f>
        <v>3.1160346233010353E-2</v>
      </c>
      <c r="V224" s="9">
        <f>+I224/'Total x Ano'!$H$30</f>
        <v>1.8425946432460368E-2</v>
      </c>
      <c r="W224" s="9">
        <f>+J224/'Total x Ano'!$H$30</f>
        <v>1.0931816340248698E-2</v>
      </c>
      <c r="X224" s="9">
        <f>+K224/'Total x Ano'!$H$30</f>
        <v>8.3623540499192767E-2</v>
      </c>
      <c r="Y224" s="9">
        <f>+L224/'Total x Ano'!$H$30</f>
        <v>1</v>
      </c>
    </row>
    <row r="225" spans="1:25" x14ac:dyDescent="0.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22"/>
    </row>
    <row r="226" spans="1:2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22"/>
    </row>
    <row r="227" spans="1:25" s="132" customFormat="1" x14ac:dyDescent="0.25">
      <c r="A227" s="122"/>
      <c r="B227" s="15">
        <v>2014</v>
      </c>
      <c r="C227" s="122">
        <v>2014</v>
      </c>
      <c r="D227" s="122">
        <v>2014</v>
      </c>
      <c r="E227" s="122">
        <v>2014</v>
      </c>
      <c r="F227" s="122">
        <v>2014</v>
      </c>
      <c r="G227" s="122">
        <v>2014</v>
      </c>
      <c r="H227" s="122">
        <v>2014</v>
      </c>
      <c r="I227" s="122">
        <v>2014</v>
      </c>
      <c r="J227" s="122">
        <v>2014</v>
      </c>
      <c r="K227" s="122">
        <v>2014</v>
      </c>
      <c r="L227" s="122">
        <v>2014</v>
      </c>
      <c r="N227" s="122"/>
      <c r="O227" s="15">
        <v>2014</v>
      </c>
      <c r="P227" s="122">
        <v>2014</v>
      </c>
      <c r="Q227" s="122">
        <v>2014</v>
      </c>
      <c r="R227" s="122">
        <v>2014</v>
      </c>
      <c r="S227" s="122">
        <v>2014</v>
      </c>
      <c r="T227" s="122">
        <v>2014</v>
      </c>
      <c r="U227" s="122">
        <v>2014</v>
      </c>
      <c r="V227" s="122">
        <v>2014</v>
      </c>
      <c r="W227" s="122">
        <v>2014</v>
      </c>
      <c r="X227" s="122">
        <v>2014</v>
      </c>
      <c r="Y227" s="122">
        <v>2014</v>
      </c>
    </row>
    <row r="228" spans="1:25" s="132" customFormat="1" x14ac:dyDescent="0.25">
      <c r="A228" s="122"/>
      <c r="B228" s="122" t="s">
        <v>779</v>
      </c>
      <c r="C228" s="122" t="s">
        <v>781</v>
      </c>
      <c r="D228" s="122" t="s">
        <v>23</v>
      </c>
      <c r="E228" s="122" t="s">
        <v>786</v>
      </c>
      <c r="F228" s="122" t="s">
        <v>787</v>
      </c>
      <c r="G228" s="122" t="s">
        <v>790</v>
      </c>
      <c r="H228" s="122" t="s">
        <v>25</v>
      </c>
      <c r="I228" s="122" t="s">
        <v>24</v>
      </c>
      <c r="J228" s="122" t="s">
        <v>35</v>
      </c>
      <c r="K228" s="122" t="s">
        <v>794</v>
      </c>
      <c r="L228" s="122" t="s">
        <v>938</v>
      </c>
      <c r="N228" s="122"/>
      <c r="O228" s="122" t="s">
        <v>779</v>
      </c>
      <c r="P228" s="122" t="s">
        <v>781</v>
      </c>
      <c r="Q228" s="122" t="s">
        <v>23</v>
      </c>
      <c r="R228" s="122" t="s">
        <v>786</v>
      </c>
      <c r="S228" s="122" t="s">
        <v>787</v>
      </c>
      <c r="T228" s="122" t="s">
        <v>790</v>
      </c>
      <c r="U228" s="122" t="s">
        <v>25</v>
      </c>
      <c r="V228" s="122" t="s">
        <v>24</v>
      </c>
      <c r="W228" s="122" t="s">
        <v>35</v>
      </c>
      <c r="X228" s="122" t="s">
        <v>794</v>
      </c>
      <c r="Y228" s="122" t="s">
        <v>938</v>
      </c>
    </row>
    <row r="229" spans="1:25" x14ac:dyDescent="0.25">
      <c r="A229" s="1" t="s">
        <v>528</v>
      </c>
      <c r="B229" s="189">
        <f>+'SCC x Atuacao = Comércio'!B229+'SCC x Atuacao = Serv. Industria'!B229</f>
        <v>63837.90945323577</v>
      </c>
      <c r="C229" s="189">
        <f>+'SCC x Atuacao = Comércio'!C229+'SCC x Atuacao = Serv. Industria'!C229</f>
        <v>4608.5249835744098</v>
      </c>
      <c r="D229" s="189">
        <f>+'SCC x Atuacao = Comércio'!D229+'SCC x Atuacao = Serv. Industria'!D229</f>
        <v>364782.96601307351</v>
      </c>
      <c r="E229" s="189">
        <f>+'SCC x Atuacao = Comércio'!E229+'SCC x Atuacao = Serv. Industria'!E229</f>
        <v>1542.8582963461258</v>
      </c>
      <c r="F229" s="189">
        <f>+'SCC x Atuacao = Comércio'!F229+'SCC x Atuacao = Serv. Industria'!F229</f>
        <v>244115.50329676227</v>
      </c>
      <c r="G229" s="189">
        <f>+'SCC x Atuacao = Comércio'!G229+'SCC x Atuacao = Serv. Industria'!G229</f>
        <v>13592.311442497865</v>
      </c>
      <c r="H229" s="189">
        <f>+'SCC x Atuacao = Comércio'!H229+'SCC x Atuacao = Serv. Industria'!H229</f>
        <v>9807.6353837829902</v>
      </c>
      <c r="I229" s="189">
        <f>+'SCC x Atuacao = Comércio'!I229+'SCC x Atuacao = Serv. Industria'!I229</f>
        <v>21036.032780929316</v>
      </c>
      <c r="J229" s="189">
        <f>+'SCC x Atuacao = Comércio'!J229+'SCC x Atuacao = Serv. Industria'!J229</f>
        <v>5103.4215254852443</v>
      </c>
      <c r="K229" s="189">
        <f>+'SCC x Atuacao = Comércio'!K229+'SCC x Atuacao = Serv. Industria'!K229</f>
        <v>27750.570688090735</v>
      </c>
      <c r="L229" s="190">
        <f>SUM(B229:K229)</f>
        <v>756177.7338637783</v>
      </c>
      <c r="N229" s="1" t="s">
        <v>528</v>
      </c>
      <c r="O229" s="9">
        <f>+B229/'Total x Ano'!$I$30</f>
        <v>2.870601846949501E-4</v>
      </c>
      <c r="P229" s="9">
        <f>+C229/'Total x Ano'!$I$30</f>
        <v>2.0723172865259086E-5</v>
      </c>
      <c r="Q229" s="9">
        <f>+D229/'Total x Ano'!$I$30</f>
        <v>1.6403210332881113E-3</v>
      </c>
      <c r="R229" s="9">
        <f>+E229/'Total x Ano'!$I$30</f>
        <v>6.9377771186522756E-6</v>
      </c>
      <c r="S229" s="9">
        <f>+F229/'Total x Ano'!$I$30</f>
        <v>1.0977151674210616E-3</v>
      </c>
      <c r="T229" s="9">
        <f>+G229/'Total x Ano'!$I$30</f>
        <v>6.1120601638325555E-5</v>
      </c>
      <c r="U229" s="9">
        <f>+H229/'Total x Ano'!$I$30</f>
        <v>4.4102033553462003E-5</v>
      </c>
      <c r="V229" s="9">
        <f>+I229/'Total x Ano'!$I$30</f>
        <v>9.4592813377859035E-5</v>
      </c>
      <c r="W229" s="9">
        <f>+J229/'Total x Ano'!$I$30</f>
        <v>2.29485761396236E-5</v>
      </c>
      <c r="X229" s="9">
        <f>+K229/'Total x Ano'!$I$30</f>
        <v>1.2478610304350772E-4</v>
      </c>
      <c r="Y229" s="9">
        <f>+L229/'Total x Ano'!$I$30</f>
        <v>3.4003074631408126E-3</v>
      </c>
    </row>
    <row r="230" spans="1:25" x14ac:dyDescent="0.25">
      <c r="A230" s="1" t="s">
        <v>529</v>
      </c>
      <c r="B230" s="189">
        <f>+'SCC x Atuacao = Comércio'!B230+'SCC x Atuacao = Serv. Industria'!B230</f>
        <v>18059.090388651857</v>
      </c>
      <c r="C230" s="189">
        <f>+'SCC x Atuacao = Comércio'!C230+'SCC x Atuacao = Serv. Industria'!C230</f>
        <v>13753.261104719495</v>
      </c>
      <c r="D230" s="189">
        <f>+'SCC x Atuacao = Comércio'!D230+'SCC x Atuacao = Serv. Industria'!D230</f>
        <v>121033.25567051119</v>
      </c>
      <c r="E230" s="189">
        <f>+'SCC x Atuacao = Comércio'!E230+'SCC x Atuacao = Serv. Industria'!E230</f>
        <v>62.778394247137527</v>
      </c>
      <c r="F230" s="189">
        <f>+'SCC x Atuacao = Comércio'!F230+'SCC x Atuacao = Serv. Industria'!F230</f>
        <v>64356.307436454867</v>
      </c>
      <c r="G230" s="189">
        <f>+'SCC x Atuacao = Comércio'!G230+'SCC x Atuacao = Serv. Industria'!G230</f>
        <v>2816.1793172775488</v>
      </c>
      <c r="H230" s="189">
        <f>+'SCC x Atuacao = Comércio'!H230+'SCC x Atuacao = Serv. Industria'!H230</f>
        <v>4579.013429188959</v>
      </c>
      <c r="I230" s="189">
        <f>+'SCC x Atuacao = Comércio'!I230+'SCC x Atuacao = Serv. Industria'!I230</f>
        <v>8785.0932239984868</v>
      </c>
      <c r="J230" s="189">
        <f>+'SCC x Atuacao = Comércio'!J230+'SCC x Atuacao = Serv. Industria'!J230</f>
        <v>41747.489073944002</v>
      </c>
      <c r="K230" s="189">
        <f>+'SCC x Atuacao = Comércio'!K230+'SCC x Atuacao = Serv. Industria'!K230</f>
        <v>3889.4534990998509</v>
      </c>
      <c r="L230" s="190">
        <f t="shared" ref="L230:L256" si="7">SUM(B230:K230)</f>
        <v>279081.92153809336</v>
      </c>
      <c r="N230" s="1" t="s">
        <v>529</v>
      </c>
      <c r="O230" s="9">
        <f>+B230/'Total x Ano'!$I$30</f>
        <v>8.1206384525902352E-5</v>
      </c>
      <c r="P230" s="9">
        <f>+C230/'Total x Ano'!$I$30</f>
        <v>6.1844344633039011E-5</v>
      </c>
      <c r="Q230" s="9">
        <f>+D230/'Total x Ano'!$I$30</f>
        <v>5.4425072851828783E-4</v>
      </c>
      <c r="R230" s="9">
        <f>+E230/'Total x Ano'!$I$30</f>
        <v>2.8229585839801098E-7</v>
      </c>
      <c r="S230" s="9">
        <f>+F230/'Total x Ano'!$I$30</f>
        <v>2.8939126699515256E-4</v>
      </c>
      <c r="T230" s="9">
        <f>+G230/'Total x Ano'!$I$30</f>
        <v>1.2663524884755062E-5</v>
      </c>
      <c r="U230" s="9">
        <f>+H230/'Total x Ano'!$I$30</f>
        <v>2.0590468139727176E-5</v>
      </c>
      <c r="V230" s="9">
        <f>+I230/'Total x Ano'!$I$30</f>
        <v>3.9503964102877343E-5</v>
      </c>
      <c r="W230" s="9">
        <f>+J230/'Total x Ano'!$I$30</f>
        <v>1.8772610235452092E-4</v>
      </c>
      <c r="X230" s="9">
        <f>+K230/'Total x Ano'!$I$30</f>
        <v>1.7489721223279037E-5</v>
      </c>
      <c r="Y230" s="9">
        <f>+L230/'Total x Ano'!$I$30</f>
        <v>1.254948801235939E-3</v>
      </c>
    </row>
    <row r="231" spans="1:25" x14ac:dyDescent="0.25">
      <c r="A231" s="1" t="s">
        <v>530</v>
      </c>
      <c r="B231" s="189">
        <f>+'SCC x Atuacao = Comércio'!B231+'SCC x Atuacao = Serv. Industria'!B231</f>
        <v>190689.62991551735</v>
      </c>
      <c r="C231" s="189">
        <f>+'SCC x Atuacao = Comércio'!C231+'SCC x Atuacao = Serv. Industria'!C231</f>
        <v>93329.461578681017</v>
      </c>
      <c r="D231" s="189">
        <f>+'SCC x Atuacao = Comércio'!D231+'SCC x Atuacao = Serv. Industria'!D231</f>
        <v>1001442.9443001397</v>
      </c>
      <c r="E231" s="189">
        <f>+'SCC x Atuacao = Comércio'!E231+'SCC x Atuacao = Serv. Industria'!E231</f>
        <v>3197.3004800872213</v>
      </c>
      <c r="F231" s="189">
        <f>+'SCC x Atuacao = Comércio'!F231+'SCC x Atuacao = Serv. Industria'!F231</f>
        <v>504202.52623616741</v>
      </c>
      <c r="G231" s="189">
        <f>+'SCC x Atuacao = Comércio'!G231+'SCC x Atuacao = Serv. Industria'!G231</f>
        <v>20678.427298172694</v>
      </c>
      <c r="H231" s="189">
        <f>+'SCC x Atuacao = Comércio'!H231+'SCC x Atuacao = Serv. Industria'!H231</f>
        <v>80793.642842191155</v>
      </c>
      <c r="I231" s="189">
        <f>+'SCC x Atuacao = Comércio'!I231+'SCC x Atuacao = Serv. Industria'!I231</f>
        <v>39627.272985087926</v>
      </c>
      <c r="J231" s="189">
        <f>+'SCC x Atuacao = Comércio'!J231+'SCC x Atuacao = Serv. Industria'!J231</f>
        <v>529.75170081324052</v>
      </c>
      <c r="K231" s="189">
        <f>+'SCC x Atuacao = Comércio'!K231+'SCC x Atuacao = Serv. Industria'!K231</f>
        <v>78858.043482556794</v>
      </c>
      <c r="L231" s="190">
        <f t="shared" si="7"/>
        <v>2013349.0008194142</v>
      </c>
      <c r="N231" s="1" t="s">
        <v>530</v>
      </c>
      <c r="O231" s="9">
        <f>+B231/'Total x Ano'!$I$30</f>
        <v>8.5747482728987614E-4</v>
      </c>
      <c r="P231" s="9">
        <f>+C231/'Total x Ano'!$I$30</f>
        <v>4.1967496598368717E-4</v>
      </c>
      <c r="Q231" s="9">
        <f>+D231/'Total x Ano'!$I$30</f>
        <v>4.5031925232896456E-3</v>
      </c>
      <c r="R231" s="9">
        <f>+E231/'Total x Ano'!$I$30</f>
        <v>1.4377313953418765E-5</v>
      </c>
      <c r="S231" s="9">
        <f>+F231/'Total x Ano'!$I$30</f>
        <v>2.2672495315818704E-3</v>
      </c>
      <c r="T231" s="9">
        <f>+G231/'Total x Ano'!$I$30</f>
        <v>9.2984767362454317E-5</v>
      </c>
      <c r="U231" s="9">
        <f>+H231/'Total x Ano'!$I$30</f>
        <v>3.6330509935396474E-4</v>
      </c>
      <c r="V231" s="9">
        <f>+I231/'Total x Ano'!$I$30</f>
        <v>1.781921181236294E-4</v>
      </c>
      <c r="W231" s="9">
        <f>+J231/'Total x Ano'!$I$30</f>
        <v>2.3821366078616899E-6</v>
      </c>
      <c r="X231" s="9">
        <f>+K231/'Total x Ano'!$I$30</f>
        <v>3.5460128191334045E-4</v>
      </c>
      <c r="Y231" s="9">
        <f>+L231/'Total x Ano'!$I$30</f>
        <v>9.0534345654597476E-3</v>
      </c>
    </row>
    <row r="232" spans="1:25" x14ac:dyDescent="0.25">
      <c r="A232" s="1" t="s">
        <v>531</v>
      </c>
      <c r="B232" s="189">
        <f>+'SCC x Atuacao = Comércio'!B232+'SCC x Atuacao = Serv. Industria'!B232</f>
        <v>5262.6325279736257</v>
      </c>
      <c r="C232" s="189">
        <f>+'SCC x Atuacao = Comércio'!C232+'SCC x Atuacao = Serv. Industria'!C232</f>
        <v>345.1655079824136</v>
      </c>
      <c r="D232" s="189">
        <f>+'SCC x Atuacao = Comércio'!D232+'SCC x Atuacao = Serv. Industria'!D232</f>
        <v>106783.76916994536</v>
      </c>
      <c r="E232" s="189">
        <f>+'SCC x Atuacao = Comércio'!E232+'SCC x Atuacao = Serv. Industria'!E232</f>
        <v>0</v>
      </c>
      <c r="F232" s="189">
        <f>+'SCC x Atuacao = Comércio'!F232+'SCC x Atuacao = Serv. Industria'!F232</f>
        <v>53962.700734129532</v>
      </c>
      <c r="G232" s="189">
        <f>+'SCC x Atuacao = Comércio'!G232+'SCC x Atuacao = Serv. Industria'!G232</f>
        <v>5532.6980241628953</v>
      </c>
      <c r="H232" s="189">
        <f>+'SCC x Atuacao = Comércio'!H232+'SCC x Atuacao = Serv. Industria'!H232</f>
        <v>8251.1858400251804</v>
      </c>
      <c r="I232" s="189">
        <f>+'SCC x Atuacao = Comércio'!I232+'SCC x Atuacao = Serv. Industria'!I232</f>
        <v>8655.3881234690634</v>
      </c>
      <c r="J232" s="189">
        <f>+'SCC x Atuacao = Comércio'!J232+'SCC x Atuacao = Serv. Industria'!J232</f>
        <v>1496.6243633667989</v>
      </c>
      <c r="K232" s="189">
        <f>+'SCC x Atuacao = Comércio'!K232+'SCC x Atuacao = Serv. Industria'!K232</f>
        <v>8890.7070907182351</v>
      </c>
      <c r="L232" s="190">
        <f t="shared" si="7"/>
        <v>199180.87138177312</v>
      </c>
      <c r="N232" s="1" t="s">
        <v>531</v>
      </c>
      <c r="O232" s="9">
        <f>+B232/'Total x Ano'!$I$30</f>
        <v>2.3664500896108031E-5</v>
      </c>
      <c r="P232" s="9">
        <f>+C232/'Total x Ano'!$I$30</f>
        <v>1.5521071307064184E-6</v>
      </c>
      <c r="Q232" s="9">
        <f>+D232/'Total x Ano'!$I$30</f>
        <v>4.8017500514803744E-4</v>
      </c>
      <c r="R232" s="9">
        <f>+E232/'Total x Ano'!$I$30</f>
        <v>0</v>
      </c>
      <c r="S232" s="9">
        <f>+F232/'Total x Ano'!$I$30</f>
        <v>2.4265429385223031E-4</v>
      </c>
      <c r="T232" s="9">
        <f>+G232/'Total x Ano'!$I$30</f>
        <v>2.4878905501143157E-5</v>
      </c>
      <c r="U232" s="9">
        <f>+H232/'Total x Ano'!$I$30</f>
        <v>3.7103140617803047E-5</v>
      </c>
      <c r="V232" s="9">
        <f>+I232/'Total x Ano'!$I$30</f>
        <v>3.8920718654635835E-5</v>
      </c>
      <c r="W232" s="9">
        <f>+J232/'Total x Ano'!$I$30</f>
        <v>6.7298768059087666E-6</v>
      </c>
      <c r="X232" s="9">
        <f>+K232/'Total x Ano'!$I$30</f>
        <v>3.9978878402963061E-5</v>
      </c>
      <c r="Y232" s="9">
        <f>+L232/'Total x Ano'!$I$30</f>
        <v>8.9565742700953614E-4</v>
      </c>
    </row>
    <row r="233" spans="1:25" x14ac:dyDescent="0.25">
      <c r="A233" s="1" t="s">
        <v>532</v>
      </c>
      <c r="B233" s="189">
        <f>+'SCC x Atuacao = Comércio'!B233+'SCC x Atuacao = Serv. Industria'!B233</f>
        <v>118446.92497458204</v>
      </c>
      <c r="C233" s="189">
        <f>+'SCC x Atuacao = Comércio'!C233+'SCC x Atuacao = Serv. Industria'!C233</f>
        <v>78356.883275157161</v>
      </c>
      <c r="D233" s="189">
        <f>+'SCC x Atuacao = Comércio'!D233+'SCC x Atuacao = Serv. Industria'!D233</f>
        <v>748720.23419190093</v>
      </c>
      <c r="E233" s="189">
        <f>+'SCC x Atuacao = Comércio'!E233+'SCC x Atuacao = Serv. Industria'!E233</f>
        <v>6238.757520104481</v>
      </c>
      <c r="F233" s="189">
        <f>+'SCC x Atuacao = Comércio'!F233+'SCC x Atuacao = Serv. Industria'!F233</f>
        <v>695951.25533508556</v>
      </c>
      <c r="G233" s="189">
        <f>+'SCC x Atuacao = Comércio'!G233+'SCC x Atuacao = Serv. Industria'!G233</f>
        <v>55146.885464476363</v>
      </c>
      <c r="H233" s="189">
        <f>+'SCC x Atuacao = Comércio'!H233+'SCC x Atuacao = Serv. Industria'!H233</f>
        <v>77639.762474975083</v>
      </c>
      <c r="I233" s="189">
        <f>+'SCC x Atuacao = Comércio'!I233+'SCC x Atuacao = Serv. Industria'!I233</f>
        <v>62475.122660217152</v>
      </c>
      <c r="J233" s="189">
        <f>+'SCC x Atuacao = Comércio'!J233+'SCC x Atuacao = Serv. Industria'!J233</f>
        <v>311687.69818678551</v>
      </c>
      <c r="K233" s="189">
        <f>+'SCC x Atuacao = Comércio'!K233+'SCC x Atuacao = Serv. Industria'!K233</f>
        <v>118440.24425844738</v>
      </c>
      <c r="L233" s="190">
        <f t="shared" si="7"/>
        <v>2273103.7683417322</v>
      </c>
      <c r="N233" s="1" t="s">
        <v>532</v>
      </c>
      <c r="O233" s="9">
        <f>+B233/'Total x Ano'!$I$30</f>
        <v>5.3262076485540333E-4</v>
      </c>
      <c r="P233" s="9">
        <f>+C233/'Total x Ano'!$I$30</f>
        <v>3.5234771278913087E-4</v>
      </c>
      <c r="Q233" s="9">
        <f>+D233/'Total x Ano'!$I$30</f>
        <v>3.3667732943137483E-3</v>
      </c>
      <c r="R233" s="9">
        <f>+E233/'Total x Ano'!$I$30</f>
        <v>2.805384608185075E-5</v>
      </c>
      <c r="S233" s="9">
        <f>+F233/'Total x Ano'!$I$30</f>
        <v>3.1294868144377454E-3</v>
      </c>
      <c r="T233" s="9">
        <f>+G233/'Total x Ano'!$I$30</f>
        <v>2.4797922210125634E-4</v>
      </c>
      <c r="U233" s="9">
        <f>+H233/'Total x Ano'!$I$30</f>
        <v>3.4912303279706981E-4</v>
      </c>
      <c r="V233" s="9">
        <f>+I233/'Total x Ano'!$I$30</f>
        <v>2.8093213583097002E-4</v>
      </c>
      <c r="W233" s="9">
        <f>+J233/'Total x Ano'!$I$30</f>
        <v>1.4015673284881881E-3</v>
      </c>
      <c r="X233" s="9">
        <f>+K233/'Total x Ano'!$I$30</f>
        <v>5.3259072365223839E-4</v>
      </c>
      <c r="Y233" s="9">
        <f>+L233/'Total x Ano'!$I$30</f>
        <v>1.0221474875347605E-2</v>
      </c>
    </row>
    <row r="234" spans="1:25" x14ac:dyDescent="0.25">
      <c r="A234" s="1" t="s">
        <v>533</v>
      </c>
      <c r="B234" s="189">
        <f>+'SCC x Atuacao = Comércio'!B234+'SCC x Atuacao = Serv. Industria'!B234</f>
        <v>9171.0733976350239</v>
      </c>
      <c r="C234" s="189">
        <f>+'SCC x Atuacao = Comércio'!C234+'SCC x Atuacao = Serv. Industria'!C234</f>
        <v>8238.9793608808177</v>
      </c>
      <c r="D234" s="189">
        <f>+'SCC x Atuacao = Comércio'!D234+'SCC x Atuacao = Serv. Industria'!D234</f>
        <v>96048.820579368054</v>
      </c>
      <c r="E234" s="189">
        <f>+'SCC x Atuacao = Comércio'!E234+'SCC x Atuacao = Serv. Industria'!E234</f>
        <v>574.26536137569042</v>
      </c>
      <c r="F234" s="189">
        <f>+'SCC x Atuacao = Comércio'!F234+'SCC x Atuacao = Serv. Industria'!F234</f>
        <v>54548.271878669213</v>
      </c>
      <c r="G234" s="189">
        <f>+'SCC x Atuacao = Comércio'!G234+'SCC x Atuacao = Serv. Industria'!G234</f>
        <v>4067.9497804322073</v>
      </c>
      <c r="H234" s="189">
        <f>+'SCC x Atuacao = Comércio'!H234+'SCC x Atuacao = Serv. Industria'!H234</f>
        <v>2909.0359033170548</v>
      </c>
      <c r="I234" s="189">
        <f>+'SCC x Atuacao = Comércio'!I234+'SCC x Atuacao = Serv. Industria'!I234</f>
        <v>703.61359461506368</v>
      </c>
      <c r="J234" s="189">
        <f>+'SCC x Atuacao = Comércio'!J234+'SCC x Atuacao = Serv. Industria'!J234</f>
        <v>632.41708182092907</v>
      </c>
      <c r="K234" s="189">
        <f>+'SCC x Atuacao = Comércio'!K234+'SCC x Atuacao = Serv. Industria'!K234</f>
        <v>7806.7350343299859</v>
      </c>
      <c r="L234" s="190">
        <f t="shared" si="7"/>
        <v>184701.16197244407</v>
      </c>
      <c r="N234" s="1" t="s">
        <v>533</v>
      </c>
      <c r="O234" s="9">
        <f>+B234/'Total x Ano'!$I$30</f>
        <v>4.1239602705107247E-5</v>
      </c>
      <c r="P234" s="9">
        <f>+C234/'Total x Ano'!$I$30</f>
        <v>3.7048251693844432E-5</v>
      </c>
      <c r="Q234" s="9">
        <f>+D234/'Total x Ano'!$I$30</f>
        <v>4.3190311856065926E-4</v>
      </c>
      <c r="R234" s="9">
        <f>+E234/'Total x Ano'!$I$30</f>
        <v>2.5823013646958051E-6</v>
      </c>
      <c r="S234" s="9">
        <f>+F234/'Total x Ano'!$I$30</f>
        <v>2.4528743397764013E-4</v>
      </c>
      <c r="T234" s="9">
        <f>+G234/'Total x Ano'!$I$30</f>
        <v>1.8292366170857765E-5</v>
      </c>
      <c r="U234" s="9">
        <f>+H234/'Total x Ano'!$I$30</f>
        <v>1.3081073469396129E-5</v>
      </c>
      <c r="V234" s="9">
        <f>+I234/'Total x Ano'!$I$30</f>
        <v>3.1639420863560269E-6</v>
      </c>
      <c r="W234" s="9">
        <f>+J234/'Total x Ano'!$I$30</f>
        <v>2.8437924403640601E-6</v>
      </c>
      <c r="X234" s="9">
        <f>+K234/'Total x Ano'!$I$30</f>
        <v>3.5104576888767667E-5</v>
      </c>
      <c r="Y234" s="9">
        <f>+L234/'Total x Ano'!$I$30</f>
        <v>8.3054645935768865E-4</v>
      </c>
    </row>
    <row r="235" spans="1:25" x14ac:dyDescent="0.25">
      <c r="A235" s="1" t="s">
        <v>534</v>
      </c>
      <c r="B235" s="189">
        <f>+'SCC x Atuacao = Comércio'!B235+'SCC x Atuacao = Serv. Industria'!B235</f>
        <v>20675.795882486203</v>
      </c>
      <c r="C235" s="189">
        <f>+'SCC x Atuacao = Comércio'!C235+'SCC x Atuacao = Serv. Industria'!C235</f>
        <v>2310.6587928650388</v>
      </c>
      <c r="D235" s="189">
        <f>+'SCC x Atuacao = Comércio'!D235+'SCC x Atuacao = Serv. Industria'!D235</f>
        <v>179248.69479771412</v>
      </c>
      <c r="E235" s="189">
        <f>+'SCC x Atuacao = Comércio'!E235+'SCC x Atuacao = Serv. Industria'!E235</f>
        <v>1784.6233857013569</v>
      </c>
      <c r="F235" s="189">
        <f>+'SCC x Atuacao = Comércio'!F235+'SCC x Atuacao = Serv. Industria'!F235</f>
        <v>117566.2821915863</v>
      </c>
      <c r="G235" s="189">
        <f>+'SCC x Atuacao = Comércio'!G235+'SCC x Atuacao = Serv. Industria'!G235</f>
        <v>10633.446127985535</v>
      </c>
      <c r="H235" s="189">
        <f>+'SCC x Atuacao = Comércio'!H235+'SCC x Atuacao = Serv. Industria'!H235</f>
        <v>7014.3564313929555</v>
      </c>
      <c r="I235" s="189">
        <f>+'SCC x Atuacao = Comércio'!I235+'SCC x Atuacao = Serv. Industria'!I235</f>
        <v>9248.9386312515489</v>
      </c>
      <c r="J235" s="189">
        <f>+'SCC x Atuacao = Comércio'!J235+'SCC x Atuacao = Serv. Industria'!J235</f>
        <v>579.40927029649299</v>
      </c>
      <c r="K235" s="189">
        <f>+'SCC x Atuacao = Comércio'!K235+'SCC x Atuacao = Serv. Industria'!K235</f>
        <v>9935.6117330647739</v>
      </c>
      <c r="L235" s="190">
        <f t="shared" si="7"/>
        <v>358997.81724434439</v>
      </c>
      <c r="N235" s="1" t="s">
        <v>534</v>
      </c>
      <c r="O235" s="9">
        <f>+B235/'Total x Ano'!$I$30</f>
        <v>9.2972934664932693E-5</v>
      </c>
      <c r="P235" s="9">
        <f>+C235/'Total x Ano'!$I$30</f>
        <v>1.0390348705462311E-5</v>
      </c>
      <c r="Q235" s="9">
        <f>+D235/'Total x Ano'!$I$30</f>
        <v>8.060283282405081E-4</v>
      </c>
      <c r="R235" s="9">
        <f>+E235/'Total x Ano'!$I$30</f>
        <v>8.0249231702306606E-6</v>
      </c>
      <c r="S235" s="9">
        <f>+F235/'Total x Ano'!$I$30</f>
        <v>5.2866077490425656E-4</v>
      </c>
      <c r="T235" s="9">
        <f>+G235/'Total x Ano'!$I$30</f>
        <v>4.7815460054803059E-5</v>
      </c>
      <c r="U235" s="9">
        <f>+H235/'Total x Ano'!$I$30</f>
        <v>3.154148483178144E-5</v>
      </c>
      <c r="V235" s="9">
        <f>+I235/'Total x Ano'!$I$30</f>
        <v>4.1589739614895138E-5</v>
      </c>
      <c r="W235" s="9">
        <f>+J235/'Total x Ano'!$I$30</f>
        <v>2.6054320006691096E-6</v>
      </c>
      <c r="X235" s="9">
        <f>+K235/'Total x Ano'!$I$30</f>
        <v>4.4677505319001655E-5</v>
      </c>
      <c r="Y235" s="9">
        <f>+L235/'Total x Ano'!$I$30</f>
        <v>1.614306931506541E-3</v>
      </c>
    </row>
    <row r="236" spans="1:25" x14ac:dyDescent="0.25">
      <c r="A236" s="1" t="s">
        <v>535</v>
      </c>
      <c r="B236" s="189">
        <f>+'SCC x Atuacao = Comércio'!B236+'SCC x Atuacao = Serv. Industria'!B236</f>
        <v>104721.17394398437</v>
      </c>
      <c r="C236" s="189">
        <f>+'SCC x Atuacao = Comércio'!C236+'SCC x Atuacao = Serv. Industria'!C236</f>
        <v>11467.955259942948</v>
      </c>
      <c r="D236" s="189">
        <f>+'SCC x Atuacao = Comércio'!D236+'SCC x Atuacao = Serv. Industria'!D236</f>
        <v>559872.71281175397</v>
      </c>
      <c r="E236" s="189">
        <f>+'SCC x Atuacao = Comércio'!E236+'SCC x Atuacao = Serv. Industria'!E236</f>
        <v>2221.5657180409712</v>
      </c>
      <c r="F236" s="189">
        <f>+'SCC x Atuacao = Comércio'!F236+'SCC x Atuacao = Serv. Industria'!F236</f>
        <v>364881.64559108502</v>
      </c>
      <c r="G236" s="189">
        <f>+'SCC x Atuacao = Comércio'!G236+'SCC x Atuacao = Serv. Industria'!G236</f>
        <v>22859.500693171958</v>
      </c>
      <c r="H236" s="189">
        <f>+'SCC x Atuacao = Comércio'!H236+'SCC x Atuacao = Serv. Industria'!H236</f>
        <v>14136.437392025156</v>
      </c>
      <c r="I236" s="189">
        <f>+'SCC x Atuacao = Comércio'!I236+'SCC x Atuacao = Serv. Industria'!I236</f>
        <v>28255.372049162743</v>
      </c>
      <c r="J236" s="189">
        <f>+'SCC x Atuacao = Comércio'!J236+'SCC x Atuacao = Serv. Industria'!J236</f>
        <v>8862.8235844730534</v>
      </c>
      <c r="K236" s="189">
        <f>+'SCC x Atuacao = Comércio'!K236+'SCC x Atuacao = Serv. Industria'!K236</f>
        <v>53394.6820521638</v>
      </c>
      <c r="L236" s="190">
        <f t="shared" si="7"/>
        <v>1170673.8690958039</v>
      </c>
      <c r="N236" s="1" t="s">
        <v>535</v>
      </c>
      <c r="O236" s="9">
        <f>+B236/'Total x Ano'!$I$30</f>
        <v>4.7090012488352909E-4</v>
      </c>
      <c r="P236" s="9">
        <f>+C236/'Total x Ano'!$I$30</f>
        <v>5.1568000631414549E-5</v>
      </c>
      <c r="Q236" s="9">
        <f>+D236/'Total x Ano'!$I$30</f>
        <v>2.5175818838982758E-3</v>
      </c>
      <c r="R236" s="9">
        <f>+E236/'Total x Ano'!$I$30</f>
        <v>9.9897235168700566E-6</v>
      </c>
      <c r="S236" s="9">
        <f>+F236/'Total x Ano'!$I$30</f>
        <v>1.6407647661442187E-3</v>
      </c>
      <c r="T236" s="9">
        <f>+G236/'Total x Ano'!$I$30</f>
        <v>1.0279240888712513E-4</v>
      </c>
      <c r="U236" s="9">
        <f>+H236/'Total x Ano'!$I$30</f>
        <v>6.3567374988305649E-5</v>
      </c>
      <c r="V236" s="9">
        <f>+I236/'Total x Ano'!$I$30</f>
        <v>1.2705604535810913E-4</v>
      </c>
      <c r="W236" s="9">
        <f>+J236/'Total x Ano'!$I$30</f>
        <v>3.9853494528064277E-5</v>
      </c>
      <c r="X236" s="9">
        <f>+K236/'Total x Ano'!$I$30</f>
        <v>2.4010008195601037E-4</v>
      </c>
      <c r="Y236" s="9">
        <f>+L236/'Total x Ano'!$I$30</f>
        <v>5.2641739047919224E-3</v>
      </c>
    </row>
    <row r="237" spans="1:25" x14ac:dyDescent="0.25">
      <c r="A237" s="1" t="s">
        <v>536</v>
      </c>
      <c r="B237" s="189">
        <f>+'SCC x Atuacao = Comércio'!B237+'SCC x Atuacao = Serv. Industria'!B237</f>
        <v>62984.202932625805</v>
      </c>
      <c r="C237" s="189">
        <f>+'SCC x Atuacao = Comércio'!C237+'SCC x Atuacao = Serv. Industria'!C237</f>
        <v>72668.228001045296</v>
      </c>
      <c r="D237" s="189">
        <f>+'SCC x Atuacao = Comércio'!D237+'SCC x Atuacao = Serv. Industria'!D237</f>
        <v>273399.3854859593</v>
      </c>
      <c r="E237" s="189">
        <f>+'SCC x Atuacao = Comércio'!E237+'SCC x Atuacao = Serv. Industria'!E237</f>
        <v>10209.725590484915</v>
      </c>
      <c r="F237" s="189">
        <f>+'SCC x Atuacao = Comércio'!F237+'SCC x Atuacao = Serv. Industria'!F237</f>
        <v>268985.16288831813</v>
      </c>
      <c r="G237" s="189">
        <f>+'SCC x Atuacao = Comércio'!G237+'SCC x Atuacao = Serv. Industria'!G237</f>
        <v>11125.668688512507</v>
      </c>
      <c r="H237" s="189">
        <f>+'SCC x Atuacao = Comércio'!H237+'SCC x Atuacao = Serv. Industria'!H237</f>
        <v>9966.9209838297429</v>
      </c>
      <c r="I237" s="189">
        <f>+'SCC x Atuacao = Comércio'!I237+'SCC x Atuacao = Serv. Industria'!I237</f>
        <v>23028.827676685378</v>
      </c>
      <c r="J237" s="189">
        <f>+'SCC x Atuacao = Comércio'!J237+'SCC x Atuacao = Serv. Industria'!J237</f>
        <v>25902.846226901067</v>
      </c>
      <c r="K237" s="189">
        <f>+'SCC x Atuacao = Comércio'!K237+'SCC x Atuacao = Serv. Industria'!K237</f>
        <v>36629.731495375061</v>
      </c>
      <c r="L237" s="190">
        <f t="shared" si="7"/>
        <v>794900.69996973732</v>
      </c>
      <c r="N237" s="1" t="s">
        <v>536</v>
      </c>
      <c r="O237" s="9">
        <f>+B237/'Total x Ano'!$I$30</f>
        <v>2.8322131914342225E-4</v>
      </c>
      <c r="P237" s="9">
        <f>+C237/'Total x Ano'!$I$30</f>
        <v>3.2676751369365938E-4</v>
      </c>
      <c r="Q237" s="9">
        <f>+D237/'Total x Ano'!$I$30</f>
        <v>1.2293961184705947E-3</v>
      </c>
      <c r="R237" s="9">
        <f>+E237/'Total x Ano'!$I$30</f>
        <v>4.5910114206297894E-5</v>
      </c>
      <c r="S237" s="9">
        <f>+F237/'Total x Ano'!$I$30</f>
        <v>1.2095466659271692E-3</v>
      </c>
      <c r="T237" s="9">
        <f>+G237/'Total x Ano'!$I$30</f>
        <v>5.0028839226303044E-5</v>
      </c>
      <c r="U237" s="9">
        <f>+H237/'Total x Ano'!$I$30</f>
        <v>4.4818293753087776E-5</v>
      </c>
      <c r="V237" s="9">
        <f>+I237/'Total x Ano'!$I$30</f>
        <v>1.0355382221625064E-4</v>
      </c>
      <c r="W237" s="9">
        <f>+J237/'Total x Ano'!$I$30</f>
        <v>1.1647743301284151E-4</v>
      </c>
      <c r="X237" s="9">
        <f>+K237/'Total x Ano'!$I$30</f>
        <v>1.6471306122722385E-4</v>
      </c>
      <c r="Y237" s="9">
        <f>+L237/'Total x Ano'!$I$30</f>
        <v>3.5744331808768505E-3</v>
      </c>
    </row>
    <row r="238" spans="1:25" x14ac:dyDescent="0.25">
      <c r="A238" s="1" t="s">
        <v>537</v>
      </c>
      <c r="B238" s="189">
        <f>+'SCC x Atuacao = Comércio'!B238+'SCC x Atuacao = Serv. Industria'!B238</f>
        <v>228220.17132984562</v>
      </c>
      <c r="C238" s="189">
        <f>+'SCC x Atuacao = Comércio'!C238+'SCC x Atuacao = Serv. Industria'!C238</f>
        <v>292995.90780950803</v>
      </c>
      <c r="D238" s="189">
        <f>+'SCC x Atuacao = Comércio'!D238+'SCC x Atuacao = Serv. Industria'!D238</f>
        <v>1336799.2487801951</v>
      </c>
      <c r="E238" s="189">
        <f>+'SCC x Atuacao = Comércio'!E238+'SCC x Atuacao = Serv. Industria'!E238</f>
        <v>15950.635534341527</v>
      </c>
      <c r="F238" s="189">
        <f>+'SCC x Atuacao = Comércio'!F238+'SCC x Atuacao = Serv. Industria'!F238</f>
        <v>1533737.8777748696</v>
      </c>
      <c r="G238" s="189">
        <f>+'SCC x Atuacao = Comércio'!G238+'SCC x Atuacao = Serv. Industria'!G238</f>
        <v>53066.315662171284</v>
      </c>
      <c r="H238" s="189">
        <f>+'SCC x Atuacao = Comércio'!H238+'SCC x Atuacao = Serv. Industria'!H238</f>
        <v>142996.6827280111</v>
      </c>
      <c r="I238" s="189">
        <f>+'SCC x Atuacao = Comércio'!I238+'SCC x Atuacao = Serv. Industria'!I238</f>
        <v>70905.960854890902</v>
      </c>
      <c r="J238" s="189">
        <f>+'SCC x Atuacao = Comércio'!J238+'SCC x Atuacao = Serv. Industria'!J238</f>
        <v>1331.5901725974088</v>
      </c>
      <c r="K238" s="189">
        <f>+'SCC x Atuacao = Comércio'!K238+'SCC x Atuacao = Serv. Industria'!K238</f>
        <v>200575.09560697598</v>
      </c>
      <c r="L238" s="190">
        <f t="shared" si="7"/>
        <v>3876579.4862534064</v>
      </c>
      <c r="N238" s="1" t="s">
        <v>537</v>
      </c>
      <c r="O238" s="9">
        <f>+B238/'Total x Ano'!$I$30</f>
        <v>1.026238564109777E-3</v>
      </c>
      <c r="P238" s="9">
        <f>+C238/'Total x Ano'!$I$30</f>
        <v>1.3175158793737531E-3</v>
      </c>
      <c r="Q238" s="9">
        <f>+D238/'Total x Ano'!$I$30</f>
        <v>6.0111905690774861E-3</v>
      </c>
      <c r="R238" s="9">
        <f>+E238/'Total x Ano'!$I$30</f>
        <v>7.1725287085788595E-5</v>
      </c>
      <c r="S238" s="9">
        <f>+F238/'Total x Ano'!$I$30</f>
        <v>6.896765295709077E-3</v>
      </c>
      <c r="T238" s="9">
        <f>+G238/'Total x Ano'!$I$30</f>
        <v>2.3862351548686688E-4</v>
      </c>
      <c r="U238" s="9">
        <f>+H238/'Total x Ano'!$I$30</f>
        <v>6.4301375947685272E-4</v>
      </c>
      <c r="V238" s="9">
        <f>+I238/'Total x Ano'!$I$30</f>
        <v>3.1884311991589164E-4</v>
      </c>
      <c r="W238" s="9">
        <f>+J238/'Total x Ano'!$I$30</f>
        <v>5.9877668952146055E-6</v>
      </c>
      <c r="X238" s="9">
        <f>+K238/'Total x Ano'!$I$30</f>
        <v>9.0192684070150694E-4</v>
      </c>
      <c r="Y238" s="9">
        <f>+L238/'Total x Ano'!$I$30</f>
        <v>1.7431830597832213E-2</v>
      </c>
    </row>
    <row r="239" spans="1:25" x14ac:dyDescent="0.25">
      <c r="A239" s="1" t="s">
        <v>538</v>
      </c>
      <c r="B239" s="189">
        <f>+'SCC x Atuacao = Comércio'!B239+'SCC x Atuacao = Serv. Industria'!B239</f>
        <v>56911.802216223601</v>
      </c>
      <c r="C239" s="189">
        <f>+'SCC x Atuacao = Comércio'!C239+'SCC x Atuacao = Serv. Industria'!C239</f>
        <v>32717.450754735186</v>
      </c>
      <c r="D239" s="189">
        <f>+'SCC x Atuacao = Comércio'!D239+'SCC x Atuacao = Serv. Industria'!D239</f>
        <v>860666.28248302254</v>
      </c>
      <c r="E239" s="189">
        <f>+'SCC x Atuacao = Comércio'!E239+'SCC x Atuacao = Serv. Industria'!E239</f>
        <v>13416.906605096254</v>
      </c>
      <c r="F239" s="189">
        <f>+'SCC x Atuacao = Comércio'!F239+'SCC x Atuacao = Serv. Industria'!F239</f>
        <v>351112.93204896239</v>
      </c>
      <c r="G239" s="189">
        <f>+'SCC x Atuacao = Comércio'!G239+'SCC x Atuacao = Serv. Industria'!G239</f>
        <v>20973.307088342382</v>
      </c>
      <c r="H239" s="189">
        <f>+'SCC x Atuacao = Comércio'!H239+'SCC x Atuacao = Serv. Industria'!H239</f>
        <v>22281.153220908713</v>
      </c>
      <c r="I239" s="189">
        <f>+'SCC x Atuacao = Comércio'!I239+'SCC x Atuacao = Serv. Industria'!I239</f>
        <v>28448.437741879268</v>
      </c>
      <c r="J239" s="189">
        <f>+'SCC x Atuacao = Comércio'!J239+'SCC x Atuacao = Serv. Industria'!J239</f>
        <v>11422.213601531203</v>
      </c>
      <c r="K239" s="189">
        <f>+'SCC x Atuacao = Comércio'!K239+'SCC x Atuacao = Serv. Industria'!K239</f>
        <v>93482.811604751187</v>
      </c>
      <c r="L239" s="190">
        <f t="shared" si="7"/>
        <v>1491433.2973654531</v>
      </c>
      <c r="N239" s="1" t="s">
        <v>538</v>
      </c>
      <c r="O239" s="9">
        <f>+B239/'Total x Ano'!$I$30</f>
        <v>2.5591553037117092E-4</v>
      </c>
      <c r="P239" s="9">
        <f>+C239/'Total x Ano'!$I$30</f>
        <v>1.4712069265492166E-4</v>
      </c>
      <c r="Q239" s="9">
        <f>+D239/'Total x Ano'!$I$30</f>
        <v>3.87016154078914E-3</v>
      </c>
      <c r="R239" s="9">
        <f>+E239/'Total x Ano'!$I$30</f>
        <v>6.0331857999128236E-5</v>
      </c>
      <c r="S239" s="9">
        <f>+F239/'Total x Ano'!$I$30</f>
        <v>1.5788509364736381E-3</v>
      </c>
      <c r="T239" s="9">
        <f>+G239/'Total x Ano'!$I$30</f>
        <v>9.4310754503228839E-5</v>
      </c>
      <c r="U239" s="9">
        <f>+H239/'Total x Ano'!$I$30</f>
        <v>1.0019175147795101E-4</v>
      </c>
      <c r="V239" s="9">
        <f>+I239/'Total x Ano'!$I$30</f>
        <v>1.2792420463657146E-4</v>
      </c>
      <c r="W239" s="9">
        <f>+J239/'Total x Ano'!$I$30</f>
        <v>5.1362313931702872E-5</v>
      </c>
      <c r="X239" s="9">
        <f>+K239/'Total x Ano'!$I$30</f>
        <v>4.2036453566389302E-4</v>
      </c>
      <c r="Y239" s="9">
        <f>+L239/'Total x Ano'!$I$30</f>
        <v>6.7065341185013477E-3</v>
      </c>
    </row>
    <row r="240" spans="1:25" x14ac:dyDescent="0.25">
      <c r="A240" s="1" t="s">
        <v>539</v>
      </c>
      <c r="B240" s="189">
        <f>+'SCC x Atuacao = Comércio'!B240+'SCC x Atuacao = Serv. Industria'!B240</f>
        <v>62258.322268352669</v>
      </c>
      <c r="C240" s="189">
        <f>+'SCC x Atuacao = Comércio'!C240+'SCC x Atuacao = Serv. Industria'!C240</f>
        <v>29498.448249680987</v>
      </c>
      <c r="D240" s="189">
        <f>+'SCC x Atuacao = Comércio'!D240+'SCC x Atuacao = Serv. Industria'!D240</f>
        <v>690691.02744549431</v>
      </c>
      <c r="E240" s="189">
        <f>+'SCC x Atuacao = Comércio'!E240+'SCC x Atuacao = Serv. Industria'!E240</f>
        <v>20886.940695221536</v>
      </c>
      <c r="F240" s="189">
        <f>+'SCC x Atuacao = Comércio'!F240+'SCC x Atuacao = Serv. Industria'!F240</f>
        <v>379594.49360254186</v>
      </c>
      <c r="G240" s="189">
        <f>+'SCC x Atuacao = Comércio'!G240+'SCC x Atuacao = Serv. Industria'!G240</f>
        <v>21776.491487514897</v>
      </c>
      <c r="H240" s="189">
        <f>+'SCC x Atuacao = Comércio'!H240+'SCC x Atuacao = Serv. Industria'!H240</f>
        <v>12817.83725504533</v>
      </c>
      <c r="I240" s="189">
        <f>+'SCC x Atuacao = Comércio'!I240+'SCC x Atuacao = Serv. Industria'!I240</f>
        <v>21739.68633488506</v>
      </c>
      <c r="J240" s="189">
        <f>+'SCC x Atuacao = Comércio'!J240+'SCC x Atuacao = Serv. Industria'!J240</f>
        <v>260.18541693588435</v>
      </c>
      <c r="K240" s="189">
        <f>+'SCC x Atuacao = Comércio'!K240+'SCC x Atuacao = Serv. Industria'!K240</f>
        <v>64942.708212059428</v>
      </c>
      <c r="L240" s="190">
        <f t="shared" si="7"/>
        <v>1304466.1409677318</v>
      </c>
      <c r="N240" s="1" t="s">
        <v>539</v>
      </c>
      <c r="O240" s="9">
        <f>+B240/'Total x Ano'!$I$30</f>
        <v>2.7995724863520206E-4</v>
      </c>
      <c r="P240" s="9">
        <f>+C240/'Total x Ano'!$I$30</f>
        <v>1.3264579111837817E-4</v>
      </c>
      <c r="Q240" s="9">
        <f>+D240/'Total x Ano'!$I$30</f>
        <v>3.1058331264887415E-3</v>
      </c>
      <c r="R240" s="9">
        <f>+E240/'Total x Ano'!$I$30</f>
        <v>9.3922390395239559E-5</v>
      </c>
      <c r="S240" s="9">
        <f>+F240/'Total x Ano'!$I$30</f>
        <v>1.7069240890877654E-3</v>
      </c>
      <c r="T240" s="9">
        <f>+G240/'Total x Ano'!$I$30</f>
        <v>9.7922437027692804E-5</v>
      </c>
      <c r="U240" s="9">
        <f>+H240/'Total x Ano'!$I$30</f>
        <v>5.763802043860039E-5</v>
      </c>
      <c r="V240" s="9">
        <f>+I240/'Total x Ano'!$I$30</f>
        <v>9.7756935149543323E-5</v>
      </c>
      <c r="W240" s="9">
        <f>+J240/'Total x Ano'!$I$30</f>
        <v>1.1699768128412886E-6</v>
      </c>
      <c r="X240" s="9">
        <f>+K240/'Total x Ano'!$I$30</f>
        <v>2.9202813772591509E-4</v>
      </c>
      <c r="Y240" s="9">
        <f>+L240/'Total x Ano'!$I$30</f>
        <v>5.865798152879919E-3</v>
      </c>
    </row>
    <row r="241" spans="1:25" x14ac:dyDescent="0.25">
      <c r="A241" s="1" t="s">
        <v>540</v>
      </c>
      <c r="B241" s="189">
        <f>+'SCC x Atuacao = Comércio'!B241+'SCC x Atuacao = Serv. Industria'!B241</f>
        <v>227334.14222069323</v>
      </c>
      <c r="C241" s="189">
        <f>+'SCC x Atuacao = Comércio'!C241+'SCC x Atuacao = Serv. Industria'!C241</f>
        <v>78991.790452928806</v>
      </c>
      <c r="D241" s="189">
        <f>+'SCC x Atuacao = Comércio'!D241+'SCC x Atuacao = Serv. Industria'!D241</f>
        <v>1441331.6162867376</v>
      </c>
      <c r="E241" s="189">
        <f>+'SCC x Atuacao = Comércio'!E241+'SCC x Atuacao = Serv. Industria'!E241</f>
        <v>16651.426825673232</v>
      </c>
      <c r="F241" s="189">
        <f>+'SCC x Atuacao = Comércio'!F241+'SCC x Atuacao = Serv. Industria'!F241</f>
        <v>2609904.7341661616</v>
      </c>
      <c r="G241" s="189">
        <f>+'SCC x Atuacao = Comércio'!G241+'SCC x Atuacao = Serv. Industria'!G241</f>
        <v>67184.850537674924</v>
      </c>
      <c r="H241" s="189">
        <f>+'SCC x Atuacao = Comércio'!H241+'SCC x Atuacao = Serv. Industria'!H241</f>
        <v>73255.49766837839</v>
      </c>
      <c r="I241" s="189">
        <f>+'SCC x Atuacao = Comércio'!I241+'SCC x Atuacao = Serv. Industria'!I241</f>
        <v>98952.769766561745</v>
      </c>
      <c r="J241" s="189">
        <f>+'SCC x Atuacao = Comércio'!J241+'SCC x Atuacao = Serv. Industria'!J241</f>
        <v>23679.579815630172</v>
      </c>
      <c r="K241" s="189">
        <f>+'SCC x Atuacao = Comércio'!K241+'SCC x Atuacao = Serv. Industria'!K241</f>
        <v>365675.57745188253</v>
      </c>
      <c r="L241" s="190">
        <f t="shared" si="7"/>
        <v>5002961.9851923212</v>
      </c>
      <c r="N241" s="1" t="s">
        <v>540</v>
      </c>
      <c r="O241" s="9">
        <f>+B241/'Total x Ano'!$I$30</f>
        <v>1.0222543534440956E-3</v>
      </c>
      <c r="P241" s="9">
        <f>+C241/'Total x Ano'!$I$30</f>
        <v>3.5520270245399123E-4</v>
      </c>
      <c r="Q241" s="9">
        <f>+D241/'Total x Ano'!$I$30</f>
        <v>6.4812416872929105E-3</v>
      </c>
      <c r="R241" s="9">
        <f>+E241/'Total x Ano'!$I$30</f>
        <v>7.48765381095969E-5</v>
      </c>
      <c r="S241" s="9">
        <f>+F241/'Total x Ano'!$I$30</f>
        <v>1.1735969135624445E-2</v>
      </c>
      <c r="T241" s="9">
        <f>+G241/'Total x Ano'!$I$30</f>
        <v>3.0211038815698596E-4</v>
      </c>
      <c r="U241" s="9">
        <f>+H241/'Total x Ano'!$I$30</f>
        <v>3.294082915733591E-4</v>
      </c>
      <c r="V241" s="9">
        <f>+I241/'Total x Ano'!$I$30</f>
        <v>4.4496131857316477E-4</v>
      </c>
      <c r="W241" s="9">
        <f>+J241/'Total x Ano'!$I$30</f>
        <v>1.0648006198187094E-4</v>
      </c>
      <c r="X241" s="9">
        <f>+K241/'Total x Ano'!$I$30</f>
        <v>1.6443348427420854E-3</v>
      </c>
      <c r="Y241" s="9">
        <f>+L241/'Total x Ano'!$I$30</f>
        <v>2.24968393199525E-2</v>
      </c>
    </row>
    <row r="242" spans="1:25" x14ac:dyDescent="0.25">
      <c r="A242" s="1" t="s">
        <v>541</v>
      </c>
      <c r="B242" s="189">
        <f>+'SCC x Atuacao = Comércio'!B242+'SCC x Atuacao = Serv. Industria'!B242</f>
        <v>37132.216006424293</v>
      </c>
      <c r="C242" s="189">
        <f>+'SCC x Atuacao = Comércio'!C242+'SCC x Atuacao = Serv. Industria'!C242</f>
        <v>10015.25731237772</v>
      </c>
      <c r="D242" s="189">
        <f>+'SCC x Atuacao = Comércio'!D242+'SCC x Atuacao = Serv. Industria'!D242</f>
        <v>438999.80072989909</v>
      </c>
      <c r="E242" s="189">
        <f>+'SCC x Atuacao = Comércio'!E242+'SCC x Atuacao = Serv. Industria'!E242</f>
        <v>7242.6130791240366</v>
      </c>
      <c r="F242" s="189">
        <f>+'SCC x Atuacao = Comércio'!F242+'SCC x Atuacao = Serv. Industria'!F242</f>
        <v>226381.76792309282</v>
      </c>
      <c r="G242" s="189">
        <f>+'SCC x Atuacao = Comércio'!G242+'SCC x Atuacao = Serv. Industria'!G242</f>
        <v>19590.640465522349</v>
      </c>
      <c r="H242" s="189">
        <f>+'SCC x Atuacao = Comércio'!H242+'SCC x Atuacao = Serv. Industria'!H242</f>
        <v>20976.850299625916</v>
      </c>
      <c r="I242" s="189">
        <f>+'SCC x Atuacao = Comércio'!I242+'SCC x Atuacao = Serv. Industria'!I242</f>
        <v>13212.877534843248</v>
      </c>
      <c r="J242" s="189">
        <f>+'SCC x Atuacao = Comércio'!J242+'SCC x Atuacao = Serv. Industria'!J242</f>
        <v>413.07982921529862</v>
      </c>
      <c r="K242" s="189">
        <f>+'SCC x Atuacao = Comércio'!K242+'SCC x Atuacao = Serv. Industria'!K242</f>
        <v>37376.496500701956</v>
      </c>
      <c r="L242" s="190">
        <f t="shared" si="7"/>
        <v>811341.59968082677</v>
      </c>
      <c r="N242" s="1" t="s">
        <v>541</v>
      </c>
      <c r="O242" s="9">
        <f>+B242/'Total x Ano'!$I$30</f>
        <v>1.669725853529913E-4</v>
      </c>
      <c r="P242" s="9">
        <f>+C242/'Total x Ano'!$I$30</f>
        <v>4.5035647916457151E-5</v>
      </c>
      <c r="Q242" s="9">
        <f>+D242/'Total x Ano'!$I$30</f>
        <v>1.9740521730412575E-3</v>
      </c>
      <c r="R242" s="9">
        <f>+E242/'Total x Ano'!$I$30</f>
        <v>3.2567887419471642E-5</v>
      </c>
      <c r="S242" s="9">
        <f>+F242/'Total x Ano'!$I$30</f>
        <v>1.0179718081021595E-3</v>
      </c>
      <c r="T242" s="9">
        <f>+G242/'Total x Ano'!$I$30</f>
        <v>8.8093311928468215E-5</v>
      </c>
      <c r="U242" s="9">
        <f>+H242/'Total x Ano'!$I$30</f>
        <v>9.4326687275686087E-5</v>
      </c>
      <c r="V242" s="9">
        <f>+I242/'Total x Ano'!$I$30</f>
        <v>5.9414399656716959E-5</v>
      </c>
      <c r="W242" s="9">
        <f>+J242/'Total x Ano'!$I$30</f>
        <v>1.8574977326782062E-6</v>
      </c>
      <c r="X242" s="9">
        <f>+K242/'Total x Ano'!$I$30</f>
        <v>1.6807104243602106E-4</v>
      </c>
      <c r="Y242" s="9">
        <f>+L242/'Total x Ano'!$I$30</f>
        <v>3.648363040861908E-3</v>
      </c>
    </row>
    <row r="243" spans="1:25" x14ac:dyDescent="0.25">
      <c r="A243" s="1" t="s">
        <v>542</v>
      </c>
      <c r="B243" s="189">
        <f>+'SCC x Atuacao = Comércio'!B243+'SCC x Atuacao = Serv. Industria'!B243</f>
        <v>104119.40220813137</v>
      </c>
      <c r="C243" s="189">
        <f>+'SCC x Atuacao = Comércio'!C243+'SCC x Atuacao = Serv. Industria'!C243</f>
        <v>10757.354699490097</v>
      </c>
      <c r="D243" s="189">
        <f>+'SCC x Atuacao = Comércio'!D243+'SCC x Atuacao = Serv. Industria'!D243</f>
        <v>372489.90017195133</v>
      </c>
      <c r="E243" s="189">
        <f>+'SCC x Atuacao = Comércio'!E243+'SCC x Atuacao = Serv. Industria'!E243</f>
        <v>15122.583021113307</v>
      </c>
      <c r="F243" s="189">
        <f>+'SCC x Atuacao = Comércio'!F243+'SCC x Atuacao = Serv. Industria'!F243</f>
        <v>282111.07121408801</v>
      </c>
      <c r="G243" s="189">
        <f>+'SCC x Atuacao = Comércio'!G243+'SCC x Atuacao = Serv. Industria'!G243</f>
        <v>20623.55634069139</v>
      </c>
      <c r="H243" s="189">
        <f>+'SCC x Atuacao = Comércio'!H243+'SCC x Atuacao = Serv. Industria'!H243</f>
        <v>35973.810685425276</v>
      </c>
      <c r="I243" s="189">
        <f>+'SCC x Atuacao = Comércio'!I243+'SCC x Atuacao = Serv. Industria'!I243</f>
        <v>6159.3994390308617</v>
      </c>
      <c r="J243" s="189">
        <f>+'SCC x Atuacao = Comércio'!J243+'SCC x Atuacao = Serv. Industria'!J243</f>
        <v>1284.9356158900137</v>
      </c>
      <c r="K243" s="189">
        <f>+'SCC x Atuacao = Comércio'!K243+'SCC x Atuacao = Serv. Industria'!K243</f>
        <v>64185.405564149449</v>
      </c>
      <c r="L243" s="190">
        <f t="shared" si="7"/>
        <v>912827.41895996116</v>
      </c>
      <c r="N243" s="1" t="s">
        <v>542</v>
      </c>
      <c r="O243" s="9">
        <f>+B243/'Total x Ano'!$I$30</f>
        <v>4.6819413549387492E-4</v>
      </c>
      <c r="P243" s="9">
        <f>+C243/'Total x Ano'!$I$30</f>
        <v>4.8372640227619391E-5</v>
      </c>
      <c r="Q243" s="9">
        <f>+D243/'Total x Ano'!$I$30</f>
        <v>1.6749768351780516E-3</v>
      </c>
      <c r="R243" s="9">
        <f>+E243/'Total x Ano'!$I$30</f>
        <v>6.8001780012635809E-5</v>
      </c>
      <c r="S243" s="9">
        <f>+F243/'Total x Ano'!$I$30</f>
        <v>1.2685699907909738E-3</v>
      </c>
      <c r="T243" s="9">
        <f>+G243/'Total x Ano'!$I$30</f>
        <v>9.2738028906826943E-5</v>
      </c>
      <c r="U243" s="9">
        <f>+H243/'Total x Ano'!$I$30</f>
        <v>1.6176357947786651E-4</v>
      </c>
      <c r="V243" s="9">
        <f>+I243/'Total x Ano'!$I$30</f>
        <v>2.7696996278886606E-5</v>
      </c>
      <c r="W243" s="9">
        <f>+J243/'Total x Ano'!$I$30</f>
        <v>5.7779751620580454E-6</v>
      </c>
      <c r="X243" s="9">
        <f>+K243/'Total x Ano'!$I$30</f>
        <v>2.8862277185724949E-4</v>
      </c>
      <c r="Y243" s="9">
        <f>+L243/'Total x Ano'!$I$30</f>
        <v>4.1047147333860435E-3</v>
      </c>
    </row>
    <row r="244" spans="1:25" x14ac:dyDescent="0.25">
      <c r="A244" s="1" t="s">
        <v>543</v>
      </c>
      <c r="B244" s="189">
        <f>+'SCC x Atuacao = Comércio'!B244+'SCC x Atuacao = Serv. Industria'!B244</f>
        <v>268445.7500219029</v>
      </c>
      <c r="C244" s="189">
        <f>+'SCC x Atuacao = Comércio'!C244+'SCC x Atuacao = Serv. Industria'!C244</f>
        <v>202328.07052056841</v>
      </c>
      <c r="D244" s="189">
        <f>+'SCC x Atuacao = Comércio'!D244+'SCC x Atuacao = Serv. Industria'!D244</f>
        <v>1756445.4230122485</v>
      </c>
      <c r="E244" s="189">
        <f>+'SCC x Atuacao = Comércio'!E244+'SCC x Atuacao = Serv. Industria'!E244</f>
        <v>25950.161796828372</v>
      </c>
      <c r="F244" s="189">
        <f>+'SCC x Atuacao = Comércio'!F244+'SCC x Atuacao = Serv. Industria'!F244</f>
        <v>1739386.2932433009</v>
      </c>
      <c r="G244" s="189">
        <f>+'SCC x Atuacao = Comércio'!G244+'SCC x Atuacao = Serv. Industria'!G244</f>
        <v>96749.543692400155</v>
      </c>
      <c r="H244" s="189">
        <f>+'SCC x Atuacao = Comércio'!H244+'SCC x Atuacao = Serv. Industria'!H244</f>
        <v>63584.117740719674</v>
      </c>
      <c r="I244" s="189">
        <f>+'SCC x Atuacao = Comércio'!I244+'SCC x Atuacao = Serv. Industria'!I244</f>
        <v>125410.38771681327</v>
      </c>
      <c r="J244" s="189">
        <f>+'SCC x Atuacao = Comércio'!J244+'SCC x Atuacao = Serv. Industria'!J244</f>
        <v>37952.574070869909</v>
      </c>
      <c r="K244" s="189">
        <f>+'SCC x Atuacao = Comércio'!K244+'SCC x Atuacao = Serv. Industria'!K244</f>
        <v>443614.14526116609</v>
      </c>
      <c r="L244" s="190">
        <f t="shared" si="7"/>
        <v>4759866.4670768175</v>
      </c>
      <c r="N244" s="1" t="s">
        <v>543</v>
      </c>
      <c r="O244" s="9">
        <f>+B244/'Total x Ano'!$I$30</f>
        <v>1.207121085917012E-3</v>
      </c>
      <c r="P244" s="9">
        <f>+C244/'Total x Ano'!$I$30</f>
        <v>9.0980945005966708E-4</v>
      </c>
      <c r="Q244" s="9">
        <f>+D244/'Total x Ano'!$I$30</f>
        <v>7.8982152118538557E-3</v>
      </c>
      <c r="R244" s="9">
        <f>+E244/'Total x Ano'!$I$30</f>
        <v>1.1669019712680782E-4</v>
      </c>
      <c r="S244" s="9">
        <f>+F244/'Total x Ano'!$I$30</f>
        <v>7.8215053542762588E-3</v>
      </c>
      <c r="T244" s="9">
        <f>+G244/'Total x Ano'!$I$30</f>
        <v>4.3505406300683297E-4</v>
      </c>
      <c r="U244" s="9">
        <f>+H244/'Total x Ano'!$I$30</f>
        <v>2.8591895847853886E-4</v>
      </c>
      <c r="V244" s="9">
        <f>+I244/'Total x Ano'!$I$30</f>
        <v>5.6393339583003777E-4</v>
      </c>
      <c r="W244" s="9">
        <f>+J244/'Total x Ano'!$I$30</f>
        <v>1.7066149276729595E-4</v>
      </c>
      <c r="X244" s="9">
        <f>+K244/'Total x Ano'!$I$30</f>
        <v>1.9948015146900779E-3</v>
      </c>
      <c r="Y244" s="9">
        <f>+L244/'Total x Ano'!$I$30</f>
        <v>2.1403710724006382E-2</v>
      </c>
    </row>
    <row r="245" spans="1:25" x14ac:dyDescent="0.25">
      <c r="A245" s="1" t="s">
        <v>544</v>
      </c>
      <c r="B245" s="189">
        <f>+'SCC x Atuacao = Comércio'!B245+'SCC x Atuacao = Serv. Industria'!B245</f>
        <v>920278.55688224686</v>
      </c>
      <c r="C245" s="189">
        <f>+'SCC x Atuacao = Comércio'!C245+'SCC x Atuacao = Serv. Industria'!C245</f>
        <v>417980.17843028205</v>
      </c>
      <c r="D245" s="189">
        <f>+'SCC x Atuacao = Comércio'!D245+'SCC x Atuacao = Serv. Industria'!D245</f>
        <v>4273086.5871741669</v>
      </c>
      <c r="E245" s="189">
        <f>+'SCC x Atuacao = Comércio'!E245+'SCC x Atuacao = Serv. Industria'!E245</f>
        <v>77024.828657725782</v>
      </c>
      <c r="F245" s="189">
        <f>+'SCC x Atuacao = Comércio'!F245+'SCC x Atuacao = Serv. Industria'!F245</f>
        <v>4487595.8585794279</v>
      </c>
      <c r="G245" s="189">
        <f>+'SCC x Atuacao = Comércio'!G245+'SCC x Atuacao = Serv. Industria'!G245</f>
        <v>322920.23455808603</v>
      </c>
      <c r="H245" s="189">
        <f>+'SCC x Atuacao = Comércio'!H245+'SCC x Atuacao = Serv. Industria'!H245</f>
        <v>335752.30483178073</v>
      </c>
      <c r="I245" s="189">
        <f>+'SCC x Atuacao = Comércio'!I245+'SCC x Atuacao = Serv. Industria'!I245</f>
        <v>280458.45974212367</v>
      </c>
      <c r="J245" s="189">
        <f>+'SCC x Atuacao = Comércio'!J245+'SCC x Atuacao = Serv. Industria'!J245</f>
        <v>207257.21363376395</v>
      </c>
      <c r="K245" s="189">
        <f>+'SCC x Atuacao = Comércio'!K245+'SCC x Atuacao = Serv. Industria'!K245</f>
        <v>734845.97186332941</v>
      </c>
      <c r="L245" s="190">
        <f t="shared" si="7"/>
        <v>12057200.194352934</v>
      </c>
      <c r="N245" s="1" t="s">
        <v>544</v>
      </c>
      <c r="O245" s="9">
        <f>+B245/'Total x Ano'!$I$30</f>
        <v>4.1382202953080816E-3</v>
      </c>
      <c r="P245" s="9">
        <f>+C245/'Total x Ano'!$I$30</f>
        <v>1.8795331527408472E-3</v>
      </c>
      <c r="Q245" s="9">
        <f>+D245/'Total x Ano'!$I$30</f>
        <v>1.9214805676402921E-2</v>
      </c>
      <c r="R245" s="9">
        <f>+E245/'Total x Ano'!$I$30</f>
        <v>3.4635785742295972E-4</v>
      </c>
      <c r="S245" s="9">
        <f>+F245/'Total x Ano'!$I$30</f>
        <v>2.017939038156908E-2</v>
      </c>
      <c r="T245" s="9">
        <f>+G245/'Total x Ano'!$I$30</f>
        <v>1.4520767200543437E-3</v>
      </c>
      <c r="U245" s="9">
        <f>+H245/'Total x Ano'!$I$30</f>
        <v>1.5097787421652616E-3</v>
      </c>
      <c r="V245" s="9">
        <f>+I245/'Total x Ano'!$I$30</f>
        <v>1.2611386861252315E-3</v>
      </c>
      <c r="W245" s="9">
        <f>+J245/'Total x Ano'!$I$30</f>
        <v>9.3197434776043332E-4</v>
      </c>
      <c r="X245" s="9">
        <f>+K245/'Total x Ano'!$I$30</f>
        <v>3.3043848429897982E-3</v>
      </c>
      <c r="Y245" s="9">
        <f>+L245/'Total x Ano'!$I$30</f>
        <v>5.4217660702538958E-2</v>
      </c>
    </row>
    <row r="246" spans="1:25" x14ac:dyDescent="0.25">
      <c r="A246" s="1" t="s">
        <v>545</v>
      </c>
      <c r="B246" s="189">
        <f>+'SCC x Atuacao = Comércio'!B246+'SCC x Atuacao = Serv. Industria'!B246</f>
        <v>167337.67619466278</v>
      </c>
      <c r="C246" s="189">
        <f>+'SCC x Atuacao = Comércio'!C246+'SCC x Atuacao = Serv. Industria'!C246</f>
        <v>20367.856067087028</v>
      </c>
      <c r="D246" s="189">
        <f>+'SCC x Atuacao = Comércio'!D246+'SCC x Atuacao = Serv. Industria'!D246</f>
        <v>1122883.1826086401</v>
      </c>
      <c r="E246" s="189">
        <f>+'SCC x Atuacao = Comércio'!E246+'SCC x Atuacao = Serv. Industria'!E246</f>
        <v>9759.1477909151035</v>
      </c>
      <c r="F246" s="189">
        <f>+'SCC x Atuacao = Comércio'!F246+'SCC x Atuacao = Serv. Industria'!F246</f>
        <v>1146243.7170284349</v>
      </c>
      <c r="G246" s="189">
        <f>+'SCC x Atuacao = Comércio'!G246+'SCC x Atuacao = Serv. Industria'!G246</f>
        <v>65754.295409409358</v>
      </c>
      <c r="H246" s="189">
        <f>+'SCC x Atuacao = Comércio'!H246+'SCC x Atuacao = Serv. Industria'!H246</f>
        <v>75635.667900722881</v>
      </c>
      <c r="I246" s="189">
        <f>+'SCC x Atuacao = Comércio'!I246+'SCC x Atuacao = Serv. Industria'!I246</f>
        <v>99152.764699471823</v>
      </c>
      <c r="J246" s="189">
        <f>+'SCC x Atuacao = Comércio'!J246+'SCC x Atuacao = Serv. Industria'!J246</f>
        <v>3386.4730971859822</v>
      </c>
      <c r="K246" s="189">
        <f>+'SCC x Atuacao = Comércio'!K246+'SCC x Atuacao = Serv. Industria'!K246</f>
        <v>158861.12492570226</v>
      </c>
      <c r="L246" s="190">
        <f t="shared" si="7"/>
        <v>2869381.9057222321</v>
      </c>
      <c r="N246" s="1" t="s">
        <v>545</v>
      </c>
      <c r="O246" s="9">
        <f>+B246/'Total x Ano'!$I$30</f>
        <v>7.5246800288866354E-4</v>
      </c>
      <c r="P246" s="9">
        <f>+C246/'Total x Ano'!$I$30</f>
        <v>9.158822045607892E-5</v>
      </c>
      <c r="Q246" s="9">
        <f>+D246/'Total x Ano'!$I$30</f>
        <v>5.0492733322762542E-3</v>
      </c>
      <c r="R246" s="9">
        <f>+E246/'Total x Ano'!$I$30</f>
        <v>4.3883999199215718E-5</v>
      </c>
      <c r="S246" s="9">
        <f>+F246/'Total x Ano'!$I$30</f>
        <v>5.1543187415409707E-3</v>
      </c>
      <c r="T246" s="9">
        <f>+G246/'Total x Ano'!$I$30</f>
        <v>2.9567760514680538E-4</v>
      </c>
      <c r="U246" s="9">
        <f>+H246/'Total x Ano'!$I$30</f>
        <v>3.4011121264884871E-4</v>
      </c>
      <c r="V246" s="9">
        <f>+I246/'Total x Ano'!$I$30</f>
        <v>4.4586063659392917E-4</v>
      </c>
      <c r="W246" s="9">
        <f>+J246/'Total x Ano'!$I$30</f>
        <v>1.5227967223062214E-5</v>
      </c>
      <c r="X246" s="9">
        <f>+K246/'Total x Ano'!$I$30</f>
        <v>7.143514606383802E-4</v>
      </c>
      <c r="Y246" s="9">
        <f>+L246/'Total x Ano'!$I$30</f>
        <v>1.2902761178612209E-2</v>
      </c>
    </row>
    <row r="247" spans="1:25" x14ac:dyDescent="0.25">
      <c r="A247" s="1" t="s">
        <v>546</v>
      </c>
      <c r="B247" s="189">
        <f>+'SCC x Atuacao = Comércio'!B247+'SCC x Atuacao = Serv. Industria'!B247</f>
        <v>1417441.238474868</v>
      </c>
      <c r="C247" s="189">
        <f>+'SCC x Atuacao = Comércio'!C247+'SCC x Atuacao = Serv. Industria'!C247</f>
        <v>611924.34683794098</v>
      </c>
      <c r="D247" s="189">
        <f>+'SCC x Atuacao = Comércio'!D247+'SCC x Atuacao = Serv. Industria'!D247</f>
        <v>21053668.424326487</v>
      </c>
      <c r="E247" s="189">
        <f>+'SCC x Atuacao = Comércio'!E247+'SCC x Atuacao = Serv. Industria'!E247</f>
        <v>296241.50709274865</v>
      </c>
      <c r="F247" s="189">
        <f>+'SCC x Atuacao = Comércio'!F247+'SCC x Atuacao = Serv. Industria'!F247</f>
        <v>7981650.3348499136</v>
      </c>
      <c r="G247" s="189">
        <f>+'SCC x Atuacao = Comércio'!G247+'SCC x Atuacao = Serv. Industria'!G247</f>
        <v>554902.45409386861</v>
      </c>
      <c r="H247" s="189">
        <f>+'SCC x Atuacao = Comércio'!H247+'SCC x Atuacao = Serv. Industria'!H247</f>
        <v>310335.98725876107</v>
      </c>
      <c r="I247" s="189">
        <f>+'SCC x Atuacao = Comércio'!I247+'SCC x Atuacao = Serv. Industria'!I247</f>
        <v>608728.46198391158</v>
      </c>
      <c r="J247" s="189">
        <f>+'SCC x Atuacao = Comércio'!J247+'SCC x Atuacao = Serv. Industria'!J247</f>
        <v>535911.42498671554</v>
      </c>
      <c r="K247" s="189">
        <f>+'SCC x Atuacao = Comércio'!K247+'SCC x Atuacao = Serv. Industria'!K247</f>
        <v>1617153.4537082992</v>
      </c>
      <c r="L247" s="190">
        <f t="shared" si="7"/>
        <v>34987957.633613519</v>
      </c>
      <c r="N247" s="1" t="s">
        <v>546</v>
      </c>
      <c r="O247" s="9">
        <f>+B247/'Total x Ano'!$I$30</f>
        <v>6.3738137291118671E-3</v>
      </c>
      <c r="P247" s="9">
        <f>+C247/'Total x Ano'!$I$30</f>
        <v>2.751642676383607E-3</v>
      </c>
      <c r="Q247" s="9">
        <f>+D247/'Total x Ano'!$I$30</f>
        <v>9.467211564659192E-2</v>
      </c>
      <c r="R247" s="9">
        <f>+E247/'Total x Ano'!$I$30</f>
        <v>1.3321103787499481E-3</v>
      </c>
      <c r="S247" s="9">
        <f>+F247/'Total x Ano'!$I$30</f>
        <v>3.5891119225496364E-2</v>
      </c>
      <c r="T247" s="9">
        <f>+G247/'Total x Ano'!$I$30</f>
        <v>2.4952321014922113E-3</v>
      </c>
      <c r="U247" s="9">
        <f>+H247/'Total x Ano'!$I$30</f>
        <v>1.3954890845109614E-3</v>
      </c>
      <c r="V247" s="9">
        <f>+I247/'Total x Ano'!$I$30</f>
        <v>2.7372717280815871E-3</v>
      </c>
      <c r="W247" s="9">
        <f>+J247/'Total x Ano'!$I$30</f>
        <v>2.4098350643752603E-3</v>
      </c>
      <c r="X247" s="9">
        <f>+K247/'Total x Ano'!$I$30</f>
        <v>7.2718604521603853E-3</v>
      </c>
      <c r="Y247" s="9">
        <f>+L247/'Total x Ano'!$I$30</f>
        <v>0.15733049008695413</v>
      </c>
    </row>
    <row r="248" spans="1:25" x14ac:dyDescent="0.25">
      <c r="A248" s="1" t="s">
        <v>547</v>
      </c>
      <c r="B248" s="189">
        <f>+'SCC x Atuacao = Comércio'!B248+'SCC x Atuacao = Serv. Industria'!B248</f>
        <v>6284030.5985462805</v>
      </c>
      <c r="C248" s="189">
        <f>+'SCC x Atuacao = Comércio'!C248+'SCC x Atuacao = Serv. Industria'!C248</f>
        <v>2321081.4845280172</v>
      </c>
      <c r="D248" s="189">
        <f>+'SCC x Atuacao = Comércio'!D248+'SCC x Atuacao = Serv. Industria'!D248</f>
        <v>36323804.528498501</v>
      </c>
      <c r="E248" s="189">
        <f>+'SCC x Atuacao = Comércio'!E248+'SCC x Atuacao = Serv. Industria'!E248</f>
        <v>4067466.7074951674</v>
      </c>
      <c r="F248" s="189">
        <f>+'SCC x Atuacao = Comércio'!F248+'SCC x Atuacao = Serv. Industria'!F248</f>
        <v>34739594.541896395</v>
      </c>
      <c r="G248" s="189">
        <f>+'SCC x Atuacao = Comércio'!G248+'SCC x Atuacao = Serv. Industria'!G248</f>
        <v>1830282.365799879</v>
      </c>
      <c r="H248" s="189">
        <f>+'SCC x Atuacao = Comércio'!H248+'SCC x Atuacao = Serv. Industria'!H248</f>
        <v>3177775.9594799932</v>
      </c>
      <c r="I248" s="189">
        <f>+'SCC x Atuacao = Comércio'!I248+'SCC x Atuacao = Serv. Industria'!I248</f>
        <v>1513629.6176672005</v>
      </c>
      <c r="J248" s="189">
        <f>+'SCC x Atuacao = Comércio'!J248+'SCC x Atuacao = Serv. Industria'!J248</f>
        <v>504646.05229648016</v>
      </c>
      <c r="K248" s="189">
        <f>+'SCC x Atuacao = Comércio'!K248+'SCC x Atuacao = Serv. Industria'!K248</f>
        <v>12801964.725829732</v>
      </c>
      <c r="L248" s="190">
        <f t="shared" si="7"/>
        <v>103564276.58203763</v>
      </c>
      <c r="N248" s="1" t="s">
        <v>547</v>
      </c>
      <c r="O248" s="9">
        <f>+B248/'Total x Ano'!$I$30</f>
        <v>2.8257425716123268E-2</v>
      </c>
      <c r="P248" s="9">
        <f>+C248/'Total x Ano'!$I$30</f>
        <v>1.043721646506501E-2</v>
      </c>
      <c r="Q248" s="9">
        <f>+D248/'Total x Ano'!$I$30</f>
        <v>0.16333739820243318</v>
      </c>
      <c r="R248" s="9">
        <f>+E248/'Total x Ano'!$I$30</f>
        <v>1.829019393483507E-2</v>
      </c>
      <c r="S248" s="9">
        <f>+F248/'Total x Ano'!$I$30</f>
        <v>0.15621367477156614</v>
      </c>
      <c r="T248" s="9">
        <f>+G248/'Total x Ano'!$I$30</f>
        <v>8.2302380900380872E-3</v>
      </c>
      <c r="U248" s="9">
        <f>+H248/'Total x Ano'!$I$30</f>
        <v>1.4289517962923541E-2</v>
      </c>
      <c r="V248" s="9">
        <f>+I248/'Total x Ano'!$I$30</f>
        <v>6.8063444014498427E-3</v>
      </c>
      <c r="W248" s="9">
        <f>+J248/'Total x Ano'!$I$30</f>
        <v>2.2692439370046178E-3</v>
      </c>
      <c r="X248" s="9">
        <f>+K248/'Total x Ano'!$I$30</f>
        <v>5.7566646372512853E-2</v>
      </c>
      <c r="Y248" s="9">
        <f>+L248/'Total x Ano'!$I$30</f>
        <v>0.46569789985395155</v>
      </c>
    </row>
    <row r="249" spans="1:25" x14ac:dyDescent="0.25">
      <c r="A249" s="1" t="s">
        <v>548</v>
      </c>
      <c r="B249" s="189">
        <f>+'SCC x Atuacao = Comércio'!B249+'SCC x Atuacao = Serv. Industria'!B249</f>
        <v>974914.33575992135</v>
      </c>
      <c r="C249" s="189">
        <f>+'SCC x Atuacao = Comércio'!C249+'SCC x Atuacao = Serv. Industria'!C249</f>
        <v>253758.35813851742</v>
      </c>
      <c r="D249" s="189">
        <f>+'SCC x Atuacao = Comércio'!D249+'SCC x Atuacao = Serv. Industria'!D249</f>
        <v>3506462.2940729577</v>
      </c>
      <c r="E249" s="189">
        <f>+'SCC x Atuacao = Comércio'!E249+'SCC x Atuacao = Serv. Industria'!E249</f>
        <v>114009.71595884969</v>
      </c>
      <c r="F249" s="189">
        <f>+'SCC x Atuacao = Comércio'!F249+'SCC x Atuacao = Serv. Industria'!F249</f>
        <v>4881303.396705538</v>
      </c>
      <c r="G249" s="189">
        <f>+'SCC x Atuacao = Comércio'!G249+'SCC x Atuacao = Serv. Industria'!G249</f>
        <v>263030.03952230897</v>
      </c>
      <c r="H249" s="189">
        <f>+'SCC x Atuacao = Comércio'!H249+'SCC x Atuacao = Serv. Industria'!H249</f>
        <v>376189.58064812329</v>
      </c>
      <c r="I249" s="189">
        <f>+'SCC x Atuacao = Comércio'!I249+'SCC x Atuacao = Serv. Industria'!I249</f>
        <v>265320.38373699982</v>
      </c>
      <c r="J249" s="189">
        <f>+'SCC x Atuacao = Comércio'!J249+'SCC x Atuacao = Serv. Industria'!J249</f>
        <v>240782.28531654808</v>
      </c>
      <c r="K249" s="189">
        <f>+'SCC x Atuacao = Comércio'!K249+'SCC x Atuacao = Serv. Industria'!K249</f>
        <v>699588.0649200331</v>
      </c>
      <c r="L249" s="190">
        <f t="shared" si="7"/>
        <v>11575358.454779794</v>
      </c>
      <c r="N249" s="1" t="s">
        <v>548</v>
      </c>
      <c r="O249" s="9">
        <f>+B249/'Total x Ano'!$I$30</f>
        <v>4.3839012223607886E-3</v>
      </c>
      <c r="P249" s="9">
        <f>+C249/'Total x Ano'!$I$30</f>
        <v>1.1410762316471478E-3</v>
      </c>
      <c r="Q249" s="9">
        <f>+D249/'Total x Ano'!$I$30</f>
        <v>1.5767523128241187E-2</v>
      </c>
      <c r="R249" s="9">
        <f>+E249/'Total x Ano'!$I$30</f>
        <v>5.1266794919311567E-4</v>
      </c>
      <c r="S249" s="9">
        <f>+F249/'Total x Ano'!$I$30</f>
        <v>2.1949776654839291E-2</v>
      </c>
      <c r="T249" s="9">
        <f>+G249/'Total x Ano'!$I$30</f>
        <v>1.1827682386890393E-3</v>
      </c>
      <c r="U249" s="9">
        <f>+H249/'Total x Ano'!$I$30</f>
        <v>1.6916132032843759E-3</v>
      </c>
      <c r="V249" s="9">
        <f>+I249/'Total x Ano'!$I$30</f>
        <v>1.1930672387489611E-3</v>
      </c>
      <c r="W249" s="9">
        <f>+J249/'Total x Ano'!$I$30</f>
        <v>1.0827266726970962E-3</v>
      </c>
      <c r="X249" s="9">
        <f>+K249/'Total x Ano'!$I$30</f>
        <v>3.145840470754141E-3</v>
      </c>
      <c r="Y249" s="9">
        <f>+L249/'Total x Ano'!$I$30</f>
        <v>5.205096101045513E-2</v>
      </c>
    </row>
    <row r="250" spans="1:25" x14ac:dyDescent="0.25">
      <c r="A250" s="1" t="s">
        <v>549</v>
      </c>
      <c r="B250" s="189">
        <f>+'SCC x Atuacao = Comércio'!B250+'SCC x Atuacao = Serv. Industria'!B250</f>
        <v>560660.87219727761</v>
      </c>
      <c r="C250" s="189">
        <f>+'SCC x Atuacao = Comércio'!C250+'SCC x Atuacao = Serv. Industria'!C250</f>
        <v>120632.2168605582</v>
      </c>
      <c r="D250" s="189">
        <f>+'SCC x Atuacao = Comércio'!D250+'SCC x Atuacao = Serv. Industria'!D250</f>
        <v>2590339.5809921636</v>
      </c>
      <c r="E250" s="189">
        <f>+'SCC x Atuacao = Comércio'!E250+'SCC x Atuacao = Serv. Industria'!E250</f>
        <v>66394.494103626595</v>
      </c>
      <c r="F250" s="189">
        <f>+'SCC x Atuacao = Comércio'!F250+'SCC x Atuacao = Serv. Industria'!F250</f>
        <v>1776834.9993876759</v>
      </c>
      <c r="G250" s="189">
        <f>+'SCC x Atuacao = Comércio'!G250+'SCC x Atuacao = Serv. Industria'!G250</f>
        <v>218129.7277797446</v>
      </c>
      <c r="H250" s="189">
        <f>+'SCC x Atuacao = Comércio'!H250+'SCC x Atuacao = Serv. Industria'!H250</f>
        <v>292134.29471316177</v>
      </c>
      <c r="I250" s="189">
        <f>+'SCC x Atuacao = Comércio'!I250+'SCC x Atuacao = Serv. Industria'!I250</f>
        <v>104291.17360035647</v>
      </c>
      <c r="J250" s="189">
        <f>+'SCC x Atuacao = Comércio'!J250+'SCC x Atuacao = Serv. Industria'!J250</f>
        <v>4176.7016226017295</v>
      </c>
      <c r="K250" s="189">
        <f>+'SCC x Atuacao = Comércio'!K250+'SCC x Atuacao = Serv. Industria'!K250</f>
        <v>454220.95439470373</v>
      </c>
      <c r="L250" s="190">
        <f t="shared" si="7"/>
        <v>6187815.0156518696</v>
      </c>
      <c r="N250" s="1" t="s">
        <v>549</v>
      </c>
      <c r="O250" s="9">
        <f>+B250/'Total x Ano'!$I$30</f>
        <v>2.5211260033833165E-3</v>
      </c>
      <c r="P250" s="9">
        <f>+C250/'Total x Ano'!$I$30</f>
        <v>5.4244737568544981E-4</v>
      </c>
      <c r="Q250" s="9">
        <f>+D250/'Total x Ano'!$I$30</f>
        <v>1.1647990432502484E-2</v>
      </c>
      <c r="R250" s="9">
        <f>+E250/'Total x Ano'!$I$30</f>
        <v>2.9855638919499059E-4</v>
      </c>
      <c r="S250" s="9">
        <f>+F250/'Total x Ano'!$I$30</f>
        <v>7.9899011021079772E-3</v>
      </c>
      <c r="T250" s="9">
        <f>+G250/'Total x Ano'!$I$30</f>
        <v>9.808648259351611E-4</v>
      </c>
      <c r="U250" s="9">
        <f>+H250/'Total x Ano'!$I$30</f>
        <v>1.3136414602912495E-3</v>
      </c>
      <c r="V250" s="9">
        <f>+I250/'Total x Ano'!$I$30</f>
        <v>4.6896654060550483E-4</v>
      </c>
      <c r="W250" s="9">
        <f>+J250/'Total x Ano'!$I$30</f>
        <v>1.8781391017794019E-5</v>
      </c>
      <c r="X250" s="9">
        <f>+K250/'Total x Ano'!$I$30</f>
        <v>2.0424971960646045E-3</v>
      </c>
      <c r="Y250" s="9">
        <f>+L250/'Total x Ano'!$I$30</f>
        <v>2.7824772716788529E-2</v>
      </c>
    </row>
    <row r="251" spans="1:25" x14ac:dyDescent="0.25">
      <c r="A251" s="1" t="s">
        <v>550</v>
      </c>
      <c r="B251" s="189">
        <f>+'SCC x Atuacao = Comércio'!B251+'SCC x Atuacao = Serv. Industria'!B251</f>
        <v>1283526.3541514012</v>
      </c>
      <c r="C251" s="189">
        <f>+'SCC x Atuacao = Comércio'!C251+'SCC x Atuacao = Serv. Industria'!C251</f>
        <v>163742.85627157113</v>
      </c>
      <c r="D251" s="189">
        <f>+'SCC x Atuacao = Comércio'!D251+'SCC x Atuacao = Serv. Industria'!D251</f>
        <v>4681868.7103808634</v>
      </c>
      <c r="E251" s="189">
        <f>+'SCC x Atuacao = Comércio'!E251+'SCC x Atuacao = Serv. Industria'!E251</f>
        <v>171890.52440449421</v>
      </c>
      <c r="F251" s="189">
        <f>+'SCC x Atuacao = Comércio'!F251+'SCC x Atuacao = Serv. Industria'!F251</f>
        <v>3843354.8421050729</v>
      </c>
      <c r="G251" s="189">
        <f>+'SCC x Atuacao = Comércio'!G251+'SCC x Atuacao = Serv. Industria'!G251</f>
        <v>266046.91136561951</v>
      </c>
      <c r="H251" s="189">
        <f>+'SCC x Atuacao = Comércio'!H251+'SCC x Atuacao = Serv. Industria'!H251</f>
        <v>208967.79579839314</v>
      </c>
      <c r="I251" s="189">
        <f>+'SCC x Atuacao = Comércio'!I251+'SCC x Atuacao = Serv. Industria'!I251</f>
        <v>225290.46960397516</v>
      </c>
      <c r="J251" s="189">
        <f>+'SCC x Atuacao = Comércio'!J251+'SCC x Atuacao = Serv. Industria'!J251</f>
        <v>136383.86885271277</v>
      </c>
      <c r="K251" s="189">
        <f>+'SCC x Atuacao = Comércio'!K251+'SCC x Atuacao = Serv. Industria'!K251</f>
        <v>760497.27311135957</v>
      </c>
      <c r="L251" s="190">
        <f t="shared" si="7"/>
        <v>11741569.60604546</v>
      </c>
      <c r="N251" s="1" t="s">
        <v>550</v>
      </c>
      <c r="O251" s="9">
        <f>+B251/'Total x Ano'!$I$30</f>
        <v>5.7716381291189273E-3</v>
      </c>
      <c r="P251" s="9">
        <f>+C251/'Total x Ano'!$I$30</f>
        <v>7.3630316165394685E-4</v>
      </c>
      <c r="Q251" s="9">
        <f>+D251/'Total x Ano'!$I$30</f>
        <v>2.1052977897153175E-2</v>
      </c>
      <c r="R251" s="9">
        <f>+E251/'Total x Ano'!$I$30</f>
        <v>7.7294081378106397E-4</v>
      </c>
      <c r="S251" s="9">
        <f>+F251/'Total x Ano'!$I$30</f>
        <v>1.7282429206600392E-2</v>
      </c>
      <c r="T251" s="9">
        <f>+G251/'Total x Ano'!$I$30</f>
        <v>1.1963342184643656E-3</v>
      </c>
      <c r="U251" s="9">
        <f>+H251/'Total x Ano'!$I$30</f>
        <v>9.3966632947349452E-4</v>
      </c>
      <c r="V251" s="9">
        <f>+I251/'Total x Ano'!$I$30</f>
        <v>1.013064562552825E-3</v>
      </c>
      <c r="W251" s="9">
        <f>+J251/'Total x Ano'!$I$30</f>
        <v>6.1327789267521431E-4</v>
      </c>
      <c r="X251" s="9">
        <f>+K251/'Total x Ano'!$I$30</f>
        <v>3.4197311526824648E-3</v>
      </c>
      <c r="Y251" s="9">
        <f>+L251/'Total x Ano'!$I$30</f>
        <v>5.2798363364155859E-2</v>
      </c>
    </row>
    <row r="252" spans="1:25" x14ac:dyDescent="0.25">
      <c r="A252" s="1" t="s">
        <v>551</v>
      </c>
      <c r="B252" s="189">
        <f>+'SCC x Atuacao = Comércio'!B252+'SCC x Atuacao = Serv. Industria'!B252</f>
        <v>92502.612273432605</v>
      </c>
      <c r="C252" s="189">
        <f>+'SCC x Atuacao = Comércio'!C252+'SCC x Atuacao = Serv. Industria'!C252</f>
        <v>33637.561470695931</v>
      </c>
      <c r="D252" s="189">
        <f>+'SCC x Atuacao = Comércio'!D252+'SCC x Atuacao = Serv. Industria'!D252</f>
        <v>598522.46515669627</v>
      </c>
      <c r="E252" s="189">
        <f>+'SCC x Atuacao = Comércio'!E252+'SCC x Atuacao = Serv. Industria'!E252</f>
        <v>6138.9226091939072</v>
      </c>
      <c r="F252" s="189">
        <f>+'SCC x Atuacao = Comércio'!F252+'SCC x Atuacao = Serv. Industria'!F252</f>
        <v>389858.25809552462</v>
      </c>
      <c r="G252" s="189">
        <f>+'SCC x Atuacao = Comércio'!G252+'SCC x Atuacao = Serv. Industria'!G252</f>
        <v>29348.956927459814</v>
      </c>
      <c r="H252" s="189">
        <f>+'SCC x Atuacao = Comércio'!H252+'SCC x Atuacao = Serv. Industria'!H252</f>
        <v>84244.169094374083</v>
      </c>
      <c r="I252" s="189">
        <f>+'SCC x Atuacao = Comércio'!I252+'SCC x Atuacao = Serv. Industria'!I252</f>
        <v>32658.202597078391</v>
      </c>
      <c r="J252" s="189">
        <f>+'SCC x Atuacao = Comércio'!J252+'SCC x Atuacao = Serv. Industria'!J252</f>
        <v>16128.47202241651</v>
      </c>
      <c r="K252" s="189">
        <f>+'SCC x Atuacao = Comércio'!K252+'SCC x Atuacao = Serv. Industria'!K252</f>
        <v>135555.24295924749</v>
      </c>
      <c r="L252" s="190">
        <f t="shared" si="7"/>
        <v>1418594.8632061197</v>
      </c>
      <c r="N252" s="1" t="s">
        <v>551</v>
      </c>
      <c r="O252" s="9">
        <f>+B252/'Total x Ano'!$I$30</f>
        <v>4.1595686938070592E-4</v>
      </c>
      <c r="P252" s="9">
        <f>+C252/'Total x Ano'!$I$30</f>
        <v>1.5125815821928165E-4</v>
      </c>
      <c r="Q252" s="9">
        <f>+D252/'Total x Ano'!$I$30</f>
        <v>2.6913783810201099E-3</v>
      </c>
      <c r="R252" s="9">
        <f>+E252/'Total x Ano'!$I$30</f>
        <v>2.7604918035640415E-5</v>
      </c>
      <c r="S252" s="9">
        <f>+F252/'Total x Ano'!$I$30</f>
        <v>1.7530772002446937E-3</v>
      </c>
      <c r="T252" s="9">
        <f>+G252/'Total x Ano'!$I$30</f>
        <v>1.3197357288732007E-4</v>
      </c>
      <c r="U252" s="9">
        <f>+H252/'Total x Ano'!$I$30</f>
        <v>3.7882109465722569E-4</v>
      </c>
      <c r="V252" s="9">
        <f>+I252/'Total x Ano'!$I$30</f>
        <v>1.4685427122562573E-4</v>
      </c>
      <c r="W252" s="9">
        <f>+J252/'Total x Ano'!$I$30</f>
        <v>7.2524965138368028E-5</v>
      </c>
      <c r="X252" s="9">
        <f>+K252/'Total x Ano'!$I$30</f>
        <v>6.0955180728083902E-4</v>
      </c>
      <c r="Y252" s="9">
        <f>+L252/'Total x Ano'!$I$30</f>
        <v>6.3790012380898105E-3</v>
      </c>
    </row>
    <row r="253" spans="1:25" x14ac:dyDescent="0.25">
      <c r="A253" s="1" t="s">
        <v>552</v>
      </c>
      <c r="B253" s="189">
        <f>+'SCC x Atuacao = Comércio'!B253+'SCC x Atuacao = Serv. Industria'!B253</f>
        <v>85603.484086591765</v>
      </c>
      <c r="C253" s="189">
        <f>+'SCC x Atuacao = Comércio'!C253+'SCC x Atuacao = Serv. Industria'!C253</f>
        <v>25294.106922285333</v>
      </c>
      <c r="D253" s="189">
        <f>+'SCC x Atuacao = Comércio'!D253+'SCC x Atuacao = Serv. Industria'!D253</f>
        <v>659018.21960526728</v>
      </c>
      <c r="E253" s="189">
        <f>+'SCC x Atuacao = Comércio'!E253+'SCC x Atuacao = Serv. Industria'!E253</f>
        <v>10337.534553873042</v>
      </c>
      <c r="F253" s="189">
        <f>+'SCC x Atuacao = Comércio'!F253+'SCC x Atuacao = Serv. Industria'!F253</f>
        <v>379938.83443929069</v>
      </c>
      <c r="G253" s="189">
        <f>+'SCC x Atuacao = Comércio'!G253+'SCC x Atuacao = Serv. Industria'!G253</f>
        <v>36116.533459528553</v>
      </c>
      <c r="H253" s="189">
        <f>+'SCC x Atuacao = Comércio'!H253+'SCC x Atuacao = Serv. Industria'!H253</f>
        <v>23265.425632243187</v>
      </c>
      <c r="I253" s="189">
        <f>+'SCC x Atuacao = Comércio'!I253+'SCC x Atuacao = Serv. Industria'!I253</f>
        <v>55115.044775424089</v>
      </c>
      <c r="J253" s="189">
        <f>+'SCC x Atuacao = Comércio'!J253+'SCC x Atuacao = Serv. Industria'!J253</f>
        <v>2553.9696452258418</v>
      </c>
      <c r="K253" s="189">
        <f>+'SCC x Atuacao = Comércio'!K253+'SCC x Atuacao = Serv. Industria'!K253</f>
        <v>91520.150789529493</v>
      </c>
      <c r="L253" s="190">
        <f t="shared" si="7"/>
        <v>1368763.3039092594</v>
      </c>
      <c r="N253" s="1" t="s">
        <v>552</v>
      </c>
      <c r="O253" s="9">
        <f>+B253/'Total x Ano'!$I$30</f>
        <v>3.8493353186055338E-4</v>
      </c>
      <c r="P253" s="9">
        <f>+C253/'Total x Ano'!$I$30</f>
        <v>1.1374011252865372E-4</v>
      </c>
      <c r="Q253" s="9">
        <f>+D253/'Total x Ano'!$I$30</f>
        <v>2.9634098838372332E-3</v>
      </c>
      <c r="R253" s="9">
        <f>+E253/'Total x Ano'!$I$30</f>
        <v>4.6484833287015003E-5</v>
      </c>
      <c r="S253" s="9">
        <f>+F253/'Total x Ano'!$I$30</f>
        <v>1.7084724879160127E-3</v>
      </c>
      <c r="T253" s="9">
        <f>+G253/'Total x Ano'!$I$30</f>
        <v>1.6240536155132671E-4</v>
      </c>
      <c r="U253" s="9">
        <f>+H253/'Total x Ano'!$I$30</f>
        <v>1.0461773319645943E-4</v>
      </c>
      <c r="V253" s="9">
        <f>+I253/'Total x Ano'!$I$30</f>
        <v>2.4783604394648206E-4</v>
      </c>
      <c r="W253" s="9">
        <f>+J253/'Total x Ano'!$I$30</f>
        <v>1.148444559577703E-5</v>
      </c>
      <c r="X253" s="9">
        <f>+K253/'Total x Ano'!$I$30</f>
        <v>4.1153903086687583E-4</v>
      </c>
      <c r="Y253" s="9">
        <f>+L253/'Total x Ano'!$I$30</f>
        <v>6.154923464586389E-3</v>
      </c>
    </row>
    <row r="254" spans="1:25" x14ac:dyDescent="0.25">
      <c r="A254" s="1" t="s">
        <v>553</v>
      </c>
      <c r="B254" s="189">
        <f>+'SCC x Atuacao = Comércio'!B254+'SCC x Atuacao = Serv. Industria'!B254</f>
        <v>346951.16077928967</v>
      </c>
      <c r="C254" s="189">
        <f>+'SCC x Atuacao = Comércio'!C254+'SCC x Atuacao = Serv. Industria'!C254</f>
        <v>76279.57235492763</v>
      </c>
      <c r="D254" s="189">
        <f>+'SCC x Atuacao = Comércio'!D254+'SCC x Atuacao = Serv. Industria'!D254</f>
        <v>1302227.5475609724</v>
      </c>
      <c r="E254" s="189">
        <f>+'SCC x Atuacao = Comércio'!E254+'SCC x Atuacao = Serv. Industria'!E254</f>
        <v>27736.365628605618</v>
      </c>
      <c r="F254" s="189">
        <f>+'SCC x Atuacao = Comércio'!F254+'SCC x Atuacao = Serv. Industria'!F254</f>
        <v>1165686.051567215</v>
      </c>
      <c r="G254" s="189">
        <f>+'SCC x Atuacao = Comércio'!G254+'SCC x Atuacao = Serv. Industria'!G254</f>
        <v>66673.465031355096</v>
      </c>
      <c r="H254" s="189">
        <f>+'SCC x Atuacao = Comércio'!H254+'SCC x Atuacao = Serv. Industria'!H254</f>
        <v>84583.183543532388</v>
      </c>
      <c r="I254" s="189">
        <f>+'SCC x Atuacao = Comércio'!I254+'SCC x Atuacao = Serv. Industria'!I254</f>
        <v>117093.86263782854</v>
      </c>
      <c r="J254" s="189">
        <f>+'SCC x Atuacao = Comércio'!J254+'SCC x Atuacao = Serv. Industria'!J254</f>
        <v>9258.0925392381032</v>
      </c>
      <c r="K254" s="189">
        <f>+'SCC x Atuacao = Comércio'!K254+'SCC x Atuacao = Serv. Industria'!K254</f>
        <v>204090.1359814927</v>
      </c>
      <c r="L254" s="190">
        <f t="shared" si="7"/>
        <v>3400579.4376244573</v>
      </c>
      <c r="N254" s="1" t="s">
        <v>553</v>
      </c>
      <c r="O254" s="9">
        <f>+B254/'Total x Ano'!$I$30</f>
        <v>1.5601366828340269E-3</v>
      </c>
      <c r="P254" s="9">
        <f>+C254/'Total x Ano'!$I$30</f>
        <v>3.4300666040290334E-4</v>
      </c>
      <c r="Q254" s="9">
        <f>+D254/'Total x Ano'!$I$30</f>
        <v>5.8557318608865698E-3</v>
      </c>
      <c r="R254" s="9">
        <f>+E254/'Total x Ano'!$I$30</f>
        <v>1.2472222709527687E-4</v>
      </c>
      <c r="S254" s="9">
        <f>+F254/'Total x Ano'!$I$30</f>
        <v>5.2417451656110083E-3</v>
      </c>
      <c r="T254" s="9">
        <f>+G254/'Total x Ano'!$I$30</f>
        <v>2.9981083888991561E-4</v>
      </c>
      <c r="U254" s="9">
        <f>+H254/'Total x Ano'!$I$30</f>
        <v>3.8034554229693E-4</v>
      </c>
      <c r="V254" s="9">
        <f>+I254/'Total x Ano'!$I$30</f>
        <v>5.2653644399309866E-4</v>
      </c>
      <c r="W254" s="9">
        <f>+J254/'Total x Ano'!$I$30</f>
        <v>4.1630902029827066E-5</v>
      </c>
      <c r="X254" s="9">
        <f>+K254/'Total x Ano'!$I$30</f>
        <v>9.177329369186478E-4</v>
      </c>
      <c r="Y254" s="9">
        <f>+L254/'Total x Ano'!$I$30</f>
        <v>1.5291399260958205E-2</v>
      </c>
    </row>
    <row r="255" spans="1:25" x14ac:dyDescent="0.25">
      <c r="A255" s="1" t="s">
        <v>554</v>
      </c>
      <c r="B255" s="189">
        <f>+'SCC x Atuacao = Comércio'!B255+'SCC x Atuacao = Serv. Industria'!B255</f>
        <v>235291.31428110367</v>
      </c>
      <c r="C255" s="189">
        <f>+'SCC x Atuacao = Comércio'!C255+'SCC x Atuacao = Serv. Industria'!C255</f>
        <v>141162.94800176041</v>
      </c>
      <c r="D255" s="189">
        <f>+'SCC x Atuacao = Comércio'!D255+'SCC x Atuacao = Serv. Industria'!D255</f>
        <v>3811518.368363556</v>
      </c>
      <c r="E255" s="189">
        <f>+'SCC x Atuacao = Comércio'!E255+'SCC x Atuacao = Serv. Industria'!E255</f>
        <v>23418.265996696759</v>
      </c>
      <c r="F255" s="189">
        <f>+'SCC x Atuacao = Comércio'!F255+'SCC x Atuacao = Serv. Industria'!F255</f>
        <v>1920298.2741054562</v>
      </c>
      <c r="G255" s="189">
        <f>+'SCC x Atuacao = Comércio'!G255+'SCC x Atuacao = Serv. Industria'!G255</f>
        <v>148836.07684613171</v>
      </c>
      <c r="H255" s="189">
        <f>+'SCC x Atuacao = Comércio'!H255+'SCC x Atuacao = Serv. Industria'!H255</f>
        <v>50760.702393562802</v>
      </c>
      <c r="I255" s="189">
        <f>+'SCC x Atuacao = Comércio'!I255+'SCC x Atuacao = Serv. Industria'!I255</f>
        <v>68543.662549228626</v>
      </c>
      <c r="J255" s="189">
        <f>+'SCC x Atuacao = Comércio'!J255+'SCC x Atuacao = Serv. Industria'!J255</f>
        <v>78315.088601435826</v>
      </c>
      <c r="K255" s="189">
        <f>+'SCC x Atuacao = Comércio'!K255+'SCC x Atuacao = Serv. Industria'!K255</f>
        <v>545820.54477551486</v>
      </c>
      <c r="L255" s="190">
        <f t="shared" si="7"/>
        <v>7023965.2459144462</v>
      </c>
      <c r="N255" s="1" t="s">
        <v>554</v>
      </c>
      <c r="O255" s="9">
        <f>+B255/'Total x Ano'!$I$30</f>
        <v>1.0580354011142765E-3</v>
      </c>
      <c r="P255" s="9">
        <f>+C255/'Total x Ano'!$I$30</f>
        <v>6.3476799714366294E-4</v>
      </c>
      <c r="Q255" s="9">
        <f>+D255/'Total x Ano'!$I$30</f>
        <v>1.7139270006831003E-2</v>
      </c>
      <c r="R255" s="9">
        <f>+E255/'Total x Ano'!$I$30</f>
        <v>1.0530501107922008E-4</v>
      </c>
      <c r="S255" s="9">
        <f>+F255/'Total x Ano'!$I$30</f>
        <v>8.6350129876655163E-3</v>
      </c>
      <c r="T255" s="9">
        <f>+G255/'Total x Ano'!$I$30</f>
        <v>6.6927178653963186E-4</v>
      </c>
      <c r="U255" s="9">
        <f>+H255/'Total x Ano'!$I$30</f>
        <v>2.2825585501066171E-4</v>
      </c>
      <c r="V255" s="9">
        <f>+I255/'Total x Ano'!$I$30</f>
        <v>3.08220563605135E-4</v>
      </c>
      <c r="W255" s="9">
        <f>+J255/'Total x Ano'!$I$30</f>
        <v>3.5215977451138228E-4</v>
      </c>
      <c r="X255" s="9">
        <f>+K255/'Total x Ano'!$I$30</f>
        <v>2.4543934432617251E-3</v>
      </c>
      <c r="Y255" s="9">
        <f>+L255/'Total x Ano'!$I$30</f>
        <v>3.1584692826762212E-2</v>
      </c>
    </row>
    <row r="256" spans="1:25" x14ac:dyDescent="0.25">
      <c r="A256" s="1" t="s">
        <v>94</v>
      </c>
      <c r="B256" s="189">
        <f>+'SCC x Atuacao = Comércio'!B256+'SCC x Atuacao = Serv. Industria'!B256</f>
        <v>13946808.443315342</v>
      </c>
      <c r="C256" s="189">
        <f>+'SCC x Atuacao = Comércio'!C256+'SCC x Atuacao = Serv. Industria'!C256</f>
        <v>5128244.883547781</v>
      </c>
      <c r="D256" s="189">
        <f>+'SCC x Atuacao = Comércio'!D256+'SCC x Atuacao = Serv. Industria'!D256</f>
        <v>90272155.990670189</v>
      </c>
      <c r="E256" s="189">
        <f>+'SCC x Atuacao = Comércio'!E256+'SCC x Atuacao = Serv. Industria'!E256</f>
        <v>5011471.1565956827</v>
      </c>
      <c r="F256" s="189">
        <f>+'SCC x Atuacao = Comércio'!F256+'SCC x Atuacao = Serv. Industria'!F256</f>
        <v>72203157.934321225</v>
      </c>
      <c r="G256" s="189">
        <f>+'SCC x Atuacao = Comércio'!G256+'SCC x Atuacao = Serv. Industria'!G256</f>
        <v>4248458.8329043975</v>
      </c>
      <c r="H256" s="189">
        <f>+'SCC x Atuacao = Comércio'!H256+'SCC x Atuacao = Serv. Industria'!H256</f>
        <v>5606629.0115734907</v>
      </c>
      <c r="I256" s="189">
        <f>+'SCC x Atuacao = Comércio'!I256+'SCC x Atuacao = Serv. Industria'!I256</f>
        <v>3936927.2847079206</v>
      </c>
      <c r="J256" s="189">
        <f>+'SCC x Atuacao = Comércio'!J256+'SCC x Atuacao = Serv. Industria'!J256</f>
        <v>2211686.2821508814</v>
      </c>
      <c r="K256" s="189">
        <f>+'SCC x Atuacao = Comércio'!K256+'SCC x Atuacao = Serv. Industria'!K256</f>
        <v>19819565.662794478</v>
      </c>
      <c r="L256" s="190">
        <f t="shared" si="7"/>
        <v>222385105.48258141</v>
      </c>
      <c r="N256" s="1" t="s">
        <v>94</v>
      </c>
      <c r="O256" s="9">
        <f>+B256/'Total x Ano'!$I$30</f>
        <v>6.2714669730467826E-2</v>
      </c>
      <c r="P256" s="9">
        <f>+C256/'Total x Ano'!$I$30</f>
        <v>2.3060199433857578E-2</v>
      </c>
      <c r="Q256" s="9">
        <f>+D256/'Total x Ano'!$I$30</f>
        <v>0.40592716762562536</v>
      </c>
      <c r="R256" s="9">
        <f>+E256/'Total x Ano'!$I$30</f>
        <v>2.2535102545292601E-2</v>
      </c>
      <c r="S256" s="9">
        <f>+F256/'Total x Ano'!$I$30</f>
        <v>0.32467623125046313</v>
      </c>
      <c r="T256" s="9">
        <f>+G256/'Total x Ano'!$I$30</f>
        <v>1.9104061954532129E-2</v>
      </c>
      <c r="U256" s="9">
        <f>+H256/'Total x Ano'!$I$30</f>
        <v>2.5211351270162462E-2</v>
      </c>
      <c r="V256" s="9">
        <f>+I256/'Total x Ano'!$I$30</f>
        <v>1.7703196786334623E-2</v>
      </c>
      <c r="W256" s="9">
        <f>+J256/'Total x Ano'!$I$30</f>
        <v>9.9452986176905393E-3</v>
      </c>
      <c r="X256" s="9">
        <f>+K256/'Total x Ano'!$I$30</f>
        <v>8.9122720785573803E-2</v>
      </c>
      <c r="Y256" s="9">
        <f>+L256/'Total x Ano'!$I$30</f>
        <v>1.0000000000000002</v>
      </c>
    </row>
    <row r="259" spans="1:25" s="132" customFormat="1" x14ac:dyDescent="0.25">
      <c r="A259" s="122"/>
      <c r="B259" s="15">
        <f>B227+1</f>
        <v>2015</v>
      </c>
      <c r="C259" s="15">
        <f t="shared" ref="C259:L259" si="8">C227+1</f>
        <v>2015</v>
      </c>
      <c r="D259" s="15">
        <f t="shared" si="8"/>
        <v>2015</v>
      </c>
      <c r="E259" s="15">
        <f t="shared" si="8"/>
        <v>2015</v>
      </c>
      <c r="F259" s="15">
        <f t="shared" si="8"/>
        <v>2015</v>
      </c>
      <c r="G259" s="15">
        <f t="shared" si="8"/>
        <v>2015</v>
      </c>
      <c r="H259" s="15">
        <f t="shared" si="8"/>
        <v>2015</v>
      </c>
      <c r="I259" s="15">
        <f t="shared" si="8"/>
        <v>2015</v>
      </c>
      <c r="J259" s="15">
        <f t="shared" si="8"/>
        <v>2015</v>
      </c>
      <c r="K259" s="15">
        <f t="shared" si="8"/>
        <v>2015</v>
      </c>
      <c r="L259" s="15">
        <f t="shared" si="8"/>
        <v>2015</v>
      </c>
      <c r="N259" s="122"/>
      <c r="O259" s="15">
        <v>2015</v>
      </c>
      <c r="P259" s="122">
        <v>2015</v>
      </c>
      <c r="Q259" s="122">
        <v>2015</v>
      </c>
      <c r="R259" s="122">
        <v>2015</v>
      </c>
      <c r="S259" s="122">
        <v>2015</v>
      </c>
      <c r="T259" s="122">
        <v>2015</v>
      </c>
      <c r="U259" s="122">
        <v>2015</v>
      </c>
      <c r="V259" s="122">
        <v>2015</v>
      </c>
      <c r="W259" s="122">
        <v>2015</v>
      </c>
      <c r="X259" s="122">
        <v>2015</v>
      </c>
      <c r="Y259" s="122">
        <v>2015</v>
      </c>
    </row>
    <row r="260" spans="1:25" s="132" customFormat="1" x14ac:dyDescent="0.25">
      <c r="A260" s="122"/>
      <c r="B260" s="122" t="s">
        <v>779</v>
      </c>
      <c r="C260" s="122" t="s">
        <v>781</v>
      </c>
      <c r="D260" s="122" t="s">
        <v>23</v>
      </c>
      <c r="E260" s="122" t="s">
        <v>786</v>
      </c>
      <c r="F260" s="122" t="s">
        <v>787</v>
      </c>
      <c r="G260" s="122" t="s">
        <v>790</v>
      </c>
      <c r="H260" s="122" t="s">
        <v>25</v>
      </c>
      <c r="I260" s="122" t="s">
        <v>24</v>
      </c>
      <c r="J260" s="122" t="s">
        <v>35</v>
      </c>
      <c r="K260" s="122" t="s">
        <v>794</v>
      </c>
      <c r="L260" s="122" t="s">
        <v>938</v>
      </c>
      <c r="N260" s="122"/>
      <c r="O260" s="122" t="s">
        <v>779</v>
      </c>
      <c r="P260" s="122" t="s">
        <v>781</v>
      </c>
      <c r="Q260" s="122" t="s">
        <v>23</v>
      </c>
      <c r="R260" s="122" t="s">
        <v>786</v>
      </c>
      <c r="S260" s="122" t="s">
        <v>787</v>
      </c>
      <c r="T260" s="122" t="s">
        <v>790</v>
      </c>
      <c r="U260" s="122" t="s">
        <v>25</v>
      </c>
      <c r="V260" s="122" t="s">
        <v>24</v>
      </c>
      <c r="W260" s="122" t="s">
        <v>35</v>
      </c>
      <c r="X260" s="122" t="s">
        <v>794</v>
      </c>
      <c r="Y260" s="122" t="s">
        <v>938</v>
      </c>
    </row>
    <row r="261" spans="1:25" x14ac:dyDescent="0.25">
      <c r="A261" s="122" t="s">
        <v>528</v>
      </c>
      <c r="B261" s="189">
        <f>'[1]SCC x Ano'!B5</f>
        <v>69212.232467730719</v>
      </c>
      <c r="C261" s="189">
        <f>'[1]SCC x Ano'!C5</f>
        <v>3729.7176341244826</v>
      </c>
      <c r="D261" s="189">
        <f>'[1]SCC x Ano'!D5</f>
        <v>331502.38607826922</v>
      </c>
      <c r="E261" s="189">
        <f>'[1]SCC x Ano'!E5</f>
        <v>544.32348230543698</v>
      </c>
      <c r="F261" s="189">
        <f>'[1]SCC x Ano'!F5</f>
        <v>188092.18826652624</v>
      </c>
      <c r="G261" s="189">
        <f>'[1]SCC x Ano'!G5</f>
        <v>13696.746034781903</v>
      </c>
      <c r="H261" s="189">
        <f>'[1]SCC x Ano'!H5</f>
        <v>11610.177938908399</v>
      </c>
      <c r="I261" s="189">
        <f>'[1]SCC x Ano'!I5</f>
        <v>15617.77595373457</v>
      </c>
      <c r="J261" s="189">
        <f>'[1]SCC x Ano'!J5</f>
        <v>1868.3144841364879</v>
      </c>
      <c r="K261" s="189">
        <f>'[1]SCC x Ano'!K5</f>
        <v>19254.622362049005</v>
      </c>
      <c r="L261" s="190">
        <f>SUM(B261:K261)</f>
        <v>655128.48470256664</v>
      </c>
      <c r="M261" s="132"/>
      <c r="N261" s="122" t="s">
        <v>528</v>
      </c>
      <c r="O261" s="9">
        <f>B261/'Total x Ano'!$J$30</f>
        <v>3.627677020780539E-4</v>
      </c>
      <c r="P261" s="9">
        <f>C261/'Total x Ano'!$J$30</f>
        <v>1.9548872320541928E-5</v>
      </c>
      <c r="Q261" s="9">
        <f>D261/'Total x Ano'!$J$30</f>
        <v>1.7375304125188339E-3</v>
      </c>
      <c r="R261" s="9">
        <f>E261/'Total x Ano'!$J$30</f>
        <v>2.8530069298824034E-6</v>
      </c>
      <c r="S261" s="9">
        <f>F261/'Total x Ano'!$J$30</f>
        <v>9.858628812196386E-4</v>
      </c>
      <c r="T261" s="9">
        <f>G261/'Total x Ano'!$J$30</f>
        <v>7.1789868753346971E-5</v>
      </c>
      <c r="U261" s="9">
        <f>H261/'Total x Ano'!$J$30</f>
        <v>6.0853369721585136E-5</v>
      </c>
      <c r="V261" s="9">
        <f>I261/'Total x Ano'!$J$30</f>
        <v>8.1858719077551777E-5</v>
      </c>
      <c r="W261" s="9">
        <f>J261/'Total x Ano'!$J$30</f>
        <v>9.7925486291073902E-6</v>
      </c>
      <c r="X261" s="9">
        <f>K261/'Total x Ano'!$J$30</f>
        <v>1.0092081789036167E-4</v>
      </c>
      <c r="Y261" s="9">
        <f>L261/'Total x Ano'!$J$30</f>
        <v>3.4337781991389043E-3</v>
      </c>
    </row>
    <row r="262" spans="1:25" x14ac:dyDescent="0.25">
      <c r="A262" s="122" t="s">
        <v>529</v>
      </c>
      <c r="B262" s="189">
        <f>'[1]SCC x Ano'!B6</f>
        <v>24341.338223576124</v>
      </c>
      <c r="C262" s="189">
        <f>'[1]SCC x Ano'!C6</f>
        <v>4414.9758141899874</v>
      </c>
      <c r="D262" s="189">
        <f>'[1]SCC x Ano'!D6</f>
        <v>102071.84341312907</v>
      </c>
      <c r="E262" s="189">
        <f>'[1]SCC x Ano'!E6</f>
        <v>0</v>
      </c>
      <c r="F262" s="189">
        <f>'[1]SCC x Ano'!F6</f>
        <v>49604.754359664199</v>
      </c>
      <c r="G262" s="189">
        <f>'[1]SCC x Ano'!G6</f>
        <v>3406.1893806084763</v>
      </c>
      <c r="H262" s="189">
        <f>'[1]SCC x Ano'!H6</f>
        <v>1228.5223417175084</v>
      </c>
      <c r="I262" s="189">
        <f>'[1]SCC x Ano'!I6</f>
        <v>8192.9799154192588</v>
      </c>
      <c r="J262" s="189">
        <f>'[1]SCC x Ano'!J6</f>
        <v>41776.969280729405</v>
      </c>
      <c r="K262" s="189">
        <f>'[1]SCC x Ano'!K6</f>
        <v>7781.1798109888196</v>
      </c>
      <c r="L262" s="190">
        <f t="shared" ref="L262:L287" si="9">SUM(B262:K262)</f>
        <v>242818.75254002283</v>
      </c>
      <c r="M262" s="132"/>
      <c r="N262" s="122" t="s">
        <v>529</v>
      </c>
      <c r="O262" s="9">
        <f>B262/'Total x Ano'!$J$30</f>
        <v>1.2758223536552438E-4</v>
      </c>
      <c r="P262" s="9">
        <f>C262/'Total x Ano'!$J$30</f>
        <v>2.3140571742005528E-5</v>
      </c>
      <c r="Q262" s="9">
        <f>D262/'Total x Ano'!$J$30</f>
        <v>5.3499745293024263E-4</v>
      </c>
      <c r="R262" s="9">
        <f>E262/'Total x Ano'!$J$30</f>
        <v>0</v>
      </c>
      <c r="S262" s="9">
        <f>F262/'Total x Ano'!$J$30</f>
        <v>2.5999743267335926E-4</v>
      </c>
      <c r="T262" s="9">
        <f>G262/'Total x Ano'!$J$30</f>
        <v>1.7853137377444293E-5</v>
      </c>
      <c r="U262" s="9">
        <f>H262/'Total x Ano'!$J$30</f>
        <v>6.4391540478657024E-6</v>
      </c>
      <c r="V262" s="9">
        <f>I262/'Total x Ano'!$J$30</f>
        <v>4.2942531849034312E-5</v>
      </c>
      <c r="W262" s="9">
        <f>J262/'Total x Ano'!$J$30</f>
        <v>2.1896902621688485E-4</v>
      </c>
      <c r="X262" s="9">
        <f>K262/'Total x Ano'!$J$30</f>
        <v>4.0784130475846661E-5</v>
      </c>
      <c r="Y262" s="9">
        <f>L262/'Total x Ano'!$J$30</f>
        <v>1.2727056726782077E-3</v>
      </c>
    </row>
    <row r="263" spans="1:25" x14ac:dyDescent="0.25">
      <c r="A263" s="122" t="s">
        <v>530</v>
      </c>
      <c r="B263" s="189">
        <f>'[1]SCC x Ano'!B7</f>
        <v>238891.21492103965</v>
      </c>
      <c r="C263" s="189">
        <f>'[1]SCC x Ano'!C7</f>
        <v>106267.01948178995</v>
      </c>
      <c r="D263" s="189">
        <f>'[1]SCC x Ano'!D7</f>
        <v>617450.37964082847</v>
      </c>
      <c r="E263" s="189">
        <f>'[1]SCC x Ano'!E7</f>
        <v>3114.7317337074064</v>
      </c>
      <c r="F263" s="189">
        <f>'[1]SCC x Ano'!F7</f>
        <v>534628.85956333706</v>
      </c>
      <c r="G263" s="189">
        <f>'[1]SCC x Ano'!G7</f>
        <v>18549.22133411713</v>
      </c>
      <c r="H263" s="189">
        <f>'[1]SCC x Ano'!H7</f>
        <v>45755.21965115294</v>
      </c>
      <c r="I263" s="189">
        <f>'[1]SCC x Ano'!I7</f>
        <v>42224.008467664673</v>
      </c>
      <c r="J263" s="189">
        <f>'[1]SCC x Ano'!J7</f>
        <v>0</v>
      </c>
      <c r="K263" s="189">
        <f>'[1]SCC x Ano'!K7</f>
        <v>77248.029521956312</v>
      </c>
      <c r="L263" s="190">
        <f t="shared" si="9"/>
        <v>1684128.6843155937</v>
      </c>
      <c r="M263" s="132"/>
      <c r="N263" s="122" t="s">
        <v>530</v>
      </c>
      <c r="O263" s="9">
        <f>B263/'Total x Ano'!$J$30</f>
        <v>1.2521199503851444E-3</v>
      </c>
      <c r="P263" s="9">
        <f>C263/'Total x Ano'!$J$30</f>
        <v>5.5698597039282422E-4</v>
      </c>
      <c r="Q263" s="9">
        <f>D263/'Total x Ano'!$J$30</f>
        <v>3.2362928832552571E-3</v>
      </c>
      <c r="R263" s="9">
        <f>E263/'Total x Ano'!$J$30</f>
        <v>1.6325496712643114E-5</v>
      </c>
      <c r="S263" s="9">
        <f>F263/'Total x Ano'!$J$30</f>
        <v>2.8021937153786675E-3</v>
      </c>
      <c r="T263" s="9">
        <f>G263/'Total x Ano'!$J$30</f>
        <v>9.7223542122445175E-5</v>
      </c>
      <c r="U263" s="9">
        <f>H263/'Total x Ano'!$J$30</f>
        <v>2.3982055337781809E-4</v>
      </c>
      <c r="V263" s="9">
        <f>I263/'Total x Ano'!$J$30</f>
        <v>2.2131212905869766E-4</v>
      </c>
      <c r="W263" s="9">
        <f>J263/'Total x Ano'!$J$30</f>
        <v>0</v>
      </c>
      <c r="X263" s="9">
        <f>K263/'Total x Ano'!$J$30</f>
        <v>4.0488637861527083E-4</v>
      </c>
      <c r="Y263" s="9">
        <f>L263/'Total x Ano'!$J$30</f>
        <v>8.8271606192987691E-3</v>
      </c>
    </row>
    <row r="264" spans="1:25" x14ac:dyDescent="0.25">
      <c r="A264" s="122" t="s">
        <v>531</v>
      </c>
      <c r="B264" s="189">
        <f>'[1]SCC x Ano'!B8</f>
        <v>8450.0433067978338</v>
      </c>
      <c r="C264" s="189">
        <f>'[1]SCC x Ano'!C8</f>
        <v>231.6063841317407</v>
      </c>
      <c r="D264" s="189">
        <f>'[1]SCC x Ano'!D8</f>
        <v>118565.67591048797</v>
      </c>
      <c r="E264" s="189">
        <f>'[1]SCC x Ano'!E8</f>
        <v>0</v>
      </c>
      <c r="F264" s="189">
        <f>'[1]SCC x Ano'!F8</f>
        <v>48131.498722233904</v>
      </c>
      <c r="G264" s="189">
        <f>'[1]SCC x Ano'!G8</f>
        <v>6108.0389989746427</v>
      </c>
      <c r="H264" s="189">
        <f>'[1]SCC x Ano'!H8</f>
        <v>7598.0740145658874</v>
      </c>
      <c r="I264" s="189">
        <f>'[1]SCC x Ano'!I8</f>
        <v>6461.6144878951827</v>
      </c>
      <c r="J264" s="189">
        <f>'[1]SCC x Ano'!J8</f>
        <v>1410.407951522496</v>
      </c>
      <c r="K264" s="189">
        <f>'[1]SCC x Ano'!K8</f>
        <v>8092.110882309521</v>
      </c>
      <c r="L264" s="190">
        <f t="shared" si="9"/>
        <v>205049.07065891917</v>
      </c>
      <c r="M264" s="132"/>
      <c r="N264" s="122" t="s">
        <v>531</v>
      </c>
      <c r="O264" s="9">
        <f>B264/'Total x Ano'!$J$30</f>
        <v>4.4289899105570583E-5</v>
      </c>
      <c r="P264" s="9">
        <f>C264/'Total x Ano'!$J$30</f>
        <v>1.2139373743976762E-6</v>
      </c>
      <c r="Q264" s="9">
        <f>D264/'Total x Ano'!$J$30</f>
        <v>6.2144791840709193E-4</v>
      </c>
      <c r="R264" s="9">
        <f>E264/'Total x Ano'!$J$30</f>
        <v>0</v>
      </c>
      <c r="S264" s="9">
        <f>F264/'Total x Ano'!$J$30</f>
        <v>2.5227553810200143E-4</v>
      </c>
      <c r="T264" s="9">
        <f>G264/'Total x Ano'!$J$30</f>
        <v>3.2014561485128441E-5</v>
      </c>
      <c r="U264" s="9">
        <f>H264/'Total x Ano'!$J$30</f>
        <v>3.9824403175669069E-5</v>
      </c>
      <c r="V264" s="9">
        <f>I264/'Total x Ano'!$J$30</f>
        <v>3.386778544646549E-5</v>
      </c>
      <c r="W264" s="9">
        <f>J264/'Total x Ano'!$J$30</f>
        <v>7.3924858847022648E-6</v>
      </c>
      <c r="X264" s="9">
        <f>K264/'Total x Ano'!$J$30</f>
        <v>4.2413838783554666E-5</v>
      </c>
      <c r="Y264" s="9">
        <f>L264/'Total x Ano'!$J$30</f>
        <v>1.0747403677645814E-3</v>
      </c>
    </row>
    <row r="265" spans="1:25" x14ac:dyDescent="0.25">
      <c r="A265" s="122" t="s">
        <v>532</v>
      </c>
      <c r="B265" s="189">
        <f>'[1]SCC x Ano'!B9</f>
        <v>114403.87930192046</v>
      </c>
      <c r="C265" s="189">
        <f>'[1]SCC x Ano'!C9</f>
        <v>68505.737008365453</v>
      </c>
      <c r="D265" s="189">
        <f>'[1]SCC x Ano'!D9</f>
        <v>651947.92500855832</v>
      </c>
      <c r="E265" s="189">
        <f>'[1]SCC x Ano'!E9</f>
        <v>12382.435284582205</v>
      </c>
      <c r="F265" s="189">
        <f>'[1]SCC x Ano'!F9</f>
        <v>582885.75281400327</v>
      </c>
      <c r="G265" s="189">
        <f>'[1]SCC x Ano'!G9</f>
        <v>64421.706302942053</v>
      </c>
      <c r="H265" s="189">
        <f>'[1]SCC x Ano'!H9</f>
        <v>87352.312258454767</v>
      </c>
      <c r="I265" s="189">
        <f>'[1]SCC x Ano'!I9</f>
        <v>54637.378393776627</v>
      </c>
      <c r="J265" s="189">
        <f>'[1]SCC x Ano'!J9</f>
        <v>283514.50794034958</v>
      </c>
      <c r="K265" s="189">
        <f>'[1]SCC x Ano'!K9</f>
        <v>116096.41517136741</v>
      </c>
      <c r="L265" s="190">
        <f t="shared" si="9"/>
        <v>2036148.0494843202</v>
      </c>
      <c r="M265" s="132"/>
      <c r="N265" s="122" t="s">
        <v>532</v>
      </c>
      <c r="O265" s="9">
        <f>B265/'Total x Ano'!$J$30</f>
        <v>5.9963435542297364E-4</v>
      </c>
      <c r="P265" s="9">
        <f>C265/'Total x Ano'!$J$30</f>
        <v>3.5906468997767111E-4</v>
      </c>
      <c r="Q265" s="9">
        <f>D265/'Total x Ano'!$J$30</f>
        <v>3.417107672985086E-3</v>
      </c>
      <c r="R265" s="9">
        <f>E265/'Total x Ano'!$J$30</f>
        <v>6.4901064944154364E-5</v>
      </c>
      <c r="S265" s="9">
        <f>F265/'Total x Ano'!$J$30</f>
        <v>3.0551264940190921E-3</v>
      </c>
      <c r="T265" s="9">
        <f>G265/'Total x Ano'!$J$30</f>
        <v>3.3765872774529524E-4</v>
      </c>
      <c r="U265" s="9">
        <f>H265/'Total x Ano'!$J$30</f>
        <v>4.5784677735945944E-4</v>
      </c>
      <c r="V265" s="9">
        <f>I265/'Total x Ano'!$J$30</f>
        <v>2.8637533425497559E-4</v>
      </c>
      <c r="W265" s="9">
        <f>J265/'Total x Ano'!$J$30</f>
        <v>1.486007644664015E-3</v>
      </c>
      <c r="X265" s="9">
        <f>K265/'Total x Ano'!$J$30</f>
        <v>6.0850558130533803E-4</v>
      </c>
      <c r="Y265" s="9">
        <f>L265/'Total x Ano'!$J$30</f>
        <v>1.067222834267806E-2</v>
      </c>
    </row>
    <row r="266" spans="1:25" x14ac:dyDescent="0.25">
      <c r="A266" s="122" t="s">
        <v>533</v>
      </c>
      <c r="B266" s="189">
        <f>'[1]SCC x Ano'!B10</f>
        <v>7047.7759366188056</v>
      </c>
      <c r="C266" s="189">
        <f>'[1]SCC x Ano'!C10</f>
        <v>911.83959580945793</v>
      </c>
      <c r="D266" s="189">
        <f>'[1]SCC x Ano'!D10</f>
        <v>95874.963730290474</v>
      </c>
      <c r="E266" s="189">
        <f>'[1]SCC x Ano'!E10</f>
        <v>475.49956192760118</v>
      </c>
      <c r="F266" s="189">
        <f>'[1]SCC x Ano'!F10</f>
        <v>47563.393558325144</v>
      </c>
      <c r="G266" s="189">
        <f>'[1]SCC x Ano'!G10</f>
        <v>5043.5064814789939</v>
      </c>
      <c r="H266" s="189">
        <f>'[1]SCC x Ano'!H10</f>
        <v>2257.0640379942924</v>
      </c>
      <c r="I266" s="189">
        <f>'[1]SCC x Ano'!I10</f>
        <v>421.98101682705749</v>
      </c>
      <c r="J266" s="189">
        <f>'[1]SCC x Ano'!J10</f>
        <v>711.89426259755476</v>
      </c>
      <c r="K266" s="189">
        <f>'[1]SCC x Ano'!K10</f>
        <v>5206.8573115823347</v>
      </c>
      <c r="L266" s="190">
        <f t="shared" si="9"/>
        <v>165514.77549345171</v>
      </c>
      <c r="M266" s="132"/>
      <c r="N266" s="122" t="s">
        <v>533</v>
      </c>
      <c r="O266" s="9">
        <f>B266/'Total x Ano'!$J$30</f>
        <v>3.6940081111821356E-5</v>
      </c>
      <c r="P266" s="9">
        <f>C266/'Total x Ano'!$J$30</f>
        <v>4.7792990204412647E-6</v>
      </c>
      <c r="Q266" s="9">
        <f>D266/'Total x Ano'!$J$30</f>
        <v>5.0251724354463082E-4</v>
      </c>
      <c r="R266" s="9">
        <f>E266/'Total x Ano'!$J$30</f>
        <v>2.4922745195370064E-6</v>
      </c>
      <c r="S266" s="9">
        <f>F266/'Total x Ano'!$J$30</f>
        <v>2.4929788231050617E-4</v>
      </c>
      <c r="T266" s="9">
        <f>G266/'Total x Ano'!$J$30</f>
        <v>2.6434940637913136E-5</v>
      </c>
      <c r="U266" s="9">
        <f>H266/'Total x Ano'!$J$30</f>
        <v>1.1830133277205771E-5</v>
      </c>
      <c r="V266" s="9">
        <f>I266/'Total x Ano'!$J$30</f>
        <v>2.2117634172006264E-6</v>
      </c>
      <c r="W266" s="9">
        <f>J266/'Total x Ano'!$J$30</f>
        <v>3.7313092867719924E-6</v>
      </c>
      <c r="X266" s="9">
        <f>K266/'Total x Ano'!$J$30</f>
        <v>2.7291124626729852E-5</v>
      </c>
      <c r="Y266" s="9">
        <f>L266/'Total x Ano'!$J$30</f>
        <v>8.6752605175275798E-4</v>
      </c>
    </row>
    <row r="267" spans="1:25" x14ac:dyDescent="0.25">
      <c r="A267" s="122" t="s">
        <v>534</v>
      </c>
      <c r="B267" s="189">
        <f>'[1]SCC x Ano'!B11</f>
        <v>16719.665121181042</v>
      </c>
      <c r="C267" s="189">
        <f>'[1]SCC x Ano'!C11</f>
        <v>2287.2187134283527</v>
      </c>
      <c r="D267" s="189">
        <f>'[1]SCC x Ano'!D11</f>
        <v>174319.38352170607</v>
      </c>
      <c r="E267" s="189">
        <f>'[1]SCC x Ano'!E11</f>
        <v>2139.0847846383535</v>
      </c>
      <c r="F267" s="189">
        <f>'[1]SCC x Ano'!F11</f>
        <v>101093.36819743548</v>
      </c>
      <c r="G267" s="189">
        <f>'[1]SCC x Ano'!G11</f>
        <v>11197.897198379856</v>
      </c>
      <c r="H267" s="189">
        <f>'[1]SCC x Ano'!H11</f>
        <v>4437.763200361248</v>
      </c>
      <c r="I267" s="189">
        <f>'[1]SCC x Ano'!I11</f>
        <v>10670.392417928084</v>
      </c>
      <c r="J267" s="189">
        <f>'[1]SCC x Ano'!J11</f>
        <v>166.95877573910235</v>
      </c>
      <c r="K267" s="189">
        <f>'[1]SCC x Ano'!K11</f>
        <v>21025.946986344996</v>
      </c>
      <c r="L267" s="190">
        <f t="shared" si="9"/>
        <v>344057.67891714256</v>
      </c>
      <c r="M267" s="132"/>
      <c r="N267" s="122" t="s">
        <v>534</v>
      </c>
      <c r="O267" s="9">
        <f>B267/'Total x Ano'!$J$30</f>
        <v>8.7634140371838524E-5</v>
      </c>
      <c r="P267" s="9">
        <f>C267/'Total x Ano'!$J$30</f>
        <v>1.198818542960851E-5</v>
      </c>
      <c r="Q267" s="9">
        <f>D267/'Total x Ano'!$J$30</f>
        <v>9.1367435976459665E-4</v>
      </c>
      <c r="R267" s="9">
        <f>E267/'Total x Ano'!$J$30</f>
        <v>1.1211759023019229E-5</v>
      </c>
      <c r="S267" s="9">
        <f>F267/'Total x Ano'!$J$30</f>
        <v>5.2986889121677699E-4</v>
      </c>
      <c r="T267" s="9">
        <f>G267/'Total x Ano'!$J$30</f>
        <v>5.8692449151333205E-5</v>
      </c>
      <c r="U267" s="9">
        <f>H267/'Total x Ano'!$J$30</f>
        <v>2.3260009122118467E-5</v>
      </c>
      <c r="V267" s="9">
        <f>I267/'Total x Ano'!$J$30</f>
        <v>5.5927595451101853E-5</v>
      </c>
      <c r="W267" s="9">
        <f>J267/'Total x Ano'!$J$30</f>
        <v>8.750946076602568E-7</v>
      </c>
      <c r="X267" s="9">
        <f>K267/'Total x Ano'!$J$30</f>
        <v>1.1020500568028337E-4</v>
      </c>
      <c r="Y267" s="9">
        <f>L267/'Total x Ano'!$J$30</f>
        <v>1.8033374898183368E-3</v>
      </c>
    </row>
    <row r="268" spans="1:25" x14ac:dyDescent="0.25">
      <c r="A268" s="122" t="s">
        <v>535</v>
      </c>
      <c r="B268" s="189">
        <f>'[1]SCC x Ano'!B12</f>
        <v>89589.689762765454</v>
      </c>
      <c r="C268" s="189">
        <f>'[1]SCC x Ano'!C12</f>
        <v>11201.074741296867</v>
      </c>
      <c r="D268" s="189">
        <f>'[1]SCC x Ano'!D12</f>
        <v>415470.7430803568</v>
      </c>
      <c r="E268" s="189">
        <f>'[1]SCC x Ano'!E12</f>
        <v>6119.3627116383786</v>
      </c>
      <c r="F268" s="189">
        <f>'[1]SCC x Ano'!F12</f>
        <v>328791.57439934858</v>
      </c>
      <c r="G268" s="189">
        <f>'[1]SCC x Ano'!G12</f>
        <v>23868.342625076555</v>
      </c>
      <c r="H268" s="189">
        <f>'[1]SCC x Ano'!H12</f>
        <v>19664.419725327622</v>
      </c>
      <c r="I268" s="189">
        <f>'[1]SCC x Ano'!I12</f>
        <v>26568.104321426723</v>
      </c>
      <c r="J268" s="189">
        <f>'[1]SCC x Ano'!J12</f>
        <v>8464.3102294096061</v>
      </c>
      <c r="K268" s="189">
        <f>'[1]SCC x Ano'!K12</f>
        <v>46417.662563527527</v>
      </c>
      <c r="L268" s="190">
        <f t="shared" si="9"/>
        <v>976155.2841601742</v>
      </c>
      <c r="M268" s="132"/>
      <c r="N268" s="122" t="s">
        <v>535</v>
      </c>
      <c r="O268" s="9">
        <f>B268/'Total x Ano'!$J$30</f>
        <v>4.6957372600684398E-4</v>
      </c>
      <c r="P268" s="9">
        <f>C268/'Total x Ano'!$J$30</f>
        <v>5.8709103865408438E-5</v>
      </c>
      <c r="Q268" s="9">
        <f>D268/'Total x Ano'!$J$30</f>
        <v>2.1776405900242194E-3</v>
      </c>
      <c r="R268" s="9">
        <f>E268/'Total x Ano'!$J$30</f>
        <v>3.2073913381109126E-5</v>
      </c>
      <c r="S268" s="9">
        <f>F268/'Total x Ano'!$J$30</f>
        <v>1.7233220148344089E-3</v>
      </c>
      <c r="T268" s="9">
        <f>G268/'Total x Ano'!$J$30</f>
        <v>1.251030850731144E-4</v>
      </c>
      <c r="U268" s="9">
        <f>H268/'Total x Ano'!$J$30</f>
        <v>1.0306872213349586E-4</v>
      </c>
      <c r="V268" s="9">
        <f>I268/'Total x Ano'!$J$30</f>
        <v>1.3925356558535515E-4</v>
      </c>
      <c r="W268" s="9">
        <f>J268/'Total x Ano'!$J$30</f>
        <v>4.4364677487181248E-5</v>
      </c>
      <c r="X268" s="9">
        <f>K268/'Total x Ano'!$J$30</f>
        <v>2.4329266928149255E-4</v>
      </c>
      <c r="Y268" s="9">
        <f>L268/'Total x Ano'!$J$30</f>
        <v>5.1164020676726296E-3</v>
      </c>
    </row>
    <row r="269" spans="1:25" x14ac:dyDescent="0.25">
      <c r="A269" s="122" t="s">
        <v>536</v>
      </c>
      <c r="B269" s="189">
        <f>'[1]SCC x Ano'!B13</f>
        <v>70549.719777708</v>
      </c>
      <c r="C269" s="189">
        <f>'[1]SCC x Ano'!C13</f>
        <v>64345.501277286916</v>
      </c>
      <c r="D269" s="189">
        <f>'[1]SCC x Ano'!D13</f>
        <v>262643.2634182928</v>
      </c>
      <c r="E269" s="189">
        <f>'[1]SCC x Ano'!E13</f>
        <v>14819.664732357705</v>
      </c>
      <c r="F269" s="189">
        <f>'[1]SCC x Ano'!F13</f>
        <v>267825.04391279898</v>
      </c>
      <c r="G269" s="189">
        <f>'[1]SCC x Ano'!G13</f>
        <v>12572.934357467564</v>
      </c>
      <c r="H269" s="189">
        <f>'[1]SCC x Ano'!H13</f>
        <v>10877.330872423998</v>
      </c>
      <c r="I269" s="189">
        <f>'[1]SCC x Ano'!I13</f>
        <v>21856.388836070753</v>
      </c>
      <c r="J269" s="189">
        <f>'[1]SCC x Ano'!J13</f>
        <v>674.99658693484207</v>
      </c>
      <c r="K269" s="189">
        <f>'[1]SCC x Ano'!K13</f>
        <v>43896.567748009526</v>
      </c>
      <c r="L269" s="190">
        <f t="shared" si="9"/>
        <v>770061.41151935118</v>
      </c>
      <c r="M269" s="132"/>
      <c r="N269" s="122" t="s">
        <v>536</v>
      </c>
      <c r="O269" s="9">
        <f>B269/'Total x Ano'!$J$30</f>
        <v>3.6977798307462822E-4</v>
      </c>
      <c r="P269" s="9">
        <f>C269/'Total x Ano'!$J$30</f>
        <v>3.372593081476598E-4</v>
      </c>
      <c r="Q269" s="9">
        <f>D269/'Total x Ano'!$J$30</f>
        <v>1.3766134935895532E-3</v>
      </c>
      <c r="R269" s="9">
        <f>E269/'Total x Ano'!$J$30</f>
        <v>7.7675513833932696E-5</v>
      </c>
      <c r="S269" s="9">
        <f>F269/'Total x Ano'!$J$30</f>
        <v>1.4037731810558015E-3</v>
      </c>
      <c r="T269" s="9">
        <f>G269/'Total x Ano'!$J$30</f>
        <v>6.5899543225444323E-5</v>
      </c>
      <c r="U269" s="9">
        <f>H269/'Total x Ano'!$J$30</f>
        <v>5.7012238800007948E-5</v>
      </c>
      <c r="V269" s="9">
        <f>I269/'Total x Ano'!$J$30</f>
        <v>1.1455766807525696E-4</v>
      </c>
      <c r="W269" s="9">
        <f>J269/'Total x Ano'!$J$30</f>
        <v>3.5379144989586629E-6</v>
      </c>
      <c r="X269" s="9">
        <f>K269/'Total x Ano'!$J$30</f>
        <v>2.3007865002018976E-4</v>
      </c>
      <c r="Y269" s="9">
        <f>L269/'Total x Ano'!$J$30</f>
        <v>4.036185494321433E-3</v>
      </c>
    </row>
    <row r="270" spans="1:25" x14ac:dyDescent="0.25">
      <c r="A270" s="122" t="s">
        <v>537</v>
      </c>
      <c r="B270" s="189">
        <f>'[1]SCC x Ano'!B14</f>
        <v>261106.72217128679</v>
      </c>
      <c r="C270" s="189">
        <f>'[1]SCC x Ano'!C14</f>
        <v>290616.29183393734</v>
      </c>
      <c r="D270" s="189">
        <f>'[1]SCC x Ano'!D14</f>
        <v>1076274.9325960535</v>
      </c>
      <c r="E270" s="189">
        <f>'[1]SCC x Ano'!E14</f>
        <v>21241.768403275732</v>
      </c>
      <c r="F270" s="189">
        <f>'[1]SCC x Ano'!F14</f>
        <v>1519322.0279526012</v>
      </c>
      <c r="G270" s="189">
        <f>'[1]SCC x Ano'!G14</f>
        <v>49293.290884858725</v>
      </c>
      <c r="H270" s="189">
        <f>'[1]SCC x Ano'!H14</f>
        <v>149124.54203208617</v>
      </c>
      <c r="I270" s="189">
        <f>'[1]SCC x Ano'!I14</f>
        <v>59437.729559951331</v>
      </c>
      <c r="J270" s="189">
        <f>'[1]SCC x Ano'!J14</f>
        <v>1114.0463265357705</v>
      </c>
      <c r="K270" s="189">
        <f>'[1]SCC x Ano'!K14</f>
        <v>236331.47975894035</v>
      </c>
      <c r="L270" s="190">
        <f t="shared" si="9"/>
        <v>3663862.8315195269</v>
      </c>
      <c r="M270" s="132"/>
      <c r="N270" s="122" t="s">
        <v>537</v>
      </c>
      <c r="O270" s="9">
        <f>B270/'Total x Ano'!$J$30</f>
        <v>1.3685598950066089E-3</v>
      </c>
      <c r="P270" s="9">
        <f>C270/'Total x Ano'!$J$30</f>
        <v>1.5232308020723955E-3</v>
      </c>
      <c r="Q270" s="9">
        <f>D270/'Total x Ano'!$J$30</f>
        <v>5.641167322324404E-3</v>
      </c>
      <c r="R270" s="9">
        <f>E270/'Total x Ano'!$J$30</f>
        <v>1.113362080225239E-4</v>
      </c>
      <c r="S270" s="9">
        <f>F270/'Total x Ano'!$J$30</f>
        <v>7.9633460899257279E-3</v>
      </c>
      <c r="T270" s="9">
        <f>G270/'Total x Ano'!$J$30</f>
        <v>2.5836493383597374E-4</v>
      </c>
      <c r="U270" s="9">
        <f>H270/'Total x Ano'!$J$30</f>
        <v>7.8161858832749456E-4</v>
      </c>
      <c r="V270" s="9">
        <f>I270/'Total x Ano'!$J$30</f>
        <v>3.1153580516642631E-4</v>
      </c>
      <c r="W270" s="9">
        <f>J270/'Total x Ano'!$J$30</f>
        <v>5.839141600790058E-6</v>
      </c>
      <c r="X270" s="9">
        <f>K270/'Total x Ano'!$J$30</f>
        <v>1.238703402333236E-3</v>
      </c>
      <c r="Y270" s="9">
        <f>L270/'Total x Ano'!$J$30</f>
        <v>1.9203702188615581E-2</v>
      </c>
    </row>
    <row r="271" spans="1:25" x14ac:dyDescent="0.25">
      <c r="A271" s="122" t="s">
        <v>538</v>
      </c>
      <c r="B271" s="189">
        <f>'[1]SCC x Ano'!B15</f>
        <v>92703.310622752469</v>
      </c>
      <c r="C271" s="189">
        <f>'[1]SCC x Ano'!C15</f>
        <v>20795.567575196117</v>
      </c>
      <c r="D271" s="189">
        <f>'[1]SCC x Ano'!D15</f>
        <v>829537.64252803568</v>
      </c>
      <c r="E271" s="189">
        <f>'[1]SCC x Ano'!E15</f>
        <v>8182.2260842874884</v>
      </c>
      <c r="F271" s="189">
        <f>'[1]SCC x Ano'!F15</f>
        <v>315546.86278703844</v>
      </c>
      <c r="G271" s="189">
        <f>'[1]SCC x Ano'!G15</f>
        <v>24682.636321893173</v>
      </c>
      <c r="H271" s="189">
        <f>'[1]SCC x Ano'!H15</f>
        <v>20086.548698155457</v>
      </c>
      <c r="I271" s="189">
        <f>'[1]SCC x Ano'!I15</f>
        <v>20930.571677509801</v>
      </c>
      <c r="J271" s="189">
        <f>'[1]SCC x Ano'!J15</f>
        <v>11232.099975399015</v>
      </c>
      <c r="K271" s="189">
        <f>'[1]SCC x Ano'!K15</f>
        <v>97368.756027384443</v>
      </c>
      <c r="L271" s="190">
        <f t="shared" si="9"/>
        <v>1441066.2222976519</v>
      </c>
      <c r="M271" s="132"/>
      <c r="N271" s="122" t="s">
        <v>538</v>
      </c>
      <c r="O271" s="9">
        <f>B271/'Total x Ano'!$J$30</f>
        <v>4.858934002067249E-4</v>
      </c>
      <c r="P271" s="9">
        <f>C271/'Total x Ano'!$J$30</f>
        <v>1.0899749933915301E-4</v>
      </c>
      <c r="Q271" s="9">
        <f>D271/'Total x Ano'!$J$30</f>
        <v>4.3479231002618796E-3</v>
      </c>
      <c r="R271" s="9">
        <f>E271/'Total x Ano'!$J$30</f>
        <v>4.2886166919467468E-5</v>
      </c>
      <c r="S271" s="9">
        <f>F271/'Total x Ano'!$J$30</f>
        <v>1.6539014308570835E-3</v>
      </c>
      <c r="T271" s="9">
        <f>G271/'Total x Ano'!$J$30</f>
        <v>1.2937110884114609E-4</v>
      </c>
      <c r="U271" s="9">
        <f>H271/'Total x Ano'!$J$30</f>
        <v>1.0528126104451451E-4</v>
      </c>
      <c r="V271" s="9">
        <f>I271/'Total x Ano'!$J$30</f>
        <v>1.0970510731857022E-4</v>
      </c>
      <c r="W271" s="9">
        <f>J271/'Total x Ano'!$J$30</f>
        <v>5.8871718947748353E-5</v>
      </c>
      <c r="X271" s="9">
        <f>K271/'Total x Ano'!$J$30</f>
        <v>5.1034677858023778E-4</v>
      </c>
      <c r="Y271" s="9">
        <f>L271/'Total x Ano'!$J$30</f>
        <v>7.5531775723165244E-3</v>
      </c>
    </row>
    <row r="272" spans="1:25" x14ac:dyDescent="0.25">
      <c r="A272" s="122" t="s">
        <v>539</v>
      </c>
      <c r="B272" s="189">
        <f>'[1]SCC x Ano'!B16</f>
        <v>81195.006324784947</v>
      </c>
      <c r="C272" s="189">
        <f>'[1]SCC x Ano'!C16</f>
        <v>29185.741005095228</v>
      </c>
      <c r="D272" s="189">
        <f>'[1]SCC x Ano'!D16</f>
        <v>493621.66457824025</v>
      </c>
      <c r="E272" s="189">
        <f>'[1]SCC x Ano'!E16</f>
        <v>15103.629747033816</v>
      </c>
      <c r="F272" s="189">
        <f>'[1]SCC x Ano'!F16</f>
        <v>313511.72507350112</v>
      </c>
      <c r="G272" s="189">
        <f>'[1]SCC x Ano'!G16</f>
        <v>25933.73237848399</v>
      </c>
      <c r="H272" s="189">
        <f>'[1]SCC x Ano'!H16</f>
        <v>11701.807207668448</v>
      </c>
      <c r="I272" s="189">
        <f>'[1]SCC x Ano'!I16</f>
        <v>21493.188292640789</v>
      </c>
      <c r="J272" s="189">
        <f>'[1]SCC x Ano'!J16</f>
        <v>0</v>
      </c>
      <c r="K272" s="189">
        <f>'[1]SCC x Ano'!K16</f>
        <v>76276.940043018723</v>
      </c>
      <c r="L272" s="190">
        <f t="shared" si="9"/>
        <v>1068023.4346504672</v>
      </c>
      <c r="M272" s="132"/>
      <c r="N272" s="122" t="s">
        <v>539</v>
      </c>
      <c r="O272" s="9">
        <f>B272/'Total x Ano'!$J$30</f>
        <v>4.255739890833352E-4</v>
      </c>
      <c r="P272" s="9">
        <f>C272/'Total x Ano'!$J$30</f>
        <v>1.5297359759057006E-4</v>
      </c>
      <c r="Q272" s="9">
        <f>D272/'Total x Ano'!$J$30</f>
        <v>2.5872593697722599E-3</v>
      </c>
      <c r="R272" s="9">
        <f>E272/'Total x Ano'!$J$30</f>
        <v>7.9163882756184151E-5</v>
      </c>
      <c r="S272" s="9">
        <f>F272/'Total x Ano'!$J$30</f>
        <v>1.6432344980703605E-3</v>
      </c>
      <c r="T272" s="9">
        <f>G272/'Total x Ano'!$J$30</f>
        <v>1.3592858033637591E-4</v>
      </c>
      <c r="U272" s="9">
        <f>H272/'Total x Ano'!$J$30</f>
        <v>6.1333633658840341E-5</v>
      </c>
      <c r="V272" s="9">
        <f>I272/'Total x Ano'!$J$30</f>
        <v>1.1265399553305109E-4</v>
      </c>
      <c r="W272" s="9">
        <f>J272/'Total x Ano'!$J$30</f>
        <v>0</v>
      </c>
      <c r="X272" s="9">
        <f>K272/'Total x Ano'!$J$30</f>
        <v>3.9979652836444113E-4</v>
      </c>
      <c r="Y272" s="9">
        <f>L272/'Total x Ano'!$J$30</f>
        <v>5.5979180751654176E-3</v>
      </c>
    </row>
    <row r="273" spans="1:25" x14ac:dyDescent="0.25">
      <c r="A273" s="122" t="s">
        <v>540</v>
      </c>
      <c r="B273" s="189">
        <f>'[1]SCC x Ano'!B17</f>
        <v>236503.9064921455</v>
      </c>
      <c r="C273" s="189">
        <f>'[1]SCC x Ano'!C17</f>
        <v>78479.46349292605</v>
      </c>
      <c r="D273" s="189">
        <f>'[1]SCC x Ano'!D17</f>
        <v>1090155.2066405367</v>
      </c>
      <c r="E273" s="189">
        <f>'[1]SCC x Ano'!E17</f>
        <v>19260.484795675457</v>
      </c>
      <c r="F273" s="189">
        <f>'[1]SCC x Ano'!F17</f>
        <v>2245632.6036613733</v>
      </c>
      <c r="G273" s="189">
        <f>'[1]SCC x Ano'!G17</f>
        <v>77383.395606101229</v>
      </c>
      <c r="H273" s="189">
        <f>'[1]SCC x Ano'!H17</f>
        <v>62659.861494702964</v>
      </c>
      <c r="I273" s="189">
        <f>'[1]SCC x Ano'!I17</f>
        <v>68954.715715780912</v>
      </c>
      <c r="J273" s="189">
        <f>'[1]SCC x Ano'!J17</f>
        <v>19223.527797801355</v>
      </c>
      <c r="K273" s="189">
        <f>'[1]SCC x Ano'!K17</f>
        <v>376781.70597813418</v>
      </c>
      <c r="L273" s="190">
        <f t="shared" si="9"/>
        <v>4275034.8716751765</v>
      </c>
      <c r="M273" s="132"/>
      <c r="N273" s="122" t="s">
        <v>540</v>
      </c>
      <c r="O273" s="9">
        <f>B273/'Total x Ano'!$J$30</f>
        <v>1.2396071565909941E-3</v>
      </c>
      <c r="P273" s="9">
        <f>C273/'Total x Ano'!$J$30</f>
        <v>4.113407936222976E-4</v>
      </c>
      <c r="Q273" s="9">
        <f>D273/'Total x Ano'!$J$30</f>
        <v>5.7139191313587169E-3</v>
      </c>
      <c r="R273" s="9">
        <f>E273/'Total x Ano'!$J$30</f>
        <v>1.009515451404362E-4</v>
      </c>
      <c r="S273" s="9">
        <f>F273/'Total x Ano'!$J$30</f>
        <v>1.1770216770880929E-2</v>
      </c>
      <c r="T273" s="9">
        <f>G273/'Total x Ano'!$J$30</f>
        <v>4.0559588387949495E-4</v>
      </c>
      <c r="U273" s="9">
        <f>H273/'Total x Ano'!$J$30</f>
        <v>3.2842422728613095E-4</v>
      </c>
      <c r="V273" s="9">
        <f>I273/'Total x Ano'!$J$30</f>
        <v>3.614179585858903E-4</v>
      </c>
      <c r="W273" s="9">
        <f>J273/'Total x Ano'!$J$30</f>
        <v>1.0075783942229248E-4</v>
      </c>
      <c r="X273" s="9">
        <f>K273/'Total x Ano'!$J$30</f>
        <v>1.9748565938320787E-3</v>
      </c>
      <c r="Y273" s="9">
        <f>L273/'Total x Ano'!$J$30</f>
        <v>2.2407087900599254E-2</v>
      </c>
    </row>
    <row r="274" spans="1:25" x14ac:dyDescent="0.25">
      <c r="A274" s="122" t="s">
        <v>541</v>
      </c>
      <c r="B274" s="189">
        <f>'[1]SCC x Ano'!B18</f>
        <v>42682.936376314421</v>
      </c>
      <c r="C274" s="189">
        <f>'[1]SCC x Ano'!C18</f>
        <v>10298.971524597726</v>
      </c>
      <c r="D274" s="189">
        <f>'[1]SCC x Ano'!D18</f>
        <v>245970.69311437232</v>
      </c>
      <c r="E274" s="189">
        <f>'[1]SCC x Ano'!E18</f>
        <v>7477.7516246853693</v>
      </c>
      <c r="F274" s="189">
        <f>'[1]SCC x Ano'!F18</f>
        <v>209637.14794095809</v>
      </c>
      <c r="G274" s="189">
        <f>'[1]SCC x Ano'!G18</f>
        <v>22483.174979485084</v>
      </c>
      <c r="H274" s="189">
        <f>'[1]SCC x Ano'!H18</f>
        <v>16893.419335291717</v>
      </c>
      <c r="I274" s="189">
        <f>'[1]SCC x Ano'!I18</f>
        <v>13542.381102799729</v>
      </c>
      <c r="J274" s="189">
        <f>'[1]SCC x Ano'!J18</f>
        <v>491.3276819124556</v>
      </c>
      <c r="K274" s="189">
        <f>'[1]SCC x Ano'!K18</f>
        <v>38076.158950797071</v>
      </c>
      <c r="L274" s="190">
        <f t="shared" si="9"/>
        <v>607553.96263121406</v>
      </c>
      <c r="M274" s="132"/>
      <c r="N274" s="122" t="s">
        <v>541</v>
      </c>
      <c r="O274" s="9">
        <f>B274/'Total x Ano'!$J$30</f>
        <v>2.2371754522437293E-4</v>
      </c>
      <c r="P274" s="9">
        <f>C274/'Total x Ano'!$J$30</f>
        <v>5.3980836920519095E-5</v>
      </c>
      <c r="Q274" s="9">
        <f>D274/'Total x Ano'!$J$30</f>
        <v>1.289226195112973E-3</v>
      </c>
      <c r="R274" s="9">
        <f>E274/'Total x Ano'!$J$30</f>
        <v>3.9193747649482332E-5</v>
      </c>
      <c r="S274" s="9">
        <f>F274/'Total x Ano'!$J$30</f>
        <v>1.0987882303059001E-3</v>
      </c>
      <c r="T274" s="9">
        <f>G274/'Total x Ano'!$J$30</f>
        <v>1.1784289325632295E-4</v>
      </c>
      <c r="U274" s="9">
        <f>H274/'Total x Ano'!$J$30</f>
        <v>8.8544852463211902E-5</v>
      </c>
      <c r="V274" s="9">
        <f>I274/'Total x Ano'!$J$30</f>
        <v>7.0980783283047813E-5</v>
      </c>
      <c r="W274" s="9">
        <f>J274/'Total x Ano'!$J$30</f>
        <v>2.5752357318891504E-6</v>
      </c>
      <c r="X274" s="9">
        <f>K274/'Total x Ano'!$J$30</f>
        <v>1.9957166810042449E-4</v>
      </c>
      <c r="Y274" s="9">
        <f>L274/'Total x Ano'!$J$30</f>
        <v>3.1844219880481444E-3</v>
      </c>
    </row>
    <row r="275" spans="1:25" x14ac:dyDescent="0.25">
      <c r="A275" s="122" t="s">
        <v>542</v>
      </c>
      <c r="B275" s="189">
        <f>'[1]SCC x Ano'!B19</f>
        <v>117029.31677793147</v>
      </c>
      <c r="C275" s="189">
        <f>'[1]SCC x Ano'!C19</f>
        <v>8536.295179545974</v>
      </c>
      <c r="D275" s="189">
        <f>'[1]SCC x Ano'!D19</f>
        <v>282617.44479240355</v>
      </c>
      <c r="E275" s="189">
        <f>'[1]SCC x Ano'!E19</f>
        <v>15631.166268263212</v>
      </c>
      <c r="F275" s="189">
        <f>'[1]SCC x Ano'!F19</f>
        <v>249937.56495598756</v>
      </c>
      <c r="G275" s="189">
        <f>'[1]SCC x Ano'!G19</f>
        <v>20814.942366739622</v>
      </c>
      <c r="H275" s="189">
        <f>'[1]SCC x Ano'!H19</f>
        <v>27977.670074440699</v>
      </c>
      <c r="I275" s="189">
        <f>'[1]SCC x Ano'!I19</f>
        <v>5258.6159643283627</v>
      </c>
      <c r="J275" s="189">
        <f>'[1]SCC x Ano'!J19</f>
        <v>1646.4207130128268</v>
      </c>
      <c r="K275" s="189">
        <f>'[1]SCC x Ano'!K19</f>
        <v>48086.425961062938</v>
      </c>
      <c r="L275" s="190">
        <f t="shared" si="9"/>
        <v>777535.86305371614</v>
      </c>
      <c r="M275" s="132"/>
      <c r="N275" s="122" t="s">
        <v>542</v>
      </c>
      <c r="O275" s="9">
        <f>B275/'Total x Ano'!$J$30</f>
        <v>6.1339527435542074E-4</v>
      </c>
      <c r="P275" s="9">
        <f>C275/'Total x Ano'!$J$30</f>
        <v>4.4741978059841562E-5</v>
      </c>
      <c r="Q275" s="9">
        <f>D275/'Total x Ano'!$J$30</f>
        <v>1.4813057946413183E-3</v>
      </c>
      <c r="R275" s="9">
        <f>E275/'Total x Ano'!$J$30</f>
        <v>8.1928902821934283E-5</v>
      </c>
      <c r="S275" s="9">
        <f>F275/'Total x Ano'!$J$30</f>
        <v>1.3100180830656098E-3</v>
      </c>
      <c r="T275" s="9">
        <f>G275/'Total x Ano'!$J$30</f>
        <v>1.0909905000954579E-4</v>
      </c>
      <c r="U275" s="9">
        <f>H275/'Total x Ano'!$J$30</f>
        <v>1.4664163718653071E-4</v>
      </c>
      <c r="V275" s="9">
        <f>I275/'Total x Ano'!$J$30</f>
        <v>2.7562411462161531E-5</v>
      </c>
      <c r="W275" s="9">
        <f>J275/'Total x Ano'!$J$30</f>
        <v>8.6295187630574217E-6</v>
      </c>
      <c r="X275" s="9">
        <f>K275/'Total x Ano'!$J$30</f>
        <v>2.5203929457375045E-4</v>
      </c>
      <c r="Y275" s="9">
        <f>L275/'Total x Ano'!$J$30</f>
        <v>4.0753619449391699E-3</v>
      </c>
    </row>
    <row r="276" spans="1:25" x14ac:dyDescent="0.25">
      <c r="A276" s="122" t="s">
        <v>543</v>
      </c>
      <c r="B276" s="189">
        <f>'[1]SCC x Ano'!B20</f>
        <v>270622.35434903443</v>
      </c>
      <c r="C276" s="189">
        <f>'[1]SCC x Ano'!C20</f>
        <v>162454.90626822039</v>
      </c>
      <c r="D276" s="189">
        <f>'[1]SCC x Ano'!D20</f>
        <v>1473209.748724601</v>
      </c>
      <c r="E276" s="189">
        <f>'[1]SCC x Ano'!E20</f>
        <v>30847.332658312542</v>
      </c>
      <c r="F276" s="189">
        <f>'[1]SCC x Ano'!F20</f>
        <v>1517735.0486221127</v>
      </c>
      <c r="G276" s="189">
        <f>'[1]SCC x Ano'!G20</f>
        <v>110484.36828595918</v>
      </c>
      <c r="H276" s="189">
        <f>'[1]SCC x Ano'!H20</f>
        <v>53014.991716338394</v>
      </c>
      <c r="I276" s="189">
        <f>'[1]SCC x Ano'!I20</f>
        <v>117789.7443274501</v>
      </c>
      <c r="J276" s="189">
        <f>'[1]SCC x Ano'!J20</f>
        <v>38446.278877437289</v>
      </c>
      <c r="K276" s="189">
        <f>'[1]SCC x Ano'!K20</f>
        <v>398360.15317774052</v>
      </c>
      <c r="L276" s="190">
        <f t="shared" si="9"/>
        <v>4172964.9270072062</v>
      </c>
      <c r="M276" s="132"/>
      <c r="N276" s="122" t="s">
        <v>543</v>
      </c>
      <c r="O276" s="9">
        <f>B276/'Total x Ano'!$J$30</f>
        <v>1.4184349517106522E-3</v>
      </c>
      <c r="P276" s="9">
        <f>C276/'Total x Ano'!$J$30</f>
        <v>8.5148811036697681E-4</v>
      </c>
      <c r="Q276" s="9">
        <f>D276/'Total x Ano'!$J$30</f>
        <v>7.7216540511532115E-3</v>
      </c>
      <c r="R276" s="9">
        <f>E276/'Total x Ano'!$J$30</f>
        <v>1.6168263303615774E-4</v>
      </c>
      <c r="S276" s="9">
        <f>F276/'Total x Ano'!$J$30</f>
        <v>7.9550281261144169E-3</v>
      </c>
      <c r="T276" s="9">
        <f>G276/'Total x Ano'!$J$30</f>
        <v>5.7909070361701837E-4</v>
      </c>
      <c r="U276" s="9">
        <f>H276/'Total x Ano'!$J$30</f>
        <v>2.7787178703692105E-4</v>
      </c>
      <c r="V276" s="9">
        <f>I276/'Total x Ano'!$J$30</f>
        <v>6.1738096510545297E-4</v>
      </c>
      <c r="W276" s="9">
        <f>J276/'Total x Ano'!$J$30</f>
        <v>2.0151160776850512E-4</v>
      </c>
      <c r="X276" s="9">
        <f>K276/'Total x Ano'!$J$30</f>
        <v>2.0879574638071005E-3</v>
      </c>
      <c r="Y276" s="9">
        <f>L276/'Total x Ano'!$J$30</f>
        <v>2.1872100399716411E-2</v>
      </c>
    </row>
    <row r="277" spans="1:25" x14ac:dyDescent="0.25">
      <c r="A277" s="122" t="s">
        <v>544</v>
      </c>
      <c r="B277" s="189">
        <f>'[1]SCC x Ano'!B21</f>
        <v>945381.36988428037</v>
      </c>
      <c r="C277" s="189">
        <f>'[1]SCC x Ano'!C21</f>
        <v>404520.41989885014</v>
      </c>
      <c r="D277" s="189">
        <f>'[1]SCC x Ano'!D21</f>
        <v>2878305.1228716355</v>
      </c>
      <c r="E277" s="189">
        <f>'[1]SCC x Ano'!E21</f>
        <v>87310.082732855357</v>
      </c>
      <c r="F277" s="189">
        <f>'[1]SCC x Ano'!F21</f>
        <v>4029931.1228401475</v>
      </c>
      <c r="G277" s="189">
        <f>'[1]SCC x Ano'!G21</f>
        <v>326826.55554490036</v>
      </c>
      <c r="H277" s="189">
        <f>'[1]SCC x Ano'!H21</f>
        <v>275216.25513839058</v>
      </c>
      <c r="I277" s="189">
        <f>'[1]SCC x Ano'!I21</f>
        <v>291888.95938549697</v>
      </c>
      <c r="J277" s="189">
        <f>'[1]SCC x Ano'!J21</f>
        <v>191694.08712779067</v>
      </c>
      <c r="K277" s="189">
        <f>'[1]SCC x Ano'!K21</f>
        <v>786397.53392719454</v>
      </c>
      <c r="L277" s="190">
        <f t="shared" si="9"/>
        <v>10217471.50935154</v>
      </c>
      <c r="M277" s="132"/>
      <c r="N277" s="122" t="s">
        <v>544</v>
      </c>
      <c r="O277" s="9">
        <f>B277/'Total x Ano'!$J$30</f>
        <v>4.9551042483743143E-3</v>
      </c>
      <c r="P277" s="9">
        <f>C277/'Total x Ano'!$J$30</f>
        <v>2.1202457706991917E-3</v>
      </c>
      <c r="Q277" s="9">
        <f>D277/'Total x Ano'!$J$30</f>
        <v>1.508629469206123E-2</v>
      </c>
      <c r="R277" s="9">
        <f>E277/'Total x Ano'!$J$30</f>
        <v>4.5762543631300951E-4</v>
      </c>
      <c r="S277" s="9">
        <f>F277/'Total x Ano'!$J$30</f>
        <v>2.1122405691033831E-2</v>
      </c>
      <c r="T277" s="9">
        <f>G277/'Total x Ano'!$J$30</f>
        <v>1.7130226017255975E-3</v>
      </c>
      <c r="U277" s="9">
        <f>H277/'Total x Ano'!$J$30</f>
        <v>1.4425133374744157E-3</v>
      </c>
      <c r="V277" s="9">
        <f>I277/'Total x Ano'!$J$30</f>
        <v>1.5299013379983079E-3</v>
      </c>
      <c r="W277" s="9">
        <f>J277/'Total x Ano'!$J$30</f>
        <v>1.004741806612309E-3</v>
      </c>
      <c r="X277" s="9">
        <f>K277/'Total x Ano'!$J$30</f>
        <v>4.1218093410817901E-3</v>
      </c>
      <c r="Y277" s="9">
        <f>L277/'Total x Ano'!$J$30</f>
        <v>5.355366426337399E-2</v>
      </c>
    </row>
    <row r="278" spans="1:25" x14ac:dyDescent="0.25">
      <c r="A278" s="122" t="s">
        <v>545</v>
      </c>
      <c r="B278" s="189">
        <f>'[1]SCC x Ano'!B22</f>
        <v>177283.41607339267</v>
      </c>
      <c r="C278" s="189">
        <f>'[1]SCC x Ano'!C22</f>
        <v>19445.295234141751</v>
      </c>
      <c r="D278" s="189">
        <f>'[1]SCC x Ano'!D22</f>
        <v>758847.14566388354</v>
      </c>
      <c r="E278" s="189">
        <f>'[1]SCC x Ano'!E22</f>
        <v>8287.238725261077</v>
      </c>
      <c r="F278" s="189">
        <f>'[1]SCC x Ano'!F22</f>
        <v>992137.15288316435</v>
      </c>
      <c r="G278" s="189">
        <f>'[1]SCC x Ano'!G22</f>
        <v>64749.637577254005</v>
      </c>
      <c r="H278" s="189">
        <f>'[1]SCC x Ano'!H22</f>
        <v>47648.318647966851</v>
      </c>
      <c r="I278" s="189">
        <f>'[1]SCC x Ano'!I22</f>
        <v>86357.217042072531</v>
      </c>
      <c r="J278" s="189">
        <f>'[1]SCC x Ano'!J22</f>
        <v>3241.7267794940635</v>
      </c>
      <c r="K278" s="189">
        <f>'[1]SCC x Ano'!K22</f>
        <v>139379.84697711133</v>
      </c>
      <c r="L278" s="190">
        <f t="shared" si="9"/>
        <v>2297376.9956037425</v>
      </c>
      <c r="M278" s="132"/>
      <c r="N278" s="122" t="s">
        <v>545</v>
      </c>
      <c r="O278" s="9">
        <f>B278/'Total x Ano'!$J$30</f>
        <v>9.2920998460029633E-4</v>
      </c>
      <c r="P278" s="9">
        <f>C278/'Total x Ano'!$J$30</f>
        <v>1.0192020711956992E-4</v>
      </c>
      <c r="Q278" s="9">
        <f>D278/'Total x Ano'!$J$30</f>
        <v>3.9774072507966765E-3</v>
      </c>
      <c r="R278" s="9">
        <f>E278/'Total x Ano'!$J$30</f>
        <v>4.3436578213784519E-5</v>
      </c>
      <c r="S278" s="9">
        <f>F278/'Total x Ano'!$J$30</f>
        <v>5.2001691357881586E-3</v>
      </c>
      <c r="T278" s="9">
        <f>G278/'Total x Ano'!$J$30</f>
        <v>3.3937754059932564E-4</v>
      </c>
      <c r="U278" s="9">
        <f>H278/'Total x Ano'!$J$30</f>
        <v>2.4974300708859303E-4</v>
      </c>
      <c r="V278" s="9">
        <f>I278/'Total x Ano'!$J$30</f>
        <v>4.5263110388491645E-4</v>
      </c>
      <c r="W278" s="9">
        <f>J278/'Total x Ano'!$J$30</f>
        <v>1.6991126172822746E-5</v>
      </c>
      <c r="X278" s="9">
        <f>K278/'Total x Ano'!$J$30</f>
        <v>7.3054292573861948E-4</v>
      </c>
      <c r="Y278" s="9">
        <f>L278/'Total x Ano'!$J$30</f>
        <v>1.2041428860002765E-2</v>
      </c>
    </row>
    <row r="279" spans="1:25" x14ac:dyDescent="0.25">
      <c r="A279" s="122" t="s">
        <v>546</v>
      </c>
      <c r="B279" s="189">
        <f>'[1]SCC x Ano'!B23</f>
        <v>1619763.5380233848</v>
      </c>
      <c r="C279" s="189">
        <f>'[1]SCC x Ano'!C23</f>
        <v>599882.99429043941</v>
      </c>
      <c r="D279" s="189">
        <f>'[1]SCC x Ano'!D23</f>
        <v>19426895.55924093</v>
      </c>
      <c r="E279" s="189">
        <f>'[1]SCC x Ano'!E23</f>
        <v>520351.01618579915</v>
      </c>
      <c r="F279" s="189">
        <f>'[1]SCC x Ano'!F23</f>
        <v>6907350.0332561117</v>
      </c>
      <c r="G279" s="189">
        <f>'[1]SCC x Ano'!G23</f>
        <v>577360.72696428327</v>
      </c>
      <c r="H279" s="189">
        <f>'[1]SCC x Ano'!H23</f>
        <v>269935.96650431445</v>
      </c>
      <c r="I279" s="189">
        <f>'[1]SCC x Ano'!I23</f>
        <v>533673.45079831721</v>
      </c>
      <c r="J279" s="189">
        <f>'[1]SCC x Ano'!J23</f>
        <v>659781.13685154798</v>
      </c>
      <c r="K279" s="189">
        <f>'[1]SCC x Ano'!K23</f>
        <v>1404808.3370215087</v>
      </c>
      <c r="L279" s="190">
        <f t="shared" si="9"/>
        <v>32519802.759136636</v>
      </c>
      <c r="M279" s="132"/>
      <c r="N279" s="122" t="s">
        <v>546</v>
      </c>
      <c r="O279" s="9">
        <f>B279/'Total x Ano'!$J$30</f>
        <v>8.4897983441369479E-3</v>
      </c>
      <c r="P279" s="9">
        <f>C279/'Total x Ano'!$J$30</f>
        <v>3.1442155179130602E-3</v>
      </c>
      <c r="Q279" s="9">
        <f>D279/'Total x Ano'!$J$30</f>
        <v>0.10182376740732879</v>
      </c>
      <c r="R279" s="9">
        <f>E279/'Total x Ano'!$J$30</f>
        <v>2.7273580938703642E-3</v>
      </c>
      <c r="S279" s="9">
        <f>F279/'Total x Ano'!$J$30</f>
        <v>3.6204055405688121E-2</v>
      </c>
      <c r="T279" s="9">
        <f>G279/'Total x Ano'!$J$30</f>
        <v>3.0261677267613063E-3</v>
      </c>
      <c r="U279" s="9">
        <f>H279/'Total x Ano'!$J$30</f>
        <v>1.4148373312859756E-3</v>
      </c>
      <c r="V279" s="9">
        <f>I279/'Total x Ano'!$J$30</f>
        <v>2.7971860537287841E-3</v>
      </c>
      <c r="W279" s="9">
        <f>J279/'Total x Ano'!$J$30</f>
        <v>3.4581645231812827E-3</v>
      </c>
      <c r="X279" s="9">
        <f>K279/'Total x Ano'!$J$30</f>
        <v>7.36313616988136E-3</v>
      </c>
      <c r="Y279" s="9">
        <f>L279/'Total x Ano'!$J$30</f>
        <v>0.17044868657377599</v>
      </c>
    </row>
    <row r="280" spans="1:25" x14ac:dyDescent="0.25">
      <c r="A280" s="122" t="s">
        <v>547</v>
      </c>
      <c r="B280" s="189">
        <f>'[1]SCC x Ano'!B24</f>
        <v>6359286.7866840791</v>
      </c>
      <c r="C280" s="189">
        <f>'[1]SCC x Ano'!C24</f>
        <v>2242344.9151540943</v>
      </c>
      <c r="D280" s="189">
        <f>'[1]SCC x Ano'!D24</f>
        <v>23898143.540295098</v>
      </c>
      <c r="E280" s="189">
        <f>'[1]SCC x Ano'!E24</f>
        <v>4587683.6934343204</v>
      </c>
      <c r="F280" s="189">
        <f>'[1]SCC x Ano'!F24</f>
        <v>30462936.025682144</v>
      </c>
      <c r="G280" s="189">
        <f>'[1]SCC x Ano'!G24</f>
        <v>1800409.8400226911</v>
      </c>
      <c r="H280" s="189">
        <f>'[1]SCC x Ano'!H24</f>
        <v>2709918.8594241086</v>
      </c>
      <c r="I280" s="189">
        <f>'[1]SCC x Ano'!I24</f>
        <v>1297445.2779297654</v>
      </c>
      <c r="J280" s="189">
        <f>'[1]SCC x Ano'!J24</f>
        <v>335587.78323464561</v>
      </c>
      <c r="K280" s="189">
        <f>'[1]SCC x Ano'!K24</f>
        <v>12546836.294009306</v>
      </c>
      <c r="L280" s="190">
        <f t="shared" si="9"/>
        <v>86240593.015870273</v>
      </c>
      <c r="M280" s="132"/>
      <c r="N280" s="122" t="s">
        <v>547</v>
      </c>
      <c r="O280" s="9">
        <f>B280/'Total x Ano'!$J$30</f>
        <v>3.3331446945253453E-2</v>
      </c>
      <c r="P280" s="9">
        <f>C280/'Total x Ano'!$J$30</f>
        <v>1.1752984741766854E-2</v>
      </c>
      <c r="Q280" s="9">
        <f>D280/'Total x Ano'!$J$30</f>
        <v>0.12525928303333328</v>
      </c>
      <c r="R280" s="9">
        <f>E280/'Total x Ano'!$J$30</f>
        <v>2.404579959336044E-2</v>
      </c>
      <c r="S280" s="9">
        <f>F280/'Total x Ano'!$J$30</f>
        <v>0.15966786370804964</v>
      </c>
      <c r="T280" s="9">
        <f>G280/'Total x Ano'!$J$30</f>
        <v>9.4366344961963437E-3</v>
      </c>
      <c r="U280" s="9">
        <f>H280/'Total x Ano'!$J$30</f>
        <v>1.4203718076997567E-2</v>
      </c>
      <c r="V280" s="9">
        <f>I280/'Total x Ano'!$J$30</f>
        <v>6.8004054379555987E-3</v>
      </c>
      <c r="W280" s="9">
        <f>J280/'Total x Ano'!$J$30</f>
        <v>1.7589435368417035E-3</v>
      </c>
      <c r="X280" s="9">
        <f>K280/'Total x Ano'!$J$30</f>
        <v>6.5762753323256817E-2</v>
      </c>
      <c r="Y280" s="9">
        <f>L280/'Total x Ano'!$J$30</f>
        <v>0.45201983289301179</v>
      </c>
    </row>
    <row r="281" spans="1:25" x14ac:dyDescent="0.25">
      <c r="A281" s="122" t="s">
        <v>548</v>
      </c>
      <c r="B281" s="189">
        <f>'[1]SCC x Ano'!B25</f>
        <v>1028847.6085255772</v>
      </c>
      <c r="C281" s="189">
        <f>'[1]SCC x Ano'!C25</f>
        <v>266855.7438098939</v>
      </c>
      <c r="D281" s="189">
        <f>'[1]SCC x Ano'!D25</f>
        <v>2581962.4657427482</v>
      </c>
      <c r="E281" s="189">
        <f>'[1]SCC x Ano'!E25</f>
        <v>124198.55348422714</v>
      </c>
      <c r="F281" s="189">
        <f>'[1]SCC x Ano'!F25</f>
        <v>4315783.2927919449</v>
      </c>
      <c r="G281" s="189">
        <f>'[1]SCC x Ano'!G25</f>
        <v>244321.54593351216</v>
      </c>
      <c r="H281" s="189">
        <f>'[1]SCC x Ano'!H25</f>
        <v>325936.3611381927</v>
      </c>
      <c r="I281" s="189">
        <f>'[1]SCC x Ano'!I25</f>
        <v>229588.26065741206</v>
      </c>
      <c r="J281" s="189">
        <f>'[1]SCC x Ano'!J25</f>
        <v>184529.79021808837</v>
      </c>
      <c r="K281" s="189">
        <f>'[1]SCC x Ano'!K25</f>
        <v>698645.28009122808</v>
      </c>
      <c r="L281" s="190">
        <f t="shared" si="9"/>
        <v>10000668.902392827</v>
      </c>
      <c r="M281" s="132"/>
      <c r="N281" s="122" t="s">
        <v>548</v>
      </c>
      <c r="O281" s="9">
        <f>B281/'Total x Ano'!$J$30</f>
        <v>5.3925826320851541E-3</v>
      </c>
      <c r="P281" s="9">
        <f>C281/'Total x Ano'!$J$30</f>
        <v>1.3986927096070753E-3</v>
      </c>
      <c r="Q281" s="9">
        <f>D281/'Total x Ano'!$J$30</f>
        <v>1.3533049825924697E-2</v>
      </c>
      <c r="R281" s="9">
        <f>E281/'Total x Ano'!$J$30</f>
        <v>6.5097197767602366E-4</v>
      </c>
      <c r="S281" s="9">
        <f>F281/'Total x Ano'!$J$30</f>
        <v>2.26206659136872E-2</v>
      </c>
      <c r="T281" s="9">
        <f>G281/'Total x Ano'!$J$30</f>
        <v>1.2805823858922825E-3</v>
      </c>
      <c r="U281" s="9">
        <f>H281/'Total x Ano'!$J$30</f>
        <v>1.7083567533948906E-3</v>
      </c>
      <c r="V281" s="9">
        <f>I281/'Total x Ano'!$J$30</f>
        <v>1.2033596197264435E-3</v>
      </c>
      <c r="W281" s="9">
        <f>J281/'Total x Ano'!$J$30</f>
        <v>9.6719099464927434E-4</v>
      </c>
      <c r="X281" s="9">
        <f>K281/'Total x Ano'!$J$30</f>
        <v>3.6618663174105672E-3</v>
      </c>
      <c r="Y281" s="9">
        <f>L281/'Total x Ano'!$J$30</f>
        <v>5.2417319130053618E-2</v>
      </c>
    </row>
    <row r="282" spans="1:25" x14ac:dyDescent="0.25">
      <c r="A282" s="122" t="s">
        <v>549</v>
      </c>
      <c r="B282" s="189">
        <f>'[1]SCC x Ano'!B26</f>
        <v>596196.8234089819</v>
      </c>
      <c r="C282" s="189">
        <f>'[1]SCC x Ano'!C26</f>
        <v>114614.72687701511</v>
      </c>
      <c r="D282" s="189">
        <f>'[1]SCC x Ano'!D26</f>
        <v>1561756.7925390103</v>
      </c>
      <c r="E282" s="189">
        <f>'[1]SCC x Ano'!E26</f>
        <v>164443.03980793824</v>
      </c>
      <c r="F282" s="189">
        <f>'[1]SCC x Ano'!F26</f>
        <v>1544034.3891294855</v>
      </c>
      <c r="G282" s="189">
        <f>'[1]SCC x Ano'!G26</f>
        <v>215747.7155911256</v>
      </c>
      <c r="H282" s="189">
        <f>'[1]SCC x Ano'!H26</f>
        <v>306354.15220279223</v>
      </c>
      <c r="I282" s="189">
        <f>'[1]SCC x Ano'!I26</f>
        <v>99584.792091487732</v>
      </c>
      <c r="J282" s="189">
        <f>'[1]SCC x Ano'!J26</f>
        <v>5461.2523737467909</v>
      </c>
      <c r="K282" s="189">
        <f>'[1]SCC x Ano'!K26</f>
        <v>448233.27571023058</v>
      </c>
      <c r="L282" s="190">
        <f t="shared" si="9"/>
        <v>5056426.9597318135</v>
      </c>
      <c r="M282" s="132"/>
      <c r="N282" s="122" t="s">
        <v>549</v>
      </c>
      <c r="O282" s="9">
        <f>B282/'Total x Ano'!$J$30</f>
        <v>3.1248948907283084E-3</v>
      </c>
      <c r="P282" s="9">
        <f>C282/'Total x Ano'!$J$30</f>
        <v>6.0073948796354705E-4</v>
      </c>
      <c r="Q282" s="9">
        <f>D282/'Total x Ano'!$J$30</f>
        <v>8.1857628721673931E-3</v>
      </c>
      <c r="R282" s="9">
        <f>E282/'Total x Ano'!$J$30</f>
        <v>8.6190867635527982E-4</v>
      </c>
      <c r="S282" s="9">
        <f>F282/'Total x Ano'!$J$30</f>
        <v>8.0928729980664377E-3</v>
      </c>
      <c r="T282" s="9">
        <f>G282/'Total x Ano'!$J$30</f>
        <v>1.130816045416145E-3</v>
      </c>
      <c r="U282" s="9">
        <f>H282/'Total x Ano'!$J$30</f>
        <v>1.6057189293596722E-3</v>
      </c>
      <c r="V282" s="9">
        <f>I282/'Total x Ano'!$J$30</f>
        <v>5.2196186860166806E-4</v>
      </c>
      <c r="W282" s="9">
        <f>J282/'Total x Ano'!$J$30</f>
        <v>2.8624506152378957E-5</v>
      </c>
      <c r="X282" s="9">
        <f>K282/'Total x Ano'!$J$30</f>
        <v>2.3493615164072528E-3</v>
      </c>
      <c r="Y282" s="9">
        <f>L282/'Total x Ano'!$J$30</f>
        <v>2.6502661791218081E-2</v>
      </c>
    </row>
    <row r="283" spans="1:25" x14ac:dyDescent="0.25">
      <c r="A283" s="122" t="s">
        <v>550</v>
      </c>
      <c r="B283" s="189">
        <f>'[1]SCC x Ano'!B27</f>
        <v>1390092.7708073126</v>
      </c>
      <c r="C283" s="189">
        <f>'[1]SCC x Ano'!C27</f>
        <v>142271.36266373433</v>
      </c>
      <c r="D283" s="189">
        <f>'[1]SCC x Ano'!D27</f>
        <v>2461073.6040620049</v>
      </c>
      <c r="E283" s="189">
        <f>'[1]SCC x Ano'!E27</f>
        <v>155662.30110754966</v>
      </c>
      <c r="F283" s="189">
        <f>'[1]SCC x Ano'!F27</f>
        <v>3261215.2242563302</v>
      </c>
      <c r="G283" s="189">
        <f>'[1]SCC x Ano'!G27</f>
        <v>265448.31221367372</v>
      </c>
      <c r="H283" s="189">
        <f>'[1]SCC x Ano'!H27</f>
        <v>193295.23899368872</v>
      </c>
      <c r="I283" s="189">
        <f>'[1]SCC x Ano'!I27</f>
        <v>197831.8269126509</v>
      </c>
      <c r="J283" s="189">
        <f>'[1]SCC x Ano'!J27</f>
        <v>120136.80999646307</v>
      </c>
      <c r="K283" s="189">
        <f>'[1]SCC x Ano'!K27</f>
        <v>655820.19731914182</v>
      </c>
      <c r="L283" s="190">
        <f t="shared" si="9"/>
        <v>8842847.6483325493</v>
      </c>
      <c r="M283" s="132"/>
      <c r="N283" s="122" t="s">
        <v>550</v>
      </c>
      <c r="O283" s="9">
        <f>B283/'Total x Ano'!$J$30</f>
        <v>7.2860062760755169E-3</v>
      </c>
      <c r="P283" s="9">
        <f>C283/'Total x Ano'!$J$30</f>
        <v>7.4569846203269763E-4</v>
      </c>
      <c r="Q283" s="9">
        <f>D283/'Total x Ano'!$J$30</f>
        <v>1.289942520502836E-2</v>
      </c>
      <c r="R283" s="9">
        <f>E283/'Total x Ano'!$J$30</f>
        <v>8.158854765925364E-4</v>
      </c>
      <c r="S283" s="9">
        <f>F283/'Total x Ano'!$J$30</f>
        <v>1.7093272543072812E-2</v>
      </c>
      <c r="T283" s="9">
        <f>G283/'Total x Ano'!$J$30</f>
        <v>1.3913158239354437E-3</v>
      </c>
      <c r="U283" s="9">
        <f>H283/'Total x Ano'!$J$30</f>
        <v>1.0131340540859134E-3</v>
      </c>
      <c r="V283" s="9">
        <f>I283/'Total x Ano'!$J$30</f>
        <v>1.0369120412416415E-3</v>
      </c>
      <c r="W283" s="9">
        <f>J283/'Total x Ano'!$J$30</f>
        <v>6.2968283124986756E-4</v>
      </c>
      <c r="X283" s="9">
        <f>K283/'Total x Ano'!$J$30</f>
        <v>3.4374037287232938E-3</v>
      </c>
      <c r="Y283" s="9">
        <f>L283/'Total x Ano'!$J$30</f>
        <v>4.6348736442038081E-2</v>
      </c>
    </row>
    <row r="284" spans="1:25" x14ac:dyDescent="0.25">
      <c r="A284" s="122" t="s">
        <v>551</v>
      </c>
      <c r="B284" s="189">
        <f>'[1]SCC x Ano'!B28</f>
        <v>100430.76970806802</v>
      </c>
      <c r="C284" s="189">
        <f>'[1]SCC x Ano'!C28</f>
        <v>36317.745572145082</v>
      </c>
      <c r="D284" s="189">
        <f>'[1]SCC x Ano'!D28</f>
        <v>425192.68738401239</v>
      </c>
      <c r="E284" s="189">
        <f>'[1]SCC x Ano'!E28</f>
        <v>9466.073404327668</v>
      </c>
      <c r="F284" s="189">
        <f>'[1]SCC x Ano'!F28</f>
        <v>348618.86801947013</v>
      </c>
      <c r="G284" s="189">
        <f>'[1]SCC x Ano'!G28</f>
        <v>30335.19824199178</v>
      </c>
      <c r="H284" s="189">
        <f>'[1]SCC x Ano'!H28</f>
        <v>100010.06767907899</v>
      </c>
      <c r="I284" s="189">
        <f>'[1]SCC x Ano'!I28</f>
        <v>27862.612116636123</v>
      </c>
      <c r="J284" s="189">
        <f>'[1]SCC x Ano'!J28</f>
        <v>15158.571511065034</v>
      </c>
      <c r="K284" s="189">
        <f>'[1]SCC x Ano'!K28</f>
        <v>123421.76784280523</v>
      </c>
      <c r="L284" s="190">
        <f t="shared" si="9"/>
        <v>1216814.3614796004</v>
      </c>
      <c r="M284" s="132"/>
      <c r="N284" s="122" t="s">
        <v>551</v>
      </c>
      <c r="O284" s="9">
        <f>B284/'Total x Ano'!$J$30</f>
        <v>5.2639595987475892E-4</v>
      </c>
      <c r="P284" s="9">
        <f>C284/'Total x Ano'!$J$30</f>
        <v>1.9035515307218437E-4</v>
      </c>
      <c r="Q284" s="9">
        <f>D284/'Total x Ano'!$J$30</f>
        <v>2.2285970072502105E-3</v>
      </c>
      <c r="R284" s="9">
        <f>E284/'Total x Ano'!$J$30</f>
        <v>4.9615300275008165E-5</v>
      </c>
      <c r="S284" s="9">
        <f>F284/'Total x Ano'!$J$30</f>
        <v>1.8272444211569019E-3</v>
      </c>
      <c r="T284" s="9">
        <f>G284/'Total x Ano'!$J$30</f>
        <v>1.5899834127529902E-4</v>
      </c>
      <c r="U284" s="9">
        <f>H284/'Total x Ano'!$J$30</f>
        <v>5.2419090012051557E-4</v>
      </c>
      <c r="V284" s="9">
        <f>I284/'Total x Ano'!$J$30</f>
        <v>1.4603857455626487E-4</v>
      </c>
      <c r="W284" s="9">
        <f>J284/'Total x Ano'!$J$30</f>
        <v>7.9451853491631992E-5</v>
      </c>
      <c r="X284" s="9">
        <f>K284/'Total x Ano'!$J$30</f>
        <v>6.4690054792872805E-4</v>
      </c>
      <c r="Y284" s="9">
        <f>L284/'Total x Ano'!$J$30</f>
        <v>6.377788059001503E-3</v>
      </c>
    </row>
    <row r="285" spans="1:25" x14ac:dyDescent="0.25">
      <c r="A285" s="122" t="s">
        <v>552</v>
      </c>
      <c r="B285" s="189">
        <f>'[1]SCC x Ano'!B29</f>
        <v>82657.670214770667</v>
      </c>
      <c r="C285" s="189">
        <f>'[1]SCC x Ano'!C29</f>
        <v>19060.049855097735</v>
      </c>
      <c r="D285" s="189">
        <f>'[1]SCC x Ano'!D29</f>
        <v>565038.14338660834</v>
      </c>
      <c r="E285" s="189">
        <f>'[1]SCC x Ano'!E29</f>
        <v>13769.42753242208</v>
      </c>
      <c r="F285" s="189">
        <f>'[1]SCC x Ano'!F29</f>
        <v>351405.32521589572</v>
      </c>
      <c r="G285" s="189">
        <f>'[1]SCC x Ano'!G29</f>
        <v>37820.058200682819</v>
      </c>
      <c r="H285" s="189">
        <f>'[1]SCC x Ano'!H29</f>
        <v>20081.273061870234</v>
      </c>
      <c r="I285" s="189">
        <f>'[1]SCC x Ano'!I29</f>
        <v>49829.76533664795</v>
      </c>
      <c r="J285" s="189">
        <f>'[1]SCC x Ano'!J29</f>
        <v>307.36661684722225</v>
      </c>
      <c r="K285" s="189">
        <f>'[1]SCC x Ano'!K29</f>
        <v>102541.65495289184</v>
      </c>
      <c r="L285" s="190">
        <f t="shared" si="9"/>
        <v>1242510.7343737343</v>
      </c>
      <c r="M285" s="132"/>
      <c r="N285" s="122" t="s">
        <v>552</v>
      </c>
      <c r="O285" s="9">
        <f>B285/'Total x Ano'!$J$30</f>
        <v>4.3324036826753582E-4</v>
      </c>
      <c r="P285" s="9">
        <f>C285/'Total x Ano'!$J$30</f>
        <v>9.9900989187867674E-5</v>
      </c>
      <c r="Q285" s="9">
        <f>D285/'Total x Ano'!$J$30</f>
        <v>2.961580367435452E-3</v>
      </c>
      <c r="R285" s="9">
        <f>E285/'Total x Ano'!$J$30</f>
        <v>7.2170820197079276E-5</v>
      </c>
      <c r="S285" s="9">
        <f>F285/'Total x Ano'!$J$30</f>
        <v>1.8418493058433979E-3</v>
      </c>
      <c r="T285" s="9">
        <f>G285/'Total x Ano'!$J$30</f>
        <v>1.9822934641382481E-4</v>
      </c>
      <c r="U285" s="9">
        <f>H285/'Total x Ano'!$J$30</f>
        <v>1.0525360942306043E-4</v>
      </c>
      <c r="V285" s="9">
        <f>I285/'Total x Ano'!$J$30</f>
        <v>2.6117680100396168E-4</v>
      </c>
      <c r="W285" s="9">
        <f>J285/'Total x Ano'!$J$30</f>
        <v>1.6110256426298503E-6</v>
      </c>
      <c r="X285" s="9">
        <f>K285/'Total x Ano'!$J$30</f>
        <v>5.374599143566813E-4</v>
      </c>
      <c r="Y285" s="9">
        <f>L285/'Total x Ano'!$J$30</f>
        <v>6.5124725477714888E-3</v>
      </c>
    </row>
    <row r="286" spans="1:25" x14ac:dyDescent="0.25">
      <c r="A286" s="122" t="s">
        <v>553</v>
      </c>
      <c r="B286" s="189">
        <f>'[1]SCC x Ano'!B30</f>
        <v>362236.72809894849</v>
      </c>
      <c r="C286" s="189">
        <f>'[1]SCC x Ano'!C30</f>
        <v>81972.325990492798</v>
      </c>
      <c r="D286" s="189">
        <f>'[1]SCC x Ano'!D30</f>
        <v>1101865.8064790082</v>
      </c>
      <c r="E286" s="189">
        <f>'[1]SCC x Ano'!E30</f>
        <v>41209.990729385849</v>
      </c>
      <c r="F286" s="189">
        <f>'[1]SCC x Ano'!F30</f>
        <v>1030978.1093403875</v>
      </c>
      <c r="G286" s="189">
        <f>'[1]SCC x Ano'!G30</f>
        <v>71256.324816418331</v>
      </c>
      <c r="H286" s="189">
        <f>'[1]SCC x Ano'!H30</f>
        <v>81775.597590600824</v>
      </c>
      <c r="I286" s="189">
        <f>'[1]SCC x Ano'!I30</f>
        <v>108870.72667460349</v>
      </c>
      <c r="J286" s="189">
        <f>'[1]SCC x Ano'!J30</f>
        <v>33919.112041847322</v>
      </c>
      <c r="K286" s="189">
        <f>'[1]SCC x Ano'!K30</f>
        <v>211505.51635027773</v>
      </c>
      <c r="L286" s="190">
        <f t="shared" si="9"/>
        <v>3125590.23811197</v>
      </c>
      <c r="M286" s="132"/>
      <c r="N286" s="122" t="s">
        <v>553</v>
      </c>
      <c r="O286" s="9">
        <f>B286/'Total x Ano'!$J$30</f>
        <v>1.8986208185380452E-3</v>
      </c>
      <c r="P286" s="9">
        <f>C286/'Total x Ano'!$J$30</f>
        <v>4.2964821785554521E-4</v>
      </c>
      <c r="Q286" s="9">
        <f>D286/'Total x Ano'!$J$30</f>
        <v>5.7752988505483651E-3</v>
      </c>
      <c r="R286" s="9">
        <f>E286/'Total x Ano'!$J$30</f>
        <v>2.1599727543143889E-4</v>
      </c>
      <c r="S286" s="9">
        <f>F286/'Total x Ano'!$J$30</f>
        <v>5.403749399249101E-3</v>
      </c>
      <c r="T286" s="9">
        <f>G286/'Total x Ano'!$J$30</f>
        <v>3.7348156952214288E-4</v>
      </c>
      <c r="U286" s="9">
        <f>H286/'Total x Ano'!$J$30</f>
        <v>4.2861708929607304E-4</v>
      </c>
      <c r="V286" s="9">
        <f>I286/'Total x Ano'!$J$30</f>
        <v>5.7063299262493392E-4</v>
      </c>
      <c r="W286" s="9">
        <f>J286/'Total x Ano'!$J$30</f>
        <v>1.7778300010313827E-4</v>
      </c>
      <c r="X286" s="9">
        <f>K286/'Total x Ano'!$J$30</f>
        <v>1.1085810615774549E-3</v>
      </c>
      <c r="Y286" s="9">
        <f>L286/'Total x Ano'!$J$30</f>
        <v>1.6382410274746236E-2</v>
      </c>
    </row>
    <row r="287" spans="1:25" x14ac:dyDescent="0.25">
      <c r="A287" s="122" t="s">
        <v>554</v>
      </c>
      <c r="B287" s="189">
        <f>'[1]SCC x Ano'!B31</f>
        <v>260082.60472799084</v>
      </c>
      <c r="C287" s="189">
        <f>'[1]SCC x Ano'!C31</f>
        <v>99992.562774119069</v>
      </c>
      <c r="D287" s="189">
        <f>'[1]SCC x Ano'!D31</f>
        <v>4047646.5880961632</v>
      </c>
      <c r="E287" s="189">
        <f>'[1]SCC x Ano'!E31</f>
        <v>33912.503743410904</v>
      </c>
      <c r="F287" s="189">
        <f>'[1]SCC x Ano'!F31</f>
        <v>1644158.0036827428</v>
      </c>
      <c r="G287" s="189">
        <f>'[1]SCC x Ano'!G31</f>
        <v>145634.17779906967</v>
      </c>
      <c r="H287" s="189">
        <f>'[1]SCC x Ano'!H31</f>
        <v>49145.663350696283</v>
      </c>
      <c r="I287" s="189">
        <f>'[1]SCC x Ano'!I31</f>
        <v>67716.520065355566</v>
      </c>
      <c r="J287" s="189">
        <f>'[1]SCC x Ano'!J31</f>
        <v>70395.237282634844</v>
      </c>
      <c r="K287" s="189">
        <f>'[1]SCC x Ano'!K31</f>
        <v>525509.3955256982</v>
      </c>
      <c r="L287" s="190">
        <f t="shared" si="9"/>
        <v>6944193.2570478814</v>
      </c>
      <c r="M287" s="132"/>
      <c r="N287" s="122" t="s">
        <v>554</v>
      </c>
      <c r="O287" s="9">
        <f>B287/'Total x Ano'!$J$30</f>
        <v>1.3631921049741787E-3</v>
      </c>
      <c r="P287" s="9">
        <f>C287/'Total x Ano'!$J$30</f>
        <v>5.2409915023872455E-4</v>
      </c>
      <c r="Q287" s="9">
        <f>D287/'Total x Ano'!$J$30</f>
        <v>2.1215259199626621E-2</v>
      </c>
      <c r="R287" s="9">
        <f>E287/'Total x Ano'!$J$30</f>
        <v>1.777483634911847E-4</v>
      </c>
      <c r="S287" s="9">
        <f>F287/'Total x Ano'!$J$30</f>
        <v>8.6176590406517352E-3</v>
      </c>
      <c r="T287" s="9">
        <f>G287/'Total x Ano'!$J$30</f>
        <v>7.6332425845138238E-4</v>
      </c>
      <c r="U287" s="9">
        <f>H287/'Total x Ano'!$J$30</f>
        <v>2.5759116163672375E-4</v>
      </c>
      <c r="V287" s="9">
        <f>I287/'Total x Ano'!$J$30</f>
        <v>3.5492810303850179E-4</v>
      </c>
      <c r="W287" s="9">
        <f>J287/'Total x Ano'!$J$30</f>
        <v>3.6896828141134058E-4</v>
      </c>
      <c r="X287" s="9">
        <f>K287/'Total x Ano'!$J$30</f>
        <v>2.7543951269620877E-3</v>
      </c>
      <c r="Y287" s="9">
        <f>L287/'Total x Ano'!$J$30</f>
        <v>3.6397164790482481E-2</v>
      </c>
    </row>
    <row r="288" spans="1:25" x14ac:dyDescent="0.25">
      <c r="A288" s="122" t="s">
        <v>94</v>
      </c>
      <c r="B288" s="189">
        <f>'[1]SCC x Ano'!B32</f>
        <v>14663309.198090373</v>
      </c>
      <c r="C288" s="189">
        <f>'[1]SCC x Ano'!C32</f>
        <v>4889540.0696499664</v>
      </c>
      <c r="D288" s="189">
        <f>'[1]SCC x Ano'!D32</f>
        <v>67967961.352537245</v>
      </c>
      <c r="E288" s="189">
        <f>'[1]SCC x Ano'!E32</f>
        <v>5903633.3827601895</v>
      </c>
      <c r="F288" s="189">
        <f>'[1]SCC x Ano'!F32</f>
        <v>63408486.961885072</v>
      </c>
      <c r="G288" s="189">
        <f>'[1]SCC x Ano'!G32</f>
        <v>4269850.2164429519</v>
      </c>
      <c r="H288" s="189">
        <f>'[1]SCC x Ano'!H32</f>
        <v>4911557.478331292</v>
      </c>
      <c r="I288" s="189">
        <f>'[1]SCC x Ano'!I32</f>
        <v>3484706.9794616499</v>
      </c>
      <c r="J288" s="189">
        <f>'[1]SCC x Ano'!J32</f>
        <v>2030954.9349176888</v>
      </c>
      <c r="K288" s="189">
        <f>'[1]SCC x Ano'!K32</f>
        <v>19259400.111982606</v>
      </c>
      <c r="L288" s="190">
        <f>SUM(L261:L287)</f>
        <v>190789400.68605912</v>
      </c>
      <c r="M288" s="132"/>
      <c r="N288" s="122" t="s">
        <v>94</v>
      </c>
      <c r="O288" s="9">
        <f>B288/'Total x Ano'!$J$30</f>
        <v>7.6855994858009008E-2</v>
      </c>
      <c r="P288" s="9">
        <f>C288/'Total x Ano'!$J$30</f>
        <v>2.5627943963698635E-2</v>
      </c>
      <c r="Q288" s="9">
        <f>D288/'Total x Ano'!$J$30</f>
        <v>0.35624600270314521</v>
      </c>
      <c r="R288" s="9">
        <f>E288/'Total x Ano'!$J$30</f>
        <v>3.0943193707466621E-2</v>
      </c>
      <c r="S288" s="9">
        <f>F288/'Total x Ano'!$J$30</f>
        <v>0.3323480588223176</v>
      </c>
      <c r="T288" s="9">
        <f>G288/'Total x Ano'!$J$30</f>
        <v>2.2379913145536442E-2</v>
      </c>
      <c r="U288" s="9">
        <f>H288/'Total x Ano'!$J$30</f>
        <v>2.5743345598182275E-2</v>
      </c>
      <c r="V288" s="9">
        <f>I288/'Total x Ano'!$J$30</f>
        <v>1.8264678053031263E-2</v>
      </c>
      <c r="W288" s="9">
        <f>J288/'Total x Ano'!$J$30</f>
        <v>1.0645009249017944E-2</v>
      </c>
      <c r="X288" s="9">
        <f>K288/'Total x Ano'!$J$30</f>
        <v>0.10094585989959498</v>
      </c>
      <c r="Y288" s="9">
        <f>L288/'Total x Ano'!$J$30</f>
        <v>1.0000000000000004</v>
      </c>
    </row>
    <row r="291" spans="1:25" x14ac:dyDescent="0.25">
      <c r="A291" s="122"/>
      <c r="B291" s="15">
        <f>B259+1</f>
        <v>2016</v>
      </c>
      <c r="C291" s="15">
        <f t="shared" ref="C291:L291" si="10">C259+1</f>
        <v>2016</v>
      </c>
      <c r="D291" s="15">
        <f t="shared" si="10"/>
        <v>2016</v>
      </c>
      <c r="E291" s="15">
        <f t="shared" si="10"/>
        <v>2016</v>
      </c>
      <c r="F291" s="15">
        <f t="shared" si="10"/>
        <v>2016</v>
      </c>
      <c r="G291" s="15">
        <f t="shared" si="10"/>
        <v>2016</v>
      </c>
      <c r="H291" s="15">
        <f t="shared" si="10"/>
        <v>2016</v>
      </c>
      <c r="I291" s="15">
        <f t="shared" si="10"/>
        <v>2016</v>
      </c>
      <c r="J291" s="15">
        <f t="shared" si="10"/>
        <v>2016</v>
      </c>
      <c r="K291" s="15">
        <f t="shared" si="10"/>
        <v>2016</v>
      </c>
      <c r="L291" s="15">
        <f t="shared" si="10"/>
        <v>2016</v>
      </c>
      <c r="M291" s="132"/>
      <c r="N291" s="122"/>
      <c r="O291" s="15">
        <f>O259+1</f>
        <v>2016</v>
      </c>
      <c r="P291" s="15">
        <f t="shared" ref="P291:Y291" si="11">P259+1</f>
        <v>2016</v>
      </c>
      <c r="Q291" s="15">
        <f t="shared" si="11"/>
        <v>2016</v>
      </c>
      <c r="R291" s="15">
        <f t="shared" si="11"/>
        <v>2016</v>
      </c>
      <c r="S291" s="15">
        <f t="shared" si="11"/>
        <v>2016</v>
      </c>
      <c r="T291" s="15">
        <f t="shared" si="11"/>
        <v>2016</v>
      </c>
      <c r="U291" s="15">
        <f t="shared" si="11"/>
        <v>2016</v>
      </c>
      <c r="V291" s="15">
        <f t="shared" si="11"/>
        <v>2016</v>
      </c>
      <c r="W291" s="15">
        <f t="shared" si="11"/>
        <v>2016</v>
      </c>
      <c r="X291" s="15">
        <f t="shared" si="11"/>
        <v>2016</v>
      </c>
      <c r="Y291" s="15">
        <f t="shared" si="11"/>
        <v>2016</v>
      </c>
    </row>
    <row r="292" spans="1:25" x14ac:dyDescent="0.25">
      <c r="A292" s="122"/>
      <c r="B292" s="122" t="s">
        <v>779</v>
      </c>
      <c r="C292" s="122" t="s">
        <v>781</v>
      </c>
      <c r="D292" s="122" t="s">
        <v>23</v>
      </c>
      <c r="E292" s="122" t="s">
        <v>786</v>
      </c>
      <c r="F292" s="122" t="s">
        <v>787</v>
      </c>
      <c r="G292" s="122" t="s">
        <v>790</v>
      </c>
      <c r="H292" s="122" t="s">
        <v>25</v>
      </c>
      <c r="I292" s="122" t="s">
        <v>24</v>
      </c>
      <c r="J292" s="122" t="s">
        <v>35</v>
      </c>
      <c r="K292" s="122" t="s">
        <v>794</v>
      </c>
      <c r="L292" s="122" t="s">
        <v>938</v>
      </c>
      <c r="M292" s="132"/>
      <c r="N292" s="122"/>
      <c r="O292" s="122" t="s">
        <v>779</v>
      </c>
      <c r="P292" s="122" t="s">
        <v>781</v>
      </c>
      <c r="Q292" s="122" t="s">
        <v>23</v>
      </c>
      <c r="R292" s="122" t="s">
        <v>786</v>
      </c>
      <c r="S292" s="122" t="s">
        <v>787</v>
      </c>
      <c r="T292" s="122" t="s">
        <v>790</v>
      </c>
      <c r="U292" s="122" t="s">
        <v>25</v>
      </c>
      <c r="V292" s="122" t="s">
        <v>24</v>
      </c>
      <c r="W292" s="122" t="s">
        <v>35</v>
      </c>
      <c r="X292" s="122" t="s">
        <v>794</v>
      </c>
      <c r="Y292" s="122" t="s">
        <v>938</v>
      </c>
    </row>
    <row r="293" spans="1:25" x14ac:dyDescent="0.25">
      <c r="A293" s="122" t="s">
        <v>528</v>
      </c>
      <c r="B293" s="189">
        <f>'[1]SCC x Ano'!B37</f>
        <v>68760.699341220636</v>
      </c>
      <c r="C293" s="189">
        <f>'[1]SCC x Ano'!C37</f>
        <v>3972.5490256730318</v>
      </c>
      <c r="D293" s="189">
        <f>'[1]SCC x Ano'!D37</f>
        <v>299248.46038766031</v>
      </c>
      <c r="E293" s="189">
        <f>'[1]SCC x Ano'!E37</f>
        <v>980.44372399787596</v>
      </c>
      <c r="F293" s="189">
        <f>'[1]SCC x Ano'!F37</f>
        <v>168013.60338904063</v>
      </c>
      <c r="G293" s="189">
        <f>'[1]SCC x Ano'!G37</f>
        <v>15777.931076366131</v>
      </c>
      <c r="H293" s="189">
        <f>'[1]SCC x Ano'!H37</f>
        <v>6366.7331454927626</v>
      </c>
      <c r="I293" s="189">
        <f>'[1]SCC x Ano'!I37</f>
        <v>16122.229043528852</v>
      </c>
      <c r="J293" s="189">
        <f>'[1]SCC x Ano'!J37</f>
        <v>1793.1993466369472</v>
      </c>
      <c r="K293" s="189">
        <f>'[1]SCC x Ano'!K37</f>
        <v>18861.41727359391</v>
      </c>
      <c r="L293" s="190">
        <f>SUM(B293:K293)</f>
        <v>599897.26575321122</v>
      </c>
      <c r="M293" s="132"/>
      <c r="N293" s="122" t="s">
        <v>528</v>
      </c>
      <c r="O293" s="9">
        <f>B293/'Total x Ano'!$K$30</f>
        <v>3.7993599419474896E-4</v>
      </c>
      <c r="P293" s="9">
        <f>C293/'Total x Ano'!$K$30</f>
        <v>2.195024742355495E-5</v>
      </c>
      <c r="Q293" s="9">
        <f>D293/'Total x Ano'!$K$30</f>
        <v>1.6534919277715328E-3</v>
      </c>
      <c r="R293" s="9">
        <f>E293/'Total x Ano'!$K$30</f>
        <v>5.4174239732583032E-6</v>
      </c>
      <c r="S293" s="9">
        <f>F293/'Total x Ano'!$K$30</f>
        <v>9.2835611117163209E-4</v>
      </c>
      <c r="T293" s="9">
        <f>G293/'Total x Ano'!$K$30</f>
        <v>8.7180671332144947E-5</v>
      </c>
      <c r="U293" s="9">
        <f>H293/'Total x Ano'!$K$30</f>
        <v>3.5179268253243935E-5</v>
      </c>
      <c r="V293" s="9">
        <f>I293/'Total x Ano'!$K$30</f>
        <v>8.9083083490637649E-5</v>
      </c>
      <c r="W293" s="9">
        <f>J293/'Total x Ano'!$K$30</f>
        <v>9.9082903908956718E-6</v>
      </c>
      <c r="X293" s="9">
        <f>K293/'Total x Ano'!$K$30</f>
        <v>1.0421841825958515E-4</v>
      </c>
      <c r="Y293" s="9">
        <f>L293/'Total x Ano'!$K$30</f>
        <v>3.3147214362612351E-3</v>
      </c>
    </row>
    <row r="294" spans="1:25" x14ac:dyDescent="0.25">
      <c r="A294" s="122" t="s">
        <v>529</v>
      </c>
      <c r="B294" s="189">
        <f>'[1]SCC x Ano'!B38</f>
        <v>13765.5259352538</v>
      </c>
      <c r="C294" s="189">
        <f>'[1]SCC x Ano'!C38</f>
        <v>3562.5299843867347</v>
      </c>
      <c r="D294" s="189">
        <f>'[1]SCC x Ano'!D38</f>
        <v>91571.995886227101</v>
      </c>
      <c r="E294" s="189">
        <f>'[1]SCC x Ano'!E38</f>
        <v>163.04017403104379</v>
      </c>
      <c r="F294" s="189">
        <f>'[1]SCC x Ano'!F38</f>
        <v>52802.666692172468</v>
      </c>
      <c r="G294" s="189">
        <f>'[1]SCC x Ano'!G38</f>
        <v>2862.8342619245936</v>
      </c>
      <c r="H294" s="189">
        <f>'[1]SCC x Ano'!H38</f>
        <v>1159.5253426987938</v>
      </c>
      <c r="I294" s="189">
        <f>'[1]SCC x Ano'!I38</f>
        <v>4666.2586127610166</v>
      </c>
      <c r="J294" s="189">
        <f>'[1]SCC x Ano'!J38</f>
        <v>92407.490883828345</v>
      </c>
      <c r="K294" s="189">
        <f>'[1]SCC x Ano'!K38</f>
        <v>9833.7229629584817</v>
      </c>
      <c r="L294" s="190">
        <f t="shared" ref="L294:L319" si="12">SUM(B294:K294)</f>
        <v>272795.59073624236</v>
      </c>
      <c r="M294" s="132"/>
      <c r="N294" s="122" t="s">
        <v>529</v>
      </c>
      <c r="O294" s="9">
        <f>B294/'Total x Ano'!$K$30</f>
        <v>7.6061163308863627E-5</v>
      </c>
      <c r="P294" s="9">
        <f>C294/'Total x Ano'!$K$30</f>
        <v>1.9684694664749605E-5</v>
      </c>
      <c r="Q294" s="9">
        <f>D294/'Total x Ano'!$K$30</f>
        <v>5.0597939856284098E-4</v>
      </c>
      <c r="R294" s="9">
        <f>E294/'Total x Ano'!$K$30</f>
        <v>9.0087551766703532E-7</v>
      </c>
      <c r="S294" s="9">
        <f>F294/'Total x Ano'!$K$30</f>
        <v>2.9176017489685368E-4</v>
      </c>
      <c r="T294" s="9">
        <f>G294/'Total x Ano'!$K$30</f>
        <v>1.5818538670200242E-5</v>
      </c>
      <c r="U294" s="9">
        <f>H294/'Total x Ano'!$K$30</f>
        <v>6.4069362018279425E-6</v>
      </c>
      <c r="V294" s="9">
        <f>I294/'Total x Ano'!$K$30</f>
        <v>2.5783327135917622E-5</v>
      </c>
      <c r="W294" s="9">
        <f>J294/'Total x Ano'!$K$30</f>
        <v>5.1059591098344805E-4</v>
      </c>
      <c r="X294" s="9">
        <f>K294/'Total x Ano'!$K$30</f>
        <v>5.4336057462516187E-5</v>
      </c>
      <c r="Y294" s="9">
        <f>L294/'Total x Ano'!$K$30</f>
        <v>1.5073270774048849E-3</v>
      </c>
    </row>
    <row r="295" spans="1:25" x14ac:dyDescent="0.25">
      <c r="A295" s="122" t="s">
        <v>530</v>
      </c>
      <c r="B295" s="189">
        <f>'[1]SCC x Ano'!B39</f>
        <v>270611.28506880364</v>
      </c>
      <c r="C295" s="189">
        <f>'[1]SCC x Ano'!C39</f>
        <v>75007.335362646889</v>
      </c>
      <c r="D295" s="189">
        <f>'[1]SCC x Ano'!D39</f>
        <v>524816.73514691438</v>
      </c>
      <c r="E295" s="189">
        <f>'[1]SCC x Ano'!E39</f>
        <v>9100.7186502544846</v>
      </c>
      <c r="F295" s="189">
        <f>'[1]SCC x Ano'!F39</f>
        <v>552732.02085391071</v>
      </c>
      <c r="G295" s="189">
        <f>'[1]SCC x Ano'!G39</f>
        <v>23942.283029968847</v>
      </c>
      <c r="H295" s="189">
        <f>'[1]SCC x Ano'!H39</f>
        <v>34467.671732425762</v>
      </c>
      <c r="I295" s="189">
        <f>'[1]SCC x Ano'!I39</f>
        <v>31082.459488785673</v>
      </c>
      <c r="J295" s="189">
        <f>'[1]SCC x Ano'!J39</f>
        <v>0</v>
      </c>
      <c r="K295" s="189">
        <f>'[1]SCC x Ano'!K39</f>
        <v>77205.43433718686</v>
      </c>
      <c r="L295" s="190">
        <f t="shared" si="12"/>
        <v>1598965.9436708973</v>
      </c>
      <c r="M295" s="132"/>
      <c r="N295" s="122" t="s">
        <v>530</v>
      </c>
      <c r="O295" s="9">
        <f>B295/'Total x Ano'!$K$30</f>
        <v>1.4952577361484027E-3</v>
      </c>
      <c r="P295" s="9">
        <f>C295/'Total x Ano'!$K$30</f>
        <v>4.144516679722342E-4</v>
      </c>
      <c r="Q295" s="9">
        <f>D295/'Total x Ano'!$K$30</f>
        <v>2.899865329300845E-3</v>
      </c>
      <c r="R295" s="9">
        <f>E295/'Total x Ano'!$K$30</f>
        <v>5.0285855458109288E-5</v>
      </c>
      <c r="S295" s="9">
        <f>F295/'Total x Ano'!$K$30</f>
        <v>3.0541107329970234E-3</v>
      </c>
      <c r="T295" s="9">
        <f>G295/'Total x Ano'!$K$30</f>
        <v>1.3229264963031132E-4</v>
      </c>
      <c r="U295" s="9">
        <f>H295/'Total x Ano'!$K$30</f>
        <v>1.9045049356248967E-4</v>
      </c>
      <c r="V295" s="9">
        <f>I295/'Total x Ano'!$K$30</f>
        <v>1.7174556485073926E-4</v>
      </c>
      <c r="W295" s="9">
        <f>J295/'Total x Ano'!$K$30</f>
        <v>0</v>
      </c>
      <c r="X295" s="9">
        <f>K295/'Total x Ano'!$K$30</f>
        <v>4.2659722389635281E-4</v>
      </c>
      <c r="Y295" s="9">
        <f>L295/'Total x Ano'!$K$30</f>
        <v>8.8350572538165081E-3</v>
      </c>
    </row>
    <row r="296" spans="1:25" x14ac:dyDescent="0.25">
      <c r="A296" s="122" t="s">
        <v>531</v>
      </c>
      <c r="B296" s="189">
        <f>'[1]SCC x Ano'!B40</f>
        <v>6754.8638744492237</v>
      </c>
      <c r="C296" s="189">
        <f>'[1]SCC x Ano'!C40</f>
        <v>11469.32857786368</v>
      </c>
      <c r="D296" s="189">
        <f>'[1]SCC x Ano'!D40</f>
        <v>114645.83242299406</v>
      </c>
      <c r="E296" s="189">
        <f>'[1]SCC x Ano'!E40</f>
        <v>62.44710807045405</v>
      </c>
      <c r="F296" s="189">
        <f>'[1]SCC x Ano'!F40</f>
        <v>43412.154722331485</v>
      </c>
      <c r="G296" s="189">
        <f>'[1]SCC x Ano'!G40</f>
        <v>5669.7022959268052</v>
      </c>
      <c r="H296" s="189">
        <f>'[1]SCC x Ano'!H40</f>
        <v>6121.3395008316102</v>
      </c>
      <c r="I296" s="189">
        <f>'[1]SCC x Ano'!I40</f>
        <v>7761.7851209290311</v>
      </c>
      <c r="J296" s="189">
        <f>'[1]SCC x Ano'!J40</f>
        <v>1584.7443287094204</v>
      </c>
      <c r="K296" s="189">
        <f>'[1]SCC x Ano'!K40</f>
        <v>3455.2208722743076</v>
      </c>
      <c r="L296" s="190">
        <f t="shared" si="12"/>
        <v>200937.41882438009</v>
      </c>
      <c r="M296" s="132"/>
      <c r="N296" s="122" t="s">
        <v>531</v>
      </c>
      <c r="O296" s="9">
        <f>B296/'Total x Ano'!$K$30</f>
        <v>3.7323877540182984E-5</v>
      </c>
      <c r="P296" s="9">
        <f>C296/'Total x Ano'!$K$30</f>
        <v>6.3373566553657563E-5</v>
      </c>
      <c r="Q296" s="9">
        <f>D296/'Total x Ano'!$K$30</f>
        <v>6.3347346288263615E-4</v>
      </c>
      <c r="R296" s="9">
        <f>E296/'Total x Ano'!$K$30</f>
        <v>3.4505036040422722E-7</v>
      </c>
      <c r="S296" s="9">
        <f>F296/'Total x Ano'!$K$30</f>
        <v>2.3987307171958268E-4</v>
      </c>
      <c r="T296" s="9">
        <f>G296/'Total x Ano'!$K$30</f>
        <v>3.1327836965437149E-5</v>
      </c>
      <c r="U296" s="9">
        <f>H296/'Total x Ano'!$K$30</f>
        <v>3.3823350130731237E-5</v>
      </c>
      <c r="V296" s="9">
        <f>I296/'Total x Ano'!$K$30</f>
        <v>4.2887602582574771E-5</v>
      </c>
      <c r="W296" s="9">
        <f>J296/'Total x Ano'!$K$30</f>
        <v>8.756475978884586E-6</v>
      </c>
      <c r="X296" s="9">
        <f>K296/'Total x Ano'!$K$30</f>
        <v>1.909176011656723E-5</v>
      </c>
      <c r="Y296" s="9">
        <f>L296/'Total x Ano'!$K$30</f>
        <v>1.1102760548306586E-3</v>
      </c>
    </row>
    <row r="297" spans="1:25" x14ac:dyDescent="0.25">
      <c r="A297" s="122" t="s">
        <v>532</v>
      </c>
      <c r="B297" s="189">
        <f>'[1]SCC x Ano'!B41</f>
        <v>118424.09099453734</v>
      </c>
      <c r="C297" s="189">
        <f>'[1]SCC x Ano'!C41</f>
        <v>43717.038654245276</v>
      </c>
      <c r="D297" s="189">
        <f>'[1]SCC x Ano'!D41</f>
        <v>596224.37974692008</v>
      </c>
      <c r="E297" s="189">
        <f>'[1]SCC x Ano'!E41</f>
        <v>11543.046335676358</v>
      </c>
      <c r="F297" s="189">
        <f>'[1]SCC x Ano'!F41</f>
        <v>531296.74196532229</v>
      </c>
      <c r="G297" s="189">
        <f>'[1]SCC x Ano'!G41</f>
        <v>64397.436612846017</v>
      </c>
      <c r="H297" s="189">
        <f>'[1]SCC x Ano'!H41</f>
        <v>78374.501606899925</v>
      </c>
      <c r="I297" s="189">
        <f>'[1]SCC x Ano'!I41</f>
        <v>47456.672755848092</v>
      </c>
      <c r="J297" s="189">
        <f>'[1]SCC x Ano'!J41</f>
        <v>269232.35493365489</v>
      </c>
      <c r="K297" s="189">
        <f>'[1]SCC x Ano'!K41</f>
        <v>103715.80070045432</v>
      </c>
      <c r="L297" s="190">
        <f t="shared" si="12"/>
        <v>1864382.0643064047</v>
      </c>
      <c r="M297" s="132"/>
      <c r="N297" s="122" t="s">
        <v>532</v>
      </c>
      <c r="O297" s="9">
        <f>B297/'Total x Ano'!$K$30</f>
        <v>6.5435016193394406E-4</v>
      </c>
      <c r="P297" s="9">
        <f>C297/'Total x Ano'!$K$30</f>
        <v>2.4155770234282343E-4</v>
      </c>
      <c r="Q297" s="9">
        <f>D297/'Total x Ano'!$K$30</f>
        <v>3.2944269714036381E-3</v>
      </c>
      <c r="R297" s="9">
        <f>E297/'Total x Ano'!$K$30</f>
        <v>6.3780892684320943E-5</v>
      </c>
      <c r="S297" s="9">
        <f>F297/'Total x Ano'!$K$30</f>
        <v>2.9356704891745555E-3</v>
      </c>
      <c r="T297" s="9">
        <f>G297/'Total x Ano'!$K$30</f>
        <v>3.5582686530978271E-4</v>
      </c>
      <c r="U297" s="9">
        <f>H297/'Total x Ano'!$K$30</f>
        <v>4.3305688384243345E-4</v>
      </c>
      <c r="V297" s="9">
        <f>I297/'Total x Ano'!$K$30</f>
        <v>2.6222098258763763E-4</v>
      </c>
      <c r="W297" s="9">
        <f>J297/'Total x Ano'!$K$30</f>
        <v>1.4876384827544984E-3</v>
      </c>
      <c r="X297" s="9">
        <f>K297/'Total x Ano'!$K$30</f>
        <v>5.7307977129908048E-4</v>
      </c>
      <c r="Y297" s="9">
        <f>L297/'Total x Ano'!$K$30</f>
        <v>1.0301609203332715E-2</v>
      </c>
    </row>
    <row r="298" spans="1:25" x14ac:dyDescent="0.25">
      <c r="A298" s="122" t="s">
        <v>533</v>
      </c>
      <c r="B298" s="189">
        <f>'[1]SCC x Ano'!B42</f>
        <v>6777.677676379184</v>
      </c>
      <c r="C298" s="189">
        <f>'[1]SCC x Ano'!C42</f>
        <v>127.9180173470736</v>
      </c>
      <c r="D298" s="189">
        <f>'[1]SCC x Ano'!D42</f>
        <v>90026.13180321813</v>
      </c>
      <c r="E298" s="189">
        <f>'[1]SCC x Ano'!E42</f>
        <v>240.70521656247743</v>
      </c>
      <c r="F298" s="189">
        <f>'[1]SCC x Ano'!F42</f>
        <v>49808.629938262318</v>
      </c>
      <c r="G298" s="189">
        <f>'[1]SCC x Ano'!G42</f>
        <v>4287.6720282337155</v>
      </c>
      <c r="H298" s="189">
        <f>'[1]SCC x Ano'!H42</f>
        <v>2104.9330848240015</v>
      </c>
      <c r="I298" s="189">
        <f>'[1]SCC x Ano'!I42</f>
        <v>408.35252230685705</v>
      </c>
      <c r="J298" s="189">
        <f>'[1]SCC x Ano'!J42</f>
        <v>644.67122361973463</v>
      </c>
      <c r="K298" s="189">
        <f>'[1]SCC x Ano'!K42</f>
        <v>2384.3848668326673</v>
      </c>
      <c r="L298" s="190">
        <f t="shared" si="12"/>
        <v>156811.07637758614</v>
      </c>
      <c r="M298" s="132"/>
      <c r="N298" s="122" t="s">
        <v>533</v>
      </c>
      <c r="O298" s="9">
        <f>B298/'Total x Ano'!$K$30</f>
        <v>3.7449934788010094E-5</v>
      </c>
      <c r="P298" s="9">
        <f>C298/'Total x Ano'!$K$30</f>
        <v>7.0680867940280608E-7</v>
      </c>
      <c r="Q298" s="9">
        <f>D298/'Total x Ano'!$K$30</f>
        <v>4.9743775467476212E-4</v>
      </c>
      <c r="R298" s="9">
        <f>E298/'Total x Ano'!$K$30</f>
        <v>1.330012298285385E-6</v>
      </c>
      <c r="S298" s="9">
        <f>F298/'Total x Ano'!$K$30</f>
        <v>2.7521667924234483E-4</v>
      </c>
      <c r="T298" s="9">
        <f>G298/'Total x Ano'!$K$30</f>
        <v>2.3691453845516894E-5</v>
      </c>
      <c r="U298" s="9">
        <f>H298/'Total x Ano'!$K$30</f>
        <v>1.1630769494175275E-5</v>
      </c>
      <c r="V298" s="9">
        <f>I298/'Total x Ano'!$K$30</f>
        <v>2.2563444384804442E-6</v>
      </c>
      <c r="W298" s="9">
        <f>J298/'Total x Ano'!$K$30</f>
        <v>3.5621191264975458E-6</v>
      </c>
      <c r="X298" s="9">
        <f>K298/'Total x Ano'!$K$30</f>
        <v>1.3174875235451639E-5</v>
      </c>
      <c r="Y298" s="9">
        <f>L298/'Total x Ano'!$K$30</f>
        <v>8.6645675182292698E-4</v>
      </c>
    </row>
    <row r="299" spans="1:25" x14ac:dyDescent="0.25">
      <c r="A299" s="122" t="s">
        <v>534</v>
      </c>
      <c r="B299" s="189">
        <f>'[1]SCC x Ano'!B43</f>
        <v>14395.191182594726</v>
      </c>
      <c r="C299" s="189">
        <f>'[1]SCC x Ano'!C43</f>
        <v>11807.653890200369</v>
      </c>
      <c r="D299" s="189">
        <f>'[1]SCC x Ano'!D43</f>
        <v>165005.28801710863</v>
      </c>
      <c r="E299" s="189">
        <f>'[1]SCC x Ano'!E43</f>
        <v>2452.3071590677241</v>
      </c>
      <c r="F299" s="189">
        <f>'[1]SCC x Ano'!F43</f>
        <v>99095.103910315855</v>
      </c>
      <c r="G299" s="189">
        <f>'[1]SCC x Ano'!G43</f>
        <v>11611.961955285993</v>
      </c>
      <c r="H299" s="189">
        <f>'[1]SCC x Ano'!H43</f>
        <v>2917.8891258211106</v>
      </c>
      <c r="I299" s="189">
        <f>'[1]SCC x Ano'!I43</f>
        <v>10512.982163781306</v>
      </c>
      <c r="J299" s="189">
        <f>'[1]SCC x Ano'!J43</f>
        <v>632.71621720026712</v>
      </c>
      <c r="K299" s="189">
        <f>'[1]SCC x Ano'!K43</f>
        <v>18116.475495888077</v>
      </c>
      <c r="L299" s="190">
        <f t="shared" si="12"/>
        <v>336547.56911726407</v>
      </c>
      <c r="M299" s="132"/>
      <c r="N299" s="122" t="s">
        <v>534</v>
      </c>
      <c r="O299" s="9">
        <f>B299/'Total x Ano'!$K$30</f>
        <v>7.9540367186229407E-5</v>
      </c>
      <c r="P299" s="9">
        <f>C299/'Total x Ano'!$K$30</f>
        <v>6.5242976916487168E-5</v>
      </c>
      <c r="Q299" s="9">
        <f>D299/'Total x Ano'!$K$30</f>
        <v>9.117337192728176E-4</v>
      </c>
      <c r="R299" s="9">
        <f>E299/'Total x Ano'!$K$30</f>
        <v>1.3550178626422858E-5</v>
      </c>
      <c r="S299" s="9">
        <f>F299/'Total x Ano'!$K$30</f>
        <v>5.4754819518578585E-4</v>
      </c>
      <c r="T299" s="9">
        <f>G299/'Total x Ano'!$K$30</f>
        <v>6.4161684687642491E-5</v>
      </c>
      <c r="U299" s="9">
        <f>H299/'Total x Ano'!$K$30</f>
        <v>1.6122743319806534E-5</v>
      </c>
      <c r="V299" s="9">
        <f>I299/'Total x Ano'!$K$30</f>
        <v>5.8089291828267313E-5</v>
      </c>
      <c r="W299" s="9">
        <f>J299/'Total x Ano'!$K$30</f>
        <v>3.4960619558593454E-6</v>
      </c>
      <c r="X299" s="9">
        <f>K299/'Total x Ano'!$K$30</f>
        <v>1.0010225600932429E-4</v>
      </c>
      <c r="Y299" s="9">
        <f>L299/'Total x Ano'!$K$30</f>
        <v>1.8595874749886428E-3</v>
      </c>
    </row>
    <row r="300" spans="1:25" x14ac:dyDescent="0.25">
      <c r="A300" s="122" t="s">
        <v>535</v>
      </c>
      <c r="B300" s="189">
        <f>'[1]SCC x Ano'!B44</f>
        <v>85508.317264819096</v>
      </c>
      <c r="C300" s="189">
        <f>'[1]SCC x Ano'!C44</f>
        <v>10752.618603601455</v>
      </c>
      <c r="D300" s="189">
        <f>'[1]SCC x Ano'!D44</f>
        <v>399568.10334725294</v>
      </c>
      <c r="E300" s="189">
        <f>'[1]SCC x Ano'!E44</f>
        <v>7234.2185868542556</v>
      </c>
      <c r="F300" s="189">
        <f>'[1]SCC x Ano'!F44</f>
        <v>310902.06616635004</v>
      </c>
      <c r="G300" s="189">
        <f>'[1]SCC x Ano'!G44</f>
        <v>23163.193539817476</v>
      </c>
      <c r="H300" s="189">
        <f>'[1]SCC x Ano'!H44</f>
        <v>14745.032590767245</v>
      </c>
      <c r="I300" s="189">
        <f>'[1]SCC x Ano'!I44</f>
        <v>19047.608927609028</v>
      </c>
      <c r="J300" s="189">
        <f>'[1]SCC x Ano'!J44</f>
        <v>7739.0434350448832</v>
      </c>
      <c r="K300" s="189">
        <f>'[1]SCC x Ano'!K44</f>
        <v>49190.639886986442</v>
      </c>
      <c r="L300" s="190">
        <f t="shared" si="12"/>
        <v>927850.84234910295</v>
      </c>
      <c r="M300" s="132"/>
      <c r="N300" s="122" t="s">
        <v>535</v>
      </c>
      <c r="O300" s="9">
        <f>B300/'Total x Ano'!$K$30</f>
        <v>4.7247465257313568E-4</v>
      </c>
      <c r="P300" s="9">
        <f>C300/'Total x Ano'!$K$30</f>
        <v>5.9413398620092482E-5</v>
      </c>
      <c r="Q300" s="9">
        <f>D300/'Total x Ano'!$K$30</f>
        <v>2.2078062912129453E-3</v>
      </c>
      <c r="R300" s="9">
        <f>E300/'Total x Ano'!$K$30</f>
        <v>3.9972543289287198E-5</v>
      </c>
      <c r="S300" s="9">
        <f>F300/'Total x Ano'!$K$30</f>
        <v>1.7178837146483408E-3</v>
      </c>
      <c r="T300" s="9">
        <f>G300/'Total x Ano'!$K$30</f>
        <v>1.2798780481571107E-4</v>
      </c>
      <c r="U300" s="9">
        <f>H300/'Total x Ano'!$K$30</f>
        <v>8.1473409527246367E-5</v>
      </c>
      <c r="V300" s="9">
        <f>I300/'Total x Ano'!$K$30</f>
        <v>1.0524721685902858E-4</v>
      </c>
      <c r="W300" s="9">
        <f>J300/'Total x Ano'!$K$30</f>
        <v>4.2761943810647785E-5</v>
      </c>
      <c r="X300" s="9">
        <f>K300/'Total x Ano'!$K$30</f>
        <v>2.7180198644859068E-4</v>
      </c>
      <c r="Y300" s="9">
        <f>L300/'Total x Ano'!$K$30</f>
        <v>5.1268229618050267E-3</v>
      </c>
    </row>
    <row r="301" spans="1:25" x14ac:dyDescent="0.25">
      <c r="A301" s="122" t="s">
        <v>536</v>
      </c>
      <c r="B301" s="189">
        <f>'[1]SCC x Ano'!B45</f>
        <v>67336.729941354643</v>
      </c>
      <c r="C301" s="189">
        <f>'[1]SCC x Ano'!C45</f>
        <v>63567.102874350305</v>
      </c>
      <c r="D301" s="189">
        <f>'[1]SCC x Ano'!D45</f>
        <v>241900.53836859451</v>
      </c>
      <c r="E301" s="189">
        <f>'[1]SCC x Ano'!E45</f>
        <v>17174.106442743312</v>
      </c>
      <c r="F301" s="189">
        <f>'[1]SCC x Ano'!F45</f>
        <v>288869.38486308052</v>
      </c>
      <c r="G301" s="189">
        <f>'[1]SCC x Ano'!G45</f>
        <v>12924.484769376577</v>
      </c>
      <c r="H301" s="189">
        <f>'[1]SCC x Ano'!H45</f>
        <v>10747.159407559217</v>
      </c>
      <c r="I301" s="189">
        <f>'[1]SCC x Ano'!I45</f>
        <v>24676.40698311606</v>
      </c>
      <c r="J301" s="189">
        <f>'[1]SCC x Ano'!J45</f>
        <v>14433.272590370927</v>
      </c>
      <c r="K301" s="189">
        <f>'[1]SCC x Ano'!K45</f>
        <v>41446.541507149632</v>
      </c>
      <c r="L301" s="190">
        <f t="shared" si="12"/>
        <v>783075.72774769575</v>
      </c>
      <c r="M301" s="132"/>
      <c r="N301" s="122" t="s">
        <v>536</v>
      </c>
      <c r="O301" s="9">
        <f>B301/'Total x Ano'!$K$30</f>
        <v>3.7206787716242761E-4</v>
      </c>
      <c r="P301" s="9">
        <f>C301/'Total x Ano'!$K$30</f>
        <v>3.5123887133253572E-4</v>
      </c>
      <c r="Q301" s="9">
        <f>D301/'Total x Ano'!$K$30</f>
        <v>1.3366170271950793E-3</v>
      </c>
      <c r="R301" s="9">
        <f>E301/'Total x Ano'!$K$30</f>
        <v>9.4895212937697428E-5</v>
      </c>
      <c r="S301" s="9">
        <f>F301/'Total x Ano'!$K$30</f>
        <v>1.5961425346438566E-3</v>
      </c>
      <c r="T301" s="9">
        <f>G301/'Total x Ano'!$K$30</f>
        <v>7.1414005636272662E-5</v>
      </c>
      <c r="U301" s="9">
        <f>H301/'Total x Ano'!$K$30</f>
        <v>5.9383233931604967E-5</v>
      </c>
      <c r="V301" s="9">
        <f>I301/'Total x Ano'!$K$30</f>
        <v>1.3634903818763303E-4</v>
      </c>
      <c r="W301" s="9">
        <f>J301/'Total x Ano'!$K$30</f>
        <v>7.9750785312606909E-5</v>
      </c>
      <c r="X301" s="9">
        <f>K301/'Total x Ano'!$K$30</f>
        <v>2.2901211163238997E-4</v>
      </c>
      <c r="Y301" s="9">
        <f>L301/'Total x Ano'!$K$30</f>
        <v>4.3268706979721046E-3</v>
      </c>
    </row>
    <row r="302" spans="1:25" x14ac:dyDescent="0.25">
      <c r="A302" s="122" t="s">
        <v>537</v>
      </c>
      <c r="B302" s="189">
        <f>'[1]SCC x Ano'!B46</f>
        <v>253443.10126526488</v>
      </c>
      <c r="C302" s="189">
        <f>'[1]SCC x Ano'!C46</f>
        <v>305203.22851559916</v>
      </c>
      <c r="D302" s="189">
        <f>'[1]SCC x Ano'!D46</f>
        <v>1096851.5246183535</v>
      </c>
      <c r="E302" s="189">
        <f>'[1]SCC x Ano'!E46</f>
        <v>29424.503235178654</v>
      </c>
      <c r="F302" s="189">
        <f>'[1]SCC x Ano'!F46</f>
        <v>1423031.4833977323</v>
      </c>
      <c r="G302" s="189">
        <f>'[1]SCC x Ano'!G46</f>
        <v>52249.758071013537</v>
      </c>
      <c r="H302" s="189">
        <f>'[1]SCC x Ano'!H46</f>
        <v>141391.03882780249</v>
      </c>
      <c r="I302" s="189">
        <f>'[1]SCC x Ano'!I46</f>
        <v>62491.08209938497</v>
      </c>
      <c r="J302" s="189">
        <f>'[1]SCC x Ano'!J46</f>
        <v>3286.3671606410267</v>
      </c>
      <c r="K302" s="189">
        <f>'[1]SCC x Ano'!K46</f>
        <v>254712.60725467012</v>
      </c>
      <c r="L302" s="190">
        <f t="shared" si="12"/>
        <v>3622084.6944456412</v>
      </c>
      <c r="M302" s="132"/>
      <c r="N302" s="122" t="s">
        <v>537</v>
      </c>
      <c r="O302" s="9">
        <f>B302/'Total x Ano'!$K$30</f>
        <v>1.4003952486459613E-3</v>
      </c>
      <c r="P302" s="9">
        <f>C302/'Total x Ano'!$K$30</f>
        <v>1.686394890809481E-3</v>
      </c>
      <c r="Q302" s="9">
        <f>D302/'Total x Ano'!$K$30</f>
        <v>6.0606331593849446E-3</v>
      </c>
      <c r="R302" s="9">
        <f>E302/'Total x Ano'!$K$30</f>
        <v>1.6258455771176792E-4</v>
      </c>
      <c r="S302" s="9">
        <f>F302/'Total x Ano'!$K$30</f>
        <v>7.8629345919265636E-3</v>
      </c>
      <c r="T302" s="9">
        <f>G302/'Total x Ano'!$K$30</f>
        <v>2.887050883620817E-4</v>
      </c>
      <c r="U302" s="9">
        <f>H302/'Total x Ano'!$K$30</f>
        <v>7.8125361466569202E-4</v>
      </c>
      <c r="V302" s="9">
        <f>I302/'Total x Ano'!$K$30</f>
        <v>3.4529333810167197E-4</v>
      </c>
      <c r="W302" s="9">
        <f>J302/'Total x Ano'!$K$30</f>
        <v>1.8158762002564554E-5</v>
      </c>
      <c r="X302" s="9">
        <f>K302/'Total x Ano'!$K$30</f>
        <v>1.4074098809118043E-3</v>
      </c>
      <c r="Y302" s="9">
        <f>L302/'Total x Ano'!$K$30</f>
        <v>2.0013763132522538E-2</v>
      </c>
    </row>
    <row r="303" spans="1:25" x14ac:dyDescent="0.25">
      <c r="A303" s="122" t="s">
        <v>538</v>
      </c>
      <c r="B303" s="189">
        <f>'[1]SCC x Ano'!B47</f>
        <v>81216.183726284653</v>
      </c>
      <c r="C303" s="189">
        <f>'[1]SCC x Ano'!C47</f>
        <v>21524.885333865699</v>
      </c>
      <c r="D303" s="189">
        <f>'[1]SCC x Ano'!D47</f>
        <v>923899.01976421615</v>
      </c>
      <c r="E303" s="189">
        <f>'[1]SCC x Ano'!E47</f>
        <v>6878.9825355854273</v>
      </c>
      <c r="F303" s="189">
        <f>'[1]SCC x Ano'!F47</f>
        <v>296768.04643046181</v>
      </c>
      <c r="G303" s="189">
        <f>'[1]SCC x Ano'!G47</f>
        <v>26023.68823191692</v>
      </c>
      <c r="H303" s="189">
        <f>'[1]SCC x Ano'!H47</f>
        <v>18943.623179397153</v>
      </c>
      <c r="I303" s="189">
        <f>'[1]SCC x Ano'!I47</f>
        <v>16056.597908867734</v>
      </c>
      <c r="J303" s="189">
        <f>'[1]SCC x Ano'!J47</f>
        <v>11578.706774763627</v>
      </c>
      <c r="K303" s="189">
        <f>'[1]SCC x Ano'!K47</f>
        <v>99749.166298262775</v>
      </c>
      <c r="L303" s="190">
        <f t="shared" si="12"/>
        <v>1502638.9001836216</v>
      </c>
      <c r="M303" s="132"/>
      <c r="N303" s="122" t="s">
        <v>538</v>
      </c>
      <c r="O303" s="9">
        <f>B303/'Total x Ano'!$K$30</f>
        <v>4.4875854673355887E-4</v>
      </c>
      <c r="P303" s="9">
        <f>C303/'Total x Ano'!$K$30</f>
        <v>1.1893536260687279E-4</v>
      </c>
      <c r="Q303" s="9">
        <f>D303/'Total x Ano'!$K$30</f>
        <v>5.1049872379532457E-3</v>
      </c>
      <c r="R303" s="9">
        <f>E303/'Total x Ano'!$K$30</f>
        <v>3.8009692945911922E-5</v>
      </c>
      <c r="S303" s="9">
        <f>F303/'Total x Ano'!$K$30</f>
        <v>1.6397864455429977E-3</v>
      </c>
      <c r="T303" s="9">
        <f>G303/'Total x Ano'!$K$30</f>
        <v>1.4379341623537396E-4</v>
      </c>
      <c r="U303" s="9">
        <f>H303/'Total x Ano'!$K$30</f>
        <v>1.0467264549766258E-4</v>
      </c>
      <c r="V303" s="9">
        <f>I303/'Total x Ano'!$K$30</f>
        <v>8.8720439849189803E-5</v>
      </c>
      <c r="W303" s="9">
        <f>J303/'Total x Ano'!$K$30</f>
        <v>6.3977933792219046E-5</v>
      </c>
      <c r="X303" s="9">
        <f>K303/'Total x Ano'!$K$30</f>
        <v>5.5116220502004923E-4</v>
      </c>
      <c r="Y303" s="9">
        <f>L303/'Total x Ano'!$K$30</f>
        <v>8.3028039261770787E-3</v>
      </c>
    </row>
    <row r="304" spans="1:25" x14ac:dyDescent="0.25">
      <c r="A304" s="122" t="s">
        <v>539</v>
      </c>
      <c r="B304" s="189">
        <f>'[1]SCC x Ano'!B48</f>
        <v>64939.228436077559</v>
      </c>
      <c r="C304" s="189">
        <f>'[1]SCC x Ano'!C48</f>
        <v>27939.282020084822</v>
      </c>
      <c r="D304" s="189">
        <f>'[1]SCC x Ano'!D48</f>
        <v>449119.30021067517</v>
      </c>
      <c r="E304" s="189">
        <f>'[1]SCC x Ano'!E48</f>
        <v>12837.416639328649</v>
      </c>
      <c r="F304" s="189">
        <f>'[1]SCC x Ano'!F48</f>
        <v>297999.12440651865</v>
      </c>
      <c r="G304" s="189">
        <f>'[1]SCC x Ano'!G48</f>
        <v>29616.499630051934</v>
      </c>
      <c r="H304" s="189">
        <f>'[1]SCC x Ano'!H48</f>
        <v>11883.603002664935</v>
      </c>
      <c r="I304" s="189">
        <f>'[1]SCC x Ano'!I48</f>
        <v>15795.793115273682</v>
      </c>
      <c r="J304" s="189">
        <f>'[1]SCC x Ano'!J48</f>
        <v>0</v>
      </c>
      <c r="K304" s="189">
        <f>'[1]SCC x Ano'!K48</f>
        <v>113549.61123354579</v>
      </c>
      <c r="L304" s="190">
        <f t="shared" si="12"/>
        <v>1023679.8586942212</v>
      </c>
      <c r="M304" s="132"/>
      <c r="N304" s="122" t="s">
        <v>539</v>
      </c>
      <c r="O304" s="9">
        <f>B304/'Total x Ano'!$K$30</f>
        <v>3.5882052617970146E-4</v>
      </c>
      <c r="P304" s="9">
        <f>C304/'Total x Ano'!$K$30</f>
        <v>1.5437799488791473E-4</v>
      </c>
      <c r="Q304" s="9">
        <f>D304/'Total x Ano'!$K$30</f>
        <v>2.4816005286801912E-3</v>
      </c>
      <c r="R304" s="9">
        <f>E304/'Total x Ano'!$K$30</f>
        <v>7.0932912266522623E-5</v>
      </c>
      <c r="S304" s="9">
        <f>F304/'Total x Ano'!$K$30</f>
        <v>1.6465887445196751E-3</v>
      </c>
      <c r="T304" s="9">
        <f>G304/'Total x Ano'!$K$30</f>
        <v>1.6364543030129755E-4</v>
      </c>
      <c r="U304" s="9">
        <f>H304/'Total x Ano'!$K$30</f>
        <v>6.56626323567153E-5</v>
      </c>
      <c r="V304" s="9">
        <f>I304/'Total x Ano'!$K$30</f>
        <v>8.7279367703410867E-5</v>
      </c>
      <c r="W304" s="9">
        <f>J304/'Total x Ano'!$K$30</f>
        <v>0</v>
      </c>
      <c r="X304" s="9">
        <f>K304/'Total x Ano'!$K$30</f>
        <v>6.2741631262877454E-4</v>
      </c>
      <c r="Y304" s="9">
        <f>L304/'Total x Ano'!$K$30</f>
        <v>5.6563244495242034E-3</v>
      </c>
    </row>
    <row r="305" spans="1:25" x14ac:dyDescent="0.25">
      <c r="A305" s="122" t="s">
        <v>540</v>
      </c>
      <c r="B305" s="189">
        <f>'[1]SCC x Ano'!B49</f>
        <v>235083.71149030348</v>
      </c>
      <c r="C305" s="189">
        <f>'[1]SCC x Ano'!C49</f>
        <v>78779.077607076018</v>
      </c>
      <c r="D305" s="189">
        <f>'[1]SCC x Ano'!D49</f>
        <v>1073293.3589067708</v>
      </c>
      <c r="E305" s="189">
        <f>'[1]SCC x Ano'!E49</f>
        <v>18778.139891669973</v>
      </c>
      <c r="F305" s="189">
        <f>'[1]SCC x Ano'!F49</f>
        <v>2125028.4293095074</v>
      </c>
      <c r="G305" s="189">
        <f>'[1]SCC x Ano'!G49</f>
        <v>75020.733965304928</v>
      </c>
      <c r="H305" s="189">
        <f>'[1]SCC x Ano'!H49</f>
        <v>64061.304754169112</v>
      </c>
      <c r="I305" s="189">
        <f>'[1]SCC x Ano'!I49</f>
        <v>51217.053866766233</v>
      </c>
      <c r="J305" s="189">
        <f>'[1]SCC x Ano'!J49</f>
        <v>24238.064542782628</v>
      </c>
      <c r="K305" s="189">
        <f>'[1]SCC x Ano'!K49</f>
        <v>359346.64471758832</v>
      </c>
      <c r="L305" s="190">
        <f t="shared" si="12"/>
        <v>4104846.5190519392</v>
      </c>
      <c r="M305" s="132"/>
      <c r="N305" s="122" t="s">
        <v>540</v>
      </c>
      <c r="O305" s="9">
        <f>B305/'Total x Ano'!$K$30</f>
        <v>1.2989507742036069E-3</v>
      </c>
      <c r="P305" s="9">
        <f>C305/'Total x Ano'!$K$30</f>
        <v>4.3529236117653453E-4</v>
      </c>
      <c r="Q305" s="9">
        <f>D305/'Total x Ano'!$K$30</f>
        <v>5.930462943014427E-3</v>
      </c>
      <c r="R305" s="9">
        <f>E305/'Total x Ano'!$K$30</f>
        <v>1.0375827059968142E-4</v>
      </c>
      <c r="S305" s="9">
        <f>F305/'Total x Ano'!$K$30</f>
        <v>1.1741805954812458E-2</v>
      </c>
      <c r="T305" s="9">
        <f>G305/'Total x Ano'!$K$30</f>
        <v>4.1452570170764518E-4</v>
      </c>
      <c r="U305" s="9">
        <f>H305/'Total x Ano'!$K$30</f>
        <v>3.5396957483527496E-4</v>
      </c>
      <c r="V305" s="9">
        <f>I305/'Total x Ano'!$K$30</f>
        <v>2.829989000552594E-4</v>
      </c>
      <c r="W305" s="9">
        <f>J305/'Total x Ano'!$K$30</f>
        <v>1.3392698500228975E-4</v>
      </c>
      <c r="X305" s="9">
        <f>K305/'Total x Ano'!$K$30</f>
        <v>1.9855633527490605E-3</v>
      </c>
      <c r="Y305" s="9">
        <f>L305/'Total x Ano'!$K$30</f>
        <v>2.2681254818156239E-2</v>
      </c>
    </row>
    <row r="306" spans="1:25" x14ac:dyDescent="0.25">
      <c r="A306" s="122" t="s">
        <v>541</v>
      </c>
      <c r="B306" s="189">
        <f>'[1]SCC x Ano'!B50</f>
        <v>43374.605967612857</v>
      </c>
      <c r="C306" s="189">
        <f>'[1]SCC x Ano'!C50</f>
        <v>6277.3944640147583</v>
      </c>
      <c r="D306" s="189">
        <f>'[1]SCC x Ano'!D50</f>
        <v>223780.28060652473</v>
      </c>
      <c r="E306" s="189">
        <f>'[1]SCC x Ano'!E50</f>
        <v>5874.7166591111854</v>
      </c>
      <c r="F306" s="189">
        <f>'[1]SCC x Ano'!F50</f>
        <v>192369.16191940053</v>
      </c>
      <c r="G306" s="189">
        <f>'[1]SCC x Ano'!G50</f>
        <v>22323.799153275882</v>
      </c>
      <c r="H306" s="189">
        <f>'[1]SCC x Ano'!H50</f>
        <v>19136.541422059636</v>
      </c>
      <c r="I306" s="189">
        <f>'[1]SCC x Ano'!I50</f>
        <v>10809.125795603104</v>
      </c>
      <c r="J306" s="189">
        <f>'[1]SCC x Ano'!J50</f>
        <v>724.4792166851272</v>
      </c>
      <c r="K306" s="189">
        <f>'[1]SCC x Ano'!K50</f>
        <v>42311.343920264939</v>
      </c>
      <c r="L306" s="190">
        <f t="shared" si="12"/>
        <v>566981.44912455278</v>
      </c>
      <c r="M306" s="132"/>
      <c r="N306" s="122" t="s">
        <v>541</v>
      </c>
      <c r="O306" s="9">
        <f>B306/'Total x Ano'!$K$30</f>
        <v>2.3966559675799159E-4</v>
      </c>
      <c r="P306" s="9">
        <f>C306/'Total x Ano'!$K$30</f>
        <v>3.4685628992843837E-5</v>
      </c>
      <c r="Q306" s="9">
        <f>D306/'Total x Ano'!$K$30</f>
        <v>1.2364938723427267E-3</v>
      </c>
      <c r="R306" s="9">
        <f>E306/'Total x Ano'!$K$30</f>
        <v>3.2460640102213358E-5</v>
      </c>
      <c r="S306" s="9">
        <f>F306/'Total x Ano'!$K$30</f>
        <v>1.0629323070663324E-3</v>
      </c>
      <c r="T306" s="9">
        <f>G306/'Total x Ano'!$K$30</f>
        <v>1.2334974639240199E-4</v>
      </c>
      <c r="U306" s="9">
        <f>H306/'Total x Ano'!$K$30</f>
        <v>1.0573861174039296E-4</v>
      </c>
      <c r="V306" s="9">
        <f>I306/'Total x Ano'!$K$30</f>
        <v>5.9725628082241505E-5</v>
      </c>
      <c r="W306" s="9">
        <f>J306/'Total x Ano'!$K$30</f>
        <v>4.0030967413341382E-6</v>
      </c>
      <c r="X306" s="9">
        <f>K306/'Total x Ano'!$K$30</f>
        <v>2.3379056164463428E-4</v>
      </c>
      <c r="Y306" s="9">
        <f>L306/'Total x Ano'!$K$30</f>
        <v>3.1328456898631128E-3</v>
      </c>
    </row>
    <row r="307" spans="1:25" x14ac:dyDescent="0.25">
      <c r="A307" s="122" t="s">
        <v>542</v>
      </c>
      <c r="B307" s="189">
        <f>'[1]SCC x Ano'!B51</f>
        <v>121715.92170510144</v>
      </c>
      <c r="C307" s="189">
        <f>'[1]SCC x Ano'!C51</f>
        <v>11592.806683148789</v>
      </c>
      <c r="D307" s="189">
        <f>'[1]SCC x Ano'!D51</f>
        <v>253136.76831004326</v>
      </c>
      <c r="E307" s="189">
        <f>'[1]SCC x Ano'!E51</f>
        <v>13697.335315870736</v>
      </c>
      <c r="F307" s="189">
        <f>'[1]SCC x Ano'!F51</f>
        <v>232236.10682479228</v>
      </c>
      <c r="G307" s="189">
        <f>'[1]SCC x Ano'!G51</f>
        <v>21218.256594253697</v>
      </c>
      <c r="H307" s="189">
        <f>'[1]SCC x Ano'!H51</f>
        <v>27442.045184286813</v>
      </c>
      <c r="I307" s="189">
        <f>'[1]SCC x Ano'!I51</f>
        <v>4171.3782732473983</v>
      </c>
      <c r="J307" s="189">
        <f>'[1]SCC x Ano'!J51</f>
        <v>499.17979451747397</v>
      </c>
      <c r="K307" s="189">
        <f>'[1]SCC x Ano'!K51</f>
        <v>60006.126616984431</v>
      </c>
      <c r="L307" s="190">
        <f t="shared" si="12"/>
        <v>745715.92530224635</v>
      </c>
      <c r="M307" s="132"/>
      <c r="N307" s="122" t="s">
        <v>542</v>
      </c>
      <c r="O307" s="9">
        <f>B307/'Total x Ano'!$K$30</f>
        <v>6.7253911268228559E-4</v>
      </c>
      <c r="P307" s="9">
        <f>C307/'Total x Ano'!$K$30</f>
        <v>6.405584257967607E-5</v>
      </c>
      <c r="Q307" s="9">
        <f>D307/'Total x Ano'!$K$30</f>
        <v>1.3987026114707752E-3</v>
      </c>
      <c r="R307" s="9">
        <f>E307/'Total x Ano'!$K$30</f>
        <v>7.5684377281114067E-5</v>
      </c>
      <c r="S307" s="9">
        <f>F307/'Total x Ano'!$K$30</f>
        <v>1.2832163863915268E-3</v>
      </c>
      <c r="T307" s="9">
        <f>G307/'Total x Ano'!$K$30</f>
        <v>1.172410910804148E-4</v>
      </c>
      <c r="U307" s="9">
        <f>H307/'Total x Ano'!$K$30</f>
        <v>1.516305217910855E-4</v>
      </c>
      <c r="V307" s="9">
        <f>I307/'Total x Ano'!$K$30</f>
        <v>2.3048874816468544E-5</v>
      </c>
      <c r="W307" s="9">
        <f>J307/'Total x Ano'!$K$30</f>
        <v>2.7582088799121891E-6</v>
      </c>
      <c r="X307" s="9">
        <f>K307/'Total x Ano'!$K$30</f>
        <v>3.3156276175819437E-4</v>
      </c>
      <c r="Y307" s="9">
        <f>L307/'Total x Ano'!$K$30</f>
        <v>4.1204397887314535E-3</v>
      </c>
    </row>
    <row r="308" spans="1:25" x14ac:dyDescent="0.25">
      <c r="A308" s="122" t="s">
        <v>543</v>
      </c>
      <c r="B308" s="189">
        <f>'[1]SCC x Ano'!B52</f>
        <v>260353.00177803304</v>
      </c>
      <c r="C308" s="189">
        <f>'[1]SCC x Ano'!C52</f>
        <v>127925.31398994294</v>
      </c>
      <c r="D308" s="189">
        <f>'[1]SCC x Ano'!D52</f>
        <v>1357687.8625953186</v>
      </c>
      <c r="E308" s="189">
        <f>'[1]SCC x Ano'!E52</f>
        <v>31158.868766032803</v>
      </c>
      <c r="F308" s="189">
        <f>'[1]SCC x Ano'!F52</f>
        <v>1397884.2532537174</v>
      </c>
      <c r="G308" s="189">
        <f>'[1]SCC x Ano'!G52</f>
        <v>126557.37267080825</v>
      </c>
      <c r="H308" s="189">
        <f>'[1]SCC x Ano'!H52</f>
        <v>43491.700383979856</v>
      </c>
      <c r="I308" s="189">
        <f>'[1]SCC x Ano'!I52</f>
        <v>96984.049668281077</v>
      </c>
      <c r="J308" s="189">
        <f>'[1]SCC x Ano'!J52</f>
        <v>35892.418368963466</v>
      </c>
      <c r="K308" s="189">
        <f>'[1]SCC x Ano'!K52</f>
        <v>432862.02900541981</v>
      </c>
      <c r="L308" s="190">
        <f t="shared" si="12"/>
        <v>3910796.8704804974</v>
      </c>
      <c r="M308" s="132"/>
      <c r="N308" s="122" t="s">
        <v>543</v>
      </c>
      <c r="O308" s="9">
        <f>B308/'Total x Ano'!$K$30</f>
        <v>1.4385757783127319E-3</v>
      </c>
      <c r="P308" s="9">
        <f>C308/'Total x Ano'!$K$30</f>
        <v>7.068489968703334E-4</v>
      </c>
      <c r="Q308" s="9">
        <f>D308/'Total x Ano'!$K$30</f>
        <v>7.5018796030782058E-3</v>
      </c>
      <c r="R308" s="9">
        <f>E308/'Total x Ano'!$K$30</f>
        <v>1.7216776292310802E-4</v>
      </c>
      <c r="S308" s="9">
        <f>F308/'Total x Ano'!$K$30</f>
        <v>7.7239840289225776E-3</v>
      </c>
      <c r="T308" s="9">
        <f>G308/'Total x Ano'!$K$30</f>
        <v>6.9929046197954661E-4</v>
      </c>
      <c r="U308" s="9">
        <f>H308/'Total x Ano'!$K$30</f>
        <v>2.403125998269435E-4</v>
      </c>
      <c r="V308" s="9">
        <f>I308/'Total x Ano'!$K$30</f>
        <v>5.3588360334872018E-4</v>
      </c>
      <c r="W308" s="9">
        <f>J308/'Total x Ano'!$K$30</f>
        <v>1.98322905201911E-4</v>
      </c>
      <c r="X308" s="9">
        <f>K308/'Total x Ano'!$K$30</f>
        <v>2.3917712721798936E-3</v>
      </c>
      <c r="Y308" s="9">
        <f>L308/'Total x Ano'!$K$30</f>
        <v>2.160903701264397E-2</v>
      </c>
    </row>
    <row r="309" spans="1:25" x14ac:dyDescent="0.25">
      <c r="A309" s="122" t="s">
        <v>544</v>
      </c>
      <c r="B309" s="189">
        <f>'[1]SCC x Ano'!B53</f>
        <v>837812.9806859591</v>
      </c>
      <c r="C309" s="189">
        <f>'[1]SCC x Ano'!C53</f>
        <v>375209.94934176898</v>
      </c>
      <c r="D309" s="189">
        <f>'[1]SCC x Ano'!D53</f>
        <v>2601545.0868798397</v>
      </c>
      <c r="E309" s="189">
        <f>'[1]SCC x Ano'!E53</f>
        <v>114818.0005710905</v>
      </c>
      <c r="F309" s="189">
        <f>'[1]SCC x Ano'!F53</f>
        <v>3812795.1800627462</v>
      </c>
      <c r="G309" s="189">
        <f>'[1]SCC x Ano'!G53</f>
        <v>325095.47138809902</v>
      </c>
      <c r="H309" s="189">
        <f>'[1]SCC x Ano'!H53</f>
        <v>264738.9032678706</v>
      </c>
      <c r="I309" s="189">
        <f>'[1]SCC x Ano'!I53</f>
        <v>272629.45975878165</v>
      </c>
      <c r="J309" s="189">
        <f>'[1]SCC x Ano'!J53</f>
        <v>171629.31150219729</v>
      </c>
      <c r="K309" s="189">
        <f>'[1]SCC x Ano'!K53</f>
        <v>894163.86582503794</v>
      </c>
      <c r="L309" s="190">
        <f t="shared" si="12"/>
        <v>9670438.209283391</v>
      </c>
      <c r="M309" s="132"/>
      <c r="N309" s="122" t="s">
        <v>544</v>
      </c>
      <c r="O309" s="9">
        <f>B309/'Total x Ano'!$K$30</f>
        <v>4.6293203940024844E-3</v>
      </c>
      <c r="P309" s="9">
        <f>C309/'Total x Ano'!$K$30</f>
        <v>2.073215754067631E-3</v>
      </c>
      <c r="Q309" s="9">
        <f>D309/'Total x Ano'!$K$30</f>
        <v>1.4374790083521133E-2</v>
      </c>
      <c r="R309" s="9">
        <f>E309/'Total x Ano'!$K$30</f>
        <v>6.3442477485506214E-4</v>
      </c>
      <c r="S309" s="9">
        <f>F309/'Total x Ano'!$K$30</f>
        <v>2.1067530453833958E-2</v>
      </c>
      <c r="T309" s="9">
        <f>G309/'Total x Ano'!$K$30</f>
        <v>1.7963091171762262E-3</v>
      </c>
      <c r="U309" s="9">
        <f>H309/'Total x Ano'!$K$30</f>
        <v>1.4628099972626069E-3</v>
      </c>
      <c r="V309" s="9">
        <f>I309/'Total x Ano'!$K$30</f>
        <v>1.5064091237090556E-3</v>
      </c>
      <c r="W309" s="9">
        <f>J309/'Total x Ano'!$K$30</f>
        <v>9.4833464062016358E-4</v>
      </c>
      <c r="X309" s="9">
        <f>K309/'Total x Ano'!$K$30</f>
        <v>4.940686185423912E-3</v>
      </c>
      <c r="Y309" s="9">
        <f>L309/'Total x Ano'!$K$30</f>
        <v>5.3433830524472238E-2</v>
      </c>
    </row>
    <row r="310" spans="1:25" x14ac:dyDescent="0.25">
      <c r="A310" s="122" t="s">
        <v>545</v>
      </c>
      <c r="B310" s="189">
        <f>'[1]SCC x Ano'!B54</f>
        <v>144752.58983371279</v>
      </c>
      <c r="C310" s="189">
        <f>'[1]SCC x Ano'!C54</f>
        <v>22823.630676938359</v>
      </c>
      <c r="D310" s="189">
        <f>'[1]SCC x Ano'!D54</f>
        <v>657315.41652628093</v>
      </c>
      <c r="E310" s="189">
        <f>'[1]SCC x Ano'!E54</f>
        <v>13045.452083602093</v>
      </c>
      <c r="F310" s="189">
        <f>'[1]SCC x Ano'!F54</f>
        <v>922063.69969757821</v>
      </c>
      <c r="G310" s="189">
        <f>'[1]SCC x Ano'!G54</f>
        <v>59674.620891498205</v>
      </c>
      <c r="H310" s="189">
        <f>'[1]SCC x Ano'!H54</f>
        <v>29893.88737873287</v>
      </c>
      <c r="I310" s="189">
        <f>'[1]SCC x Ano'!I54</f>
        <v>70518.843192463566</v>
      </c>
      <c r="J310" s="189">
        <f>'[1]SCC x Ano'!J54</f>
        <v>3619.1109542240742</v>
      </c>
      <c r="K310" s="189">
        <f>'[1]SCC x Ano'!K54</f>
        <v>148427.71655078878</v>
      </c>
      <c r="L310" s="190">
        <f t="shared" si="12"/>
        <v>2072134.9677858199</v>
      </c>
      <c r="M310" s="132"/>
      <c r="N310" s="122" t="s">
        <v>545</v>
      </c>
      <c r="O310" s="9">
        <f>B310/'Total x Ano'!$K$30</f>
        <v>7.9982780363850906E-4</v>
      </c>
      <c r="P310" s="9">
        <f>C310/'Total x Ano'!$K$30</f>
        <v>1.2611155638985697E-4</v>
      </c>
      <c r="Q310" s="9">
        <f>D310/'Total x Ano'!$K$30</f>
        <v>3.6319843845412339E-3</v>
      </c>
      <c r="R310" s="9">
        <f>E310/'Total x Ano'!$K$30</f>
        <v>7.2082408331935598E-5</v>
      </c>
      <c r="S310" s="9">
        <f>F310/'Total x Ano'!$K$30</f>
        <v>5.0948462102897059E-3</v>
      </c>
      <c r="T310" s="9">
        <f>G310/'Total x Ano'!$K$30</f>
        <v>3.2973103289853225E-4</v>
      </c>
      <c r="U310" s="9">
        <f>H310/'Total x Ano'!$K$30</f>
        <v>1.6517813126394403E-4</v>
      </c>
      <c r="V310" s="9">
        <f>I310/'Total x Ano'!$K$30</f>
        <v>3.8965058608312622E-4</v>
      </c>
      <c r="W310" s="9">
        <f>J310/'Total x Ano'!$K$30</f>
        <v>1.9997331784988516E-5</v>
      </c>
      <c r="X310" s="9">
        <f>K310/'Total x Ano'!$K$30</f>
        <v>8.2013464950281365E-4</v>
      </c>
      <c r="Y310" s="9">
        <f>L310/'Total x Ano'!$K$30</f>
        <v>1.1449544094724647E-2</v>
      </c>
    </row>
    <row r="311" spans="1:25" x14ac:dyDescent="0.25">
      <c r="A311" s="122" t="s">
        <v>546</v>
      </c>
      <c r="B311" s="189">
        <f>'[1]SCC x Ano'!B55</f>
        <v>1245803.9415501193</v>
      </c>
      <c r="C311" s="189">
        <f>'[1]SCC x Ano'!C55</f>
        <v>551143.12649789895</v>
      </c>
      <c r="D311" s="189">
        <f>'[1]SCC x Ano'!D55</f>
        <v>17657544.410577923</v>
      </c>
      <c r="E311" s="189">
        <f>'[1]SCC x Ano'!E55</f>
        <v>595489.44029615785</v>
      </c>
      <c r="F311" s="189">
        <f>'[1]SCC x Ano'!F55</f>
        <v>6713887.7598342635</v>
      </c>
      <c r="G311" s="189">
        <f>'[1]SCC x Ano'!G55</f>
        <v>557723.49078349071</v>
      </c>
      <c r="H311" s="189">
        <f>'[1]SCC x Ano'!H55</f>
        <v>302868.03883127309</v>
      </c>
      <c r="I311" s="189">
        <f>'[1]SCC x Ano'!I55</f>
        <v>483204.73159076681</v>
      </c>
      <c r="J311" s="189">
        <f>'[1]SCC x Ano'!J55</f>
        <v>635439.4094836344</v>
      </c>
      <c r="K311" s="189">
        <f>'[1]SCC x Ano'!K55</f>
        <v>1106607.9919790421</v>
      </c>
      <c r="L311" s="190">
        <f t="shared" si="12"/>
        <v>29849712.341424569</v>
      </c>
      <c r="M311" s="132"/>
      <c r="N311" s="122" t="s">
        <v>546</v>
      </c>
      <c r="O311" s="9">
        <f>B311/'Total x Ano'!$K$30</f>
        <v>6.8836670313042088E-3</v>
      </c>
      <c r="P311" s="9">
        <f>C311/'Total x Ano'!$K$30</f>
        <v>3.0453313261177236E-3</v>
      </c>
      <c r="Q311" s="9">
        <f>D311/'Total x Ano'!$K$30</f>
        <v>9.7566440640447435E-2</v>
      </c>
      <c r="R311" s="9">
        <f>E311/'Total x Ano'!$K$30</f>
        <v>3.2903660768290699E-3</v>
      </c>
      <c r="S311" s="9">
        <f>F311/'Total x Ano'!$K$30</f>
        <v>3.7097464763791395E-2</v>
      </c>
      <c r="T311" s="9">
        <f>G311/'Total x Ano'!$K$30</f>
        <v>3.0816910093519395E-3</v>
      </c>
      <c r="U311" s="9">
        <f>H311/'Total x Ano'!$K$30</f>
        <v>1.6734918426606401E-3</v>
      </c>
      <c r="V311" s="9">
        <f>I311/'Total x Ano'!$K$30</f>
        <v>2.6699389601246861E-3</v>
      </c>
      <c r="W311" s="9">
        <f>J311/'Total x Ano'!$K$30</f>
        <v>3.5111089053156078E-3</v>
      </c>
      <c r="X311" s="9">
        <f>K311/'Total x Ano'!$K$30</f>
        <v>6.1145423424215648E-3</v>
      </c>
      <c r="Y311" s="9">
        <f>L311/'Total x Ano'!$K$30</f>
        <v>0.16493404289836427</v>
      </c>
    </row>
    <row r="312" spans="1:25" x14ac:dyDescent="0.25">
      <c r="A312" s="122" t="s">
        <v>547</v>
      </c>
      <c r="B312" s="189">
        <f>'[1]SCC x Ano'!B56</f>
        <v>6213559.9388640933</v>
      </c>
      <c r="C312" s="189">
        <f>'[1]SCC x Ano'!C56</f>
        <v>1810542.9243146856</v>
      </c>
      <c r="D312" s="189">
        <f>'[1]SCC x Ano'!D56</f>
        <v>23888875.747825604</v>
      </c>
      <c r="E312" s="189">
        <f>'[1]SCC x Ano'!E56</f>
        <v>4615465.8114188453</v>
      </c>
      <c r="F312" s="189">
        <f>'[1]SCC x Ano'!F56</f>
        <v>27463178.829256605</v>
      </c>
      <c r="G312" s="189">
        <f>'[1]SCC x Ano'!G56</f>
        <v>1791606.757550105</v>
      </c>
      <c r="H312" s="189">
        <f>'[1]SCC x Ano'!H56</f>
        <v>2624052.010804398</v>
      </c>
      <c r="I312" s="189">
        <f>'[1]SCC x Ano'!I56</f>
        <v>1125964.4749504842</v>
      </c>
      <c r="J312" s="189">
        <f>'[1]SCC x Ano'!J56</f>
        <v>626555.83153041918</v>
      </c>
      <c r="K312" s="189">
        <f>'[1]SCC x Ano'!K56</f>
        <v>12783974.288568329</v>
      </c>
      <c r="L312" s="190">
        <f t="shared" si="12"/>
        <v>82943776.615083575</v>
      </c>
      <c r="M312" s="132"/>
      <c r="N312" s="122" t="s">
        <v>547</v>
      </c>
      <c r="O312" s="9">
        <f>B312/'Total x Ano'!$K$30</f>
        <v>3.4332912484585046E-2</v>
      </c>
      <c r="P312" s="9">
        <f>C312/'Total x Ano'!$K$30</f>
        <v>1.0004122014061482E-2</v>
      </c>
      <c r="Q312" s="9">
        <f>D312/'Total x Ano'!$K$30</f>
        <v>0.13199754866373101</v>
      </c>
      <c r="R312" s="9">
        <f>E312/'Total x Ano'!$K$30</f>
        <v>2.5502672435474438E-2</v>
      </c>
      <c r="S312" s="9">
        <f>F312/'Total x Ano'!$K$30</f>
        <v>0.15174729536217313</v>
      </c>
      <c r="T312" s="9">
        <f>G312/'Total x Ano'!$K$30</f>
        <v>9.8994905688483369E-3</v>
      </c>
      <c r="U312" s="9">
        <f>H312/'Total x Ano'!$K$30</f>
        <v>1.4499151682508192E-2</v>
      </c>
      <c r="V312" s="9">
        <f>I312/'Total x Ano'!$K$30</f>
        <v>6.2214962371947066E-3</v>
      </c>
      <c r="W312" s="9">
        <f>J312/'Total x Ano'!$K$30</f>
        <v>3.4620228568315427E-3</v>
      </c>
      <c r="X312" s="9">
        <f>K312/'Total x Ano'!$K$30</f>
        <v>7.0637617528936172E-2</v>
      </c>
      <c r="Y312" s="9">
        <f>L312/'Total x Ano'!$K$30</f>
        <v>0.4583043298343441</v>
      </c>
    </row>
    <row r="313" spans="1:25" x14ac:dyDescent="0.25">
      <c r="A313" s="122" t="s">
        <v>548</v>
      </c>
      <c r="B313" s="189">
        <f>'[1]SCC x Ano'!B57</f>
        <v>954583.0755477153</v>
      </c>
      <c r="C313" s="189">
        <f>'[1]SCC x Ano'!C57</f>
        <v>278052.21639312431</v>
      </c>
      <c r="D313" s="189">
        <f>'[1]SCC x Ano'!D57</f>
        <v>2305104.4831245155</v>
      </c>
      <c r="E313" s="189">
        <f>'[1]SCC x Ano'!E57</f>
        <v>133754.3140201238</v>
      </c>
      <c r="F313" s="189">
        <f>'[1]SCC x Ano'!F57</f>
        <v>4153119.903589583</v>
      </c>
      <c r="G313" s="189">
        <f>'[1]SCC x Ano'!G57</f>
        <v>238334.16236404562</v>
      </c>
      <c r="H313" s="189">
        <f>'[1]SCC x Ano'!H57</f>
        <v>333698.54958038591</v>
      </c>
      <c r="I313" s="189">
        <f>'[1]SCC x Ano'!I57</f>
        <v>223842.41853433673</v>
      </c>
      <c r="J313" s="189">
        <f>'[1]SCC x Ano'!J57</f>
        <v>172117.21063257247</v>
      </c>
      <c r="K313" s="189">
        <f>'[1]SCC x Ano'!K57</f>
        <v>802029.83155504847</v>
      </c>
      <c r="L313" s="190">
        <f t="shared" si="12"/>
        <v>9594636.1653414499</v>
      </c>
      <c r="M313" s="132"/>
      <c r="N313" s="122" t="s">
        <v>548</v>
      </c>
      <c r="O313" s="9">
        <f>B313/'Total x Ano'!$K$30</f>
        <v>5.2745314303730886E-3</v>
      </c>
      <c r="P313" s="9">
        <f>C313/'Total x Ano'!$K$30</f>
        <v>1.5363724669106866E-3</v>
      </c>
      <c r="Q313" s="9">
        <f>D313/'Total x Ano'!$K$30</f>
        <v>1.2736812916526959E-2</v>
      </c>
      <c r="R313" s="9">
        <f>E313/'Total x Ano'!$K$30</f>
        <v>7.390570305704844E-4</v>
      </c>
      <c r="S313" s="9">
        <f>F313/'Total x Ano'!$K$30</f>
        <v>2.2947988526847013E-2</v>
      </c>
      <c r="T313" s="9">
        <f>G313/'Total x Ano'!$K$30</f>
        <v>1.3169110814158413E-3</v>
      </c>
      <c r="U313" s="9">
        <f>H313/'Total x Ano'!$K$30</f>
        <v>1.8438452693305459E-3</v>
      </c>
      <c r="V313" s="9">
        <f>I313/'Total x Ano'!$K$30</f>
        <v>1.2368372143332334E-3</v>
      </c>
      <c r="W313" s="9">
        <f>J313/'Total x Ano'!$K$30</f>
        <v>9.5103051839543113E-4</v>
      </c>
      <c r="X313" s="9">
        <f>K313/'Total x Ano'!$K$30</f>
        <v>4.4316012539890063E-3</v>
      </c>
      <c r="Y313" s="9">
        <f>L313/'Total x Ano'!$K$30</f>
        <v>5.3014987708692285E-2</v>
      </c>
    </row>
    <row r="314" spans="1:25" x14ac:dyDescent="0.25">
      <c r="A314" s="122" t="s">
        <v>549</v>
      </c>
      <c r="B314" s="189">
        <f>'[1]SCC x Ano'!B58</f>
        <v>579194.49999611126</v>
      </c>
      <c r="C314" s="189">
        <f>'[1]SCC x Ano'!C58</f>
        <v>103234.56430628715</v>
      </c>
      <c r="D314" s="189">
        <f>'[1]SCC x Ano'!D58</f>
        <v>1375313.8953683237</v>
      </c>
      <c r="E314" s="189">
        <f>'[1]SCC x Ano'!E58</f>
        <v>153771.28035131551</v>
      </c>
      <c r="F314" s="189">
        <f>'[1]SCC x Ano'!F58</f>
        <v>1446897.5980717936</v>
      </c>
      <c r="G314" s="189">
        <f>'[1]SCC x Ano'!G58</f>
        <v>221689.86527713641</v>
      </c>
      <c r="H314" s="189">
        <f>'[1]SCC x Ano'!H58</f>
        <v>306653.82216317707</v>
      </c>
      <c r="I314" s="189">
        <f>'[1]SCC x Ano'!I58</f>
        <v>76743.694968501804</v>
      </c>
      <c r="J314" s="189">
        <f>'[1]SCC x Ano'!J58</f>
        <v>6637.9806836169082</v>
      </c>
      <c r="K314" s="189">
        <f>'[1]SCC x Ano'!K58</f>
        <v>428917.40863053541</v>
      </c>
      <c r="L314" s="190">
        <f t="shared" si="12"/>
        <v>4699054.6098167989</v>
      </c>
      <c r="M314" s="132"/>
      <c r="N314" s="122" t="s">
        <v>549</v>
      </c>
      <c r="O314" s="9">
        <f>B314/'Total x Ano'!$K$30</f>
        <v>3.2003286804302973E-3</v>
      </c>
      <c r="P314" s="9">
        <f>C314/'Total x Ano'!$K$30</f>
        <v>5.7042070835160706E-4</v>
      </c>
      <c r="Q314" s="9">
        <f>D314/'Total x Ano'!$K$30</f>
        <v>7.5992719267381006E-3</v>
      </c>
      <c r="R314" s="9">
        <f>E314/'Total x Ano'!$K$30</f>
        <v>8.496604141408577E-4</v>
      </c>
      <c r="S314" s="9">
        <f>F314/'Total x Ano'!$K$30</f>
        <v>7.9948063746909884E-3</v>
      </c>
      <c r="T314" s="9">
        <f>G314/'Total x Ano'!$K$30</f>
        <v>1.2249433204422899E-3</v>
      </c>
      <c r="U314" s="9">
        <f>H314/'Total x Ano'!$K$30</f>
        <v>1.6944101196385269E-3</v>
      </c>
      <c r="V314" s="9">
        <f>I314/'Total x Ano'!$K$30</f>
        <v>4.2404589140874029E-4</v>
      </c>
      <c r="W314" s="9">
        <f>J314/'Total x Ano'!$K$30</f>
        <v>3.6678041594083047E-5</v>
      </c>
      <c r="X314" s="9">
        <f>K314/'Total x Ano'!$K$30</f>
        <v>2.3699753440085502E-3</v>
      </c>
      <c r="Y314" s="9">
        <f>L314/'Total x Ano'!$K$30</f>
        <v>2.5964540821444042E-2</v>
      </c>
    </row>
    <row r="315" spans="1:25" x14ac:dyDescent="0.25">
      <c r="A315" s="122" t="s">
        <v>550</v>
      </c>
      <c r="B315" s="189">
        <f>'[1]SCC x Ano'!B59</f>
        <v>1464865.6327483349</v>
      </c>
      <c r="C315" s="189">
        <f>'[1]SCC x Ano'!C59</f>
        <v>137267.76414748788</v>
      </c>
      <c r="D315" s="189">
        <f>'[1]SCC x Ano'!D59</f>
        <v>2115164.9693369302</v>
      </c>
      <c r="E315" s="189">
        <f>'[1]SCC x Ano'!E59</f>
        <v>192182.81159949137</v>
      </c>
      <c r="F315" s="189">
        <f>'[1]SCC x Ano'!F59</f>
        <v>3236087.4171628845</v>
      </c>
      <c r="G315" s="189">
        <f>'[1]SCC x Ano'!G59</f>
        <v>260192.72856169171</v>
      </c>
      <c r="H315" s="189">
        <f>'[1]SCC x Ano'!H59</f>
        <v>229275.09149459819</v>
      </c>
      <c r="I315" s="189">
        <f>'[1]SCC x Ano'!I59</f>
        <v>167112.92531947402</v>
      </c>
      <c r="J315" s="189">
        <f>'[1]SCC x Ano'!J59</f>
        <v>126077.21797531185</v>
      </c>
      <c r="K315" s="189">
        <f>'[1]SCC x Ano'!K59</f>
        <v>751989.61462453823</v>
      </c>
      <c r="L315" s="190">
        <f t="shared" si="12"/>
        <v>8680216.172970742</v>
      </c>
      <c r="M315" s="132"/>
      <c r="N315" s="122" t="s">
        <v>550</v>
      </c>
      <c r="O315" s="9">
        <f>B315/'Total x Ano'!$K$30</f>
        <v>8.0940884236515489E-3</v>
      </c>
      <c r="P315" s="9">
        <f>C315/'Total x Ano'!$K$30</f>
        <v>7.5847053537748835E-4</v>
      </c>
      <c r="Q315" s="9">
        <f>D315/'Total x Ano'!$K$30</f>
        <v>1.1687305586043889E-2</v>
      </c>
      <c r="R315" s="9">
        <f>E315/'Total x Ano'!$K$30</f>
        <v>1.0619026317613758E-3</v>
      </c>
      <c r="S315" s="9">
        <f>F315/'Total x Ano'!$K$30</f>
        <v>1.7880942194022073E-2</v>
      </c>
      <c r="T315" s="9">
        <f>G315/'Total x Ano'!$K$30</f>
        <v>1.4376901915694783E-3</v>
      </c>
      <c r="U315" s="9">
        <f>H315/'Total x Ano'!$K$30</f>
        <v>1.2668553500134578E-3</v>
      </c>
      <c r="V315" s="9">
        <f>I315/'Total x Ano'!$K$30</f>
        <v>9.2337943087185718E-4</v>
      </c>
      <c r="W315" s="9">
        <f>J315/'Total x Ano'!$K$30</f>
        <v>6.9663737593841414E-4</v>
      </c>
      <c r="X315" s="9">
        <f>K315/'Total x Ano'!$K$30</f>
        <v>4.1551049450310636E-3</v>
      </c>
      <c r="Y315" s="9">
        <f>L315/'Total x Ano'!$K$30</f>
        <v>4.7962376664280645E-2</v>
      </c>
    </row>
    <row r="316" spans="1:25" x14ac:dyDescent="0.25">
      <c r="A316" s="122" t="s">
        <v>551</v>
      </c>
      <c r="B316" s="189">
        <f>'[1]SCC x Ano'!B60</f>
        <v>91449.105777092758</v>
      </c>
      <c r="C316" s="189">
        <f>'[1]SCC x Ano'!C60</f>
        <v>41861.692609711223</v>
      </c>
      <c r="D316" s="189">
        <f>'[1]SCC x Ano'!D60</f>
        <v>474940.44966941728</v>
      </c>
      <c r="E316" s="189">
        <f>'[1]SCC x Ano'!E60</f>
        <v>5770.8146060493636</v>
      </c>
      <c r="F316" s="189">
        <f>'[1]SCC x Ano'!F60</f>
        <v>308327.44134184142</v>
      </c>
      <c r="G316" s="189">
        <f>'[1]SCC x Ano'!G60</f>
        <v>30046.066681456632</v>
      </c>
      <c r="H316" s="189">
        <f>'[1]SCC x Ano'!H60</f>
        <v>128151.19306801617</v>
      </c>
      <c r="I316" s="189">
        <f>'[1]SCC x Ano'!I60</f>
        <v>26261.915371086521</v>
      </c>
      <c r="J316" s="189">
        <f>'[1]SCC x Ano'!J60</f>
        <v>13424.525632595753</v>
      </c>
      <c r="K316" s="189">
        <f>'[1]SCC x Ano'!K60</f>
        <v>131995.73463915009</v>
      </c>
      <c r="L316" s="190">
        <f t="shared" si="12"/>
        <v>1252228.939396417</v>
      </c>
      <c r="M316" s="132"/>
      <c r="N316" s="122" t="s">
        <v>551</v>
      </c>
      <c r="O316" s="9">
        <f>B316/'Total x Ano'!$K$30</f>
        <v>5.0530037149886431E-4</v>
      </c>
      <c r="P316" s="9">
        <f>C316/'Total x Ano'!$K$30</f>
        <v>2.3130602150247515E-4</v>
      </c>
      <c r="Q316" s="9">
        <f>D316/'Total x Ano'!$K$30</f>
        <v>2.6242748206063825E-3</v>
      </c>
      <c r="R316" s="9">
        <f>E316/'Total x Ano'!$K$30</f>
        <v>3.1886531196877466E-5</v>
      </c>
      <c r="S316" s="9">
        <f>F316/'Total x Ano'!$K$30</f>
        <v>1.7036576719851627E-3</v>
      </c>
      <c r="T316" s="9">
        <f>G316/'Total x Ano'!$K$30</f>
        <v>1.6601899523464473E-4</v>
      </c>
      <c r="U316" s="9">
        <f>H316/'Total x Ano'!$K$30</f>
        <v>7.0809708760992396E-4</v>
      </c>
      <c r="V316" s="9">
        <f>I316/'Total x Ano'!$K$30</f>
        <v>1.4510973596207452E-4</v>
      </c>
      <c r="W316" s="9">
        <f>J316/'Total x Ano'!$K$30</f>
        <v>7.417697233564256E-5</v>
      </c>
      <c r="X316" s="9">
        <f>K316/'Total x Ano'!$K$30</f>
        <v>7.2934003217049737E-4</v>
      </c>
      <c r="Y316" s="9">
        <f>L316/'Total x Ano'!$K$30</f>
        <v>6.9191682401025445E-3</v>
      </c>
    </row>
    <row r="317" spans="1:25" x14ac:dyDescent="0.25">
      <c r="A317" s="122" t="s">
        <v>552</v>
      </c>
      <c r="B317" s="189">
        <f>'[1]SCC x Ano'!B61</f>
        <v>82369.744712027299</v>
      </c>
      <c r="C317" s="189">
        <f>'[1]SCC x Ano'!C61</f>
        <v>24647.688321749578</v>
      </c>
      <c r="D317" s="189">
        <f>'[1]SCC x Ano'!D61</f>
        <v>480922.42659931647</v>
      </c>
      <c r="E317" s="189">
        <f>'[1]SCC x Ano'!E61</f>
        <v>23641.24959097703</v>
      </c>
      <c r="F317" s="189">
        <f>'[1]SCC x Ano'!F61</f>
        <v>320837.3142090934</v>
      </c>
      <c r="G317" s="189">
        <f>'[1]SCC x Ano'!G61</f>
        <v>36778.037092562874</v>
      </c>
      <c r="H317" s="189">
        <f>'[1]SCC x Ano'!H61</f>
        <v>23449.513441990868</v>
      </c>
      <c r="I317" s="189">
        <f>'[1]SCC x Ano'!I61</f>
        <v>44640.974067210402</v>
      </c>
      <c r="J317" s="189">
        <f>'[1]SCC x Ano'!J61</f>
        <v>1273.7018688550827</v>
      </c>
      <c r="K317" s="189">
        <f>'[1]SCC x Ano'!K61</f>
        <v>121392.19209109273</v>
      </c>
      <c r="L317" s="190">
        <f t="shared" si="12"/>
        <v>1159952.8419948756</v>
      </c>
      <c r="M317" s="132"/>
      <c r="N317" s="122" t="s">
        <v>552</v>
      </c>
      <c r="O317" s="9">
        <f>B317/'Total x Ano'!$K$30</f>
        <v>4.5513252698945291E-4</v>
      </c>
      <c r="P317" s="9">
        <f>C317/'Total x Ano'!$K$30</f>
        <v>1.361903537463351E-4</v>
      </c>
      <c r="Q317" s="9">
        <f>D317/'Total x Ano'!$K$30</f>
        <v>2.6573281253849282E-3</v>
      </c>
      <c r="R317" s="9">
        <f>E317/'Total x Ano'!$K$30</f>
        <v>1.3062929483571202E-4</v>
      </c>
      <c r="S317" s="9">
        <f>F317/'Total x Ano'!$K$30</f>
        <v>1.7727807470935626E-3</v>
      </c>
      <c r="T317" s="9">
        <f>G317/'Total x Ano'!$K$30</f>
        <v>2.0321637535931114E-4</v>
      </c>
      <c r="U317" s="9">
        <f>H317/'Total x Ano'!$K$30</f>
        <v>1.2956986023010065E-4</v>
      </c>
      <c r="V317" s="9">
        <f>I317/'Total x Ano'!$K$30</f>
        <v>2.4666289067074671E-4</v>
      </c>
      <c r="W317" s="9">
        <f>J317/'Total x Ano'!$K$30</f>
        <v>7.0378165214655156E-6</v>
      </c>
      <c r="X317" s="9">
        <f>K317/'Total x Ano'!$K$30</f>
        <v>6.7075035058522894E-4</v>
      </c>
      <c r="Y317" s="9">
        <f>L317/'Total x Ano'!$K$30</f>
        <v>6.4092983414168426E-3</v>
      </c>
    </row>
    <row r="318" spans="1:25" x14ac:dyDescent="0.25">
      <c r="A318" s="122" t="s">
        <v>553</v>
      </c>
      <c r="B318" s="189">
        <f>'[1]SCC x Ano'!B62</f>
        <v>377811.08469868061</v>
      </c>
      <c r="C318" s="189">
        <f>'[1]SCC x Ano'!C62</f>
        <v>77852.565776191768</v>
      </c>
      <c r="D318" s="189">
        <f>'[1]SCC x Ano'!D62</f>
        <v>916151.01425042481</v>
      </c>
      <c r="E318" s="189">
        <f>'[1]SCC x Ano'!E62</f>
        <v>42438.312375644949</v>
      </c>
      <c r="F318" s="189">
        <f>'[1]SCC x Ano'!F62</f>
        <v>1037213.0642171947</v>
      </c>
      <c r="G318" s="189">
        <f>'[1]SCC x Ano'!G62</f>
        <v>74167.838061014743</v>
      </c>
      <c r="H318" s="189">
        <f>'[1]SCC x Ano'!H62</f>
        <v>85327.082225241291</v>
      </c>
      <c r="I318" s="189">
        <f>'[1]SCC x Ano'!I62</f>
        <v>101133.24982294618</v>
      </c>
      <c r="J318" s="189">
        <f>'[1]SCC x Ano'!J62</f>
        <v>11278.455456499021</v>
      </c>
      <c r="K318" s="189">
        <f>'[1]SCC x Ano'!K62</f>
        <v>252978.84087476906</v>
      </c>
      <c r="L318" s="190">
        <f t="shared" si="12"/>
        <v>2976351.5077586072</v>
      </c>
      <c r="M318" s="132"/>
      <c r="N318" s="122" t="s">
        <v>553</v>
      </c>
      <c r="O318" s="9">
        <f>B318/'Total x Ano'!$K$30</f>
        <v>2.0875882801956614E-3</v>
      </c>
      <c r="P318" s="9">
        <f>C318/'Total x Ano'!$K$30</f>
        <v>4.3017293689823639E-4</v>
      </c>
      <c r="Q318" s="9">
        <f>D318/'Total x Ano'!$K$30</f>
        <v>5.0621757743394081E-3</v>
      </c>
      <c r="R318" s="9">
        <f>E318/'Total x Ano'!$K$30</f>
        <v>2.3449212353665038E-4</v>
      </c>
      <c r="S318" s="9">
        <f>F318/'Total x Ano'!$K$30</f>
        <v>5.7311019306184137E-3</v>
      </c>
      <c r="T318" s="9">
        <f>G318/'Total x Ano'!$K$30</f>
        <v>4.0981304089346318E-4</v>
      </c>
      <c r="U318" s="9">
        <f>H318/'Total x Ano'!$K$30</f>
        <v>4.7147324165665831E-4</v>
      </c>
      <c r="V318" s="9">
        <f>I318/'Total x Ano'!$K$30</f>
        <v>5.588099333741429E-4</v>
      </c>
      <c r="W318" s="9">
        <f>J318/'Total x Ano'!$K$30</f>
        <v>6.2318900591479615E-5</v>
      </c>
      <c r="X318" s="9">
        <f>K318/'Total x Ano'!$K$30</f>
        <v>1.3978299862981635E-3</v>
      </c>
      <c r="Y318" s="9">
        <f>L318/'Total x Ano'!$K$30</f>
        <v>1.6445776148402279E-2</v>
      </c>
    </row>
    <row r="319" spans="1:25" x14ac:dyDescent="0.25">
      <c r="A319" s="122" t="s">
        <v>554</v>
      </c>
      <c r="B319" s="189">
        <f>'[1]SCC x Ano'!B63</f>
        <v>223527.36588799945</v>
      </c>
      <c r="C319" s="189">
        <f>'[1]SCC x Ano'!C63</f>
        <v>63201.704045122213</v>
      </c>
      <c r="D319" s="189">
        <f>'[1]SCC x Ano'!D63</f>
        <v>3272523.4567650161</v>
      </c>
      <c r="E319" s="189">
        <f>'[1]SCC x Ano'!E63</f>
        <v>37324.831640923461</v>
      </c>
      <c r="F319" s="189">
        <f>'[1]SCC x Ano'!F63</f>
        <v>1457763.0990621145</v>
      </c>
      <c r="G319" s="189">
        <f>'[1]SCC x Ano'!G63</f>
        <v>164932.63981355511</v>
      </c>
      <c r="H319" s="189">
        <f>'[1]SCC x Ano'!H63</f>
        <v>44018.771078915284</v>
      </c>
      <c r="I319" s="189">
        <f>'[1]SCC x Ano'!I63</f>
        <v>56982.180581874418</v>
      </c>
      <c r="J319" s="189">
        <f>'[1]SCC x Ano'!J63</f>
        <v>45519.640180062059</v>
      </c>
      <c r="K319" s="189">
        <f>'[1]SCC x Ano'!K63</f>
        <v>497388.57172118948</v>
      </c>
      <c r="L319" s="190">
        <f t="shared" si="12"/>
        <v>5863182.2607767722</v>
      </c>
      <c r="M319" s="132"/>
      <c r="N319" s="122" t="s">
        <v>554</v>
      </c>
      <c r="O319" s="9">
        <f>B319/'Total x Ano'!$K$30</f>
        <v>1.2350963966633048E-3</v>
      </c>
      <c r="P319" s="9">
        <f>C319/'Total x Ano'!$K$30</f>
        <v>3.4921986674429781E-4</v>
      </c>
      <c r="Q319" s="9">
        <f>D319/'Total x Ano'!$K$30</f>
        <v>1.808226886846525E-2</v>
      </c>
      <c r="R319" s="9">
        <f>E319/'Total x Ano'!$K$30</f>
        <v>2.0623767869598487E-4</v>
      </c>
      <c r="S319" s="9">
        <f>F319/'Total x Ano'!$K$30</f>
        <v>8.0548435028867868E-3</v>
      </c>
      <c r="T319" s="9">
        <f>G319/'Total x Ano'!$K$30</f>
        <v>9.1133230294476947E-4</v>
      </c>
      <c r="U319" s="9">
        <f>H319/'Total x Ano'!$K$30</f>
        <v>2.4322491937008058E-4</v>
      </c>
      <c r="V319" s="9">
        <f>I319/'Total x Ano'!$K$30</f>
        <v>3.1485400291414277E-4</v>
      </c>
      <c r="W319" s="9">
        <f>J319/'Total x Ano'!$K$30</f>
        <v>2.5151794430385309E-4</v>
      </c>
      <c r="X319" s="9">
        <f>K319/'Total x Ano'!$K$30</f>
        <v>2.7483115109143341E-3</v>
      </c>
      <c r="Y319" s="9">
        <f>L319/'Total x Ano'!$K$30</f>
        <v>3.2396906993902803E-2</v>
      </c>
    </row>
    <row r="320" spans="1:25" x14ac:dyDescent="0.25">
      <c r="A320" s="122" t="s">
        <v>94</v>
      </c>
      <c r="B320" s="189">
        <f>'[1]SCC x Ano'!B64</f>
        <v>13928190.095949937</v>
      </c>
      <c r="C320" s="189">
        <f>'[1]SCC x Ano'!C64</f>
        <v>4289063.8900350137</v>
      </c>
      <c r="D320" s="189">
        <f>'[1]SCC x Ano'!D64</f>
        <v>63646176.937062375</v>
      </c>
      <c r="E320" s="189">
        <f>'[1]SCC x Ano'!E64</f>
        <v>6095303.3149942569</v>
      </c>
      <c r="F320" s="189">
        <f>'[1]SCC x Ano'!F64</f>
        <v>58934420.28454861</v>
      </c>
      <c r="G320" s="189">
        <f>'[1]SCC x Ano'!G64</f>
        <v>4277889.286351027</v>
      </c>
      <c r="H320" s="189">
        <f>'[1]SCC x Ano'!H64</f>
        <v>4855481.5056262799</v>
      </c>
      <c r="I320" s="189">
        <f>'[1]SCC x Ano'!I64</f>
        <v>3068294.7045040168</v>
      </c>
      <c r="J320" s="189">
        <f>'[1]SCC x Ano'!J64</f>
        <v>2278259.1047174064</v>
      </c>
      <c r="K320" s="189">
        <f>'[1]SCC x Ano'!K64</f>
        <v>19606613.224009581</v>
      </c>
      <c r="L320" s="190">
        <f>SUM(L293:L319)</f>
        <v>180979692.3477985</v>
      </c>
      <c r="M320" s="132"/>
      <c r="N320" s="122" t="s">
        <v>94</v>
      </c>
      <c r="O320" s="9">
        <f>B320/'Total x Ano'!$K$30</f>
        <v>7.6959961171684257E-2</v>
      </c>
      <c r="P320" s="9">
        <f>C320/'Total x Ano'!$K$30</f>
        <v>2.3699144552597019E-2</v>
      </c>
      <c r="Q320" s="9">
        <f>D320/'Total x Ano'!$K$30</f>
        <v>0.35167579362854728</v>
      </c>
      <c r="R320" s="9">
        <f>E320/'Total x Ano'!$K$30</f>
        <v>3.367948765920422E-2</v>
      </c>
      <c r="S320" s="9">
        <f>F320/'Total x Ano'!$K$30</f>
        <v>0.32564106790109426</v>
      </c>
      <c r="T320" s="9">
        <f>G320/'Total x Ano'!$K$30</f>
        <v>2.3637399483086612E-2</v>
      </c>
      <c r="U320" s="9">
        <f>H320/'Total x Ano'!$K$30</f>
        <v>2.6828874790522005E-2</v>
      </c>
      <c r="V320" s="9">
        <f>I320/'Total x Ano'!$K$30</f>
        <v>1.6953806610564393E-2</v>
      </c>
      <c r="W320" s="9">
        <f>J320/'Total x Ano'!$K$30</f>
        <v>1.2588479266166238E-2</v>
      </c>
      <c r="X320" s="9">
        <f>K320/'Total x Ano'!$K$30</f>
        <v>0.10833598493653357</v>
      </c>
      <c r="Y320" s="9">
        <f>L320/'Total x Ano'!$K$30</f>
        <v>0.99999999999999989</v>
      </c>
    </row>
    <row r="323" spans="1:25" x14ac:dyDescent="0.25">
      <c r="A323" s="122"/>
      <c r="B323" s="15">
        <f>B291+1</f>
        <v>2017</v>
      </c>
      <c r="C323" s="15">
        <f t="shared" ref="C323:L323" si="13">C291+1</f>
        <v>2017</v>
      </c>
      <c r="D323" s="15">
        <f t="shared" si="13"/>
        <v>2017</v>
      </c>
      <c r="E323" s="15">
        <f t="shared" si="13"/>
        <v>2017</v>
      </c>
      <c r="F323" s="15">
        <f t="shared" si="13"/>
        <v>2017</v>
      </c>
      <c r="G323" s="15">
        <f t="shared" si="13"/>
        <v>2017</v>
      </c>
      <c r="H323" s="15">
        <f t="shared" si="13"/>
        <v>2017</v>
      </c>
      <c r="I323" s="15">
        <f t="shared" si="13"/>
        <v>2017</v>
      </c>
      <c r="J323" s="15">
        <f t="shared" si="13"/>
        <v>2017</v>
      </c>
      <c r="K323" s="15">
        <f t="shared" si="13"/>
        <v>2017</v>
      </c>
      <c r="L323" s="15">
        <f t="shared" si="13"/>
        <v>2017</v>
      </c>
      <c r="M323" s="132"/>
      <c r="N323" s="122"/>
      <c r="O323" s="15">
        <f>O291+1</f>
        <v>2017</v>
      </c>
      <c r="P323" s="15">
        <f t="shared" ref="P323:Y323" si="14">P291+1</f>
        <v>2017</v>
      </c>
      <c r="Q323" s="15">
        <f t="shared" si="14"/>
        <v>2017</v>
      </c>
      <c r="R323" s="15">
        <f t="shared" si="14"/>
        <v>2017</v>
      </c>
      <c r="S323" s="15">
        <f t="shared" si="14"/>
        <v>2017</v>
      </c>
      <c r="T323" s="15">
        <f t="shared" si="14"/>
        <v>2017</v>
      </c>
      <c r="U323" s="15">
        <f t="shared" si="14"/>
        <v>2017</v>
      </c>
      <c r="V323" s="15">
        <f t="shared" si="14"/>
        <v>2017</v>
      </c>
      <c r="W323" s="15">
        <f t="shared" si="14"/>
        <v>2017</v>
      </c>
      <c r="X323" s="15">
        <f t="shared" si="14"/>
        <v>2017</v>
      </c>
      <c r="Y323" s="15">
        <f t="shared" si="14"/>
        <v>2017</v>
      </c>
    </row>
    <row r="324" spans="1:25" x14ac:dyDescent="0.25">
      <c r="A324" s="122"/>
      <c r="B324" s="122" t="s">
        <v>779</v>
      </c>
      <c r="C324" s="122" t="s">
        <v>781</v>
      </c>
      <c r="D324" s="122" t="s">
        <v>23</v>
      </c>
      <c r="E324" s="122" t="s">
        <v>786</v>
      </c>
      <c r="F324" s="122" t="s">
        <v>787</v>
      </c>
      <c r="G324" s="122" t="s">
        <v>790</v>
      </c>
      <c r="H324" s="122" t="s">
        <v>25</v>
      </c>
      <c r="I324" s="122" t="s">
        <v>24</v>
      </c>
      <c r="J324" s="122" t="s">
        <v>35</v>
      </c>
      <c r="K324" s="122" t="s">
        <v>794</v>
      </c>
      <c r="L324" s="122" t="s">
        <v>938</v>
      </c>
      <c r="M324" s="132"/>
      <c r="N324" s="122"/>
      <c r="O324" s="122" t="s">
        <v>779</v>
      </c>
      <c r="P324" s="122" t="s">
        <v>781</v>
      </c>
      <c r="Q324" s="122" t="s">
        <v>23</v>
      </c>
      <c r="R324" s="122" t="s">
        <v>786</v>
      </c>
      <c r="S324" s="122" t="s">
        <v>787</v>
      </c>
      <c r="T324" s="122" t="s">
        <v>790</v>
      </c>
      <c r="U324" s="122" t="s">
        <v>25</v>
      </c>
      <c r="V324" s="122" t="s">
        <v>24</v>
      </c>
      <c r="W324" s="122" t="s">
        <v>35</v>
      </c>
      <c r="X324" s="122" t="s">
        <v>794</v>
      </c>
      <c r="Y324" s="122" t="s">
        <v>938</v>
      </c>
    </row>
    <row r="325" spans="1:25" x14ac:dyDescent="0.25">
      <c r="A325" s="122" t="s">
        <v>528</v>
      </c>
      <c r="B325" s="189">
        <f>'[1]SCC x Ano'!B69</f>
        <v>71139.079245222107</v>
      </c>
      <c r="C325" s="189">
        <f>'[1]SCC x Ano'!C69</f>
        <v>4074.7444219518675</v>
      </c>
      <c r="D325" s="189">
        <f>'[1]SCC x Ano'!D69</f>
        <v>298155.99274820299</v>
      </c>
      <c r="E325" s="189">
        <f>'[1]SCC x Ano'!E69</f>
        <v>1324.0438761020066</v>
      </c>
      <c r="F325" s="189">
        <f>'[1]SCC x Ano'!F69</f>
        <v>159618.833761621</v>
      </c>
      <c r="G325" s="189">
        <f>'[1]SCC x Ano'!G69</f>
        <v>15475.521324703737</v>
      </c>
      <c r="H325" s="189">
        <f>'[1]SCC x Ano'!H69</f>
        <v>6466.5840338236703</v>
      </c>
      <c r="I325" s="189">
        <f>'[1]SCC x Ano'!I69</f>
        <v>14641.230057462195</v>
      </c>
      <c r="J325" s="189">
        <f>'[1]SCC x Ano'!J69</f>
        <v>4762.3788134634269</v>
      </c>
      <c r="K325" s="189">
        <f>'[1]SCC x Ano'!K69</f>
        <v>22242.498421616867</v>
      </c>
      <c r="L325" s="190">
        <f>SUM(B325:K325)</f>
        <v>597900.90670416981</v>
      </c>
      <c r="M325" s="132"/>
      <c r="N325" s="122" t="s">
        <v>528</v>
      </c>
      <c r="O325" s="9">
        <f>B325/'Total x Ano'!$L$30</f>
        <v>4.0721973618469719E-4</v>
      </c>
      <c r="P325" s="9">
        <f>C325/'Total x Ano'!$L$30</f>
        <v>2.3324962399464147E-5</v>
      </c>
      <c r="Q325" s="9">
        <f>D325/'Total x Ano'!$L$30</f>
        <v>1.7067272446735283E-3</v>
      </c>
      <c r="R325" s="9">
        <f>E325/'Total x Ano'!$L$30</f>
        <v>7.579192809969291E-6</v>
      </c>
      <c r="S325" s="9">
        <f>F325/'Total x Ano'!$L$30</f>
        <v>9.1370228662162386E-4</v>
      </c>
      <c r="T325" s="9">
        <f>G325/'Total x Ano'!$L$30</f>
        <v>8.8586157960285472E-5</v>
      </c>
      <c r="U325" s="9">
        <f>H325/'Total x Ano'!$L$30</f>
        <v>3.7016512895712114E-5</v>
      </c>
      <c r="V325" s="9">
        <f>I325/'Total x Ano'!$L$30</f>
        <v>8.3810444339137992E-5</v>
      </c>
      <c r="W325" s="9">
        <f>J325/'Total x Ano'!$L$30</f>
        <v>2.7261171561486282E-5</v>
      </c>
      <c r="X325" s="9">
        <f>K325/'Total x Ano'!$L$30</f>
        <v>1.273222037091195E-4</v>
      </c>
      <c r="Y325" s="9">
        <f>L325/'Total x Ano'!$L$30</f>
        <v>3.4225499131550238E-3</v>
      </c>
    </row>
    <row r="326" spans="1:25" x14ac:dyDescent="0.25">
      <c r="A326" s="122" t="s">
        <v>529</v>
      </c>
      <c r="B326" s="189">
        <f>'[1]SCC x Ano'!B70</f>
        <v>19971.652294030453</v>
      </c>
      <c r="C326" s="189">
        <f>'[1]SCC x Ano'!C70</f>
        <v>11627.150051248467</v>
      </c>
      <c r="D326" s="189">
        <f>'[1]SCC x Ano'!D70</f>
        <v>87210.087945985404</v>
      </c>
      <c r="E326" s="189">
        <f>'[1]SCC x Ano'!E70</f>
        <v>0</v>
      </c>
      <c r="F326" s="189">
        <f>'[1]SCC x Ano'!F70</f>
        <v>48468.336095449835</v>
      </c>
      <c r="G326" s="189">
        <f>'[1]SCC x Ano'!G70</f>
        <v>2703.6190032427317</v>
      </c>
      <c r="H326" s="189">
        <f>'[1]SCC x Ano'!H70</f>
        <v>1210.0572671268555</v>
      </c>
      <c r="I326" s="189">
        <f>'[1]SCC x Ano'!I70</f>
        <v>5407.0871765169704</v>
      </c>
      <c r="J326" s="189">
        <f>'[1]SCC x Ano'!J70</f>
        <v>88191.750680890778</v>
      </c>
      <c r="K326" s="189">
        <f>'[1]SCC x Ano'!K70</f>
        <v>25804.130104323005</v>
      </c>
      <c r="L326" s="190">
        <f t="shared" ref="L326:L351" si="15">SUM(B326:K326)</f>
        <v>290593.87061881449</v>
      </c>
      <c r="M326" s="132"/>
      <c r="N326" s="122" t="s">
        <v>529</v>
      </c>
      <c r="O326" s="9">
        <f>B326/'Total x Ano'!$L$30</f>
        <v>1.1432325333187114E-4</v>
      </c>
      <c r="P326" s="9">
        <f>C326/'Total x Ano'!$L$30</f>
        <v>6.6557017980624076E-5</v>
      </c>
      <c r="Q326" s="9">
        <f>D326/'Total x Ano'!$L$30</f>
        <v>4.9921462834217961E-4</v>
      </c>
      <c r="R326" s="9">
        <f>E326/'Total x Ano'!$L$30</f>
        <v>0</v>
      </c>
      <c r="S326" s="9">
        <f>F326/'Total x Ano'!$L$30</f>
        <v>2.7744614138263432E-4</v>
      </c>
      <c r="T326" s="9">
        <f>G326/'Total x Ano'!$L$30</f>
        <v>1.5476261837032185E-5</v>
      </c>
      <c r="U326" s="9">
        <f>H326/'Total x Ano'!$L$30</f>
        <v>6.9267019803446332E-6</v>
      </c>
      <c r="V326" s="9">
        <f>I326/'Total x Ano'!$L$30</f>
        <v>3.0951660281669776E-5</v>
      </c>
      <c r="W326" s="9">
        <f>J326/'Total x Ano'!$L$30</f>
        <v>5.0483393694403169E-4</v>
      </c>
      <c r="X326" s="9">
        <f>K326/'Total x Ano'!$L$30</f>
        <v>1.4770996708203472E-4</v>
      </c>
      <c r="Y326" s="9">
        <f>L326/'Total x Ano'!$L$30</f>
        <v>1.6634395691624221E-3</v>
      </c>
    </row>
    <row r="327" spans="1:25" x14ac:dyDescent="0.25">
      <c r="A327" s="122" t="s">
        <v>530</v>
      </c>
      <c r="B327" s="189">
        <f>'[1]SCC x Ano'!B71</f>
        <v>225000.04821894135</v>
      </c>
      <c r="C327" s="189">
        <f>'[1]SCC x Ano'!C71</f>
        <v>91044.732989481141</v>
      </c>
      <c r="D327" s="189">
        <f>'[1]SCC x Ano'!D71</f>
        <v>496990.34270743397</v>
      </c>
      <c r="E327" s="189">
        <f>'[1]SCC x Ano'!E71</f>
        <v>19909.030054695562</v>
      </c>
      <c r="F327" s="189">
        <f>'[1]SCC x Ano'!F71</f>
        <v>507385.60408670874</v>
      </c>
      <c r="G327" s="189">
        <f>'[1]SCC x Ano'!G71</f>
        <v>25599.422331856247</v>
      </c>
      <c r="H327" s="189">
        <f>'[1]SCC x Ano'!H71</f>
        <v>32419.804441688262</v>
      </c>
      <c r="I327" s="189">
        <f>'[1]SCC x Ano'!I71</f>
        <v>36218.892210141101</v>
      </c>
      <c r="J327" s="189">
        <f>'[1]SCC x Ano'!J71</f>
        <v>0</v>
      </c>
      <c r="K327" s="189">
        <f>'[1]SCC x Ano'!K71</f>
        <v>74302.787677724205</v>
      </c>
      <c r="L327" s="190">
        <f t="shared" si="15"/>
        <v>1508870.6647186708</v>
      </c>
      <c r="M327" s="132"/>
      <c r="N327" s="122" t="s">
        <v>530</v>
      </c>
      <c r="O327" s="9">
        <f>B327/'Total x Ano'!$L$30</f>
        <v>1.2879624146023114E-3</v>
      </c>
      <c r="P327" s="9">
        <f>C327/'Total x Ano'!$L$30</f>
        <v>5.2116519559075928E-4</v>
      </c>
      <c r="Q327" s="9">
        <f>D327/'Total x Ano'!$L$30</f>
        <v>2.8449099762175539E-3</v>
      </c>
      <c r="R327" s="9">
        <f>E327/'Total x Ano'!$L$30</f>
        <v>1.1396478633944149E-4</v>
      </c>
      <c r="S327" s="9">
        <f>F327/'Total x Ano'!$L$30</f>
        <v>2.9044153232272783E-3</v>
      </c>
      <c r="T327" s="9">
        <f>G327/'Total x Ano'!$L$30</f>
        <v>1.4653816325798581E-4</v>
      </c>
      <c r="U327" s="9">
        <f>H327/'Total x Ano'!$L$30</f>
        <v>1.8557991404970917E-4</v>
      </c>
      <c r="V327" s="9">
        <f>I327/'Total x Ano'!$L$30</f>
        <v>2.0732694163603797E-4</v>
      </c>
      <c r="W327" s="9">
        <f>J327/'Total x Ano'!$L$30</f>
        <v>0</v>
      </c>
      <c r="X327" s="9">
        <f>K327/'Total x Ano'!$L$30</f>
        <v>4.2532967697839018E-4</v>
      </c>
      <c r="Y327" s="9">
        <f>L327/'Total x Ano'!$L$30</f>
        <v>8.6371923918994679E-3</v>
      </c>
    </row>
    <row r="328" spans="1:25" x14ac:dyDescent="0.25">
      <c r="A328" s="122" t="s">
        <v>531</v>
      </c>
      <c r="B328" s="189">
        <f>'[1]SCC x Ano'!B72</f>
        <v>7352.0407477905601</v>
      </c>
      <c r="C328" s="189">
        <f>'[1]SCC x Ano'!C72</f>
        <v>12696.859920727928</v>
      </c>
      <c r="D328" s="189">
        <f>'[1]SCC x Ano'!D72</f>
        <v>122895.58326682856</v>
      </c>
      <c r="E328" s="189">
        <f>'[1]SCC x Ano'!E72</f>
        <v>0</v>
      </c>
      <c r="F328" s="189">
        <f>'[1]SCC x Ano'!F72</f>
        <v>42195.409620710896</v>
      </c>
      <c r="G328" s="189">
        <f>'[1]SCC x Ano'!G72</f>
        <v>5272.8459084154256</v>
      </c>
      <c r="H328" s="189">
        <f>'[1]SCC x Ano'!H72</f>
        <v>4029.4647925878126</v>
      </c>
      <c r="I328" s="189">
        <f>'[1]SCC x Ano'!I72</f>
        <v>4524.2063970015952</v>
      </c>
      <c r="J328" s="189">
        <f>'[1]SCC x Ano'!J72</f>
        <v>1160.6236132741967</v>
      </c>
      <c r="K328" s="189">
        <f>'[1]SCC x Ano'!K72</f>
        <v>2843.8630530470809</v>
      </c>
      <c r="L328" s="190">
        <f t="shared" si="15"/>
        <v>202970.89732038404</v>
      </c>
      <c r="M328" s="132"/>
      <c r="N328" s="122" t="s">
        <v>531</v>
      </c>
      <c r="O328" s="9">
        <f>B328/'Total x Ano'!$L$30</f>
        <v>4.2085111664352807E-5</v>
      </c>
      <c r="P328" s="9">
        <f>C328/'Total x Ano'!$L$30</f>
        <v>7.268033269688602E-5</v>
      </c>
      <c r="Q328" s="9">
        <f>D328/'Total x Ano'!$L$30</f>
        <v>7.0348825887486593E-4</v>
      </c>
      <c r="R328" s="9">
        <f>E328/'Total x Ano'!$L$30</f>
        <v>0</v>
      </c>
      <c r="S328" s="9">
        <f>F328/'Total x Ano'!$L$30</f>
        <v>2.4153817783781854E-4</v>
      </c>
      <c r="T328" s="9">
        <f>G328/'Total x Ano'!$L$30</f>
        <v>3.0183226189446383E-5</v>
      </c>
      <c r="U328" s="9">
        <f>H328/'Total x Ano'!$L$30</f>
        <v>2.3065769296041885E-5</v>
      </c>
      <c r="V328" s="9">
        <f>I328/'Total x Ano'!$L$30</f>
        <v>2.5897806873229187E-5</v>
      </c>
      <c r="W328" s="9">
        <f>J328/'Total x Ano'!$L$30</f>
        <v>6.6437300935264973E-6</v>
      </c>
      <c r="X328" s="9">
        <f>K328/'Total x Ano'!$L$30</f>
        <v>1.6279057509519558E-5</v>
      </c>
      <c r="Y328" s="9">
        <f>L328/'Total x Ano'!$L$30</f>
        <v>1.1618614710356867E-3</v>
      </c>
    </row>
    <row r="329" spans="1:25" x14ac:dyDescent="0.25">
      <c r="A329" s="122" t="s">
        <v>532</v>
      </c>
      <c r="B329" s="189">
        <f>'[1]SCC x Ano'!B73</f>
        <v>132122.9988520882</v>
      </c>
      <c r="C329" s="189">
        <f>'[1]SCC x Ano'!C73</f>
        <v>37120.006767553066</v>
      </c>
      <c r="D329" s="189">
        <f>'[1]SCC x Ano'!D73</f>
        <v>627026.50129788474</v>
      </c>
      <c r="E329" s="189">
        <f>'[1]SCC x Ano'!E73</f>
        <v>11877.842231115197</v>
      </c>
      <c r="F329" s="189">
        <f>'[1]SCC x Ano'!F73</f>
        <v>506191.53941099974</v>
      </c>
      <c r="G329" s="189">
        <f>'[1]SCC x Ano'!G73</f>
        <v>68728.418704875439</v>
      </c>
      <c r="H329" s="189">
        <f>'[1]SCC x Ano'!H73</f>
        <v>79014.509855860335</v>
      </c>
      <c r="I329" s="189">
        <f>'[1]SCC x Ano'!I73</f>
        <v>34859.7383306056</v>
      </c>
      <c r="J329" s="189">
        <f>'[1]SCC x Ano'!J73</f>
        <v>248127.98597652375</v>
      </c>
      <c r="K329" s="189">
        <f>'[1]SCC x Ano'!K73</f>
        <v>115110.75413640363</v>
      </c>
      <c r="L329" s="190">
        <f t="shared" si="15"/>
        <v>1860180.2955639097</v>
      </c>
      <c r="M329" s="132"/>
      <c r="N329" s="122" t="s">
        <v>532</v>
      </c>
      <c r="O329" s="9">
        <f>B329/'Total x Ano'!$L$30</f>
        <v>7.5630853403394263E-4</v>
      </c>
      <c r="P329" s="9">
        <f>C329/'Total x Ano'!$L$30</f>
        <v>2.1248517022480812E-4</v>
      </c>
      <c r="Q329" s="9">
        <f>D329/'Total x Ano'!$L$30</f>
        <v>3.5892728602681129E-3</v>
      </c>
      <c r="R329" s="9">
        <f>E329/'Total x Ano'!$L$30</f>
        <v>6.7992049252212438E-5</v>
      </c>
      <c r="S329" s="9">
        <f>F329/'Total x Ano'!$L$30</f>
        <v>2.8975801672569074E-3</v>
      </c>
      <c r="T329" s="9">
        <f>G329/'Total x Ano'!$L$30</f>
        <v>3.9342044949605535E-4</v>
      </c>
      <c r="U329" s="9">
        <f>H329/'Total x Ano'!$L$30</f>
        <v>4.523008759693449E-4</v>
      </c>
      <c r="V329" s="9">
        <f>I329/'Total x Ano'!$L$30</f>
        <v>1.9954676947003361E-4</v>
      </c>
      <c r="W329" s="9">
        <f>J329/'Total x Ano'!$L$30</f>
        <v>1.4203531176035925E-3</v>
      </c>
      <c r="X329" s="9">
        <f>K329/'Total x Ano'!$L$30</f>
        <v>6.5892574698450429E-4</v>
      </c>
      <c r="Y329" s="9">
        <f>L329/'Total x Ano'!$L$30</f>
        <v>1.0648185740559514E-2</v>
      </c>
    </row>
    <row r="330" spans="1:25" x14ac:dyDescent="0.25">
      <c r="A330" s="122" t="s">
        <v>533</v>
      </c>
      <c r="B330" s="189">
        <f>'[1]SCC x Ano'!B74</f>
        <v>5978.4179643860189</v>
      </c>
      <c r="C330" s="189">
        <f>'[1]SCC x Ano'!C74</f>
        <v>63.965339250865391</v>
      </c>
      <c r="D330" s="189">
        <f>'[1]SCC x Ano'!D74</f>
        <v>91232.605521141595</v>
      </c>
      <c r="E330" s="189">
        <f>'[1]SCC x Ano'!E74</f>
        <v>68.908373448824833</v>
      </c>
      <c r="F330" s="189">
        <f>'[1]SCC x Ano'!F74</f>
        <v>49761.12324290481</v>
      </c>
      <c r="G330" s="189">
        <f>'[1]SCC x Ano'!G74</f>
        <v>4698.1738545681947</v>
      </c>
      <c r="H330" s="189">
        <f>'[1]SCC x Ano'!H74</f>
        <v>1838.7079011012902</v>
      </c>
      <c r="I330" s="189">
        <f>'[1]SCC x Ano'!I74</f>
        <v>781.63872993787891</v>
      </c>
      <c r="J330" s="189">
        <f>'[1]SCC x Ano'!J74</f>
        <v>651.50369059757088</v>
      </c>
      <c r="K330" s="189">
        <f>'[1]SCC x Ano'!K74</f>
        <v>3882.5199564735794</v>
      </c>
      <c r="L330" s="190">
        <f t="shared" si="15"/>
        <v>158957.56457381064</v>
      </c>
      <c r="M330" s="132"/>
      <c r="N330" s="122" t="s">
        <v>533</v>
      </c>
      <c r="O330" s="9">
        <f>B330/'Total x Ano'!$L$30</f>
        <v>3.4222115496703434E-5</v>
      </c>
      <c r="P330" s="9">
        <f>C330/'Total x Ano'!$L$30</f>
        <v>3.6615526727458328E-7</v>
      </c>
      <c r="Q330" s="9">
        <f>D330/'Total x Ano'!$L$30</f>
        <v>5.2224062984701958E-4</v>
      </c>
      <c r="R330" s="9">
        <f>E330/'Total x Ano'!$L$30</f>
        <v>3.9445056014879029E-7</v>
      </c>
      <c r="S330" s="9">
        <f>F330/'Total x Ano'!$L$30</f>
        <v>2.8484641204561085E-4</v>
      </c>
      <c r="T330" s="9">
        <f>G330/'Total x Ano'!$L$30</f>
        <v>2.689364464519123E-5</v>
      </c>
      <c r="U330" s="9">
        <f>H330/'Total x Ano'!$L$30</f>
        <v>1.0525271824592449E-5</v>
      </c>
      <c r="V330" s="9">
        <f>I330/'Total x Ano'!$L$30</f>
        <v>4.4743159564919817E-6</v>
      </c>
      <c r="W330" s="9">
        <f>J330/'Total x Ano'!$L$30</f>
        <v>3.729387051721196E-6</v>
      </c>
      <c r="X330" s="9">
        <f>K330/'Total x Ano'!$L$30</f>
        <v>2.222461647215064E-5</v>
      </c>
      <c r="Y330" s="9">
        <f>L330/'Total x Ano'!$L$30</f>
        <v>9.0991699916690479E-4</v>
      </c>
    </row>
    <row r="331" spans="1:25" x14ac:dyDescent="0.25">
      <c r="A331" s="122" t="s">
        <v>534</v>
      </c>
      <c r="B331" s="189">
        <f>'[1]SCC x Ano'!B75</f>
        <v>13844.702622328901</v>
      </c>
      <c r="C331" s="189">
        <f>'[1]SCC x Ano'!C75</f>
        <v>7744.1591837389169</v>
      </c>
      <c r="D331" s="189">
        <f>'[1]SCC x Ano'!D75</f>
        <v>158333.16104345641</v>
      </c>
      <c r="E331" s="189">
        <f>'[1]SCC x Ano'!E75</f>
        <v>3264.2984916718638</v>
      </c>
      <c r="F331" s="189">
        <f>'[1]SCC x Ano'!F75</f>
        <v>102714.86326263969</v>
      </c>
      <c r="G331" s="189">
        <f>'[1]SCC x Ano'!G75</f>
        <v>11214.809042571556</v>
      </c>
      <c r="H331" s="189">
        <f>'[1]SCC x Ano'!H75</f>
        <v>3040.0398088064917</v>
      </c>
      <c r="I331" s="189">
        <f>'[1]SCC x Ano'!I75</f>
        <v>8006.6666184274554</v>
      </c>
      <c r="J331" s="189">
        <f>'[1]SCC x Ano'!J75</f>
        <v>525.99507103391807</v>
      </c>
      <c r="K331" s="189">
        <f>'[1]SCC x Ano'!K75</f>
        <v>19653.594224553461</v>
      </c>
      <c r="L331" s="190">
        <f t="shared" si="15"/>
        <v>328342.28936922865</v>
      </c>
      <c r="M331" s="132"/>
      <c r="N331" s="122" t="s">
        <v>534</v>
      </c>
      <c r="O331" s="9">
        <f>B331/'Total x Ano'!$L$30</f>
        <v>7.9250901322271649E-5</v>
      </c>
      <c r="P331" s="9">
        <f>C331/'Total x Ano'!$L$30</f>
        <v>4.4329705883651344E-5</v>
      </c>
      <c r="Q331" s="9">
        <f>D331/'Total x Ano'!$L$30</f>
        <v>9.0634274091670785E-4</v>
      </c>
      <c r="R331" s="9">
        <f>E331/'Total x Ano'!$L$30</f>
        <v>1.8685746072486592E-5</v>
      </c>
      <c r="S331" s="9">
        <f>F331/'Total x Ano'!$L$30</f>
        <v>5.879682442315083E-4</v>
      </c>
      <c r="T331" s="9">
        <f>G331/'Total x Ano'!$L$30</f>
        <v>6.4196664170129396E-5</v>
      </c>
      <c r="U331" s="9">
        <f>H331/'Total x Ano'!$L$30</f>
        <v>1.7402027437912077E-5</v>
      </c>
      <c r="V331" s="9">
        <f>I331/'Total x Ano'!$L$30</f>
        <v>4.583237093687619E-5</v>
      </c>
      <c r="W331" s="9">
        <f>J331/'Total x Ano'!$L$30</f>
        <v>3.0109410514371975E-6</v>
      </c>
      <c r="X331" s="9">
        <f>K331/'Total x Ano'!$L$30</f>
        <v>1.1250260110361597E-4</v>
      </c>
      <c r="Y331" s="9">
        <f>L331/'Total x Ano'!$L$30</f>
        <v>1.8795219431265965E-3</v>
      </c>
    </row>
    <row r="332" spans="1:25" x14ac:dyDescent="0.25">
      <c r="A332" s="122" t="s">
        <v>535</v>
      </c>
      <c r="B332" s="189">
        <f>'[1]SCC x Ano'!B76</f>
        <v>87601.960111337961</v>
      </c>
      <c r="C332" s="189">
        <f>'[1]SCC x Ano'!C76</f>
        <v>15977.365431311673</v>
      </c>
      <c r="D332" s="189">
        <f>'[1]SCC x Ano'!D76</f>
        <v>387655.7184501944</v>
      </c>
      <c r="E332" s="189">
        <f>'[1]SCC x Ano'!E76</f>
        <v>8890.5531944630602</v>
      </c>
      <c r="F332" s="189">
        <f>'[1]SCC x Ano'!F76</f>
        <v>328191.00357001997</v>
      </c>
      <c r="G332" s="189">
        <f>'[1]SCC x Ano'!G76</f>
        <v>20983.974302427239</v>
      </c>
      <c r="H332" s="189">
        <f>'[1]SCC x Ano'!H76</f>
        <v>15255.703865102096</v>
      </c>
      <c r="I332" s="189">
        <f>'[1]SCC x Ano'!I76</f>
        <v>16191.122965832114</v>
      </c>
      <c r="J332" s="189">
        <f>'[1]SCC x Ano'!J76</f>
        <v>13098.179742258602</v>
      </c>
      <c r="K332" s="189">
        <f>'[1]SCC x Ano'!K76</f>
        <v>45959.479510991427</v>
      </c>
      <c r="L332" s="190">
        <f t="shared" si="15"/>
        <v>939805.06114393868</v>
      </c>
      <c r="M332" s="132"/>
      <c r="N332" s="122" t="s">
        <v>535</v>
      </c>
      <c r="O332" s="9">
        <f>B332/'Total x Ano'!$L$30</f>
        <v>5.0145781284057487E-4</v>
      </c>
      <c r="P332" s="9">
        <f>C332/'Total x Ano'!$L$30</f>
        <v>9.1458852221540669E-5</v>
      </c>
      <c r="Q332" s="9">
        <f>D332/'Total x Ano'!$L$30</f>
        <v>2.2190483918637419E-3</v>
      </c>
      <c r="R332" s="9">
        <f>E332/'Total x Ano'!$L$30</f>
        <v>5.0891981802370887E-5</v>
      </c>
      <c r="S332" s="9">
        <f>F332/'Total x Ano'!$L$30</f>
        <v>1.8786559414311025E-3</v>
      </c>
      <c r="T332" s="9">
        <f>G332/'Total x Ano'!$L$30</f>
        <v>1.2011806408240513E-4</v>
      </c>
      <c r="U332" s="9">
        <f>H332/'Total x Ano'!$L$30</f>
        <v>8.7327862114211765E-5</v>
      </c>
      <c r="V332" s="9">
        <f>I332/'Total x Ano'!$L$30</f>
        <v>9.2682459382871076E-5</v>
      </c>
      <c r="W332" s="9">
        <f>J332/'Total x Ano'!$L$30</f>
        <v>7.4977598188418054E-5</v>
      </c>
      <c r="X332" s="9">
        <f>K332/'Total x Ano'!$L$30</f>
        <v>2.6308475341854968E-4</v>
      </c>
      <c r="Y332" s="9">
        <f>L332/'Total x Ano'!$L$30</f>
        <v>5.3797037173457874E-3</v>
      </c>
    </row>
    <row r="333" spans="1:25" x14ac:dyDescent="0.25">
      <c r="A333" s="122" t="s">
        <v>536</v>
      </c>
      <c r="B333" s="189">
        <f>'[1]SCC x Ano'!B77</f>
        <v>65981.875501916744</v>
      </c>
      <c r="C333" s="189">
        <f>'[1]SCC x Ano'!C77</f>
        <v>71340.971292998525</v>
      </c>
      <c r="D333" s="189">
        <f>'[1]SCC x Ano'!D77</f>
        <v>232957.85732214164</v>
      </c>
      <c r="E333" s="189">
        <f>'[1]SCC x Ano'!E77</f>
        <v>17807.237885550698</v>
      </c>
      <c r="F333" s="189">
        <f>'[1]SCC x Ano'!F77</f>
        <v>288408.18421610422</v>
      </c>
      <c r="G333" s="189">
        <f>'[1]SCC x Ano'!G77</f>
        <v>13217.869869006327</v>
      </c>
      <c r="H333" s="189">
        <f>'[1]SCC x Ano'!H77</f>
        <v>11670.243185200752</v>
      </c>
      <c r="I333" s="189">
        <f>'[1]SCC x Ano'!I77</f>
        <v>22863.909799890138</v>
      </c>
      <c r="J333" s="189">
        <f>'[1]SCC x Ano'!J77</f>
        <v>16360.367033708342</v>
      </c>
      <c r="K333" s="189">
        <f>'[1]SCC x Ano'!K77</f>
        <v>46303.160300382689</v>
      </c>
      <c r="L333" s="190">
        <f t="shared" si="15"/>
        <v>786911.67640690005</v>
      </c>
      <c r="M333" s="132"/>
      <c r="N333" s="122" t="s">
        <v>536</v>
      </c>
      <c r="O333" s="9">
        <f>B333/'Total x Ano'!$L$30</f>
        <v>3.7769847768540907E-4</v>
      </c>
      <c r="P333" s="9">
        <f>C333/'Total x Ano'!$L$30</f>
        <v>4.0837542202299575E-4</v>
      </c>
      <c r="Q333" s="9">
        <f>D333/'Total x Ano'!$L$30</f>
        <v>1.3335151116289749E-3</v>
      </c>
      <c r="R333" s="9">
        <f>E333/'Total x Ano'!$L$30</f>
        <v>1.0193354750819505E-4</v>
      </c>
      <c r="S333" s="9">
        <f>F333/'Total x Ano'!$L$30</f>
        <v>1.6509280965690523E-3</v>
      </c>
      <c r="T333" s="9">
        <f>G333/'Total x Ano'!$L$30</f>
        <v>7.5662737528921881E-5</v>
      </c>
      <c r="U333" s="9">
        <f>H333/'Total x Ano'!$L$30</f>
        <v>6.6803694980461693E-5</v>
      </c>
      <c r="V333" s="9">
        <f>I333/'Total x Ano'!$L$30</f>
        <v>1.3087933405445787E-4</v>
      </c>
      <c r="W333" s="9">
        <f>J333/'Total x Ano'!$L$30</f>
        <v>9.3651259167779904E-5</v>
      </c>
      <c r="X333" s="9">
        <f>K333/'Total x Ano'!$L$30</f>
        <v>2.6505207717185874E-4</v>
      </c>
      <c r="Y333" s="9">
        <f>L333/'Total x Ano'!$L$30</f>
        <v>4.5044997583181066E-3</v>
      </c>
    </row>
    <row r="334" spans="1:25" x14ac:dyDescent="0.25">
      <c r="A334" s="122" t="s">
        <v>537</v>
      </c>
      <c r="B334" s="189">
        <f>'[1]SCC x Ano'!B78</f>
        <v>254310.20918476151</v>
      </c>
      <c r="C334" s="189">
        <f>'[1]SCC x Ano'!C78</f>
        <v>276891.11057601409</v>
      </c>
      <c r="D334" s="189">
        <f>'[1]SCC x Ano'!D78</f>
        <v>1065008.8460267985</v>
      </c>
      <c r="E334" s="189">
        <f>'[1]SCC x Ano'!E78</f>
        <v>64442.056999829918</v>
      </c>
      <c r="F334" s="189">
        <f>'[1]SCC x Ano'!F78</f>
        <v>1479234.1944861312</v>
      </c>
      <c r="G334" s="189">
        <f>'[1]SCC x Ano'!G78</f>
        <v>48911.529305500211</v>
      </c>
      <c r="H334" s="189">
        <f>'[1]SCC x Ano'!H78</f>
        <v>165841.53793078708</v>
      </c>
      <c r="I334" s="189">
        <f>'[1]SCC x Ano'!I78</f>
        <v>62343.460331783484</v>
      </c>
      <c r="J334" s="189">
        <f>'[1]SCC x Ano'!J78</f>
        <v>4303.3019164382695</v>
      </c>
      <c r="K334" s="189">
        <f>'[1]SCC x Ano'!K78</f>
        <v>253328.61687756429</v>
      </c>
      <c r="L334" s="190">
        <f t="shared" si="15"/>
        <v>3674614.8636356085</v>
      </c>
      <c r="M334" s="132"/>
      <c r="N334" s="122" t="s">
        <v>537</v>
      </c>
      <c r="O334" s="9">
        <f>B334/'Total x Ano'!$L$30</f>
        <v>1.4557418706012998E-3</v>
      </c>
      <c r="P334" s="9">
        <f>C334/'Total x Ano'!$L$30</f>
        <v>1.5850011863658643E-3</v>
      </c>
      <c r="Q334" s="9">
        <f>D334/'Total x Ano'!$L$30</f>
        <v>6.0964047597302801E-3</v>
      </c>
      <c r="R334" s="9">
        <f>E334/'Total x Ano'!$L$30</f>
        <v>3.6888413132550412E-4</v>
      </c>
      <c r="S334" s="9">
        <f>F334/'Total x Ano'!$L$30</f>
        <v>8.4675450515404645E-3</v>
      </c>
      <c r="T334" s="9">
        <f>G334/'Total x Ano'!$L$30</f>
        <v>2.7998310171428893E-4</v>
      </c>
      <c r="U334" s="9">
        <f>H334/'Total x Ano'!$L$30</f>
        <v>9.4932276381937185E-4</v>
      </c>
      <c r="V334" s="9">
        <f>I334/'Total x Ano'!$L$30</f>
        <v>3.5687118442505138E-4</v>
      </c>
      <c r="W334" s="9">
        <f>J334/'Total x Ano'!$L$30</f>
        <v>2.4633288618966616E-5</v>
      </c>
      <c r="X334" s="9">
        <f>K334/'Total x Ano'!$L$30</f>
        <v>1.4501229651470993E-3</v>
      </c>
      <c r="Y334" s="9">
        <f>L334/'Total x Ano'!$L$30</f>
        <v>2.1034510303288189E-2</v>
      </c>
    </row>
    <row r="335" spans="1:25" x14ac:dyDescent="0.25">
      <c r="A335" s="122" t="s">
        <v>538</v>
      </c>
      <c r="B335" s="189">
        <f>'[1]SCC x Ano'!B79</f>
        <v>69212.620140536208</v>
      </c>
      <c r="C335" s="189">
        <f>'[1]SCC x Ano'!C79</f>
        <v>23288.268426561088</v>
      </c>
      <c r="D335" s="189">
        <f>'[1]SCC x Ano'!D79</f>
        <v>868566.78975623706</v>
      </c>
      <c r="E335" s="189">
        <f>'[1]SCC x Ano'!E79</f>
        <v>5732.1434130481066</v>
      </c>
      <c r="F335" s="189">
        <f>'[1]SCC x Ano'!F79</f>
        <v>292560.79759078124</v>
      </c>
      <c r="G335" s="189">
        <f>'[1]SCC x Ano'!G79</f>
        <v>43313.511844197768</v>
      </c>
      <c r="H335" s="189">
        <f>'[1]SCC x Ano'!H79</f>
        <v>22841.246299310849</v>
      </c>
      <c r="I335" s="189">
        <f>'[1]SCC x Ano'!I79</f>
        <v>13772.646180142723</v>
      </c>
      <c r="J335" s="189">
        <f>'[1]SCC x Ano'!J79</f>
        <v>12492.965356476656</v>
      </c>
      <c r="K335" s="189">
        <f>'[1]SCC x Ano'!K79</f>
        <v>102630.66451283428</v>
      </c>
      <c r="L335" s="190">
        <f t="shared" si="15"/>
        <v>1454411.6535201259</v>
      </c>
      <c r="M335" s="132"/>
      <c r="N335" s="122" t="s">
        <v>538</v>
      </c>
      <c r="O335" s="9">
        <f>B335/'Total x Ano'!$L$30</f>
        <v>3.9619215223640639E-4</v>
      </c>
      <c r="P335" s="9">
        <f>C335/'Total x Ano'!$L$30</f>
        <v>1.3330848002927382E-4</v>
      </c>
      <c r="Q335" s="9">
        <f>D335/'Total x Ano'!$L$30</f>
        <v>4.9719161779434966E-3</v>
      </c>
      <c r="R335" s="9">
        <f>E335/'Total x Ano'!$L$30</f>
        <v>3.2812371950837043E-5</v>
      </c>
      <c r="S335" s="9">
        <f>F335/'Total x Ano'!$L$30</f>
        <v>1.6746988023590994E-3</v>
      </c>
      <c r="T335" s="9">
        <f>G335/'Total x Ano'!$L$30</f>
        <v>2.4793850375300709E-4</v>
      </c>
      <c r="U335" s="9">
        <f>H335/'Total x Ano'!$L$30</f>
        <v>1.3074960191812945E-4</v>
      </c>
      <c r="V335" s="9">
        <f>I335/'Total x Ano'!$L$30</f>
        <v>7.8838430347263433E-5</v>
      </c>
      <c r="W335" s="9">
        <f>J335/'Total x Ano'!$L$30</f>
        <v>7.1513183901247466E-5</v>
      </c>
      <c r="X335" s="9">
        <f>K335/'Total x Ano'!$L$30</f>
        <v>5.8748626733432852E-4</v>
      </c>
      <c r="Y335" s="9">
        <f>L335/'Total x Ano'!$L$30</f>
        <v>8.3254539717730891E-3</v>
      </c>
    </row>
    <row r="336" spans="1:25" x14ac:dyDescent="0.25">
      <c r="A336" s="122" t="s">
        <v>539</v>
      </c>
      <c r="B336" s="189">
        <f>'[1]SCC x Ano'!B80</f>
        <v>75576.921300250571</v>
      </c>
      <c r="C336" s="189">
        <f>'[1]SCC x Ano'!C80</f>
        <v>27877.522732398444</v>
      </c>
      <c r="D336" s="189">
        <f>'[1]SCC x Ano'!D80</f>
        <v>415959.55425909243</v>
      </c>
      <c r="E336" s="189">
        <f>'[1]SCC x Ano'!E80</f>
        <v>15832.6379246579</v>
      </c>
      <c r="F336" s="189">
        <f>'[1]SCC x Ano'!F80</f>
        <v>271812.38167114719</v>
      </c>
      <c r="G336" s="189">
        <f>'[1]SCC x Ano'!G80</f>
        <v>32021.60483191075</v>
      </c>
      <c r="H336" s="189">
        <f>'[1]SCC x Ano'!H80</f>
        <v>14918.42234793593</v>
      </c>
      <c r="I336" s="189">
        <f>'[1]SCC x Ano'!I80</f>
        <v>19529.549441493364</v>
      </c>
      <c r="J336" s="189">
        <f>'[1]SCC x Ano'!J80</f>
        <v>0</v>
      </c>
      <c r="K336" s="189">
        <f>'[1]SCC x Ano'!K80</f>
        <v>83003.67986964609</v>
      </c>
      <c r="L336" s="190">
        <f t="shared" si="15"/>
        <v>956532.27437853278</v>
      </c>
      <c r="M336" s="132"/>
      <c r="N336" s="122" t="s">
        <v>539</v>
      </c>
      <c r="O336" s="9">
        <f>B336/'Total x Ano'!$L$30</f>
        <v>4.3262316971310374E-4</v>
      </c>
      <c r="P336" s="9">
        <f>C336/'Total x Ano'!$L$30</f>
        <v>1.5957863909705637E-4</v>
      </c>
      <c r="Q336" s="9">
        <f>D336/'Total x Ano'!$L$30</f>
        <v>2.3810673647461965E-3</v>
      </c>
      <c r="R336" s="9">
        <f>E336/'Total x Ano'!$L$30</f>
        <v>9.0630392003844266E-5</v>
      </c>
      <c r="S336" s="9">
        <f>F336/'Total x Ano'!$L$30</f>
        <v>1.5559291395143104E-3</v>
      </c>
      <c r="T336" s="9">
        <f>G336/'Total x Ano'!$L$30</f>
        <v>1.8330050951196575E-4</v>
      </c>
      <c r="U336" s="9">
        <f>H336/'Total x Ano'!$L$30</f>
        <v>8.5397169562415699E-5</v>
      </c>
      <c r="V336" s="9">
        <f>I336/'Total x Ano'!$L$30</f>
        <v>1.1179253450774822E-4</v>
      </c>
      <c r="W336" s="9">
        <f>J336/'Total x Ano'!$L$30</f>
        <v>0</v>
      </c>
      <c r="X336" s="9">
        <f>K336/'Total x Ano'!$L$30</f>
        <v>4.7513598682325496E-4</v>
      </c>
      <c r="Y336" s="9">
        <f>L336/'Total x Ano'!$L$30</f>
        <v>5.475454905479897E-3</v>
      </c>
    </row>
    <row r="337" spans="1:25" x14ac:dyDescent="0.25">
      <c r="A337" s="122" t="s">
        <v>540</v>
      </c>
      <c r="B337" s="189">
        <f>'[1]SCC x Ano'!B81</f>
        <v>262472.81564584898</v>
      </c>
      <c r="C337" s="189">
        <f>'[1]SCC x Ano'!C81</f>
        <v>85146.701555443098</v>
      </c>
      <c r="D337" s="189">
        <f>'[1]SCC x Ano'!D81</f>
        <v>990138.00421179726</v>
      </c>
      <c r="E337" s="189">
        <f>'[1]SCC x Ano'!E81</f>
        <v>26420.44774664447</v>
      </c>
      <c r="F337" s="189">
        <f>'[1]SCC x Ano'!F81</f>
        <v>1413250.0919717369</v>
      </c>
      <c r="G337" s="189">
        <f>'[1]SCC x Ano'!G81</f>
        <v>68871.078109515962</v>
      </c>
      <c r="H337" s="189">
        <f>'[1]SCC x Ano'!H81</f>
        <v>83956.164548633795</v>
      </c>
      <c r="I337" s="189">
        <f>'[1]SCC x Ano'!I81</f>
        <v>48576.654624940573</v>
      </c>
      <c r="J337" s="189">
        <f>'[1]SCC x Ano'!J81</f>
        <v>9688.9327321141791</v>
      </c>
      <c r="K337" s="189">
        <f>'[1]SCC x Ano'!K81</f>
        <v>349821.95336995879</v>
      </c>
      <c r="L337" s="190">
        <f t="shared" si="15"/>
        <v>3338342.8445166335</v>
      </c>
      <c r="M337" s="132"/>
      <c r="N337" s="122" t="s">
        <v>540</v>
      </c>
      <c r="O337" s="9">
        <f>B337/'Total x Ano'!$L$30</f>
        <v>1.5024668842636996E-3</v>
      </c>
      <c r="P337" s="9">
        <f>C337/'Total x Ano'!$L$30</f>
        <v>4.8740323479423502E-4</v>
      </c>
      <c r="Q337" s="9">
        <f>D337/'Total x Ano'!$L$30</f>
        <v>5.6678233839897625E-3</v>
      </c>
      <c r="R337" s="9">
        <f>E337/'Total x Ano'!$L$30</f>
        <v>1.5123793947604034E-4</v>
      </c>
      <c r="S337" s="9">
        <f>F337/'Total x Ano'!$L$30</f>
        <v>8.0898338258205953E-3</v>
      </c>
      <c r="T337" s="9">
        <f>G337/'Total x Ano'!$L$30</f>
        <v>3.9423707132667712E-4</v>
      </c>
      <c r="U337" s="9">
        <f>H337/'Total x Ano'!$L$30</f>
        <v>4.8058827217488734E-4</v>
      </c>
      <c r="V337" s="9">
        <f>I337/'Total x Ano'!$L$30</f>
        <v>2.7806618655992825E-4</v>
      </c>
      <c r="W337" s="9">
        <f>J337/'Total x Ano'!$L$30</f>
        <v>5.5462126765547155E-5</v>
      </c>
      <c r="X337" s="9">
        <f>K337/'Total x Ano'!$L$30</f>
        <v>2.0024774719374469E-3</v>
      </c>
      <c r="Y337" s="9">
        <f>L337/'Total x Ano'!$L$30</f>
        <v>1.9109596397108818E-2</v>
      </c>
    </row>
    <row r="338" spans="1:25" x14ac:dyDescent="0.25">
      <c r="A338" s="122" t="s">
        <v>541</v>
      </c>
      <c r="B338" s="189">
        <f>'[1]SCC x Ano'!B82</f>
        <v>47785.334604417716</v>
      </c>
      <c r="C338" s="189">
        <f>'[1]SCC x Ano'!C82</f>
        <v>6815.8878645729383</v>
      </c>
      <c r="D338" s="189">
        <f>'[1]SCC x Ano'!D82</f>
        <v>236496.75706934844</v>
      </c>
      <c r="E338" s="189">
        <f>'[1]SCC x Ano'!E82</f>
        <v>11506.003970089854</v>
      </c>
      <c r="F338" s="189">
        <f>'[1]SCC x Ano'!F82</f>
        <v>216532.85047278125</v>
      </c>
      <c r="G338" s="189">
        <f>'[1]SCC x Ano'!G82</f>
        <v>21449.267981390418</v>
      </c>
      <c r="H338" s="189">
        <f>'[1]SCC x Ano'!H82</f>
        <v>23476.408555503389</v>
      </c>
      <c r="I338" s="189">
        <f>'[1]SCC x Ano'!I82</f>
        <v>8496.7577139360583</v>
      </c>
      <c r="J338" s="189">
        <f>'[1]SCC x Ano'!J82</f>
        <v>408.5628781919105</v>
      </c>
      <c r="K338" s="189">
        <f>'[1]SCC x Ano'!K82</f>
        <v>37972.347819732771</v>
      </c>
      <c r="L338" s="190">
        <f t="shared" si="15"/>
        <v>610940.17892996466</v>
      </c>
      <c r="M338" s="132"/>
      <c r="N338" s="122" t="s">
        <v>541</v>
      </c>
      <c r="O338" s="9">
        <f>B338/'Total x Ano'!$L$30</f>
        <v>2.7353645222243149E-4</v>
      </c>
      <c r="P338" s="9">
        <f>C338/'Total x Ano'!$L$30</f>
        <v>3.9016024490678034E-5</v>
      </c>
      <c r="Q338" s="9">
        <f>D338/'Total x Ano'!$L$30</f>
        <v>1.3537727511251795E-3</v>
      </c>
      <c r="R338" s="9">
        <f>E338/'Total x Ano'!$L$30</f>
        <v>6.5863544354979227E-5</v>
      </c>
      <c r="S338" s="9">
        <f>F338/'Total x Ano'!$L$30</f>
        <v>1.239493836304729E-3</v>
      </c>
      <c r="T338" s="9">
        <f>G338/'Total x Ano'!$L$30</f>
        <v>1.2278153360163592E-4</v>
      </c>
      <c r="U338" s="9">
        <f>H338/'Total x Ano'!$L$30</f>
        <v>1.3438544608627805E-4</v>
      </c>
      <c r="V338" s="9">
        <f>I338/'Total x Ano'!$L$30</f>
        <v>4.8637787716752302E-5</v>
      </c>
      <c r="W338" s="9">
        <f>J338/'Total x Ano'!$L$30</f>
        <v>2.3387267481866452E-6</v>
      </c>
      <c r="X338" s="9">
        <f>K338/'Total x Ano'!$L$30</f>
        <v>2.1736420579977753E-4</v>
      </c>
      <c r="Y338" s="9">
        <f>L338/'Total x Ano'!$L$30</f>
        <v>3.4971903084506269E-3</v>
      </c>
    </row>
    <row r="339" spans="1:25" x14ac:dyDescent="0.25">
      <c r="A339" s="122" t="s">
        <v>542</v>
      </c>
      <c r="B339" s="189">
        <f>'[1]SCC x Ano'!B83</f>
        <v>108149.8635212307</v>
      </c>
      <c r="C339" s="189">
        <f>'[1]SCC x Ano'!C83</f>
        <v>6423.5137813355195</v>
      </c>
      <c r="D339" s="189">
        <f>'[1]SCC x Ano'!D83</f>
        <v>236061.08607142308</v>
      </c>
      <c r="E339" s="189">
        <f>'[1]SCC x Ano'!E83</f>
        <v>13803.3995804802</v>
      </c>
      <c r="F339" s="189">
        <f>'[1]SCC x Ano'!F83</f>
        <v>191868.42705777709</v>
      </c>
      <c r="G339" s="189">
        <f>'[1]SCC x Ano'!G83</f>
        <v>18456.667467455372</v>
      </c>
      <c r="H339" s="189">
        <f>'[1]SCC x Ano'!H83</f>
        <v>24020.691000919935</v>
      </c>
      <c r="I339" s="189">
        <f>'[1]SCC x Ano'!I83</f>
        <v>4631.0650268826676</v>
      </c>
      <c r="J339" s="189">
        <f>'[1]SCC x Ano'!J83</f>
        <v>267.56601133663537</v>
      </c>
      <c r="K339" s="189">
        <f>'[1]SCC x Ano'!K83</f>
        <v>53571.385380883679</v>
      </c>
      <c r="L339" s="190">
        <f t="shared" si="15"/>
        <v>657253.66489972488</v>
      </c>
      <c r="M339" s="132"/>
      <c r="N339" s="122" t="s">
        <v>542</v>
      </c>
      <c r="O339" s="9">
        <f>B339/'Total x Ano'!$L$30</f>
        <v>6.1907968670376723E-4</v>
      </c>
      <c r="P339" s="9">
        <f>C339/'Total x Ano'!$L$30</f>
        <v>3.6769966875694417E-5</v>
      </c>
      <c r="Q339" s="9">
        <f>D339/'Total x Ano'!$L$30</f>
        <v>1.3512788500131489E-3</v>
      </c>
      <c r="R339" s="9">
        <f>E339/'Total x Ano'!$L$30</f>
        <v>7.9014471304007349E-5</v>
      </c>
      <c r="S339" s="9">
        <f>F339/'Total x Ano'!$L$30</f>
        <v>1.0983078650668424E-3</v>
      </c>
      <c r="T339" s="9">
        <f>G339/'Total x Ano'!$L$30</f>
        <v>1.0565106178894844E-4</v>
      </c>
      <c r="U339" s="9">
        <f>H339/'Total x Ano'!$L$30</f>
        <v>1.3750106911913272E-4</v>
      </c>
      <c r="V339" s="9">
        <f>I339/'Total x Ano'!$L$30</f>
        <v>2.650949518197478E-5</v>
      </c>
      <c r="W339" s="9">
        <f>J339/'Total x Ano'!$L$30</f>
        <v>1.5316217429931702E-6</v>
      </c>
      <c r="X339" s="9">
        <f>K339/'Total x Ano'!$L$30</f>
        <v>3.0665740480914888E-4</v>
      </c>
      <c r="Y339" s="9">
        <f>L339/'Total x Ano'!$L$30</f>
        <v>3.7623014926056581E-3</v>
      </c>
    </row>
    <row r="340" spans="1:25" x14ac:dyDescent="0.25">
      <c r="A340" s="122" t="s">
        <v>543</v>
      </c>
      <c r="B340" s="189">
        <f>'[1]SCC x Ano'!B84</f>
        <v>251252.28783193504</v>
      </c>
      <c r="C340" s="189">
        <f>'[1]SCC x Ano'!C84</f>
        <v>157786.5421388789</v>
      </c>
      <c r="D340" s="189">
        <f>'[1]SCC x Ano'!D84</f>
        <v>983699.39006998087</v>
      </c>
      <c r="E340" s="189">
        <f>'[1]SCC x Ano'!E84</f>
        <v>67750.380367365287</v>
      </c>
      <c r="F340" s="189">
        <f>'[1]SCC x Ano'!F84</f>
        <v>1322731.208833728</v>
      </c>
      <c r="G340" s="189">
        <f>'[1]SCC x Ano'!G84</f>
        <v>135230.16997823093</v>
      </c>
      <c r="H340" s="189">
        <f>'[1]SCC x Ano'!H84</f>
        <v>39081.032407927414</v>
      </c>
      <c r="I340" s="189">
        <f>'[1]SCC x Ano'!I84</f>
        <v>85554.254169403648</v>
      </c>
      <c r="J340" s="189">
        <f>'[1]SCC x Ano'!J84</f>
        <v>33537.847969943999</v>
      </c>
      <c r="K340" s="189">
        <f>'[1]SCC x Ano'!K84</f>
        <v>428959.80577216379</v>
      </c>
      <c r="L340" s="190">
        <f t="shared" si="15"/>
        <v>3505582.9195395578</v>
      </c>
      <c r="M340" s="132"/>
      <c r="N340" s="122" t="s">
        <v>543</v>
      </c>
      <c r="O340" s="9">
        <f>B340/'Total x Ano'!$L$30</f>
        <v>1.4382374842670448E-3</v>
      </c>
      <c r="P340" s="9">
        <f>C340/'Total x Ano'!$L$30</f>
        <v>9.032137433463525E-4</v>
      </c>
      <c r="Q340" s="9">
        <f>D340/'Total x Ano'!$L$30</f>
        <v>5.6309669784803873E-3</v>
      </c>
      <c r="R340" s="9">
        <f>E340/'Total x Ano'!$L$30</f>
        <v>3.8782188794584868E-4</v>
      </c>
      <c r="S340" s="9">
        <f>F340/'Total x Ano'!$L$30</f>
        <v>7.5716787400043973E-3</v>
      </c>
      <c r="T340" s="9">
        <f>G340/'Total x Ano'!$L$30</f>
        <v>7.7409483967204285E-4</v>
      </c>
      <c r="U340" s="9">
        <f>H340/'Total x Ano'!$L$30</f>
        <v>2.2371062256967107E-4</v>
      </c>
      <c r="V340" s="9">
        <f>I340/'Total x Ano'!$L$30</f>
        <v>4.8973617851095521E-4</v>
      </c>
      <c r="W340" s="9">
        <f>J340/'Total x Ano'!$L$30</f>
        <v>1.9197990397718475E-4</v>
      </c>
      <c r="X340" s="9">
        <f>K340/'Total x Ano'!$L$30</f>
        <v>2.4554843947057624E-3</v>
      </c>
      <c r="Y340" s="9">
        <f>L340/'Total x Ano'!$L$30</f>
        <v>2.0066924773479645E-2</v>
      </c>
    </row>
    <row r="341" spans="1:25" x14ac:dyDescent="0.25">
      <c r="A341" s="122" t="s">
        <v>544</v>
      </c>
      <c r="B341" s="189">
        <f>'[1]SCC x Ano'!B85</f>
        <v>823351.08630806906</v>
      </c>
      <c r="C341" s="189">
        <f>'[1]SCC x Ano'!C85</f>
        <v>321606.05786037544</v>
      </c>
      <c r="D341" s="189">
        <f>'[1]SCC x Ano'!D85</f>
        <v>2492426.5444783955</v>
      </c>
      <c r="E341" s="189">
        <f>'[1]SCC x Ano'!E85</f>
        <v>205296.83435401309</v>
      </c>
      <c r="F341" s="189">
        <f>'[1]SCC x Ano'!F85</f>
        <v>3672555.1424073013</v>
      </c>
      <c r="G341" s="189">
        <f>'[1]SCC x Ano'!G85</f>
        <v>316771.38872797776</v>
      </c>
      <c r="H341" s="189">
        <f>'[1]SCC x Ano'!H85</f>
        <v>272951.49272027303</v>
      </c>
      <c r="I341" s="189">
        <f>'[1]SCC x Ano'!I85</f>
        <v>282421.913813953</v>
      </c>
      <c r="J341" s="189">
        <f>'[1]SCC x Ano'!J85</f>
        <v>207383.53849150467</v>
      </c>
      <c r="K341" s="189">
        <f>'[1]SCC x Ano'!K85</f>
        <v>904693.80923572311</v>
      </c>
      <c r="L341" s="190">
        <f t="shared" si="15"/>
        <v>9499457.8083975874</v>
      </c>
      <c r="M341" s="132"/>
      <c r="N341" s="122" t="s">
        <v>544</v>
      </c>
      <c r="O341" s="9">
        <f>B341/'Total x Ano'!$L$30</f>
        <v>4.7130890041182866E-3</v>
      </c>
      <c r="P341" s="9">
        <f>C341/'Total x Ano'!$L$30</f>
        <v>1.8409618936148721E-3</v>
      </c>
      <c r="Q341" s="9">
        <f>D341/'Total x Ano'!$L$30</f>
        <v>1.4267337877730494E-2</v>
      </c>
      <c r="R341" s="9">
        <f>E341/'Total x Ano'!$L$30</f>
        <v>1.1751757769736604E-3</v>
      </c>
      <c r="S341" s="9">
        <f>F341/'Total x Ano'!$L$30</f>
        <v>2.1022719890141095E-2</v>
      </c>
      <c r="T341" s="9">
        <f>G341/'Total x Ano'!$L$30</f>
        <v>1.8132869123032816E-3</v>
      </c>
      <c r="U341" s="9">
        <f>H341/'Total x Ano'!$L$30</f>
        <v>1.562449725749495E-3</v>
      </c>
      <c r="V341" s="9">
        <f>I341/'Total x Ano'!$L$30</f>
        <v>1.6166610315499614E-3</v>
      </c>
      <c r="W341" s="9">
        <f>J341/'Total x Ano'!$L$30</f>
        <v>1.1871206477448394E-3</v>
      </c>
      <c r="X341" s="9">
        <f>K341/'Total x Ano'!$L$30</f>
        <v>5.1787172146966366E-3</v>
      </c>
      <c r="Y341" s="9">
        <f>L341/'Total x Ano'!$L$30</f>
        <v>5.4377519974622632E-2</v>
      </c>
    </row>
    <row r="342" spans="1:25" x14ac:dyDescent="0.25">
      <c r="A342" s="122" t="s">
        <v>545</v>
      </c>
      <c r="B342" s="189">
        <f>'[1]SCC x Ano'!B86</f>
        <v>151226.95492959404</v>
      </c>
      <c r="C342" s="189">
        <f>'[1]SCC x Ano'!C86</f>
        <v>19566.085260816035</v>
      </c>
      <c r="D342" s="189">
        <f>'[1]SCC x Ano'!D86</f>
        <v>629465.98649551685</v>
      </c>
      <c r="E342" s="189">
        <f>'[1]SCC x Ano'!E86</f>
        <v>18351.034528878274</v>
      </c>
      <c r="F342" s="189">
        <f>'[1]SCC x Ano'!F86</f>
        <v>879058.84128488542</v>
      </c>
      <c r="G342" s="189">
        <f>'[1]SCC x Ano'!G86</f>
        <v>54613.797749460326</v>
      </c>
      <c r="H342" s="189">
        <f>'[1]SCC x Ano'!H86</f>
        <v>27613.668034065366</v>
      </c>
      <c r="I342" s="189">
        <f>'[1]SCC x Ano'!I86</f>
        <v>74266.241637461382</v>
      </c>
      <c r="J342" s="189">
        <f>'[1]SCC x Ano'!J86</f>
        <v>14161.238224118189</v>
      </c>
      <c r="K342" s="189">
        <f>'[1]SCC x Ano'!K86</f>
        <v>147592.20248837158</v>
      </c>
      <c r="L342" s="190">
        <f t="shared" si="15"/>
        <v>2015916.0506331674</v>
      </c>
      <c r="M342" s="132"/>
      <c r="N342" s="122" t="s">
        <v>545</v>
      </c>
      <c r="O342" s="9">
        <f>B342/'Total x Ano'!$L$30</f>
        <v>8.6566485458947561E-4</v>
      </c>
      <c r="P342" s="9">
        <f>C342/'Total x Ano'!$L$30</f>
        <v>1.1200167562770262E-4</v>
      </c>
      <c r="Q342" s="9">
        <f>D342/'Total x Ano'!$L$30</f>
        <v>3.6032371472556049E-3</v>
      </c>
      <c r="R342" s="9">
        <f>E342/'Total x Ano'!$L$30</f>
        <v>1.0504638967572777E-4</v>
      </c>
      <c r="S342" s="9">
        <f>F342/'Total x Ano'!$L$30</f>
        <v>5.0319755784989147E-3</v>
      </c>
      <c r="T342" s="9">
        <f>G342/'Total x Ano'!$L$30</f>
        <v>3.1262446109145176E-4</v>
      </c>
      <c r="U342" s="9">
        <f>H342/'Total x Ano'!$L$30</f>
        <v>1.5806826193465439E-4</v>
      </c>
      <c r="V342" s="9">
        <f>I342/'Total x Ano'!$L$30</f>
        <v>4.251204773509516E-4</v>
      </c>
      <c r="W342" s="9">
        <f>J342/'Total x Ano'!$L$30</f>
        <v>8.1062838525020243E-5</v>
      </c>
      <c r="X342" s="9">
        <f>K342/'Total x Ano'!$L$30</f>
        <v>8.4485852780094453E-4</v>
      </c>
      <c r="Y342" s="9">
        <f>L342/'Total x Ano'!$L$30</f>
        <v>1.1539660212350448E-2</v>
      </c>
    </row>
    <row r="343" spans="1:25" x14ac:dyDescent="0.25">
      <c r="A343" s="122" t="s">
        <v>546</v>
      </c>
      <c r="B343" s="189">
        <f>'[1]SCC x Ano'!B87</f>
        <v>1219739.5809453172</v>
      </c>
      <c r="C343" s="189">
        <f>'[1]SCC x Ano'!C87</f>
        <v>545480.22592386091</v>
      </c>
      <c r="D343" s="189">
        <f>'[1]SCC x Ano'!D87</f>
        <v>18025027.179946538</v>
      </c>
      <c r="E343" s="189">
        <f>'[1]SCC x Ano'!E87</f>
        <v>590382.1800845752</v>
      </c>
      <c r="F343" s="189">
        <f>'[1]SCC x Ano'!F87</f>
        <v>6528857.5226812353</v>
      </c>
      <c r="G343" s="189">
        <f>'[1]SCC x Ano'!G87</f>
        <v>543673.26776170323</v>
      </c>
      <c r="H343" s="189">
        <f>'[1]SCC x Ano'!H87</f>
        <v>312835.05389773654</v>
      </c>
      <c r="I343" s="189">
        <f>'[1]SCC x Ano'!I87</f>
        <v>374032.15656994056</v>
      </c>
      <c r="J343" s="189">
        <f>'[1]SCC x Ano'!J87</f>
        <v>619364.32570073451</v>
      </c>
      <c r="K343" s="189">
        <f>'[1]SCC x Ano'!K87</f>
        <v>1072008.11507017</v>
      </c>
      <c r="L343" s="190">
        <f t="shared" si="15"/>
        <v>29831399.608581811</v>
      </c>
      <c r="M343" s="132"/>
      <c r="N343" s="122" t="s">
        <v>546</v>
      </c>
      <c r="O343" s="9">
        <f>B343/'Total x Ano'!$L$30</f>
        <v>6.9821262186204776E-3</v>
      </c>
      <c r="P343" s="9">
        <f>C343/'Total x Ano'!$L$30</f>
        <v>3.1224794592713614E-3</v>
      </c>
      <c r="Q343" s="9">
        <f>D343/'Total x Ano'!$L$30</f>
        <v>0.10318023357650935</v>
      </c>
      <c r="R343" s="9">
        <f>E343/'Total x Ano'!$L$30</f>
        <v>3.3795106455265802E-3</v>
      </c>
      <c r="S343" s="9">
        <f>F343/'Total x Ano'!$L$30</f>
        <v>3.7372983544094608E-2</v>
      </c>
      <c r="T343" s="9">
        <f>G343/'Total x Ano'!$L$30</f>
        <v>3.1121359317208548E-3</v>
      </c>
      <c r="U343" s="9">
        <f>H343/'Total x Ano'!$L$30</f>
        <v>1.7907542446315514E-3</v>
      </c>
      <c r="V343" s="9">
        <f>I343/'Total x Ano'!$L$30</f>
        <v>2.1410633612218748E-3</v>
      </c>
      <c r="W343" s="9">
        <f>J343/'Total x Ano'!$L$30</f>
        <v>3.5454124510756239E-3</v>
      </c>
      <c r="X343" s="9">
        <f>K343/'Total x Ano'!$L$30</f>
        <v>6.1364705087330537E-3</v>
      </c>
      <c r="Y343" s="9">
        <f>L343/'Total x Ano'!$L$30</f>
        <v>0.17076316994140534</v>
      </c>
    </row>
    <row r="344" spans="1:25" x14ac:dyDescent="0.25">
      <c r="A344" s="122" t="s">
        <v>547</v>
      </c>
      <c r="B344" s="189">
        <f>'[1]SCC x Ano'!B88</f>
        <v>6035078.2647691304</v>
      </c>
      <c r="C344" s="189">
        <f>'[1]SCC x Ano'!C88</f>
        <v>2125699.0615878818</v>
      </c>
      <c r="D344" s="189">
        <f>'[1]SCC x Ano'!D88</f>
        <v>19386072.266709048</v>
      </c>
      <c r="E344" s="189">
        <f>'[1]SCC x Ano'!E88</f>
        <v>5389951.8839308023</v>
      </c>
      <c r="F344" s="189">
        <f>'[1]SCC x Ano'!F88</f>
        <v>27077285.151945867</v>
      </c>
      <c r="G344" s="189">
        <f>'[1]SCC x Ano'!G88</f>
        <v>1760966.236017707</v>
      </c>
      <c r="H344" s="189">
        <f>'[1]SCC x Ano'!H88</f>
        <v>2594777.9708211068</v>
      </c>
      <c r="I344" s="189">
        <f>'[1]SCC x Ano'!I88</f>
        <v>1065214.147332367</v>
      </c>
      <c r="J344" s="189">
        <f>'[1]SCC x Ano'!J88</f>
        <v>333415.47336471127</v>
      </c>
      <c r="K344" s="189">
        <f>'[1]SCC x Ano'!K88</f>
        <v>12156258.774238948</v>
      </c>
      <c r="L344" s="190">
        <f t="shared" si="15"/>
        <v>77924719.23071757</v>
      </c>
      <c r="M344" s="132"/>
      <c r="N344" s="122" t="s">
        <v>547</v>
      </c>
      <c r="O344" s="9">
        <f>B344/'Total x Ano'!$L$30</f>
        <v>3.4546454704055568E-2</v>
      </c>
      <c r="P344" s="9">
        <f>C344/'Total x Ano'!$L$30</f>
        <v>1.2168088485992224E-2</v>
      </c>
      <c r="Q344" s="9">
        <f>D344/'Total x Ano'!$L$30</f>
        <v>0.11097123153497861</v>
      </c>
      <c r="R344" s="9">
        <f>E344/'Total x Ano'!$L$30</f>
        <v>3.0853573134627377E-2</v>
      </c>
      <c r="S344" s="9">
        <f>F344/'Total x Ano'!$L$30</f>
        <v>0.15499785818374612</v>
      </c>
      <c r="T344" s="9">
        <f>G344/'Total x Ano'!$L$30</f>
        <v>1.0080257063623047E-2</v>
      </c>
      <c r="U344" s="9">
        <f>H344/'Total x Ano'!$L$30</f>
        <v>1.4853225708661419E-2</v>
      </c>
      <c r="V344" s="9">
        <f>I344/'Total x Ano'!$L$30</f>
        <v>6.0975799611017205E-3</v>
      </c>
      <c r="W344" s="9">
        <f>J344/'Total x Ano'!$L$30</f>
        <v>1.908562249385489E-3</v>
      </c>
      <c r="X344" s="9">
        <f>K344/'Total x Ano'!$L$30</f>
        <v>6.9585782435762522E-2</v>
      </c>
      <c r="Y344" s="9">
        <f>L344/'Total x Ano'!$L$30</f>
        <v>0.4460626134619341</v>
      </c>
    </row>
    <row r="345" spans="1:25" x14ac:dyDescent="0.25">
      <c r="A345" s="122" t="s">
        <v>548</v>
      </c>
      <c r="B345" s="189">
        <f>'[1]SCC x Ano'!B89</f>
        <v>964567.55246550741</v>
      </c>
      <c r="C345" s="189">
        <f>'[1]SCC x Ano'!C89</f>
        <v>281666.07271437882</v>
      </c>
      <c r="D345" s="189">
        <f>'[1]SCC x Ano'!D89</f>
        <v>2153758.0802463684</v>
      </c>
      <c r="E345" s="189">
        <f>'[1]SCC x Ano'!E89</f>
        <v>202117.60939007805</v>
      </c>
      <c r="F345" s="189">
        <f>'[1]SCC x Ano'!F89</f>
        <v>4003174.6372114941</v>
      </c>
      <c r="G345" s="189">
        <f>'[1]SCC x Ano'!G89</f>
        <v>239636.6368711821</v>
      </c>
      <c r="H345" s="189">
        <f>'[1]SCC x Ano'!H89</f>
        <v>328323.15491443768</v>
      </c>
      <c r="I345" s="189">
        <f>'[1]SCC x Ano'!I89</f>
        <v>220102.16277387337</v>
      </c>
      <c r="J345" s="189">
        <f>'[1]SCC x Ano'!J89</f>
        <v>154202.9696275749</v>
      </c>
      <c r="K345" s="189">
        <f>'[1]SCC x Ano'!K89</f>
        <v>736355.75293040532</v>
      </c>
      <c r="L345" s="190">
        <f t="shared" si="15"/>
        <v>9283904.6291453</v>
      </c>
      <c r="M345" s="132"/>
      <c r="N345" s="122" t="s">
        <v>548</v>
      </c>
      <c r="O345" s="9">
        <f>B345/'Total x Ano'!$L$30</f>
        <v>5.5214510563644089E-3</v>
      </c>
      <c r="P345" s="9">
        <f>C345/'Total x Ano'!$L$30</f>
        <v>1.6123343883542411E-3</v>
      </c>
      <c r="Q345" s="9">
        <f>D345/'Total x Ano'!$L$30</f>
        <v>1.2328706057894209E-2</v>
      </c>
      <c r="R345" s="9">
        <f>E345/'Total x Ano'!$L$30</f>
        <v>1.1569770152688218E-3</v>
      </c>
      <c r="S345" s="9">
        <f>F345/'Total x Ano'!$L$30</f>
        <v>2.2915277186076628E-2</v>
      </c>
      <c r="T345" s="9">
        <f>G345/'Total x Ano'!$L$30</f>
        <v>1.371746290256138E-3</v>
      </c>
      <c r="U345" s="9">
        <f>H345/'Total x Ano'!$L$30</f>
        <v>1.8794124122229823E-3</v>
      </c>
      <c r="V345" s="9">
        <f>I345/'Total x Ano'!$L$30</f>
        <v>1.2599255656584531E-3</v>
      </c>
      <c r="W345" s="9">
        <f>J345/'Total x Ano'!$L$30</f>
        <v>8.8270038461111188E-4</v>
      </c>
      <c r="X345" s="9">
        <f>K345/'Total x Ano'!$L$30</f>
        <v>4.2151036902342677E-3</v>
      </c>
      <c r="Y345" s="9">
        <f>L345/'Total x Ano'!$L$30</f>
        <v>5.3143634046941259E-2</v>
      </c>
    </row>
    <row r="346" spans="1:25" x14ac:dyDescent="0.25">
      <c r="A346" s="122" t="s">
        <v>549</v>
      </c>
      <c r="B346" s="189">
        <f>'[1]SCC x Ano'!B90</f>
        <v>639736.87617525621</v>
      </c>
      <c r="C346" s="189">
        <f>'[1]SCC x Ano'!C90</f>
        <v>93326.20321188333</v>
      </c>
      <c r="D346" s="189">
        <f>'[1]SCC x Ano'!D90</f>
        <v>1183895.5259483489</v>
      </c>
      <c r="E346" s="189">
        <f>'[1]SCC x Ano'!E90</f>
        <v>242318.02345774029</v>
      </c>
      <c r="F346" s="189">
        <f>'[1]SCC x Ano'!F90</f>
        <v>1531971.4195582964</v>
      </c>
      <c r="G346" s="189">
        <f>'[1]SCC x Ano'!G90</f>
        <v>229101.78834855038</v>
      </c>
      <c r="H346" s="189">
        <f>'[1]SCC x Ano'!H90</f>
        <v>313942.12580017658</v>
      </c>
      <c r="I346" s="189">
        <f>'[1]SCC x Ano'!I90</f>
        <v>81020.577772740056</v>
      </c>
      <c r="J346" s="189">
        <f>'[1]SCC x Ano'!J90</f>
        <v>6309.6135454893483</v>
      </c>
      <c r="K346" s="189">
        <f>'[1]SCC x Ano'!K90</f>
        <v>402235.84680659027</v>
      </c>
      <c r="L346" s="190">
        <f t="shared" si="15"/>
        <v>4723858.000625073</v>
      </c>
      <c r="M346" s="132"/>
      <c r="N346" s="122" t="s">
        <v>549</v>
      </c>
      <c r="O346" s="9">
        <f>B346/'Total x Ano'!$L$30</f>
        <v>3.6620305563092722E-3</v>
      </c>
      <c r="P346" s="9">
        <f>C346/'Total x Ano'!$L$30</f>
        <v>5.3422496122080524E-4</v>
      </c>
      <c r="Q346" s="9">
        <f>D346/'Total x Ano'!$L$30</f>
        <v>6.7769449487119909E-3</v>
      </c>
      <c r="R346" s="9">
        <f>E346/'Total x Ano'!$L$30</f>
        <v>1.3870952876001085E-3</v>
      </c>
      <c r="S346" s="9">
        <f>F346/'Total x Ano'!$L$30</f>
        <v>8.7694274923712182E-3</v>
      </c>
      <c r="T346" s="9">
        <f>G346/'Total x Ano'!$L$30</f>
        <v>1.3114419078878497E-3</v>
      </c>
      <c r="U346" s="9">
        <f>H346/'Total x Ano'!$L$30</f>
        <v>1.7970914299428079E-3</v>
      </c>
      <c r="V346" s="9">
        <f>I346/'Total x Ano'!$L$30</f>
        <v>4.637841627443169E-4</v>
      </c>
      <c r="W346" s="9">
        <f>J346/'Total x Ano'!$L$30</f>
        <v>3.6117970469713834E-5</v>
      </c>
      <c r="X346" s="9">
        <f>K346/'Total x Ano'!$L$30</f>
        <v>2.3025090731914289E-3</v>
      </c>
      <c r="Y346" s="9">
        <f>L346/'Total x Ano'!$L$30</f>
        <v>2.7040667790449519E-2</v>
      </c>
    </row>
    <row r="347" spans="1:25" x14ac:dyDescent="0.25">
      <c r="A347" s="122" t="s">
        <v>550</v>
      </c>
      <c r="B347" s="189">
        <f>'[1]SCC x Ano'!B91</f>
        <v>1358319.4313352513</v>
      </c>
      <c r="C347" s="189">
        <f>'[1]SCC x Ano'!C91</f>
        <v>136642.34788750042</v>
      </c>
      <c r="D347" s="189">
        <f>'[1]SCC x Ano'!D91</f>
        <v>2027870.436697423</v>
      </c>
      <c r="E347" s="189">
        <f>'[1]SCC x Ano'!E91</f>
        <v>213878.72657280348</v>
      </c>
      <c r="F347" s="189">
        <f>'[1]SCC x Ano'!F91</f>
        <v>3428349.8150987988</v>
      </c>
      <c r="G347" s="189">
        <f>'[1]SCC x Ano'!G91</f>
        <v>259192.33615324955</v>
      </c>
      <c r="H347" s="189">
        <f>'[1]SCC x Ano'!H91</f>
        <v>242290.56497614097</v>
      </c>
      <c r="I347" s="189">
        <f>'[1]SCC x Ano'!I91</f>
        <v>143548.81034149381</v>
      </c>
      <c r="J347" s="189">
        <f>'[1]SCC x Ano'!J91</f>
        <v>130170.16553299391</v>
      </c>
      <c r="K347" s="189">
        <f>'[1]SCC x Ano'!K91</f>
        <v>721046.05021265242</v>
      </c>
      <c r="L347" s="190">
        <f t="shared" si="15"/>
        <v>8661308.6848083064</v>
      </c>
      <c r="M347" s="132"/>
      <c r="N347" s="122" t="s">
        <v>550</v>
      </c>
      <c r="O347" s="9">
        <f>B347/'Total x Ano'!$L$30</f>
        <v>7.7753955540553182E-3</v>
      </c>
      <c r="P347" s="9">
        <f>C347/'Total x Ano'!$L$30</f>
        <v>7.8217853602796953E-4</v>
      </c>
      <c r="Q347" s="9">
        <f>D347/'Total x Ano'!$L$30</f>
        <v>1.160809041964278E-2</v>
      </c>
      <c r="R347" s="9">
        <f>E347/'Total x Ano'!$L$30</f>
        <v>1.2243008981079214E-3</v>
      </c>
      <c r="S347" s="9">
        <f>F347/'Total x Ano'!$L$30</f>
        <v>1.9624821154079718E-2</v>
      </c>
      <c r="T347" s="9">
        <f>G347/'Total x Ano'!$L$30</f>
        <v>1.4836885136731725E-3</v>
      </c>
      <c r="U347" s="9">
        <f>H347/'Total x Ano'!$L$30</f>
        <v>1.3869381076681844E-3</v>
      </c>
      <c r="V347" s="9">
        <f>I347/'Total x Ano'!$L$30</f>
        <v>8.2171303448260889E-4</v>
      </c>
      <c r="W347" s="9">
        <f>J347/'Total x Ano'!$L$30</f>
        <v>7.4512997679857223E-4</v>
      </c>
      <c r="X347" s="9">
        <f>K347/'Total x Ano'!$L$30</f>
        <v>4.1274667237745392E-3</v>
      </c>
      <c r="Y347" s="9">
        <f>L347/'Total x Ano'!$L$30</f>
        <v>4.9579722918310774E-2</v>
      </c>
    </row>
    <row r="348" spans="1:25" x14ac:dyDescent="0.25">
      <c r="A348" s="122" t="s">
        <v>551</v>
      </c>
      <c r="B348" s="189">
        <f>'[1]SCC x Ano'!B92</f>
        <v>94832.32441265168</v>
      </c>
      <c r="C348" s="189">
        <f>'[1]SCC x Ano'!C92</f>
        <v>46995.745410063515</v>
      </c>
      <c r="D348" s="189">
        <f>'[1]SCC x Ano'!D92</f>
        <v>460605.21622535127</v>
      </c>
      <c r="E348" s="189">
        <f>'[1]SCC x Ano'!E92</f>
        <v>11951.746277785194</v>
      </c>
      <c r="F348" s="189">
        <f>'[1]SCC x Ano'!F92</f>
        <v>271903.44460963208</v>
      </c>
      <c r="G348" s="189">
        <f>'[1]SCC x Ano'!G92</f>
        <v>26223.375125981795</v>
      </c>
      <c r="H348" s="189">
        <f>'[1]SCC x Ano'!H92</f>
        <v>155769.74269760388</v>
      </c>
      <c r="I348" s="189">
        <f>'[1]SCC x Ano'!I92</f>
        <v>27811.993448552756</v>
      </c>
      <c r="J348" s="189">
        <f>'[1]SCC x Ano'!J92</f>
        <v>2822.9940512478897</v>
      </c>
      <c r="K348" s="189">
        <f>'[1]SCC x Ano'!K92</f>
        <v>130377.32485104742</v>
      </c>
      <c r="L348" s="190">
        <f t="shared" si="15"/>
        <v>1229293.9071099174</v>
      </c>
      <c r="M348" s="132"/>
      <c r="N348" s="122" t="s">
        <v>551</v>
      </c>
      <c r="O348" s="9">
        <f>B348/'Total x Ano'!$L$30</f>
        <v>5.428464149217295E-4</v>
      </c>
      <c r="P348" s="9">
        <f>C348/'Total x Ano'!$L$30</f>
        <v>2.6901662561192892E-4</v>
      </c>
      <c r="Q348" s="9">
        <f>D348/'Total x Ano'!$L$30</f>
        <v>2.6366314636997565E-3</v>
      </c>
      <c r="R348" s="9">
        <f>E348/'Total x Ano'!$L$30</f>
        <v>6.8415096425541706E-5</v>
      </c>
      <c r="S348" s="9">
        <f>F348/'Total x Ano'!$L$30</f>
        <v>1.5564504089231848E-3</v>
      </c>
      <c r="T348" s="9">
        <f>G348/'Total x Ano'!$L$30</f>
        <v>1.5010984136952919E-4</v>
      </c>
      <c r="U348" s="9">
        <f>H348/'Total x Ano'!$L$30</f>
        <v>8.9166902636200079E-4</v>
      </c>
      <c r="V348" s="9">
        <f>I348/'Total x Ano'!$L$30</f>
        <v>1.5920353137900413E-4</v>
      </c>
      <c r="W348" s="9">
        <f>J348/'Total x Ano'!$L$30</f>
        <v>1.6159597579797802E-5</v>
      </c>
      <c r="X348" s="9">
        <f>K348/'Total x Ano'!$L$30</f>
        <v>7.4631581394660673E-4</v>
      </c>
      <c r="Y348" s="9">
        <f>L348/'Total x Ano'!$L$30</f>
        <v>7.0368178202190792E-3</v>
      </c>
    </row>
    <row r="349" spans="1:25" x14ac:dyDescent="0.25">
      <c r="A349" s="122" t="s">
        <v>552</v>
      </c>
      <c r="B349" s="189">
        <f>'[1]SCC x Ano'!B93</f>
        <v>81200.867457637229</v>
      </c>
      <c r="C349" s="189">
        <f>'[1]SCC x Ano'!C93</f>
        <v>20935.256430389447</v>
      </c>
      <c r="D349" s="189">
        <f>'[1]SCC x Ano'!D93</f>
        <v>492497.13416534232</v>
      </c>
      <c r="E349" s="189">
        <f>'[1]SCC x Ano'!E93</f>
        <v>24237.567262950233</v>
      </c>
      <c r="F349" s="189">
        <f>'[1]SCC x Ano'!F93</f>
        <v>312237.89568241674</v>
      </c>
      <c r="G349" s="189">
        <f>'[1]SCC x Ano'!G93</f>
        <v>41069.24775962712</v>
      </c>
      <c r="H349" s="189">
        <f>'[1]SCC x Ano'!H93</f>
        <v>26058.674637954162</v>
      </c>
      <c r="I349" s="189">
        <f>'[1]SCC x Ano'!I93</f>
        <v>56369.862461400815</v>
      </c>
      <c r="J349" s="189">
        <f>'[1]SCC x Ano'!J93</f>
        <v>1429.7993781558382</v>
      </c>
      <c r="K349" s="189">
        <f>'[1]SCC x Ano'!K93</f>
        <v>147771.96220970209</v>
      </c>
      <c r="L349" s="190">
        <f t="shared" si="15"/>
        <v>1203808.2674455759</v>
      </c>
      <c r="M349" s="132"/>
      <c r="N349" s="122" t="s">
        <v>552</v>
      </c>
      <c r="O349" s="9">
        <f>B349/'Total x Ano'!$L$30</f>
        <v>4.6481619069153803E-4</v>
      </c>
      <c r="P349" s="9">
        <f>C349/'Total x Ano'!$L$30</f>
        <v>1.1983918952837381E-4</v>
      </c>
      <c r="Q349" s="9">
        <f>D349/'Total x Ano'!$L$30</f>
        <v>2.8191896096265525E-3</v>
      </c>
      <c r="R349" s="9">
        <f>E349/'Total x Ano'!$L$30</f>
        <v>1.3874252873803317E-4</v>
      </c>
      <c r="S349" s="9">
        <f>F349/'Total x Ano'!$L$30</f>
        <v>1.7873359460889907E-3</v>
      </c>
      <c r="T349" s="9">
        <f>G349/'Total x Ano'!$L$30</f>
        <v>2.3509171633118324E-4</v>
      </c>
      <c r="U349" s="9">
        <f>H349/'Total x Ano'!$L$30</f>
        <v>1.4916705029048092E-4</v>
      </c>
      <c r="V349" s="9">
        <f>I349/'Total x Ano'!$L$30</f>
        <v>3.2267666047759567E-4</v>
      </c>
      <c r="W349" s="9">
        <f>J349/'Total x Ano'!$L$30</f>
        <v>8.1845665103793075E-6</v>
      </c>
      <c r="X349" s="9">
        <f>K349/'Total x Ano'!$L$30</f>
        <v>8.4588752209034939E-4</v>
      </c>
      <c r="Y349" s="9">
        <f>L349/'Total x Ano'!$L$30</f>
        <v>6.8909309803734768E-3</v>
      </c>
    </row>
    <row r="350" spans="1:25" x14ac:dyDescent="0.25">
      <c r="A350" s="122" t="s">
        <v>553</v>
      </c>
      <c r="B350" s="189">
        <f>'[1]SCC x Ano'!B94</f>
        <v>372735.691032573</v>
      </c>
      <c r="C350" s="189">
        <f>'[1]SCC x Ano'!C94</f>
        <v>87917.798074958089</v>
      </c>
      <c r="D350" s="189">
        <f>'[1]SCC x Ano'!D94</f>
        <v>926766.48273450194</v>
      </c>
      <c r="E350" s="189">
        <f>'[1]SCC x Ano'!E94</f>
        <v>54489.244825618858</v>
      </c>
      <c r="F350" s="189">
        <f>'[1]SCC x Ano'!F94</f>
        <v>1005884.7914180631</v>
      </c>
      <c r="G350" s="189">
        <f>'[1]SCC x Ano'!G94</f>
        <v>74622.66302219154</v>
      </c>
      <c r="H350" s="189">
        <f>'[1]SCC x Ano'!H94</f>
        <v>98990.087520938963</v>
      </c>
      <c r="I350" s="189">
        <f>'[1]SCC x Ano'!I94</f>
        <v>96639.422879767953</v>
      </c>
      <c r="J350" s="189">
        <f>'[1]SCC x Ano'!J94</f>
        <v>10369.803163749435</v>
      </c>
      <c r="K350" s="189">
        <f>'[1]SCC x Ano'!K94</f>
        <v>301532.08943290461</v>
      </c>
      <c r="L350" s="190">
        <f t="shared" si="15"/>
        <v>3029948.0741052679</v>
      </c>
      <c r="M350" s="132"/>
      <c r="N350" s="122" t="s">
        <v>553</v>
      </c>
      <c r="O350" s="9">
        <f>B350/'Total x Ano'!$L$30</f>
        <v>2.1336420344391718E-3</v>
      </c>
      <c r="P350" s="9">
        <f>C350/'Total x Ano'!$L$30</f>
        <v>5.0326575656977539E-4</v>
      </c>
      <c r="Q350" s="9">
        <f>D350/'Total x Ano'!$L$30</f>
        <v>5.3050672936466297E-3</v>
      </c>
      <c r="R350" s="9">
        <f>E350/'Total x Ano'!$L$30</f>
        <v>3.1191148575741747E-4</v>
      </c>
      <c r="S350" s="9">
        <f>F350/'Total x Ano'!$L$30</f>
        <v>5.7579623427720106E-3</v>
      </c>
      <c r="T350" s="9">
        <f>G350/'Total x Ano'!$L$30</f>
        <v>4.271607317905696E-4</v>
      </c>
      <c r="U350" s="9">
        <f>H350/'Total x Ano'!$L$30</f>
        <v>5.6664659920917129E-4</v>
      </c>
      <c r="V350" s="9">
        <f>I350/'Total x Ano'!$L$30</f>
        <v>5.5319074561656746E-4</v>
      </c>
      <c r="W350" s="9">
        <f>J350/'Total x Ano'!$L$30</f>
        <v>5.9359617153224499E-5</v>
      </c>
      <c r="X350" s="9">
        <f>K350/'Total x Ano'!$L$30</f>
        <v>1.72605295447839E-3</v>
      </c>
      <c r="Y350" s="9">
        <f>L350/'Total x Ano'!$L$30</f>
        <v>1.7344259561432932E-2</v>
      </c>
    </row>
    <row r="351" spans="1:25" x14ac:dyDescent="0.25">
      <c r="A351" s="122" t="s">
        <v>554</v>
      </c>
      <c r="B351" s="189">
        <f>'[1]SCC x Ano'!B95</f>
        <v>241314.41846114129</v>
      </c>
      <c r="C351" s="189">
        <f>'[1]SCC x Ano'!C95</f>
        <v>76880.066778868553</v>
      </c>
      <c r="D351" s="189">
        <f>'[1]SCC x Ano'!D95</f>
        <v>3900513.3547415128</v>
      </c>
      <c r="E351" s="189">
        <f>'[1]SCC x Ano'!E95</f>
        <v>79704.208604644024</v>
      </c>
      <c r="F351" s="189">
        <f>'[1]SCC x Ano'!F95</f>
        <v>1403628.8937325305</v>
      </c>
      <c r="G351" s="189">
        <f>'[1]SCC x Ano'!G95</f>
        <v>163943.44352448243</v>
      </c>
      <c r="H351" s="189">
        <f>'[1]SCC x Ano'!H95</f>
        <v>50107.311014216772</v>
      </c>
      <c r="I351" s="189">
        <f>'[1]SCC x Ano'!I95</f>
        <v>56527.636803653295</v>
      </c>
      <c r="J351" s="189">
        <f>'[1]SCC x Ano'!J95</f>
        <v>43235.732733555858</v>
      </c>
      <c r="K351" s="189">
        <f>'[1]SCC x Ano'!K95</f>
        <v>402895.27605844685</v>
      </c>
      <c r="L351" s="190">
        <f t="shared" si="15"/>
        <v>6418750.3424530514</v>
      </c>
      <c r="M351" s="132"/>
      <c r="N351" s="122" t="s">
        <v>554</v>
      </c>
      <c r="O351" s="9">
        <f>B351/'Total x Ano'!$L$30</f>
        <v>1.3813503754324951E-3</v>
      </c>
      <c r="P351" s="9">
        <f>C351/'Total x Ano'!$L$30</f>
        <v>4.4008273432433301E-4</v>
      </c>
      <c r="Q351" s="9">
        <f>D351/'Total x Ano'!$L$30</f>
        <v>2.2327615653099785E-2</v>
      </c>
      <c r="R351" s="9">
        <f>E351/'Total x Ano'!$L$30</f>
        <v>4.562489020825093E-4</v>
      </c>
      <c r="S351" s="9">
        <f>F351/'Total x Ano'!$L$30</f>
        <v>8.034759429998789E-3</v>
      </c>
      <c r="T351" s="9">
        <f>G351/'Total x Ano'!$L$30</f>
        <v>9.3845754723813617E-4</v>
      </c>
      <c r="U351" s="9">
        <f>H351/'Total x Ano'!$L$30</f>
        <v>2.8682808645579086E-4</v>
      </c>
      <c r="V351" s="9">
        <f>I351/'Total x Ano'!$L$30</f>
        <v>3.2357980438542296E-4</v>
      </c>
      <c r="W351" s="9">
        <f>J351/'Total x Ano'!$L$30</f>
        <v>2.4749327464332045E-4</v>
      </c>
      <c r="X351" s="9">
        <f>K351/'Total x Ano'!$L$30</f>
        <v>2.3062838283446105E-3</v>
      </c>
      <c r="Y351" s="9">
        <f>L351/'Total x Ano'!$L$30</f>
        <v>3.6742699636005183E-2</v>
      </c>
    </row>
    <row r="352" spans="1:25" x14ac:dyDescent="0.25">
      <c r="A352" s="122" t="s">
        <v>94</v>
      </c>
      <c r="B352" s="189">
        <f>'[1]SCC x Ano'!B96</f>
        <v>13679855.876079155</v>
      </c>
      <c r="C352" s="189">
        <f>'[1]SCC x Ano'!C96</f>
        <v>4592634.4236144423</v>
      </c>
      <c r="D352" s="189">
        <f>'[1]SCC x Ano'!D96</f>
        <v>58977286.486156285</v>
      </c>
      <c r="E352" s="189">
        <f>'[1]SCC x Ano'!E96</f>
        <v>7301308.0433990518</v>
      </c>
      <c r="F352" s="189">
        <f>'[1]SCC x Ano'!F96</f>
        <v>57335832.404981762</v>
      </c>
      <c r="G352" s="189">
        <f>'[1]SCC x Ano'!G96</f>
        <v>4245962.6649219822</v>
      </c>
      <c r="H352" s="189">
        <f>'[1]SCC x Ano'!H96</f>
        <v>4952740.4652769659</v>
      </c>
      <c r="I352" s="189">
        <f>'[1]SCC x Ano'!I96</f>
        <v>2864353.8056096015</v>
      </c>
      <c r="J352" s="189">
        <f>'[1]SCC x Ano'!J96</f>
        <v>1956443.6153000877</v>
      </c>
      <c r="K352" s="189">
        <f>'[1]SCC x Ano'!K96</f>
        <v>18788158.44452326</v>
      </c>
      <c r="L352" s="190">
        <f>SUM(L325:L351)</f>
        <v>174694576.2298626</v>
      </c>
      <c r="M352" s="132"/>
      <c r="N352" s="122" t="s">
        <v>94</v>
      </c>
      <c r="O352" s="9">
        <f>B352/'Total x Ano'!$L$30</f>
        <v>7.8307273020767648E-2</v>
      </c>
      <c r="P352" s="9">
        <f>C352/'Total x Ano'!$L$30</f>
        <v>2.6289507795430742E-2</v>
      </c>
      <c r="Q352" s="9">
        <f>D352/'Total x Ano'!$L$30</f>
        <v>0.33760227569145684</v>
      </c>
      <c r="R352" s="9">
        <f>E352/'Total x Ano'!$L$30</f>
        <v>4.1794703653489584E-2</v>
      </c>
      <c r="S352" s="9">
        <f>F352/'Total x Ano'!$L$30</f>
        <v>0.32820613920800529</v>
      </c>
      <c r="T352" s="9">
        <f>G352/'Total x Ano'!$L$30</f>
        <v>2.4305062907821237E-2</v>
      </c>
      <c r="U352" s="9">
        <f>H352/'Total x Ano'!$L$30</f>
        <v>2.8350854228926751E-2</v>
      </c>
      <c r="V352" s="9">
        <f>I352/'Total x Ano'!$L$30</f>
        <v>1.6396352236148957E-2</v>
      </c>
      <c r="W352" s="9">
        <f>J352/'Total x Ano'!$L$30</f>
        <v>1.1199223567913211E-2</v>
      </c>
      <c r="X352" s="9">
        <f>K352/'Total x Ano'!$L$30</f>
        <v>0.1075486076900399</v>
      </c>
      <c r="Y352" s="9">
        <f>L352/'Total x Ano'!$L$30</f>
        <v>1.0000000000000002</v>
      </c>
    </row>
    <row r="355" spans="1:25" x14ac:dyDescent="0.25">
      <c r="A355" s="122"/>
      <c r="B355" s="15">
        <f>B323+1</f>
        <v>2018</v>
      </c>
      <c r="C355" s="15">
        <f t="shared" ref="C355:L355" si="16">C323+1</f>
        <v>2018</v>
      </c>
      <c r="D355" s="15">
        <f t="shared" si="16"/>
        <v>2018</v>
      </c>
      <c r="E355" s="15">
        <f t="shared" si="16"/>
        <v>2018</v>
      </c>
      <c r="F355" s="15">
        <f t="shared" si="16"/>
        <v>2018</v>
      </c>
      <c r="G355" s="15">
        <f t="shared" si="16"/>
        <v>2018</v>
      </c>
      <c r="H355" s="15">
        <f t="shared" si="16"/>
        <v>2018</v>
      </c>
      <c r="I355" s="15">
        <f t="shared" si="16"/>
        <v>2018</v>
      </c>
      <c r="J355" s="15">
        <f t="shared" si="16"/>
        <v>2018</v>
      </c>
      <c r="K355" s="15">
        <f t="shared" si="16"/>
        <v>2018</v>
      </c>
      <c r="L355" s="15">
        <f t="shared" si="16"/>
        <v>2018</v>
      </c>
      <c r="M355" s="132"/>
      <c r="N355" s="122"/>
      <c r="O355" s="15">
        <f>O323+1</f>
        <v>2018</v>
      </c>
      <c r="P355" s="15">
        <f t="shared" ref="P355:Y355" si="17">P323+1</f>
        <v>2018</v>
      </c>
      <c r="Q355" s="15">
        <f t="shared" si="17"/>
        <v>2018</v>
      </c>
      <c r="R355" s="15">
        <f t="shared" si="17"/>
        <v>2018</v>
      </c>
      <c r="S355" s="15">
        <f t="shared" si="17"/>
        <v>2018</v>
      </c>
      <c r="T355" s="15">
        <f t="shared" si="17"/>
        <v>2018</v>
      </c>
      <c r="U355" s="15">
        <f t="shared" si="17"/>
        <v>2018</v>
      </c>
      <c r="V355" s="15">
        <f t="shared" si="17"/>
        <v>2018</v>
      </c>
      <c r="W355" s="15">
        <f t="shared" si="17"/>
        <v>2018</v>
      </c>
      <c r="X355" s="15">
        <f t="shared" si="17"/>
        <v>2018</v>
      </c>
      <c r="Y355" s="15">
        <f t="shared" si="17"/>
        <v>2018</v>
      </c>
    </row>
    <row r="356" spans="1:25" x14ac:dyDescent="0.25">
      <c r="A356" s="122"/>
      <c r="B356" s="122" t="s">
        <v>779</v>
      </c>
      <c r="C356" s="122" t="s">
        <v>781</v>
      </c>
      <c r="D356" s="122" t="s">
        <v>23</v>
      </c>
      <c r="E356" s="122" t="s">
        <v>786</v>
      </c>
      <c r="F356" s="122" t="s">
        <v>787</v>
      </c>
      <c r="G356" s="122" t="s">
        <v>790</v>
      </c>
      <c r="H356" s="122" t="s">
        <v>25</v>
      </c>
      <c r="I356" s="122" t="s">
        <v>24</v>
      </c>
      <c r="J356" s="122" t="s">
        <v>35</v>
      </c>
      <c r="K356" s="122" t="s">
        <v>794</v>
      </c>
      <c r="L356" s="122" t="s">
        <v>938</v>
      </c>
      <c r="M356" s="132"/>
      <c r="N356" s="122"/>
      <c r="O356" s="122" t="s">
        <v>779</v>
      </c>
      <c r="P356" s="122" t="s">
        <v>781</v>
      </c>
      <c r="Q356" s="122" t="s">
        <v>23</v>
      </c>
      <c r="R356" s="122" t="s">
        <v>786</v>
      </c>
      <c r="S356" s="122" t="s">
        <v>787</v>
      </c>
      <c r="T356" s="122" t="s">
        <v>790</v>
      </c>
      <c r="U356" s="122" t="s">
        <v>25</v>
      </c>
      <c r="V356" s="122" t="s">
        <v>24</v>
      </c>
      <c r="W356" s="122" t="s">
        <v>35</v>
      </c>
      <c r="X356" s="122" t="s">
        <v>794</v>
      </c>
      <c r="Y356" s="122" t="s">
        <v>938</v>
      </c>
    </row>
    <row r="357" spans="1:25" x14ac:dyDescent="0.25">
      <c r="A357" s="122" t="s">
        <v>528</v>
      </c>
      <c r="B357" s="189">
        <f>'[1]SCC x Ano'!B101</f>
        <v>73170.107285058592</v>
      </c>
      <c r="C357" s="189">
        <f>'[1]SCC x Ano'!C101</f>
        <v>4286.029907642449</v>
      </c>
      <c r="D357" s="189">
        <f>'[1]SCC x Ano'!D101</f>
        <v>255218.26060886626</v>
      </c>
      <c r="E357" s="189">
        <f>'[1]SCC x Ano'!E101</f>
        <v>2914.9434023935069</v>
      </c>
      <c r="F357" s="189">
        <f>'[1]SCC x Ano'!F101</f>
        <v>189004.83957616676</v>
      </c>
      <c r="G357" s="189">
        <f>'[1]SCC x Ano'!G101</f>
        <v>14715.685273519552</v>
      </c>
      <c r="H357" s="189">
        <f>'[1]SCC x Ano'!H101</f>
        <v>8809.567047905206</v>
      </c>
      <c r="I357" s="189">
        <f>'[1]SCC x Ano'!I101</f>
        <v>17064.521208564889</v>
      </c>
      <c r="J357" s="189">
        <f>'[1]SCC x Ano'!J101</f>
        <v>5081.4162009930187</v>
      </c>
      <c r="K357" s="189">
        <f>'[1]SCC x Ano'!K101</f>
        <v>24448.71612670055</v>
      </c>
      <c r="L357" s="190">
        <f>SUM(B357:K357)</f>
        <v>594714.0866378108</v>
      </c>
      <c r="M357" s="132"/>
      <c r="N357" s="122" t="s">
        <v>528</v>
      </c>
      <c r="O357" s="9">
        <f>B357/'Total x Ano'!$M$30</f>
        <v>4.1339166823106807E-4</v>
      </c>
      <c r="P357" s="9">
        <f>C357/'Total x Ano'!$M$30</f>
        <v>2.4214930377317728E-5</v>
      </c>
      <c r="Q357" s="9">
        <f>D357/'Total x Ano'!$M$30</f>
        <v>1.4419153726958516E-3</v>
      </c>
      <c r="R357" s="9">
        <f>E357/'Total x Ano'!$M$30</f>
        <v>1.646865585723505E-5</v>
      </c>
      <c r="S357" s="9">
        <f>F357/'Total x Ano'!$M$30</f>
        <v>1.0678271337192888E-3</v>
      </c>
      <c r="T357" s="9">
        <f>G357/'Total x Ano'!$M$30</f>
        <v>8.3139712515165783E-5</v>
      </c>
      <c r="U357" s="9">
        <f>H357/'Total x Ano'!$M$30</f>
        <v>4.977171352420086E-5</v>
      </c>
      <c r="V357" s="9">
        <f>I357/'Total x Ano'!$M$30</f>
        <v>9.6410011570580032E-5</v>
      </c>
      <c r="W357" s="9">
        <f>J357/'Total x Ano'!$M$30</f>
        <v>2.8708651637221637E-5</v>
      </c>
      <c r="X357" s="9">
        <f>K357/'Total x Ano'!$M$30</f>
        <v>1.381287512173485E-4</v>
      </c>
      <c r="Y357" s="9">
        <f>L357/'Total x Ano'!$M$30</f>
        <v>3.359976601345278E-3</v>
      </c>
    </row>
    <row r="358" spans="1:25" x14ac:dyDescent="0.25">
      <c r="A358" s="122" t="s">
        <v>529</v>
      </c>
      <c r="B358" s="189">
        <f>'[1]SCC x Ano'!B102</f>
        <v>17985.365354585389</v>
      </c>
      <c r="C358" s="189">
        <f>'[1]SCC x Ano'!C102</f>
        <v>931.53589819561842</v>
      </c>
      <c r="D358" s="189">
        <f>'[1]SCC x Ano'!D102</f>
        <v>80077.613660918447</v>
      </c>
      <c r="E358" s="189">
        <f>'[1]SCC x Ano'!E102</f>
        <v>0</v>
      </c>
      <c r="F358" s="189">
        <f>'[1]SCC x Ano'!F102</f>
        <v>49753.745114191952</v>
      </c>
      <c r="G358" s="189">
        <f>'[1]SCC x Ano'!G102</f>
        <v>2747.1949720488265</v>
      </c>
      <c r="H358" s="189">
        <f>'[1]SCC x Ano'!H102</f>
        <v>1140.4441179560772</v>
      </c>
      <c r="I358" s="189">
        <f>'[1]SCC x Ano'!I102</f>
        <v>7428.7846263399379</v>
      </c>
      <c r="J358" s="189">
        <f>'[1]SCC x Ano'!J102</f>
        <v>65814.32755236997</v>
      </c>
      <c r="K358" s="189">
        <f>'[1]SCC x Ano'!K102</f>
        <v>18447.689842400796</v>
      </c>
      <c r="L358" s="190">
        <f t="shared" ref="L358:L383" si="18">SUM(B358:K358)</f>
        <v>244326.701139007</v>
      </c>
      <c r="M358" s="132"/>
      <c r="N358" s="122" t="s">
        <v>529</v>
      </c>
      <c r="O358" s="9">
        <f>B358/'Total x Ano'!$M$30</f>
        <v>1.0161253636969237E-4</v>
      </c>
      <c r="P358" s="9">
        <f>C358/'Total x Ano'!$M$30</f>
        <v>5.2629303585953425E-6</v>
      </c>
      <c r="Q358" s="9">
        <f>D358/'Total x Ano'!$M$30</f>
        <v>4.5241724424818211E-4</v>
      </c>
      <c r="R358" s="9">
        <f>E358/'Total x Ano'!$M$30</f>
        <v>0</v>
      </c>
      <c r="S358" s="9">
        <f>F358/'Total x Ano'!$M$30</f>
        <v>2.8109544261525394E-4</v>
      </c>
      <c r="T358" s="9">
        <f>G358/'Total x Ano'!$M$30</f>
        <v>1.5520921788824152E-5</v>
      </c>
      <c r="U358" s="9">
        <f>H358/'Total x Ano'!$M$30</f>
        <v>6.4432063029439113E-6</v>
      </c>
      <c r="V358" s="9">
        <f>I358/'Total x Ano'!$M$30</f>
        <v>4.1970659652689609E-5</v>
      </c>
      <c r="W358" s="9">
        <f>J358/'Total x Ano'!$M$30</f>
        <v>3.7183346683346855E-4</v>
      </c>
      <c r="X358" s="9">
        <f>K358/'Total x Ano'!$M$30</f>
        <v>1.0422454690751363E-4</v>
      </c>
      <c r="Y358" s="9">
        <f>L358/'Total x Ano'!$M$30</f>
        <v>1.3803809550771635E-3</v>
      </c>
    </row>
    <row r="359" spans="1:25" x14ac:dyDescent="0.25">
      <c r="A359" s="122" t="s">
        <v>530</v>
      </c>
      <c r="B359" s="189">
        <f>'[1]SCC x Ano'!B103</f>
        <v>253035.51786533176</v>
      </c>
      <c r="C359" s="189">
        <f>'[1]SCC x Ano'!C103</f>
        <v>83418.830222925404</v>
      </c>
      <c r="D359" s="189">
        <f>'[1]SCC x Ano'!D103</f>
        <v>436004.97092319553</v>
      </c>
      <c r="E359" s="189">
        <f>'[1]SCC x Ano'!E103</f>
        <v>22533.573045086909</v>
      </c>
      <c r="F359" s="189">
        <f>'[1]SCC x Ano'!F103</f>
        <v>487123.89262024983</v>
      </c>
      <c r="G359" s="189">
        <f>'[1]SCC x Ano'!G103</f>
        <v>23920.388179976886</v>
      </c>
      <c r="H359" s="189">
        <f>'[1]SCC x Ano'!H103</f>
        <v>26130.313442114402</v>
      </c>
      <c r="I359" s="189">
        <f>'[1]SCC x Ano'!I103</f>
        <v>44228.454662552853</v>
      </c>
      <c r="J359" s="189">
        <f>'[1]SCC x Ano'!J103</f>
        <v>2231.496461290229</v>
      </c>
      <c r="K359" s="189">
        <f>'[1]SCC x Ano'!K103</f>
        <v>54754.648953546632</v>
      </c>
      <c r="L359" s="190">
        <f t="shared" si="18"/>
        <v>1433382.0863762703</v>
      </c>
      <c r="M359" s="132"/>
      <c r="N359" s="122" t="s">
        <v>530</v>
      </c>
      <c r="O359" s="9">
        <f>B359/'Total x Ano'!$M$30</f>
        <v>1.4295834560491578E-3</v>
      </c>
      <c r="P359" s="9">
        <f>C359/'Total x Ano'!$M$30</f>
        <v>4.7129423021607583E-4</v>
      </c>
      <c r="Q359" s="9">
        <f>D359/'Total x Ano'!$M$30</f>
        <v>2.463312259264426E-3</v>
      </c>
      <c r="R359" s="9">
        <f>E359/'Total x Ano'!$M$30</f>
        <v>1.2730870157159489E-4</v>
      </c>
      <c r="S359" s="9">
        <f>F359/'Total x Ano'!$M$30</f>
        <v>2.7521205869082727E-3</v>
      </c>
      <c r="T359" s="9">
        <f>G359/'Total x Ano'!$M$30</f>
        <v>1.3514383867077649E-4</v>
      </c>
      <c r="U359" s="9">
        <f>H359/'Total x Ano'!$M$30</f>
        <v>1.4762932932643334E-4</v>
      </c>
      <c r="V359" s="9">
        <f>I359/'Total x Ano'!$M$30</f>
        <v>2.4987901937883897E-4</v>
      </c>
      <c r="W359" s="9">
        <f>J359/'Total x Ano'!$M$30</f>
        <v>1.2607362200394976E-5</v>
      </c>
      <c r="X359" s="9">
        <f>K359/'Total x Ano'!$M$30</f>
        <v>3.0934922079764752E-4</v>
      </c>
      <c r="Y359" s="9">
        <f>L359/'Total x Ano'!$M$30</f>
        <v>8.0982280043836175E-3</v>
      </c>
    </row>
    <row r="360" spans="1:25" x14ac:dyDescent="0.25">
      <c r="A360" s="122" t="s">
        <v>531</v>
      </c>
      <c r="B360" s="189">
        <f>'[1]SCC x Ano'!B104</f>
        <v>6563.26708126638</v>
      </c>
      <c r="C360" s="189">
        <f>'[1]SCC x Ano'!C104</f>
        <v>12734.107395260231</v>
      </c>
      <c r="D360" s="189">
        <f>'[1]SCC x Ano'!D104</f>
        <v>115572.64097573508</v>
      </c>
      <c r="E360" s="189">
        <f>'[1]SCC x Ano'!E104</f>
        <v>375.44810444234548</v>
      </c>
      <c r="F360" s="189">
        <f>'[1]SCC x Ano'!F104</f>
        <v>41528.341026975351</v>
      </c>
      <c r="G360" s="189">
        <f>'[1]SCC x Ano'!G104</f>
        <v>5806.0576147579613</v>
      </c>
      <c r="H360" s="189">
        <f>'[1]SCC x Ano'!H104</f>
        <v>4664.6795954772233</v>
      </c>
      <c r="I360" s="189">
        <f>'[1]SCC x Ano'!I104</f>
        <v>4323.2701959573023</v>
      </c>
      <c r="J360" s="189">
        <f>'[1]SCC x Ano'!J104</f>
        <v>1502.2963003863083</v>
      </c>
      <c r="K360" s="189">
        <f>'[1]SCC x Ano'!K104</f>
        <v>4006.0742354409158</v>
      </c>
      <c r="L360" s="190">
        <f t="shared" si="18"/>
        <v>197076.18252569914</v>
      </c>
      <c r="M360" s="132"/>
      <c r="N360" s="122" t="s">
        <v>531</v>
      </c>
      <c r="O360" s="9">
        <f>B360/'Total x Ano'!$M$30</f>
        <v>3.7080715451196284E-5</v>
      </c>
      <c r="P360" s="9">
        <f>C360/'Total x Ano'!$M$30</f>
        <v>7.1944323917031585E-5</v>
      </c>
      <c r="Q360" s="9">
        <f>D360/'Total x Ano'!$M$30</f>
        <v>6.5295471918196135E-4</v>
      </c>
      <c r="R360" s="9">
        <f>E360/'Total x Ano'!$M$30</f>
        <v>2.1211820508196374E-6</v>
      </c>
      <c r="S360" s="9">
        <f>F360/'Total x Ano'!$M$30</f>
        <v>2.3462409463373385E-4</v>
      </c>
      <c r="T360" s="9">
        <f>G360/'Total x Ano'!$M$30</f>
        <v>3.2802683121124902E-5</v>
      </c>
      <c r="U360" s="9">
        <f>H360/'Total x Ano'!$M$30</f>
        <v>2.6354200523791249E-5</v>
      </c>
      <c r="V360" s="9">
        <f>I360/'Total x Ano'!$M$30</f>
        <v>2.4425328113266203E-5</v>
      </c>
      <c r="W360" s="9">
        <f>J360/'Total x Ano'!$M$30</f>
        <v>8.4875750062057664E-6</v>
      </c>
      <c r="X360" s="9">
        <f>K360/'Total x Ano'!$M$30</f>
        <v>2.2633255200714915E-5</v>
      </c>
      <c r="Y360" s="9">
        <f>L360/'Total x Ano'!$M$30</f>
        <v>1.113428077199846E-3</v>
      </c>
    </row>
    <row r="361" spans="1:25" x14ac:dyDescent="0.25">
      <c r="A361" s="122" t="s">
        <v>532</v>
      </c>
      <c r="B361" s="189">
        <f>'[1]SCC x Ano'!B105</f>
        <v>122784.24162537613</v>
      </c>
      <c r="C361" s="189">
        <f>'[1]SCC x Ano'!C105</f>
        <v>84374.33677011235</v>
      </c>
      <c r="D361" s="189">
        <f>'[1]SCC x Ano'!D105</f>
        <v>631075.14811402117</v>
      </c>
      <c r="E361" s="189">
        <f>'[1]SCC x Ano'!E105</f>
        <v>15423.689655802416</v>
      </c>
      <c r="F361" s="189">
        <f>'[1]SCC x Ano'!F105</f>
        <v>486713.44564074185</v>
      </c>
      <c r="G361" s="189">
        <f>'[1]SCC x Ano'!G105</f>
        <v>59607.201920050364</v>
      </c>
      <c r="H361" s="189">
        <f>'[1]SCC x Ano'!H105</f>
        <v>24941.545483974394</v>
      </c>
      <c r="I361" s="189">
        <f>'[1]SCC x Ano'!I105</f>
        <v>43428.830951001612</v>
      </c>
      <c r="J361" s="189">
        <f>'[1]SCC x Ano'!J105</f>
        <v>258001.73919129156</v>
      </c>
      <c r="K361" s="189">
        <f>'[1]SCC x Ano'!K105</f>
        <v>98532.52397394125</v>
      </c>
      <c r="L361" s="190">
        <f t="shared" si="18"/>
        <v>1824882.7033263135</v>
      </c>
      <c r="M361" s="132"/>
      <c r="N361" s="122" t="s">
        <v>532</v>
      </c>
      <c r="O361" s="9">
        <f>B361/'Total x Ano'!$M$30</f>
        <v>6.9369834706208792E-4</v>
      </c>
      <c r="P361" s="9">
        <f>C361/'Total x Ano'!$M$30</f>
        <v>4.7669258837357411E-4</v>
      </c>
      <c r="Q361" s="9">
        <f>D361/'Total x Ano'!$M$30</f>
        <v>3.5654069392255187E-3</v>
      </c>
      <c r="R361" s="9">
        <f>E361/'Total x Ano'!$M$30</f>
        <v>8.7139749190888764E-5</v>
      </c>
      <c r="S361" s="9">
        <f>F361/'Total x Ano'!$M$30</f>
        <v>2.7498016705109225E-3</v>
      </c>
      <c r="T361" s="9">
        <f>G361/'Total x Ano'!$M$30</f>
        <v>3.3676485595843161E-4</v>
      </c>
      <c r="U361" s="9">
        <f>H361/'Total x Ano'!$M$30</f>
        <v>1.4091310616387023E-4</v>
      </c>
      <c r="V361" s="9">
        <f>I361/'Total x Ano'!$M$30</f>
        <v>2.4536135783178827E-4</v>
      </c>
      <c r="W361" s="9">
        <f>J361/'Total x Ano'!$M$30</f>
        <v>1.4576412872444177E-3</v>
      </c>
      <c r="X361" s="9">
        <f>K361/'Total x Ano'!$M$30</f>
        <v>5.5668258489656333E-4</v>
      </c>
      <c r="Y361" s="9">
        <f>L361/'Total x Ano'!$M$30</f>
        <v>1.0310102486458065E-2</v>
      </c>
    </row>
    <row r="362" spans="1:25" x14ac:dyDescent="0.25">
      <c r="A362" s="122" t="s">
        <v>533</v>
      </c>
      <c r="B362" s="189">
        <f>'[1]SCC x Ano'!B106</f>
        <v>4807.00059963689</v>
      </c>
      <c r="C362" s="189">
        <f>'[1]SCC x Ano'!C106</f>
        <v>78.486487656140341</v>
      </c>
      <c r="D362" s="189">
        <f>'[1]SCC x Ano'!D106</f>
        <v>80889.367067387706</v>
      </c>
      <c r="E362" s="189">
        <f>'[1]SCC x Ano'!E106</f>
        <v>767.4157486982773</v>
      </c>
      <c r="F362" s="189">
        <f>'[1]SCC x Ano'!F106</f>
        <v>56449.290257748697</v>
      </c>
      <c r="G362" s="189">
        <f>'[1]SCC x Ano'!G106</f>
        <v>4265.7481597171118</v>
      </c>
      <c r="H362" s="189">
        <f>'[1]SCC x Ano'!H106</f>
        <v>2439.7004779232566</v>
      </c>
      <c r="I362" s="189">
        <f>'[1]SCC x Ano'!I106</f>
        <v>1311.5831171477721</v>
      </c>
      <c r="J362" s="189">
        <f>'[1]SCC x Ano'!J106</f>
        <v>673.80247255936649</v>
      </c>
      <c r="K362" s="189">
        <f>'[1]SCC x Ano'!K106</f>
        <v>37967.547747644938</v>
      </c>
      <c r="L362" s="190">
        <f t="shared" si="18"/>
        <v>189649.94213612014</v>
      </c>
      <c r="M362" s="132"/>
      <c r="N362" s="122" t="s">
        <v>533</v>
      </c>
      <c r="O362" s="9">
        <f>B362/'Total x Ano'!$M$30</f>
        <v>2.7158276389153545E-5</v>
      </c>
      <c r="P362" s="9">
        <f>C362/'Total x Ano'!$M$30</f>
        <v>4.4342780501012636E-7</v>
      </c>
      <c r="Q362" s="9">
        <f>D362/'Total x Ano'!$M$30</f>
        <v>4.5700343534921804E-4</v>
      </c>
      <c r="R362" s="9">
        <f>E362/'Total x Ano'!$M$30</f>
        <v>4.3356951131046969E-6</v>
      </c>
      <c r="S362" s="9">
        <f>F362/'Total x Ano'!$M$30</f>
        <v>3.1892349397819833E-4</v>
      </c>
      <c r="T362" s="9">
        <f>G362/'Total x Ano'!$M$30</f>
        <v>2.4100343889466436E-5</v>
      </c>
      <c r="U362" s="9">
        <f>H362/'Total x Ano'!$M$30</f>
        <v>1.3783659584147915E-5</v>
      </c>
      <c r="V362" s="9">
        <f>I362/'Total x Ano'!$M$30</f>
        <v>7.4100961846223661E-6</v>
      </c>
      <c r="W362" s="9">
        <f>J362/'Total x Ano'!$M$30</f>
        <v>3.8068049716583374E-6</v>
      </c>
      <c r="X362" s="9">
        <f>K362/'Total x Ano'!$M$30</f>
        <v>2.1450655854438936E-4</v>
      </c>
      <c r="Y362" s="9">
        <f>L362/'Total x Ano'!$M$30</f>
        <v>1.0714717918089691E-3</v>
      </c>
    </row>
    <row r="363" spans="1:25" x14ac:dyDescent="0.25">
      <c r="A363" s="122" t="s">
        <v>534</v>
      </c>
      <c r="B363" s="189">
        <f>'[1]SCC x Ano'!B107</f>
        <v>14717.998188338059</v>
      </c>
      <c r="C363" s="189">
        <f>'[1]SCC x Ano'!C107</f>
        <v>11535.727483846586</v>
      </c>
      <c r="D363" s="189">
        <f>'[1]SCC x Ano'!D107</f>
        <v>160395.91195026043</v>
      </c>
      <c r="E363" s="189">
        <f>'[1]SCC x Ano'!E107</f>
        <v>2361.3903954348125</v>
      </c>
      <c r="F363" s="189">
        <f>'[1]SCC x Ano'!F107</f>
        <v>114516.78665721271</v>
      </c>
      <c r="G363" s="189">
        <f>'[1]SCC x Ano'!G107</f>
        <v>12882.853508952023</v>
      </c>
      <c r="H363" s="189">
        <f>'[1]SCC x Ano'!H107</f>
        <v>3048.3002894285219</v>
      </c>
      <c r="I363" s="189">
        <f>'[1]SCC x Ano'!I107</f>
        <v>6058.5703918109939</v>
      </c>
      <c r="J363" s="189">
        <f>'[1]SCC x Ano'!J107</f>
        <v>586.96380723728089</v>
      </c>
      <c r="K363" s="189">
        <f>'[1]SCC x Ano'!K107</f>
        <v>18182.898016154129</v>
      </c>
      <c r="L363" s="190">
        <f t="shared" si="18"/>
        <v>344287.40068867547</v>
      </c>
      <c r="M363" s="132"/>
      <c r="N363" s="122" t="s">
        <v>534</v>
      </c>
      <c r="O363" s="9">
        <f>B363/'Total x Ano'!$M$30</f>
        <v>8.3152779869455343E-5</v>
      </c>
      <c r="P363" s="9">
        <f>C363/'Total x Ano'!$M$30</f>
        <v>6.5173795771925969E-5</v>
      </c>
      <c r="Q363" s="9">
        <f>D363/'Total x Ano'!$M$30</f>
        <v>9.0619429270813001E-4</v>
      </c>
      <c r="R363" s="9">
        <f>E363/'Total x Ano'!$M$30</f>
        <v>1.3341228421472539E-5</v>
      </c>
      <c r="S363" s="9">
        <f>F363/'Total x Ano'!$M$30</f>
        <v>6.4698942277420176E-4</v>
      </c>
      <c r="T363" s="9">
        <f>G363/'Total x Ano'!$M$30</f>
        <v>7.2784699944394531E-5</v>
      </c>
      <c r="U363" s="9">
        <f>H363/'Total x Ano'!$M$30</f>
        <v>1.722208684219637E-5</v>
      </c>
      <c r="V363" s="9">
        <f>I363/'Total x Ano'!$M$30</f>
        <v>3.4229313230452738E-5</v>
      </c>
      <c r="W363" s="9">
        <f>J363/'Total x Ano'!$M$30</f>
        <v>3.3161895816247786E-6</v>
      </c>
      <c r="X363" s="9">
        <f>K363/'Total x Ano'!$M$30</f>
        <v>1.0272854343221993E-4</v>
      </c>
      <c r="Y363" s="9">
        <f>L363/'Total x Ano'!$M$30</f>
        <v>1.9451323525760736E-3</v>
      </c>
    </row>
    <row r="364" spans="1:25" x14ac:dyDescent="0.25">
      <c r="A364" s="122" t="s">
        <v>535</v>
      </c>
      <c r="B364" s="189">
        <f>'[1]SCC x Ano'!B108</f>
        <v>100173.76197126361</v>
      </c>
      <c r="C364" s="189">
        <f>'[1]SCC x Ano'!C108</f>
        <v>18378.63367068247</v>
      </c>
      <c r="D364" s="189">
        <f>'[1]SCC x Ano'!D108</f>
        <v>374430.04350766359</v>
      </c>
      <c r="E364" s="189">
        <f>'[1]SCC x Ano'!E108</f>
        <v>10387.818395572824</v>
      </c>
      <c r="F364" s="189">
        <f>'[1]SCC x Ano'!F108</f>
        <v>333323.27548952267</v>
      </c>
      <c r="G364" s="189">
        <f>'[1]SCC x Ano'!G108</f>
        <v>20785.953509765048</v>
      </c>
      <c r="H364" s="189">
        <f>'[1]SCC x Ano'!H108</f>
        <v>14170.511715693516</v>
      </c>
      <c r="I364" s="189">
        <f>'[1]SCC x Ano'!I108</f>
        <v>12747.222973053031</v>
      </c>
      <c r="J364" s="189">
        <f>'[1]SCC x Ano'!J108</f>
        <v>15872.023220335544</v>
      </c>
      <c r="K364" s="189">
        <f>'[1]SCC x Ano'!K108</f>
        <v>44267.98592308737</v>
      </c>
      <c r="L364" s="190">
        <f t="shared" si="18"/>
        <v>944537.23037663964</v>
      </c>
      <c r="M364" s="132"/>
      <c r="N364" s="122" t="s">
        <v>535</v>
      </c>
      <c r="O364" s="9">
        <f>B364/'Total x Ano'!$M$30</f>
        <v>5.6595514358004438E-4</v>
      </c>
      <c r="P364" s="9">
        <f>C364/'Total x Ano'!$M$30</f>
        <v>1.0383439788235128E-4</v>
      </c>
      <c r="Q364" s="9">
        <f>D364/'Total x Ano'!$M$30</f>
        <v>2.1154302769906142E-3</v>
      </c>
      <c r="R364" s="9">
        <f>E364/'Total x Ano'!$M$30</f>
        <v>5.8688414369786142E-5</v>
      </c>
      <c r="S364" s="9">
        <f>F364/'Total x Ano'!$M$30</f>
        <v>1.8831879578642512E-3</v>
      </c>
      <c r="T364" s="9">
        <f>G364/'Total x Ano'!$M$30</f>
        <v>1.1743511545909464E-4</v>
      </c>
      <c r="U364" s="9">
        <f>H364/'Total x Ano'!$M$30</f>
        <v>8.0059626740968857E-5</v>
      </c>
      <c r="V364" s="9">
        <f>I364/'Total x Ano'!$M$30</f>
        <v>7.201842344735559E-5</v>
      </c>
      <c r="W364" s="9">
        <f>J364/'Total x Ano'!$M$30</f>
        <v>8.9672714728909471E-5</v>
      </c>
      <c r="X364" s="9">
        <f>K364/'Total x Ano'!$M$30</f>
        <v>2.5010236049922269E-4</v>
      </c>
      <c r="Y364" s="9">
        <f>L364/'Total x Ano'!$M$30</f>
        <v>5.3363844315625977E-3</v>
      </c>
    </row>
    <row r="365" spans="1:25" x14ac:dyDescent="0.25">
      <c r="A365" s="122" t="s">
        <v>536</v>
      </c>
      <c r="B365" s="189">
        <f>'[1]SCC x Ano'!B109</f>
        <v>85860.209150838011</v>
      </c>
      <c r="C365" s="189">
        <f>'[1]SCC x Ano'!C109</f>
        <v>79821.55336833508</v>
      </c>
      <c r="D365" s="189">
        <f>'[1]SCC x Ano'!D109</f>
        <v>228827.90361413977</v>
      </c>
      <c r="E365" s="189">
        <f>'[1]SCC x Ano'!E109</f>
        <v>16320.670393759421</v>
      </c>
      <c r="F365" s="189">
        <f>'[1]SCC x Ano'!F109</f>
        <v>275122.8380783262</v>
      </c>
      <c r="G365" s="189">
        <f>'[1]SCC x Ano'!G109</f>
        <v>14680.719110971801</v>
      </c>
      <c r="H365" s="189">
        <f>'[1]SCC x Ano'!H109</f>
        <v>20514.024566816675</v>
      </c>
      <c r="I365" s="189">
        <f>'[1]SCC x Ano'!I109</f>
        <v>20182.943648356082</v>
      </c>
      <c r="J365" s="189">
        <f>'[1]SCC x Ano'!J109</f>
        <v>11854.952308376438</v>
      </c>
      <c r="K365" s="189">
        <f>'[1]SCC x Ano'!K109</f>
        <v>44655.731608673545</v>
      </c>
      <c r="L365" s="190">
        <f t="shared" si="18"/>
        <v>797841.545848593</v>
      </c>
      <c r="M365" s="132"/>
      <c r="N365" s="122" t="s">
        <v>536</v>
      </c>
      <c r="O365" s="9">
        <f>B365/'Total x Ano'!$M$30</f>
        <v>4.8508737259677666E-4</v>
      </c>
      <c r="P365" s="9">
        <f>C365/'Total x Ano'!$M$30</f>
        <v>4.5097057161851947E-4</v>
      </c>
      <c r="Q365" s="9">
        <f>D365/'Total x Ano'!$M$30</f>
        <v>1.2928168663787622E-3</v>
      </c>
      <c r="R365" s="9">
        <f>E365/'Total x Ano'!$M$30</f>
        <v>9.2207452073851451E-5</v>
      </c>
      <c r="S365" s="9">
        <f>F365/'Total x Ano'!$M$30</f>
        <v>1.5543709476682668E-3</v>
      </c>
      <c r="T365" s="9">
        <f>G365/'Total x Ano'!$M$30</f>
        <v>8.2942162985670892E-5</v>
      </c>
      <c r="U365" s="9">
        <f>H365/'Total x Ano'!$M$30</f>
        <v>1.1589878917043968E-4</v>
      </c>
      <c r="V365" s="9">
        <f>I365/'Total x Ano'!$M$30</f>
        <v>1.1402826993409783E-4</v>
      </c>
      <c r="W365" s="9">
        <f>J365/'Total x Ano'!$M$30</f>
        <v>6.6977331227177555E-5</v>
      </c>
      <c r="X365" s="9">
        <f>K365/'Total x Ano'!$M$30</f>
        <v>2.522930206166037E-4</v>
      </c>
      <c r="Y365" s="9">
        <f>L365/'Total x Ano'!$M$30</f>
        <v>4.5075927842701665E-3</v>
      </c>
    </row>
    <row r="366" spans="1:25" x14ac:dyDescent="0.25">
      <c r="A366" s="122" t="s">
        <v>537</v>
      </c>
      <c r="B366" s="189">
        <f>'[1]SCC x Ano'!B110</f>
        <v>240602.66530862913</v>
      </c>
      <c r="C366" s="189">
        <f>'[1]SCC x Ano'!C110</f>
        <v>249515.84422907705</v>
      </c>
      <c r="D366" s="189">
        <f>'[1]SCC x Ano'!D110</f>
        <v>1192644.2735924877</v>
      </c>
      <c r="E366" s="189">
        <f>'[1]SCC x Ano'!E110</f>
        <v>53541.328972578238</v>
      </c>
      <c r="F366" s="189">
        <f>'[1]SCC x Ano'!F110</f>
        <v>1741259.422376066</v>
      </c>
      <c r="G366" s="189">
        <f>'[1]SCC x Ano'!G110</f>
        <v>42541.74985331553</v>
      </c>
      <c r="H366" s="189">
        <f>'[1]SCC x Ano'!H110</f>
        <v>150974.87499266808</v>
      </c>
      <c r="I366" s="189">
        <f>'[1]SCC x Ano'!I110</f>
        <v>64985.415822023118</v>
      </c>
      <c r="J366" s="189">
        <f>'[1]SCC x Ano'!J110</f>
        <v>7663.3062565346509</v>
      </c>
      <c r="K366" s="189">
        <f>'[1]SCC x Ano'!K110</f>
        <v>272354.66512918071</v>
      </c>
      <c r="L366" s="190">
        <f t="shared" si="18"/>
        <v>4016083.5465325597</v>
      </c>
      <c r="M366" s="132"/>
      <c r="N366" s="122" t="s">
        <v>537</v>
      </c>
      <c r="O366" s="9">
        <f>B366/'Total x Ano'!$M$30</f>
        <v>1.3593411419404327E-3</v>
      </c>
      <c r="P366" s="9">
        <f>C366/'Total x Ano'!$M$30</f>
        <v>1.4096982350195945E-3</v>
      </c>
      <c r="Q366" s="9">
        <f>D366/'Total x Ano'!$M$30</f>
        <v>6.7381233151110314E-3</v>
      </c>
      <c r="R366" s="9">
        <f>E366/'Total x Ano'!$M$30</f>
        <v>3.0249428522844638E-4</v>
      </c>
      <c r="S366" s="9">
        <f>F366/'Total x Ano'!$M$30</f>
        <v>9.8376531639457667E-3</v>
      </c>
      <c r="T366" s="9">
        <f>G366/'Total x Ano'!$M$30</f>
        <v>2.4034958528647754E-4</v>
      </c>
      <c r="U366" s="9">
        <f>H366/'Total x Ano'!$M$30</f>
        <v>8.5296793663360601E-4</v>
      </c>
      <c r="V366" s="9">
        <f>I366/'Total x Ano'!$M$30</f>
        <v>3.671503357607011E-4</v>
      </c>
      <c r="W366" s="9">
        <f>J366/'Total x Ano'!$M$30</f>
        <v>4.3295644561687537E-5</v>
      </c>
      <c r="X366" s="9">
        <f>K366/'Total x Ano'!$M$30</f>
        <v>1.5387315058817295E-3</v>
      </c>
      <c r="Y366" s="9">
        <f>L366/'Total x Ano'!$M$30</f>
        <v>2.2689805149369472E-2</v>
      </c>
    </row>
    <row r="367" spans="1:25" x14ac:dyDescent="0.25">
      <c r="A367" s="122" t="s">
        <v>538</v>
      </c>
      <c r="B367" s="189">
        <f>'[1]SCC x Ano'!B111</f>
        <v>73327.020846182393</v>
      </c>
      <c r="C367" s="189">
        <f>'[1]SCC x Ano'!C111</f>
        <v>23324.508952986027</v>
      </c>
      <c r="D367" s="189">
        <f>'[1]SCC x Ano'!D111</f>
        <v>1278557.7677150827</v>
      </c>
      <c r="E367" s="189">
        <f>'[1]SCC x Ano'!E111</f>
        <v>5998.1493703447704</v>
      </c>
      <c r="F367" s="189">
        <f>'[1]SCC x Ano'!F111</f>
        <v>296933.23442697339</v>
      </c>
      <c r="G367" s="189">
        <f>'[1]SCC x Ano'!G111</f>
        <v>41508.412103690214</v>
      </c>
      <c r="H367" s="189">
        <f>'[1]SCC x Ano'!H111</f>
        <v>19156.604287927916</v>
      </c>
      <c r="I367" s="189">
        <f>'[1]SCC x Ano'!I111</f>
        <v>12112.428032045753</v>
      </c>
      <c r="J367" s="189">
        <f>'[1]SCC x Ano'!J111</f>
        <v>13191.052181147248</v>
      </c>
      <c r="K367" s="189">
        <f>'[1]SCC x Ano'!K111</f>
        <v>142159.02549475071</v>
      </c>
      <c r="L367" s="190">
        <f t="shared" si="18"/>
        <v>1906268.2034111312</v>
      </c>
      <c r="M367" s="132"/>
      <c r="N367" s="122" t="s">
        <v>538</v>
      </c>
      <c r="O367" s="9">
        <f>B367/'Total x Ano'!$M$30</f>
        <v>4.1427818816670701E-4</v>
      </c>
      <c r="P367" s="9">
        <f>C367/'Total x Ano'!$M$30</f>
        <v>1.3177727933596066E-4</v>
      </c>
      <c r="Q367" s="9">
        <f>D367/'Total x Ano'!$M$30</f>
        <v>7.2235117336428706E-3</v>
      </c>
      <c r="R367" s="9">
        <f>E367/'Total x Ano'!$M$30</f>
        <v>3.3887950510252825E-5</v>
      </c>
      <c r="S367" s="9">
        <f>F367/'Total x Ano'!$M$30</f>
        <v>1.677593893019738E-3</v>
      </c>
      <c r="T367" s="9">
        <f>G367/'Total x Ano'!$M$30</f>
        <v>2.3451150151137043E-4</v>
      </c>
      <c r="U367" s="9">
        <f>H367/'Total x Ano'!$M$30</f>
        <v>1.0822972519880474E-4</v>
      </c>
      <c r="V367" s="9">
        <f>I367/'Total x Ano'!$M$30</f>
        <v>6.8432000666460917E-5</v>
      </c>
      <c r="W367" s="9">
        <f>J367/'Total x Ano'!$M$30</f>
        <v>7.4525940568096616E-5</v>
      </c>
      <c r="X367" s="9">
        <f>K367/'Total x Ano'!$M$30</f>
        <v>8.0316072893579424E-4</v>
      </c>
      <c r="Y367" s="9">
        <f>L367/'Total x Ano'!$M$30</f>
        <v>1.0769908941556057E-2</v>
      </c>
    </row>
    <row r="368" spans="1:25" x14ac:dyDescent="0.25">
      <c r="A368" s="122" t="s">
        <v>539</v>
      </c>
      <c r="B368" s="189">
        <f>'[1]SCC x Ano'!B112</f>
        <v>89543.212357441604</v>
      </c>
      <c r="C368" s="189">
        <f>'[1]SCC x Ano'!C112</f>
        <v>36554.161452797751</v>
      </c>
      <c r="D368" s="189">
        <f>'[1]SCC x Ano'!D112</f>
        <v>371161.97638126224</v>
      </c>
      <c r="E368" s="189">
        <f>'[1]SCC x Ano'!E112</f>
        <v>18884.026103410026</v>
      </c>
      <c r="F368" s="189">
        <f>'[1]SCC x Ano'!F112</f>
        <v>293288.33970246743</v>
      </c>
      <c r="G368" s="189">
        <f>'[1]SCC x Ano'!G112</f>
        <v>26454.832915485524</v>
      </c>
      <c r="H368" s="189">
        <f>'[1]SCC x Ano'!H112</f>
        <v>11438.302213965489</v>
      </c>
      <c r="I368" s="189">
        <f>'[1]SCC x Ano'!I112</f>
        <v>18169.800569685598</v>
      </c>
      <c r="J368" s="189">
        <f>'[1]SCC x Ano'!J112</f>
        <v>506.69478537631272</v>
      </c>
      <c r="K368" s="189">
        <f>'[1]SCC x Ano'!K112</f>
        <v>66265.312732065766</v>
      </c>
      <c r="L368" s="190">
        <f t="shared" si="18"/>
        <v>932266.65921395773</v>
      </c>
      <c r="M368" s="132"/>
      <c r="N368" s="122" t="s">
        <v>539</v>
      </c>
      <c r="O368" s="9">
        <f>B368/'Total x Ano'!$M$30</f>
        <v>5.0589536230966222E-4</v>
      </c>
      <c r="P368" s="9">
        <f>C368/'Total x Ano'!$M$30</f>
        <v>2.0652130145018365E-4</v>
      </c>
      <c r="Q368" s="9">
        <f>D368/'Total x Ano'!$M$30</f>
        <v>2.0969665659014542E-3</v>
      </c>
      <c r="R368" s="9">
        <f>E368/'Total x Ano'!$M$30</f>
        <v>1.0668973086775562E-4</v>
      </c>
      <c r="S368" s="9">
        <f>F368/'Total x Ano'!$M$30</f>
        <v>1.6570012061070346E-3</v>
      </c>
      <c r="T368" s="9">
        <f>G368/'Total x Ano'!$M$30</f>
        <v>1.4946277814109363E-4</v>
      </c>
      <c r="U368" s="9">
        <f>H368/'Total x Ano'!$M$30</f>
        <v>6.4623368878507541E-5</v>
      </c>
      <c r="V368" s="9">
        <f>I368/'Total x Ano'!$M$30</f>
        <v>1.0265454633906138E-4</v>
      </c>
      <c r="W368" s="9">
        <f>J368/'Total x Ano'!$M$30</f>
        <v>2.8626909318946637E-6</v>
      </c>
      <c r="X368" s="9">
        <f>K368/'Total x Ano'!$M$30</f>
        <v>3.7438141329274618E-4</v>
      </c>
      <c r="Y368" s="9">
        <f>L368/'Total x Ano'!$M$30</f>
        <v>5.2670589642193934E-3</v>
      </c>
    </row>
    <row r="369" spans="1:25" x14ac:dyDescent="0.25">
      <c r="A369" s="122" t="s">
        <v>540</v>
      </c>
      <c r="B369" s="189">
        <f>'[1]SCC x Ano'!B113</f>
        <v>256358.07738463685</v>
      </c>
      <c r="C369" s="189">
        <f>'[1]SCC x Ano'!C113</f>
        <v>87927.978408076509</v>
      </c>
      <c r="D369" s="189">
        <f>'[1]SCC x Ano'!D113</f>
        <v>962405.06965424214</v>
      </c>
      <c r="E369" s="189">
        <f>'[1]SCC x Ano'!E113</f>
        <v>26688.629543203569</v>
      </c>
      <c r="F369" s="189">
        <f>'[1]SCC x Ano'!F113</f>
        <v>1528629.4698974183</v>
      </c>
      <c r="G369" s="189">
        <f>'[1]SCC x Ano'!G113</f>
        <v>67827.980725444184</v>
      </c>
      <c r="H369" s="189">
        <f>'[1]SCC x Ano'!H113</f>
        <v>72407.562063472142</v>
      </c>
      <c r="I369" s="189">
        <f>'[1]SCC x Ano'!I113</f>
        <v>52888.663382946426</v>
      </c>
      <c r="J369" s="189">
        <f>'[1]SCC x Ano'!J113</f>
        <v>9981.5640437726142</v>
      </c>
      <c r="K369" s="189">
        <f>'[1]SCC x Ano'!K113</f>
        <v>408950.03807624069</v>
      </c>
      <c r="L369" s="190">
        <f t="shared" si="18"/>
        <v>3474065.0331794536</v>
      </c>
      <c r="M369" s="132"/>
      <c r="N369" s="122" t="s">
        <v>540</v>
      </c>
      <c r="O369" s="9">
        <f>B369/'Total x Ano'!$M$30</f>
        <v>1.4483550346821035E-3</v>
      </c>
      <c r="P369" s="9">
        <f>C369/'Total x Ano'!$M$30</f>
        <v>4.9676971958906118E-4</v>
      </c>
      <c r="Q369" s="9">
        <f>D369/'Total x Ano'!$M$30</f>
        <v>5.4373329768186056E-3</v>
      </c>
      <c r="R369" s="9">
        <f>E369/'Total x Ano'!$M$30</f>
        <v>1.5078366697869817E-4</v>
      </c>
      <c r="S369" s="9">
        <f>F369/'Total x Ano'!$M$30</f>
        <v>8.6363504184325032E-3</v>
      </c>
      <c r="T369" s="9">
        <f>G369/'Total x Ano'!$M$30</f>
        <v>3.8321007232637746E-4</v>
      </c>
      <c r="U369" s="9">
        <f>H369/'Total x Ano'!$M$30</f>
        <v>4.0908349030227033E-4</v>
      </c>
      <c r="V369" s="9">
        <f>I369/'Total x Ano'!$M$30</f>
        <v>2.9880689803023181E-4</v>
      </c>
      <c r="W369" s="9">
        <f>J369/'Total x Ano'!$M$30</f>
        <v>5.6393185205196496E-5</v>
      </c>
      <c r="X369" s="9">
        <f>K369/'Total x Ano'!$M$30</f>
        <v>2.3104590759294602E-3</v>
      </c>
      <c r="Y369" s="9">
        <f>L369/'Total x Ano'!$M$30</f>
        <v>1.962754453829451E-2</v>
      </c>
    </row>
    <row r="370" spans="1:25" x14ac:dyDescent="0.25">
      <c r="A370" s="122" t="s">
        <v>541</v>
      </c>
      <c r="B370" s="189">
        <f>'[1]SCC x Ano'!B114</f>
        <v>43670.220191579494</v>
      </c>
      <c r="C370" s="189">
        <f>'[1]SCC x Ano'!C114</f>
        <v>6131.1516934186948</v>
      </c>
      <c r="D370" s="189">
        <f>'[1]SCC x Ano'!D114</f>
        <v>246000.59530053378</v>
      </c>
      <c r="E370" s="189">
        <f>'[1]SCC x Ano'!E114</f>
        <v>19242.321199260841</v>
      </c>
      <c r="F370" s="189">
        <f>'[1]SCC x Ano'!F114</f>
        <v>240226.27732447293</v>
      </c>
      <c r="G370" s="189">
        <f>'[1]SCC x Ano'!G114</f>
        <v>24573.24723348537</v>
      </c>
      <c r="H370" s="189">
        <f>'[1]SCC x Ano'!H114</f>
        <v>20568.698843327576</v>
      </c>
      <c r="I370" s="189">
        <f>'[1]SCC x Ano'!I114</f>
        <v>9177.3800592674088</v>
      </c>
      <c r="J370" s="189">
        <f>'[1]SCC x Ano'!J114</f>
        <v>366.68950448554631</v>
      </c>
      <c r="K370" s="189">
        <f>'[1]SCC x Ano'!K114</f>
        <v>39602.639586011072</v>
      </c>
      <c r="L370" s="190">
        <f t="shared" si="18"/>
        <v>649559.22093584272</v>
      </c>
      <c r="M370" s="132"/>
      <c r="N370" s="122" t="s">
        <v>541</v>
      </c>
      <c r="O370" s="9">
        <f>B370/'Total x Ano'!$M$30</f>
        <v>2.4672514291504313E-4</v>
      </c>
      <c r="P370" s="9">
        <f>C370/'Total x Ano'!$M$30</f>
        <v>3.4639378303025304E-5</v>
      </c>
      <c r="Q370" s="9">
        <f>D370/'Total x Ano'!$M$30</f>
        <v>1.3898380124131599E-3</v>
      </c>
      <c r="R370" s="9">
        <f>E370/'Total x Ano'!$M$30</f>
        <v>1.0871400297679796E-4</v>
      </c>
      <c r="S370" s="9">
        <f>F370/'Total x Ano'!$M$30</f>
        <v>1.3572146498189125E-3</v>
      </c>
      <c r="T370" s="9">
        <f>G370/'Total x Ano'!$M$30</f>
        <v>1.3883231888849978E-4</v>
      </c>
      <c r="U370" s="9">
        <f>H370/'Total x Ano'!$M$30</f>
        <v>1.1620768430828764E-4</v>
      </c>
      <c r="V370" s="9">
        <f>I370/'Total x Ano'!$M$30</f>
        <v>5.1849759327410483E-5</v>
      </c>
      <c r="W370" s="9">
        <f>J370/'Total x Ano'!$M$30</f>
        <v>2.0716982878205753E-6</v>
      </c>
      <c r="X370" s="9">
        <f>K370/'Total x Ano'!$M$30</f>
        <v>2.2374439306251922E-4</v>
      </c>
      <c r="Y370" s="9">
        <f>L370/'Total x Ano'!$M$30</f>
        <v>3.6698370403014766E-3</v>
      </c>
    </row>
    <row r="371" spans="1:25" x14ac:dyDescent="0.25">
      <c r="A371" s="122" t="s">
        <v>542</v>
      </c>
      <c r="B371" s="189">
        <f>'[1]SCC x Ano'!B115</f>
        <v>107378.46356598393</v>
      </c>
      <c r="C371" s="189">
        <f>'[1]SCC x Ano'!C115</f>
        <v>6385.879535070515</v>
      </c>
      <c r="D371" s="189">
        <f>'[1]SCC x Ano'!D115</f>
        <v>219044.32425803863</v>
      </c>
      <c r="E371" s="189">
        <f>'[1]SCC x Ano'!E115</f>
        <v>12602.235195873756</v>
      </c>
      <c r="F371" s="189">
        <f>'[1]SCC x Ano'!F115</f>
        <v>193369.2679398187</v>
      </c>
      <c r="G371" s="189">
        <f>'[1]SCC x Ano'!G115</f>
        <v>16083.202058671795</v>
      </c>
      <c r="H371" s="189">
        <f>'[1]SCC x Ano'!H115</f>
        <v>21742.750677929136</v>
      </c>
      <c r="I371" s="189">
        <f>'[1]SCC x Ano'!I115</f>
        <v>4691.7822899137018</v>
      </c>
      <c r="J371" s="189">
        <f>'[1]SCC x Ano'!J115</f>
        <v>289.7603666255751</v>
      </c>
      <c r="K371" s="189">
        <f>'[1]SCC x Ano'!K115</f>
        <v>67330.034669738758</v>
      </c>
      <c r="L371" s="190">
        <f t="shared" si="18"/>
        <v>648917.7005576645</v>
      </c>
      <c r="M371" s="132"/>
      <c r="N371" s="122" t="s">
        <v>542</v>
      </c>
      <c r="O371" s="9">
        <f>B371/'Total x Ano'!$M$30</f>
        <v>6.0665979363263016E-4</v>
      </c>
      <c r="P371" s="9">
        <f>C371/'Total x Ano'!$M$30</f>
        <v>3.6078522938895585E-5</v>
      </c>
      <c r="Q371" s="9">
        <f>D371/'Total x Ano'!$M$30</f>
        <v>1.2375422420634911E-3</v>
      </c>
      <c r="R371" s="9">
        <f>E371/'Total x Ano'!$M$30</f>
        <v>7.1199281022871349E-5</v>
      </c>
      <c r="S371" s="9">
        <f>F371/'Total x Ano'!$M$30</f>
        <v>1.092484994546199E-3</v>
      </c>
      <c r="T371" s="9">
        <f>G371/'Total x Ano'!$M$30</f>
        <v>9.086581906501242E-5</v>
      </c>
      <c r="U371" s="9">
        <f>H371/'Total x Ano'!$M$30</f>
        <v>1.2284076528225516E-4</v>
      </c>
      <c r="V371" s="9">
        <f>I371/'Total x Ano'!$M$30</f>
        <v>2.6507323547418968E-5</v>
      </c>
      <c r="W371" s="9">
        <f>J371/'Total x Ano'!$M$30</f>
        <v>1.6370690954426482E-6</v>
      </c>
      <c r="X371" s="9">
        <f>K371/'Total x Ano'!$M$30</f>
        <v>3.8039680939298853E-4</v>
      </c>
      <c r="Y371" s="9">
        <f>L371/'Total x Ano'!$M$30</f>
        <v>3.6662126205872052E-3</v>
      </c>
    </row>
    <row r="372" spans="1:25" x14ac:dyDescent="0.25">
      <c r="A372" s="122" t="s">
        <v>543</v>
      </c>
      <c r="B372" s="189">
        <f>'[1]SCC x Ano'!B116</f>
        <v>251536.87958264808</v>
      </c>
      <c r="C372" s="189">
        <f>'[1]SCC x Ano'!C116</f>
        <v>148805.18156366312</v>
      </c>
      <c r="D372" s="189">
        <f>'[1]SCC x Ano'!D116</f>
        <v>1217074.7887456908</v>
      </c>
      <c r="E372" s="189">
        <f>'[1]SCC x Ano'!E116</f>
        <v>77326.17815908925</v>
      </c>
      <c r="F372" s="189">
        <f>'[1]SCC x Ano'!F116</f>
        <v>1391147.1123706128</v>
      </c>
      <c r="G372" s="189">
        <f>'[1]SCC x Ano'!G116</f>
        <v>93951.767581401975</v>
      </c>
      <c r="H372" s="189">
        <f>'[1]SCC x Ano'!H116</f>
        <v>39115.824742531637</v>
      </c>
      <c r="I372" s="189">
        <f>'[1]SCC x Ano'!I116</f>
        <v>90884.693255912091</v>
      </c>
      <c r="J372" s="189">
        <f>'[1]SCC x Ano'!J116</f>
        <v>46871.230133890873</v>
      </c>
      <c r="K372" s="189">
        <f>'[1]SCC x Ano'!K116</f>
        <v>483750.06413860712</v>
      </c>
      <c r="L372" s="190">
        <f t="shared" si="18"/>
        <v>3840463.7202740479</v>
      </c>
      <c r="M372" s="132"/>
      <c r="N372" s="122" t="s">
        <v>543</v>
      </c>
      <c r="O372" s="9">
        <f>B372/'Total x Ano'!$M$30</f>
        <v>1.421116547871205E-3</v>
      </c>
      <c r="P372" s="9">
        <f>C372/'Total x Ano'!$M$30</f>
        <v>8.4070974514740193E-4</v>
      </c>
      <c r="Q372" s="9">
        <f>D372/'Total x Ano'!$M$30</f>
        <v>6.8761492356632804E-3</v>
      </c>
      <c r="R372" s="9">
        <f>E372/'Total x Ano'!$M$30</f>
        <v>4.3687236459261244E-4</v>
      </c>
      <c r="S372" s="9">
        <f>F372/'Total x Ano'!$M$30</f>
        <v>7.8596116211401869E-3</v>
      </c>
      <c r="T372" s="9">
        <f>G372/'Total x Ano'!$M$30</f>
        <v>5.3080252817483951E-4</v>
      </c>
      <c r="U372" s="9">
        <f>H372/'Total x Ano'!$M$30</f>
        <v>2.2099401852115642E-4</v>
      </c>
      <c r="V372" s="9">
        <f>I372/'Total x Ano'!$M$30</f>
        <v>5.1347437301629362E-4</v>
      </c>
      <c r="W372" s="9">
        <f>J372/'Total x Ano'!$M$30</f>
        <v>2.6480999872810203E-4</v>
      </c>
      <c r="X372" s="9">
        <f>K372/'Total x Ano'!$M$30</f>
        <v>2.7330593522579228E-3</v>
      </c>
      <c r="Y372" s="9">
        <f>L372/'Total x Ano'!$M$30</f>
        <v>2.1697599785113E-2</v>
      </c>
    </row>
    <row r="373" spans="1:25" x14ac:dyDescent="0.25">
      <c r="A373" s="122" t="s">
        <v>544</v>
      </c>
      <c r="B373" s="189">
        <f>'[1]SCC x Ano'!B117</f>
        <v>852983.56027488317</v>
      </c>
      <c r="C373" s="189">
        <f>'[1]SCC x Ano'!C117</f>
        <v>317287.17200420622</v>
      </c>
      <c r="D373" s="189">
        <f>'[1]SCC x Ano'!D117</f>
        <v>2429201.7892930959</v>
      </c>
      <c r="E373" s="189">
        <f>'[1]SCC x Ano'!E117</f>
        <v>241225.17434127588</v>
      </c>
      <c r="F373" s="189">
        <f>'[1]SCC x Ano'!F117</f>
        <v>3764967.4177811518</v>
      </c>
      <c r="G373" s="189">
        <f>'[1]SCC x Ano'!G117</f>
        <v>294188.48824860842</v>
      </c>
      <c r="H373" s="189">
        <f>'[1]SCC x Ano'!H117</f>
        <v>264686.21159196296</v>
      </c>
      <c r="I373" s="189">
        <f>'[1]SCC x Ano'!I117</f>
        <v>288338.09135528276</v>
      </c>
      <c r="J373" s="189">
        <f>'[1]SCC x Ano'!J117</f>
        <v>200531.39180314637</v>
      </c>
      <c r="K373" s="189">
        <f>'[1]SCC x Ano'!K117</f>
        <v>1033906.5215574354</v>
      </c>
      <c r="L373" s="190">
        <f t="shared" si="18"/>
        <v>9687315.8182510491</v>
      </c>
      <c r="M373" s="132"/>
      <c r="N373" s="122" t="s">
        <v>544</v>
      </c>
      <c r="O373" s="9">
        <f>B373/'Total x Ano'!$M$30</f>
        <v>4.8191305170836385E-3</v>
      </c>
      <c r="P373" s="9">
        <f>C373/'Total x Ano'!$M$30</f>
        <v>1.7925882332267733E-3</v>
      </c>
      <c r="Q373" s="9">
        <f>D373/'Total x Ano'!$M$30</f>
        <v>1.3724344782405825E-2</v>
      </c>
      <c r="R373" s="9">
        <f>E373/'Total x Ano'!$M$30</f>
        <v>1.3628581526028908E-3</v>
      </c>
      <c r="S373" s="9">
        <f>F373/'Total x Ano'!$M$30</f>
        <v>2.1271065731920644E-2</v>
      </c>
      <c r="T373" s="9">
        <f>G373/'Total x Ano'!$M$30</f>
        <v>1.662086806264696E-3</v>
      </c>
      <c r="U373" s="9">
        <f>H373/'Total x Ano'!$M$30</f>
        <v>1.4954067805515779E-3</v>
      </c>
      <c r="V373" s="9">
        <f>I373/'Total x Ano'!$M$30</f>
        <v>1.629033617998569E-3</v>
      </c>
      <c r="W373" s="9">
        <f>J373/'Total x Ano'!$M$30</f>
        <v>1.1329490917273597E-3</v>
      </c>
      <c r="X373" s="9">
        <f>K373/'Total x Ano'!$M$30</f>
        <v>5.8412971854270622E-3</v>
      </c>
      <c r="Y373" s="9">
        <f>L373/'Total x Ano'!$M$30</f>
        <v>5.4730760899209037E-2</v>
      </c>
    </row>
    <row r="374" spans="1:25" x14ac:dyDescent="0.25">
      <c r="A374" s="122" t="s">
        <v>545</v>
      </c>
      <c r="B374" s="189">
        <f>'[1]SCC x Ano'!B118</f>
        <v>170109.36269667599</v>
      </c>
      <c r="C374" s="189">
        <f>'[1]SCC x Ano'!C118</f>
        <v>22401.409682818747</v>
      </c>
      <c r="D374" s="189">
        <f>'[1]SCC x Ano'!D118</f>
        <v>626957.27968500822</v>
      </c>
      <c r="E374" s="189">
        <f>'[1]SCC x Ano'!E118</f>
        <v>20798.719362117452</v>
      </c>
      <c r="F374" s="189">
        <f>'[1]SCC x Ano'!F118</f>
        <v>893964.23929042416</v>
      </c>
      <c r="G374" s="189">
        <f>'[1]SCC x Ano'!G118</f>
        <v>50570.146555647036</v>
      </c>
      <c r="H374" s="189">
        <f>'[1]SCC x Ano'!H118</f>
        <v>26732.352203781771</v>
      </c>
      <c r="I374" s="189">
        <f>'[1]SCC x Ano'!I118</f>
        <v>79363.490511435069</v>
      </c>
      <c r="J374" s="189">
        <f>'[1]SCC x Ano'!J118</f>
        <v>25783.246263908892</v>
      </c>
      <c r="K374" s="189">
        <f>'[1]SCC x Ano'!K118</f>
        <v>150311.96414705139</v>
      </c>
      <c r="L374" s="190">
        <f t="shared" si="18"/>
        <v>2066992.2103988687</v>
      </c>
      <c r="M374" s="132"/>
      <c r="N374" s="122" t="s">
        <v>545</v>
      </c>
      <c r="O374" s="9">
        <f>B374/'Total x Ano'!$M$30</f>
        <v>9.6107270900862112E-4</v>
      </c>
      <c r="P374" s="9">
        <f>C374/'Total x Ano'!$M$30</f>
        <v>1.265620136845017E-4</v>
      </c>
      <c r="Q374" s="9">
        <f>D374/'Total x Ano'!$M$30</f>
        <v>3.542142076529693E-3</v>
      </c>
      <c r="R374" s="9">
        <f>E374/'Total x Ano'!$M$30</f>
        <v>1.1750723913358636E-4</v>
      </c>
      <c r="S374" s="9">
        <f>F374/'Total x Ano'!$M$30</f>
        <v>5.0506604668413566E-3</v>
      </c>
      <c r="T374" s="9">
        <f>G374/'Total x Ano'!$M$30</f>
        <v>2.8570789387919083E-4</v>
      </c>
      <c r="U374" s="9">
        <f>H374/'Total x Ano'!$M$30</f>
        <v>1.5103068839586662E-4</v>
      </c>
      <c r="V374" s="9">
        <f>I374/'Total x Ano'!$M$30</f>
        <v>4.4838263816325102E-4</v>
      </c>
      <c r="W374" s="9">
        <f>J374/'Total x Ano'!$M$30</f>
        <v>1.456684919693461E-4</v>
      </c>
      <c r="X374" s="9">
        <f>K374/'Total x Ano'!$M$30</f>
        <v>8.4922266646076988E-4</v>
      </c>
      <c r="Y374" s="9">
        <f>L374/'Total x Ano'!$M$30</f>
        <v>1.1677956884066183E-2</v>
      </c>
    </row>
    <row r="375" spans="1:25" x14ac:dyDescent="0.25">
      <c r="A375" s="122" t="s">
        <v>546</v>
      </c>
      <c r="B375" s="189">
        <f>'[1]SCC x Ano'!B119</f>
        <v>1279077.9897806454</v>
      </c>
      <c r="C375" s="189">
        <f>'[1]SCC x Ano'!C119</f>
        <v>507548.96145793505</v>
      </c>
      <c r="D375" s="189">
        <f>'[1]SCC x Ano'!D119</f>
        <v>17803472.695810899</v>
      </c>
      <c r="E375" s="189">
        <f>'[1]SCC x Ano'!E119</f>
        <v>950017.14664664434</v>
      </c>
      <c r="F375" s="189">
        <f>'[1]SCC x Ano'!F119</f>
        <v>6546679.632151043</v>
      </c>
      <c r="G375" s="189">
        <f>'[1]SCC x Ano'!G119</f>
        <v>507224.4017905909</v>
      </c>
      <c r="H375" s="189">
        <f>'[1]SCC x Ano'!H119</f>
        <v>263007.72078310826</v>
      </c>
      <c r="I375" s="189">
        <f>'[1]SCC x Ano'!I119</f>
        <v>413160.86672310013</v>
      </c>
      <c r="J375" s="189">
        <f>'[1]SCC x Ano'!J119</f>
        <v>625279.46761144267</v>
      </c>
      <c r="K375" s="189">
        <f>'[1]SCC x Ano'!K119</f>
        <v>1119227.4965195367</v>
      </c>
      <c r="L375" s="190">
        <f t="shared" si="18"/>
        <v>30014696.379274942</v>
      </c>
      <c r="M375" s="132"/>
      <c r="N375" s="122" t="s">
        <v>546</v>
      </c>
      <c r="O375" s="9">
        <f>B375/'Total x Ano'!$M$30</f>
        <v>7.2264508501142426E-3</v>
      </c>
      <c r="P375" s="9">
        <f>C375/'Total x Ano'!$M$30</f>
        <v>2.8675167998405623E-3</v>
      </c>
      <c r="Q375" s="9">
        <f>D375/'Total x Ano'!$M$30</f>
        <v>0.10058489116812348</v>
      </c>
      <c r="R375" s="9">
        <f>E375/'Total x Ano'!$M$30</f>
        <v>5.3673445027266099E-3</v>
      </c>
      <c r="S375" s="9">
        <f>F375/'Total x Ano'!$M$30</f>
        <v>3.6987000770216341E-2</v>
      </c>
      <c r="T375" s="9">
        <f>G375/'Total x Ano'!$M$30</f>
        <v>2.865683123940632E-3</v>
      </c>
      <c r="U375" s="9">
        <f>H375/'Total x Ano'!$M$30</f>
        <v>1.4859237533792966E-3</v>
      </c>
      <c r="V375" s="9">
        <f>I375/'Total x Ano'!$M$30</f>
        <v>2.3342491391608673E-3</v>
      </c>
      <c r="W375" s="9">
        <f>J375/'Total x Ano'!$M$30</f>
        <v>3.5326628840314867E-3</v>
      </c>
      <c r="X375" s="9">
        <f>K375/'Total x Ano'!$M$30</f>
        <v>6.3233380281071802E-3</v>
      </c>
      <c r="Y375" s="9">
        <f>L375/'Total x Ano'!$M$30</f>
        <v>0.16957506101964068</v>
      </c>
    </row>
    <row r="376" spans="1:25" x14ac:dyDescent="0.25">
      <c r="A376" s="122" t="s">
        <v>547</v>
      </c>
      <c r="B376" s="189">
        <f>'[1]SCC x Ano'!B120</f>
        <v>6120004.8785582902</v>
      </c>
      <c r="C376" s="189">
        <f>'[1]SCC x Ano'!C120</f>
        <v>2289847.9226199985</v>
      </c>
      <c r="D376" s="189">
        <f>'[1]SCC x Ano'!D120</f>
        <v>17147816.272917598</v>
      </c>
      <c r="E376" s="189">
        <f>'[1]SCC x Ano'!E120</f>
        <v>5534838.1787877977</v>
      </c>
      <c r="F376" s="189">
        <f>'[1]SCC x Ano'!F120</f>
        <v>25900003.730755884</v>
      </c>
      <c r="G376" s="189">
        <f>'[1]SCC x Ano'!G120</f>
        <v>1924214.3539838917</v>
      </c>
      <c r="H376" s="189">
        <f>'[1]SCC x Ano'!H120</f>
        <v>2469482.8447290491</v>
      </c>
      <c r="I376" s="189">
        <f>'[1]SCC x Ano'!I120</f>
        <v>993111.59700946696</v>
      </c>
      <c r="J376" s="189">
        <f>'[1]SCC x Ano'!J120</f>
        <v>398008.8333540624</v>
      </c>
      <c r="K376" s="189">
        <f>'[1]SCC x Ano'!K120</f>
        <v>12807352.825773908</v>
      </c>
      <c r="L376" s="190">
        <f t="shared" si="18"/>
        <v>75584681.438489944</v>
      </c>
      <c r="M376" s="132"/>
      <c r="N376" s="122" t="s">
        <v>547</v>
      </c>
      <c r="O376" s="9">
        <f>B376/'Total x Ano'!$M$30</f>
        <v>3.457640176025964E-2</v>
      </c>
      <c r="P376" s="9">
        <f>C376/'Total x Ano'!$M$30</f>
        <v>1.2937032455610793E-2</v>
      </c>
      <c r="Q376" s="9">
        <f>D376/'Total x Ano'!$M$30</f>
        <v>9.6880606556508278E-2</v>
      </c>
      <c r="R376" s="9">
        <f>E376/'Total x Ano'!$M$30</f>
        <v>3.1270365358413481E-2</v>
      </c>
      <c r="S376" s="9">
        <f>F376/'Total x Ano'!$M$30</f>
        <v>0.14632814063994695</v>
      </c>
      <c r="T376" s="9">
        <f>G376/'Total x Ano'!$M$30</f>
        <v>1.0871299924826001E-2</v>
      </c>
      <c r="U376" s="9">
        <f>H376/'Total x Ano'!$M$30</f>
        <v>1.3951922044796655E-2</v>
      </c>
      <c r="V376" s="9">
        <f>I376/'Total x Ano'!$M$30</f>
        <v>5.6108166990647178E-3</v>
      </c>
      <c r="W376" s="9">
        <f>J376/'Total x Ano'!$M$30</f>
        <v>2.248644175823628E-3</v>
      </c>
      <c r="X376" s="9">
        <f>K376/'Total x Ano'!$M$30</f>
        <v>7.2358141141494428E-2</v>
      </c>
      <c r="Y376" s="9">
        <f>L376/'Total x Ano'!$M$30</f>
        <v>0.42703337075674458</v>
      </c>
    </row>
    <row r="377" spans="1:25" x14ac:dyDescent="0.25">
      <c r="A377" s="122" t="s">
        <v>548</v>
      </c>
      <c r="B377" s="189">
        <f>'[1]SCC x Ano'!B121</f>
        <v>1015562.3385316043</v>
      </c>
      <c r="C377" s="189">
        <f>'[1]SCC x Ano'!C121</f>
        <v>299496.4323726329</v>
      </c>
      <c r="D377" s="189">
        <f>'[1]SCC x Ano'!D121</f>
        <v>2316092.6342841177</v>
      </c>
      <c r="E377" s="189">
        <f>'[1]SCC x Ano'!E121</f>
        <v>353381.31023080205</v>
      </c>
      <c r="F377" s="189">
        <f>'[1]SCC x Ano'!F121</f>
        <v>3985982.2076669554</v>
      </c>
      <c r="G377" s="189">
        <f>'[1]SCC x Ano'!G121</f>
        <v>251457.11657376977</v>
      </c>
      <c r="H377" s="189">
        <f>'[1]SCC x Ano'!H121</f>
        <v>300531.43354487047</v>
      </c>
      <c r="I377" s="189">
        <f>'[1]SCC x Ano'!I121</f>
        <v>220849.8486852599</v>
      </c>
      <c r="J377" s="189">
        <f>'[1]SCC x Ano'!J121</f>
        <v>162957.30925220018</v>
      </c>
      <c r="K377" s="189">
        <f>'[1]SCC x Ano'!K121</f>
        <v>846131.11021362699</v>
      </c>
      <c r="L377" s="190">
        <f t="shared" si="18"/>
        <v>9752441.7413558383</v>
      </c>
      <c r="M377" s="132"/>
      <c r="N377" s="122" t="s">
        <v>548</v>
      </c>
      <c r="O377" s="9">
        <f>B377/'Total x Ano'!$M$30</f>
        <v>5.7376574245361703E-3</v>
      </c>
      <c r="P377" s="9">
        <f>C377/'Total x Ano'!$M$30</f>
        <v>1.6920752804890033E-3</v>
      </c>
      <c r="Q377" s="9">
        <f>D377/'Total x Ano'!$M$30</f>
        <v>1.3085308104501214E-2</v>
      </c>
      <c r="R377" s="9">
        <f>E377/'Total x Ano'!$M$30</f>
        <v>1.9965105256559128E-3</v>
      </c>
      <c r="S377" s="9">
        <f>F377/'Total x Ano'!$M$30</f>
        <v>2.2519740581318989E-2</v>
      </c>
      <c r="T377" s="9">
        <f>G377/'Total x Ano'!$M$30</f>
        <v>1.4206659080604025E-3</v>
      </c>
      <c r="U377" s="9">
        <f>H377/'Total x Ano'!$M$30</f>
        <v>1.6979227621599746E-3</v>
      </c>
      <c r="V377" s="9">
        <f>I377/'Total x Ano'!$M$30</f>
        <v>1.2477429754325585E-3</v>
      </c>
      <c r="W377" s="9">
        <f>J377/'Total x Ano'!$M$30</f>
        <v>9.2066550701872668E-4</v>
      </c>
      <c r="X377" s="9">
        <f>K377/'Total x Ano'!$M$30</f>
        <v>4.7804159946181072E-3</v>
      </c>
      <c r="Y377" s="9">
        <f>L377/'Total x Ano'!$M$30</f>
        <v>5.5098705063791054E-2</v>
      </c>
    </row>
    <row r="378" spans="1:25" x14ac:dyDescent="0.25">
      <c r="A378" s="122" t="s">
        <v>549</v>
      </c>
      <c r="B378" s="189">
        <f>'[1]SCC x Ano'!B122</f>
        <v>697558.98204684781</v>
      </c>
      <c r="C378" s="189">
        <f>'[1]SCC x Ano'!C122</f>
        <v>89353.287357459078</v>
      </c>
      <c r="D378" s="189">
        <f>'[1]SCC x Ano'!D122</f>
        <v>1157097.4251042537</v>
      </c>
      <c r="E378" s="189">
        <f>'[1]SCC x Ano'!E122</f>
        <v>232673.66775566366</v>
      </c>
      <c r="F378" s="189">
        <f>'[1]SCC x Ano'!F122</f>
        <v>1588151.8708592951</v>
      </c>
      <c r="G378" s="189">
        <f>'[1]SCC x Ano'!G122</f>
        <v>210687.35943138701</v>
      </c>
      <c r="H378" s="189">
        <f>'[1]SCC x Ano'!H122</f>
        <v>320742.0881993107</v>
      </c>
      <c r="I378" s="189">
        <f>'[1]SCC x Ano'!I122</f>
        <v>100755.10710354902</v>
      </c>
      <c r="J378" s="189">
        <f>'[1]SCC x Ano'!J122</f>
        <v>7632.6722990986636</v>
      </c>
      <c r="K378" s="189">
        <f>'[1]SCC x Ano'!K122</f>
        <v>462894.72283153667</v>
      </c>
      <c r="L378" s="190">
        <f t="shared" si="18"/>
        <v>4867547.1829884015</v>
      </c>
      <c r="M378" s="132"/>
      <c r="N378" s="122" t="s">
        <v>549</v>
      </c>
      <c r="O378" s="9">
        <f>B378/'Total x Ano'!$M$30</f>
        <v>3.9410229392515391E-3</v>
      </c>
      <c r="P378" s="9">
        <f>C378/'Total x Ano'!$M$30</f>
        <v>5.0482233651409126E-4</v>
      </c>
      <c r="Q378" s="9">
        <f>D378/'Total x Ano'!$M$30</f>
        <v>6.5372930643139444E-3</v>
      </c>
      <c r="R378" s="9">
        <f>E378/'Total x Ano'!$M$30</f>
        <v>1.3145444121358588E-3</v>
      </c>
      <c r="S378" s="9">
        <f>F378/'Total x Ano'!$M$30</f>
        <v>8.9726361715049656E-3</v>
      </c>
      <c r="T378" s="9">
        <f>G378/'Total x Ano'!$M$30</f>
        <v>1.1903276108537961E-3</v>
      </c>
      <c r="U378" s="9">
        <f>H378/'Total x Ano'!$M$30</f>
        <v>1.8121075919169092E-3</v>
      </c>
      <c r="V378" s="9">
        <f>I378/'Total x Ano'!$M$30</f>
        <v>5.692395891408144E-4</v>
      </c>
      <c r="W378" s="9">
        <f>J378/'Total x Ano'!$M$30</f>
        <v>4.3122570840206625E-5</v>
      </c>
      <c r="X378" s="9">
        <f>K378/'Total x Ano'!$M$30</f>
        <v>2.6152322141771967E-3</v>
      </c>
      <c r="Y378" s="9">
        <f>L378/'Total x Ano'!$M$30</f>
        <v>2.7500348500649325E-2</v>
      </c>
    </row>
    <row r="379" spans="1:25" x14ac:dyDescent="0.25">
      <c r="A379" s="122" t="s">
        <v>550</v>
      </c>
      <c r="B379" s="189">
        <f>'[1]SCC x Ano'!B123</f>
        <v>1440787.2787209533</v>
      </c>
      <c r="C379" s="189">
        <f>'[1]SCC x Ano'!C123</f>
        <v>111014.22036624572</v>
      </c>
      <c r="D379" s="189">
        <f>'[1]SCC x Ano'!D123</f>
        <v>1807202.2767807571</v>
      </c>
      <c r="E379" s="189">
        <f>'[1]SCC x Ano'!E123</f>
        <v>226648.33226254836</v>
      </c>
      <c r="F379" s="189">
        <f>'[1]SCC x Ano'!F123</f>
        <v>3384970.0930612008</v>
      </c>
      <c r="G379" s="189">
        <f>'[1]SCC x Ano'!G123</f>
        <v>240544.79915662768</v>
      </c>
      <c r="H379" s="189">
        <f>'[1]SCC x Ano'!H123</f>
        <v>221771.23779216898</v>
      </c>
      <c r="I379" s="189">
        <f>'[1]SCC x Ano'!I123</f>
        <v>150994.00881458167</v>
      </c>
      <c r="J379" s="189">
        <f>'[1]SCC x Ano'!J123</f>
        <v>35971.675476357435</v>
      </c>
      <c r="K379" s="189">
        <f>'[1]SCC x Ano'!K123</f>
        <v>722229.10842144722</v>
      </c>
      <c r="L379" s="190">
        <f t="shared" si="18"/>
        <v>8342133.0308528878</v>
      </c>
      <c r="M379" s="132"/>
      <c r="N379" s="122" t="s">
        <v>550</v>
      </c>
      <c r="O379" s="9">
        <f>B379/'Total x Ano'!$M$30</f>
        <v>8.1400653739123283E-3</v>
      </c>
      <c r="P379" s="9">
        <f>C379/'Total x Ano'!$M$30</f>
        <v>6.2720085370088002E-4</v>
      </c>
      <c r="Q379" s="9">
        <f>D379/'Total x Ano'!$M$30</f>
        <v>1.0210212773351181E-2</v>
      </c>
      <c r="R379" s="9">
        <f>E379/'Total x Ano'!$M$30</f>
        <v>1.2805028672540539E-3</v>
      </c>
      <c r="S379" s="9">
        <f>F379/'Total x Ano'!$M$30</f>
        <v>1.9124181795050963E-2</v>
      </c>
      <c r="T379" s="9">
        <f>G379/'Total x Ano'!$M$30</f>
        <v>1.3590142135539976E-3</v>
      </c>
      <c r="U379" s="9">
        <f>H379/'Total x Ano'!$M$30</f>
        <v>1.2529485791159204E-3</v>
      </c>
      <c r="V379" s="9">
        <f>I379/'Total x Ano'!$M$30</f>
        <v>8.5307603764444206E-4</v>
      </c>
      <c r="W379" s="9">
        <f>J379/'Total x Ano'!$M$30</f>
        <v>2.0323041042300821E-4</v>
      </c>
      <c r="X379" s="9">
        <f>K379/'Total x Ano'!$M$30</f>
        <v>4.0804025995510047E-3</v>
      </c>
      <c r="Y379" s="9">
        <f>L379/'Total x Ano'!$M$30</f>
        <v>4.7130835503557782E-2</v>
      </c>
    </row>
    <row r="380" spans="1:25" x14ac:dyDescent="0.25">
      <c r="A380" s="122" t="s">
        <v>551</v>
      </c>
      <c r="B380" s="189">
        <f>'[1]SCC x Ano'!B124</f>
        <v>104309.0128226574</v>
      </c>
      <c r="C380" s="189">
        <f>'[1]SCC x Ano'!C124</f>
        <v>38676.898581545815</v>
      </c>
      <c r="D380" s="189">
        <f>'[1]SCC x Ano'!D124</f>
        <v>434194.16740603879</v>
      </c>
      <c r="E380" s="189">
        <f>'[1]SCC x Ano'!E124</f>
        <v>8374.4896288924701</v>
      </c>
      <c r="F380" s="189">
        <f>'[1]SCC x Ano'!F124</f>
        <v>324448.5901973343</v>
      </c>
      <c r="G380" s="189">
        <f>'[1]SCC x Ano'!G124</f>
        <v>28869.62043310803</v>
      </c>
      <c r="H380" s="189">
        <f>'[1]SCC x Ano'!H124</f>
        <v>137380.01086837501</v>
      </c>
      <c r="I380" s="189">
        <f>'[1]SCC x Ano'!I124</f>
        <v>26134.573235478922</v>
      </c>
      <c r="J380" s="189">
        <f>'[1]SCC x Ano'!J124</f>
        <v>1428.4119800074725</v>
      </c>
      <c r="K380" s="189">
        <f>'[1]SCC x Ano'!K124</f>
        <v>167007.50054420315</v>
      </c>
      <c r="L380" s="190">
        <f t="shared" si="18"/>
        <v>1270823.2756976415</v>
      </c>
      <c r="M380" s="132"/>
      <c r="N380" s="122" t="s">
        <v>551</v>
      </c>
      <c r="O380" s="9">
        <f>B380/'Total x Ano'!$M$30</f>
        <v>5.8931821234461219E-4</v>
      </c>
      <c r="P380" s="9">
        <f>C380/'Total x Ano'!$M$30</f>
        <v>2.1851420231406389E-4</v>
      </c>
      <c r="Q380" s="9">
        <f>D380/'Total x Ano'!$M$30</f>
        <v>2.4530817004396344E-3</v>
      </c>
      <c r="R380" s="9">
        <f>E380/'Total x Ano'!$M$30</f>
        <v>4.7313641686822682E-5</v>
      </c>
      <c r="S380" s="9">
        <f>F380/'Total x Ano'!$M$30</f>
        <v>1.8330483435587705E-3</v>
      </c>
      <c r="T380" s="9">
        <f>G380/'Total x Ano'!$M$30</f>
        <v>1.631056861177691E-4</v>
      </c>
      <c r="U380" s="9">
        <f>H380/'Total x Ano'!$M$30</f>
        <v>7.7616056586098158E-4</v>
      </c>
      <c r="V380" s="9">
        <f>I380/'Total x Ano'!$M$30</f>
        <v>1.4765339602731186E-4</v>
      </c>
      <c r="W380" s="9">
        <f>J380/'Total x Ano'!$M$30</f>
        <v>8.0701482237284002E-6</v>
      </c>
      <c r="X380" s="9">
        <f>K380/'Total x Ano'!$M$30</f>
        <v>9.4354801186914597E-4</v>
      </c>
      <c r="Y380" s="9">
        <f>L380/'Total x Ano'!$M$30</f>
        <v>7.1798139084428411E-3</v>
      </c>
    </row>
    <row r="381" spans="1:25" x14ac:dyDescent="0.25">
      <c r="A381" s="122" t="s">
        <v>552</v>
      </c>
      <c r="B381" s="189">
        <f>'[1]SCC x Ano'!B125</f>
        <v>99366.483264270675</v>
      </c>
      <c r="C381" s="189">
        <f>'[1]SCC x Ano'!C125</f>
        <v>19962.266782242714</v>
      </c>
      <c r="D381" s="189">
        <f>'[1]SCC x Ano'!D125</f>
        <v>486399.78569743223</v>
      </c>
      <c r="E381" s="189">
        <f>'[1]SCC x Ano'!E125</f>
        <v>27620.442961334455</v>
      </c>
      <c r="F381" s="189">
        <f>'[1]SCC x Ano'!F125</f>
        <v>330268.61535268667</v>
      </c>
      <c r="G381" s="189">
        <f>'[1]SCC x Ano'!G125</f>
        <v>41739.501784200969</v>
      </c>
      <c r="H381" s="189">
        <f>'[1]SCC x Ano'!H125</f>
        <v>25018.123502795028</v>
      </c>
      <c r="I381" s="189">
        <f>'[1]SCC x Ano'!I125</f>
        <v>45966.634767668358</v>
      </c>
      <c r="J381" s="189">
        <f>'[1]SCC x Ano'!J125</f>
        <v>3155.7944371656426</v>
      </c>
      <c r="K381" s="189">
        <f>'[1]SCC x Ano'!K125</f>
        <v>200100.12157497089</v>
      </c>
      <c r="L381" s="190">
        <f t="shared" si="18"/>
        <v>1279597.7701247677</v>
      </c>
      <c r="M381" s="132"/>
      <c r="N381" s="122" t="s">
        <v>552</v>
      </c>
      <c r="O381" s="9">
        <f>B381/'Total x Ano'!$M$30</f>
        <v>5.6139423334232799E-4</v>
      </c>
      <c r="P381" s="9">
        <f>C381/'Total x Ano'!$M$30</f>
        <v>1.1278150426424295E-4</v>
      </c>
      <c r="Q381" s="9">
        <f>D381/'Total x Ano'!$M$30</f>
        <v>2.7480295751562325E-3</v>
      </c>
      <c r="R381" s="9">
        <f>E381/'Total x Ano'!$M$30</f>
        <v>1.560481652512035E-4</v>
      </c>
      <c r="S381" s="9">
        <f>F381/'Total x Ano'!$M$30</f>
        <v>1.8659299395737212E-3</v>
      </c>
      <c r="T381" s="9">
        <f>G381/'Total x Ano'!$M$30</f>
        <v>2.3581709681636505E-4</v>
      </c>
      <c r="U381" s="9">
        <f>H381/'Total x Ano'!$M$30</f>
        <v>1.4134575162695208E-4</v>
      </c>
      <c r="V381" s="9">
        <f>I381/'Total x Ano'!$M$30</f>
        <v>2.5969927521829543E-4</v>
      </c>
      <c r="W381" s="9">
        <f>J381/'Total x Ano'!$M$30</f>
        <v>1.7829400220663964E-5</v>
      </c>
      <c r="X381" s="9">
        <f>K381/'Total x Ano'!$M$30</f>
        <v>1.1305125295068168E-3</v>
      </c>
      <c r="Y381" s="9">
        <f>L381/'Total x Ano'!$M$30</f>
        <v>7.2293874709768212E-3</v>
      </c>
    </row>
    <row r="382" spans="1:25" x14ac:dyDescent="0.25">
      <c r="A382" s="122" t="s">
        <v>553</v>
      </c>
      <c r="B382" s="189">
        <f>'[1]SCC x Ano'!B126</f>
        <v>389165.88603409595</v>
      </c>
      <c r="C382" s="189">
        <f>'[1]SCC x Ano'!C126</f>
        <v>92494.950808863796</v>
      </c>
      <c r="D382" s="189">
        <f>'[1]SCC x Ano'!D126</f>
        <v>896039.64388905838</v>
      </c>
      <c r="E382" s="189">
        <f>'[1]SCC x Ano'!E126</f>
        <v>69889.174440239047</v>
      </c>
      <c r="F382" s="189">
        <f>'[1]SCC x Ano'!F126</f>
        <v>1047504.0422584231</v>
      </c>
      <c r="G382" s="189">
        <f>'[1]SCC x Ano'!G126</f>
        <v>75216.241190609086</v>
      </c>
      <c r="H382" s="189">
        <f>'[1]SCC x Ano'!H126</f>
        <v>78053.604500805435</v>
      </c>
      <c r="I382" s="189">
        <f>'[1]SCC x Ano'!I126</f>
        <v>98812.29499748227</v>
      </c>
      <c r="J382" s="189">
        <f>'[1]SCC x Ano'!J126</f>
        <v>3827.9828706402877</v>
      </c>
      <c r="K382" s="189">
        <f>'[1]SCC x Ano'!K126</f>
        <v>342992.23189175053</v>
      </c>
      <c r="L382" s="190">
        <f t="shared" si="18"/>
        <v>3093996.0528819677</v>
      </c>
      <c r="M382" s="132"/>
      <c r="N382" s="122" t="s">
        <v>553</v>
      </c>
      <c r="O382" s="9">
        <f>B382/'Total x Ano'!$M$30</f>
        <v>2.1986838726298827E-3</v>
      </c>
      <c r="P382" s="9">
        <f>C382/'Total x Ano'!$M$30</f>
        <v>5.225719004191585E-4</v>
      </c>
      <c r="Q382" s="9">
        <f>D382/'Total x Ano'!$M$30</f>
        <v>5.0623859514841683E-3</v>
      </c>
      <c r="R382" s="9">
        <f>E382/'Total x Ano'!$M$30</f>
        <v>3.9485526925067438E-4</v>
      </c>
      <c r="S382" s="9">
        <f>F382/'Total x Ano'!$M$30</f>
        <v>5.9181195651522812E-3</v>
      </c>
      <c r="T382" s="9">
        <f>G382/'Total x Ano'!$M$30</f>
        <v>4.2495178123383242E-4</v>
      </c>
      <c r="U382" s="9">
        <f>H382/'Total x Ano'!$M$30</f>
        <v>4.4098213017961305E-4</v>
      </c>
      <c r="V382" s="9">
        <f>I382/'Total x Ano'!$M$30</f>
        <v>5.5826321685728693E-4</v>
      </c>
      <c r="W382" s="9">
        <f>J382/'Total x Ano'!$M$30</f>
        <v>2.1627086300269514E-5</v>
      </c>
      <c r="X382" s="9">
        <f>K382/'Total x Ano'!$M$30</f>
        <v>1.937814992940181E-3</v>
      </c>
      <c r="Y382" s="9">
        <f>L382/'Total x Ano'!$M$30</f>
        <v>1.7480255766447347E-2</v>
      </c>
    </row>
    <row r="383" spans="1:25" x14ac:dyDescent="0.25">
      <c r="A383" s="122" t="s">
        <v>554</v>
      </c>
      <c r="B383" s="189">
        <f>'[1]SCC x Ano'!B127</f>
        <v>235415.45362441402</v>
      </c>
      <c r="C383" s="189">
        <f>'[1]SCC x Ano'!C127</f>
        <v>77795.914595339054</v>
      </c>
      <c r="D383" s="189">
        <f>'[1]SCC x Ano'!D127</f>
        <v>3507841.8947518426</v>
      </c>
      <c r="E383" s="189">
        <f>'[1]SCC x Ano'!E127</f>
        <v>84013.09812958847</v>
      </c>
      <c r="F383" s="189">
        <f>'[1]SCC x Ano'!F127</f>
        <v>1238439.7153903071</v>
      </c>
      <c r="G383" s="189">
        <f>'[1]SCC x Ano'!G127</f>
        <v>82987.132638262512</v>
      </c>
      <c r="H383" s="189">
        <f>'[1]SCC x Ano'!H127</f>
        <v>43465.334230403329</v>
      </c>
      <c r="I383" s="189">
        <f>'[1]SCC x Ano'!I127</f>
        <v>52156.642670970388</v>
      </c>
      <c r="J383" s="189">
        <f>'[1]SCC x Ano'!J127</f>
        <v>3308505.0756141245</v>
      </c>
      <c r="K383" s="189">
        <f>'[1]SCC x Ano'!K127</f>
        <v>370305.54968751164</v>
      </c>
      <c r="L383" s="190">
        <f t="shared" si="18"/>
        <v>9000925.811332766</v>
      </c>
      <c r="M383" s="132"/>
      <c r="N383" s="122" t="s">
        <v>554</v>
      </c>
      <c r="O383" s="9">
        <f>B383/'Total x Ano'!$M$30</f>
        <v>1.3300347739279965E-3</v>
      </c>
      <c r="P383" s="9">
        <f>C383/'Total x Ano'!$M$30</f>
        <v>4.3952625067007452E-4</v>
      </c>
      <c r="Q383" s="9">
        <f>D383/'Total x Ano'!$M$30</f>
        <v>1.9818374833221124E-2</v>
      </c>
      <c r="R383" s="9">
        <f>E383/'Total x Ano'!$M$30</f>
        <v>4.7465168601909329E-4</v>
      </c>
      <c r="S383" s="9">
        <f>F383/'Total x Ano'!$M$30</f>
        <v>6.9968553955277726E-3</v>
      </c>
      <c r="T383" s="9">
        <f>G383/'Total x Ano'!$M$30</f>
        <v>4.6885525354490784E-4</v>
      </c>
      <c r="U383" s="9">
        <f>H383/'Total x Ano'!$M$30</f>
        <v>2.4556759166316684E-4</v>
      </c>
      <c r="V383" s="9">
        <f>I383/'Total x Ano'!$M$30</f>
        <v>2.9467117547177577E-4</v>
      </c>
      <c r="W383" s="9">
        <f>J383/'Total x Ano'!$M$30</f>
        <v>1.8692174759710464E-2</v>
      </c>
      <c r="X383" s="9">
        <f>K383/'Total x Ano'!$M$30</f>
        <v>2.0921279825949148E-3</v>
      </c>
      <c r="Y383" s="9">
        <f>L383/'Total x Ano'!$M$30</f>
        <v>5.0852839702351299E-2</v>
      </c>
    </row>
    <row r="384" spans="1:25" x14ac:dyDescent="0.25">
      <c r="A384" s="122" t="s">
        <v>94</v>
      </c>
      <c r="B384" s="189">
        <f>'[1]SCC x Ano'!B128</f>
        <v>14145855.234714136</v>
      </c>
      <c r="C384" s="189">
        <f>'[1]SCC x Ano'!C128</f>
        <v>4720083.3836690327</v>
      </c>
      <c r="D384" s="189">
        <f>'[1]SCC x Ano'!D128</f>
        <v>56461696.521689638</v>
      </c>
      <c r="E384" s="189">
        <f>'[1]SCC x Ano'!E128</f>
        <v>8034847.5522318538</v>
      </c>
      <c r="F384" s="189">
        <f>'[1]SCC x Ano'!F128</f>
        <v>56723769.733263679</v>
      </c>
      <c r="G384" s="189">
        <f>'[1]SCC x Ano'!G128</f>
        <v>4180052.1565079573</v>
      </c>
      <c r="H384" s="189">
        <f>'[1]SCC x Ano'!H128</f>
        <v>4592134.6665057428</v>
      </c>
      <c r="I384" s="189">
        <f>'[1]SCC x Ano'!I128</f>
        <v>2879327.5010608542</v>
      </c>
      <c r="J384" s="189">
        <f>'[1]SCC x Ano'!J128</f>
        <v>5213571.1757488269</v>
      </c>
      <c r="K384" s="189">
        <f>'[1]SCC x Ano'!K128</f>
        <v>20048134.74941716</v>
      </c>
      <c r="L384" s="190">
        <f>SUM(L357:L383)</f>
        <v>176999472.67480886</v>
      </c>
      <c r="M384" s="132"/>
      <c r="N384" s="122" t="s">
        <v>94</v>
      </c>
      <c r="O384" s="9">
        <f>B384/'Total x Ano'!$M$30</f>
        <v>7.9920324173527429E-2</v>
      </c>
      <c r="P384" s="9">
        <f>C384/'Total x Ano'!$M$30</f>
        <v>2.6667217208838665E-2</v>
      </c>
      <c r="Q384" s="9">
        <f>D384/'Total x Ano'!$M$30</f>
        <v>0.31899358607369138</v>
      </c>
      <c r="R384" s="9">
        <f>E384/'Total x Ano'!$M$30</f>
        <v>4.539475418095637E-2</v>
      </c>
      <c r="S384" s="9">
        <f>F384/'Total x Ano'!$M$30</f>
        <v>0.32047423009829556</v>
      </c>
      <c r="T384" s="9">
        <f>G384/'Total x Ano'!$M$30</f>
        <v>2.3616184236818209E-2</v>
      </c>
      <c r="U384" s="9">
        <f>H384/'Total x Ano'!$M$30</f>
        <v>2.5944340946950795E-2</v>
      </c>
      <c r="V384" s="9">
        <f>I384/'Total x Ano'!$M$30</f>
        <v>1.6267435476211161E-2</v>
      </c>
      <c r="W384" s="9">
        <f>J384/'Total x Ano'!$M$30</f>
        <v>2.9455292137098205E-2</v>
      </c>
      <c r="X384" s="9">
        <f>K384/'Total x Ano'!$M$30</f>
        <v>0.11326663546761218</v>
      </c>
      <c r="Y384" s="9">
        <f>L384/'Total x Ano'!$M$30</f>
        <v>0.99999999999999978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352"/>
  <sheetViews>
    <sheetView workbookViewId="0">
      <selection activeCell="N8" sqref="N8"/>
    </sheetView>
  </sheetViews>
  <sheetFormatPr defaultRowHeight="15" x14ac:dyDescent="0.25"/>
  <cols>
    <col min="1" max="1" width="37.5703125" style="11" bestFit="1" customWidth="1"/>
    <col min="2" max="12" width="11.85546875" style="11" customWidth="1"/>
    <col min="13" max="16384" width="9.140625" style="11"/>
  </cols>
  <sheetData>
    <row r="1" spans="1:12" s="172" customFormat="1" x14ac:dyDescent="0.25">
      <c r="A1" s="172" t="s">
        <v>943</v>
      </c>
    </row>
    <row r="2" spans="1:12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</row>
    <row r="3" spans="1:12" s="122" customFormat="1" x14ac:dyDescent="0.25">
      <c r="B3" s="122">
        <v>2008</v>
      </c>
      <c r="C3" s="122">
        <v>2008</v>
      </c>
      <c r="D3" s="122">
        <v>2008</v>
      </c>
      <c r="E3" s="122">
        <v>2008</v>
      </c>
      <c r="F3" s="122">
        <v>2008</v>
      </c>
      <c r="G3" s="122">
        <v>2008</v>
      </c>
      <c r="H3" s="122">
        <v>2008</v>
      </c>
      <c r="I3" s="122">
        <v>2008</v>
      </c>
      <c r="J3" s="122">
        <v>2008</v>
      </c>
      <c r="K3" s="122">
        <v>2008</v>
      </c>
      <c r="L3" s="122">
        <v>2008</v>
      </c>
    </row>
    <row r="4" spans="1:12" x14ac:dyDescent="0.25">
      <c r="A4" s="1"/>
      <c r="B4" s="1" t="s">
        <v>779</v>
      </c>
      <c r="C4" s="1" t="s">
        <v>781</v>
      </c>
      <c r="D4" s="1" t="s">
        <v>23</v>
      </c>
      <c r="E4" s="1" t="s">
        <v>786</v>
      </c>
      <c r="F4" s="1" t="s">
        <v>787</v>
      </c>
      <c r="G4" s="1" t="s">
        <v>790</v>
      </c>
      <c r="H4" s="1" t="s">
        <v>25</v>
      </c>
      <c r="I4" s="1" t="s">
        <v>24</v>
      </c>
      <c r="J4" s="1" t="s">
        <v>35</v>
      </c>
      <c r="K4" s="1" t="s">
        <v>794</v>
      </c>
      <c r="L4" s="122" t="s">
        <v>938</v>
      </c>
    </row>
    <row r="5" spans="1:12" x14ac:dyDescent="0.25">
      <c r="A5" s="1" t="s">
        <v>528</v>
      </c>
      <c r="B5" s="16">
        <f>+'SCC x Ano'!B37/'SCC x Ano'!B5-1</f>
        <v>0.3364530258765841</v>
      </c>
      <c r="C5" s="16">
        <f>+'SCC x Ano'!C37/'SCC x Ano'!C5-1</f>
        <v>-0.80951420878869729</v>
      </c>
      <c r="D5" s="16">
        <f>+'SCC x Ano'!D37/'SCC x Ano'!D5-1</f>
        <v>0.179288564975427</v>
      </c>
      <c r="E5" s="16" t="e">
        <f>+'SCC x Ano'!E37/'SCC x Ano'!E5-1</f>
        <v>#DIV/0!</v>
      </c>
      <c r="F5" s="16">
        <f>+'SCC x Ano'!F37/'SCC x Ano'!F5-1</f>
        <v>0.25863340864966</v>
      </c>
      <c r="G5" s="16">
        <f>+'SCC x Ano'!G37/'SCC x Ano'!G5-1</f>
        <v>1.3615978406306128E-2</v>
      </c>
      <c r="H5" s="16">
        <f>+'SCC x Ano'!H37/'SCC x Ano'!H5-1</f>
        <v>0.23671976270003769</v>
      </c>
      <c r="I5" s="16">
        <f>+'SCC x Ano'!I37/'SCC x Ano'!I5-1</f>
        <v>1.14125919781074E-2</v>
      </c>
      <c r="J5" s="16">
        <f>+'SCC x Ano'!J37/'SCC x Ano'!J5-1</f>
        <v>10.284338968997645</v>
      </c>
      <c r="K5" s="16">
        <f>+'SCC x Ano'!K37/'SCC x Ano'!K5-1</f>
        <v>0.13021564028775456</v>
      </c>
      <c r="L5" s="16">
        <f>+'SCC x Ano'!L37/'SCC x Ano'!L5-1</f>
        <v>0.19221497173076596</v>
      </c>
    </row>
    <row r="6" spans="1:12" x14ac:dyDescent="0.25">
      <c r="A6" s="1" t="s">
        <v>529</v>
      </c>
      <c r="B6" s="16">
        <f>+'SCC x Ano'!B38/'SCC x Ano'!B6-1</f>
        <v>1.6743259278536797</v>
      </c>
      <c r="C6" s="16">
        <f>+'SCC x Ano'!C38/'SCC x Ano'!C6-1</f>
        <v>-0.32304167193285749</v>
      </c>
      <c r="D6" s="16">
        <f>+'SCC x Ano'!D38/'SCC x Ano'!D6-1</f>
        <v>-0.12446593058030697</v>
      </c>
      <c r="E6" s="16" t="e">
        <f>+'SCC x Ano'!E38/'SCC x Ano'!E6-1</f>
        <v>#DIV/0!</v>
      </c>
      <c r="F6" s="16">
        <f>+'SCC x Ano'!F38/'SCC x Ano'!F6-1</f>
        <v>9.5272429585679941E-3</v>
      </c>
      <c r="G6" s="16">
        <f>+'SCC x Ano'!G38/'SCC x Ano'!G6-1</f>
        <v>0.1556764630215961</v>
      </c>
      <c r="H6" s="16">
        <f>+'SCC x Ano'!H38/'SCC x Ano'!H6-1</f>
        <v>-0.18964250723546883</v>
      </c>
      <c r="I6" s="16">
        <f>+'SCC x Ano'!I38/'SCC x Ano'!I6-1</f>
        <v>2.3871423530078539E-2</v>
      </c>
      <c r="J6" s="16">
        <f>+'SCC x Ano'!J38/'SCC x Ano'!J6-1</f>
        <v>0.12126423239696993</v>
      </c>
      <c r="K6" s="16">
        <f>+'SCC x Ano'!K38/'SCC x Ano'!K6-1</f>
        <v>0.69156366213846909</v>
      </c>
      <c r="L6" s="16">
        <f>+'SCC x Ano'!L38/'SCC x Ano'!L6-1</f>
        <v>4.3264809323823261E-2</v>
      </c>
    </row>
    <row r="7" spans="1:12" x14ac:dyDescent="0.25">
      <c r="A7" s="1" t="s">
        <v>530</v>
      </c>
      <c r="B7" s="16">
        <f>+'SCC x Ano'!B39/'SCC x Ano'!B7-1</f>
        <v>0.61283835188721514</v>
      </c>
      <c r="C7" s="16">
        <f>+'SCC x Ano'!C39/'SCC x Ano'!C7-1</f>
        <v>9.571870509395568</v>
      </c>
      <c r="D7" s="16">
        <f>+'SCC x Ano'!D39/'SCC x Ano'!D7-1</f>
        <v>0.18923874501446303</v>
      </c>
      <c r="E7" s="16">
        <f>+'SCC x Ano'!E39/'SCC x Ano'!E7-1</f>
        <v>1.9704616622026818</v>
      </c>
      <c r="F7" s="16">
        <f>+'SCC x Ano'!F39/'SCC x Ano'!F7-1</f>
        <v>3.7172883719361893E-2</v>
      </c>
      <c r="G7" s="16">
        <f>+'SCC x Ano'!G39/'SCC x Ano'!G7-1</f>
        <v>-0.60748972862825745</v>
      </c>
      <c r="H7" s="16">
        <f>+'SCC x Ano'!H39/'SCC x Ano'!H7-1</f>
        <v>0.42234363133395991</v>
      </c>
      <c r="I7" s="16">
        <f>+'SCC x Ano'!I39/'SCC x Ano'!I7-1</f>
        <v>0.23131093104158151</v>
      </c>
      <c r="J7" s="16">
        <f>+'SCC x Ano'!J39/'SCC x Ano'!J7-1</f>
        <v>1.8018296332170891E-2</v>
      </c>
      <c r="K7" s="16">
        <f>+'SCC x Ano'!K39/'SCC x Ano'!K7-1</f>
        <v>0.22910519751632874</v>
      </c>
      <c r="L7" s="16">
        <f>+'SCC x Ano'!L39/'SCC x Ano'!L7-1</f>
        <v>0.23479588824144249</v>
      </c>
    </row>
    <row r="8" spans="1:12" x14ac:dyDescent="0.25">
      <c r="A8" s="1" t="s">
        <v>531</v>
      </c>
      <c r="B8" s="16">
        <f>+'SCC x Ano'!B40/'SCC x Ano'!B8-1</f>
        <v>0.27014979028090114</v>
      </c>
      <c r="C8" s="16">
        <f>+'SCC x Ano'!C40/'SCC x Ano'!C8-1</f>
        <v>0.25317762528382159</v>
      </c>
      <c r="D8" s="16">
        <f>+'SCC x Ano'!D40/'SCC x Ano'!D8-1</f>
        <v>0.15702911109519446</v>
      </c>
      <c r="E8" s="16">
        <f>+'SCC x Ano'!E40/'SCC x Ano'!E8-1</f>
        <v>-0.45880072846395603</v>
      </c>
      <c r="F8" s="16">
        <f>+'SCC x Ano'!F40/'SCC x Ano'!F8-1</f>
        <v>5.2084352485438412E-2</v>
      </c>
      <c r="G8" s="16">
        <f>+'SCC x Ano'!G40/'SCC x Ano'!G8-1</f>
        <v>-0.34015750757123453</v>
      </c>
      <c r="H8" s="16">
        <f>+'SCC x Ano'!H40/'SCC x Ano'!H8-1</f>
        <v>-5.6192230033813018E-2</v>
      </c>
      <c r="I8" s="16">
        <f>+'SCC x Ano'!I40/'SCC x Ano'!I8-1</f>
        <v>0.70660089379904267</v>
      </c>
      <c r="J8" s="16">
        <f>+'SCC x Ano'!J40/'SCC x Ano'!J8-1</f>
        <v>0.14563628779935178</v>
      </c>
      <c r="K8" s="16">
        <f>+'SCC x Ano'!K40/'SCC x Ano'!K8-1</f>
        <v>-3.245897811564924E-3</v>
      </c>
      <c r="L8" s="16">
        <f>+'SCC x Ano'!L40/'SCC x Ano'!L8-1</f>
        <v>9.9922633675074035E-2</v>
      </c>
    </row>
    <row r="9" spans="1:12" x14ac:dyDescent="0.25">
      <c r="A9" s="1" t="s">
        <v>532</v>
      </c>
      <c r="B9" s="16">
        <f>+'SCC x Ano'!B41/'SCC x Ano'!B9-1</f>
        <v>0.19678919031420028</v>
      </c>
      <c r="C9" s="16">
        <f>+'SCC x Ano'!C41/'SCC x Ano'!C9-1</f>
        <v>0.58956433370570949</v>
      </c>
      <c r="D9" s="16">
        <f>+'SCC x Ano'!D41/'SCC x Ano'!D9-1</f>
        <v>0.15536387563991916</v>
      </c>
      <c r="E9" s="16">
        <f>+'SCC x Ano'!E41/'SCC x Ano'!E9-1</f>
        <v>-0.19325421425294553</v>
      </c>
      <c r="F9" s="16">
        <f>+'SCC x Ano'!F41/'SCC x Ano'!F9-1</f>
        <v>0.1276722973544826</v>
      </c>
      <c r="G9" s="16">
        <f>+'SCC x Ano'!G41/'SCC x Ano'!G9-1</f>
        <v>0.43185309848180697</v>
      </c>
      <c r="H9" s="16">
        <f>+'SCC x Ano'!H41/'SCC x Ano'!H9-1</f>
        <v>-1.8989340512308828E-2</v>
      </c>
      <c r="I9" s="16">
        <f>+'SCC x Ano'!I41/'SCC x Ano'!I9-1</f>
        <v>-1.6460207687973738E-2</v>
      </c>
      <c r="J9" s="16">
        <f>+'SCC x Ano'!J41/'SCC x Ano'!J9-1</f>
        <v>1.8950835917537021</v>
      </c>
      <c r="K9" s="16">
        <f>+'SCC x Ano'!K41/'SCC x Ano'!K9-1</f>
        <v>7.855345266497582E-2</v>
      </c>
      <c r="L9" s="16">
        <f>+'SCC x Ano'!L41/'SCC x Ano'!L9-1</f>
        <v>0.1900347443275856</v>
      </c>
    </row>
    <row r="10" spans="1:12" x14ac:dyDescent="0.25">
      <c r="A10" s="1" t="s">
        <v>533</v>
      </c>
      <c r="B10" s="16">
        <f>+'SCC x Ano'!B42/'SCC x Ano'!B10-1</f>
        <v>-8.8419314747766209E-2</v>
      </c>
      <c r="C10" s="16">
        <f>+'SCC x Ano'!C42/'SCC x Ano'!C10-1</f>
        <v>33.601514342266029</v>
      </c>
      <c r="D10" s="16">
        <f>+'SCC x Ano'!D42/'SCC x Ano'!D10-1</f>
        <v>0.16470526785419426</v>
      </c>
      <c r="E10" s="16" t="e">
        <f>+'SCC x Ano'!E42/'SCC x Ano'!E10-1</f>
        <v>#DIV/0!</v>
      </c>
      <c r="F10" s="16">
        <f>+'SCC x Ano'!F42/'SCC x Ano'!F10-1</f>
        <v>-9.7200060280314471E-2</v>
      </c>
      <c r="G10" s="16">
        <f>+'SCC x Ano'!G42/'SCC x Ano'!G10-1</f>
        <v>0.83951643983929625</v>
      </c>
      <c r="H10" s="16">
        <f>+'SCC x Ano'!H42/'SCC x Ano'!H10-1</f>
        <v>2.5829286670066454E-2</v>
      </c>
      <c r="I10" s="16">
        <f>+'SCC x Ano'!I42/'SCC x Ano'!I10-1</f>
        <v>0.31876756697554942</v>
      </c>
      <c r="J10" s="16" t="e">
        <f>+'SCC x Ano'!J42/'SCC x Ano'!J10-1</f>
        <v>#DIV/0!</v>
      </c>
      <c r="K10" s="16">
        <f>+'SCC x Ano'!K42/'SCC x Ano'!K10-1</f>
        <v>0.16592960845799687</v>
      </c>
      <c r="L10" s="16">
        <f>+'SCC x Ano'!L42/'SCC x Ano'!L10-1</f>
        <v>0.14126463002559908</v>
      </c>
    </row>
    <row r="11" spans="1:12" x14ac:dyDescent="0.25">
      <c r="A11" s="1" t="s">
        <v>534</v>
      </c>
      <c r="B11" s="16">
        <f>+'SCC x Ano'!B43/'SCC x Ano'!B11-1</f>
        <v>-0.37175400544741188</v>
      </c>
      <c r="C11" s="16">
        <f>+'SCC x Ano'!C43/'SCC x Ano'!C11-1</f>
        <v>0.7107443039655319</v>
      </c>
      <c r="D11" s="16">
        <f>+'SCC x Ano'!D43/'SCC x Ano'!D11-1</f>
        <v>1.3196806775433885</v>
      </c>
      <c r="E11" s="16" t="e">
        <f>+'SCC x Ano'!E43/'SCC x Ano'!E11-1</f>
        <v>#DIV/0!</v>
      </c>
      <c r="F11" s="16">
        <f>+'SCC x Ano'!F43/'SCC x Ano'!F11-1</f>
        <v>0.3253167647720101</v>
      </c>
      <c r="G11" s="16">
        <f>+'SCC x Ano'!G43/'SCC x Ano'!G11-1</f>
        <v>0.15462308110963163</v>
      </c>
      <c r="H11" s="16">
        <f>+'SCC x Ano'!H43/'SCC x Ano'!H11-1</f>
        <v>1.0548874525913465</v>
      </c>
      <c r="I11" s="16">
        <f>+'SCC x Ano'!I43/'SCC x Ano'!I11-1</f>
        <v>-4.4305102357695691E-3</v>
      </c>
      <c r="J11" s="16" t="e">
        <f>+'SCC x Ano'!J43/'SCC x Ano'!J11-1</f>
        <v>#DIV/0!</v>
      </c>
      <c r="K11" s="16">
        <f>+'SCC x Ano'!K43/'SCC x Ano'!K11-1</f>
        <v>0.18315487893015758</v>
      </c>
      <c r="L11" s="16">
        <f>+'SCC x Ano'!L43/'SCC x Ano'!L11-1</f>
        <v>0.47394760965513827</v>
      </c>
    </row>
    <row r="12" spans="1:12" x14ac:dyDescent="0.25">
      <c r="A12" s="1" t="s">
        <v>535</v>
      </c>
      <c r="B12" s="16">
        <f>+'SCC x Ano'!B44/'SCC x Ano'!B12-1</f>
        <v>0.32809691664249252</v>
      </c>
      <c r="C12" s="16">
        <f>+'SCC x Ano'!C44/'SCC x Ano'!C12-1</f>
        <v>-0.57499128676282019</v>
      </c>
      <c r="D12" s="16">
        <f>+'SCC x Ano'!D44/'SCC x Ano'!D12-1</f>
        <v>0.53788500061240607</v>
      </c>
      <c r="E12" s="16">
        <f>+'SCC x Ano'!E44/'SCC x Ano'!E12-1</f>
        <v>-1</v>
      </c>
      <c r="F12" s="16">
        <f>+'SCC x Ano'!F44/'SCC x Ano'!F12-1</f>
        <v>8.8075551828220355E-2</v>
      </c>
      <c r="G12" s="16">
        <f>+'SCC x Ano'!G44/'SCC x Ano'!G12-1</f>
        <v>0.22442031099929771</v>
      </c>
      <c r="H12" s="16">
        <f>+'SCC x Ano'!H44/'SCC x Ano'!H12-1</f>
        <v>-0.11940326174106064</v>
      </c>
      <c r="I12" s="16">
        <f>+'SCC x Ano'!I44/'SCC x Ano'!I12-1</f>
        <v>0.15246056594141999</v>
      </c>
      <c r="J12" s="16">
        <f>+'SCC x Ano'!J44/'SCC x Ano'!J12-1</f>
        <v>-1</v>
      </c>
      <c r="K12" s="16">
        <f>+'SCC x Ano'!K44/'SCC x Ano'!K12-1</f>
        <v>0.71210184147770073</v>
      </c>
      <c r="L12" s="16">
        <f>+'SCC x Ano'!L44/'SCC x Ano'!L12-1</f>
        <v>0.31100681100574601</v>
      </c>
    </row>
    <row r="13" spans="1:12" x14ac:dyDescent="0.25">
      <c r="A13" s="1" t="s">
        <v>536</v>
      </c>
      <c r="B13" s="16">
        <f>+'SCC x Ano'!B45/'SCC x Ano'!B13-1</f>
        <v>0.28860205332333844</v>
      </c>
      <c r="C13" s="16">
        <f>+'SCC x Ano'!C45/'SCC x Ano'!C13-1</f>
        <v>9.5463443089213174E-2</v>
      </c>
      <c r="D13" s="16">
        <f>+'SCC x Ano'!D45/'SCC x Ano'!D13-1</f>
        <v>0.19262422693614845</v>
      </c>
      <c r="E13" s="16">
        <f>+'SCC x Ano'!E45/'SCC x Ano'!E13-1</f>
        <v>6.2519505640465933</v>
      </c>
      <c r="F13" s="16">
        <f>+'SCC x Ano'!F45/'SCC x Ano'!F13-1</f>
        <v>0.16420567924342921</v>
      </c>
      <c r="G13" s="16">
        <f>+'SCC x Ano'!G45/'SCC x Ano'!G13-1</f>
        <v>-3.3054849315636847E-3</v>
      </c>
      <c r="H13" s="16">
        <f>+'SCC x Ano'!H45/'SCC x Ano'!H13-1</f>
        <v>-0.69411503049144585</v>
      </c>
      <c r="I13" s="16">
        <f>+'SCC x Ano'!I45/'SCC x Ano'!I13-1</f>
        <v>-8.4042750509956576E-2</v>
      </c>
      <c r="J13" s="16">
        <f>+'SCC x Ano'!J45/'SCC x Ano'!J13-1</f>
        <v>-9.5605635573244974E-2</v>
      </c>
      <c r="K13" s="16">
        <f>+'SCC x Ano'!K45/'SCC x Ano'!K13-1</f>
        <v>0.36282060445115971</v>
      </c>
      <c r="L13" s="16">
        <f>+'SCC x Ano'!L45/'SCC x Ano'!L13-1</f>
        <v>0.1382599172245087</v>
      </c>
    </row>
    <row r="14" spans="1:12" x14ac:dyDescent="0.25">
      <c r="A14" s="1" t="s">
        <v>537</v>
      </c>
      <c r="B14" s="16">
        <f>+'SCC x Ano'!B46/'SCC x Ano'!B14-1</f>
        <v>0.20864773304758</v>
      </c>
      <c r="C14" s="16">
        <f>+'SCC x Ano'!C46/'SCC x Ano'!C14-1</f>
        <v>0.1018911551976811</v>
      </c>
      <c r="D14" s="16">
        <f>+'SCC x Ano'!D46/'SCC x Ano'!D14-1</f>
        <v>8.4892219954777026E-2</v>
      </c>
      <c r="E14" s="16">
        <f>+'SCC x Ano'!E46/'SCC x Ano'!E14-1</f>
        <v>7.976398727985087</v>
      </c>
      <c r="F14" s="16">
        <f>+'SCC x Ano'!F46/'SCC x Ano'!F14-1</f>
        <v>0.14936599438392584</v>
      </c>
      <c r="G14" s="16">
        <f>+'SCC x Ano'!G46/'SCC x Ano'!G14-1</f>
        <v>1.0973638515242037</v>
      </c>
      <c r="H14" s="16">
        <f>+'SCC x Ano'!H46/'SCC x Ano'!H14-1</f>
        <v>0.35566467920905098</v>
      </c>
      <c r="I14" s="16">
        <f>+'SCC x Ano'!I46/'SCC x Ano'!I14-1</f>
        <v>-2.0315071424304332E-2</v>
      </c>
      <c r="J14" s="16">
        <f>+'SCC x Ano'!J46/'SCC x Ano'!J14-1</f>
        <v>0.57531766659667261</v>
      </c>
      <c r="K14" s="16">
        <f>+'SCC x Ano'!K46/'SCC x Ano'!K14-1</f>
        <v>0.47584880619065228</v>
      </c>
      <c r="L14" s="16">
        <f>+'SCC x Ano'!L46/'SCC x Ano'!L14-1</f>
        <v>0.15570475885496848</v>
      </c>
    </row>
    <row r="15" spans="1:12" x14ac:dyDescent="0.25">
      <c r="A15" s="1" t="s">
        <v>538</v>
      </c>
      <c r="B15" s="16">
        <f>+'SCC x Ano'!B47/'SCC x Ano'!B15-1</f>
        <v>0.37085610588611728</v>
      </c>
      <c r="C15" s="16">
        <f>+'SCC x Ano'!C47/'SCC x Ano'!C15-1</f>
        <v>-5.2673089376693571E-2</v>
      </c>
      <c r="D15" s="16">
        <f>+'SCC x Ano'!D47/'SCC x Ano'!D15-1</f>
        <v>4.9195729316495074E-2</v>
      </c>
      <c r="E15" s="16">
        <f>+'SCC x Ano'!E47/'SCC x Ano'!E15-1</f>
        <v>-0.37789296448713727</v>
      </c>
      <c r="F15" s="16">
        <f>+'SCC x Ano'!F47/'SCC x Ano'!F15-1</f>
        <v>6.5245645386809326E-2</v>
      </c>
      <c r="G15" s="16">
        <f>+'SCC x Ano'!G47/'SCC x Ano'!G15-1</f>
        <v>0.27446487573311429</v>
      </c>
      <c r="H15" s="16">
        <f>+'SCC x Ano'!H47/'SCC x Ano'!H15-1</f>
        <v>9.5278901842672514E-2</v>
      </c>
      <c r="I15" s="16">
        <f>+'SCC x Ano'!I47/'SCC x Ano'!I15-1</f>
        <v>-0.24510088196743185</v>
      </c>
      <c r="J15" s="16">
        <f>+'SCC x Ano'!J47/'SCC x Ano'!J15-1</f>
        <v>-0.22626009667088043</v>
      </c>
      <c r="K15" s="16">
        <f>+'SCC x Ano'!K47/'SCC x Ano'!K15-1</f>
        <v>0.2628967788322607</v>
      </c>
      <c r="L15" s="16">
        <f>+'SCC x Ano'!L47/'SCC x Ano'!L15-1</f>
        <v>6.2107233615434243E-2</v>
      </c>
    </row>
    <row r="16" spans="1:12" x14ac:dyDescent="0.25">
      <c r="A16" s="1" t="s">
        <v>539</v>
      </c>
      <c r="B16" s="16">
        <f>+'SCC x Ano'!B48/'SCC x Ano'!B16-1</f>
        <v>0.31976780006107086</v>
      </c>
      <c r="C16" s="16">
        <f>+'SCC x Ano'!C48/'SCC x Ano'!C16-1</f>
        <v>0.88013311748852052</v>
      </c>
      <c r="D16" s="16">
        <f>+'SCC x Ano'!D48/'SCC x Ano'!D16-1</f>
        <v>-5.7683673124252821E-2</v>
      </c>
      <c r="E16" s="16">
        <f>+'SCC x Ano'!E48/'SCC x Ano'!E16-1</f>
        <v>0.77861853504269285</v>
      </c>
      <c r="F16" s="16">
        <f>+'SCC x Ano'!F48/'SCC x Ano'!F16-1</f>
        <v>3.5885453038717596E-2</v>
      </c>
      <c r="G16" s="16">
        <f>+'SCC x Ano'!G48/'SCC x Ano'!G16-1</f>
        <v>0.31327653345724116</v>
      </c>
      <c r="H16" s="16">
        <f>+'SCC x Ano'!H48/'SCC x Ano'!H16-1</f>
        <v>-0.39483519623995211</v>
      </c>
      <c r="I16" s="16">
        <f>+'SCC x Ano'!I48/'SCC x Ano'!I16-1</f>
        <v>0.13219161416756675</v>
      </c>
      <c r="J16" s="16">
        <f>+'SCC x Ano'!J48/'SCC x Ano'!J16-1</f>
        <v>1.2146824620066332</v>
      </c>
      <c r="K16" s="16">
        <f>+'SCC x Ano'!K48/'SCC x Ano'!K16-1</f>
        <v>0.11759322373023995</v>
      </c>
      <c r="L16" s="16">
        <f>+'SCC x Ano'!L48/'SCC x Ano'!L16-1</f>
        <v>1.1724001181901977E-2</v>
      </c>
    </row>
    <row r="17" spans="1:12" x14ac:dyDescent="0.25">
      <c r="A17" s="1" t="s">
        <v>540</v>
      </c>
      <c r="B17" s="16">
        <f>+'SCC x Ano'!B49/'SCC x Ano'!B17-1</f>
        <v>7.9911371252520125E-2</v>
      </c>
      <c r="C17" s="16">
        <f>+'SCC x Ano'!C49/'SCC x Ano'!C17-1</f>
        <v>3.745086857188368</v>
      </c>
      <c r="D17" s="16">
        <f>+'SCC x Ano'!D49/'SCC x Ano'!D17-1</f>
        <v>0.2105628434605451</v>
      </c>
      <c r="E17" s="16">
        <f>+'SCC x Ano'!E49/'SCC x Ano'!E17-1</f>
        <v>-0.12516864050584386</v>
      </c>
      <c r="F17" s="16">
        <f>+'SCC x Ano'!F49/'SCC x Ano'!F17-1</f>
        <v>7.1760650564810513E-2</v>
      </c>
      <c r="G17" s="16">
        <f>+'SCC x Ano'!G49/'SCC x Ano'!G17-1</f>
        <v>0.33433344175245061</v>
      </c>
      <c r="H17" s="16">
        <f>+'SCC x Ano'!H49/'SCC x Ano'!H17-1</f>
        <v>-0.10334129984683305</v>
      </c>
      <c r="I17" s="16">
        <f>+'SCC x Ano'!I49/'SCC x Ano'!I17-1</f>
        <v>0.25609642483414063</v>
      </c>
      <c r="J17" s="16">
        <f>+'SCC x Ano'!J49/'SCC x Ano'!J17-1</f>
        <v>6.8317460710185323</v>
      </c>
      <c r="K17" s="16">
        <f>+'SCC x Ano'!K49/'SCC x Ano'!K17-1</f>
        <v>0.26642250270522649</v>
      </c>
      <c r="L17" s="16">
        <f>+'SCC x Ano'!L49/'SCC x Ano'!L17-1</f>
        <v>0.18658194634022407</v>
      </c>
    </row>
    <row r="18" spans="1:12" x14ac:dyDescent="0.25">
      <c r="A18" s="1" t="s">
        <v>541</v>
      </c>
      <c r="B18" s="16">
        <f>+'SCC x Ano'!B50/'SCC x Ano'!B18-1</f>
        <v>0.48071869365236997</v>
      </c>
      <c r="C18" s="16">
        <f>+'SCC x Ano'!C50/'SCC x Ano'!C18-1</f>
        <v>0.39849781750730018</v>
      </c>
      <c r="D18" s="16">
        <f>+'SCC x Ano'!D50/'SCC x Ano'!D18-1</f>
        <v>0.16191835533081012</v>
      </c>
      <c r="E18" s="16">
        <f>+'SCC x Ano'!E50/'SCC x Ano'!E18-1</f>
        <v>5.0609664109732986</v>
      </c>
      <c r="F18" s="16">
        <f>+'SCC x Ano'!F50/'SCC x Ano'!F18-1</f>
        <v>-5.0923279741560634E-2</v>
      </c>
      <c r="G18" s="16">
        <f>+'SCC x Ano'!G50/'SCC x Ano'!G18-1</f>
        <v>0.36625314026160649</v>
      </c>
      <c r="H18" s="16">
        <f>+'SCC x Ano'!H50/'SCC x Ano'!H18-1</f>
        <v>5.3430264927641247E-2</v>
      </c>
      <c r="I18" s="16">
        <f>+'SCC x Ano'!I50/'SCC x Ano'!I18-1</f>
        <v>-0.10733041023126633</v>
      </c>
      <c r="J18" s="16">
        <f>+'SCC x Ano'!J50/'SCC x Ano'!J18-1</f>
        <v>0.21307113667666067</v>
      </c>
      <c r="K18" s="16">
        <f>+'SCC x Ano'!K50/'SCC x Ano'!K18-1</f>
        <v>0.43006409549530544</v>
      </c>
      <c r="L18" s="16">
        <f>+'SCC x Ano'!L50/'SCC x Ano'!L18-1</f>
        <v>7.9766298776506872E-2</v>
      </c>
    </row>
    <row r="19" spans="1:12" x14ac:dyDescent="0.25">
      <c r="A19" s="1" t="s">
        <v>542</v>
      </c>
      <c r="B19" s="16">
        <f>+'SCC x Ano'!B51/'SCC x Ano'!B19-1</f>
        <v>0.51207160011944786</v>
      </c>
      <c r="C19" s="16">
        <f>+'SCC x Ano'!C51/'SCC x Ano'!C19-1</f>
        <v>-9.7079396521440597E-2</v>
      </c>
      <c r="D19" s="16">
        <f>+'SCC x Ano'!D51/'SCC x Ano'!D19-1</f>
        <v>-8.0121341105130917E-2</v>
      </c>
      <c r="E19" s="16">
        <f>+'SCC x Ano'!E51/'SCC x Ano'!E19-1</f>
        <v>2.1558762518884889E-2</v>
      </c>
      <c r="F19" s="16">
        <f>+'SCC x Ano'!F51/'SCC x Ano'!F19-1</f>
        <v>1.2166527112293268E-2</v>
      </c>
      <c r="G19" s="16">
        <f>+'SCC x Ano'!G51/'SCC x Ano'!G19-1</f>
        <v>0.63906356828541022</v>
      </c>
      <c r="H19" s="16">
        <f>+'SCC x Ano'!H51/'SCC x Ano'!H19-1</f>
        <v>-0.68256645817316164</v>
      </c>
      <c r="I19" s="16">
        <f>+'SCC x Ano'!I51/'SCC x Ano'!I19-1</f>
        <v>-0.2095921191553386</v>
      </c>
      <c r="J19" s="16">
        <f>+'SCC x Ano'!J51/'SCC x Ano'!J19-1</f>
        <v>0.88448932470968344</v>
      </c>
      <c r="K19" s="16">
        <f>+'SCC x Ano'!K51/'SCC x Ano'!K19-1</f>
        <v>0.26690692113189907</v>
      </c>
      <c r="L19" s="16">
        <f>+'SCC x Ano'!L51/'SCC x Ano'!L19-1</f>
        <v>-2.5337497010961219E-2</v>
      </c>
    </row>
    <row r="20" spans="1:12" x14ac:dyDescent="0.25">
      <c r="A20" s="1" t="s">
        <v>543</v>
      </c>
      <c r="B20" s="16">
        <f>+'SCC x Ano'!B52/'SCC x Ano'!B20-1</f>
        <v>0.22706807302972631</v>
      </c>
      <c r="C20" s="16">
        <f>+'SCC x Ano'!C52/'SCC x Ano'!C20-1</f>
        <v>0.60454704874892862</v>
      </c>
      <c r="D20" s="16">
        <f>+'SCC x Ano'!D52/'SCC x Ano'!D20-1</f>
        <v>8.1034222039125803E-2</v>
      </c>
      <c r="E20" s="16">
        <f>+'SCC x Ano'!E52/'SCC x Ano'!E20-1</f>
        <v>1.0403962733463241</v>
      </c>
      <c r="F20" s="16">
        <f>+'SCC x Ano'!F52/'SCC x Ano'!F20-1</f>
        <v>0.23704350905384808</v>
      </c>
      <c r="G20" s="16">
        <f>+'SCC x Ano'!G52/'SCC x Ano'!G20-1</f>
        <v>9.4013803443065536E-2</v>
      </c>
      <c r="H20" s="16">
        <f>+'SCC x Ano'!H52/'SCC x Ano'!H20-1</f>
        <v>0.42553333738687193</v>
      </c>
      <c r="I20" s="16">
        <f>+'SCC x Ano'!I52/'SCC x Ano'!I20-1</f>
        <v>-0.1132472777689747</v>
      </c>
      <c r="J20" s="16">
        <f>+'SCC x Ano'!J52/'SCC x Ano'!J20-1</f>
        <v>-0.21579450641145681</v>
      </c>
      <c r="K20" s="16">
        <f>+'SCC x Ano'!K52/'SCC x Ano'!K20-1</f>
        <v>0.30263394368288798</v>
      </c>
      <c r="L20" s="16">
        <f>+'SCC x Ano'!L52/'SCC x Ano'!L20-1</f>
        <v>0.17327137504290335</v>
      </c>
    </row>
    <row r="21" spans="1:12" x14ac:dyDescent="0.25">
      <c r="A21" s="1" t="s">
        <v>544</v>
      </c>
      <c r="B21" s="16">
        <f>+'SCC x Ano'!B53/'SCC x Ano'!B21-1</f>
        <v>0.36274316133750406</v>
      </c>
      <c r="C21" s="16">
        <f>+'SCC x Ano'!C53/'SCC x Ano'!C21-1</f>
        <v>0.32766009706412835</v>
      </c>
      <c r="D21" s="16">
        <f>+'SCC x Ano'!D53/'SCC x Ano'!D21-1</f>
        <v>7.039187307732564E-2</v>
      </c>
      <c r="E21" s="16">
        <f>+'SCC x Ano'!E53/'SCC x Ano'!E21-1</f>
        <v>4.6150750850100897E-2</v>
      </c>
      <c r="F21" s="16">
        <f>+'SCC x Ano'!F53/'SCC x Ano'!F21-1</f>
        <v>6.3078023896340651E-2</v>
      </c>
      <c r="G21" s="16">
        <f>+'SCC x Ano'!G53/'SCC x Ano'!G21-1</f>
        <v>0.17496906014150526</v>
      </c>
      <c r="H21" s="16">
        <f>+'SCC x Ano'!H53/'SCC x Ano'!H21-1</f>
        <v>-9.7013086813657279E-2</v>
      </c>
      <c r="I21" s="16">
        <f>+'SCC x Ano'!I53/'SCC x Ano'!I21-1</f>
        <v>4.2752065918740145E-2</v>
      </c>
      <c r="J21" s="16">
        <f>+'SCC x Ano'!J53/'SCC x Ano'!J21-1</f>
        <v>0.50108305886318627</v>
      </c>
      <c r="K21" s="16">
        <f>+'SCC x Ano'!K53/'SCC x Ano'!K21-1</f>
        <v>0.22594850180740589</v>
      </c>
      <c r="L21" s="16">
        <f>+'SCC x Ano'!L53/'SCC x Ano'!L21-1</f>
        <v>0.10396104783441196</v>
      </c>
    </row>
    <row r="22" spans="1:12" x14ac:dyDescent="0.25">
      <c r="A22" s="1" t="s">
        <v>545</v>
      </c>
      <c r="B22" s="16">
        <f>+'SCC x Ano'!B54/'SCC x Ano'!B22-1</f>
        <v>0.40504371158260821</v>
      </c>
      <c r="C22" s="16">
        <f>+'SCC x Ano'!C54/'SCC x Ano'!C22-1</f>
        <v>2.5040464293069498E-2</v>
      </c>
      <c r="D22" s="16">
        <f>+'SCC x Ano'!D54/'SCC x Ano'!D22-1</f>
        <v>0.60759295549032455</v>
      </c>
      <c r="E22" s="16" t="e">
        <f>+'SCC x Ano'!E54/'SCC x Ano'!E22-1</f>
        <v>#DIV/0!</v>
      </c>
      <c r="F22" s="16">
        <f>+'SCC x Ano'!F54/'SCC x Ano'!F22-1</f>
        <v>5.4090836542085574E-2</v>
      </c>
      <c r="G22" s="16">
        <f>+'SCC x Ano'!G54/'SCC x Ano'!G22-1</f>
        <v>0.35888195166937176</v>
      </c>
      <c r="H22" s="16">
        <f>+'SCC x Ano'!H54/'SCC x Ano'!H22-1</f>
        <v>0.25723229920419488</v>
      </c>
      <c r="I22" s="16">
        <f>+'SCC x Ano'!I54/'SCC x Ano'!I22-1</f>
        <v>-5.6714625109470229E-2</v>
      </c>
      <c r="J22" s="16">
        <f>+'SCC x Ano'!J54/'SCC x Ano'!J22-1</f>
        <v>0.17321422695746436</v>
      </c>
      <c r="K22" s="16">
        <f>+'SCC x Ano'!K54/'SCC x Ano'!K22-1</f>
        <v>0.4479810401445794</v>
      </c>
      <c r="L22" s="16">
        <f>+'SCC x Ano'!L54/'SCC x Ano'!L22-1</f>
        <v>0.27733566525665343</v>
      </c>
    </row>
    <row r="23" spans="1:12" x14ac:dyDescent="0.25">
      <c r="A23" s="1" t="s">
        <v>546</v>
      </c>
      <c r="B23" s="16">
        <f>+'SCC x Ano'!B55/'SCC x Ano'!B23-1</f>
        <v>0.43547567407483156</v>
      </c>
      <c r="C23" s="16">
        <f>+'SCC x Ano'!C55/'SCC x Ano'!C23-1</f>
        <v>-1.1098331728861655E-2</v>
      </c>
      <c r="D23" s="16">
        <f>+'SCC x Ano'!D55/'SCC x Ano'!D23-1</f>
        <v>2.3816929836747436E-2</v>
      </c>
      <c r="E23" s="16">
        <f>+'SCC x Ano'!E55/'SCC x Ano'!E23-1</f>
        <v>0.45693830463520912</v>
      </c>
      <c r="F23" s="16">
        <f>+'SCC x Ano'!F55/'SCC x Ano'!F23-1</f>
        <v>2.2715784923704962E-2</v>
      </c>
      <c r="G23" s="16">
        <f>+'SCC x Ano'!G55/'SCC x Ano'!G23-1</f>
        <v>0.22428616892069297</v>
      </c>
      <c r="H23" s="16">
        <f>+'SCC x Ano'!H55/'SCC x Ano'!H23-1</f>
        <v>3.6246795571551527E-2</v>
      </c>
      <c r="I23" s="16">
        <f>+'SCC x Ano'!I55/'SCC x Ano'!I23-1</f>
        <v>0.12175731236648013</v>
      </c>
      <c r="J23" s="16">
        <f>+'SCC x Ano'!J55/'SCC x Ano'!J23-1</f>
        <v>0.27077476294498526</v>
      </c>
      <c r="K23" s="16">
        <f>+'SCC x Ano'!K55/'SCC x Ano'!K23-1</f>
        <v>4.8075044932966771E-2</v>
      </c>
      <c r="L23" s="16">
        <f>+'SCC x Ano'!L55/'SCC x Ano'!L23-1</f>
        <v>4.8968314248543088E-2</v>
      </c>
    </row>
    <row r="24" spans="1:12" x14ac:dyDescent="0.25">
      <c r="A24" s="1" t="s">
        <v>547</v>
      </c>
      <c r="B24" s="16">
        <f>+'SCC x Ano'!B56/'SCC x Ano'!B24-1</f>
        <v>0.31312580738442342</v>
      </c>
      <c r="C24" s="16">
        <f>+'SCC x Ano'!C56/'SCC x Ano'!C24-1</f>
        <v>0.59985616401203457</v>
      </c>
      <c r="D24" s="16">
        <f>+'SCC x Ano'!D56/'SCC x Ano'!D24-1</f>
        <v>-1.2973707207984742E-2</v>
      </c>
      <c r="E24" s="16">
        <f>+'SCC x Ano'!E56/'SCC x Ano'!E24-1</f>
        <v>17.947440388163589</v>
      </c>
      <c r="F24" s="16">
        <f>+'SCC x Ano'!F56/'SCC x Ano'!F24-1</f>
        <v>6.6108195862036645E-2</v>
      </c>
      <c r="G24" s="16">
        <f>+'SCC x Ano'!G56/'SCC x Ano'!G24-1</f>
        <v>0.33287182593703069</v>
      </c>
      <c r="H24" s="16">
        <f>+'SCC x Ano'!H56/'SCC x Ano'!H24-1</f>
        <v>6.4656179259976021E-2</v>
      </c>
      <c r="I24" s="16">
        <f>+'SCC x Ano'!I56/'SCC x Ano'!I24-1</f>
        <v>4.1443765070037886E-2</v>
      </c>
      <c r="J24" s="16">
        <f>+'SCC x Ano'!J56/'SCC x Ano'!J24-1</f>
        <v>3.6448861496236384E-2</v>
      </c>
      <c r="K24" s="16">
        <f>+'SCC x Ano'!K56/'SCC x Ano'!K24-1</f>
        <v>0.25697653908875795</v>
      </c>
      <c r="L24" s="16">
        <f>+'SCC x Ano'!L56/'SCC x Ano'!L24-1</f>
        <v>7.8040121297077603E-2</v>
      </c>
    </row>
    <row r="25" spans="1:12" x14ac:dyDescent="0.25">
      <c r="A25" s="1" t="s">
        <v>548</v>
      </c>
      <c r="B25" s="16">
        <f>+'SCC x Ano'!B57/'SCC x Ano'!B25-1</f>
        <v>0.27799127826650127</v>
      </c>
      <c r="C25" s="16">
        <f>+'SCC x Ano'!C57/'SCC x Ano'!C25-1</f>
        <v>6.5187043076045725E-2</v>
      </c>
      <c r="D25" s="16">
        <f>+'SCC x Ano'!D57/'SCC x Ano'!D25-1</f>
        <v>0.29363620370438559</v>
      </c>
      <c r="E25" s="16">
        <f>+'SCC x Ano'!E57/'SCC x Ano'!E25-1</f>
        <v>1.6981012828964754</v>
      </c>
      <c r="F25" s="16">
        <f>+'SCC x Ano'!F57/'SCC x Ano'!F25-1</f>
        <v>0.32179383644821535</v>
      </c>
      <c r="G25" s="16">
        <f>+'SCC x Ano'!G57/'SCC x Ano'!G25-1</f>
        <v>0.14257007079500794</v>
      </c>
      <c r="H25" s="16">
        <f>+'SCC x Ano'!H57/'SCC x Ano'!H25-1</f>
        <v>0.10136131655011593</v>
      </c>
      <c r="I25" s="16">
        <f>+'SCC x Ano'!I57/'SCC x Ano'!I25-1</f>
        <v>-6.2805436954867844E-2</v>
      </c>
      <c r="J25" s="16">
        <f>+'SCC x Ano'!J57/'SCC x Ano'!J25-1</f>
        <v>0.16278388455584469</v>
      </c>
      <c r="K25" s="16">
        <f>+'SCC x Ano'!K57/'SCC x Ano'!K25-1</f>
        <v>-0.53291338312446457</v>
      </c>
      <c r="L25" s="16">
        <f>+'SCC x Ano'!L57/'SCC x Ano'!L25-1</f>
        <v>0.15974181055249503</v>
      </c>
    </row>
    <row r="26" spans="1:12" x14ac:dyDescent="0.25">
      <c r="A26" s="1" t="s">
        <v>549</v>
      </c>
      <c r="B26" s="16">
        <f>+'SCC x Ano'!B58/'SCC x Ano'!B26-1</f>
        <v>0.39758640104357701</v>
      </c>
      <c r="C26" s="16">
        <f>+'SCC x Ano'!C58/'SCC x Ano'!C26-1</f>
        <v>-3.1244764883536114E-2</v>
      </c>
      <c r="D26" s="16">
        <f>+'SCC x Ano'!D58/'SCC x Ano'!D26-1</f>
        <v>0.21904589279528097</v>
      </c>
      <c r="E26" s="16">
        <f>+'SCC x Ano'!E58/'SCC x Ano'!E26-1</f>
        <v>1.6228581553549919</v>
      </c>
      <c r="F26" s="16">
        <f>+'SCC x Ano'!F58/'SCC x Ano'!F26-1</f>
        <v>0.1182004872490674</v>
      </c>
      <c r="G26" s="16">
        <f>+'SCC x Ano'!G58/'SCC x Ano'!G26-1</f>
        <v>0.17369635412369044</v>
      </c>
      <c r="H26" s="16">
        <f>+'SCC x Ano'!H58/'SCC x Ano'!H26-1</f>
        <v>0.14760500858377457</v>
      </c>
      <c r="I26" s="16">
        <f>+'SCC x Ano'!I58/'SCC x Ano'!I26-1</f>
        <v>9.1785770281307189E-2</v>
      </c>
      <c r="J26" s="16">
        <f>+'SCC x Ano'!J58/'SCC x Ano'!J26-1</f>
        <v>1.0292664059887269E-2</v>
      </c>
      <c r="K26" s="16">
        <f>+'SCC x Ano'!K58/'SCC x Ano'!K26-1</f>
        <v>0.30456450658670531</v>
      </c>
      <c r="L26" s="16">
        <f>+'SCC x Ano'!L58/'SCC x Ano'!L26-1</f>
        <v>0.18191792474484569</v>
      </c>
    </row>
    <row r="27" spans="1:12" x14ac:dyDescent="0.25">
      <c r="A27" s="1" t="s">
        <v>550</v>
      </c>
      <c r="B27" s="16">
        <f>+'SCC x Ano'!B59/'SCC x Ano'!B27-1</f>
        <v>0.15194213121994693</v>
      </c>
      <c r="C27" s="16">
        <f>+'SCC x Ano'!C59/'SCC x Ano'!C27-1</f>
        <v>0.11141047508675528</v>
      </c>
      <c r="D27" s="16">
        <f>+'SCC x Ano'!D59/'SCC x Ano'!D27-1</f>
        <v>0.23773357467095035</v>
      </c>
      <c r="E27" s="16">
        <f>+'SCC x Ano'!E59/'SCC x Ano'!E27-1</f>
        <v>2.901546970752475</v>
      </c>
      <c r="F27" s="16">
        <f>+'SCC x Ano'!F59/'SCC x Ano'!F27-1</f>
        <v>2.1357145688786883E-2</v>
      </c>
      <c r="G27" s="16">
        <f>+'SCC x Ano'!G59/'SCC x Ano'!G27-1</f>
        <v>0.19283976902195832</v>
      </c>
      <c r="H27" s="16">
        <f>+'SCC x Ano'!H59/'SCC x Ano'!H27-1</f>
        <v>-2.1884983410352277E-2</v>
      </c>
      <c r="I27" s="16">
        <f>+'SCC x Ano'!I59/'SCC x Ano'!I27-1</f>
        <v>7.0751849215798801E-2</v>
      </c>
      <c r="J27" s="16">
        <f>+'SCC x Ano'!J59/'SCC x Ano'!J27-1</f>
        <v>-0.76696646319272732</v>
      </c>
      <c r="K27" s="16">
        <f>+'SCC x Ano'!K59/'SCC x Ano'!K27-1</f>
        <v>0.90911431285053279</v>
      </c>
      <c r="L27" s="16">
        <f>+'SCC x Ano'!L59/'SCC x Ano'!L27-1</f>
        <v>0.14507544103061409</v>
      </c>
    </row>
    <row r="28" spans="1:12" x14ac:dyDescent="0.25">
      <c r="A28" s="1" t="s">
        <v>551</v>
      </c>
      <c r="B28" s="16">
        <f>+'SCC x Ano'!B60/'SCC x Ano'!B28-1</f>
        <v>0.27944020445234674</v>
      </c>
      <c r="C28" s="16">
        <f>+'SCC x Ano'!C60/'SCC x Ano'!C28-1</f>
        <v>-0.30573271038216743</v>
      </c>
      <c r="D28" s="16">
        <f>+'SCC x Ano'!D60/'SCC x Ano'!D28-1</f>
        <v>4.7009376106512235E-2</v>
      </c>
      <c r="E28" s="16">
        <f>+'SCC x Ano'!E60/'SCC x Ano'!E28-1</f>
        <v>-0.92035561831627122</v>
      </c>
      <c r="F28" s="16">
        <f>+'SCC x Ano'!F60/'SCC x Ano'!F28-1</f>
        <v>7.0525588544900319E-2</v>
      </c>
      <c r="G28" s="16">
        <f>+'SCC x Ano'!G60/'SCC x Ano'!G28-1</f>
        <v>0.48914919156476633</v>
      </c>
      <c r="H28" s="16">
        <f>+'SCC x Ano'!H60/'SCC x Ano'!H28-1</f>
        <v>0.12558438830230223</v>
      </c>
      <c r="I28" s="16">
        <f>+'SCC x Ano'!I60/'SCC x Ano'!I28-1</f>
        <v>-1.8051393449498243E-2</v>
      </c>
      <c r="J28" s="16">
        <f>+'SCC x Ano'!J60/'SCC x Ano'!J28-1</f>
        <v>0.21990484912697839</v>
      </c>
      <c r="K28" s="16">
        <f>+'SCC x Ano'!K60/'SCC x Ano'!K28-1</f>
        <v>6.2344677071140664E-2</v>
      </c>
      <c r="L28" s="16">
        <f>+'SCC x Ano'!L60/'SCC x Ano'!L28-1</f>
        <v>4.4978784559197349E-2</v>
      </c>
    </row>
    <row r="29" spans="1:12" x14ac:dyDescent="0.25">
      <c r="A29" s="1" t="s">
        <v>552</v>
      </c>
      <c r="B29" s="16">
        <f>+'SCC x Ano'!B61/'SCC x Ano'!B29-1</f>
        <v>0.18512617948986665</v>
      </c>
      <c r="C29" s="16">
        <f>+'SCC x Ano'!C61/'SCC x Ano'!C29-1</f>
        <v>3.0301222617933998E-2</v>
      </c>
      <c r="D29" s="16">
        <f>+'SCC x Ano'!D61/'SCC x Ano'!D29-1</f>
        <v>0.2099163894996201</v>
      </c>
      <c r="E29" s="16">
        <f>+'SCC x Ano'!E61/'SCC x Ano'!E29-1</f>
        <v>0.66742105167132504</v>
      </c>
      <c r="F29" s="16">
        <f>+'SCC x Ano'!F61/'SCC x Ano'!F29-1</f>
        <v>0.18802153466222271</v>
      </c>
      <c r="G29" s="16">
        <f>+'SCC x Ano'!G61/'SCC x Ano'!G29-1</f>
        <v>0.15480945027077997</v>
      </c>
      <c r="H29" s="16">
        <f>+'SCC x Ano'!H61/'SCC x Ano'!H29-1</f>
        <v>0.25033458735541569</v>
      </c>
      <c r="I29" s="16">
        <f>+'SCC x Ano'!I61/'SCC x Ano'!I29-1</f>
        <v>4.3292217127738564E-2</v>
      </c>
      <c r="J29" s="16">
        <f>+'SCC x Ano'!J61/'SCC x Ano'!J29-1</f>
        <v>0.28235077732776559</v>
      </c>
      <c r="K29" s="16">
        <f>+'SCC x Ano'!K61/'SCC x Ano'!K29-1</f>
        <v>0.25899813013261608</v>
      </c>
      <c r="L29" s="16">
        <f>+'SCC x Ano'!L61/'SCC x Ano'!L29-1</f>
        <v>0.18467788838640042</v>
      </c>
    </row>
    <row r="30" spans="1:12" x14ac:dyDescent="0.25">
      <c r="A30" s="1" t="s">
        <v>553</v>
      </c>
      <c r="B30" s="16">
        <f>+'SCC x Ano'!B62/'SCC x Ano'!B30-1</f>
        <v>0.26600572663851896</v>
      </c>
      <c r="C30" s="16">
        <f>+'SCC x Ano'!C62/'SCC x Ano'!C30-1</f>
        <v>-0.35959937408737541</v>
      </c>
      <c r="D30" s="16">
        <f>+'SCC x Ano'!D62/'SCC x Ano'!D30-1</f>
        <v>0.2097001070139457</v>
      </c>
      <c r="E30" s="16">
        <f>+'SCC x Ano'!E62/'SCC x Ano'!E30-1</f>
        <v>1.1030140303377065</v>
      </c>
      <c r="F30" s="16">
        <f>+'SCC x Ano'!F62/'SCC x Ano'!F30-1</f>
        <v>0.15827364656965459</v>
      </c>
      <c r="G30" s="16">
        <f>+'SCC x Ano'!G62/'SCC x Ano'!G30-1</f>
        <v>0.13477761567267277</v>
      </c>
      <c r="H30" s="16">
        <f>+'SCC x Ano'!H62/'SCC x Ano'!H30-1</f>
        <v>-6.210644525923803E-2</v>
      </c>
      <c r="I30" s="16">
        <f>+'SCC x Ano'!I62/'SCC x Ano'!I30-1</f>
        <v>4.6056243743723524E-2</v>
      </c>
      <c r="J30" s="16">
        <f>+'SCC x Ano'!J62/'SCC x Ano'!J30-1</f>
        <v>0.13844016597633813</v>
      </c>
      <c r="K30" s="16">
        <f>+'SCC x Ano'!K62/'SCC x Ano'!K30-1</f>
        <v>0.22945187280661794</v>
      </c>
      <c r="L30" s="16">
        <f>+'SCC x Ano'!L62/'SCC x Ano'!L30-1</f>
        <v>0.16233537172245649</v>
      </c>
    </row>
    <row r="31" spans="1:12" x14ac:dyDescent="0.25">
      <c r="A31" s="1" t="s">
        <v>554</v>
      </c>
      <c r="B31" s="16">
        <f>+'SCC x Ano'!B63/'SCC x Ano'!B31-1</f>
        <v>0.24709879412244207</v>
      </c>
      <c r="C31" s="16">
        <f>+'SCC x Ano'!C63/'SCC x Ano'!C31-1</f>
        <v>-0.10466458906788634</v>
      </c>
      <c r="D31" s="16">
        <f>+'SCC x Ano'!D63/'SCC x Ano'!D31-1</f>
        <v>-0.25418147835287963</v>
      </c>
      <c r="E31" s="16">
        <f>+'SCC x Ano'!E63/'SCC x Ano'!E31-1</f>
        <v>-0.57396262730523673</v>
      </c>
      <c r="F31" s="16">
        <f>+'SCC x Ano'!F63/'SCC x Ano'!F31-1</f>
        <v>7.1827340889672353E-2</v>
      </c>
      <c r="G31" s="16">
        <f>+'SCC x Ano'!G63/'SCC x Ano'!G31-1</f>
        <v>0.62202933546599537</v>
      </c>
      <c r="H31" s="16">
        <f>+'SCC x Ano'!H63/'SCC x Ano'!H31-1</f>
        <v>9.4346608869495974E-2</v>
      </c>
      <c r="I31" s="16">
        <f>+'SCC x Ano'!I63/'SCC x Ano'!I31-1</f>
        <v>2.2764233438646864E-2</v>
      </c>
      <c r="J31" s="16">
        <f>+'SCC x Ano'!J63/'SCC x Ano'!J31-1</f>
        <v>0.10401526637867731</v>
      </c>
      <c r="K31" s="16">
        <f>+'SCC x Ano'!K63/'SCC x Ano'!K31-1</f>
        <v>-8.4407141358252336E-2</v>
      </c>
      <c r="L31" s="16">
        <f>+'SCC x Ano'!L63/'SCC x Ano'!L31-1</f>
        <v>-5.731341025315273E-2</v>
      </c>
    </row>
    <row r="32" spans="1:12" x14ac:dyDescent="0.25">
      <c r="A32" s="1" t="s">
        <v>94</v>
      </c>
      <c r="B32" s="16">
        <f>+'SCC x Ano'!B64/'SCC x Ano'!B32-1</f>
        <v>0.3043300528109163</v>
      </c>
      <c r="C32" s="16">
        <f>+'SCC x Ano'!C64/'SCC x Ano'!C32-1</f>
        <v>0.33266477958112817</v>
      </c>
      <c r="D32" s="16">
        <f>+'SCC x Ano'!D64/'SCC x Ano'!D32-1</f>
        <v>4.5306177999927755E-2</v>
      </c>
      <c r="E32" s="16">
        <f>+'SCC x Ano'!E64/'SCC x Ano'!E32-1</f>
        <v>2.5686727860604344</v>
      </c>
      <c r="F32" s="16">
        <f>+'SCC x Ano'!F64/'SCC x Ano'!F32-1</f>
        <v>8.033785677019778E-2</v>
      </c>
      <c r="G32" s="16">
        <f>+'SCC x Ano'!G64/'SCC x Ano'!G32-1</f>
        <v>0.26219639440565401</v>
      </c>
      <c r="H32" s="16">
        <f>+'SCC x Ano'!H64/'SCC x Ano'!H32-1</f>
        <v>6.0470826886990237E-2</v>
      </c>
      <c r="I32" s="16">
        <f>+'SCC x Ano'!I64/'SCC x Ano'!I32-1</f>
        <v>4.5294418196806241E-2</v>
      </c>
      <c r="J32" s="16">
        <f>+'SCC x Ano'!J64/'SCC x Ano'!J32-1</f>
        <v>0.11368499026129109</v>
      </c>
      <c r="K32" s="16">
        <f>+'SCC x Ano'!K64/'SCC x Ano'!K32-1</f>
        <v>0.17738934385416361</v>
      </c>
      <c r="L32" s="16">
        <f>+'SCC x Ano'!L64/'SCC x Ano'!L32-1</f>
        <v>9.2278870370711141E-2</v>
      </c>
    </row>
    <row r="33" spans="1:12" x14ac:dyDescent="0.25">
      <c r="A33" s="1"/>
      <c r="B33" s="17"/>
      <c r="C33" s="17"/>
      <c r="D33" s="17"/>
      <c r="E33" s="17"/>
      <c r="F33" s="17"/>
      <c r="G33" s="17"/>
      <c r="H33" s="17"/>
      <c r="I33" s="17"/>
      <c r="J33" s="17"/>
      <c r="K33" s="17"/>
    </row>
    <row r="34" spans="1:12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</row>
    <row r="35" spans="1:12" s="122" customFormat="1" x14ac:dyDescent="0.25">
      <c r="B35" s="122">
        <v>2009</v>
      </c>
      <c r="C35" s="122">
        <v>2009</v>
      </c>
      <c r="D35" s="122">
        <v>2009</v>
      </c>
      <c r="E35" s="122">
        <v>2009</v>
      </c>
      <c r="F35" s="122">
        <v>2009</v>
      </c>
      <c r="G35" s="122">
        <v>2009</v>
      </c>
      <c r="H35" s="122">
        <v>2009</v>
      </c>
      <c r="I35" s="122">
        <v>2009</v>
      </c>
      <c r="J35" s="122">
        <v>2009</v>
      </c>
      <c r="K35" s="122">
        <v>2009</v>
      </c>
      <c r="L35" s="122">
        <v>2009</v>
      </c>
    </row>
    <row r="36" spans="1:12" s="132" customFormat="1" x14ac:dyDescent="0.25">
      <c r="A36" s="122"/>
      <c r="B36" s="122" t="s">
        <v>779</v>
      </c>
      <c r="C36" s="122" t="s">
        <v>781</v>
      </c>
      <c r="D36" s="122" t="s">
        <v>23</v>
      </c>
      <c r="E36" s="122" t="s">
        <v>786</v>
      </c>
      <c r="F36" s="122" t="s">
        <v>787</v>
      </c>
      <c r="G36" s="122" t="s">
        <v>790</v>
      </c>
      <c r="H36" s="122" t="s">
        <v>25</v>
      </c>
      <c r="I36" s="122" t="s">
        <v>24</v>
      </c>
      <c r="J36" s="122" t="s">
        <v>35</v>
      </c>
      <c r="K36" s="122" t="s">
        <v>794</v>
      </c>
      <c r="L36" s="122" t="s">
        <v>938</v>
      </c>
    </row>
    <row r="37" spans="1:12" x14ac:dyDescent="0.25">
      <c r="A37" s="1" t="s">
        <v>528</v>
      </c>
      <c r="B37" s="16">
        <f>+'SCC x Ano'!B69/'SCC x Ano'!B37-1</f>
        <v>1.2506248230221395E-2</v>
      </c>
      <c r="C37" s="16">
        <f>+'SCC x Ano'!C69/'SCC x Ano'!C37-1</f>
        <v>0.19418043569215238</v>
      </c>
      <c r="D37" s="16">
        <f>+'SCC x Ano'!D69/'SCC x Ano'!D37-1</f>
        <v>0.31441411240987116</v>
      </c>
      <c r="E37" s="16">
        <f>+'SCC x Ano'!E69/'SCC x Ano'!E37-1</f>
        <v>-0.41609058355827633</v>
      </c>
      <c r="F37" s="16">
        <f>+'SCC x Ano'!F69/'SCC x Ano'!F37-1</f>
        <v>3.1039475143049833E-2</v>
      </c>
      <c r="G37" s="16">
        <f>+'SCC x Ano'!G69/'SCC x Ano'!G37-1</f>
        <v>4.0022545831623457E-2</v>
      </c>
      <c r="H37" s="16">
        <f>+'SCC x Ano'!H69/'SCC x Ano'!H37-1</f>
        <v>3.7036053297515137E-2</v>
      </c>
      <c r="I37" s="16">
        <f>+'SCC x Ano'!I69/'SCC x Ano'!I37-1</f>
        <v>0.11859712920491017</v>
      </c>
      <c r="J37" s="16">
        <f>+'SCC x Ano'!J69/'SCC x Ano'!J37-1</f>
        <v>1.374239368912614</v>
      </c>
      <c r="K37" s="16">
        <f>+'SCC x Ano'!K69/'SCC x Ano'!K37-1</f>
        <v>-0.23466225225949022</v>
      </c>
      <c r="L37" s="16">
        <f>+'SCC x Ano'!L69/'SCC x Ano'!L37-1</f>
        <v>0.1420017669389102</v>
      </c>
    </row>
    <row r="38" spans="1:12" x14ac:dyDescent="0.25">
      <c r="A38" s="1" t="s">
        <v>529</v>
      </c>
      <c r="B38" s="16">
        <f>+'SCC x Ano'!B70/'SCC x Ano'!B38-1</f>
        <v>1.7144380585589758E-2</v>
      </c>
      <c r="C38" s="16">
        <f>+'SCC x Ano'!C70/'SCC x Ano'!C38-1</f>
        <v>-0.78554779836883326</v>
      </c>
      <c r="D38" s="16">
        <f>+'SCC x Ano'!D70/'SCC x Ano'!D38-1</f>
        <v>-2.8993535545167703E-2</v>
      </c>
      <c r="E38" s="16" t="e">
        <f>+'SCC x Ano'!E70/'SCC x Ano'!E38-1</f>
        <v>#DIV/0!</v>
      </c>
      <c r="F38" s="16">
        <f>+'SCC x Ano'!F70/'SCC x Ano'!F38-1</f>
        <v>-3.8908745846892856E-3</v>
      </c>
      <c r="G38" s="16">
        <f>+'SCC x Ano'!G70/'SCC x Ano'!G38-1</f>
        <v>0.28436245936922866</v>
      </c>
      <c r="H38" s="16">
        <f>+'SCC x Ano'!H70/'SCC x Ano'!H38-1</f>
        <v>-3.633574596521183E-2</v>
      </c>
      <c r="I38" s="16">
        <f>+'SCC x Ano'!I70/'SCC x Ano'!I38-1</f>
        <v>8.3874373428117321E-2</v>
      </c>
      <c r="J38" s="16">
        <f>+'SCC x Ano'!J70/'SCC x Ano'!J38-1</f>
        <v>-2.7044782548254376E-2</v>
      </c>
      <c r="K38" s="16">
        <f>+'SCC x Ano'!K70/'SCC x Ano'!K38-1</f>
        <v>0.90637254088286245</v>
      </c>
      <c r="L38" s="16">
        <f>+'SCC x Ano'!L70/'SCC x Ano'!L38-1</f>
        <v>-2.8510677726641953E-3</v>
      </c>
    </row>
    <row r="39" spans="1:12" x14ac:dyDescent="0.25">
      <c r="A39" s="1" t="s">
        <v>530</v>
      </c>
      <c r="B39" s="16">
        <f>+'SCC x Ano'!B71/'SCC x Ano'!B39-1</f>
        <v>-5.1992877176215591E-2</v>
      </c>
      <c r="C39" s="16">
        <f>+'SCC x Ano'!C71/'SCC x Ano'!C39-1</f>
        <v>-0.11534423420622075</v>
      </c>
      <c r="D39" s="16">
        <f>+'SCC x Ano'!D71/'SCC x Ano'!D39-1</f>
        <v>9.6024037723233757E-2</v>
      </c>
      <c r="E39" s="16">
        <f>+'SCC x Ano'!E71/'SCC x Ano'!E39-1</f>
        <v>-0.75048990920177205</v>
      </c>
      <c r="F39" s="16">
        <f>+'SCC x Ano'!F71/'SCC x Ano'!F39-1</f>
        <v>0.12034158947747198</v>
      </c>
      <c r="G39" s="16">
        <f>+'SCC x Ano'!G71/'SCC x Ano'!G39-1</f>
        <v>6.3213585951791496E-2</v>
      </c>
      <c r="H39" s="16">
        <f>+'SCC x Ano'!H71/'SCC x Ano'!H39-1</f>
        <v>-8.634349194360158E-2</v>
      </c>
      <c r="I39" s="16">
        <f>+'SCC x Ano'!I71/'SCC x Ano'!I39-1</f>
        <v>-2.4640437155413308E-2</v>
      </c>
      <c r="J39" s="16">
        <f>+'SCC x Ano'!J71/'SCC x Ano'!J39-1</f>
        <v>0.20578729760679937</v>
      </c>
      <c r="K39" s="16">
        <f>+'SCC x Ano'!K71/'SCC x Ano'!K39-1</f>
        <v>8.1755639120178802E-2</v>
      </c>
      <c r="L39" s="16">
        <f>+'SCC x Ano'!L71/'SCC x Ano'!L39-1</f>
        <v>6.5261340824166236E-2</v>
      </c>
    </row>
    <row r="40" spans="1:12" x14ac:dyDescent="0.25">
      <c r="A40" s="1" t="s">
        <v>531</v>
      </c>
      <c r="B40" s="16">
        <f>+'SCC x Ano'!B72/'SCC x Ano'!B40-1</f>
        <v>-0.45909544387492074</v>
      </c>
      <c r="C40" s="16">
        <f>+'SCC x Ano'!C72/'SCC x Ano'!C40-1</f>
        <v>2.6698868612906881</v>
      </c>
      <c r="D40" s="16">
        <f>+'SCC x Ano'!D72/'SCC x Ano'!D40-1</f>
        <v>0.33109903333587609</v>
      </c>
      <c r="E40" s="16">
        <f>+'SCC x Ano'!E72/'SCC x Ano'!E40-1</f>
        <v>-0.12702159407786096</v>
      </c>
      <c r="F40" s="16">
        <f>+'SCC x Ano'!F72/'SCC x Ano'!F40-1</f>
        <v>3.9113264768575018E-2</v>
      </c>
      <c r="G40" s="16">
        <f>+'SCC x Ano'!G72/'SCC x Ano'!G40-1</f>
        <v>0.14917245140222546</v>
      </c>
      <c r="H40" s="16">
        <f>+'SCC x Ano'!H72/'SCC x Ano'!H40-1</f>
        <v>0.23215475839668809</v>
      </c>
      <c r="I40" s="16">
        <f>+'SCC x Ano'!I72/'SCC x Ano'!I40-1</f>
        <v>0.22989857696734473</v>
      </c>
      <c r="J40" s="16">
        <f>+'SCC x Ano'!J72/'SCC x Ano'!J40-1</f>
        <v>6.3240894683643232</v>
      </c>
      <c r="K40" s="16">
        <f>+'SCC x Ano'!K72/'SCC x Ano'!K40-1</f>
        <v>-0.20554374260292529</v>
      </c>
      <c r="L40" s="16">
        <f>+'SCC x Ano'!L72/'SCC x Ano'!L40-1</f>
        <v>0.21895695636417578</v>
      </c>
    </row>
    <row r="41" spans="1:12" x14ac:dyDescent="0.25">
      <c r="A41" s="1" t="s">
        <v>532</v>
      </c>
      <c r="B41" s="16">
        <f>+'SCC x Ano'!B73/'SCC x Ano'!B41-1</f>
        <v>-1.2918053278130337E-3</v>
      </c>
      <c r="C41" s="16">
        <f>+'SCC x Ano'!C73/'SCC x Ano'!C41-1</f>
        <v>-0.20780184595696216</v>
      </c>
      <c r="D41" s="16">
        <f>+'SCC x Ano'!D73/'SCC x Ano'!D41-1</f>
        <v>3.9269340971568756E-2</v>
      </c>
      <c r="E41" s="16">
        <f>+'SCC x Ano'!E73/'SCC x Ano'!E41-1</f>
        <v>0.16056554576342208</v>
      </c>
      <c r="F41" s="16">
        <f>+'SCC x Ano'!F73/'SCC x Ano'!F41-1</f>
        <v>3.450435335860047E-2</v>
      </c>
      <c r="G41" s="16">
        <f>+'SCC x Ano'!G73/'SCC x Ano'!G41-1</f>
        <v>-3.7553110759500297E-2</v>
      </c>
      <c r="H41" s="16">
        <f>+'SCC x Ano'!H73/'SCC x Ano'!H41-1</f>
        <v>-0.16774598461483547</v>
      </c>
      <c r="I41" s="16">
        <f>+'SCC x Ano'!I73/'SCC x Ano'!I41-1</f>
        <v>7.2976068371015002E-2</v>
      </c>
      <c r="J41" s="16">
        <f>+'SCC x Ano'!J73/'SCC x Ano'!J41-1</f>
        <v>6.0980187294092216</v>
      </c>
      <c r="K41" s="16">
        <f>+'SCC x Ano'!K73/'SCC x Ano'!K41-1</f>
        <v>-5.5363813925393246E-2</v>
      </c>
      <c r="L41" s="16">
        <f>+'SCC x Ano'!L73/'SCC x Ano'!L41-1</f>
        <v>0.19852828178011639</v>
      </c>
    </row>
    <row r="42" spans="1:12" x14ac:dyDescent="0.25">
      <c r="A42" s="1" t="s">
        <v>533</v>
      </c>
      <c r="B42" s="16">
        <f>+'SCC x Ano'!B74/'SCC x Ano'!B42-1</f>
        <v>8.4605455348043757E-2</v>
      </c>
      <c r="C42" s="16">
        <f>+'SCC x Ano'!C74/'SCC x Ano'!C42-1</f>
        <v>-0.9566200939595737</v>
      </c>
      <c r="D42" s="16">
        <f>+'SCC x Ano'!D74/'SCC x Ano'!D42-1</f>
        <v>0.11029970274172096</v>
      </c>
      <c r="E42" s="16" t="e">
        <f>+'SCC x Ano'!E74/'SCC x Ano'!E42-1</f>
        <v>#DIV/0!</v>
      </c>
      <c r="F42" s="16">
        <f>+'SCC x Ano'!F74/'SCC x Ano'!F42-1</f>
        <v>-0.2725837476888282</v>
      </c>
      <c r="G42" s="16">
        <f>+'SCC x Ano'!G74/'SCC x Ano'!G42-1</f>
        <v>-0.33302342894534975</v>
      </c>
      <c r="H42" s="16">
        <f>+'SCC x Ano'!H74/'SCC x Ano'!H42-1</f>
        <v>-0.47690499267621633</v>
      </c>
      <c r="I42" s="16">
        <f>+'SCC x Ano'!I74/'SCC x Ano'!I42-1</f>
        <v>-0.55791320267173439</v>
      </c>
      <c r="J42" s="16" t="e">
        <f>+'SCC x Ano'!J74/'SCC x Ano'!J42-1</f>
        <v>#DIV/0!</v>
      </c>
      <c r="K42" s="16">
        <f>+'SCC x Ano'!K74/'SCC x Ano'!K42-1</f>
        <v>-0.15799429280965638</v>
      </c>
      <c r="L42" s="16">
        <f>+'SCC x Ano'!L74/'SCC x Ano'!L42-1</f>
        <v>-0.14070611428698743</v>
      </c>
    </row>
    <row r="43" spans="1:12" x14ac:dyDescent="0.25">
      <c r="A43" s="1" t="s">
        <v>534</v>
      </c>
      <c r="B43" s="16">
        <f>+'SCC x Ano'!B75/'SCC x Ano'!B43-1</f>
        <v>3.1657794183779675E-2</v>
      </c>
      <c r="C43" s="16">
        <f>+'SCC x Ano'!C75/'SCC x Ano'!C43-1</f>
        <v>9.909586764852607E-2</v>
      </c>
      <c r="D43" s="16">
        <f>+'SCC x Ano'!D75/'SCC x Ano'!D43-1</f>
        <v>-0.63662458189241211</v>
      </c>
      <c r="E43" s="16">
        <f>+'SCC x Ano'!E75/'SCC x Ano'!E43-1</f>
        <v>-0.72129908725967473</v>
      </c>
      <c r="F43" s="16">
        <f>+'SCC x Ano'!F75/'SCC x Ano'!F43-1</f>
        <v>-0.27591369891435025</v>
      </c>
      <c r="G43" s="16">
        <f>+'SCC x Ano'!G75/'SCC x Ano'!G43-1</f>
        <v>-3.7488198208669887E-2</v>
      </c>
      <c r="H43" s="16">
        <f>+'SCC x Ano'!H75/'SCC x Ano'!H43-1</f>
        <v>-0.15691463518642235</v>
      </c>
      <c r="I43" s="16">
        <f>+'SCC x Ano'!I75/'SCC x Ano'!I43-1</f>
        <v>-7.3766630154765256E-2</v>
      </c>
      <c r="J43" s="16" t="e">
        <f>+'SCC x Ano'!J75/'SCC x Ano'!J43-1</f>
        <v>#DIV/0!</v>
      </c>
      <c r="K43" s="16">
        <f>+'SCC x Ano'!K75/'SCC x Ano'!K43-1</f>
        <v>0.22403192127235672</v>
      </c>
      <c r="L43" s="16">
        <f>+'SCC x Ano'!L75/'SCC x Ano'!L43-1</f>
        <v>-0.35741771467246353</v>
      </c>
    </row>
    <row r="44" spans="1:12" x14ac:dyDescent="0.25">
      <c r="A44" s="1" t="s">
        <v>535</v>
      </c>
      <c r="B44" s="16">
        <f>+'SCC x Ano'!B76/'SCC x Ano'!B44-1</f>
        <v>5.3523528310459367E-2</v>
      </c>
      <c r="C44" s="16">
        <f>+'SCC x Ano'!C76/'SCC x Ano'!C44-1</f>
        <v>-0.34423322858520355</v>
      </c>
      <c r="D44" s="16">
        <f>+'SCC x Ano'!D76/'SCC x Ano'!D44-1</f>
        <v>-0.18345851786159173</v>
      </c>
      <c r="E44" s="16" t="e">
        <f>+'SCC x Ano'!E76/'SCC x Ano'!E44-1</f>
        <v>#DIV/0!</v>
      </c>
      <c r="F44" s="16">
        <f>+'SCC x Ano'!F76/'SCC x Ano'!F44-1</f>
        <v>0.13335520393572442</v>
      </c>
      <c r="G44" s="16">
        <f>+'SCC x Ano'!G76/'SCC x Ano'!G44-1</f>
        <v>0.26060207711179295</v>
      </c>
      <c r="H44" s="16">
        <f>+'SCC x Ano'!H76/'SCC x Ano'!H44-1</f>
        <v>0.95853621189884564</v>
      </c>
      <c r="I44" s="16">
        <f>+'SCC x Ano'!I76/'SCC x Ano'!I44-1</f>
        <v>-0.17934482451272937</v>
      </c>
      <c r="J44" s="16" t="e">
        <f>+'SCC x Ano'!J76/'SCC x Ano'!J44-1</f>
        <v>#DIV/0!</v>
      </c>
      <c r="K44" s="16">
        <f>+'SCC x Ano'!K76/'SCC x Ano'!K44-1</f>
        <v>-0.28059797144641507</v>
      </c>
      <c r="L44" s="16">
        <f>+'SCC x Ano'!L76/'SCC x Ano'!L44-1</f>
        <v>-7.4172072857157878E-2</v>
      </c>
    </row>
    <row r="45" spans="1:12" x14ac:dyDescent="0.25">
      <c r="A45" s="1" t="s">
        <v>536</v>
      </c>
      <c r="B45" s="16">
        <f>+'SCC x Ano'!B77/'SCC x Ano'!B45-1</f>
        <v>0.10946715348902836</v>
      </c>
      <c r="C45" s="16">
        <f>+'SCC x Ano'!C77/'SCC x Ano'!C45-1</f>
        <v>-0.14375605043323914</v>
      </c>
      <c r="D45" s="16">
        <f>+'SCC x Ano'!D77/'SCC x Ano'!D45-1</f>
        <v>4.2413904705847383E-2</v>
      </c>
      <c r="E45" s="16">
        <f>+'SCC x Ano'!E77/'SCC x Ano'!E45-1</f>
        <v>0.63560630674018004</v>
      </c>
      <c r="F45" s="16">
        <f>+'SCC x Ano'!F77/'SCC x Ano'!F45-1</f>
        <v>-3.9858282338503304E-2</v>
      </c>
      <c r="G45" s="16">
        <f>+'SCC x Ano'!G77/'SCC x Ano'!G45-1</f>
        <v>0.31423746471329506</v>
      </c>
      <c r="H45" s="16">
        <f>+'SCC x Ano'!H77/'SCC x Ano'!H45-1</f>
        <v>0.39054649009609732</v>
      </c>
      <c r="I45" s="16">
        <f>+'SCC x Ano'!I77/'SCC x Ano'!I45-1</f>
        <v>0.17497003473650174</v>
      </c>
      <c r="J45" s="16">
        <f>+'SCC x Ano'!J77/'SCC x Ano'!J45-1</f>
        <v>1.7813423479291677</v>
      </c>
      <c r="K45" s="16">
        <f>+'SCC x Ano'!K77/'SCC x Ano'!K45-1</f>
        <v>0.32484233479388647</v>
      </c>
      <c r="L45" s="16">
        <f>+'SCC x Ano'!L77/'SCC x Ano'!L45-1</f>
        <v>2.9631428669200544E-2</v>
      </c>
    </row>
    <row r="46" spans="1:12" x14ac:dyDescent="0.25">
      <c r="A46" s="1" t="s">
        <v>537</v>
      </c>
      <c r="B46" s="16">
        <f>+'SCC x Ano'!B78/'SCC x Ano'!B46-1</f>
        <v>-0.18748704876111877</v>
      </c>
      <c r="C46" s="16">
        <f>+'SCC x Ano'!C78/'SCC x Ano'!C46-1</f>
        <v>0.42251744953904136</v>
      </c>
      <c r="D46" s="16">
        <f>+'SCC x Ano'!D78/'SCC x Ano'!D46-1</f>
        <v>0.16077652341685633</v>
      </c>
      <c r="E46" s="16">
        <f>+'SCC x Ano'!E78/'SCC x Ano'!E46-1</f>
        <v>-0.86780169133020868</v>
      </c>
      <c r="F46" s="16">
        <f>+'SCC x Ano'!F78/'SCC x Ano'!F46-1</f>
        <v>0.10283856027234073</v>
      </c>
      <c r="G46" s="16">
        <f>+'SCC x Ano'!G78/'SCC x Ano'!G46-1</f>
        <v>-0.26869514079110435</v>
      </c>
      <c r="H46" s="16">
        <f>+'SCC x Ano'!H78/'SCC x Ano'!H46-1</f>
        <v>3.6642548667629615E-2</v>
      </c>
      <c r="I46" s="16">
        <f>+'SCC x Ano'!I78/'SCC x Ano'!I46-1</f>
        <v>-0.10448886999643525</v>
      </c>
      <c r="J46" s="16">
        <f>+'SCC x Ano'!J78/'SCC x Ano'!J46-1</f>
        <v>1.3277748904824582E-2</v>
      </c>
      <c r="K46" s="16">
        <f>+'SCC x Ano'!K78/'SCC x Ano'!K46-1</f>
        <v>0.2208711602757556</v>
      </c>
      <c r="L46" s="16">
        <f>+'SCC x Ano'!L78/'SCC x Ano'!L46-1</f>
        <v>0.10482637763256131</v>
      </c>
    </row>
    <row r="47" spans="1:12" x14ac:dyDescent="0.25">
      <c r="A47" s="1" t="s">
        <v>538</v>
      </c>
      <c r="B47" s="16">
        <f>+'SCC x Ano'!B79/'SCC x Ano'!B47-1</f>
        <v>-0.14850135837721612</v>
      </c>
      <c r="C47" s="16">
        <f>+'SCC x Ano'!C79/'SCC x Ano'!C47-1</f>
        <v>0.17794299526711854</v>
      </c>
      <c r="D47" s="16">
        <f>+'SCC x Ano'!D79/'SCC x Ano'!D47-1</f>
        <v>0.43889861847743461</v>
      </c>
      <c r="E47" s="16">
        <f>+'SCC x Ano'!E79/'SCC x Ano'!E47-1</f>
        <v>1.5531411198624774</v>
      </c>
      <c r="F47" s="16">
        <f>+'SCC x Ano'!F79/'SCC x Ano'!F47-1</f>
        <v>2.7020198748745283E-2</v>
      </c>
      <c r="G47" s="16">
        <f>+'SCC x Ano'!G79/'SCC x Ano'!G47-1</f>
        <v>-7.1926526198856422E-2</v>
      </c>
      <c r="H47" s="16">
        <f>+'SCC x Ano'!H79/'SCC x Ano'!H47-1</f>
        <v>-0.23901166667243345</v>
      </c>
      <c r="I47" s="16">
        <f>+'SCC x Ano'!I79/'SCC x Ano'!I47-1</f>
        <v>-0.12550906575011544</v>
      </c>
      <c r="J47" s="16">
        <f>+'SCC x Ano'!J79/'SCC x Ano'!J47-1</f>
        <v>-1.7818478613745081E-2</v>
      </c>
      <c r="K47" s="16">
        <f>+'SCC x Ano'!K79/'SCC x Ano'!K47-1</f>
        <v>6.1572923454595863E-2</v>
      </c>
      <c r="L47" s="16">
        <f>+'SCC x Ano'!L79/'SCC x Ano'!L47-1</f>
        <v>0.1719488599610357</v>
      </c>
    </row>
    <row r="48" spans="1:12" x14ac:dyDescent="0.25">
      <c r="A48" s="1" t="s">
        <v>539</v>
      </c>
      <c r="B48" s="16">
        <f>+'SCC x Ano'!B80/'SCC x Ano'!B48-1</f>
        <v>-0.12291414054738059</v>
      </c>
      <c r="C48" s="16">
        <f>+'SCC x Ano'!C80/'SCC x Ano'!C48-1</f>
        <v>0.47078590643982143</v>
      </c>
      <c r="D48" s="16">
        <f>+'SCC x Ano'!D80/'SCC x Ano'!D48-1</f>
        <v>0.55014587326795428</v>
      </c>
      <c r="E48" s="16">
        <f>+'SCC x Ano'!E80/'SCC x Ano'!E48-1</f>
        <v>2.4319428851902889</v>
      </c>
      <c r="F48" s="16">
        <f>+'SCC x Ano'!F80/'SCC x Ano'!F48-1</f>
        <v>6.6467077129009233E-2</v>
      </c>
      <c r="G48" s="16">
        <f>+'SCC x Ano'!G80/'SCC x Ano'!G48-1</f>
        <v>0.26736719708135981</v>
      </c>
      <c r="H48" s="16">
        <f>+'SCC x Ano'!H80/'SCC x Ano'!H48-1</f>
        <v>0.15376402176693049</v>
      </c>
      <c r="I48" s="16">
        <f>+'SCC x Ano'!I80/'SCC x Ano'!I48-1</f>
        <v>0.16620673784497897</v>
      </c>
      <c r="J48" s="16">
        <f>+'SCC x Ano'!J80/'SCC x Ano'!J48-1</f>
        <v>-0.48773946422161485</v>
      </c>
      <c r="K48" s="16">
        <f>+'SCC x Ano'!K80/'SCC x Ano'!K48-1</f>
        <v>0.35183906655187691</v>
      </c>
      <c r="L48" s="16">
        <f>+'SCC x Ano'!L80/'SCC x Ano'!L48-1</f>
        <v>0.31684861691144039</v>
      </c>
    </row>
    <row r="49" spans="1:12" x14ac:dyDescent="0.25">
      <c r="A49" s="1" t="s">
        <v>540</v>
      </c>
      <c r="B49" s="16">
        <f>+'SCC x Ano'!B81/'SCC x Ano'!B49-1</f>
        <v>-5.4462162078149134E-2</v>
      </c>
      <c r="C49" s="16">
        <f>+'SCC x Ano'!C81/'SCC x Ano'!C49-1</f>
        <v>0.36436784165168423</v>
      </c>
      <c r="D49" s="16">
        <f>+'SCC x Ano'!D81/'SCC x Ano'!D49-1</f>
        <v>9.7303616477502297E-2</v>
      </c>
      <c r="E49" s="16">
        <f>+'SCC x Ano'!E81/'SCC x Ano'!E49-1</f>
        <v>0.388233986866382</v>
      </c>
      <c r="F49" s="16">
        <f>+'SCC x Ano'!F81/'SCC x Ano'!F49-1</f>
        <v>-3.5235888046616259E-2</v>
      </c>
      <c r="G49" s="16">
        <f>+'SCC x Ano'!G81/'SCC x Ano'!G49-1</f>
        <v>0.16922154275777257</v>
      </c>
      <c r="H49" s="16">
        <f>+'SCC x Ano'!H81/'SCC x Ano'!H49-1</f>
        <v>3.0780803660701572E-3</v>
      </c>
      <c r="I49" s="16">
        <f>+'SCC x Ano'!I81/'SCC x Ano'!I49-1</f>
        <v>-1.5713618104519878E-2</v>
      </c>
      <c r="J49" s="16">
        <f>+'SCC x Ano'!J81/'SCC x Ano'!J49-1</f>
        <v>-0.7529406711789961</v>
      </c>
      <c r="K49" s="16">
        <f>+'SCC x Ano'!K81/'SCC x Ano'!K49-1</f>
        <v>9.9213350056733374E-2</v>
      </c>
      <c r="L49" s="16">
        <f>+'SCC x Ano'!L81/'SCC x Ano'!L49-1</f>
        <v>1.48095489723159E-2</v>
      </c>
    </row>
    <row r="50" spans="1:12" x14ac:dyDescent="0.25">
      <c r="A50" s="1" t="s">
        <v>541</v>
      </c>
      <c r="B50" s="16">
        <f>+'SCC x Ano'!B82/'SCC x Ano'!B50-1</f>
        <v>-5.9012454986935747E-2</v>
      </c>
      <c r="C50" s="16">
        <f>+'SCC x Ano'!C82/'SCC x Ano'!C50-1</f>
        <v>32.000809333152425</v>
      </c>
      <c r="D50" s="16">
        <f>+'SCC x Ano'!D82/'SCC x Ano'!D50-1</f>
        <v>0.49058045231644076</v>
      </c>
      <c r="E50" s="16">
        <f>+'SCC x Ano'!E82/'SCC x Ano'!E50-1</f>
        <v>-8.6888591866141285E-2</v>
      </c>
      <c r="F50" s="16">
        <f>+'SCC x Ano'!F82/'SCC x Ano'!F50-1</f>
        <v>-2.6344176599953917E-3</v>
      </c>
      <c r="G50" s="16">
        <f>+'SCC x Ano'!G82/'SCC x Ano'!G50-1</f>
        <v>2.5847764298952525E-2</v>
      </c>
      <c r="H50" s="16">
        <f>+'SCC x Ano'!H82/'SCC x Ano'!H50-1</f>
        <v>-0.11274978645931788</v>
      </c>
      <c r="I50" s="16">
        <f>+'SCC x Ano'!I82/'SCC x Ano'!I50-1</f>
        <v>0.22634717316081132</v>
      </c>
      <c r="J50" s="16">
        <f>+'SCC x Ano'!J82/'SCC x Ano'!J50-1</f>
        <v>-0.25851762773887155</v>
      </c>
      <c r="K50" s="16">
        <f>+'SCC x Ano'!K82/'SCC x Ano'!K50-1</f>
        <v>2.3178627824479436E-2</v>
      </c>
      <c r="L50" s="16">
        <f>+'SCC x Ano'!L82/'SCC x Ano'!L50-1</f>
        <v>0.41817775427798587</v>
      </c>
    </row>
    <row r="51" spans="1:12" x14ac:dyDescent="0.25">
      <c r="A51" s="1" t="s">
        <v>542</v>
      </c>
      <c r="B51" s="16">
        <f>+'SCC x Ano'!B83/'SCC x Ano'!B51-1</f>
        <v>-4.9509527402117448E-2</v>
      </c>
      <c r="C51" s="16">
        <f>+'SCC x Ano'!C83/'SCC x Ano'!C51-1</f>
        <v>-0.11388579585084291</v>
      </c>
      <c r="D51" s="16">
        <f>+'SCC x Ano'!D83/'SCC x Ano'!D51-1</f>
        <v>-2.3069650693125276E-2</v>
      </c>
      <c r="E51" s="16">
        <f>+'SCC x Ano'!E83/'SCC x Ano'!E51-1</f>
        <v>-4.1723923257824036E-2</v>
      </c>
      <c r="F51" s="16">
        <f>+'SCC x Ano'!F83/'SCC x Ano'!F51-1</f>
        <v>-5.1502783300249599E-2</v>
      </c>
      <c r="G51" s="16">
        <f>+'SCC x Ano'!G83/'SCC x Ano'!G51-1</f>
        <v>0.20236714421867541</v>
      </c>
      <c r="H51" s="16">
        <f>+'SCC x Ano'!H83/'SCC x Ano'!H51-1</f>
        <v>-2.1909426403339372E-2</v>
      </c>
      <c r="I51" s="16">
        <f>+'SCC x Ano'!I83/'SCC x Ano'!I51-1</f>
        <v>-3.9490928364773414E-2</v>
      </c>
      <c r="J51" s="16">
        <f>+'SCC x Ano'!J83/'SCC x Ano'!J51-1</f>
        <v>0.21553037109593842</v>
      </c>
      <c r="K51" s="16">
        <f>+'SCC x Ano'!K83/'SCC x Ano'!K51-1</f>
        <v>-1.156006689275646E-2</v>
      </c>
      <c r="L51" s="16">
        <f>+'SCC x Ano'!L83/'SCC x Ano'!L51-1</f>
        <v>-2.9551387934537487E-2</v>
      </c>
    </row>
    <row r="52" spans="1:12" x14ac:dyDescent="0.25">
      <c r="A52" s="1" t="s">
        <v>543</v>
      </c>
      <c r="B52" s="16">
        <f>+'SCC x Ano'!B84/'SCC x Ano'!B52-1</f>
        <v>-6.6032080229125545E-2</v>
      </c>
      <c r="C52" s="16">
        <f>+'SCC x Ano'!C84/'SCC x Ano'!C52-1</f>
        <v>0.31292632700284062</v>
      </c>
      <c r="D52" s="16">
        <f>+'SCC x Ano'!D84/'SCC x Ano'!D52-1</f>
        <v>0.13264164401676992</v>
      </c>
      <c r="E52" s="16">
        <f>+'SCC x Ano'!E84/'SCC x Ano'!E52-1</f>
        <v>0.31969857259471923</v>
      </c>
      <c r="F52" s="16">
        <f>+'SCC x Ano'!F84/'SCC x Ano'!F52-1</f>
        <v>-3.2272846647762532E-2</v>
      </c>
      <c r="G52" s="16">
        <f>+'SCC x Ano'!G84/'SCC x Ano'!G52-1</f>
        <v>-7.6450923326011666E-2</v>
      </c>
      <c r="H52" s="16">
        <f>+'SCC x Ano'!H84/'SCC x Ano'!H52-1</f>
        <v>-0.15898960968004339</v>
      </c>
      <c r="I52" s="16">
        <f>+'SCC x Ano'!I84/'SCC x Ano'!I52-1</f>
        <v>3.7932803164006934E-2</v>
      </c>
      <c r="J52" s="16">
        <f>+'SCC x Ano'!J84/'SCC x Ano'!J52-1</f>
        <v>0.2317613893418311</v>
      </c>
      <c r="K52" s="16">
        <f>+'SCC x Ano'!K84/'SCC x Ano'!K52-1</f>
        <v>-9.0917708077661863E-2</v>
      </c>
      <c r="L52" s="16">
        <f>+'SCC x Ano'!L84/'SCC x Ano'!L52-1</f>
        <v>2.0869925120337696E-2</v>
      </c>
    </row>
    <row r="53" spans="1:12" x14ac:dyDescent="0.25">
      <c r="A53" s="1" t="s">
        <v>544</v>
      </c>
      <c r="B53" s="16">
        <f>+'SCC x Ano'!B85/'SCC x Ano'!B53-1</f>
        <v>-0.34940258116612721</v>
      </c>
      <c r="C53" s="16">
        <f>+'SCC x Ano'!C85/'SCC x Ano'!C53-1</f>
        <v>0.13740398031791057</v>
      </c>
      <c r="D53" s="16">
        <f>+'SCC x Ano'!D85/'SCC x Ano'!D53-1</f>
        <v>0.15733000772465688</v>
      </c>
      <c r="E53" s="16">
        <f>+'SCC x Ano'!E85/'SCC x Ano'!E53-1</f>
        <v>0.40167130321397648</v>
      </c>
      <c r="F53" s="16">
        <f>+'SCC x Ano'!F85/'SCC x Ano'!F53-1</f>
        <v>2.0229188498171347E-2</v>
      </c>
      <c r="G53" s="16">
        <f>+'SCC x Ano'!G85/'SCC x Ano'!G53-1</f>
        <v>-2.2320683248460149E-3</v>
      </c>
      <c r="H53" s="16">
        <f>+'SCC x Ano'!H85/'SCC x Ano'!H53-1</f>
        <v>-2.6793837650830987E-2</v>
      </c>
      <c r="I53" s="16">
        <f>+'SCC x Ano'!I85/'SCC x Ano'!I53-1</f>
        <v>-0.11592693369253881</v>
      </c>
      <c r="J53" s="16">
        <f>+'SCC x Ano'!J85/'SCC x Ano'!J53-1</f>
        <v>0.41140445270390336</v>
      </c>
      <c r="K53" s="16">
        <f>+'SCC x Ano'!K85/'SCC x Ano'!K53-1</f>
        <v>9.8965355842824065E-2</v>
      </c>
      <c r="L53" s="16">
        <f>+'SCC x Ano'!L85/'SCC x Ano'!L53-1</f>
        <v>3.4100437166356024E-2</v>
      </c>
    </row>
    <row r="54" spans="1:12" x14ac:dyDescent="0.25">
      <c r="A54" s="1" t="s">
        <v>545</v>
      </c>
      <c r="B54" s="16">
        <f>+'SCC x Ano'!B86/'SCC x Ano'!B54-1</f>
        <v>0.13643263684025531</v>
      </c>
      <c r="C54" s="16">
        <f>+'SCC x Ano'!C86/'SCC x Ano'!C54-1</f>
        <v>0.32650475108611476</v>
      </c>
      <c r="D54" s="16">
        <f>+'SCC x Ano'!D86/'SCC x Ano'!D54-1</f>
        <v>-1.8358490934780924E-2</v>
      </c>
      <c r="E54" s="16">
        <f>+'SCC x Ano'!E86/'SCC x Ano'!E54-1</f>
        <v>-5.1370545983320803E-2</v>
      </c>
      <c r="F54" s="16">
        <f>+'SCC x Ano'!F86/'SCC x Ano'!F54-1</f>
        <v>-6.3958390438639823E-3</v>
      </c>
      <c r="G54" s="16">
        <f>+'SCC x Ano'!G86/'SCC x Ano'!G54-1</f>
        <v>0.12948966804960427</v>
      </c>
      <c r="H54" s="16">
        <f>+'SCC x Ano'!H86/'SCC x Ano'!H54-1</f>
        <v>-4.3736649397205341E-2</v>
      </c>
      <c r="I54" s="16">
        <f>+'SCC x Ano'!I86/'SCC x Ano'!I54-1</f>
        <v>-6.3796382361906545E-2</v>
      </c>
      <c r="J54" s="16">
        <f>+'SCC x Ano'!J86/'SCC x Ano'!J54-1</f>
        <v>0.11264379786277656</v>
      </c>
      <c r="K54" s="16">
        <f>+'SCC x Ano'!K86/'SCC x Ano'!K54-1</f>
        <v>-3.6552570938055862E-2</v>
      </c>
      <c r="L54" s="16">
        <f>+'SCC x Ano'!L86/'SCC x Ano'!L54-1</f>
        <v>-2.6048799459489347E-3</v>
      </c>
    </row>
    <row r="55" spans="1:12" x14ac:dyDescent="0.25">
      <c r="A55" s="1" t="s">
        <v>546</v>
      </c>
      <c r="B55" s="16">
        <f>+'SCC x Ano'!B87/'SCC x Ano'!B55-1</f>
        <v>-0.36753280066238669</v>
      </c>
      <c r="C55" s="16">
        <f>+'SCC x Ano'!C87/'SCC x Ano'!C55-1</f>
        <v>5.9825550029991348E-2</v>
      </c>
      <c r="D55" s="16">
        <f>+'SCC x Ano'!D87/'SCC x Ano'!D55-1</f>
        <v>8.5907526658295819E-2</v>
      </c>
      <c r="E55" s="16">
        <f>+'SCC x Ano'!E87/'SCC x Ano'!E55-1</f>
        <v>0.53939540884298443</v>
      </c>
      <c r="F55" s="16">
        <f>+'SCC x Ano'!F87/'SCC x Ano'!F55-1</f>
        <v>3.9412366905955398E-3</v>
      </c>
      <c r="G55" s="16">
        <f>+'SCC x Ano'!G87/'SCC x Ano'!G55-1</f>
        <v>1.3657508232128635E-2</v>
      </c>
      <c r="H55" s="16">
        <f>+'SCC x Ano'!H87/'SCC x Ano'!H55-1</f>
        <v>-3.6978259741447639E-2</v>
      </c>
      <c r="I55" s="16">
        <f>+'SCC x Ano'!I87/'SCC x Ano'!I55-1</f>
        <v>-7.2536963563326395E-2</v>
      </c>
      <c r="J55" s="16">
        <f>+'SCC x Ano'!J87/'SCC x Ano'!J55-1</f>
        <v>0.89686002643615348</v>
      </c>
      <c r="K55" s="16">
        <f>+'SCC x Ano'!K87/'SCC x Ano'!K55-1</f>
        <v>-6.020208273023897E-2</v>
      </c>
      <c r="L55" s="16">
        <f>+'SCC x Ano'!L87/'SCC x Ano'!L55-1</f>
        <v>3.4119523945872698E-2</v>
      </c>
    </row>
    <row r="56" spans="1:12" x14ac:dyDescent="0.25">
      <c r="A56" s="1" t="s">
        <v>547</v>
      </c>
      <c r="B56" s="16">
        <f>+'SCC x Ano'!B88/'SCC x Ano'!B56-1</f>
        <v>-8.4811462321599418E-2</v>
      </c>
      <c r="C56" s="16">
        <f>+'SCC x Ano'!C88/'SCC x Ano'!C56-1</f>
        <v>0.29602063804985423</v>
      </c>
      <c r="D56" s="16">
        <f>+'SCC x Ano'!D88/'SCC x Ano'!D56-1</f>
        <v>0.36005992319189994</v>
      </c>
      <c r="E56" s="16">
        <f>+'SCC x Ano'!E88/'SCC x Ano'!E56-1</f>
        <v>3.2708140749713808</v>
      </c>
      <c r="F56" s="16">
        <f>+'SCC x Ano'!F88/'SCC x Ano'!F56-1</f>
        <v>-1.7718216810701848E-2</v>
      </c>
      <c r="G56" s="16">
        <f>+'SCC x Ano'!G88/'SCC x Ano'!G56-1</f>
        <v>3.7497366141202138E-2</v>
      </c>
      <c r="H56" s="16">
        <f>+'SCC x Ano'!H88/'SCC x Ano'!H56-1</f>
        <v>-2.0953082322788807E-3</v>
      </c>
      <c r="I56" s="16">
        <f>+'SCC x Ano'!I88/'SCC x Ano'!I56-1</f>
        <v>-5.7538790156904107E-2</v>
      </c>
      <c r="J56" s="16">
        <f>+'SCC x Ano'!J88/'SCC x Ano'!J56-1</f>
        <v>-0.22314592863455152</v>
      </c>
      <c r="K56" s="16">
        <f>+'SCC x Ano'!K88/'SCC x Ano'!K56-1</f>
        <v>-8.7359146026426138E-2</v>
      </c>
      <c r="L56" s="16">
        <f>+'SCC x Ano'!L88/'SCC x Ano'!L56-1</f>
        <v>0.10596035927108916</v>
      </c>
    </row>
    <row r="57" spans="1:12" x14ac:dyDescent="0.25">
      <c r="A57" s="1" t="s">
        <v>548</v>
      </c>
      <c r="B57" s="16">
        <f>+'SCC x Ano'!B89/'SCC x Ano'!B57-1</f>
        <v>7.1621146331091179E-3</v>
      </c>
      <c r="C57" s="16">
        <f>+'SCC x Ano'!C89/'SCC x Ano'!C57-1</f>
        <v>5.8957198537972211E-3</v>
      </c>
      <c r="D57" s="16">
        <f>+'SCC x Ano'!D89/'SCC x Ano'!D57-1</f>
        <v>6.1022280096493242E-2</v>
      </c>
      <c r="E57" s="16">
        <f>+'SCC x Ano'!E89/'SCC x Ano'!E57-1</f>
        <v>0.51078213027959318</v>
      </c>
      <c r="F57" s="16">
        <f>+'SCC x Ano'!F89/'SCC x Ano'!F57-1</f>
        <v>7.139853498840032E-2</v>
      </c>
      <c r="G57" s="16">
        <f>+'SCC x Ano'!G89/'SCC x Ano'!G57-1</f>
        <v>0.13954702238711159</v>
      </c>
      <c r="H57" s="16">
        <f>+'SCC x Ano'!H89/'SCC x Ano'!H57-1</f>
        <v>-2.9829228867603419E-2</v>
      </c>
      <c r="I57" s="16">
        <f>+'SCC x Ano'!I89/'SCC x Ano'!I57-1</f>
        <v>0.1918177907664893</v>
      </c>
      <c r="J57" s="16">
        <f>+'SCC x Ano'!J89/'SCC x Ano'!J57-1</f>
        <v>0.12399183804849323</v>
      </c>
      <c r="K57" s="16">
        <f>+'SCC x Ano'!K89/'SCC x Ano'!K57-1</f>
        <v>-4.2881365224375578E-2</v>
      </c>
      <c r="L57" s="16">
        <f>+'SCC x Ano'!L89/'SCC x Ano'!L57-1</f>
        <v>6.0649396646441867E-2</v>
      </c>
    </row>
    <row r="58" spans="1:12" x14ac:dyDescent="0.25">
      <c r="A58" s="1" t="s">
        <v>549</v>
      </c>
      <c r="B58" s="16">
        <f>+'SCC x Ano'!B90/'SCC x Ano'!B58-1</f>
        <v>3.3724915250792797E-2</v>
      </c>
      <c r="C58" s="16">
        <f>+'SCC x Ano'!C90/'SCC x Ano'!C58-1</f>
        <v>0.22862937470016043</v>
      </c>
      <c r="D58" s="16">
        <f>+'SCC x Ano'!D90/'SCC x Ano'!D58-1</f>
        <v>9.318659130607343E-2</v>
      </c>
      <c r="E58" s="16">
        <f>+'SCC x Ano'!E90/'SCC x Ano'!E58-1</f>
        <v>-0.16418900045234175</v>
      </c>
      <c r="F58" s="16">
        <f>+'SCC x Ano'!F90/'SCC x Ano'!F58-1</f>
        <v>1.7278901445464401E-2</v>
      </c>
      <c r="G58" s="16">
        <f>+'SCC x Ano'!G90/'SCC x Ano'!G58-1</f>
        <v>0.13921312473999259</v>
      </c>
      <c r="H58" s="16">
        <f>+'SCC x Ano'!H90/'SCC x Ano'!H58-1</f>
        <v>2.1631466500728669E-2</v>
      </c>
      <c r="I58" s="16">
        <f>+'SCC x Ano'!I90/'SCC x Ano'!I58-1</f>
        <v>-0.12431983923942047</v>
      </c>
      <c r="J58" s="16">
        <f>+'SCC x Ano'!J90/'SCC x Ano'!J58-1</f>
        <v>0.15614394369138229</v>
      </c>
      <c r="K58" s="16">
        <f>+'SCC x Ano'!K90/'SCC x Ano'!K58-1</f>
        <v>4.8377802200061382E-3</v>
      </c>
      <c r="L58" s="16">
        <f>+'SCC x Ano'!L90/'SCC x Ano'!L58-1</f>
        <v>5.2706957882712402E-2</v>
      </c>
    </row>
    <row r="59" spans="1:12" x14ac:dyDescent="0.25">
      <c r="A59" s="1" t="s">
        <v>550</v>
      </c>
      <c r="B59" s="16">
        <f>+'SCC x Ano'!B91/'SCC x Ano'!B59-1</f>
        <v>1.2212521648665264E-2</v>
      </c>
      <c r="C59" s="16">
        <f>+'SCC x Ano'!C91/'SCC x Ano'!C59-1</f>
        <v>-0.23191055594136811</v>
      </c>
      <c r="D59" s="16">
        <f>+'SCC x Ano'!D91/'SCC x Ano'!D59-1</f>
        <v>4.9832957134143818E-4</v>
      </c>
      <c r="E59" s="16">
        <f>+'SCC x Ano'!E91/'SCC x Ano'!E59-1</f>
        <v>0.33729638743962442</v>
      </c>
      <c r="F59" s="16">
        <f>+'SCC x Ano'!F91/'SCC x Ano'!F59-1</f>
        <v>9.4503981642295454E-3</v>
      </c>
      <c r="G59" s="16">
        <f>+'SCC x Ano'!G91/'SCC x Ano'!G59-1</f>
        <v>-1.7800466616060273E-3</v>
      </c>
      <c r="H59" s="16">
        <f>+'SCC x Ano'!H91/'SCC x Ano'!H59-1</f>
        <v>6.8210451009460549E-2</v>
      </c>
      <c r="I59" s="16">
        <f>+'SCC x Ano'!I91/'SCC x Ano'!I59-1</f>
        <v>-6.889920694271856E-3</v>
      </c>
      <c r="J59" s="16">
        <f>+'SCC x Ano'!J91/'SCC x Ano'!J59-1</f>
        <v>1.6120422128885852</v>
      </c>
      <c r="K59" s="16">
        <f>+'SCC x Ano'!K91/'SCC x Ano'!K59-1</f>
        <v>-8.1643657680159132E-2</v>
      </c>
      <c r="L59" s="16">
        <f>+'SCC x Ano'!L91/'SCC x Ano'!L59-1</f>
        <v>-7.5181371360899529E-4</v>
      </c>
    </row>
    <row r="60" spans="1:12" x14ac:dyDescent="0.25">
      <c r="A60" s="1" t="s">
        <v>551</v>
      </c>
      <c r="B60" s="16">
        <f>+'SCC x Ano'!B92/'SCC x Ano'!B60-1</f>
        <v>0.53032406687197198</v>
      </c>
      <c r="C60" s="16">
        <f>+'SCC x Ano'!C92/'SCC x Ano'!C60-1</f>
        <v>-7.4224634596856687E-2</v>
      </c>
      <c r="D60" s="16">
        <f>+'SCC x Ano'!D92/'SCC x Ano'!D60-1</f>
        <v>0.24003052378301892</v>
      </c>
      <c r="E60" s="16">
        <f>+'SCC x Ano'!E92/'SCC x Ano'!E60-1</f>
        <v>0.1189932426830993</v>
      </c>
      <c r="F60" s="16">
        <f>+'SCC x Ano'!F92/'SCC x Ano'!F60-1</f>
        <v>4.2937395780399568E-2</v>
      </c>
      <c r="G60" s="16">
        <f>+'SCC x Ano'!G92/'SCC x Ano'!G60-1</f>
        <v>-0.43615330678549979</v>
      </c>
      <c r="H60" s="16">
        <f>+'SCC x Ano'!H92/'SCC x Ano'!H60-1</f>
        <v>1.8817565554286153E-2</v>
      </c>
      <c r="I60" s="16">
        <f>+'SCC x Ano'!I92/'SCC x Ano'!I60-1</f>
        <v>0.1842086766698372</v>
      </c>
      <c r="J60" s="16">
        <f>+'SCC x Ano'!J92/'SCC x Ano'!J60-1</f>
        <v>-0.13023519303251241</v>
      </c>
      <c r="K60" s="16">
        <f>+'SCC x Ano'!K92/'SCC x Ano'!K60-1</f>
        <v>9.4631563217923098E-2</v>
      </c>
      <c r="L60" s="16">
        <f>+'SCC x Ano'!L92/'SCC x Ano'!L60-1</f>
        <v>0.15411699090771336</v>
      </c>
    </row>
    <row r="61" spans="1:12" x14ac:dyDescent="0.25">
      <c r="A61" s="1" t="s">
        <v>552</v>
      </c>
      <c r="B61" s="16">
        <f>+'SCC x Ano'!B93/'SCC x Ano'!B61-1</f>
        <v>-4.340533885523723E-2</v>
      </c>
      <c r="C61" s="16">
        <f>+'SCC x Ano'!C93/'SCC x Ano'!C61-1</f>
        <v>-0.14584374367619413</v>
      </c>
      <c r="D61" s="16">
        <f>+'SCC x Ano'!D93/'SCC x Ano'!D61-1</f>
        <v>0.19993297921395548</v>
      </c>
      <c r="E61" s="16">
        <f>+'SCC x Ano'!E93/'SCC x Ano'!E61-1</f>
        <v>0.14601237077290596</v>
      </c>
      <c r="F61" s="16">
        <f>+'SCC x Ano'!F93/'SCC x Ano'!F61-1</f>
        <v>8.7309637141244512E-2</v>
      </c>
      <c r="G61" s="16">
        <f>+'SCC x Ano'!G93/'SCC x Ano'!G61-1</f>
        <v>0.16496397007006824</v>
      </c>
      <c r="H61" s="16">
        <f>+'SCC x Ano'!H93/'SCC x Ano'!H61-1</f>
        <v>-8.1874517527908974E-2</v>
      </c>
      <c r="I61" s="16">
        <f>+'SCC x Ano'!I93/'SCC x Ano'!I61-1</f>
        <v>-1.7642906271582492E-2</v>
      </c>
      <c r="J61" s="16">
        <f>+'SCC x Ano'!J93/'SCC x Ano'!J61-1</f>
        <v>0.14113726320894537</v>
      </c>
      <c r="K61" s="16">
        <f>+'SCC x Ano'!K93/'SCC x Ano'!K61-1</f>
        <v>3.9494318021057184E-2</v>
      </c>
      <c r="L61" s="16">
        <f>+'SCC x Ano'!L93/'SCC x Ano'!L61-1</f>
        <v>9.9615813350210747E-2</v>
      </c>
    </row>
    <row r="62" spans="1:12" x14ac:dyDescent="0.25">
      <c r="A62" s="1" t="s">
        <v>553</v>
      </c>
      <c r="B62" s="16">
        <f>+'SCC x Ano'!B94/'SCC x Ano'!B62-1</f>
        <v>0.11719079442409153</v>
      </c>
      <c r="C62" s="16">
        <f>+'SCC x Ano'!C94/'SCC x Ano'!C62-1</f>
        <v>-0.17610677798623586</v>
      </c>
      <c r="D62" s="16">
        <f>+'SCC x Ano'!D94/'SCC x Ano'!D62-1</f>
        <v>6.5556263073524912E-2</v>
      </c>
      <c r="E62" s="16">
        <f>+'SCC x Ano'!E94/'SCC x Ano'!E62-1</f>
        <v>-0.53811999914501296</v>
      </c>
      <c r="F62" s="16">
        <f>+'SCC x Ano'!F94/'SCC x Ano'!F62-1</f>
        <v>-5.2965889449285708E-4</v>
      </c>
      <c r="G62" s="16">
        <f>+'SCC x Ano'!G94/'SCC x Ano'!G62-1</f>
        <v>2.2295990484814565E-2</v>
      </c>
      <c r="H62" s="16">
        <f>+'SCC x Ano'!H94/'SCC x Ano'!H62-1</f>
        <v>-3.6962136666190526E-2</v>
      </c>
      <c r="I62" s="16">
        <f>+'SCC x Ano'!I94/'SCC x Ano'!I62-1</f>
        <v>-3.9528705668915309E-3</v>
      </c>
      <c r="J62" s="16">
        <f>+'SCC x Ano'!J94/'SCC x Ano'!J62-1</f>
        <v>0.47019612976609926</v>
      </c>
      <c r="K62" s="16">
        <f>+'SCC x Ano'!K94/'SCC x Ano'!K62-1</f>
        <v>0.22858764934972098</v>
      </c>
      <c r="L62" s="16">
        <f>+'SCC x Ano'!L94/'SCC x Ano'!L62-1</f>
        <v>3.7040340185663823E-2</v>
      </c>
    </row>
    <row r="63" spans="1:12" x14ac:dyDescent="0.25">
      <c r="A63" s="1" t="s">
        <v>554</v>
      </c>
      <c r="B63" s="16">
        <f>+'SCC x Ano'!B95/'SCC x Ano'!B63-1</f>
        <v>-7.5412779947647168E-2</v>
      </c>
      <c r="C63" s="16">
        <f>+'SCC x Ano'!C95/'SCC x Ano'!C63-1</f>
        <v>-0.14488052845219013</v>
      </c>
      <c r="D63" s="16">
        <f>+'SCC x Ano'!D95/'SCC x Ano'!D63-1</f>
        <v>1.1293854981710987</v>
      </c>
      <c r="E63" s="16">
        <f>+'SCC x Ano'!E95/'SCC x Ano'!E63-1</f>
        <v>-0.12897588851062725</v>
      </c>
      <c r="F63" s="16">
        <f>+'SCC x Ano'!F95/'SCC x Ano'!F63-1</f>
        <v>9.5041055318196843E-3</v>
      </c>
      <c r="G63" s="16">
        <f>+'SCC x Ano'!G95/'SCC x Ano'!G63-1</f>
        <v>-4.0073838872327627E-3</v>
      </c>
      <c r="H63" s="16">
        <f>+'SCC x Ano'!H95/'SCC x Ano'!H63-1</f>
        <v>-0.19604520107489198</v>
      </c>
      <c r="I63" s="16">
        <f>+'SCC x Ano'!I95/'SCC x Ano'!I63-1</f>
        <v>-9.4965672185798322E-3</v>
      </c>
      <c r="J63" s="16">
        <f>+'SCC x Ano'!J95/'SCC x Ano'!J63-1</f>
        <v>-0.9347242663462465</v>
      </c>
      <c r="K63" s="16">
        <f>+'SCC x Ano'!K95/'SCC x Ano'!K63-1</f>
        <v>0.13275192244248601</v>
      </c>
      <c r="L63" s="16">
        <f>+'SCC x Ano'!L95/'SCC x Ano'!L63-1</f>
        <v>0.20099945924008478</v>
      </c>
    </row>
    <row r="64" spans="1:12" x14ac:dyDescent="0.25">
      <c r="A64" s="1" t="s">
        <v>94</v>
      </c>
      <c r="B64" s="16">
        <f>+'SCC x Ano'!B96/'SCC x Ano'!B64-1</f>
        <v>-0.13326129216423843</v>
      </c>
      <c r="C64" s="16">
        <f>+'SCC x Ano'!C96/'SCC x Ano'!C64-1</f>
        <v>0.15195794657131367</v>
      </c>
      <c r="D64" s="16">
        <f>+'SCC x Ano'!D96/'SCC x Ano'!D64-1</f>
        <v>0.22125147037721571</v>
      </c>
      <c r="E64" s="16">
        <f>+'SCC x Ano'!E96/'SCC x Ano'!E64-1</f>
        <v>2.0522773872528042</v>
      </c>
      <c r="F64" s="16">
        <f>+'SCC x Ano'!F96/'SCC x Ano'!F64-1</f>
        <v>-6.2026264429271283E-4</v>
      </c>
      <c r="G64" s="16">
        <f>+'SCC x Ano'!G96/'SCC x Ano'!G64-1</f>
        <v>3.1164773874467588E-2</v>
      </c>
      <c r="H64" s="16">
        <f>+'SCC x Ano'!H96/'SCC x Ano'!H64-1</f>
        <v>-1.1289259721820044E-2</v>
      </c>
      <c r="I64" s="16">
        <f>+'SCC x Ano'!I96/'SCC x Ano'!I64-1</f>
        <v>-4.0195494375818042E-2</v>
      </c>
      <c r="J64" s="16">
        <f>+'SCC x Ano'!J96/'SCC x Ano'!J64-1</f>
        <v>-0.10380093808421986</v>
      </c>
      <c r="K64" s="16">
        <f>+'SCC x Ano'!K96/'SCC x Ano'!K64-1</f>
        <v>-5.9265492875653192E-2</v>
      </c>
      <c r="L64" s="16">
        <f>+'SCC x Ano'!L96/'SCC x Ano'!L64-1</f>
        <v>7.570311743041036E-2</v>
      </c>
    </row>
    <row r="65" spans="1:12" x14ac:dyDescent="0.25">
      <c r="A65" s="1"/>
      <c r="B65" s="17"/>
      <c r="C65" s="17"/>
      <c r="D65" s="17"/>
      <c r="E65" s="17"/>
      <c r="F65" s="17"/>
      <c r="G65" s="17"/>
      <c r="H65" s="17"/>
      <c r="I65" s="17"/>
      <c r="J65" s="17"/>
      <c r="K65" s="17"/>
    </row>
    <row r="66" spans="1:12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</row>
    <row r="67" spans="1:12" s="122" customFormat="1" x14ac:dyDescent="0.25">
      <c r="B67" s="122">
        <v>2010</v>
      </c>
      <c r="C67" s="122">
        <v>2010</v>
      </c>
      <c r="D67" s="122">
        <v>2010</v>
      </c>
      <c r="E67" s="122">
        <v>2010</v>
      </c>
      <c r="F67" s="122">
        <v>2010</v>
      </c>
      <c r="G67" s="122">
        <v>2010</v>
      </c>
      <c r="H67" s="122">
        <v>2010</v>
      </c>
      <c r="I67" s="122">
        <v>2010</v>
      </c>
      <c r="J67" s="122">
        <v>2010</v>
      </c>
      <c r="K67" s="122">
        <v>2010</v>
      </c>
      <c r="L67" s="122">
        <v>2010</v>
      </c>
    </row>
    <row r="68" spans="1:12" s="132" customFormat="1" x14ac:dyDescent="0.25">
      <c r="A68" s="122"/>
      <c r="B68" s="122" t="s">
        <v>779</v>
      </c>
      <c r="C68" s="122" t="s">
        <v>781</v>
      </c>
      <c r="D68" s="122" t="s">
        <v>23</v>
      </c>
      <c r="E68" s="122" t="s">
        <v>786</v>
      </c>
      <c r="F68" s="122" t="s">
        <v>787</v>
      </c>
      <c r="G68" s="122" t="s">
        <v>790</v>
      </c>
      <c r="H68" s="122" t="s">
        <v>25</v>
      </c>
      <c r="I68" s="122" t="s">
        <v>24</v>
      </c>
      <c r="J68" s="122" t="s">
        <v>35</v>
      </c>
      <c r="K68" s="122" t="s">
        <v>794</v>
      </c>
      <c r="L68" s="122" t="s">
        <v>938</v>
      </c>
    </row>
    <row r="69" spans="1:12" x14ac:dyDescent="0.25">
      <c r="A69" s="1" t="s">
        <v>528</v>
      </c>
      <c r="B69" s="16">
        <f>+'SCC x Ano'!B101/'SCC x Ano'!B69-1</f>
        <v>0.20929528240231132</v>
      </c>
      <c r="C69" s="16">
        <f>+'SCC x Ano'!C101/'SCC x Ano'!C69-1</f>
        <v>1.2273543547698345</v>
      </c>
      <c r="D69" s="16">
        <f>+'SCC x Ano'!D101/'SCC x Ano'!D69-1</f>
        <v>0.23261165449944166</v>
      </c>
      <c r="E69" s="16">
        <f>+'SCC x Ano'!E101/'SCC x Ano'!E69-1</f>
        <v>1.5574883016430303</v>
      </c>
      <c r="F69" s="16">
        <f>+'SCC x Ano'!F101/'SCC x Ano'!F69-1</f>
        <v>0.13138046044856266</v>
      </c>
      <c r="G69" s="16">
        <f>+'SCC x Ano'!G101/'SCC x Ano'!G69-1</f>
        <v>0.17313618272236919</v>
      </c>
      <c r="H69" s="16">
        <f>+'SCC x Ano'!H101/'SCC x Ano'!H69-1</f>
        <v>5.2869401410314154E-2</v>
      </c>
      <c r="I69" s="16">
        <f>+'SCC x Ano'!I101/'SCC x Ano'!I69-1</f>
        <v>-0.25152196264837867</v>
      </c>
      <c r="J69" s="16">
        <f>+'SCC x Ano'!J101/'SCC x Ano'!J69-1</f>
        <v>-9.676693988275753E-2</v>
      </c>
      <c r="K69" s="16">
        <f>+'SCC x Ano'!K101/'SCC x Ano'!K69-1</f>
        <v>0.20824156747770184</v>
      </c>
      <c r="L69" s="16">
        <f>+'SCC x Ano'!L101/'SCC x Ano'!L69-1</f>
        <v>0.16663555384730677</v>
      </c>
    </row>
    <row r="70" spans="1:12" x14ac:dyDescent="0.25">
      <c r="A70" s="1" t="s">
        <v>529</v>
      </c>
      <c r="B70" s="16">
        <f>+'SCC x Ano'!B102/'SCC x Ano'!B70-1</f>
        <v>-0.23314706822303699</v>
      </c>
      <c r="C70" s="16">
        <f>+'SCC x Ano'!C102/'SCC x Ano'!C70-1</f>
        <v>0.18745798819038306</v>
      </c>
      <c r="D70" s="16">
        <f>+'SCC x Ano'!D102/'SCC x Ano'!D70-1</f>
        <v>0.44201286097451353</v>
      </c>
      <c r="E70" s="16" t="e">
        <f>+'SCC x Ano'!E102/'SCC x Ano'!E70-1</f>
        <v>#DIV/0!</v>
      </c>
      <c r="F70" s="16">
        <f>+'SCC x Ano'!F102/'SCC x Ano'!F70-1</f>
        <v>-8.2128647223820739E-2</v>
      </c>
      <c r="G70" s="16">
        <f>+'SCC x Ano'!G102/'SCC x Ano'!G70-1</f>
        <v>-0.10573632022741242</v>
      </c>
      <c r="H70" s="16">
        <f>+'SCC x Ano'!H102/'SCC x Ano'!H70-1</f>
        <v>4.0831074870222972E-2</v>
      </c>
      <c r="I70" s="16">
        <f>+'SCC x Ano'!I102/'SCC x Ano'!I70-1</f>
        <v>0.55232991678013987</v>
      </c>
      <c r="J70" s="16">
        <f>+'SCC x Ano'!J102/'SCC x Ano'!J70-1</f>
        <v>2.4887324603722893E-2</v>
      </c>
      <c r="K70" s="16">
        <f>+'SCC x Ano'!K102/'SCC x Ano'!K70-1</f>
        <v>0.26437011292949442</v>
      </c>
      <c r="L70" s="16">
        <f>+'SCC x Ano'!L102/'SCC x Ano'!L70-1</f>
        <v>0.1121543532324909</v>
      </c>
    </row>
    <row r="71" spans="1:12" x14ac:dyDescent="0.25">
      <c r="A71" s="1" t="s">
        <v>530</v>
      </c>
      <c r="B71" s="16">
        <f>+'SCC x Ano'!B103/'SCC x Ano'!B71-1</f>
        <v>0.43870873399366639</v>
      </c>
      <c r="C71" s="16">
        <f>+'SCC x Ano'!C103/'SCC x Ano'!C71-1</f>
        <v>6.8162376371376121E-2</v>
      </c>
      <c r="D71" s="16">
        <f>+'SCC x Ano'!D103/'SCC x Ano'!D71-1</f>
        <v>0.13594672236599847</v>
      </c>
      <c r="E71" s="16">
        <f>+'SCC x Ano'!E103/'SCC x Ano'!E71-1</f>
        <v>-1</v>
      </c>
      <c r="F71" s="16">
        <f>+'SCC x Ano'!F103/'SCC x Ano'!F71-1</f>
        <v>9.1853234644940551E-2</v>
      </c>
      <c r="G71" s="16">
        <f>+'SCC x Ano'!G103/'SCC x Ano'!G71-1</f>
        <v>0.16819149666913136</v>
      </c>
      <c r="H71" s="16">
        <f>+'SCC x Ano'!H103/'SCC x Ano'!H71-1</f>
        <v>0.6568843531921813</v>
      </c>
      <c r="I71" s="16">
        <f>+'SCC x Ano'!I103/'SCC x Ano'!I71-1</f>
        <v>0.20741044719635759</v>
      </c>
      <c r="J71" s="16">
        <f>+'SCC x Ano'!J103/'SCC x Ano'!J71-1</f>
        <v>-8.7033119979260332E-2</v>
      </c>
      <c r="K71" s="16">
        <f>+'SCC x Ano'!K103/'SCC x Ano'!K71-1</f>
        <v>0.43346845611863705</v>
      </c>
      <c r="L71" s="16">
        <f>+'SCC x Ano'!L103/'SCC x Ano'!L71-1</f>
        <v>0.15690485494210527</v>
      </c>
    </row>
    <row r="72" spans="1:12" x14ac:dyDescent="0.25">
      <c r="A72" s="1" t="s">
        <v>531</v>
      </c>
      <c r="B72" s="16">
        <f>+'SCC x Ano'!B104/'SCC x Ano'!B72-1</f>
        <v>0.2796730972763295</v>
      </c>
      <c r="C72" s="16">
        <f>+'SCC x Ano'!C104/'SCC x Ano'!C72-1</f>
        <v>-0.12141470385068698</v>
      </c>
      <c r="D72" s="16">
        <f>+'SCC x Ano'!D104/'SCC x Ano'!D72-1</f>
        <v>0.24051617102373934</v>
      </c>
      <c r="E72" s="16">
        <f>+'SCC x Ano'!E104/'SCC x Ano'!E72-1</f>
        <v>0.8467476145816033</v>
      </c>
      <c r="F72" s="16">
        <f>+'SCC x Ano'!F104/'SCC x Ano'!F72-1</f>
        <v>-2.104842469012691E-2</v>
      </c>
      <c r="G72" s="16">
        <f>+'SCC x Ano'!G104/'SCC x Ano'!G72-1</f>
        <v>5.6352634347000663E-2</v>
      </c>
      <c r="H72" s="16">
        <f>+'SCC x Ano'!H104/'SCC x Ano'!H72-1</f>
        <v>0.12827248615110309</v>
      </c>
      <c r="I72" s="16">
        <f>+'SCC x Ano'!I104/'SCC x Ano'!I72-1</f>
        <v>-0.12369564941501188</v>
      </c>
      <c r="J72" s="16">
        <f>+'SCC x Ano'!J104/'SCC x Ano'!J72-1</f>
        <v>-0.79786809482966392</v>
      </c>
      <c r="K72" s="16">
        <f>+'SCC x Ano'!K104/'SCC x Ano'!K72-1</f>
        <v>-0.26090314675945614</v>
      </c>
      <c r="L72" s="16">
        <f>+'SCC x Ano'!L104/'SCC x Ano'!L72-1</f>
        <v>4.3160653756975309E-2</v>
      </c>
    </row>
    <row r="73" spans="1:12" x14ac:dyDescent="0.25">
      <c r="A73" s="1" t="s">
        <v>532</v>
      </c>
      <c r="B73" s="16">
        <f>+'SCC x Ano'!B105/'SCC x Ano'!B73-1</f>
        <v>9.5412351063310474E-2</v>
      </c>
      <c r="C73" s="16">
        <f>+'SCC x Ano'!C105/'SCC x Ano'!C73-1</f>
        <v>-0.11885221759261599</v>
      </c>
      <c r="D73" s="16">
        <f>+'SCC x Ano'!D105/'SCC x Ano'!D73-1</f>
        <v>0.25870877324547292</v>
      </c>
      <c r="E73" s="16">
        <f>+'SCC x Ano'!E105/'SCC x Ano'!E73-1</f>
        <v>0.33127542803571242</v>
      </c>
      <c r="F73" s="16">
        <f>+'SCC x Ano'!F105/'SCC x Ano'!F73-1</f>
        <v>0.12327071134866485</v>
      </c>
      <c r="G73" s="16">
        <f>+'SCC x Ano'!G105/'SCC x Ano'!G73-1</f>
        <v>0.10246599695533987</v>
      </c>
      <c r="H73" s="16">
        <f>+'SCC x Ano'!H105/'SCC x Ano'!H73-1</f>
        <v>0.39803356728756456</v>
      </c>
      <c r="I73" s="16">
        <f>+'SCC x Ano'!I105/'SCC x Ano'!I73-1</f>
        <v>0.25363952195391026</v>
      </c>
      <c r="J73" s="16">
        <f>+'SCC x Ano'!J105/'SCC x Ano'!J73-1</f>
        <v>-4.2361887644954521E-2</v>
      </c>
      <c r="K73" s="16">
        <f>+'SCC x Ano'!K105/'SCC x Ano'!K73-1</f>
        <v>-1.7343933095758657E-2</v>
      </c>
      <c r="L73" s="16">
        <f>+'SCC x Ano'!L105/'SCC x Ano'!L73-1</f>
        <v>0.11485510261021736</v>
      </c>
    </row>
    <row r="74" spans="1:12" x14ac:dyDescent="0.25">
      <c r="A74" s="1" t="s">
        <v>533</v>
      </c>
      <c r="B74" s="16">
        <f>+'SCC x Ano'!B106/'SCC x Ano'!B74-1</f>
        <v>1.032833788024567</v>
      </c>
      <c r="C74" s="16">
        <f>+'SCC x Ano'!C106/'SCC x Ano'!C74-1</f>
        <v>0.12058080937315352</v>
      </c>
      <c r="D74" s="16">
        <f>+'SCC x Ano'!D106/'SCC x Ano'!D74-1</f>
        <v>-3.6371263662500763E-2</v>
      </c>
      <c r="E74" s="16" t="e">
        <f>+'SCC x Ano'!E106/'SCC x Ano'!E74-1</f>
        <v>#DIV/0!</v>
      </c>
      <c r="F74" s="16">
        <f>+'SCC x Ano'!F106/'SCC x Ano'!F74-1</f>
        <v>0.13531761550899257</v>
      </c>
      <c r="G74" s="16">
        <f>+'SCC x Ano'!G106/'SCC x Ano'!G74-1</f>
        <v>-2.4921262094730001E-2</v>
      </c>
      <c r="H74" s="16">
        <f>+'SCC x Ano'!H106/'SCC x Ano'!H74-1</f>
        <v>0.3118738345503449</v>
      </c>
      <c r="I74" s="16">
        <f>+'SCC x Ano'!I106/'SCC x Ano'!I74-1</f>
        <v>0.51014318630274125</v>
      </c>
      <c r="J74" s="16" t="e">
        <f>+'SCC x Ano'!J106/'SCC x Ano'!J74-1</f>
        <v>#DIV/0!</v>
      </c>
      <c r="K74" s="16">
        <f>+'SCC x Ano'!K106/'SCC x Ano'!K74-1</f>
        <v>-0.28624272176565413</v>
      </c>
      <c r="L74" s="16">
        <f>+'SCC x Ano'!L106/'SCC x Ano'!L74-1</f>
        <v>1.3350167574679661E-2</v>
      </c>
    </row>
    <row r="75" spans="1:12" x14ac:dyDescent="0.25">
      <c r="A75" s="1" t="s">
        <v>534</v>
      </c>
      <c r="B75" s="16">
        <f>+'SCC x Ano'!B107/'SCC x Ano'!B75-1</f>
        <v>-0.27036865493508877</v>
      </c>
      <c r="C75" s="16">
        <f>+'SCC x Ano'!C107/'SCC x Ano'!C75-1</f>
        <v>-0.62851222296170972</v>
      </c>
      <c r="D75" s="16">
        <f>+'SCC x Ano'!D107/'SCC x Ano'!D75-1</f>
        <v>0.404621416869829</v>
      </c>
      <c r="E75" s="16">
        <f>+'SCC x Ano'!E107/'SCC x Ano'!E75-1</f>
        <v>3.4361141761233629</v>
      </c>
      <c r="F75" s="16">
        <f>+'SCC x Ano'!F107/'SCC x Ano'!F75-1</f>
        <v>-0.11620736465594095</v>
      </c>
      <c r="G75" s="16">
        <f>+'SCC x Ano'!G107/'SCC x Ano'!G75-1</f>
        <v>0.12597731933698353</v>
      </c>
      <c r="H75" s="16">
        <f>+'SCC x Ano'!H107/'SCC x Ano'!H75-1</f>
        <v>0.1378849539414897</v>
      </c>
      <c r="I75" s="16">
        <f>+'SCC x Ano'!I107/'SCC x Ano'!I75-1</f>
        <v>-0.32563603979545896</v>
      </c>
      <c r="J75" s="16" t="e">
        <f>+'SCC x Ano'!J107/'SCC x Ano'!J75-1</f>
        <v>#DIV/0!</v>
      </c>
      <c r="K75" s="16">
        <f>+'SCC x Ano'!K107/'SCC x Ano'!K75-1</f>
        <v>-0.16886558473936808</v>
      </c>
      <c r="L75" s="16">
        <f>+'SCC x Ano'!L107/'SCC x Ano'!L75-1</f>
        <v>-3.7417628234943878E-2</v>
      </c>
    </row>
    <row r="76" spans="1:12" x14ac:dyDescent="0.25">
      <c r="A76" s="1" t="s">
        <v>535</v>
      </c>
      <c r="B76" s="16">
        <f>+'SCC x Ano'!B108/'SCC x Ano'!B76-1</f>
        <v>5.0150029690211317E-2</v>
      </c>
      <c r="C76" s="16">
        <f>+'SCC x Ano'!C108/'SCC x Ano'!C76-1</f>
        <v>-0.39254067232435264</v>
      </c>
      <c r="D76" s="16">
        <f>+'SCC x Ano'!D108/'SCC x Ano'!D76-1</f>
        <v>0.1861316338787502</v>
      </c>
      <c r="E76" s="16">
        <f>+'SCC x Ano'!E108/'SCC x Ano'!E76-1</f>
        <v>-0.73375069417582017</v>
      </c>
      <c r="F76" s="16">
        <f>+'SCC x Ano'!F108/'SCC x Ano'!F76-1</f>
        <v>0.17274273501023685</v>
      </c>
      <c r="G76" s="16">
        <f>+'SCC x Ano'!G108/'SCC x Ano'!G76-1</f>
        <v>6.9438096662389093E-2</v>
      </c>
      <c r="H76" s="16">
        <f>+'SCC x Ano'!H108/'SCC x Ano'!H76-1</f>
        <v>5.0645206043885782E-2</v>
      </c>
      <c r="I76" s="16">
        <f>+'SCC x Ano'!I108/'SCC x Ano'!I76-1</f>
        <v>0.23142398032505596</v>
      </c>
      <c r="J76" s="16">
        <f>+'SCC x Ano'!J108/'SCC x Ano'!J76-1</f>
        <v>4.2095600149380825</v>
      </c>
      <c r="K76" s="16">
        <f>+'SCC x Ano'!K108/'SCC x Ano'!K76-1</f>
        <v>0.47592992215768648</v>
      </c>
      <c r="L76" s="16">
        <f>+'SCC x Ano'!L108/'SCC x Ano'!L76-1</f>
        <v>0.19787892194710621</v>
      </c>
    </row>
    <row r="77" spans="1:12" x14ac:dyDescent="0.25">
      <c r="A77" s="1" t="s">
        <v>536</v>
      </c>
      <c r="B77" s="16">
        <f>+'SCC x Ano'!B109/'SCC x Ano'!B77-1</f>
        <v>6.2293907357913625E-2</v>
      </c>
      <c r="C77" s="16">
        <f>+'SCC x Ano'!C109/'SCC x Ano'!C77-1</f>
        <v>5.8967428139098388E-3</v>
      </c>
      <c r="D77" s="16">
        <f>+'SCC x Ano'!D109/'SCC x Ano'!D77-1</f>
        <v>8.4601974757790188E-2</v>
      </c>
      <c r="E77" s="16">
        <f>+'SCC x Ano'!E109/'SCC x Ano'!E77-1</f>
        <v>2.0041118608870963</v>
      </c>
      <c r="F77" s="16">
        <f>+'SCC x Ano'!F109/'SCC x Ano'!F77-1</f>
        <v>0.24207242604442625</v>
      </c>
      <c r="G77" s="16">
        <f>+'SCC x Ano'!G109/'SCC x Ano'!G77-1</f>
        <v>-0.12151208714469175</v>
      </c>
      <c r="H77" s="16">
        <f>+'SCC x Ano'!H109/'SCC x Ano'!H77-1</f>
        <v>1.1209247481205944</v>
      </c>
      <c r="I77" s="16">
        <f>+'SCC x Ano'!I109/'SCC x Ano'!I77-1</f>
        <v>-2.3842938726930996E-2</v>
      </c>
      <c r="J77" s="16">
        <f>+'SCC x Ano'!J109/'SCC x Ano'!J77-1</f>
        <v>-0.51091183915776939</v>
      </c>
      <c r="K77" s="16">
        <f>+'SCC x Ano'!K109/'SCC x Ano'!K77-1</f>
        <v>-6.3268513580932884E-2</v>
      </c>
      <c r="L77" s="16">
        <f>+'SCC x Ano'!L109/'SCC x Ano'!L77-1</f>
        <v>0.1053022782538322</v>
      </c>
    </row>
    <row r="78" spans="1:12" x14ac:dyDescent="0.25">
      <c r="A78" s="1" t="s">
        <v>537</v>
      </c>
      <c r="B78" s="16">
        <f>+'SCC x Ano'!B110/'SCC x Ano'!B78-1</f>
        <v>0.72308660921359413</v>
      </c>
      <c r="C78" s="16">
        <f>+'SCC x Ano'!C110/'SCC x Ano'!C78-1</f>
        <v>1.1737714548309146</v>
      </c>
      <c r="D78" s="16">
        <f>+'SCC x Ano'!D110/'SCC x Ano'!D78-1</f>
        <v>0.11906462339815271</v>
      </c>
      <c r="E78" s="16">
        <f>+'SCC x Ano'!E110/'SCC x Ano'!E78-1</f>
        <v>1.5071414519407087</v>
      </c>
      <c r="F78" s="16">
        <f>+'SCC x Ano'!F110/'SCC x Ano'!F78-1</f>
        <v>0.17932899254522661</v>
      </c>
      <c r="G78" s="16">
        <f>+'SCC x Ano'!G110/'SCC x Ano'!G78-1</f>
        <v>-0.1028577788040167</v>
      </c>
      <c r="H78" s="16">
        <f>+'SCC x Ano'!H110/'SCC x Ano'!H78-1</f>
        <v>0.22242754168961421</v>
      </c>
      <c r="I78" s="16">
        <f>+'SCC x Ano'!I110/'SCC x Ano'!I78-1</f>
        <v>0.55275351187658139</v>
      </c>
      <c r="J78" s="16">
        <f>+'SCC x Ano'!J110/'SCC x Ano'!J78-1</f>
        <v>2.4912534175865759</v>
      </c>
      <c r="K78" s="16">
        <f>+'SCC x Ano'!K110/'SCC x Ano'!K78-1</f>
        <v>0.14009275383947428</v>
      </c>
      <c r="L78" s="16">
        <f>+'SCC x Ano'!L110/'SCC x Ano'!L78-1</f>
        <v>0.22507587014080022</v>
      </c>
    </row>
    <row r="79" spans="1:12" x14ac:dyDescent="0.25">
      <c r="A79" s="1" t="s">
        <v>538</v>
      </c>
      <c r="B79" s="16">
        <f>+'SCC x Ano'!B111/'SCC x Ano'!B79-1</f>
        <v>0.60770948330242436</v>
      </c>
      <c r="C79" s="16">
        <f>+'SCC x Ano'!C111/'SCC x Ano'!C79-1</f>
        <v>4.532695964459732E-2</v>
      </c>
      <c r="D79" s="16">
        <f>+'SCC x Ano'!D111/'SCC x Ano'!D79-1</f>
        <v>0.23215176710511831</v>
      </c>
      <c r="E79" s="16">
        <f>+'SCC x Ano'!E111/'SCC x Ano'!E79-1</f>
        <v>0.24528748148492863</v>
      </c>
      <c r="F79" s="16">
        <f>+'SCC x Ano'!F111/'SCC x Ano'!F79-1</f>
        <v>6.8971106849043062E-2</v>
      </c>
      <c r="G79" s="16">
        <f>+'SCC x Ano'!G111/'SCC x Ano'!G79-1</f>
        <v>0.20629729964777432</v>
      </c>
      <c r="H79" s="16">
        <f>+'SCC x Ano'!H111/'SCC x Ano'!H79-1</f>
        <v>0.46258557722147886</v>
      </c>
      <c r="I79" s="16">
        <f>+'SCC x Ano'!I111/'SCC x Ano'!I79-1</f>
        <v>0.56347077247791955</v>
      </c>
      <c r="J79" s="16">
        <f>+'SCC x Ano'!J111/'SCC x Ano'!J79-1</f>
        <v>-7.4556373389813579E-3</v>
      </c>
      <c r="K79" s="16">
        <f>+'SCC x Ano'!K111/'SCC x Ano'!K79-1</f>
        <v>4.4043568021919111E-2</v>
      </c>
      <c r="L79" s="16">
        <f>+'SCC x Ano'!L111/'SCC x Ano'!L79-1</f>
        <v>0.17764898895342363</v>
      </c>
    </row>
    <row r="80" spans="1:12" x14ac:dyDescent="0.25">
      <c r="A80" s="1" t="s">
        <v>539</v>
      </c>
      <c r="B80" s="16">
        <f>+'SCC x Ano'!B112/'SCC x Ano'!B80-1</f>
        <v>6.0802049579901318E-2</v>
      </c>
      <c r="C80" s="16">
        <f>+'SCC x Ano'!C112/'SCC x Ano'!C80-1</f>
        <v>3.3801046481222397E-2</v>
      </c>
      <c r="D80" s="16">
        <f>+'SCC x Ano'!D112/'SCC x Ano'!D80-1</f>
        <v>0.21494584341701928</v>
      </c>
      <c r="E80" s="16">
        <f>+'SCC x Ano'!E112/'SCC x Ano'!E80-1</f>
        <v>1.4189480773995866</v>
      </c>
      <c r="F80" s="16">
        <f>+'SCC x Ano'!F112/'SCC x Ano'!F80-1</f>
        <v>0.19018357799160257</v>
      </c>
      <c r="G80" s="16">
        <f>+'SCC x Ano'!G112/'SCC x Ano'!G80-1</f>
        <v>-7.0715005502858919E-2</v>
      </c>
      <c r="H80" s="16">
        <f>+'SCC x Ano'!H112/'SCC x Ano'!H80-1</f>
        <v>0.34698339957829094</v>
      </c>
      <c r="I80" s="16">
        <f>+'SCC x Ano'!I112/'SCC x Ano'!I80-1</f>
        <v>0.13624155777499469</v>
      </c>
      <c r="J80" s="16">
        <f>+'SCC x Ano'!J112/'SCC x Ano'!J80-1</f>
        <v>-6.8365678044538858E-2</v>
      </c>
      <c r="K80" s="16">
        <f>+'SCC x Ano'!K112/'SCC x Ano'!K80-1</f>
        <v>-0.11172224296078881</v>
      </c>
      <c r="L80" s="16">
        <f>+'SCC x Ano'!L112/'SCC x Ano'!L80-1</f>
        <v>0.18454129527968544</v>
      </c>
    </row>
    <row r="81" spans="1:12" x14ac:dyDescent="0.25">
      <c r="A81" s="1" t="s">
        <v>540</v>
      </c>
      <c r="B81" s="16">
        <f>+'SCC x Ano'!B113/'SCC x Ano'!B81-1</f>
        <v>-5.9500347773474571E-3</v>
      </c>
      <c r="C81" s="16">
        <f>+'SCC x Ano'!C113/'SCC x Ano'!C81-1</f>
        <v>-0.29295522113195727</v>
      </c>
      <c r="D81" s="16">
        <f>+'SCC x Ano'!D113/'SCC x Ano'!D81-1</f>
        <v>4.3629111848781488E-2</v>
      </c>
      <c r="E81" s="16">
        <f>+'SCC x Ano'!E113/'SCC x Ano'!E81-1</f>
        <v>0.87549906961945534</v>
      </c>
      <c r="F81" s="16">
        <f>+'SCC x Ano'!F113/'SCC x Ano'!F81-1</f>
        <v>0.25649805267093062</v>
      </c>
      <c r="G81" s="16">
        <f>+'SCC x Ano'!G113/'SCC x Ano'!G81-1</f>
        <v>0.2416122597413346</v>
      </c>
      <c r="H81" s="16">
        <f>+'SCC x Ano'!H113/'SCC x Ano'!H81-1</f>
        <v>0.31764930818017278</v>
      </c>
      <c r="I81" s="16">
        <f>+'SCC x Ano'!I113/'SCC x Ano'!I81-1</f>
        <v>0.28350308889611697</v>
      </c>
      <c r="J81" s="16">
        <f>+'SCC x Ano'!J113/'SCC x Ano'!J81-1</f>
        <v>-0.62260941722218566</v>
      </c>
      <c r="K81" s="16">
        <f>+'SCC x Ano'!K113/'SCC x Ano'!K81-1</f>
        <v>4.3921358551002321E-3</v>
      </c>
      <c r="L81" s="16">
        <f>+'SCC x Ano'!L113/'SCC x Ano'!L81-1</f>
        <v>0.10935221777221438</v>
      </c>
    </row>
    <row r="82" spans="1:12" x14ac:dyDescent="0.25">
      <c r="A82" s="1" t="s">
        <v>541</v>
      </c>
      <c r="B82" s="16">
        <f>+'SCC x Ano'!B114/'SCC x Ano'!B82-1</f>
        <v>0.15814465924470511</v>
      </c>
      <c r="C82" s="16">
        <f>+'SCC x Ano'!C114/'SCC x Ano'!C82-1</f>
        <v>-0.91083223051561624</v>
      </c>
      <c r="D82" s="16">
        <f>+'SCC x Ano'!D114/'SCC x Ano'!D82-1</f>
        <v>6.5758057519035074E-2</v>
      </c>
      <c r="E82" s="16">
        <f>+'SCC x Ano'!E114/'SCC x Ano'!E82-1</f>
        <v>1.2955853675612916</v>
      </c>
      <c r="F82" s="16">
        <f>+'SCC x Ano'!F114/'SCC x Ano'!F82-1</f>
        <v>0.13708246659846601</v>
      </c>
      <c r="G82" s="16">
        <f>+'SCC x Ano'!G114/'SCC x Ano'!G82-1</f>
        <v>0.43203595302550557</v>
      </c>
      <c r="H82" s="16">
        <f>+'SCC x Ano'!H114/'SCC x Ano'!H82-1</f>
        <v>0.10963080854253082</v>
      </c>
      <c r="I82" s="16">
        <f>+'SCC x Ano'!I114/'SCC x Ano'!I82-1</f>
        <v>4.7805260629556701E-2</v>
      </c>
      <c r="J82" s="16">
        <f>+'SCC x Ano'!J114/'SCC x Ano'!J82-1</f>
        <v>-0.11318846991251297</v>
      </c>
      <c r="K82" s="16">
        <f>+'SCC x Ano'!K114/'SCC x Ano'!K82-1</f>
        <v>0.23480273332554247</v>
      </c>
      <c r="L82" s="16">
        <f>+'SCC x Ano'!L114/'SCC x Ano'!L82-1</f>
        <v>-2.3076555522321907E-2</v>
      </c>
    </row>
    <row r="83" spans="1:12" x14ac:dyDescent="0.25">
      <c r="A83" s="1" t="s">
        <v>542</v>
      </c>
      <c r="B83" s="16">
        <f>+'SCC x Ano'!B115/'SCC x Ano'!B83-1</f>
        <v>0.25276656220610749</v>
      </c>
      <c r="C83" s="16">
        <f>+'SCC x Ano'!C115/'SCC x Ano'!C83-1</f>
        <v>0.55717589059630335</v>
      </c>
      <c r="D83" s="16">
        <f>+'SCC x Ano'!D115/'SCC x Ano'!D83-1</f>
        <v>-2.4874544702131907E-2</v>
      </c>
      <c r="E83" s="16">
        <f>+'SCC x Ano'!E115/'SCC x Ano'!E83-1</f>
        <v>7.7695450667211396E-2</v>
      </c>
      <c r="F83" s="16">
        <f>+'SCC x Ano'!F115/'SCC x Ano'!F83-1</f>
        <v>0.18613082093514755</v>
      </c>
      <c r="G83" s="16">
        <f>+'SCC x Ano'!G115/'SCC x Ano'!G83-1</f>
        <v>0.11678061116754912</v>
      </c>
      <c r="H83" s="16">
        <f>+'SCC x Ano'!H115/'SCC x Ano'!H83-1</f>
        <v>1.9694043117281552</v>
      </c>
      <c r="I83" s="16">
        <f>+'SCC x Ano'!I115/'SCC x Ano'!I83-1</f>
        <v>-0.50494001595226823</v>
      </c>
      <c r="J83" s="16">
        <f>+'SCC x Ano'!J115/'SCC x Ano'!J83-1</f>
        <v>-0.96763611141812234</v>
      </c>
      <c r="K83" s="16">
        <f>+'SCC x Ano'!K115/'SCC x Ano'!K83-1</f>
        <v>0.1304189504804194</v>
      </c>
      <c r="L83" s="16">
        <f>+'SCC x Ano'!L115/'SCC x Ano'!L83-1</f>
        <v>8.6358508523425304E-2</v>
      </c>
    </row>
    <row r="84" spans="1:12" x14ac:dyDescent="0.25">
      <c r="A84" s="1" t="s">
        <v>543</v>
      </c>
      <c r="B84" s="16">
        <f>+'SCC x Ano'!B116/'SCC x Ano'!B84-1</f>
        <v>0.35254699647555232</v>
      </c>
      <c r="C84" s="16">
        <f>+'SCC x Ano'!C116/'SCC x Ano'!C84-1</f>
        <v>1.9419040577793867E-2</v>
      </c>
      <c r="D84" s="16">
        <f>+'SCC x Ano'!D116/'SCC x Ano'!D84-1</f>
        <v>0.12222948295857949</v>
      </c>
      <c r="E84" s="16">
        <f>+'SCC x Ano'!E116/'SCC x Ano'!E84-1</f>
        <v>1.2102938006420136</v>
      </c>
      <c r="F84" s="16">
        <f>+'SCC x Ano'!F116/'SCC x Ano'!F84-1</f>
        <v>3.5672543206578977E-2</v>
      </c>
      <c r="G84" s="16">
        <f>+'SCC x Ano'!G116/'SCC x Ano'!G84-1</f>
        <v>8.4236287772935681E-2</v>
      </c>
      <c r="H84" s="16">
        <f>+'SCC x Ano'!H116/'SCC x Ano'!H84-1</f>
        <v>-0.28388236551393919</v>
      </c>
      <c r="I84" s="16">
        <f>+'SCC x Ano'!I116/'SCC x Ano'!I84-1</f>
        <v>7.409703239180665E-4</v>
      </c>
      <c r="J84" s="16">
        <f>+'SCC x Ano'!J116/'SCC x Ano'!J84-1</f>
        <v>-0.63135697269480939</v>
      </c>
      <c r="K84" s="16">
        <f>+'SCC x Ano'!K116/'SCC x Ano'!K84-1</f>
        <v>0.11303218732692755</v>
      </c>
      <c r="L84" s="16">
        <f>+'SCC x Ano'!L116/'SCC x Ano'!L84-1</f>
        <v>6.8422597820406716E-2</v>
      </c>
    </row>
    <row r="85" spans="1:12" x14ac:dyDescent="0.25">
      <c r="A85" s="1" t="s">
        <v>544</v>
      </c>
      <c r="B85" s="16">
        <f>+'SCC x Ano'!B117/'SCC x Ano'!B85-1</f>
        <v>0.72568629871061563</v>
      </c>
      <c r="C85" s="16">
        <f>+'SCC x Ano'!C117/'SCC x Ano'!C85-1</f>
        <v>-9.5374711247102173E-2</v>
      </c>
      <c r="D85" s="16">
        <f>+'SCC x Ano'!D117/'SCC x Ano'!D85-1</f>
        <v>0.10037245872531764</v>
      </c>
      <c r="E85" s="16">
        <f>+'SCC x Ano'!E117/'SCC x Ano'!E85-1</f>
        <v>0.54449982379819772</v>
      </c>
      <c r="F85" s="16">
        <f>+'SCC x Ano'!F117/'SCC x Ano'!F85-1</f>
        <v>6.7293995459747569E-2</v>
      </c>
      <c r="G85" s="16">
        <f>+'SCC x Ano'!G117/'SCC x Ano'!G85-1</f>
        <v>3.5351868417094812E-2</v>
      </c>
      <c r="H85" s="16">
        <f>+'SCC x Ano'!H117/'SCC x Ano'!H85-1</f>
        <v>0.18968417822781691</v>
      </c>
      <c r="I85" s="16">
        <f>+'SCC x Ano'!I117/'SCC x Ano'!I85-1</f>
        <v>5.2854931251366866E-2</v>
      </c>
      <c r="J85" s="16">
        <f>+'SCC x Ano'!J117/'SCC x Ano'!J85-1</f>
        <v>2.3913895257709372E-2</v>
      </c>
      <c r="K85" s="16">
        <f>+'SCC x Ano'!K117/'SCC x Ano'!K85-1</f>
        <v>-2.1654005731718606E-2</v>
      </c>
      <c r="L85" s="16">
        <f>+'SCC x Ano'!L117/'SCC x Ano'!L85-1</f>
        <v>0.11313986949990196</v>
      </c>
    </row>
    <row r="86" spans="1:12" x14ac:dyDescent="0.25">
      <c r="A86" s="1" t="s">
        <v>545</v>
      </c>
      <c r="B86" s="16">
        <f>+'SCC x Ano'!B118/'SCC x Ano'!B86-1</f>
        <v>-0.11060611566515555</v>
      </c>
      <c r="C86" s="16">
        <f>+'SCC x Ano'!C118/'SCC x Ano'!C86-1</f>
        <v>8.6843960045650537E-2</v>
      </c>
      <c r="D86" s="16">
        <f>+'SCC x Ano'!D118/'SCC x Ano'!D86-1</f>
        <v>-3.9059496212811573E-2</v>
      </c>
      <c r="E86" s="16">
        <f>+'SCC x Ano'!E118/'SCC x Ano'!E86-1</f>
        <v>-0.22199620317528357</v>
      </c>
      <c r="F86" s="16">
        <f>+'SCC x Ano'!F118/'SCC x Ano'!F86-1</f>
        <v>4.468985321478014E-2</v>
      </c>
      <c r="G86" s="16">
        <f>+'SCC x Ano'!G118/'SCC x Ano'!G86-1</f>
        <v>2.6556684316558776E-3</v>
      </c>
      <c r="H86" s="16">
        <f>+'SCC x Ano'!H118/'SCC x Ano'!H86-1</f>
        <v>0.19844786603818565</v>
      </c>
      <c r="I86" s="16">
        <f>+'SCC x Ano'!I118/'SCC x Ano'!I86-1</f>
        <v>0.15371425504093761</v>
      </c>
      <c r="J86" s="16">
        <f>+'SCC x Ano'!J118/'SCC x Ano'!J86-1</f>
        <v>-0.91932883173154489</v>
      </c>
      <c r="K86" s="16">
        <f>+'SCC x Ano'!K118/'SCC x Ano'!K86-1</f>
        <v>0.26718868855670097</v>
      </c>
      <c r="L86" s="16">
        <f>+'SCC x Ano'!L118/'SCC x Ano'!L86-1</f>
        <v>1.2453189232137785E-3</v>
      </c>
    </row>
    <row r="87" spans="1:12" x14ac:dyDescent="0.25">
      <c r="A87" s="1" t="s">
        <v>546</v>
      </c>
      <c r="B87" s="16">
        <f>+'SCC x Ano'!B119/'SCC x Ano'!B87-1</f>
        <v>-2.9687118743272345E-2</v>
      </c>
      <c r="C87" s="16">
        <f>+'SCC x Ano'!C119/'SCC x Ano'!C87-1</f>
        <v>0.33754027474214987</v>
      </c>
      <c r="D87" s="16">
        <f>+'SCC x Ano'!D119/'SCC x Ano'!D87-1</f>
        <v>0.11168179237791476</v>
      </c>
      <c r="E87" s="16">
        <f>+'SCC x Ano'!E119/'SCC x Ano'!E87-1</f>
        <v>1.0887687669049129</v>
      </c>
      <c r="F87" s="16">
        <f>+'SCC x Ano'!F119/'SCC x Ano'!F87-1</f>
        <v>4.729303723846745E-2</v>
      </c>
      <c r="G87" s="16">
        <f>+'SCC x Ano'!G119/'SCC x Ano'!G87-1</f>
        <v>0.12874499344199308</v>
      </c>
      <c r="H87" s="16">
        <f>+'SCC x Ano'!H119/'SCC x Ano'!H87-1</f>
        <v>-1.204485283188339E-2</v>
      </c>
      <c r="I87" s="16">
        <f>+'SCC x Ano'!I119/'SCC x Ano'!I87-1</f>
        <v>5.0452306248904177E-2</v>
      </c>
      <c r="J87" s="16">
        <f>+'SCC x Ano'!J119/'SCC x Ano'!J87-1</f>
        <v>0.21193165389064172</v>
      </c>
      <c r="K87" s="16">
        <f>+'SCC x Ano'!K119/'SCC x Ano'!K87-1</f>
        <v>6.4788077178099535E-3</v>
      </c>
      <c r="L87" s="16">
        <f>+'SCC x Ano'!L119/'SCC x Ano'!L87-1</f>
        <v>9.0747146611415364E-2</v>
      </c>
    </row>
    <row r="88" spans="1:12" x14ac:dyDescent="0.25">
      <c r="A88" s="1" t="s">
        <v>547</v>
      </c>
      <c r="B88" s="16">
        <f>+'SCC x Ano'!B120/'SCC x Ano'!B88-1</f>
        <v>0.23523463755944896</v>
      </c>
      <c r="C88" s="16">
        <f>+'SCC x Ano'!C120/'SCC x Ano'!C88-1</f>
        <v>0.21508428532969481</v>
      </c>
      <c r="D88" s="16">
        <f>+'SCC x Ano'!D120/'SCC x Ano'!D88-1</f>
        <v>7.8170419870962071E-3</v>
      </c>
      <c r="E88" s="16">
        <f>+'SCC x Ano'!E120/'SCC x Ano'!E88-1</f>
        <v>0.39698612951647272</v>
      </c>
      <c r="F88" s="16">
        <f>+'SCC x Ano'!F120/'SCC x Ano'!F88-1</f>
        <v>0.10890622638366465</v>
      </c>
      <c r="G88" s="16">
        <f>+'SCC x Ano'!G120/'SCC x Ano'!G88-1</f>
        <v>0.22482864540597958</v>
      </c>
      <c r="H88" s="16">
        <f>+'SCC x Ano'!H120/'SCC x Ano'!H88-1</f>
        <v>6.1263210869243689E-2</v>
      </c>
      <c r="I88" s="16">
        <f>+'SCC x Ano'!I120/'SCC x Ano'!I88-1</f>
        <v>8.6710061707319763E-2</v>
      </c>
      <c r="J88" s="16">
        <f>+'SCC x Ano'!J120/'SCC x Ano'!J88-1</f>
        <v>-5.591478365564706E-2</v>
      </c>
      <c r="K88" s="16">
        <f>+'SCC x Ano'!K120/'SCC x Ano'!K88-1</f>
        <v>6.4053221997986132E-2</v>
      </c>
      <c r="L88" s="16">
        <f>+'SCC x Ano'!L120/'SCC x Ano'!L88-1</f>
        <v>7.3040622083607731E-2</v>
      </c>
    </row>
    <row r="89" spans="1:12" x14ac:dyDescent="0.25">
      <c r="A89" s="1" t="s">
        <v>548</v>
      </c>
      <c r="B89" s="16">
        <f>+'SCC x Ano'!B121/'SCC x Ano'!B89-1</f>
        <v>0.15640107371872047</v>
      </c>
      <c r="C89" s="16">
        <f>+'SCC x Ano'!C121/'SCC x Ano'!C89-1</f>
        <v>0.25761070074507031</v>
      </c>
      <c r="D89" s="16">
        <f>+'SCC x Ano'!D121/'SCC x Ano'!D89-1</f>
        <v>0.13998643487432427</v>
      </c>
      <c r="E89" s="16">
        <f>+'SCC x Ano'!E121/'SCC x Ano'!E89-1</f>
        <v>0.41832504916628954</v>
      </c>
      <c r="F89" s="16">
        <f>+'SCC x Ano'!F121/'SCC x Ano'!F89-1</f>
        <v>7.2666204702964254E-2</v>
      </c>
      <c r="G89" s="16">
        <f>+'SCC x Ano'!G121/'SCC x Ano'!G89-1</f>
        <v>0.12054495996132686</v>
      </c>
      <c r="H89" s="16">
        <f>+'SCC x Ano'!H121/'SCC x Ano'!H89-1</f>
        <v>0.14696068754479397</v>
      </c>
      <c r="I89" s="16">
        <f>+'SCC x Ano'!I121/'SCC x Ano'!I89-1</f>
        <v>0.27090042572520723</v>
      </c>
      <c r="J89" s="16">
        <f>+'SCC x Ano'!J121/'SCC x Ano'!J89-1</f>
        <v>6.6763876085432106E-2</v>
      </c>
      <c r="K89" s="16">
        <f>+'SCC x Ano'!K121/'SCC x Ano'!K89-1</f>
        <v>0.17626743791723931</v>
      </c>
      <c r="L89" s="16">
        <f>+'SCC x Ano'!L121/'SCC x Ano'!L89-1</f>
        <v>0.11886820038574641</v>
      </c>
    </row>
    <row r="90" spans="1:12" x14ac:dyDescent="0.25">
      <c r="A90" s="1" t="s">
        <v>549</v>
      </c>
      <c r="B90" s="16">
        <f>+'SCC x Ano'!B122/'SCC x Ano'!B90-1</f>
        <v>2.3530003530240817E-2</v>
      </c>
      <c r="C90" s="16">
        <f>+'SCC x Ano'!C122/'SCC x Ano'!C90-1</f>
        <v>-0.36268868285513856</v>
      </c>
      <c r="D90" s="16">
        <f>+'SCC x Ano'!D122/'SCC x Ano'!D90-1</f>
        <v>0.17214966707713564</v>
      </c>
      <c r="E90" s="16">
        <f>+'SCC x Ano'!E122/'SCC x Ano'!E90-1</f>
        <v>0.9711241443066283</v>
      </c>
      <c r="F90" s="16">
        <f>+'SCC x Ano'!F122/'SCC x Ano'!F90-1</f>
        <v>0.1129675176350291</v>
      </c>
      <c r="G90" s="16">
        <f>+'SCC x Ano'!G122/'SCC x Ano'!G90-1</f>
        <v>2.6335903255473303E-2</v>
      </c>
      <c r="H90" s="16">
        <f>+'SCC x Ano'!H122/'SCC x Ano'!H90-1</f>
        <v>0.11933659841501099</v>
      </c>
      <c r="I90" s="16">
        <f>+'SCC x Ano'!I122/'SCC x Ano'!I90-1</f>
        <v>0.10939223681678456</v>
      </c>
      <c r="J90" s="16">
        <f>+'SCC x Ano'!J122/'SCC x Ano'!J90-1</f>
        <v>-0.51579382400738871</v>
      </c>
      <c r="K90" s="16">
        <f>+'SCC x Ano'!K122/'SCC x Ano'!K90-1</f>
        <v>0.2111664249197216</v>
      </c>
      <c r="L90" s="16">
        <f>+'SCC x Ano'!L122/'SCC x Ano'!L90-1</f>
        <v>0.1164249815020244</v>
      </c>
    </row>
    <row r="91" spans="1:12" x14ac:dyDescent="0.25">
      <c r="A91" s="1" t="s">
        <v>550</v>
      </c>
      <c r="B91" s="16">
        <f>+'SCC x Ano'!B123/'SCC x Ano'!B91-1</f>
        <v>8.9815571245883685E-3</v>
      </c>
      <c r="C91" s="16">
        <f>+'SCC x Ano'!C123/'SCC x Ano'!C91-1</f>
        <v>-5.7713198528015042E-2</v>
      </c>
      <c r="D91" s="16">
        <f>+'SCC x Ano'!D123/'SCC x Ano'!D91-1</f>
        <v>0.17018336830339842</v>
      </c>
      <c r="E91" s="16">
        <f>+'SCC x Ano'!E123/'SCC x Ano'!E91-1</f>
        <v>0.62936426203935514</v>
      </c>
      <c r="F91" s="16">
        <f>+'SCC x Ano'!F123/'SCC x Ano'!F91-1</f>
        <v>0.10596435602186016</v>
      </c>
      <c r="G91" s="16">
        <f>+'SCC x Ano'!G123/'SCC x Ano'!G91-1</f>
        <v>8.4034551117928569E-2</v>
      </c>
      <c r="H91" s="16">
        <f>+'SCC x Ano'!H123/'SCC x Ano'!H91-1</f>
        <v>-9.0900153601576328E-3</v>
      </c>
      <c r="I91" s="16">
        <f>+'SCC x Ano'!I123/'SCC x Ano'!I91-1</f>
        <v>5.0489974515157021E-2</v>
      </c>
      <c r="J91" s="16">
        <f>+'SCC x Ano'!J123/'SCC x Ano'!J91-1</f>
        <v>0.79152309076227878</v>
      </c>
      <c r="K91" s="16">
        <f>+'SCC x Ano'!K123/'SCC x Ano'!K91-1</f>
        <v>1.1785556949250653E-2</v>
      </c>
      <c r="L91" s="16">
        <f>+'SCC x Ano'!L123/'SCC x Ano'!L91-1</f>
        <v>0.11618645685067408</v>
      </c>
    </row>
    <row r="92" spans="1:12" x14ac:dyDescent="0.25">
      <c r="A92" s="1" t="s">
        <v>551</v>
      </c>
      <c r="B92" s="16">
        <f>+'SCC x Ano'!B124/'SCC x Ano'!B92-1</f>
        <v>-0.27267801590915919</v>
      </c>
      <c r="C92" s="16">
        <f>+'SCC x Ano'!C124/'SCC x Ano'!C92-1</f>
        <v>1.9762107774446092E-2</v>
      </c>
      <c r="D92" s="16">
        <f>+'SCC x Ano'!D124/'SCC x Ano'!D92-1</f>
        <v>6.807154148386152E-2</v>
      </c>
      <c r="E92" s="16">
        <f>+'SCC x Ano'!E124/'SCC x Ano'!E92-1</f>
        <v>4.9492365500815998</v>
      </c>
      <c r="F92" s="16">
        <f>+'SCC x Ano'!F124/'SCC x Ano'!F92-1</f>
        <v>3.9599822388203476E-2</v>
      </c>
      <c r="G92" s="16">
        <f>+'SCC x Ano'!G124/'SCC x Ano'!G92-1</f>
        <v>0.39302082210982281</v>
      </c>
      <c r="H92" s="16">
        <f>+'SCC x Ano'!H124/'SCC x Ano'!H92-1</f>
        <v>0.20730306411190269</v>
      </c>
      <c r="I92" s="16">
        <f>+'SCC x Ano'!I124/'SCC x Ano'!I92-1</f>
        <v>0.12297885927155994</v>
      </c>
      <c r="J92" s="16">
        <f>+'SCC x Ano'!J124/'SCC x Ano'!J92-1</f>
        <v>4.9101217889531146E-3</v>
      </c>
      <c r="K92" s="16">
        <f>+'SCC x Ano'!K124/'SCC x Ano'!K92-1</f>
        <v>0.3325865405738031</v>
      </c>
      <c r="L92" s="16">
        <f>+'SCC x Ano'!L124/'SCC x Ano'!L92-1</f>
        <v>6.6664100535552384E-2</v>
      </c>
    </row>
    <row r="93" spans="1:12" x14ac:dyDescent="0.25">
      <c r="A93" s="1" t="s">
        <v>552</v>
      </c>
      <c r="B93" s="16">
        <f>+'SCC x Ano'!B125/'SCC x Ano'!B93-1</f>
        <v>2.6699538261802269E-2</v>
      </c>
      <c r="C93" s="16">
        <f>+'SCC x Ano'!C125/'SCC x Ano'!C93-1</f>
        <v>-5.7579236497177999E-2</v>
      </c>
      <c r="D93" s="16">
        <f>+'SCC x Ano'!D125/'SCC x Ano'!D93-1</f>
        <v>7.4959472931776849E-2</v>
      </c>
      <c r="E93" s="16">
        <f>+'SCC x Ano'!E125/'SCC x Ano'!E93-1</f>
        <v>-9.2799444864475999E-2</v>
      </c>
      <c r="F93" s="16">
        <f>+'SCC x Ano'!F125/'SCC x Ano'!F93-1</f>
        <v>6.6912488334125442E-4</v>
      </c>
      <c r="G93" s="16">
        <f>+'SCC x Ano'!G125/'SCC x Ano'!G93-1</f>
        <v>3.7223617778803453E-2</v>
      </c>
      <c r="H93" s="16">
        <f>+'SCC x Ano'!H125/'SCC x Ano'!H93-1</f>
        <v>4.8900306060500887E-2</v>
      </c>
      <c r="I93" s="16">
        <f>+'SCC x Ano'!I125/'SCC x Ano'!I93-1</f>
        <v>0.10910766845185349</v>
      </c>
      <c r="J93" s="16">
        <f>+'SCC x Ano'!J125/'SCC x Ano'!J93-1</f>
        <v>1.7301113493144697</v>
      </c>
      <c r="K93" s="16">
        <f>+'SCC x Ano'!K125/'SCC x Ano'!K93-1</f>
        <v>-6.0857474611724305E-2</v>
      </c>
      <c r="L93" s="16">
        <f>+'SCC x Ano'!L125/'SCC x Ano'!L93-1</f>
        <v>3.4353579992771888E-2</v>
      </c>
    </row>
    <row r="94" spans="1:12" x14ac:dyDescent="0.25">
      <c r="A94" s="1" t="s">
        <v>553</v>
      </c>
      <c r="B94" s="16">
        <f>+'SCC x Ano'!B126/'SCC x Ano'!B94-1</f>
        <v>0.10470493449292229</v>
      </c>
      <c r="C94" s="16">
        <f>+'SCC x Ano'!C126/'SCC x Ano'!C94-1</f>
        <v>0.31180259538857946</v>
      </c>
      <c r="D94" s="16">
        <f>+'SCC x Ano'!D126/'SCC x Ano'!D94-1</f>
        <v>0.18414735723693365</v>
      </c>
      <c r="E94" s="16">
        <f>+'SCC x Ano'!E126/'SCC x Ano'!E94-1</f>
        <v>7.7985751437356754E-2</v>
      </c>
      <c r="F94" s="16">
        <f>+'SCC x Ano'!F126/'SCC x Ano'!F94-1</f>
        <v>8.032636304553642E-2</v>
      </c>
      <c r="G94" s="16">
        <f>+'SCC x Ano'!G126/'SCC x Ano'!G94-1</f>
        <v>0.11991003925161969</v>
      </c>
      <c r="H94" s="16">
        <f>+'SCC x Ano'!H126/'SCC x Ano'!H94-1</f>
        <v>0.30267880614477671</v>
      </c>
      <c r="I94" s="16">
        <f>+'SCC x Ano'!I126/'SCC x Ano'!I94-1</f>
        <v>0.13950509025398805</v>
      </c>
      <c r="J94" s="16">
        <f>+'SCC x Ano'!J126/'SCC x Ano'!J94-1</f>
        <v>0.43759276039897776</v>
      </c>
      <c r="K94" s="16">
        <f>+'SCC x Ano'!K126/'SCC x Ano'!K94-1</f>
        <v>0.12876197585887117</v>
      </c>
      <c r="L94" s="16">
        <f>+'SCC x Ano'!L126/'SCC x Ano'!L94-1</f>
        <v>0.1362109322047933</v>
      </c>
    </row>
    <row r="95" spans="1:12" x14ac:dyDescent="0.25">
      <c r="A95" s="1" t="s">
        <v>554</v>
      </c>
      <c r="B95" s="16">
        <f>+'SCC x Ano'!B127/'SCC x Ano'!B95-1</f>
        <v>0.46625589010792678</v>
      </c>
      <c r="C95" s="16">
        <f>+'SCC x Ano'!C127/'SCC x Ano'!C95-1</f>
        <v>0.17300763148737497</v>
      </c>
      <c r="D95" s="16">
        <f>+'SCC x Ano'!D127/'SCC x Ano'!D95-1</f>
        <v>-3.0831117992188739E-2</v>
      </c>
      <c r="E95" s="16">
        <f>+'SCC x Ano'!E127/'SCC x Ano'!E95-1</f>
        <v>0.97706287368565592</v>
      </c>
      <c r="F95" s="16">
        <f>+'SCC x Ano'!F127/'SCC x Ano'!F95-1</f>
        <v>0.104384748675306</v>
      </c>
      <c r="G95" s="16">
        <f>+'SCC x Ano'!G127/'SCC x Ano'!G95-1</f>
        <v>0.41354197290191719</v>
      </c>
      <c r="H95" s="16">
        <f>+'SCC x Ano'!H127/'SCC x Ano'!H95-1</f>
        <v>8.8450349542344542E-2</v>
      </c>
      <c r="I95" s="16">
        <f>+'SCC x Ano'!I127/'SCC x Ano'!I95-1</f>
        <v>0.28142678384762676</v>
      </c>
      <c r="J95" s="16">
        <f>+'SCC x Ano'!J127/'SCC x Ano'!J95-1</f>
        <v>3.3107113803621528</v>
      </c>
      <c r="K95" s="16">
        <f>+'SCC x Ano'!K127/'SCC x Ano'!K95-1</f>
        <v>3.0013417966876954E-2</v>
      </c>
      <c r="L95" s="16">
        <f>+'SCC x Ano'!L127/'SCC x Ano'!L95-1</f>
        <v>6.8675150385627548E-2</v>
      </c>
    </row>
    <row r="96" spans="1:12" x14ac:dyDescent="0.25">
      <c r="A96" s="11" t="s">
        <v>94</v>
      </c>
      <c r="B96" s="16">
        <f>+'SCC x Ano'!B128/'SCC x Ano'!B96-1</f>
        <v>0.18533348963663543</v>
      </c>
      <c r="C96" s="16">
        <f>+'SCC x Ano'!C128/'SCC x Ano'!C96-1</f>
        <v>8.9914814411542032E-2</v>
      </c>
      <c r="D96" s="16">
        <f>+'SCC x Ano'!D128/'SCC x Ano'!D96-1</f>
        <v>6.4830479374704986E-2</v>
      </c>
      <c r="E96" s="16">
        <f>+'SCC x Ano'!E128/'SCC x Ano'!E96-1</f>
        <v>0.4396424929268361</v>
      </c>
      <c r="F96" s="16">
        <f>+'SCC x Ano'!F128/'SCC x Ano'!F96-1</f>
        <v>9.7710854198029828E-2</v>
      </c>
      <c r="G96" s="16">
        <f>+'SCC x Ano'!G128/'SCC x Ano'!G96-1</f>
        <v>0.16157369322916582</v>
      </c>
      <c r="H96" s="16">
        <f>+'SCC x Ano'!H128/'SCC x Ano'!H96-1</f>
        <v>8.5286913147120336E-2</v>
      </c>
      <c r="I96" s="16">
        <f>+'SCC x Ano'!I128/'SCC x Ano'!I96-1</f>
        <v>0.10467750600114112</v>
      </c>
      <c r="J96" s="16">
        <f>+'SCC x Ano'!J128/'SCC x Ano'!J96-1</f>
        <v>0.10837686572710514</v>
      </c>
      <c r="K96" s="16">
        <f>+'SCC x Ano'!K128/'SCC x Ano'!K96-1</f>
        <v>6.3052892359569901E-2</v>
      </c>
      <c r="L96" s="16">
        <f>+'SCC x Ano'!L128/'SCC x Ano'!L96-1</f>
        <v>8.8469405803785817E-2</v>
      </c>
    </row>
    <row r="97" spans="1:12" x14ac:dyDescent="0.25">
      <c r="A97" s="1"/>
      <c r="B97" s="17"/>
      <c r="C97" s="17"/>
      <c r="D97" s="17"/>
      <c r="E97" s="17"/>
      <c r="F97" s="17"/>
      <c r="G97" s="17"/>
      <c r="H97" s="17"/>
      <c r="I97" s="17"/>
      <c r="J97" s="17"/>
      <c r="K97" s="17"/>
    </row>
    <row r="98" spans="1:12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</row>
    <row r="99" spans="1:12" s="122" customFormat="1" x14ac:dyDescent="0.25">
      <c r="B99" s="122">
        <v>2011</v>
      </c>
      <c r="C99" s="122">
        <v>2011</v>
      </c>
      <c r="D99" s="122">
        <v>2011</v>
      </c>
      <c r="E99" s="122">
        <v>2011</v>
      </c>
      <c r="F99" s="122">
        <v>2011</v>
      </c>
      <c r="G99" s="122">
        <v>2011</v>
      </c>
      <c r="H99" s="122">
        <v>2011</v>
      </c>
      <c r="I99" s="122">
        <v>2011</v>
      </c>
      <c r="J99" s="122">
        <v>2011</v>
      </c>
      <c r="K99" s="122">
        <v>2011</v>
      </c>
      <c r="L99" s="122">
        <v>2011</v>
      </c>
    </row>
    <row r="100" spans="1:12" s="132" customFormat="1" x14ac:dyDescent="0.25">
      <c r="A100" s="122"/>
      <c r="B100" s="122" t="s">
        <v>779</v>
      </c>
      <c r="C100" s="122" t="s">
        <v>781</v>
      </c>
      <c r="D100" s="122" t="s">
        <v>23</v>
      </c>
      <c r="E100" s="122" t="s">
        <v>786</v>
      </c>
      <c r="F100" s="122" t="s">
        <v>787</v>
      </c>
      <c r="G100" s="122" t="s">
        <v>790</v>
      </c>
      <c r="H100" s="122" t="s">
        <v>25</v>
      </c>
      <c r="I100" s="122" t="s">
        <v>24</v>
      </c>
      <c r="J100" s="122" t="s">
        <v>35</v>
      </c>
      <c r="K100" s="122" t="s">
        <v>794</v>
      </c>
      <c r="L100" s="122" t="s">
        <v>938</v>
      </c>
    </row>
    <row r="101" spans="1:12" x14ac:dyDescent="0.25">
      <c r="A101" s="1" t="s">
        <v>528</v>
      </c>
      <c r="B101" s="16">
        <f>+'SCC x Ano'!B133/'SCC x Ano'!B101-1</f>
        <v>0.34997397792205698</v>
      </c>
      <c r="C101" s="16">
        <f>+'SCC x Ano'!C133/'SCC x Ano'!C101-1</f>
        <v>7.4133906429255116</v>
      </c>
      <c r="D101" s="16">
        <f>+'SCC x Ano'!D133/'SCC x Ano'!D101-1</f>
        <v>1.7767495676057399E-2</v>
      </c>
      <c r="E101" s="16">
        <f>+'SCC x Ano'!E133/'SCC x Ano'!E101-1</f>
        <v>0.57792331390785856</v>
      </c>
      <c r="F101" s="16">
        <f>+'SCC x Ano'!F133/'SCC x Ano'!F101-1</f>
        <v>-0.16188474450661783</v>
      </c>
      <c r="G101" s="16">
        <f>+'SCC x Ano'!G133/'SCC x Ano'!G101-1</f>
        <v>0.25973476618160496</v>
      </c>
      <c r="H101" s="16">
        <f>+'SCC x Ano'!H133/'SCC x Ano'!H101-1</f>
        <v>-5.7286885862242842E-2</v>
      </c>
      <c r="I101" s="16">
        <f>+'SCC x Ano'!I133/'SCC x Ano'!I101-1</f>
        <v>-0.18374051283844928</v>
      </c>
      <c r="J101" s="16">
        <f>+'SCC x Ano'!J133/'SCC x Ano'!J101-1</f>
        <v>0.27636530498390854</v>
      </c>
      <c r="K101" s="16">
        <f>+'SCC x Ano'!K133/'SCC x Ano'!K101-1</f>
        <v>0.3868031170112487</v>
      </c>
      <c r="L101" s="16">
        <f>+'SCC x Ano'!L133/'SCC x Ano'!L101-1</f>
        <v>1.8977210331519556E-2</v>
      </c>
    </row>
    <row r="102" spans="1:12" x14ac:dyDescent="0.25">
      <c r="A102" s="1" t="s">
        <v>529</v>
      </c>
      <c r="B102" s="16">
        <f>+'SCC x Ano'!B134/'SCC x Ano'!B102-1</f>
        <v>0.40220555742655573</v>
      </c>
      <c r="C102" s="16">
        <f>+'SCC x Ano'!C134/'SCC x Ano'!C102-1</f>
        <v>0.27893871945895166</v>
      </c>
      <c r="D102" s="16">
        <f>+'SCC x Ano'!D134/'SCC x Ano'!D102-1</f>
        <v>-0.11280792309141696</v>
      </c>
      <c r="E102" s="16" t="e">
        <f>+'SCC x Ano'!E134/'SCC x Ano'!E102-1</f>
        <v>#DIV/0!</v>
      </c>
      <c r="F102" s="16">
        <f>+'SCC x Ano'!F134/'SCC x Ano'!F102-1</f>
        <v>-9.9441797387840092E-2</v>
      </c>
      <c r="G102" s="16">
        <f>+'SCC x Ano'!G134/'SCC x Ano'!G102-1</f>
        <v>0.16726973538642032</v>
      </c>
      <c r="H102" s="16">
        <f>+'SCC x Ano'!H134/'SCC x Ano'!H102-1</f>
        <v>0.35512536725375266</v>
      </c>
      <c r="I102" s="16">
        <f>+'SCC x Ano'!I134/'SCC x Ano'!I102-1</f>
        <v>-0.29502766958846438</v>
      </c>
      <c r="J102" s="16">
        <f>+'SCC x Ano'!J134/'SCC x Ano'!J102-1</f>
        <v>-0.49719705878522824</v>
      </c>
      <c r="K102" s="16">
        <f>+'SCC x Ano'!K134/'SCC x Ano'!K102-1</f>
        <v>-0.42220198045559199</v>
      </c>
      <c r="L102" s="16">
        <f>+'SCC x Ano'!L134/'SCC x Ano'!L102-1</f>
        <v>-0.22667368769012797</v>
      </c>
    </row>
    <row r="103" spans="1:12" x14ac:dyDescent="0.25">
      <c r="A103" s="1" t="s">
        <v>530</v>
      </c>
      <c r="B103" s="16">
        <f>+'SCC x Ano'!B135/'SCC x Ano'!B103-1</f>
        <v>-4.9036171880732615E-2</v>
      </c>
      <c r="C103" s="16">
        <f>+'SCC x Ano'!C135/'SCC x Ano'!C103-1</f>
        <v>0.39970581419532669</v>
      </c>
      <c r="D103" s="16">
        <f>+'SCC x Ano'!D135/'SCC x Ano'!D103-1</f>
        <v>0.16752026511892248</v>
      </c>
      <c r="E103" s="16" t="e">
        <f>+'SCC x Ano'!E135/'SCC x Ano'!E103-1</f>
        <v>#DIV/0!</v>
      </c>
      <c r="F103" s="16">
        <f>+'SCC x Ano'!F135/'SCC x Ano'!F103-1</f>
        <v>2.6570039576386373E-2</v>
      </c>
      <c r="G103" s="16">
        <f>+'SCC x Ano'!G135/'SCC x Ano'!G103-1</f>
        <v>7.3413148161745045E-2</v>
      </c>
      <c r="H103" s="16">
        <f>+'SCC x Ano'!H135/'SCC x Ano'!H103-1</f>
        <v>0.41321444107042704</v>
      </c>
      <c r="I103" s="16">
        <f>+'SCC x Ano'!I135/'SCC x Ano'!I103-1</f>
        <v>-0.49148035971789439</v>
      </c>
      <c r="J103" s="16">
        <f>+'SCC x Ano'!J135/'SCC x Ano'!J103-1</f>
        <v>-0.78275756814263819</v>
      </c>
      <c r="K103" s="16">
        <f>+'SCC x Ano'!K135/'SCC x Ano'!K103-1</f>
        <v>9.6971659190965065E-2</v>
      </c>
      <c r="L103" s="16">
        <f>+'SCC x Ano'!L135/'SCC x Ano'!L103-1</f>
        <v>8.1709487597501962E-2</v>
      </c>
    </row>
    <row r="104" spans="1:12" x14ac:dyDescent="0.25">
      <c r="A104" s="1" t="s">
        <v>531</v>
      </c>
      <c r="B104" s="16">
        <f>+'SCC x Ano'!B136/'SCC x Ano'!B104-1</f>
        <v>0.21777097911859777</v>
      </c>
      <c r="C104" s="16">
        <f>+'SCC x Ano'!C136/'SCC x Ano'!C104-1</f>
        <v>0.27143224788717157</v>
      </c>
      <c r="D104" s="16">
        <f>+'SCC x Ano'!D136/'SCC x Ano'!D104-1</f>
        <v>8.7637304150702366E-2</v>
      </c>
      <c r="E104" s="16">
        <f>+'SCC x Ano'!E136/'SCC x Ano'!E104-1</f>
        <v>8.2076399718856496E-2</v>
      </c>
      <c r="F104" s="16">
        <f>+'SCC x Ano'!F136/'SCC x Ano'!F104-1</f>
        <v>-0.12818814680153434</v>
      </c>
      <c r="G104" s="16">
        <f>+'SCC x Ano'!G136/'SCC x Ano'!G104-1</f>
        <v>-1.4020495675080014E-2</v>
      </c>
      <c r="H104" s="16">
        <f>+'SCC x Ano'!H136/'SCC x Ano'!H104-1</f>
        <v>0.46120145586502836</v>
      </c>
      <c r="I104" s="16">
        <f>+'SCC x Ano'!I136/'SCC x Ano'!I104-1</f>
        <v>4.061713495309438E-2</v>
      </c>
      <c r="J104" s="16">
        <f>+'SCC x Ano'!J136/'SCC x Ano'!J104-1</f>
        <v>3.5340778421940833E-2</v>
      </c>
      <c r="K104" s="16">
        <f>+'SCC x Ano'!K136/'SCC x Ano'!K104-1</f>
        <v>-2.9382652744800786E-2</v>
      </c>
      <c r="L104" s="16">
        <f>+'SCC x Ano'!L136/'SCC x Ano'!L104-1</f>
        <v>2.505832410116593E-2</v>
      </c>
    </row>
    <row r="105" spans="1:12" x14ac:dyDescent="0.25">
      <c r="A105" s="1" t="s">
        <v>532</v>
      </c>
      <c r="B105" s="16">
        <f>+'SCC x Ano'!B137/'SCC x Ano'!B105-1</f>
        <v>5.8844149850350691E-2</v>
      </c>
      <c r="C105" s="16">
        <f>+'SCC x Ano'!C137/'SCC x Ano'!C105-1</f>
        <v>3.8660590316152099E-2</v>
      </c>
      <c r="D105" s="16">
        <f>+'SCC x Ano'!D137/'SCC x Ano'!D105-1</f>
        <v>-4.5139237682765732E-2</v>
      </c>
      <c r="E105" s="16">
        <f>+'SCC x Ano'!E137/'SCC x Ano'!E105-1</f>
        <v>7.1877457392382382E-2</v>
      </c>
      <c r="F105" s="16">
        <f>+'SCC x Ano'!F137/'SCC x Ano'!F105-1</f>
        <v>-4.9836811356709143E-2</v>
      </c>
      <c r="G105" s="16">
        <f>+'SCC x Ano'!G137/'SCC x Ano'!G105-1</f>
        <v>0.32621128323396076</v>
      </c>
      <c r="H105" s="16">
        <f>+'SCC x Ano'!H137/'SCC x Ano'!H105-1</f>
        <v>0.11569368547787362</v>
      </c>
      <c r="I105" s="16">
        <f>+'SCC x Ano'!I137/'SCC x Ano'!I105-1</f>
        <v>-0.29810979724740339</v>
      </c>
      <c r="J105" s="16">
        <f>+'SCC x Ano'!J137/'SCC x Ano'!J105-1</f>
        <v>-6.238024332005021E-2</v>
      </c>
      <c r="K105" s="16">
        <f>+'SCC x Ano'!K137/'SCC x Ano'!K105-1</f>
        <v>-6.0699467020035813E-2</v>
      </c>
      <c r="L105" s="16">
        <f>+'SCC x Ano'!L137/'SCC x Ano'!L105-1</f>
        <v>-4.3201679354312961E-2</v>
      </c>
    </row>
    <row r="106" spans="1:12" x14ac:dyDescent="0.25">
      <c r="A106" s="1" t="s">
        <v>533</v>
      </c>
      <c r="B106" s="16">
        <f>+'SCC x Ano'!B138/'SCC x Ano'!B106-1</f>
        <v>-2.3764848778837888E-2</v>
      </c>
      <c r="C106" s="16">
        <f>+'SCC x Ano'!C138/'SCC x Ano'!C106-1</f>
        <v>6.1597273368820034</v>
      </c>
      <c r="D106" s="16">
        <f>+'SCC x Ano'!D138/'SCC x Ano'!D106-1</f>
        <v>-4.1658292700641475E-5</v>
      </c>
      <c r="E106" s="16" t="e">
        <f>+'SCC x Ano'!E138/'SCC x Ano'!E106-1</f>
        <v>#DIV/0!</v>
      </c>
      <c r="F106" s="16">
        <f>+'SCC x Ano'!F138/'SCC x Ano'!F106-1</f>
        <v>-8.494040266097691E-2</v>
      </c>
      <c r="G106" s="16">
        <f>+'SCC x Ano'!G138/'SCC x Ano'!G106-1</f>
        <v>0.76814991212928585</v>
      </c>
      <c r="H106" s="16">
        <f>+'SCC x Ano'!H138/'SCC x Ano'!H106-1</f>
        <v>-2.4980630464831344E-2</v>
      </c>
      <c r="I106" s="16">
        <f>+'SCC x Ano'!I138/'SCC x Ano'!I106-1</f>
        <v>-0.29460458802993161</v>
      </c>
      <c r="J106" s="16" t="e">
        <f>+'SCC x Ano'!J138/'SCC x Ano'!J106-1</f>
        <v>#DIV/0!</v>
      </c>
      <c r="K106" s="16">
        <f>+'SCC x Ano'!K138/'SCC x Ano'!K106-1</f>
        <v>0.39284209725939667</v>
      </c>
      <c r="L106" s="16">
        <f>+'SCC x Ano'!L138/'SCC x Ano'!L106-1</f>
        <v>2.3794463296318513E-2</v>
      </c>
    </row>
    <row r="107" spans="1:12" x14ac:dyDescent="0.25">
      <c r="A107" s="1" t="s">
        <v>534</v>
      </c>
      <c r="B107" s="16">
        <f>+'SCC x Ano'!B139/'SCC x Ano'!B107-1</f>
        <v>0.31328981990376348</v>
      </c>
      <c r="C107" s="16">
        <f>+'SCC x Ano'!C139/'SCC x Ano'!C107-1</f>
        <v>7.5980121641501697E-2</v>
      </c>
      <c r="D107" s="16">
        <f>+'SCC x Ano'!D139/'SCC x Ano'!D107-1</f>
        <v>0.44407752405389167</v>
      </c>
      <c r="E107" s="16">
        <f>+'SCC x Ano'!E139/'SCC x Ano'!E107-1</f>
        <v>-1</v>
      </c>
      <c r="F107" s="16">
        <f>+'SCC x Ano'!F139/'SCC x Ano'!F107-1</f>
        <v>-0.20611331291459856</v>
      </c>
      <c r="G107" s="16">
        <f>+'SCC x Ano'!G139/'SCC x Ano'!G107-1</f>
        <v>4.3222067470319869E-2</v>
      </c>
      <c r="H107" s="16">
        <f>+'SCC x Ano'!H139/'SCC x Ano'!H107-1</f>
        <v>-9.5409453471574257E-2</v>
      </c>
      <c r="I107" s="16">
        <f>+'SCC x Ano'!I139/'SCC x Ano'!I107-1</f>
        <v>-0.30286412037123522</v>
      </c>
      <c r="J107" s="16" t="e">
        <f>+'SCC x Ano'!J139/'SCC x Ano'!J107-1</f>
        <v>#DIV/0!</v>
      </c>
      <c r="K107" s="16">
        <f>+'SCC x Ano'!K139/'SCC x Ano'!K107-1</f>
        <v>0.12478936974509947</v>
      </c>
      <c r="L107" s="16">
        <f>+'SCC x Ano'!L139/'SCC x Ano'!L107-1</f>
        <v>2.9331325845222356E-2</v>
      </c>
    </row>
    <row r="108" spans="1:12" x14ac:dyDescent="0.25">
      <c r="A108" s="1" t="s">
        <v>535</v>
      </c>
      <c r="B108" s="16">
        <f>+'SCC x Ano'!B140/'SCC x Ano'!B108-1</f>
        <v>5.8413607199262918E-2</v>
      </c>
      <c r="C108" s="16">
        <f>+'SCC x Ano'!C140/'SCC x Ano'!C108-1</f>
        <v>1.4403805762121173</v>
      </c>
      <c r="D108" s="16">
        <f>+'SCC x Ano'!D140/'SCC x Ano'!D108-1</f>
        <v>4.6499902690332551E-2</v>
      </c>
      <c r="E108" s="16">
        <f>+'SCC x Ano'!E140/'SCC x Ano'!E108-1</f>
        <v>4.0140091987654136</v>
      </c>
      <c r="F108" s="16">
        <f>+'SCC x Ano'!F140/'SCC x Ano'!F108-1</f>
        <v>-6.7475006075128574E-2</v>
      </c>
      <c r="G108" s="16">
        <f>+'SCC x Ano'!G140/'SCC x Ano'!G108-1</f>
        <v>0.25122520706798102</v>
      </c>
      <c r="H108" s="16">
        <f>+'SCC x Ano'!H140/'SCC x Ano'!H108-1</f>
        <v>-3.3129073880742932E-2</v>
      </c>
      <c r="I108" s="16">
        <f>+'SCC x Ano'!I140/'SCC x Ano'!I108-1</f>
        <v>-0.27854997541419102</v>
      </c>
      <c r="J108" s="16">
        <f>+'SCC x Ano'!J140/'SCC x Ano'!J108-1</f>
        <v>0.19099413650749697</v>
      </c>
      <c r="K108" s="16">
        <f>+'SCC x Ano'!K140/'SCC x Ano'!K108-1</f>
        <v>0.2106804619773075</v>
      </c>
      <c r="L108" s="16">
        <f>+'SCC x Ano'!L140/'SCC x Ano'!L108-1</f>
        <v>7.474042253043045E-3</v>
      </c>
    </row>
    <row r="109" spans="1:12" x14ac:dyDescent="0.25">
      <c r="A109" s="1" t="s">
        <v>536</v>
      </c>
      <c r="B109" s="16">
        <f>+'SCC x Ano'!B141/'SCC x Ano'!B109-1</f>
        <v>0.30804114251546477</v>
      </c>
      <c r="C109" s="16">
        <f>+'SCC x Ano'!C141/'SCC x Ano'!C109-1</f>
        <v>0.99891093535327502</v>
      </c>
      <c r="D109" s="16">
        <f>+'SCC x Ano'!D141/'SCC x Ano'!D109-1</f>
        <v>-3.3334088609719315E-2</v>
      </c>
      <c r="E109" s="16">
        <f>+'SCC x Ano'!E141/'SCC x Ano'!E109-1</f>
        <v>1.2280776198780283</v>
      </c>
      <c r="F109" s="16">
        <f>+'SCC x Ano'!F141/'SCC x Ano'!F109-1</f>
        <v>-8.8280703095620083E-3</v>
      </c>
      <c r="G109" s="16">
        <f>+'SCC x Ano'!G141/'SCC x Ano'!G109-1</f>
        <v>0.94838767593868356</v>
      </c>
      <c r="H109" s="16">
        <f>+'SCC x Ano'!H141/'SCC x Ano'!H109-1</f>
        <v>-0.17928184825824067</v>
      </c>
      <c r="I109" s="16">
        <f>+'SCC x Ano'!I141/'SCC x Ano'!I109-1</f>
        <v>-0.31615505727739346</v>
      </c>
      <c r="J109" s="16">
        <f>+'SCC x Ano'!J141/'SCC x Ano'!J109-1</f>
        <v>1.7719764214922042</v>
      </c>
      <c r="K109" s="16">
        <f>+'SCC x Ano'!K141/'SCC x Ano'!K109-1</f>
        <v>0.18058691125141402</v>
      </c>
      <c r="L109" s="16">
        <f>+'SCC x Ano'!L141/'SCC x Ano'!L109-1</f>
        <v>0.13231665482031119</v>
      </c>
    </row>
    <row r="110" spans="1:12" x14ac:dyDescent="0.25">
      <c r="A110" s="1" t="s">
        <v>537</v>
      </c>
      <c r="B110" s="16">
        <f>+'SCC x Ano'!B142/'SCC x Ano'!B110-1</f>
        <v>-3.6381932246585258E-2</v>
      </c>
      <c r="C110" s="16">
        <f>+'SCC x Ano'!C142/'SCC x Ano'!C110-1</f>
        <v>0.20670859258429508</v>
      </c>
      <c r="D110" s="16">
        <f>+'SCC x Ano'!D142/'SCC x Ano'!D110-1</f>
        <v>-0.12749247451938039</v>
      </c>
      <c r="E110" s="16">
        <f>+'SCC x Ano'!E142/'SCC x Ano'!E110-1</f>
        <v>0.34537830348706189</v>
      </c>
      <c r="F110" s="16">
        <f>+'SCC x Ano'!F142/'SCC x Ano'!F110-1</f>
        <v>3.5921595878174672E-2</v>
      </c>
      <c r="G110" s="16">
        <f>+'SCC x Ano'!G142/'SCC x Ano'!G110-1</f>
        <v>0.14372399701245553</v>
      </c>
      <c r="H110" s="16">
        <f>+'SCC x Ano'!H142/'SCC x Ano'!H110-1</f>
        <v>7.4591513166590184E-2</v>
      </c>
      <c r="I110" s="16">
        <f>+'SCC x Ano'!I142/'SCC x Ano'!I110-1</f>
        <v>-0.33546084341725346</v>
      </c>
      <c r="J110" s="16">
        <f>+'SCC x Ano'!J142/'SCC x Ano'!J110-1</f>
        <v>0.25456841751722781</v>
      </c>
      <c r="K110" s="16">
        <f>+'SCC x Ano'!K142/'SCC x Ano'!K110-1</f>
        <v>0.12587288722655043</v>
      </c>
      <c r="L110" s="16">
        <f>+'SCC x Ano'!L142/'SCC x Ano'!L110-1</f>
        <v>-8.9019816354748427E-3</v>
      </c>
    </row>
    <row r="111" spans="1:12" x14ac:dyDescent="0.25">
      <c r="A111" s="1" t="s">
        <v>538</v>
      </c>
      <c r="B111" s="16">
        <f>+'SCC x Ano'!B143/'SCC x Ano'!B111-1</f>
        <v>9.2007734748225101E-3</v>
      </c>
      <c r="C111" s="16">
        <f>+'SCC x Ano'!C143/'SCC x Ano'!C111-1</f>
        <v>-8.3551627331291511E-2</v>
      </c>
      <c r="D111" s="16">
        <f>+'SCC x Ano'!D143/'SCC x Ano'!D111-1</f>
        <v>0.83935023339360249</v>
      </c>
      <c r="E111" s="16">
        <f>+'SCC x Ano'!E143/'SCC x Ano'!E111-1</f>
        <v>0.73700515820761714</v>
      </c>
      <c r="F111" s="16">
        <f>+'SCC x Ano'!F143/'SCC x Ano'!F111-1</f>
        <v>-8.592546164019943E-3</v>
      </c>
      <c r="G111" s="16">
        <f>+'SCC x Ano'!G143/'SCC x Ano'!G111-1</f>
        <v>-2.2627989259351167E-2</v>
      </c>
      <c r="H111" s="16">
        <f>+'SCC x Ano'!H143/'SCC x Ano'!H111-1</f>
        <v>-0.27957872830394626</v>
      </c>
      <c r="I111" s="16">
        <f>+'SCC x Ano'!I143/'SCC x Ano'!I111-1</f>
        <v>-0.19615504618329049</v>
      </c>
      <c r="J111" s="16">
        <f>+'SCC x Ano'!J143/'SCC x Ano'!J111-1</f>
        <v>0.40678526330829401</v>
      </c>
      <c r="K111" s="16">
        <f>+'SCC x Ano'!K143/'SCC x Ano'!K111-1</f>
        <v>5.6645989912166295E-2</v>
      </c>
      <c r="L111" s="16">
        <f>+'SCC x Ano'!L143/'SCC x Ano'!L111-1</f>
        <v>0.40573779493576589</v>
      </c>
    </row>
    <row r="112" spans="1:12" x14ac:dyDescent="0.25">
      <c r="A112" s="1" t="s">
        <v>539</v>
      </c>
      <c r="B112" s="16">
        <f>+'SCC x Ano'!B144/'SCC x Ano'!B112-1</f>
        <v>0.28244125432973588</v>
      </c>
      <c r="C112" s="16">
        <f>+'SCC x Ano'!C144/'SCC x Ano'!C112-1</f>
        <v>0.72607805854412288</v>
      </c>
      <c r="D112" s="16">
        <f>+'SCC x Ano'!D144/'SCC x Ano'!D112-1</f>
        <v>-6.3033042896732616E-2</v>
      </c>
      <c r="E112" s="16">
        <f>+'SCC x Ano'!E144/'SCC x Ano'!E112-1</f>
        <v>0.17505124526779126</v>
      </c>
      <c r="F112" s="16">
        <f>+'SCC x Ano'!F144/'SCC x Ano'!F112-1</f>
        <v>7.7904007721036894E-2</v>
      </c>
      <c r="G112" s="16">
        <f>+'SCC x Ano'!G144/'SCC x Ano'!G112-1</f>
        <v>0.26161993256990956</v>
      </c>
      <c r="H112" s="16">
        <f>+'SCC x Ano'!H144/'SCC x Ano'!H112-1</f>
        <v>-1.9156520706894442E-3</v>
      </c>
      <c r="I112" s="16">
        <f>+'SCC x Ano'!I144/'SCC x Ano'!I112-1</f>
        <v>-7.853628399071555E-3</v>
      </c>
      <c r="J112" s="16">
        <f>+'SCC x Ano'!J144/'SCC x Ano'!J112-1</f>
        <v>-0.92464646720893728</v>
      </c>
      <c r="K112" s="16">
        <f>+'SCC x Ano'!K144/'SCC x Ano'!K112-1</f>
        <v>0.15031688289116896</v>
      </c>
      <c r="L112" s="16">
        <f>+'SCC x Ano'!L144/'SCC x Ano'!L112-1</f>
        <v>1.7042771328368955E-2</v>
      </c>
    </row>
    <row r="113" spans="1:12" x14ac:dyDescent="0.25">
      <c r="A113" s="1" t="s">
        <v>540</v>
      </c>
      <c r="B113" s="16">
        <f>+'SCC x Ano'!B145/'SCC x Ano'!B113-1</f>
        <v>-1.5717715404132249E-2</v>
      </c>
      <c r="C113" s="16">
        <f>+'SCC x Ano'!C145/'SCC x Ano'!C113-1</f>
        <v>-0.70543075873533023</v>
      </c>
      <c r="D113" s="16">
        <f>+'SCC x Ano'!D145/'SCC x Ano'!D113-1</f>
        <v>0.31966747182111988</v>
      </c>
      <c r="E113" s="16">
        <f>+'SCC x Ano'!E145/'SCC x Ano'!E113-1</f>
        <v>0.26553423755372152</v>
      </c>
      <c r="F113" s="16">
        <f>+'SCC x Ano'!F145/'SCC x Ano'!F113-1</f>
        <v>-2.184025810492396E-2</v>
      </c>
      <c r="G113" s="16">
        <f>+'SCC x Ano'!G145/'SCC x Ano'!G113-1</f>
        <v>-3.3111941408691559E-2</v>
      </c>
      <c r="H113" s="16">
        <f>+'SCC x Ano'!H145/'SCC x Ano'!H113-1</f>
        <v>-4.07394758270202E-2</v>
      </c>
      <c r="I113" s="16">
        <f>+'SCC x Ano'!I145/'SCC x Ano'!I113-1</f>
        <v>-0.32216160370200497</v>
      </c>
      <c r="J113" s="16">
        <f>+'SCC x Ano'!J145/'SCC x Ano'!J113-1</f>
        <v>2.1299878063877777</v>
      </c>
      <c r="K113" s="16">
        <f>+'SCC x Ano'!K145/'SCC x Ano'!K113-1</f>
        <v>8.2806991318803425E-2</v>
      </c>
      <c r="L113" s="16">
        <f>+'SCC x Ano'!L145/'SCC x Ano'!L113-1</f>
        <v>2.2162916838116109E-2</v>
      </c>
    </row>
    <row r="114" spans="1:12" x14ac:dyDescent="0.25">
      <c r="A114" s="1" t="s">
        <v>541</v>
      </c>
      <c r="B114" s="16">
        <f>+'SCC x Ano'!B146/'SCC x Ano'!B114-1</f>
        <v>0.37797570145330073</v>
      </c>
      <c r="C114" s="16">
        <f>+'SCC x Ano'!C146/'SCC x Ano'!C114-1</f>
        <v>-0.51515038753860054</v>
      </c>
      <c r="D114" s="16">
        <f>+'SCC x Ano'!D146/'SCC x Ano'!D114-1</f>
        <v>-2.7399700941274641E-2</v>
      </c>
      <c r="E114" s="16">
        <f>+'SCC x Ano'!E146/'SCC x Ano'!E114-1</f>
        <v>0.3076538665361781</v>
      </c>
      <c r="F114" s="16">
        <f>+'SCC x Ano'!F146/'SCC x Ano'!F114-1</f>
        <v>-2.8299915223235383E-2</v>
      </c>
      <c r="G114" s="16">
        <f>+'SCC x Ano'!G146/'SCC x Ano'!G114-1</f>
        <v>8.119119963490018E-2</v>
      </c>
      <c r="H114" s="16">
        <f>+'SCC x Ano'!H146/'SCC x Ano'!H114-1</f>
        <v>7.1016490835084989E-2</v>
      </c>
      <c r="I114" s="16">
        <f>+'SCC x Ano'!I146/'SCC x Ano'!I114-1</f>
        <v>-0.4137702555061995</v>
      </c>
      <c r="J114" s="16">
        <f>+'SCC x Ano'!J146/'SCC x Ano'!J114-1</f>
        <v>-8.9068491532604654E-2</v>
      </c>
      <c r="K114" s="16">
        <f>+'SCC x Ano'!K146/'SCC x Ano'!K114-1</f>
        <v>0.33843790892130055</v>
      </c>
      <c r="L114" s="16">
        <f>+'SCC x Ano'!L146/'SCC x Ano'!L114-1</f>
        <v>-2.0540867358840864E-2</v>
      </c>
    </row>
    <row r="115" spans="1:12" x14ac:dyDescent="0.25">
      <c r="A115" s="1" t="s">
        <v>542</v>
      </c>
      <c r="B115" s="16">
        <f>+'SCC x Ano'!B147/'SCC x Ano'!B115-1</f>
        <v>0.31308191247761075</v>
      </c>
      <c r="C115" s="16">
        <f>+'SCC x Ano'!C147/'SCC x Ano'!C115-1</f>
        <v>-0.14325207279223873</v>
      </c>
      <c r="D115" s="16">
        <f>+'SCC x Ano'!D147/'SCC x Ano'!D115-1</f>
        <v>6.1229127840020769E-2</v>
      </c>
      <c r="E115" s="16">
        <f>+'SCC x Ano'!E147/'SCC x Ano'!E115-1</f>
        <v>0.14608549062143839</v>
      </c>
      <c r="F115" s="16">
        <f>+'SCC x Ano'!F147/'SCC x Ano'!F115-1</f>
        <v>2.4392459320203841E-2</v>
      </c>
      <c r="G115" s="16">
        <f>+'SCC x Ano'!G147/'SCC x Ano'!G115-1</f>
        <v>0.23630890789567283</v>
      </c>
      <c r="H115" s="16">
        <f>+'SCC x Ano'!H147/'SCC x Ano'!H115-1</f>
        <v>0.81271132401045088</v>
      </c>
      <c r="I115" s="16">
        <f>+'SCC x Ano'!I147/'SCC x Ano'!I115-1</f>
        <v>0.29403887805311157</v>
      </c>
      <c r="J115" s="16">
        <f>+'SCC x Ano'!J147/'SCC x Ano'!J115-1</f>
        <v>2.3968144639366269</v>
      </c>
      <c r="K115" s="16">
        <f>+'SCC x Ano'!K147/'SCC x Ano'!K115-1</f>
        <v>0.34681750139096379</v>
      </c>
      <c r="L115" s="16">
        <f>+'SCC x Ano'!L147/'SCC x Ano'!L115-1</f>
        <v>0.11206087175393664</v>
      </c>
    </row>
    <row r="116" spans="1:12" x14ac:dyDescent="0.25">
      <c r="A116" s="1" t="s">
        <v>543</v>
      </c>
      <c r="B116" s="16">
        <f>+'SCC x Ano'!B148/'SCC x Ano'!B116-1</f>
        <v>-3.1461970352301138E-2</v>
      </c>
      <c r="C116" s="16">
        <f>+'SCC x Ano'!C148/'SCC x Ano'!C116-1</f>
        <v>0.22337494758088128</v>
      </c>
      <c r="D116" s="16">
        <f>+'SCC x Ano'!D148/'SCC x Ano'!D116-1</f>
        <v>0.21043667316110226</v>
      </c>
      <c r="E116" s="16">
        <f>+'SCC x Ano'!E148/'SCC x Ano'!E116-1</f>
        <v>0.39612696501578126</v>
      </c>
      <c r="F116" s="16">
        <f>+'SCC x Ano'!F148/'SCC x Ano'!F116-1</f>
        <v>-4.224234437889729E-2</v>
      </c>
      <c r="G116" s="16">
        <f>+'SCC x Ano'!G148/'SCC x Ano'!G116-1</f>
        <v>-9.3863914358353284E-2</v>
      </c>
      <c r="H116" s="16">
        <f>+'SCC x Ano'!H148/'SCC x Ano'!H116-1</f>
        <v>-3.7529933138238381E-3</v>
      </c>
      <c r="I116" s="16">
        <f>+'SCC x Ano'!I148/'SCC x Ano'!I116-1</f>
        <v>-0.29279209512970172</v>
      </c>
      <c r="J116" s="16">
        <f>+'SCC x Ano'!J148/'SCC x Ano'!J116-1</f>
        <v>1.3880951766445886</v>
      </c>
      <c r="K116" s="16">
        <f>+'SCC x Ano'!K148/'SCC x Ano'!K116-1</f>
        <v>7.3541295183067845E-2</v>
      </c>
      <c r="L116" s="16">
        <f>+'SCC x Ano'!L148/'SCC x Ano'!L116-1</f>
        <v>5.835153736408305E-2</v>
      </c>
    </row>
    <row r="117" spans="1:12" x14ac:dyDescent="0.25">
      <c r="A117" s="1" t="s">
        <v>544</v>
      </c>
      <c r="B117" s="16">
        <f>+'SCC x Ano'!B149/'SCC x Ano'!B117-1</f>
        <v>-0.22089287200648822</v>
      </c>
      <c r="C117" s="16">
        <f>+'SCC x Ano'!C149/'SCC x Ano'!C117-1</f>
        <v>-6.3080418797947235E-2</v>
      </c>
      <c r="D117" s="16">
        <f>+'SCC x Ano'!D149/'SCC x Ano'!D117-1</f>
        <v>-1.5238568906833061E-2</v>
      </c>
      <c r="E117" s="16">
        <f>+'SCC x Ano'!E149/'SCC x Ano'!E117-1</f>
        <v>0.49959472088262569</v>
      </c>
      <c r="F117" s="16">
        <f>+'SCC x Ano'!F149/'SCC x Ano'!F117-1</f>
        <v>-3.5668349925018883E-2</v>
      </c>
      <c r="G117" s="16">
        <f>+'SCC x Ano'!G149/'SCC x Ano'!G117-1</f>
        <v>0.19137066015107851</v>
      </c>
      <c r="H117" s="16">
        <f>+'SCC x Ano'!H149/'SCC x Ano'!H117-1</f>
        <v>3.4172990895990463E-2</v>
      </c>
      <c r="I117" s="16">
        <f>+'SCC x Ano'!I149/'SCC x Ano'!I117-1</f>
        <v>-0.27663684776395014</v>
      </c>
      <c r="J117" s="16">
        <f>+'SCC x Ano'!J149/'SCC x Ano'!J117-1</f>
        <v>5.9180948537229883E-2</v>
      </c>
      <c r="K117" s="16">
        <f>+'SCC x Ano'!K149/'SCC x Ano'!K117-1</f>
        <v>0.14306243138005326</v>
      </c>
      <c r="L117" s="16">
        <f>+'SCC x Ano'!L149/'SCC x Ano'!L117-1</f>
        <v>-3.7682022123620151E-2</v>
      </c>
    </row>
    <row r="118" spans="1:12" x14ac:dyDescent="0.25">
      <c r="A118" s="1" t="s">
        <v>545</v>
      </c>
      <c r="B118" s="16">
        <f>+'SCC x Ano'!B150/'SCC x Ano'!B118-1</f>
        <v>0.20311572419118895</v>
      </c>
      <c r="C118" s="16">
        <f>+'SCC x Ano'!C150/'SCC x Ano'!C118-1</f>
        <v>0.78802586172658251</v>
      </c>
      <c r="D118" s="16">
        <f>+'SCC x Ano'!D150/'SCC x Ano'!D118-1</f>
        <v>4.7242982556847446E-2</v>
      </c>
      <c r="E118" s="16">
        <f>+'SCC x Ano'!E150/'SCC x Ano'!E118-1</f>
        <v>2.8259220459801178</v>
      </c>
      <c r="F118" s="16">
        <f>+'SCC x Ano'!F150/'SCC x Ano'!F118-1</f>
        <v>-2.3705087783218226E-2</v>
      </c>
      <c r="G118" s="16">
        <f>+'SCC x Ano'!G150/'SCC x Ano'!G118-1</f>
        <v>0.19132224579805412</v>
      </c>
      <c r="H118" s="16">
        <f>+'SCC x Ano'!H150/'SCC x Ano'!H118-1</f>
        <v>0.16158403860212434</v>
      </c>
      <c r="I118" s="16">
        <f>+'SCC x Ano'!I150/'SCC x Ano'!I118-1</f>
        <v>-0.20874027208133894</v>
      </c>
      <c r="J118" s="16">
        <f>+'SCC x Ano'!J150/'SCC x Ano'!J118-1</f>
        <v>0.10554846814974383</v>
      </c>
      <c r="K118" s="16">
        <f>+'SCC x Ano'!K150/'SCC x Ano'!K118-1</f>
        <v>-6.3494044583276454E-2</v>
      </c>
      <c r="L118" s="16">
        <f>+'SCC x Ano'!L150/'SCC x Ano'!L118-1</f>
        <v>2.6537934144117203E-2</v>
      </c>
    </row>
    <row r="119" spans="1:12" x14ac:dyDescent="0.25">
      <c r="A119" s="1" t="s">
        <v>546</v>
      </c>
      <c r="B119" s="16">
        <f>+'SCC x Ano'!B151/'SCC x Ano'!B119-1</f>
        <v>6.764810067409277E-2</v>
      </c>
      <c r="C119" s="16">
        <f>+'SCC x Ano'!C151/'SCC x Ano'!C119-1</f>
        <v>-4.4719204690968462E-2</v>
      </c>
      <c r="D119" s="16">
        <f>+'SCC x Ano'!D151/'SCC x Ano'!D119-1</f>
        <v>1.4357059985771192E-2</v>
      </c>
      <c r="E119" s="16">
        <f>+'SCC x Ano'!E151/'SCC x Ano'!E119-1</f>
        <v>0.82095434933936562</v>
      </c>
      <c r="F119" s="16">
        <f>+'SCC x Ano'!F151/'SCC x Ano'!F119-1</f>
        <v>-1.1544427077155306E-2</v>
      </c>
      <c r="G119" s="16">
        <f>+'SCC x Ano'!G151/'SCC x Ano'!G119-1</f>
        <v>0.10576448791071935</v>
      </c>
      <c r="H119" s="16">
        <f>+'SCC x Ano'!H151/'SCC x Ano'!H119-1</f>
        <v>0.11158456544553652</v>
      </c>
      <c r="I119" s="16">
        <f>+'SCC x Ano'!I151/'SCC x Ano'!I119-1</f>
        <v>-0.16728756451379467</v>
      </c>
      <c r="J119" s="16">
        <f>+'SCC x Ano'!J151/'SCC x Ano'!J119-1</f>
        <v>-0.12660238712788741</v>
      </c>
      <c r="K119" s="16">
        <f>+'SCC x Ano'!K151/'SCC x Ano'!K119-1</f>
        <v>0.13674602833327842</v>
      </c>
      <c r="L119" s="16">
        <f>+'SCC x Ano'!L151/'SCC x Ano'!L119-1</f>
        <v>1.0950208365302805E-2</v>
      </c>
    </row>
    <row r="120" spans="1:12" x14ac:dyDescent="0.25">
      <c r="A120" s="1" t="s">
        <v>547</v>
      </c>
      <c r="B120" s="16">
        <f>+'SCC x Ano'!B152/'SCC x Ano'!B120-1</f>
        <v>8.2367775417414357E-2</v>
      </c>
      <c r="C120" s="16">
        <f>+'SCC x Ano'!C152/'SCC x Ano'!C120-1</f>
        <v>0.18494094746609346</v>
      </c>
      <c r="D120" s="16">
        <f>+'SCC x Ano'!D152/'SCC x Ano'!D120-1</f>
        <v>2.2094549262155594E-2</v>
      </c>
      <c r="E120" s="16">
        <f>+'SCC x Ano'!E152/'SCC x Ano'!E120-1</f>
        <v>0.30420231080627635</v>
      </c>
      <c r="F120" s="16">
        <f>+'SCC x Ano'!F152/'SCC x Ano'!F120-1</f>
        <v>5.6018185601303117E-6</v>
      </c>
      <c r="G120" s="16">
        <f>+'SCC x Ano'!G152/'SCC x Ano'!G120-1</f>
        <v>3.7601942052963189E-2</v>
      </c>
      <c r="H120" s="16">
        <f>+'SCC x Ano'!H152/'SCC x Ano'!H120-1</f>
        <v>4.7696647303076434E-2</v>
      </c>
      <c r="I120" s="16">
        <f>+'SCC x Ano'!I152/'SCC x Ano'!I120-1</f>
        <v>-0.24666168217014595</v>
      </c>
      <c r="J120" s="16">
        <f>+'SCC x Ano'!J152/'SCC x Ano'!J120-1</f>
        <v>-0.15528652722251191</v>
      </c>
      <c r="K120" s="16">
        <f>+'SCC x Ano'!K152/'SCC x Ano'!K120-1</f>
        <v>5.7286699652576045E-2</v>
      </c>
      <c r="L120" s="16">
        <f>+'SCC x Ano'!L152/'SCC x Ano'!L120-1</f>
        <v>2.1764789055904066E-2</v>
      </c>
    </row>
    <row r="121" spans="1:12" x14ac:dyDescent="0.25">
      <c r="A121" s="1" t="s">
        <v>548</v>
      </c>
      <c r="B121" s="16">
        <f>+'SCC x Ano'!B153/'SCC x Ano'!B121-1</f>
        <v>0.21207859859692513</v>
      </c>
      <c r="C121" s="16">
        <f>+'SCC x Ano'!C153/'SCC x Ano'!C121-1</f>
        <v>-5.716546089771235E-2</v>
      </c>
      <c r="D121" s="16">
        <f>+'SCC x Ano'!D153/'SCC x Ano'!D121-1</f>
        <v>8.2136920201208774E-2</v>
      </c>
      <c r="E121" s="16">
        <f>+'SCC x Ano'!E153/'SCC x Ano'!E121-1</f>
        <v>2.6494767819404075E-2</v>
      </c>
      <c r="F121" s="16">
        <f>+'SCC x Ano'!F153/'SCC x Ano'!F121-1</f>
        <v>-0.12304997611749324</v>
      </c>
      <c r="G121" s="16">
        <f>+'SCC x Ano'!G153/'SCC x Ano'!G121-1</f>
        <v>4.7852885657528432E-2</v>
      </c>
      <c r="H121" s="16">
        <f>+'SCC x Ano'!H153/'SCC x Ano'!H121-1</f>
        <v>2.8986118808267403E-3</v>
      </c>
      <c r="I121" s="16">
        <f>+'SCC x Ano'!I153/'SCC x Ano'!I121-1</f>
        <v>-0.25880791221405142</v>
      </c>
      <c r="J121" s="16">
        <f>+'SCC x Ano'!J153/'SCC x Ano'!J121-1</f>
        <v>-8.5644666225097033E-2</v>
      </c>
      <c r="K121" s="16">
        <f>+'SCC x Ano'!K153/'SCC x Ano'!K121-1</f>
        <v>0.11430119963912966</v>
      </c>
      <c r="L121" s="16">
        <f>+'SCC x Ano'!L153/'SCC x Ano'!L121-1</f>
        <v>-2.3454279219275231E-2</v>
      </c>
    </row>
    <row r="122" spans="1:12" x14ac:dyDescent="0.25">
      <c r="A122" s="1" t="s">
        <v>549</v>
      </c>
      <c r="B122" s="16">
        <f>+'SCC x Ano'!B154/'SCC x Ano'!B122-1</f>
        <v>0.13915937706477721</v>
      </c>
      <c r="C122" s="16">
        <f>+'SCC x Ano'!C154/'SCC x Ano'!C122-1</f>
        <v>-3.0664015503974018E-2</v>
      </c>
      <c r="D122" s="16">
        <f>+'SCC x Ano'!D154/'SCC x Ano'!D122-1</f>
        <v>-3.8632337911748027E-2</v>
      </c>
      <c r="E122" s="16">
        <f>+'SCC x Ano'!E154/'SCC x Ano'!E122-1</f>
        <v>0.68798115599764609</v>
      </c>
      <c r="F122" s="16">
        <f>+'SCC x Ano'!F154/'SCC x Ano'!F122-1</f>
        <v>8.8875980625358064E-3</v>
      </c>
      <c r="G122" s="16">
        <f>+'SCC x Ano'!G154/'SCC x Ano'!G122-1</f>
        <v>8.6557009633829063E-2</v>
      </c>
      <c r="H122" s="16">
        <f>+'SCC x Ano'!H154/'SCC x Ano'!H122-1</f>
        <v>4.4650224690597984E-2</v>
      </c>
      <c r="I122" s="16">
        <f>+'SCC x Ano'!I154/'SCC x Ano'!I122-1</f>
        <v>-0.20757508342407249</v>
      </c>
      <c r="J122" s="16">
        <f>+'SCC x Ano'!J154/'SCC x Ano'!J122-1</f>
        <v>8.2725477318018159E-2</v>
      </c>
      <c r="K122" s="16">
        <f>+'SCC x Ano'!K154/'SCC x Ano'!K122-1</f>
        <v>-5.395952080924582E-3</v>
      </c>
      <c r="L122" s="16">
        <f>+'SCC x Ano'!L154/'SCC x Ano'!L122-1</f>
        <v>-5.2866456638297477E-3</v>
      </c>
    </row>
    <row r="123" spans="1:12" x14ac:dyDescent="0.25">
      <c r="A123" s="1" t="s">
        <v>550</v>
      </c>
      <c r="B123" s="16">
        <f>+'SCC x Ano'!B155/'SCC x Ano'!B123-1</f>
        <v>0.29017643054273035</v>
      </c>
      <c r="C123" s="16">
        <f>+'SCC x Ano'!C155/'SCC x Ano'!C123-1</f>
        <v>0.14276920748789457</v>
      </c>
      <c r="D123" s="16">
        <f>+'SCC x Ano'!D155/'SCC x Ano'!D123-1</f>
        <v>-6.5173417378606269E-2</v>
      </c>
      <c r="E123" s="16">
        <f>+'SCC x Ano'!E155/'SCC x Ano'!E123-1</f>
        <v>0.37518914251841617</v>
      </c>
      <c r="F123" s="16">
        <f>+'SCC x Ano'!F155/'SCC x Ano'!F123-1</f>
        <v>-8.0745005228784694E-2</v>
      </c>
      <c r="G123" s="16">
        <f>+'SCC x Ano'!G155/'SCC x Ano'!G123-1</f>
        <v>0.17350523844040855</v>
      </c>
      <c r="H123" s="16">
        <f>+'SCC x Ano'!H155/'SCC x Ano'!H123-1</f>
        <v>0.11456909713866659</v>
      </c>
      <c r="I123" s="16">
        <f>+'SCC x Ano'!I155/'SCC x Ano'!I123-1</f>
        <v>-0.2422444119633449</v>
      </c>
      <c r="J123" s="16">
        <f>+'SCC x Ano'!J155/'SCC x Ano'!J123-1</f>
        <v>2.4896867967171943E-2</v>
      </c>
      <c r="K123" s="16">
        <f>+'SCC x Ano'!K155/'SCC x Ano'!K123-1</f>
        <v>2.1371444394265415E-2</v>
      </c>
      <c r="L123" s="16">
        <f>+'SCC x Ano'!L155/'SCC x Ano'!L123-1</f>
        <v>-3.4057846275293846E-2</v>
      </c>
    </row>
    <row r="124" spans="1:12" x14ac:dyDescent="0.25">
      <c r="A124" s="1" t="s">
        <v>551</v>
      </c>
      <c r="B124" s="16">
        <f>+'SCC x Ano'!B156/'SCC x Ano'!B124-1</f>
        <v>0.41464059643520335</v>
      </c>
      <c r="C124" s="16">
        <f>+'SCC x Ano'!C156/'SCC x Ano'!C124-1</f>
        <v>-7.8950945203287493E-2</v>
      </c>
      <c r="D124" s="16">
        <f>+'SCC x Ano'!D156/'SCC x Ano'!D124-1</f>
        <v>-1.9757080358033696E-2</v>
      </c>
      <c r="E124" s="16">
        <f>+'SCC x Ano'!E156/'SCC x Ano'!E124-1</f>
        <v>0.4483341330611943</v>
      </c>
      <c r="F124" s="16">
        <f>+'SCC x Ano'!F156/'SCC x Ano'!F124-1</f>
        <v>1.5121507606212781E-2</v>
      </c>
      <c r="G124" s="16">
        <f>+'SCC x Ano'!G156/'SCC x Ano'!G124-1</f>
        <v>0.33674966349932722</v>
      </c>
      <c r="H124" s="16">
        <f>+'SCC x Ano'!H156/'SCC x Ano'!H124-1</f>
        <v>-6.8829738873929625E-2</v>
      </c>
      <c r="I124" s="16">
        <f>+'SCC x Ano'!I156/'SCC x Ano'!I124-1</f>
        <v>-5.3650731509213956E-2</v>
      </c>
      <c r="J124" s="16">
        <f>+'SCC x Ano'!J156/'SCC x Ano'!J124-1</f>
        <v>-8.8257442217861248E-2</v>
      </c>
      <c r="K124" s="16">
        <f>+'SCC x Ano'!K156/'SCC x Ano'!K124-1</f>
        <v>5.2238930925291749E-2</v>
      </c>
      <c r="L124" s="16">
        <f>+'SCC x Ano'!L156/'SCC x Ano'!L124-1</f>
        <v>8.6721443697328482E-3</v>
      </c>
    </row>
    <row r="125" spans="1:12" x14ac:dyDescent="0.25">
      <c r="A125" s="1" t="s">
        <v>552</v>
      </c>
      <c r="B125" s="16">
        <f>+'SCC x Ano'!B157/'SCC x Ano'!B125-1</f>
        <v>0.37971256667020281</v>
      </c>
      <c r="C125" s="16">
        <f>+'SCC x Ano'!C157/'SCC x Ano'!C125-1</f>
        <v>0.30503121719846882</v>
      </c>
      <c r="D125" s="16">
        <f>+'SCC x Ano'!D157/'SCC x Ano'!D125-1</f>
        <v>3.2524593611467756E-2</v>
      </c>
      <c r="E125" s="16">
        <f>+'SCC x Ano'!E157/'SCC x Ano'!E125-1</f>
        <v>0.47926288358313562</v>
      </c>
      <c r="F125" s="16">
        <f>+'SCC x Ano'!F157/'SCC x Ano'!F125-1</f>
        <v>4.8766272039830749E-3</v>
      </c>
      <c r="G125" s="16">
        <f>+'SCC x Ano'!G157/'SCC x Ano'!G125-1</f>
        <v>0.19472112239127459</v>
      </c>
      <c r="H125" s="16">
        <f>+'SCC x Ano'!H157/'SCC x Ano'!H125-1</f>
        <v>1.7832283460694542E-2</v>
      </c>
      <c r="I125" s="16">
        <f>+'SCC x Ano'!I157/'SCC x Ano'!I125-1</f>
        <v>-5.5984168676661006E-2</v>
      </c>
      <c r="J125" s="16">
        <f>+'SCC x Ano'!J157/'SCC x Ano'!J125-1</f>
        <v>3.565856855007703</v>
      </c>
      <c r="K125" s="16">
        <f>+'SCC x Ano'!K157/'SCC x Ano'!K125-1</f>
        <v>8.8104111599826673E-2</v>
      </c>
      <c r="L125" s="16">
        <f>+'SCC x Ano'!L157/'SCC x Ano'!L125-1</f>
        <v>6.8807510300889385E-2</v>
      </c>
    </row>
    <row r="126" spans="1:12" x14ac:dyDescent="0.25">
      <c r="A126" s="1" t="s">
        <v>553</v>
      </c>
      <c r="B126" s="16">
        <f>+'SCC x Ano'!B158/'SCC x Ano'!B126-1</f>
        <v>0.3031132141066335</v>
      </c>
      <c r="C126" s="16">
        <f>+'SCC x Ano'!C158/'SCC x Ano'!C126-1</f>
        <v>-4.8027620439500152E-2</v>
      </c>
      <c r="D126" s="16">
        <f>+'SCC x Ano'!D158/'SCC x Ano'!D126-1</f>
        <v>1.5432027592221509E-2</v>
      </c>
      <c r="E126" s="16">
        <f>+'SCC x Ano'!E158/'SCC x Ano'!E126-1</f>
        <v>1.2333579062555984</v>
      </c>
      <c r="F126" s="16">
        <f>+'SCC x Ano'!F158/'SCC x Ano'!F126-1</f>
        <v>-0.10152473767260062</v>
      </c>
      <c r="G126" s="16">
        <f>+'SCC x Ano'!G158/'SCC x Ano'!G126-1</f>
        <v>0.32513022933580271</v>
      </c>
      <c r="H126" s="16">
        <f>+'SCC x Ano'!H158/'SCC x Ano'!H126-1</f>
        <v>4.0573629393785948E-2</v>
      </c>
      <c r="I126" s="16">
        <f>+'SCC x Ano'!I158/'SCC x Ano'!I126-1</f>
        <v>-0.338515880817993</v>
      </c>
      <c r="J126" s="16">
        <f>+'SCC x Ano'!J158/'SCC x Ano'!J126-1</f>
        <v>0.19627932427029382</v>
      </c>
      <c r="K126" s="16">
        <f>+'SCC x Ano'!K158/'SCC x Ano'!K126-1</f>
        <v>0.25094974067183684</v>
      </c>
      <c r="L126" s="16">
        <f>+'SCC x Ano'!L158/'SCC x Ano'!L126-1</f>
        <v>-1.1712324230943483E-2</v>
      </c>
    </row>
    <row r="127" spans="1:12" x14ac:dyDescent="0.25">
      <c r="A127" s="1" t="s">
        <v>554</v>
      </c>
      <c r="B127" s="16">
        <f>+'SCC x Ano'!B159/'SCC x Ano'!B127-1</f>
        <v>-3.9592988779869609E-2</v>
      </c>
      <c r="C127" s="16">
        <f>+'SCC x Ano'!C159/'SCC x Ano'!C127-1</f>
        <v>-7.5508671077443412E-2</v>
      </c>
      <c r="D127" s="16">
        <f>+'SCC x Ano'!D159/'SCC x Ano'!D127-1</f>
        <v>7.9232651741152349E-3</v>
      </c>
      <c r="E127" s="16">
        <f>+'SCC x Ano'!E159/'SCC x Ano'!E127-1</f>
        <v>0.46888100173995295</v>
      </c>
      <c r="F127" s="16">
        <f>+'SCC x Ano'!F159/'SCC x Ano'!F127-1</f>
        <v>-0.11156065222385958</v>
      </c>
      <c r="G127" s="16">
        <f>+'SCC x Ano'!G159/'SCC x Ano'!G127-1</f>
        <v>0.18282640814883644</v>
      </c>
      <c r="H127" s="16">
        <f>+'SCC x Ano'!H159/'SCC x Ano'!H127-1</f>
        <v>0.15086893773905685</v>
      </c>
      <c r="I127" s="16">
        <f>+'SCC x Ano'!I159/'SCC x Ano'!I127-1</f>
        <v>-0.33064259997467405</v>
      </c>
      <c r="J127" s="16">
        <f>+'SCC x Ano'!J159/'SCC x Ano'!J127-1</f>
        <v>-0.70248833973928271</v>
      </c>
      <c r="K127" s="16">
        <f>+'SCC x Ano'!K159/'SCC x Ano'!K127-1</f>
        <v>1.4792425465166241</v>
      </c>
      <c r="L127" s="16">
        <f>+'SCC x Ano'!L159/'SCC x Ano'!L127-1</f>
        <v>3.113745105164778E-2</v>
      </c>
    </row>
    <row r="128" spans="1:12" x14ac:dyDescent="0.25">
      <c r="A128" s="1" t="s">
        <v>94</v>
      </c>
      <c r="B128" s="16">
        <f>+'SCC x Ano'!B160/'SCC x Ano'!B128-1</f>
        <v>7.3207472675530516E-2</v>
      </c>
      <c r="C128" s="16">
        <f>+'SCC x Ano'!C160/'SCC x Ano'!C128-1</f>
        <v>8.4413911932048835E-2</v>
      </c>
      <c r="D128" s="16">
        <f>+'SCC x Ano'!D160/'SCC x Ano'!D128-1</f>
        <v>2.3919039269941322E-2</v>
      </c>
      <c r="E128" s="16">
        <f>+'SCC x Ano'!E160/'SCC x Ano'!E128-1</f>
        <v>0.33628924731675025</v>
      </c>
      <c r="F128" s="16">
        <f>+'SCC x Ano'!F160/'SCC x Ano'!F128-1</f>
        <v>-2.3576692720315484E-2</v>
      </c>
      <c r="G128" s="16">
        <f>+'SCC x Ano'!G160/'SCC x Ano'!G128-1</f>
        <v>8.362754751210999E-2</v>
      </c>
      <c r="H128" s="16">
        <f>+'SCC x Ano'!H160/'SCC x Ano'!H128-1</f>
        <v>5.4893570233369049E-2</v>
      </c>
      <c r="I128" s="16">
        <f>+'SCC x Ano'!I160/'SCC x Ano'!I128-1</f>
        <v>-0.24539833434489466</v>
      </c>
      <c r="J128" s="16">
        <f>+'SCC x Ano'!J160/'SCC x Ano'!J128-1</f>
        <v>-0.14366487371438563</v>
      </c>
      <c r="K128" s="16">
        <f>+'SCC x Ano'!K160/'SCC x Ano'!K128-1</f>
        <v>0.10899933447889021</v>
      </c>
      <c r="L128" s="16">
        <f>+'SCC x Ano'!L160/'SCC x Ano'!L128-1</f>
        <v>1.2732019922482962E-2</v>
      </c>
    </row>
    <row r="129" spans="1:12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</row>
    <row r="130" spans="1:12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</row>
    <row r="131" spans="1:12" s="122" customFormat="1" x14ac:dyDescent="0.25">
      <c r="B131" s="122">
        <v>2012</v>
      </c>
      <c r="C131" s="122">
        <v>2012</v>
      </c>
      <c r="D131" s="122">
        <v>2012</v>
      </c>
      <c r="E131" s="122">
        <v>2012</v>
      </c>
      <c r="F131" s="122">
        <v>2012</v>
      </c>
      <c r="G131" s="122">
        <v>2012</v>
      </c>
      <c r="H131" s="122">
        <v>2012</v>
      </c>
      <c r="I131" s="122">
        <v>2012</v>
      </c>
      <c r="J131" s="122">
        <v>2012</v>
      </c>
      <c r="K131" s="122">
        <v>2012</v>
      </c>
      <c r="L131" s="122">
        <v>2012</v>
      </c>
    </row>
    <row r="132" spans="1:12" s="132" customFormat="1" x14ac:dyDescent="0.25">
      <c r="A132" s="122"/>
      <c r="B132" s="122" t="s">
        <v>779</v>
      </c>
      <c r="C132" s="122" t="s">
        <v>781</v>
      </c>
      <c r="D132" s="122" t="s">
        <v>23</v>
      </c>
      <c r="E132" s="122" t="s">
        <v>786</v>
      </c>
      <c r="F132" s="122" t="s">
        <v>787</v>
      </c>
      <c r="G132" s="122" t="s">
        <v>790</v>
      </c>
      <c r="H132" s="122" t="s">
        <v>25</v>
      </c>
      <c r="I132" s="122" t="s">
        <v>24</v>
      </c>
      <c r="J132" s="122" t="s">
        <v>35</v>
      </c>
      <c r="K132" s="122" t="s">
        <v>794</v>
      </c>
      <c r="L132" s="122" t="s">
        <v>938</v>
      </c>
    </row>
    <row r="133" spans="1:12" x14ac:dyDescent="0.25">
      <c r="A133" s="1" t="s">
        <v>528</v>
      </c>
      <c r="B133" s="16">
        <f>+'SCC x Ano'!B165/'SCC x Ano'!B133-1</f>
        <v>8.8355970777191262E-2</v>
      </c>
      <c r="C133" s="16">
        <f>+'SCC x Ano'!C165/'SCC x Ano'!C133-1</f>
        <v>-0.88009701983470101</v>
      </c>
      <c r="D133" s="16">
        <f>+'SCC x Ano'!D165/'SCC x Ano'!D133-1</f>
        <v>5.9701654758768763E-2</v>
      </c>
      <c r="E133" s="16">
        <f>+'SCC x Ano'!E165/'SCC x Ano'!E133-1</f>
        <v>0.87163041712764966</v>
      </c>
      <c r="F133" s="16">
        <f>+'SCC x Ano'!F165/'SCC x Ano'!F133-1</f>
        <v>0.18963741677035295</v>
      </c>
      <c r="G133" s="16">
        <f>+'SCC x Ano'!G165/'SCC x Ano'!G133-1</f>
        <v>-0.17688819120399579</v>
      </c>
      <c r="H133" s="16">
        <f>+'SCC x Ano'!H165/'SCC x Ano'!H133-1</f>
        <v>0.30629554980065521</v>
      </c>
      <c r="I133" s="16">
        <f>+'SCC x Ano'!I165/'SCC x Ano'!I133-1</f>
        <v>0.30596815053639626</v>
      </c>
      <c r="J133" s="16">
        <f>+'SCC x Ano'!J165/'SCC x Ano'!J133-1</f>
        <v>-0.38971822779502652</v>
      </c>
      <c r="K133" s="16">
        <f>+'SCC x Ano'!K165/'SCC x Ano'!K133-1</f>
        <v>0.11606253897634877</v>
      </c>
      <c r="L133" s="16">
        <f>+'SCC x Ano'!L165/'SCC x Ano'!L133-1</f>
        <v>6.4953389806137851E-2</v>
      </c>
    </row>
    <row r="134" spans="1:12" x14ac:dyDescent="0.25">
      <c r="A134" s="1" t="s">
        <v>529</v>
      </c>
      <c r="B134" s="16">
        <f>+'SCC x Ano'!B166/'SCC x Ano'!B134-1</f>
        <v>0.46116079426826295</v>
      </c>
      <c r="C134" s="16">
        <f>+'SCC x Ano'!C166/'SCC x Ano'!C134-1</f>
        <v>10.347247923355519</v>
      </c>
      <c r="D134" s="16">
        <f>+'SCC x Ano'!D166/'SCC x Ano'!D134-1</f>
        <v>0.24829049999785058</v>
      </c>
      <c r="E134" s="16">
        <f>+'SCC x Ano'!E166/'SCC x Ano'!E134-1</f>
        <v>0.36521293146976164</v>
      </c>
      <c r="F134" s="16">
        <f>+'SCC x Ano'!F166/'SCC x Ano'!F134-1</f>
        <v>0.19017802709527376</v>
      </c>
      <c r="G134" s="16">
        <f>+'SCC x Ano'!G166/'SCC x Ano'!G134-1</f>
        <v>-8.6665012864579616E-3</v>
      </c>
      <c r="H134" s="16">
        <f>+'SCC x Ano'!H166/'SCC x Ano'!H134-1</f>
        <v>0.45999211196171386</v>
      </c>
      <c r="I134" s="16">
        <f>+'SCC x Ano'!I166/'SCC x Ano'!I134-1</f>
        <v>0.11871378675543642</v>
      </c>
      <c r="J134" s="16">
        <f>+'SCC x Ano'!J166/'SCC x Ano'!J134-1</f>
        <v>-1.6719467385584164E-3</v>
      </c>
      <c r="K134" s="16">
        <f>+'SCC x Ano'!K166/'SCC x Ano'!K134-1</f>
        <v>0.1674933017048208</v>
      </c>
      <c r="L134" s="16">
        <f>+'SCC x Ano'!L166/'SCC x Ano'!L134-1</f>
        <v>0.2085906811550049</v>
      </c>
    </row>
    <row r="135" spans="1:12" x14ac:dyDescent="0.25">
      <c r="A135" s="1" t="s">
        <v>530</v>
      </c>
      <c r="B135" s="16">
        <f>+'SCC x Ano'!B167/'SCC x Ano'!B135-1</f>
        <v>0.3264507286403644</v>
      </c>
      <c r="C135" s="16">
        <f>+'SCC x Ano'!C167/'SCC x Ano'!C135-1</f>
        <v>-0.4713424992261338</v>
      </c>
      <c r="D135" s="16">
        <f>+'SCC x Ano'!D167/'SCC x Ano'!D135-1</f>
        <v>8.7532068125671936E-2</v>
      </c>
      <c r="E135" s="16">
        <f>+'SCC x Ano'!E167/'SCC x Ano'!E135-1</f>
        <v>4.6395087880241173</v>
      </c>
      <c r="F135" s="16">
        <f>+'SCC x Ano'!F167/'SCC x Ano'!F135-1</f>
        <v>0.11349042855747449</v>
      </c>
      <c r="G135" s="16">
        <f>+'SCC x Ano'!G167/'SCC x Ano'!G135-1</f>
        <v>0.19605548646788828</v>
      </c>
      <c r="H135" s="16">
        <f>+'SCC x Ano'!H167/'SCC x Ano'!H135-1</f>
        <v>4.020087158733765E-2</v>
      </c>
      <c r="I135" s="16">
        <f>+'SCC x Ano'!I167/'SCC x Ano'!I135-1</f>
        <v>5.4381847305487785E-2</v>
      </c>
      <c r="J135" s="16">
        <f>+'SCC x Ano'!J167/'SCC x Ano'!J135-1</f>
        <v>-0.90476729799115474</v>
      </c>
      <c r="K135" s="16">
        <f>+'SCC x Ano'!K167/'SCC x Ano'!K135-1</f>
        <v>-5.1592961301419438E-2</v>
      </c>
      <c r="L135" s="16">
        <f>+'SCC x Ano'!L167/'SCC x Ano'!L135-1</f>
        <v>4.9764940511039857E-2</v>
      </c>
    </row>
    <row r="136" spans="1:12" x14ac:dyDescent="0.25">
      <c r="A136" s="1" t="s">
        <v>531</v>
      </c>
      <c r="B136" s="16">
        <f>+'SCC x Ano'!B168/'SCC x Ano'!B136-1</f>
        <v>1.0493728408378846</v>
      </c>
      <c r="C136" s="16">
        <f>+'SCC x Ano'!C168/'SCC x Ano'!C136-1</f>
        <v>-0.59028439901241958</v>
      </c>
      <c r="D136" s="16">
        <f>+'SCC x Ano'!D168/'SCC x Ano'!D136-1</f>
        <v>8.4911118370741834E-2</v>
      </c>
      <c r="E136" s="16">
        <f>+'SCC x Ano'!E168/'SCC x Ano'!E136-1</f>
        <v>-0.453690746841099</v>
      </c>
      <c r="F136" s="16">
        <f>+'SCC x Ano'!F168/'SCC x Ano'!F136-1</f>
        <v>0.66852970399826073</v>
      </c>
      <c r="G136" s="16">
        <f>+'SCC x Ano'!G168/'SCC x Ano'!G136-1</f>
        <v>0.10184986560181009</v>
      </c>
      <c r="H136" s="16">
        <f>+'SCC x Ano'!H168/'SCC x Ano'!H136-1</f>
        <v>8.0430173905806868E-2</v>
      </c>
      <c r="I136" s="16">
        <f>+'SCC x Ano'!I168/'SCC x Ano'!I136-1</f>
        <v>0.28430899240961161</v>
      </c>
      <c r="J136" s="16">
        <f>+'SCC x Ano'!J168/'SCC x Ano'!J136-1</f>
        <v>0.11341749313859606</v>
      </c>
      <c r="K136" s="16">
        <f>+'SCC x Ano'!K168/'SCC x Ano'!K136-1</f>
        <v>0.14919424377813595</v>
      </c>
      <c r="L136" s="16">
        <f>+'SCC x Ano'!L168/'SCC x Ano'!L136-1</f>
        <v>0.24679056195596005</v>
      </c>
    </row>
    <row r="137" spans="1:12" x14ac:dyDescent="0.25">
      <c r="A137" s="1" t="s">
        <v>532</v>
      </c>
      <c r="B137" s="16">
        <f>+'SCC x Ano'!B169/'SCC x Ano'!B137-1</f>
        <v>0.12757554188794318</v>
      </c>
      <c r="C137" s="16">
        <f>+'SCC x Ano'!C169/'SCC x Ano'!C137-1</f>
        <v>-0.47683125014956274</v>
      </c>
      <c r="D137" s="16">
        <f>+'SCC x Ano'!D169/'SCC x Ano'!D137-1</f>
        <v>0.12290688636372971</v>
      </c>
      <c r="E137" s="16">
        <f>+'SCC x Ano'!E169/'SCC x Ano'!E137-1</f>
        <v>-6.6031170924232496E-2</v>
      </c>
      <c r="F137" s="16">
        <f>+'SCC x Ano'!F169/'SCC x Ano'!F137-1</f>
        <v>0.12491165587538511</v>
      </c>
      <c r="G137" s="16">
        <f>+'SCC x Ano'!G169/'SCC x Ano'!G137-1</f>
        <v>0.32306652396993196</v>
      </c>
      <c r="H137" s="16">
        <f>+'SCC x Ano'!H169/'SCC x Ano'!H137-1</f>
        <v>8.3172108867330508E-2</v>
      </c>
      <c r="I137" s="16">
        <f>+'SCC x Ano'!I169/'SCC x Ano'!I137-1</f>
        <v>0.16751541749004462</v>
      </c>
      <c r="J137" s="16">
        <f>+'SCC x Ano'!J169/'SCC x Ano'!J137-1</f>
        <v>-8.7174329750733248E-2</v>
      </c>
      <c r="K137" s="16">
        <f>+'SCC x Ano'!K169/'SCC x Ano'!K137-1</f>
        <v>0.12054876106818746</v>
      </c>
      <c r="L137" s="16">
        <f>+'SCC x Ano'!L169/'SCC x Ano'!L137-1</f>
        <v>5.9515891575774527E-2</v>
      </c>
    </row>
    <row r="138" spans="1:12" x14ac:dyDescent="0.25">
      <c r="A138" s="1" t="s">
        <v>533</v>
      </c>
      <c r="B138" s="16">
        <f>+'SCC x Ano'!B170/'SCC x Ano'!B138-1</f>
        <v>1.0089906419900947</v>
      </c>
      <c r="C138" s="16">
        <f>+'SCC x Ano'!C170/'SCC x Ano'!C138-1</f>
        <v>-0.58345584966617214</v>
      </c>
      <c r="D138" s="16">
        <f>+'SCC x Ano'!D170/'SCC x Ano'!D138-1</f>
        <v>2.27796222664296E-2</v>
      </c>
      <c r="E138" s="16" t="e">
        <f>+'SCC x Ano'!E170/'SCC x Ano'!E138-1</f>
        <v>#DIV/0!</v>
      </c>
      <c r="F138" s="16">
        <f>+'SCC x Ano'!F170/'SCC x Ano'!F138-1</f>
        <v>0.23094044184767748</v>
      </c>
      <c r="G138" s="16">
        <f>+'SCC x Ano'!G170/'SCC x Ano'!G138-1</f>
        <v>0.58205441316397355</v>
      </c>
      <c r="H138" s="16">
        <f>+'SCC x Ano'!H170/'SCC x Ano'!H138-1</f>
        <v>-7.1025052055946669E-2</v>
      </c>
      <c r="I138" s="16">
        <f>+'SCC x Ano'!I170/'SCC x Ano'!I138-1</f>
        <v>-0.51666741406787575</v>
      </c>
      <c r="J138" s="16">
        <f>+'SCC x Ano'!J170/'SCC x Ano'!J138-1</f>
        <v>0.164747488600687</v>
      </c>
      <c r="K138" s="16">
        <f>+'SCC x Ano'!K170/'SCC x Ano'!K138-1</f>
        <v>-3.8164658009383068E-3</v>
      </c>
      <c r="L138" s="16">
        <f>+'SCC x Ano'!L170/'SCC x Ano'!L138-1</f>
        <v>7.9425349961377956E-2</v>
      </c>
    </row>
    <row r="139" spans="1:12" x14ac:dyDescent="0.25">
      <c r="A139" s="1" t="s">
        <v>534</v>
      </c>
      <c r="B139" s="16">
        <f>+'SCC x Ano'!B171/'SCC x Ano'!B139-1</f>
        <v>0.34815887967451276</v>
      </c>
      <c r="C139" s="16">
        <f>+'SCC x Ano'!C171/'SCC x Ano'!C139-1</f>
        <v>-3.2737030651638688E-2</v>
      </c>
      <c r="D139" s="16">
        <f>+'SCC x Ano'!D171/'SCC x Ano'!D139-1</f>
        <v>0.37346564866084009</v>
      </c>
      <c r="E139" s="16" t="e">
        <f>+'SCC x Ano'!E171/'SCC x Ano'!E139-1</f>
        <v>#DIV/0!</v>
      </c>
      <c r="F139" s="16">
        <f>+'SCC x Ano'!F171/'SCC x Ano'!F139-1</f>
        <v>-4.2074666842800035E-2</v>
      </c>
      <c r="G139" s="16">
        <f>+'SCC x Ano'!G171/'SCC x Ano'!G139-1</f>
        <v>0.54788639752262847</v>
      </c>
      <c r="H139" s="16">
        <f>+'SCC x Ano'!H171/'SCC x Ano'!H139-1</f>
        <v>-0.28858931519581732</v>
      </c>
      <c r="I139" s="16">
        <f>+'SCC x Ano'!I171/'SCC x Ano'!I139-1</f>
        <v>5.512921385721592E-2</v>
      </c>
      <c r="J139" s="16" t="e">
        <f>+'SCC x Ano'!J171/'SCC x Ano'!J139-1</f>
        <v>#DIV/0!</v>
      </c>
      <c r="K139" s="16">
        <f>+'SCC x Ano'!K171/'SCC x Ano'!K139-1</f>
        <v>-0.19638687629587193</v>
      </c>
      <c r="L139" s="16">
        <f>+'SCC x Ano'!L171/'SCC x Ano'!L139-1</f>
        <v>0.14946264384746133</v>
      </c>
    </row>
    <row r="140" spans="1:12" x14ac:dyDescent="0.25">
      <c r="A140" s="1" t="s">
        <v>535</v>
      </c>
      <c r="B140" s="16">
        <f>+'SCC x Ano'!B172/'SCC x Ano'!B140-1</f>
        <v>0.49618710825095369</v>
      </c>
      <c r="C140" s="16">
        <f>+'SCC x Ano'!C172/'SCC x Ano'!C140-1</f>
        <v>0.21333412793451467</v>
      </c>
      <c r="D140" s="16">
        <f>+'SCC x Ano'!D172/'SCC x Ano'!D140-1</f>
        <v>0.22511897028557848</v>
      </c>
      <c r="E140" s="16">
        <f>+'SCC x Ano'!E172/'SCC x Ano'!E140-1</f>
        <v>-3.5097275934372285E-2</v>
      </c>
      <c r="F140" s="16">
        <f>+'SCC x Ano'!F172/'SCC x Ano'!F140-1</f>
        <v>0.22882355082822015</v>
      </c>
      <c r="G140" s="16">
        <f>+'SCC x Ano'!G172/'SCC x Ano'!G140-1</f>
        <v>0.53041339831092205</v>
      </c>
      <c r="H140" s="16">
        <f>+'SCC x Ano'!H172/'SCC x Ano'!H140-1</f>
        <v>0.79622399476927375</v>
      </c>
      <c r="I140" s="16">
        <f>+'SCC x Ano'!I172/'SCC x Ano'!I140-1</f>
        <v>0.18174655047670396</v>
      </c>
      <c r="J140" s="16">
        <f>+'SCC x Ano'!J172/'SCC x Ano'!J140-1</f>
        <v>-0.30335593039922393</v>
      </c>
      <c r="K140" s="16">
        <f>+'SCC x Ano'!K172/'SCC x Ano'!K140-1</f>
        <v>-4.9065100701923603E-2</v>
      </c>
      <c r="L140" s="16">
        <f>+'SCC x Ano'!L172/'SCC x Ano'!L140-1</f>
        <v>0.21721184818041861</v>
      </c>
    </row>
    <row r="141" spans="1:12" x14ac:dyDescent="0.25">
      <c r="A141" s="1" t="s">
        <v>536</v>
      </c>
      <c r="B141" s="16">
        <f>+'SCC x Ano'!B173/'SCC x Ano'!B141-1</f>
        <v>0.21402939989052761</v>
      </c>
      <c r="C141" s="16">
        <f>+'SCC x Ano'!C173/'SCC x Ano'!C141-1</f>
        <v>-0.32808171690716381</v>
      </c>
      <c r="D141" s="16">
        <f>+'SCC x Ano'!D173/'SCC x Ano'!D141-1</f>
        <v>0.32079664288895815</v>
      </c>
      <c r="E141" s="16">
        <f>+'SCC x Ano'!E173/'SCC x Ano'!E141-1</f>
        <v>0.17400074325555881</v>
      </c>
      <c r="F141" s="16">
        <f>+'SCC x Ano'!F173/'SCC x Ano'!F141-1</f>
        <v>0.12301527409711999</v>
      </c>
      <c r="G141" s="16">
        <f>+'SCC x Ano'!G173/'SCC x Ano'!G141-1</f>
        <v>-8.0468947282637981E-2</v>
      </c>
      <c r="H141" s="16">
        <f>+'SCC x Ano'!H173/'SCC x Ano'!H141-1</f>
        <v>0.37139320500570028</v>
      </c>
      <c r="I141" s="16">
        <f>+'SCC x Ano'!I173/'SCC x Ano'!I141-1</f>
        <v>4.8760273858275749E-2</v>
      </c>
      <c r="J141" s="16">
        <f>+'SCC x Ano'!J173/'SCC x Ano'!J141-1</f>
        <v>9.3644762409360149E-2</v>
      </c>
      <c r="K141" s="16">
        <f>+'SCC x Ano'!K173/'SCC x Ano'!K141-1</f>
        <v>1.3447564202142148</v>
      </c>
      <c r="L141" s="16">
        <f>+'SCC x Ano'!L173/'SCC x Ano'!L141-1</f>
        <v>0.14068921437053827</v>
      </c>
    </row>
    <row r="142" spans="1:12" x14ac:dyDescent="0.25">
      <c r="A142" s="1" t="s">
        <v>537</v>
      </c>
      <c r="B142" s="16">
        <f>+'SCC x Ano'!B174/'SCC x Ano'!B142-1</f>
        <v>0.20989387919893132</v>
      </c>
      <c r="C142" s="16">
        <f>+'SCC x Ano'!C174/'SCC x Ano'!C142-1</f>
        <v>7.5744802551399815E-2</v>
      </c>
      <c r="D142" s="16">
        <f>+'SCC x Ano'!D174/'SCC x Ano'!D142-1</f>
        <v>0.11229555006298875</v>
      </c>
      <c r="E142" s="16">
        <f>+'SCC x Ano'!E174/'SCC x Ano'!E142-1</f>
        <v>0.15234843607022341</v>
      </c>
      <c r="F142" s="16">
        <f>+'SCC x Ano'!F174/'SCC x Ano'!F142-1</f>
        <v>6.8701106658981548E-2</v>
      </c>
      <c r="G142" s="16">
        <f>+'SCC x Ano'!G174/'SCC x Ano'!G142-1</f>
        <v>0.4447997939955961</v>
      </c>
      <c r="H142" s="16">
        <f>+'SCC x Ano'!H174/'SCC x Ano'!H142-1</f>
        <v>0.25410039428028153</v>
      </c>
      <c r="I142" s="16">
        <f>+'SCC x Ano'!I174/'SCC x Ano'!I142-1</f>
        <v>0.26720105958797591</v>
      </c>
      <c r="J142" s="16">
        <f>+'SCC x Ano'!J174/'SCC x Ano'!J142-1</f>
        <v>0.17106907384506775</v>
      </c>
      <c r="K142" s="16">
        <f>+'SCC x Ano'!K174/'SCC x Ano'!K142-1</f>
        <v>1.3953885729768745E-2</v>
      </c>
      <c r="L142" s="16">
        <f>+'SCC x Ano'!L174/'SCC x Ano'!L142-1</f>
        <v>9.8847915772900086E-2</v>
      </c>
    </row>
    <row r="143" spans="1:12" x14ac:dyDescent="0.25">
      <c r="A143" s="1" t="s">
        <v>538</v>
      </c>
      <c r="B143" s="16">
        <f>+'SCC x Ano'!B175/'SCC x Ano'!B143-1</f>
        <v>0.15439860697354901</v>
      </c>
      <c r="C143" s="16">
        <f>+'SCC x Ano'!C175/'SCC x Ano'!C143-1</f>
        <v>0.31193814132613795</v>
      </c>
      <c r="D143" s="16">
        <f>+'SCC x Ano'!D175/'SCC x Ano'!D143-1</f>
        <v>5.8962142797156503E-3</v>
      </c>
      <c r="E143" s="16">
        <f>+'SCC x Ano'!E175/'SCC x Ano'!E143-1</f>
        <v>1.1759765258311994</v>
      </c>
      <c r="F143" s="16">
        <f>+'SCC x Ano'!F175/'SCC x Ano'!F143-1</f>
        <v>1.9731502144544333E-2</v>
      </c>
      <c r="G143" s="16">
        <f>+'SCC x Ano'!G175/'SCC x Ano'!G143-1</f>
        <v>0.17426981377239881</v>
      </c>
      <c r="H143" s="16">
        <f>+'SCC x Ano'!H175/'SCC x Ano'!H143-1</f>
        <v>0.7939995615173181</v>
      </c>
      <c r="I143" s="16">
        <f>+'SCC x Ano'!I175/'SCC x Ano'!I143-1</f>
        <v>-6.9581910167252348E-3</v>
      </c>
      <c r="J143" s="16">
        <f>+'SCC x Ano'!J175/'SCC x Ano'!J143-1</f>
        <v>-0.29757001135948713</v>
      </c>
      <c r="K143" s="16">
        <f>+'SCC x Ano'!K175/'SCC x Ano'!K143-1</f>
        <v>0.17012357484136342</v>
      </c>
      <c r="L143" s="16">
        <f>+'SCC x Ano'!L175/'SCC x Ano'!L143-1</f>
        <v>3.2799213434015151E-2</v>
      </c>
    </row>
    <row r="144" spans="1:12" x14ac:dyDescent="0.25">
      <c r="A144" s="1" t="s">
        <v>539</v>
      </c>
      <c r="B144" s="16">
        <f>+'SCC x Ano'!B176/'SCC x Ano'!B144-1</f>
        <v>0.42230728850284938</v>
      </c>
      <c r="C144" s="16">
        <f>+'SCC x Ano'!C176/'SCC x Ano'!C144-1</f>
        <v>1.5302979819651061</v>
      </c>
      <c r="D144" s="16">
        <f>+'SCC x Ano'!D176/'SCC x Ano'!D144-1</f>
        <v>0.11492179385907875</v>
      </c>
      <c r="E144" s="16">
        <f>+'SCC x Ano'!E176/'SCC x Ano'!E144-1</f>
        <v>0.13127610120192523</v>
      </c>
      <c r="F144" s="16">
        <f>+'SCC x Ano'!F176/'SCC x Ano'!F144-1</f>
        <v>1.5061292593909759E-3</v>
      </c>
      <c r="G144" s="16">
        <f>+'SCC x Ano'!G176/'SCC x Ano'!G144-1</f>
        <v>9.4837198496226405E-2</v>
      </c>
      <c r="H144" s="16">
        <f>+'SCC x Ano'!H176/'SCC x Ano'!H144-1</f>
        <v>1.329326096810135E-3</v>
      </c>
      <c r="I144" s="16">
        <f>+'SCC x Ano'!I176/'SCC x Ano'!I144-1</f>
        <v>0.24119562687665685</v>
      </c>
      <c r="J144" s="16">
        <f>+'SCC x Ano'!J176/'SCC x Ano'!J144-1</f>
        <v>5.8023430683983301E-2</v>
      </c>
      <c r="K144" s="16">
        <f>+'SCC x Ano'!K176/'SCC x Ano'!K144-1</f>
        <v>0.30870696511301809</v>
      </c>
      <c r="L144" s="16">
        <f>+'SCC x Ano'!L176/'SCC x Ano'!L144-1</f>
        <v>0.14753527061551308</v>
      </c>
    </row>
    <row r="145" spans="1:12" x14ac:dyDescent="0.25">
      <c r="A145" s="1" t="s">
        <v>540</v>
      </c>
      <c r="B145" s="16">
        <f>+'SCC x Ano'!B177/'SCC x Ano'!B145-1</f>
        <v>0.13712665056985407</v>
      </c>
      <c r="C145" s="16">
        <f>+'SCC x Ano'!C177/'SCC x Ano'!C145-1</f>
        <v>0.17275587608474008</v>
      </c>
      <c r="D145" s="16">
        <f>+'SCC x Ano'!D177/'SCC x Ano'!D145-1</f>
        <v>7.2471734144133437E-2</v>
      </c>
      <c r="E145" s="16">
        <f>+'SCC x Ano'!E177/'SCC x Ano'!E145-1</f>
        <v>0.47564595684645172</v>
      </c>
      <c r="F145" s="16">
        <f>+'SCC x Ano'!F177/'SCC x Ano'!F145-1</f>
        <v>0.16520652980462924</v>
      </c>
      <c r="G145" s="16">
        <f>+'SCC x Ano'!G177/'SCC x Ano'!G145-1</f>
        <v>0.35233850588391658</v>
      </c>
      <c r="H145" s="16">
        <f>+'SCC x Ano'!H177/'SCC x Ano'!H145-1</f>
        <v>0.11028833802959115</v>
      </c>
      <c r="I145" s="16">
        <f>+'SCC x Ano'!I177/'SCC x Ano'!I145-1</f>
        <v>8.2410583221778078E-2</v>
      </c>
      <c r="J145" s="16">
        <f>+'SCC x Ano'!J177/'SCC x Ano'!J145-1</f>
        <v>-6.3710784513436591E-2</v>
      </c>
      <c r="K145" s="16">
        <f>+'SCC x Ano'!K177/'SCC x Ano'!K145-1</f>
        <v>0.1779425888670314</v>
      </c>
      <c r="L145" s="16">
        <f>+'SCC x Ano'!L177/'SCC x Ano'!L145-1</f>
        <v>0.13394508846865527</v>
      </c>
    </row>
    <row r="146" spans="1:12" x14ac:dyDescent="0.25">
      <c r="A146" s="1" t="s">
        <v>541</v>
      </c>
      <c r="B146" s="16">
        <f>+'SCC x Ano'!B178/'SCC x Ano'!B146-1</f>
        <v>6.8998207203831763E-2</v>
      </c>
      <c r="C146" s="16">
        <f>+'SCC x Ano'!C178/'SCC x Ano'!C146-1</f>
        <v>0.76732776141775005</v>
      </c>
      <c r="D146" s="16">
        <f>+'SCC x Ano'!D178/'SCC x Ano'!D146-1</f>
        <v>-2.5254231048119191E-2</v>
      </c>
      <c r="E146" s="16">
        <f>+'SCC x Ano'!E178/'SCC x Ano'!E146-1</f>
        <v>-6.171351696074423E-2</v>
      </c>
      <c r="F146" s="16">
        <f>+'SCC x Ano'!F178/'SCC x Ano'!F146-1</f>
        <v>7.307348360471333E-2</v>
      </c>
      <c r="G146" s="16">
        <f>+'SCC x Ano'!G178/'SCC x Ano'!G146-1</f>
        <v>0.58933900911674497</v>
      </c>
      <c r="H146" s="16">
        <f>+'SCC x Ano'!H178/'SCC x Ano'!H146-1</f>
        <v>0.79015976617632</v>
      </c>
      <c r="I146" s="16">
        <f>+'SCC x Ano'!I178/'SCC x Ano'!I146-1</f>
        <v>5.161603063168152E-2</v>
      </c>
      <c r="J146" s="16">
        <f>+'SCC x Ano'!J178/'SCC x Ano'!J146-1</f>
        <v>-1.0438322702766456E-2</v>
      </c>
      <c r="K146" s="16">
        <f>+'SCC x Ano'!K178/'SCC x Ano'!K146-1</f>
        <v>0.34491820855403188</v>
      </c>
      <c r="L146" s="16">
        <f>+'SCC x Ano'!L178/'SCC x Ano'!L146-1</f>
        <v>4.374746108437555E-2</v>
      </c>
    </row>
    <row r="147" spans="1:12" x14ac:dyDescent="0.25">
      <c r="A147" s="1" t="s">
        <v>542</v>
      </c>
      <c r="B147" s="16">
        <f>+'SCC x Ano'!B179/'SCC x Ano'!B147-1</f>
        <v>0.17060150155869258</v>
      </c>
      <c r="C147" s="16">
        <f>+'SCC x Ano'!C179/'SCC x Ano'!C147-1</f>
        <v>0.1475581601215985</v>
      </c>
      <c r="D147" s="16">
        <f>+'SCC x Ano'!D179/'SCC x Ano'!D147-1</f>
        <v>2.6848111646964323E-3</v>
      </c>
      <c r="E147" s="16">
        <f>+'SCC x Ano'!E179/'SCC x Ano'!E147-1</f>
        <v>0.49309268906058756</v>
      </c>
      <c r="F147" s="16">
        <f>+'SCC x Ano'!F179/'SCC x Ano'!F147-1</f>
        <v>0.10428046242051603</v>
      </c>
      <c r="G147" s="16">
        <f>+'SCC x Ano'!G179/'SCC x Ano'!G147-1</f>
        <v>0.18056132584475648</v>
      </c>
      <c r="H147" s="16">
        <f>+'SCC x Ano'!H179/'SCC x Ano'!H147-1</f>
        <v>-0.19265759515126346</v>
      </c>
      <c r="I147" s="16">
        <f>+'SCC x Ano'!I179/'SCC x Ano'!I147-1</f>
        <v>-1.3675560941699416E-2</v>
      </c>
      <c r="J147" s="16">
        <f>+'SCC x Ano'!J179/'SCC x Ano'!J147-1</f>
        <v>-7.6683397227880867E-2</v>
      </c>
      <c r="K147" s="16">
        <f>+'SCC x Ano'!K179/'SCC x Ano'!K147-1</f>
        <v>0.30106500218302767</v>
      </c>
      <c r="L147" s="16">
        <f>+'SCC x Ano'!L179/'SCC x Ano'!L147-1</f>
        <v>7.1489361673743534E-2</v>
      </c>
    </row>
    <row r="148" spans="1:12" x14ac:dyDescent="0.25">
      <c r="A148" s="1" t="s">
        <v>543</v>
      </c>
      <c r="B148" s="16">
        <f>+'SCC x Ano'!B180/'SCC x Ano'!B148-1</f>
        <v>7.5331167719669745E-2</v>
      </c>
      <c r="C148" s="16">
        <f>+'SCC x Ano'!C180/'SCC x Ano'!C148-1</f>
        <v>6.2948423697142042E-2</v>
      </c>
      <c r="D148" s="16">
        <f>+'SCC x Ano'!D180/'SCC x Ano'!D148-1</f>
        <v>-7.9849287710400119E-2</v>
      </c>
      <c r="E148" s="16">
        <f>+'SCC x Ano'!E180/'SCC x Ano'!E148-1</f>
        <v>0.2846134168163863</v>
      </c>
      <c r="F148" s="16">
        <f>+'SCC x Ano'!F180/'SCC x Ano'!F148-1</f>
        <v>3.0281240272062471E-2</v>
      </c>
      <c r="G148" s="16">
        <f>+'SCC x Ano'!G180/'SCC x Ano'!G148-1</f>
        <v>0.10398710691961899</v>
      </c>
      <c r="H148" s="16">
        <f>+'SCC x Ano'!H180/'SCC x Ano'!H148-1</f>
        <v>-0.1330729928531531</v>
      </c>
      <c r="I148" s="16">
        <f>+'SCC x Ano'!I180/'SCC x Ano'!I148-1</f>
        <v>0.14781628404298019</v>
      </c>
      <c r="J148" s="16">
        <f>+'SCC x Ano'!J180/'SCC x Ano'!J148-1</f>
        <v>2.6271412467820054E-2</v>
      </c>
      <c r="K148" s="16">
        <f>+'SCC x Ano'!K180/'SCC x Ano'!K148-1</f>
        <v>0.1335789113546999</v>
      </c>
      <c r="L148" s="16">
        <f>+'SCC x Ano'!L180/'SCC x Ano'!L148-1</f>
        <v>5.8680565854762889E-4</v>
      </c>
    </row>
    <row r="149" spans="1:12" x14ac:dyDescent="0.25">
      <c r="A149" s="1" t="s">
        <v>544</v>
      </c>
      <c r="B149" s="16">
        <f>+'SCC x Ano'!B181/'SCC x Ano'!B149-1</f>
        <v>4.670527037433958E-2</v>
      </c>
      <c r="C149" s="16">
        <f>+'SCC x Ano'!C181/'SCC x Ano'!C149-1</f>
        <v>0.25091034455960837</v>
      </c>
      <c r="D149" s="16">
        <f>+'SCC x Ano'!D181/'SCC x Ano'!D149-1</f>
        <v>-2.9472822729743275E-2</v>
      </c>
      <c r="E149" s="16">
        <f>+'SCC x Ano'!E181/'SCC x Ano'!E149-1</f>
        <v>-0.13342913114591759</v>
      </c>
      <c r="F149" s="16">
        <f>+'SCC x Ano'!F181/'SCC x Ano'!F149-1</f>
        <v>9.1373906943978067E-2</v>
      </c>
      <c r="G149" s="16">
        <f>+'SCC x Ano'!G181/'SCC x Ano'!G149-1</f>
        <v>0.16223787573387227</v>
      </c>
      <c r="H149" s="16">
        <f>+'SCC x Ano'!H181/'SCC x Ano'!H149-1</f>
        <v>0.21059577511588379</v>
      </c>
      <c r="I149" s="16">
        <f>+'SCC x Ano'!I181/'SCC x Ano'!I149-1</f>
        <v>4.9199621162030471E-3</v>
      </c>
      <c r="J149" s="16">
        <f>+'SCC x Ano'!J181/'SCC x Ano'!J149-1</f>
        <v>0.11785706034488874</v>
      </c>
      <c r="K149" s="16">
        <f>+'SCC x Ano'!K181/'SCC x Ano'!K149-1</f>
        <v>8.9571275687855501E-2</v>
      </c>
      <c r="L149" s="16">
        <f>+'SCC x Ano'!L181/'SCC x Ano'!L149-1</f>
        <v>4.8949141606737356E-2</v>
      </c>
    </row>
    <row r="150" spans="1:12" x14ac:dyDescent="0.25">
      <c r="A150" s="1" t="s">
        <v>545</v>
      </c>
      <c r="B150" s="16">
        <f>+'SCC x Ano'!B182/'SCC x Ano'!B150-1</f>
        <v>0.14691370184612396</v>
      </c>
      <c r="C150" s="16">
        <f>+'SCC x Ano'!C182/'SCC x Ano'!C150-1</f>
        <v>-7.962252980836082E-3</v>
      </c>
      <c r="D150" s="16">
        <f>+'SCC x Ano'!D182/'SCC x Ano'!D150-1</f>
        <v>-1.7835680346342753E-2</v>
      </c>
      <c r="E150" s="16">
        <f>+'SCC x Ano'!E182/'SCC x Ano'!E150-1</f>
        <v>0.60239044040038414</v>
      </c>
      <c r="F150" s="16">
        <f>+'SCC x Ano'!F182/'SCC x Ano'!F150-1</f>
        <v>5.4451976643896449E-2</v>
      </c>
      <c r="G150" s="16">
        <f>+'SCC x Ano'!G182/'SCC x Ano'!G150-1</f>
        <v>0.15413394725683172</v>
      </c>
      <c r="H150" s="16">
        <f>+'SCC x Ano'!H182/'SCC x Ano'!H150-1</f>
        <v>0.2747617723858764</v>
      </c>
      <c r="I150" s="16">
        <f>+'SCC x Ano'!I182/'SCC x Ano'!I150-1</f>
        <v>0.29501298285118627</v>
      </c>
      <c r="J150" s="16">
        <f>+'SCC x Ano'!J182/'SCC x Ano'!J150-1</f>
        <v>0.29620336738032083</v>
      </c>
      <c r="K150" s="16">
        <f>+'SCC x Ano'!K182/'SCC x Ano'!K150-1</f>
        <v>0.20401670942218875</v>
      </c>
      <c r="L150" s="16">
        <f>+'SCC x Ano'!L182/'SCC x Ano'!L150-1</f>
        <v>4.7301001804833875E-2</v>
      </c>
    </row>
    <row r="151" spans="1:12" x14ac:dyDescent="0.25">
      <c r="A151" s="1" t="s">
        <v>546</v>
      </c>
      <c r="B151" s="16">
        <f>+'SCC x Ano'!B183/'SCC x Ano'!B151-1</f>
        <v>0.18675784093780012</v>
      </c>
      <c r="C151" s="16">
        <f>+'SCC x Ano'!C183/'SCC x Ano'!C151-1</f>
        <v>8.0883537668587913E-3</v>
      </c>
      <c r="D151" s="16">
        <f>+'SCC x Ano'!D183/'SCC x Ano'!D151-1</f>
        <v>7.6133778411438202E-2</v>
      </c>
      <c r="E151" s="16">
        <f>+'SCC x Ano'!E183/'SCC x Ano'!E151-1</f>
        <v>0.45845065033462129</v>
      </c>
      <c r="F151" s="16">
        <f>+'SCC x Ano'!F183/'SCC x Ano'!F151-1</f>
        <v>3.5703153982818314E-2</v>
      </c>
      <c r="G151" s="16">
        <f>+'SCC x Ano'!G183/'SCC x Ano'!G151-1</f>
        <v>0.11613213311163628</v>
      </c>
      <c r="H151" s="16">
        <f>+'SCC x Ano'!H183/'SCC x Ano'!H151-1</f>
        <v>-2.3748712480199385E-2</v>
      </c>
      <c r="I151" s="16">
        <f>+'SCC x Ano'!I183/'SCC x Ano'!I151-1</f>
        <v>-3.6783901169222033E-2</v>
      </c>
      <c r="J151" s="16">
        <f>+'SCC x Ano'!J183/'SCC x Ano'!J151-1</f>
        <v>0.15540632797641085</v>
      </c>
      <c r="K151" s="16">
        <f>+'SCC x Ano'!K183/'SCC x Ano'!K151-1</f>
        <v>6.1085572968716306E-2</v>
      </c>
      <c r="L151" s="16">
        <f>+'SCC x Ano'!L183/'SCC x Ano'!L151-1</f>
        <v>7.027071304395105E-2</v>
      </c>
    </row>
    <row r="152" spans="1:12" x14ac:dyDescent="0.25">
      <c r="A152" s="1" t="s">
        <v>547</v>
      </c>
      <c r="B152" s="16">
        <f>+'SCC x Ano'!B184/'SCC x Ano'!B152-1</f>
        <v>0.18923716734304774</v>
      </c>
      <c r="C152" s="16">
        <f>+'SCC x Ano'!C184/'SCC x Ano'!C152-1</f>
        <v>0.15685138730674386</v>
      </c>
      <c r="D152" s="16">
        <f>+'SCC x Ano'!D184/'SCC x Ano'!D152-1</f>
        <v>2.190519436806615E-2</v>
      </c>
      <c r="E152" s="16">
        <f>+'SCC x Ano'!E184/'SCC x Ano'!E152-1</f>
        <v>6.4104579189211641E-2</v>
      </c>
      <c r="F152" s="16">
        <f>+'SCC x Ano'!F184/'SCC x Ano'!F152-1</f>
        <v>1.2689533994881153E-2</v>
      </c>
      <c r="G152" s="16">
        <f>+'SCC x Ano'!G184/'SCC x Ano'!G152-1</f>
        <v>7.8058015967685801E-2</v>
      </c>
      <c r="H152" s="16">
        <f>+'SCC x Ano'!H184/'SCC x Ano'!H152-1</f>
        <v>0.158266009410853</v>
      </c>
      <c r="I152" s="16">
        <f>+'SCC x Ano'!I184/'SCC x Ano'!I152-1</f>
        <v>4.5671033593868149E-3</v>
      </c>
      <c r="J152" s="16">
        <f>+'SCC x Ano'!J184/'SCC x Ano'!J152-1</f>
        <v>0.18439347025792086</v>
      </c>
      <c r="K152" s="16">
        <f>+'SCC x Ano'!K184/'SCC x Ano'!K152-1</f>
        <v>0.17330150150231227</v>
      </c>
      <c r="L152" s="16">
        <f>+'SCC x Ano'!L184/'SCC x Ano'!L152-1</f>
        <v>5.1539181093713138E-2</v>
      </c>
    </row>
    <row r="153" spans="1:12" x14ac:dyDescent="0.25">
      <c r="A153" s="1" t="s">
        <v>548</v>
      </c>
      <c r="B153" s="16">
        <f>+'SCC x Ano'!B185/'SCC x Ano'!B153-1</f>
        <v>0.10065681520682035</v>
      </c>
      <c r="C153" s="16">
        <f>+'SCC x Ano'!C185/'SCC x Ano'!C153-1</f>
        <v>0.1718241343207827</v>
      </c>
      <c r="D153" s="16">
        <f>+'SCC x Ano'!D185/'SCC x Ano'!D153-1</f>
        <v>-1.49758325507231E-2</v>
      </c>
      <c r="E153" s="16">
        <f>+'SCC x Ano'!E185/'SCC x Ano'!E153-1</f>
        <v>0.45716235341476463</v>
      </c>
      <c r="F153" s="16">
        <f>+'SCC x Ano'!F185/'SCC x Ano'!F153-1</f>
        <v>0.14269497962589095</v>
      </c>
      <c r="G153" s="16">
        <f>+'SCC x Ano'!G185/'SCC x Ano'!G153-1</f>
        <v>0.12756713472280845</v>
      </c>
      <c r="H153" s="16">
        <f>+'SCC x Ano'!H185/'SCC x Ano'!H153-1</f>
        <v>0.18411325152508451</v>
      </c>
      <c r="I153" s="16">
        <f>+'SCC x Ano'!I185/'SCC x Ano'!I153-1</f>
        <v>-1.5431866641436587E-3</v>
      </c>
      <c r="J153" s="16">
        <f>+'SCC x Ano'!J185/'SCC x Ano'!J153-1</f>
        <v>5.2329433420126525E-2</v>
      </c>
      <c r="K153" s="16">
        <f>+'SCC x Ano'!K185/'SCC x Ano'!K153-1</f>
        <v>0.11816528924541192</v>
      </c>
      <c r="L153" s="16">
        <f>+'SCC x Ano'!L185/'SCC x Ano'!L153-1</f>
        <v>8.507029279258127E-2</v>
      </c>
    </row>
    <row r="154" spans="1:12" x14ac:dyDescent="0.25">
      <c r="A154" s="1" t="s">
        <v>549</v>
      </c>
      <c r="B154" s="16">
        <f>+'SCC x Ano'!B186/'SCC x Ano'!B154-1</f>
        <v>0.18797588761788364</v>
      </c>
      <c r="C154" s="16">
        <f>+'SCC x Ano'!C186/'SCC x Ano'!C154-1</f>
        <v>-3.1046136787447831E-2</v>
      </c>
      <c r="D154" s="16">
        <f>+'SCC x Ano'!D186/'SCC x Ano'!D154-1</f>
        <v>3.9731149007973254E-2</v>
      </c>
      <c r="E154" s="16">
        <f>+'SCC x Ano'!E186/'SCC x Ano'!E154-1</f>
        <v>0.28086835164644763</v>
      </c>
      <c r="F154" s="16">
        <f>+'SCC x Ano'!F186/'SCC x Ano'!F154-1</f>
        <v>8.6965737743688987E-2</v>
      </c>
      <c r="G154" s="16">
        <f>+'SCC x Ano'!G186/'SCC x Ano'!G154-1</f>
        <v>0.12241869770751967</v>
      </c>
      <c r="H154" s="16">
        <f>+'SCC x Ano'!H186/'SCC x Ano'!H154-1</f>
        <v>0.13656675476281288</v>
      </c>
      <c r="I154" s="16">
        <f>+'SCC x Ano'!I186/'SCC x Ano'!I154-1</f>
        <v>-3.5001174409355129E-2</v>
      </c>
      <c r="J154" s="16">
        <f>+'SCC x Ano'!J186/'SCC x Ano'!J154-1</f>
        <v>-2.4951206623494704E-2</v>
      </c>
      <c r="K154" s="16">
        <f>+'SCC x Ano'!K186/'SCC x Ano'!K154-1</f>
        <v>0.1976904931063217</v>
      </c>
      <c r="L154" s="16">
        <f>+'SCC x Ano'!L186/'SCC x Ano'!L154-1</f>
        <v>8.0239685827774965E-2</v>
      </c>
    </row>
    <row r="155" spans="1:12" x14ac:dyDescent="0.25">
      <c r="A155" s="1" t="s">
        <v>550</v>
      </c>
      <c r="B155" s="16">
        <f>+'SCC x Ano'!B187/'SCC x Ano'!B155-1</f>
        <v>5.0569021606767794E-2</v>
      </c>
      <c r="C155" s="16">
        <f>+'SCC x Ano'!C187/'SCC x Ano'!C155-1</f>
        <v>-0.11619631960714227</v>
      </c>
      <c r="D155" s="16">
        <f>+'SCC x Ano'!D187/'SCC x Ano'!D155-1</f>
        <v>-6.2650163987702734E-2</v>
      </c>
      <c r="E155" s="16">
        <f>+'SCC x Ano'!E187/'SCC x Ano'!E155-1</f>
        <v>-0.13273414275799045</v>
      </c>
      <c r="F155" s="16">
        <f>+'SCC x Ano'!F187/'SCC x Ano'!F155-1</f>
        <v>-1.1496008077815922E-3</v>
      </c>
      <c r="G155" s="16">
        <f>+'SCC x Ano'!G187/'SCC x Ano'!G155-1</f>
        <v>7.374037414139778E-2</v>
      </c>
      <c r="H155" s="16">
        <f>+'SCC x Ano'!H187/'SCC x Ano'!H155-1</f>
        <v>0.20726249302509969</v>
      </c>
      <c r="I155" s="16">
        <f>+'SCC x Ano'!I187/'SCC x Ano'!I155-1</f>
        <v>2.7726306271802503E-3</v>
      </c>
      <c r="J155" s="16">
        <f>+'SCC x Ano'!J187/'SCC x Ano'!J155-1</f>
        <v>-2.1548737743893653E-2</v>
      </c>
      <c r="K155" s="16">
        <f>+'SCC x Ano'!K187/'SCC x Ano'!K155-1</f>
        <v>3.9691020617013351E-2</v>
      </c>
      <c r="L155" s="16">
        <f>+'SCC x Ano'!L187/'SCC x Ano'!L155-1</f>
        <v>-1.6140721380470624E-2</v>
      </c>
    </row>
    <row r="156" spans="1:12" x14ac:dyDescent="0.25">
      <c r="A156" s="1" t="s">
        <v>551</v>
      </c>
      <c r="B156" s="16">
        <f>+'SCC x Ano'!B188/'SCC x Ano'!B156-1</f>
        <v>0.1195160971179452</v>
      </c>
      <c r="C156" s="16">
        <f>+'SCC x Ano'!C188/'SCC x Ano'!C156-1</f>
        <v>0.24974190173682098</v>
      </c>
      <c r="D156" s="16">
        <f>+'SCC x Ano'!D188/'SCC x Ano'!D156-1</f>
        <v>-3.3755287675852785E-2</v>
      </c>
      <c r="E156" s="16">
        <f>+'SCC x Ano'!E188/'SCC x Ano'!E156-1</f>
        <v>1.2845523652572632</v>
      </c>
      <c r="F156" s="16">
        <f>+'SCC x Ano'!F188/'SCC x Ano'!F156-1</f>
        <v>8.9896130192553603E-2</v>
      </c>
      <c r="G156" s="16">
        <f>+'SCC x Ano'!G188/'SCC x Ano'!G156-1</f>
        <v>0.21780962278844407</v>
      </c>
      <c r="H156" s="16">
        <f>+'SCC x Ano'!H188/'SCC x Ano'!H156-1</f>
        <v>0.23914802618832254</v>
      </c>
      <c r="I156" s="16">
        <f>+'SCC x Ano'!I188/'SCC x Ano'!I156-1</f>
        <v>-7.2411046950022873E-2</v>
      </c>
      <c r="J156" s="16">
        <f>+'SCC x Ano'!J188/'SCC x Ano'!J156-1</f>
        <v>0.56268370491155473</v>
      </c>
      <c r="K156" s="16">
        <f>+'SCC x Ano'!K188/'SCC x Ano'!K156-1</f>
        <v>0.17793758144695015</v>
      </c>
      <c r="L156" s="16">
        <f>+'SCC x Ano'!L188/'SCC x Ano'!L156-1</f>
        <v>4.3874433233263899E-2</v>
      </c>
    </row>
    <row r="157" spans="1:12" x14ac:dyDescent="0.25">
      <c r="A157" s="1" t="s">
        <v>552</v>
      </c>
      <c r="B157" s="16">
        <f>+'SCC x Ano'!B189/'SCC x Ano'!B157-1</f>
        <v>-4.3870599831707269E-2</v>
      </c>
      <c r="C157" s="16">
        <f>+'SCC x Ano'!C189/'SCC x Ano'!C157-1</f>
        <v>-0.7109675823012015</v>
      </c>
      <c r="D157" s="16">
        <f>+'SCC x Ano'!D189/'SCC x Ano'!D157-1</f>
        <v>0.16739133890617142</v>
      </c>
      <c r="E157" s="16">
        <f>+'SCC x Ano'!E189/'SCC x Ano'!E157-1</f>
        <v>1.5097422155864915</v>
      </c>
      <c r="F157" s="16">
        <f>+'SCC x Ano'!F189/'SCC x Ano'!F157-1</f>
        <v>0.15427597397852577</v>
      </c>
      <c r="G157" s="16">
        <f>+'SCC x Ano'!G189/'SCC x Ano'!G157-1</f>
        <v>0.22127043758208487</v>
      </c>
      <c r="H157" s="16">
        <f>+'SCC x Ano'!H189/'SCC x Ano'!H157-1</f>
        <v>4.1986414483021317E-2</v>
      </c>
      <c r="I157" s="16">
        <f>+'SCC x Ano'!I189/'SCC x Ano'!I157-1</f>
        <v>9.6908212654517545E-2</v>
      </c>
      <c r="J157" s="16">
        <f>+'SCC x Ano'!J189/'SCC x Ano'!J157-1</f>
        <v>-0.85648069854286712</v>
      </c>
      <c r="K157" s="16">
        <f>+'SCC x Ano'!K189/'SCC x Ano'!K157-1</f>
        <v>0.28839415906837873</v>
      </c>
      <c r="L157" s="16">
        <f>+'SCC x Ano'!L189/'SCC x Ano'!L157-1</f>
        <v>0.11143502820616913</v>
      </c>
    </row>
    <row r="158" spans="1:12" x14ac:dyDescent="0.25">
      <c r="A158" s="1" t="s">
        <v>553</v>
      </c>
      <c r="B158" s="16">
        <f>+'SCC x Ano'!B190/'SCC x Ano'!B158-1</f>
        <v>0.22519956727058354</v>
      </c>
      <c r="C158" s="16">
        <f>+'SCC x Ano'!C190/'SCC x Ano'!C158-1</f>
        <v>0.78165940331214223</v>
      </c>
      <c r="D158" s="16">
        <f>+'SCC x Ano'!D190/'SCC x Ano'!D158-1</f>
        <v>-0.10811629143433088</v>
      </c>
      <c r="E158" s="16">
        <f>+'SCC x Ano'!E190/'SCC x Ano'!E158-1</f>
        <v>1.0008808247710315</v>
      </c>
      <c r="F158" s="16">
        <f>+'SCC x Ano'!F190/'SCC x Ano'!F158-1</f>
        <v>5.0953216883747432E-2</v>
      </c>
      <c r="G158" s="16">
        <f>+'SCC x Ano'!G190/'SCC x Ano'!G158-1</f>
        <v>0.20764138174003421</v>
      </c>
      <c r="H158" s="16">
        <f>+'SCC x Ano'!H190/'SCC x Ano'!H158-1</f>
        <v>8.6576819027003982E-2</v>
      </c>
      <c r="I158" s="16">
        <f>+'SCC x Ano'!I190/'SCC x Ano'!I158-1</f>
        <v>-3.2571888739825527E-2</v>
      </c>
      <c r="J158" s="16">
        <f>+'SCC x Ano'!J190/'SCC x Ano'!J158-1</f>
        <v>-0.41012577563243346</v>
      </c>
      <c r="K158" s="16">
        <f>+'SCC x Ano'!K190/'SCC x Ano'!K158-1</f>
        <v>-2.2288503212712918E-3</v>
      </c>
      <c r="L158" s="16">
        <f>+'SCC x Ano'!L190/'SCC x Ano'!L158-1</f>
        <v>4.0984614190200386E-3</v>
      </c>
    </row>
    <row r="159" spans="1:12" x14ac:dyDescent="0.25">
      <c r="A159" s="1" t="s">
        <v>554</v>
      </c>
      <c r="B159" s="16">
        <f>+'SCC x Ano'!B191/'SCC x Ano'!B159-1</f>
        <v>0.22253640813101372</v>
      </c>
      <c r="C159" s="16">
        <f>+'SCC x Ano'!C191/'SCC x Ano'!C159-1</f>
        <v>0.29736843137526692</v>
      </c>
      <c r="D159" s="16">
        <f>+'SCC x Ano'!D191/'SCC x Ano'!D159-1</f>
        <v>7.6809551830242295E-2</v>
      </c>
      <c r="E159" s="16">
        <f>+'SCC x Ano'!E191/'SCC x Ano'!E159-1</f>
        <v>0.91955624733108143</v>
      </c>
      <c r="F159" s="16">
        <f>+'SCC x Ano'!F191/'SCC x Ano'!F159-1</f>
        <v>-1.6342918701139353E-2</v>
      </c>
      <c r="G159" s="16">
        <f>+'SCC x Ano'!G191/'SCC x Ano'!G159-1</f>
        <v>-5.6263183038423259E-2</v>
      </c>
      <c r="H159" s="16">
        <f>+'SCC x Ano'!H191/'SCC x Ano'!H159-1</f>
        <v>3.7849227262107377E-2</v>
      </c>
      <c r="I159" s="16">
        <f>+'SCC x Ano'!I191/'SCC x Ano'!I159-1</f>
        <v>6.2228347987646426E-2</v>
      </c>
      <c r="J159" s="16">
        <f>+'SCC x Ano'!J191/'SCC x Ano'!J159-1</f>
        <v>-0.17868050398218549</v>
      </c>
      <c r="K159" s="16">
        <f>+'SCC x Ano'!K191/'SCC x Ano'!K159-1</f>
        <v>-0.507210430912447</v>
      </c>
      <c r="L159" s="16">
        <f>+'SCC x Ano'!L191/'SCC x Ano'!L159-1</f>
        <v>-3.6352390094791298E-2</v>
      </c>
    </row>
    <row r="160" spans="1:12" x14ac:dyDescent="0.25">
      <c r="A160" s="1" t="s">
        <v>94</v>
      </c>
      <c r="B160" s="16">
        <f>+'SCC x Ano'!B192/'SCC x Ano'!B160-1</f>
        <v>0.15535150980536838</v>
      </c>
      <c r="C160" s="16">
        <f>+'SCC x Ano'!C192/'SCC x Ano'!C160-1</f>
        <v>7.300879407620986E-2</v>
      </c>
      <c r="D160" s="16">
        <f>+'SCC x Ano'!D192/'SCC x Ano'!D160-1</f>
        <v>3.0915927985455838E-2</v>
      </c>
      <c r="E160" s="16">
        <f>+'SCC x Ano'!E192/'SCC x Ano'!E160-1</f>
        <v>0.12749702830136478</v>
      </c>
      <c r="F160" s="16">
        <f>+'SCC x Ano'!F192/'SCC x Ano'!F160-1</f>
        <v>4.0459735340698799E-2</v>
      </c>
      <c r="G160" s="16">
        <f>+'SCC x Ano'!G192/'SCC x Ano'!G160-1</f>
        <v>0.1064112371146464</v>
      </c>
      <c r="H160" s="16">
        <f>+'SCC x Ano'!H192/'SCC x Ano'!H160-1</f>
        <v>0.14863511162859044</v>
      </c>
      <c r="I160" s="16">
        <f>+'SCC x Ano'!I192/'SCC x Ano'!I160-1</f>
        <v>1.935580566049766E-2</v>
      </c>
      <c r="J160" s="16">
        <f>+'SCC x Ano'!J192/'SCC x Ano'!J160-1</f>
        <v>6.5254528263942735E-2</v>
      </c>
      <c r="K160" s="16">
        <f>+'SCC x Ano'!K192/'SCC x Ano'!K160-1</f>
        <v>0.10850021902421747</v>
      </c>
      <c r="L160" s="16">
        <f>+'SCC x Ano'!L192/'SCC x Ano'!L160-1</f>
        <v>5.3436060252938011E-2</v>
      </c>
    </row>
    <row r="161" spans="1:12" x14ac:dyDescent="0.25">
      <c r="B161" s="18"/>
      <c r="C161" s="18"/>
      <c r="D161" s="18"/>
      <c r="E161" s="18"/>
      <c r="F161" s="18"/>
      <c r="G161" s="18"/>
      <c r="H161" s="18"/>
      <c r="I161" s="18"/>
      <c r="J161" s="18"/>
      <c r="K161" s="18"/>
    </row>
    <row r="162" spans="1:12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</row>
    <row r="163" spans="1:12" s="122" customFormat="1" x14ac:dyDescent="0.25">
      <c r="B163" s="122">
        <v>2013</v>
      </c>
      <c r="C163" s="122">
        <v>2013</v>
      </c>
      <c r="D163" s="122">
        <v>2013</v>
      </c>
      <c r="E163" s="122">
        <v>2013</v>
      </c>
      <c r="F163" s="122">
        <v>2013</v>
      </c>
      <c r="G163" s="122">
        <v>2013</v>
      </c>
      <c r="H163" s="122">
        <v>2013</v>
      </c>
      <c r="I163" s="122">
        <v>2013</v>
      </c>
      <c r="J163" s="122">
        <v>2013</v>
      </c>
      <c r="K163" s="122">
        <v>2013</v>
      </c>
      <c r="L163" s="122">
        <v>2013</v>
      </c>
    </row>
    <row r="164" spans="1:12" s="132" customFormat="1" x14ac:dyDescent="0.25">
      <c r="A164" s="122"/>
      <c r="B164" s="122" t="s">
        <v>779</v>
      </c>
      <c r="C164" s="122" t="s">
        <v>781</v>
      </c>
      <c r="D164" s="122" t="s">
        <v>23</v>
      </c>
      <c r="E164" s="122" t="s">
        <v>786</v>
      </c>
      <c r="F164" s="122" t="s">
        <v>787</v>
      </c>
      <c r="G164" s="122" t="s">
        <v>790</v>
      </c>
      <c r="H164" s="122" t="s">
        <v>25</v>
      </c>
      <c r="I164" s="122" t="s">
        <v>24</v>
      </c>
      <c r="J164" s="122" t="s">
        <v>35</v>
      </c>
      <c r="K164" s="122" t="s">
        <v>794</v>
      </c>
      <c r="L164" s="122" t="s">
        <v>938</v>
      </c>
    </row>
    <row r="165" spans="1:12" x14ac:dyDescent="0.25">
      <c r="A165" s="1" t="s">
        <v>528</v>
      </c>
      <c r="B165" s="16">
        <f>+'SCC x Ano'!B197/'SCC x Ano'!B165-1</f>
        <v>0.20631201679365807</v>
      </c>
      <c r="C165" s="16">
        <f>+'SCC x Ano'!C197/'SCC x Ano'!C165-1</f>
        <v>-0.21667145582686542</v>
      </c>
      <c r="D165" s="16">
        <f>+'SCC x Ano'!D197/'SCC x Ano'!D165-1</f>
        <v>8.3812524188884074E-2</v>
      </c>
      <c r="E165" s="16">
        <f>+'SCC x Ano'!E197/'SCC x Ano'!E165-1</f>
        <v>-2.0566055516955117E-3</v>
      </c>
      <c r="F165" s="16">
        <f>+'SCC x Ano'!F197/'SCC x Ano'!F165-1</f>
        <v>-3.5452123510704703E-2</v>
      </c>
      <c r="G165" s="16">
        <f>+'SCC x Ano'!G197/'SCC x Ano'!G165-1</f>
        <v>9.1700391957185934E-2</v>
      </c>
      <c r="H165" s="16">
        <f>+'SCC x Ano'!H197/'SCC x Ano'!H165-1</f>
        <v>9.1581492094209294E-2</v>
      </c>
      <c r="I165" s="16">
        <f>+'SCC x Ano'!I197/'SCC x Ano'!I165-1</f>
        <v>9.2213398762615029E-2</v>
      </c>
      <c r="J165" s="16">
        <f>+'SCC x Ano'!J197/'SCC x Ano'!J165-1</f>
        <v>3.293204610455696</v>
      </c>
      <c r="K165" s="16">
        <f>+'SCC x Ano'!K197/'SCC x Ano'!K165-1</f>
        <v>8.7737452555052942E-2</v>
      </c>
      <c r="L165" s="16">
        <f>+'SCC x Ano'!L197/'SCC x Ano'!L165-1</f>
        <v>6.019487551808389E-2</v>
      </c>
    </row>
    <row r="166" spans="1:12" x14ac:dyDescent="0.25">
      <c r="A166" s="1" t="s">
        <v>529</v>
      </c>
      <c r="B166" s="16">
        <f>+'SCC x Ano'!B198/'SCC x Ano'!B166-1</f>
        <v>-0.17632241152050776</v>
      </c>
      <c r="C166" s="16">
        <f>+'SCC x Ano'!C198/'SCC x Ano'!C166-1</f>
        <v>1.0995557082954841</v>
      </c>
      <c r="D166" s="16">
        <f>+'SCC x Ano'!D198/'SCC x Ano'!D166-1</f>
        <v>0.41003877679112488</v>
      </c>
      <c r="E166" s="16">
        <f>+'SCC x Ano'!E198/'SCC x Ano'!E166-1</f>
        <v>-1</v>
      </c>
      <c r="F166" s="16">
        <f>+'SCC x Ano'!F198/'SCC x Ano'!F166-1</f>
        <v>-3.8639435173315362E-2</v>
      </c>
      <c r="G166" s="16">
        <f>+'SCC x Ano'!G198/'SCC x Ano'!G166-1</f>
        <v>7.0156724709947271E-2</v>
      </c>
      <c r="H166" s="16">
        <f>+'SCC x Ano'!H198/'SCC x Ano'!H166-1</f>
        <v>0.15270760659608085</v>
      </c>
      <c r="I166" s="16">
        <f>+'SCC x Ano'!I198/'SCC x Ano'!I166-1</f>
        <v>-0.25233739122719434</v>
      </c>
      <c r="J166" s="16">
        <f>+'SCC x Ano'!J198/'SCC x Ano'!J166-1</f>
        <v>0.18316873808236123</v>
      </c>
      <c r="K166" s="16">
        <f>+'SCC x Ano'!K198/'SCC x Ano'!K166-1</f>
        <v>-0.27062191704112615</v>
      </c>
      <c r="L166" s="16">
        <f>+'SCC x Ano'!L198/'SCC x Ano'!L166-1</f>
        <v>0.1684468345813257</v>
      </c>
    </row>
    <row r="167" spans="1:12" x14ac:dyDescent="0.25">
      <c r="A167" s="1" t="s">
        <v>530</v>
      </c>
      <c r="B167" s="16">
        <f>+'SCC x Ano'!B199/'SCC x Ano'!B167-1</f>
        <v>0.11345682012784364</v>
      </c>
      <c r="C167" s="16">
        <f>+'SCC x Ano'!C199/'SCC x Ano'!C167-1</f>
        <v>6.3599695378173671E-3</v>
      </c>
      <c r="D167" s="16">
        <f>+'SCC x Ano'!D199/'SCC x Ano'!D167-1</f>
        <v>7.9145219567400282E-4</v>
      </c>
      <c r="E167" s="16">
        <f>+'SCC x Ano'!E199/'SCC x Ano'!E167-1</f>
        <v>1.4928141409143558E-2</v>
      </c>
      <c r="F167" s="16">
        <f>+'SCC x Ano'!F199/'SCC x Ano'!F167-1</f>
        <v>-0.11302088499388141</v>
      </c>
      <c r="G167" s="16">
        <f>+'SCC x Ano'!G199/'SCC x Ano'!G167-1</f>
        <v>-6.9475487063313079E-2</v>
      </c>
      <c r="H167" s="16">
        <f>+'SCC x Ano'!H199/'SCC x Ano'!H167-1</f>
        <v>0.82986532244796618</v>
      </c>
      <c r="I167" s="16">
        <f>+'SCC x Ano'!I199/'SCC x Ano'!I167-1</f>
        <v>0.4557529832473779</v>
      </c>
      <c r="J167" s="16">
        <f>+'SCC x Ano'!J199/'SCC x Ano'!J167-1</f>
        <v>1.5203201777256501</v>
      </c>
      <c r="K167" s="16">
        <f>+'SCC x Ano'!K199/'SCC x Ano'!K167-1</f>
        <v>-4.1872694167438773E-2</v>
      </c>
      <c r="L167" s="16">
        <f>+'SCC x Ano'!L199/'SCC x Ano'!L167-1</f>
        <v>2.396630000979294E-2</v>
      </c>
    </row>
    <row r="168" spans="1:12" x14ac:dyDescent="0.25">
      <c r="A168" s="1" t="s">
        <v>531</v>
      </c>
      <c r="B168" s="16">
        <f>+'SCC x Ano'!B200/'SCC x Ano'!B168-1</f>
        <v>-0.12643215305517841</v>
      </c>
      <c r="C168" s="16">
        <f>+'SCC x Ano'!C200/'SCC x Ano'!C168-1</f>
        <v>-0.24405787356861974</v>
      </c>
      <c r="D168" s="16">
        <f>+'SCC x Ano'!D200/'SCC x Ano'!D168-1</f>
        <v>0.18759988457526555</v>
      </c>
      <c r="E168" s="16">
        <f>+'SCC x Ano'!E200/'SCC x Ano'!E168-1</f>
        <v>-0.4922200201673147</v>
      </c>
      <c r="F168" s="16">
        <f>+'SCC x Ano'!F200/'SCC x Ano'!F168-1</f>
        <v>-0.12739441077253855</v>
      </c>
      <c r="G168" s="16">
        <f>+'SCC x Ano'!G200/'SCC x Ano'!G168-1</f>
        <v>-6.5380094037681746E-2</v>
      </c>
      <c r="H168" s="16">
        <f>+'SCC x Ano'!H200/'SCC x Ano'!H168-1</f>
        <v>0.17414283809295639</v>
      </c>
      <c r="I168" s="16">
        <f>+'SCC x Ano'!I200/'SCC x Ano'!I168-1</f>
        <v>-0.16612970944348648</v>
      </c>
      <c r="J168" s="16">
        <f>+'SCC x Ano'!J200/'SCC x Ano'!J168-1</f>
        <v>-7.9453715888584742E-2</v>
      </c>
      <c r="K168" s="16">
        <f>+'SCC x Ano'!K200/'SCC x Ano'!K168-1</f>
        <v>-0.12286180652209666</v>
      </c>
      <c r="L168" s="16">
        <f>+'SCC x Ano'!L200/'SCC x Ano'!L168-1</f>
        <v>2.9748997784764253E-2</v>
      </c>
    </row>
    <row r="169" spans="1:12" x14ac:dyDescent="0.25">
      <c r="A169" s="1" t="s">
        <v>532</v>
      </c>
      <c r="B169" s="16">
        <f>+'SCC x Ano'!B201/'SCC x Ano'!B169-1</f>
        <v>0.52947415780657625</v>
      </c>
      <c r="C169" s="16">
        <f>+'SCC x Ano'!C201/'SCC x Ano'!C169-1</f>
        <v>0.23123067535493935</v>
      </c>
      <c r="D169" s="16">
        <f>+'SCC x Ano'!D201/'SCC x Ano'!D169-1</f>
        <v>7.5219103957524514E-3</v>
      </c>
      <c r="E169" s="16">
        <f>+'SCC x Ano'!E201/'SCC x Ano'!E169-1</f>
        <v>5.9857118444133217E-3</v>
      </c>
      <c r="F169" s="16">
        <f>+'SCC x Ano'!F201/'SCC x Ano'!F169-1</f>
        <v>2.3397920780714454E-3</v>
      </c>
      <c r="G169" s="16">
        <f>+'SCC x Ano'!G201/'SCC x Ano'!G169-1</f>
        <v>6.3862022001330843E-2</v>
      </c>
      <c r="H169" s="16">
        <f>+'SCC x Ano'!H201/'SCC x Ano'!H169-1</f>
        <v>3.8826393834800577E-2</v>
      </c>
      <c r="I169" s="16">
        <f>+'SCC x Ano'!I201/'SCC x Ano'!I169-1</f>
        <v>0.14965964541449983</v>
      </c>
      <c r="J169" s="16">
        <f>+'SCC x Ano'!J201/'SCC x Ano'!J169-1</f>
        <v>0.19224727716662371</v>
      </c>
      <c r="K169" s="16">
        <f>+'SCC x Ano'!K201/'SCC x Ano'!K169-1</f>
        <v>1.2752955155820311E-2</v>
      </c>
      <c r="L169" s="16">
        <f>+'SCC x Ano'!L201/'SCC x Ano'!L169-1</f>
        <v>6.0085447308265039E-2</v>
      </c>
    </row>
    <row r="170" spans="1:12" x14ac:dyDescent="0.25">
      <c r="A170" s="1" t="s">
        <v>533</v>
      </c>
      <c r="B170" s="16">
        <f>+'SCC x Ano'!B202/'SCC x Ano'!B170-1</f>
        <v>8.8451602413363251E-2</v>
      </c>
      <c r="C170" s="16">
        <f>+'SCC x Ano'!C202/'SCC x Ano'!C170-1</f>
        <v>4.3046049620966533</v>
      </c>
      <c r="D170" s="16">
        <f>+'SCC x Ano'!D202/'SCC x Ano'!D170-1</f>
        <v>5.8988037277161842E-2</v>
      </c>
      <c r="E170" s="16" t="e">
        <f>+'SCC x Ano'!E202/'SCC x Ano'!E170-1</f>
        <v>#DIV/0!</v>
      </c>
      <c r="F170" s="16">
        <f>+'SCC x Ano'!F202/'SCC x Ano'!F170-1</f>
        <v>0.19964506528709003</v>
      </c>
      <c r="G170" s="16">
        <f>+'SCC x Ano'!G202/'SCC x Ano'!G170-1</f>
        <v>4.31393450946429E-2</v>
      </c>
      <c r="H170" s="16">
        <f>+'SCC x Ano'!H202/'SCC x Ano'!H170-1</f>
        <v>1.3649901185088233</v>
      </c>
      <c r="I170" s="16">
        <f>+'SCC x Ano'!I202/'SCC x Ano'!I170-1</f>
        <v>-0.1107742229309856</v>
      </c>
      <c r="J170" s="16">
        <f>+'SCC x Ano'!J202/'SCC x Ano'!J170-1</f>
        <v>2.5577421684454427E-2</v>
      </c>
      <c r="K170" s="16">
        <f>+'SCC x Ano'!K202/'SCC x Ano'!K170-1</f>
        <v>-3.0093433969399008E-2</v>
      </c>
      <c r="L170" s="16">
        <f>+'SCC x Ano'!L202/'SCC x Ano'!L170-1</f>
        <v>0.14924347418130801</v>
      </c>
    </row>
    <row r="171" spans="1:12" x14ac:dyDescent="0.25">
      <c r="A171" s="1" t="s">
        <v>534</v>
      </c>
      <c r="B171" s="16">
        <f>+'SCC x Ano'!B203/'SCC x Ano'!B171-1</f>
        <v>-2.8606831920196862E-2</v>
      </c>
      <c r="C171" s="16">
        <f>+'SCC x Ano'!C203/'SCC x Ano'!C171-1</f>
        <v>-0.19458127570189965</v>
      </c>
      <c r="D171" s="16">
        <f>+'SCC x Ano'!D203/'SCC x Ano'!D171-1</f>
        <v>6.3743787712846611E-2</v>
      </c>
      <c r="E171" s="16" t="e">
        <f>+'SCC x Ano'!E203/'SCC x Ano'!E171-1</f>
        <v>#DIV/0!</v>
      </c>
      <c r="F171" s="16">
        <f>+'SCC x Ano'!F203/'SCC x Ano'!F171-1</f>
        <v>0.30474543376732166</v>
      </c>
      <c r="G171" s="16">
        <f>+'SCC x Ano'!G203/'SCC x Ano'!G171-1</f>
        <v>0.24963643021009441</v>
      </c>
      <c r="H171" s="16">
        <f>+'SCC x Ano'!H203/'SCC x Ano'!H171-1</f>
        <v>0.83262423181130485</v>
      </c>
      <c r="I171" s="16">
        <f>+'SCC x Ano'!I203/'SCC x Ano'!I171-1</f>
        <v>6.0295810780629733E-2</v>
      </c>
      <c r="J171" s="16" t="e">
        <f>+'SCC x Ano'!J203/'SCC x Ano'!J171-1</f>
        <v>#DIV/0!</v>
      </c>
      <c r="K171" s="16">
        <f>+'SCC x Ano'!K203/'SCC x Ano'!K171-1</f>
        <v>-0.22071280991459774</v>
      </c>
      <c r="L171" s="16">
        <f>+'SCC x Ano'!L203/'SCC x Ano'!L171-1</f>
        <v>0.13854609946241436</v>
      </c>
    </row>
    <row r="172" spans="1:12" x14ac:dyDescent="0.25">
      <c r="A172" s="1" t="s">
        <v>535</v>
      </c>
      <c r="B172" s="16">
        <f>+'SCC x Ano'!B204/'SCC x Ano'!B172-1</f>
        <v>0.31492621465521409</v>
      </c>
      <c r="C172" s="16">
        <f>+'SCC x Ano'!C204/'SCC x Ano'!C172-1</f>
        <v>0.29550503390465432</v>
      </c>
      <c r="D172" s="16">
        <f>+'SCC x Ano'!D204/'SCC x Ano'!D172-1</f>
        <v>7.2514676943097101E-2</v>
      </c>
      <c r="E172" s="16">
        <f>+'SCC x Ano'!E204/'SCC x Ano'!E172-1</f>
        <v>1.5815380659020919</v>
      </c>
      <c r="F172" s="16">
        <f>+'SCC x Ano'!F204/'SCC x Ano'!F172-1</f>
        <v>2.6585661153775142E-3</v>
      </c>
      <c r="G172" s="16">
        <f>+'SCC x Ano'!G204/'SCC x Ano'!G172-1</f>
        <v>9.204041043173361E-2</v>
      </c>
      <c r="H172" s="16">
        <f>+'SCC x Ano'!H204/'SCC x Ano'!H172-1</f>
        <v>0.23700714063209283</v>
      </c>
      <c r="I172" s="16">
        <f>+'SCC x Ano'!I204/'SCC x Ano'!I172-1</f>
        <v>2.9909639563316492E-2</v>
      </c>
      <c r="J172" s="16">
        <f>+'SCC x Ano'!J204/'SCC x Ano'!J172-1</f>
        <v>2.8739491422773655E-2</v>
      </c>
      <c r="K172" s="16">
        <f>+'SCC x Ano'!K204/'SCC x Ano'!K172-1</f>
        <v>-0.11125224112016019</v>
      </c>
      <c r="L172" s="16">
        <f>+'SCC x Ano'!L204/'SCC x Ano'!L172-1</f>
        <v>5.6778209092311682E-2</v>
      </c>
    </row>
    <row r="173" spans="1:12" x14ac:dyDescent="0.25">
      <c r="A173" s="1" t="s">
        <v>536</v>
      </c>
      <c r="B173" s="16">
        <f>+'SCC x Ano'!B205/'SCC x Ano'!B173-1</f>
        <v>0.19610871032031763</v>
      </c>
      <c r="C173" s="16">
        <f>+'SCC x Ano'!C205/'SCC x Ano'!C173-1</f>
        <v>-4.1362385179065098E-2</v>
      </c>
      <c r="D173" s="16">
        <f>+'SCC x Ano'!D205/'SCC x Ano'!D173-1</f>
        <v>0.14119879298757909</v>
      </c>
      <c r="E173" s="16">
        <f>+'SCC x Ano'!E205/'SCC x Ano'!E173-1</f>
        <v>0.40737433663910672</v>
      </c>
      <c r="F173" s="16">
        <f>+'SCC x Ano'!F205/'SCC x Ano'!F173-1</f>
        <v>7.4470518504766936E-2</v>
      </c>
      <c r="G173" s="16">
        <f>+'SCC x Ano'!G205/'SCC x Ano'!G173-1</f>
        <v>0.16161254115633539</v>
      </c>
      <c r="H173" s="16">
        <f>+'SCC x Ano'!H205/'SCC x Ano'!H173-1</f>
        <v>0.35602447943536752</v>
      </c>
      <c r="I173" s="16">
        <f>+'SCC x Ano'!I205/'SCC x Ano'!I173-1</f>
        <v>-3.2577812194848899E-2</v>
      </c>
      <c r="J173" s="16">
        <f>+'SCC x Ano'!J205/'SCC x Ano'!J173-1</f>
        <v>0.89939340760034758</v>
      </c>
      <c r="K173" s="16">
        <f>+'SCC x Ano'!K205/'SCC x Ano'!K173-1</f>
        <v>0.42021460180767711</v>
      </c>
      <c r="L173" s="16">
        <f>+'SCC x Ano'!L205/'SCC x Ano'!L173-1</f>
        <v>0.14696063172250762</v>
      </c>
    </row>
    <row r="174" spans="1:12" x14ac:dyDescent="0.25">
      <c r="A174" s="1" t="s">
        <v>537</v>
      </c>
      <c r="B174" s="16">
        <f>+'SCC x Ano'!B206/'SCC x Ano'!B174-1</f>
        <v>0.26963679359509629</v>
      </c>
      <c r="C174" s="16">
        <f>+'SCC x Ano'!C206/'SCC x Ano'!C174-1</f>
        <v>0.1689803719253562</v>
      </c>
      <c r="D174" s="16">
        <f>+'SCC x Ano'!D206/'SCC x Ano'!D174-1</f>
        <v>0.10556186739977469</v>
      </c>
      <c r="E174" s="16">
        <f>+'SCC x Ano'!E206/'SCC x Ano'!E174-1</f>
        <v>0.89718023293562577</v>
      </c>
      <c r="F174" s="16">
        <f>+'SCC x Ano'!F206/'SCC x Ano'!F174-1</f>
        <v>2.1704876453572775E-2</v>
      </c>
      <c r="G174" s="16">
        <f>+'SCC x Ano'!G206/'SCC x Ano'!G174-1</f>
        <v>2.7470782071118638E-2</v>
      </c>
      <c r="H174" s="16">
        <f>+'SCC x Ano'!H206/'SCC x Ano'!H174-1</f>
        <v>0.10714309422625257</v>
      </c>
      <c r="I174" s="16">
        <f>+'SCC x Ano'!I206/'SCC x Ano'!I174-1</f>
        <v>3.8507154194388216E-2</v>
      </c>
      <c r="J174" s="16">
        <f>+'SCC x Ano'!J206/'SCC x Ano'!J174-1</f>
        <v>-0.90857802936751897</v>
      </c>
      <c r="K174" s="16">
        <f>+'SCC x Ano'!K206/'SCC x Ano'!K174-1</f>
        <v>4.0930018956534697E-2</v>
      </c>
      <c r="L174" s="16">
        <f>+'SCC x Ano'!L206/'SCC x Ano'!L174-1</f>
        <v>7.4414732187703558E-2</v>
      </c>
    </row>
    <row r="175" spans="1:12" x14ac:dyDescent="0.25">
      <c r="A175" s="1" t="s">
        <v>538</v>
      </c>
      <c r="B175" s="16">
        <f>+'SCC x Ano'!B207/'SCC x Ano'!B175-1</f>
        <v>0.14216639426757749</v>
      </c>
      <c r="C175" s="16">
        <f>+'SCC x Ano'!C207/'SCC x Ano'!C175-1</f>
        <v>0.171928054031802</v>
      </c>
      <c r="D175" s="16">
        <f>+'SCC x Ano'!D207/'SCC x Ano'!D175-1</f>
        <v>-0.12352177640442086</v>
      </c>
      <c r="E175" s="16">
        <f>+'SCC x Ano'!E207/'SCC x Ano'!E175-1</f>
        <v>0.36649081360285596</v>
      </c>
      <c r="F175" s="16">
        <f>+'SCC x Ano'!F207/'SCC x Ano'!F175-1</f>
        <v>7.9744218509825382E-2</v>
      </c>
      <c r="G175" s="16">
        <f>+'SCC x Ano'!G207/'SCC x Ano'!G175-1</f>
        <v>9.5467197317334884E-2</v>
      </c>
      <c r="H175" s="16">
        <f>+'SCC x Ano'!H207/'SCC x Ano'!H175-1</f>
        <v>7.0815929467222816E-2</v>
      </c>
      <c r="I175" s="16">
        <f>+'SCC x Ano'!I207/'SCC x Ano'!I175-1</f>
        <v>0.12345275632212394</v>
      </c>
      <c r="J175" s="16">
        <f>+'SCC x Ano'!J207/'SCC x Ano'!J175-1</f>
        <v>0.10181273788459921</v>
      </c>
      <c r="K175" s="16">
        <f>+'SCC x Ano'!K207/'SCC x Ano'!K175-1</f>
        <v>-2.5866539735817207E-2</v>
      </c>
      <c r="L175" s="16">
        <f>+'SCC x Ano'!L207/'SCC x Ano'!L175-1</f>
        <v>-4.6717845922472856E-2</v>
      </c>
    </row>
    <row r="176" spans="1:12" x14ac:dyDescent="0.25">
      <c r="A176" s="1" t="s">
        <v>539</v>
      </c>
      <c r="B176" s="16">
        <f>+'SCC x Ano'!B208/'SCC x Ano'!B176-1</f>
        <v>0.17554436915012883</v>
      </c>
      <c r="C176" s="16">
        <f>+'SCC x Ano'!C208/'SCC x Ano'!C176-1</f>
        <v>-0.73092685571527904</v>
      </c>
      <c r="D176" s="16">
        <f>+'SCC x Ano'!D208/'SCC x Ano'!D176-1</f>
        <v>2.2940955681311603E-2</v>
      </c>
      <c r="E176" s="16">
        <f>+'SCC x Ano'!E208/'SCC x Ano'!E176-1</f>
        <v>-3.6772493862466948E-3</v>
      </c>
      <c r="F176" s="16">
        <f>+'SCC x Ano'!F208/'SCC x Ano'!F176-1</f>
        <v>0.10708840229151795</v>
      </c>
      <c r="G176" s="16">
        <f>+'SCC x Ano'!G208/'SCC x Ano'!G176-1</f>
        <v>0.31328624920325931</v>
      </c>
      <c r="H176" s="16">
        <f>+'SCC x Ano'!H208/'SCC x Ano'!H176-1</f>
        <v>0.16660847980156235</v>
      </c>
      <c r="I176" s="16">
        <f>+'SCC x Ano'!I208/'SCC x Ano'!I176-1</f>
        <v>-3.6977460735749257E-2</v>
      </c>
      <c r="J176" s="16">
        <f>+'SCC x Ano'!J208/'SCC x Ano'!J176-1</f>
        <v>-1</v>
      </c>
      <c r="K176" s="16">
        <f>+'SCC x Ano'!K208/'SCC x Ano'!K176-1</f>
        <v>0.2972370310278718</v>
      </c>
      <c r="L176" s="16">
        <f>+'SCC x Ano'!L208/'SCC x Ano'!L176-1</f>
        <v>8.846535022581925E-3</v>
      </c>
    </row>
    <row r="177" spans="1:12" x14ac:dyDescent="0.25">
      <c r="A177" s="1" t="s">
        <v>540</v>
      </c>
      <c r="B177" s="16">
        <f>+'SCC x Ano'!B209/'SCC x Ano'!B177-1</f>
        <v>-0.67804225642265603</v>
      </c>
      <c r="C177" s="16">
        <f>+'SCC x Ano'!C209/'SCC x Ano'!C177-1</f>
        <v>6.1184887977343561E-3</v>
      </c>
      <c r="D177" s="16">
        <f>+'SCC x Ano'!D209/'SCC x Ano'!D177-1</f>
        <v>0.10976422311825651</v>
      </c>
      <c r="E177" s="16">
        <f>+'SCC x Ano'!E209/'SCC x Ano'!E177-1</f>
        <v>1.8655629453601397</v>
      </c>
      <c r="F177" s="16">
        <f>+'SCC x Ano'!F209/'SCC x Ano'!F177-1</f>
        <v>0.1548327097355775</v>
      </c>
      <c r="G177" s="16">
        <f>+'SCC x Ano'!G209/'SCC x Ano'!G177-1</f>
        <v>0.56111979366062448</v>
      </c>
      <c r="H177" s="16">
        <f>+'SCC x Ano'!H209/'SCC x Ano'!H177-1</f>
        <v>0.14907987369020903</v>
      </c>
      <c r="I177" s="16">
        <f>+'SCC x Ano'!I209/'SCC x Ano'!I177-1</f>
        <v>-0.10985550691476198</v>
      </c>
      <c r="J177" s="16">
        <f>+'SCC x Ano'!J209/'SCC x Ano'!J177-1</f>
        <v>0.61572292753091817</v>
      </c>
      <c r="K177" s="16">
        <f>+'SCC x Ano'!K209/'SCC x Ano'!K177-1</f>
        <v>7.8130100722347162E-2</v>
      </c>
      <c r="L177" s="16">
        <f>+'SCC x Ano'!L209/'SCC x Ano'!L177-1</f>
        <v>4.0819829902508431E-2</v>
      </c>
    </row>
    <row r="178" spans="1:12" x14ac:dyDescent="0.25">
      <c r="A178" s="1" t="s">
        <v>541</v>
      </c>
      <c r="B178" s="16">
        <f>+'SCC x Ano'!B210/'SCC x Ano'!B178-1</f>
        <v>0.19367140685736883</v>
      </c>
      <c r="C178" s="16">
        <f>+'SCC x Ano'!C210/'SCC x Ano'!C178-1</f>
        <v>0.50000889986225916</v>
      </c>
      <c r="D178" s="16">
        <f>+'SCC x Ano'!D210/'SCC x Ano'!D178-1</f>
        <v>6.1354906278805244E-2</v>
      </c>
      <c r="E178" s="16">
        <f>+'SCC x Ano'!E210/'SCC x Ano'!E178-1</f>
        <v>1.3453552704235103</v>
      </c>
      <c r="F178" s="16">
        <f>+'SCC x Ano'!F210/'SCC x Ano'!F178-1</f>
        <v>-0.13870902566303789</v>
      </c>
      <c r="G178" s="16">
        <f>+'SCC x Ano'!G210/'SCC x Ano'!G178-1</f>
        <v>6.0398606544229017E-2</v>
      </c>
      <c r="H178" s="16">
        <f>+'SCC x Ano'!H210/'SCC x Ano'!H178-1</f>
        <v>0.17495881796336432</v>
      </c>
      <c r="I178" s="16">
        <f>+'SCC x Ano'!I210/'SCC x Ano'!I178-1</f>
        <v>0.18594256868050851</v>
      </c>
      <c r="J178" s="16">
        <f>+'SCC x Ano'!J210/'SCC x Ano'!J178-1</f>
        <v>0.24351741306985319</v>
      </c>
      <c r="K178" s="16">
        <f>+'SCC x Ano'!K210/'SCC x Ano'!K178-1</f>
        <v>-0.13884625207519441</v>
      </c>
      <c r="L178" s="16">
        <f>+'SCC x Ano'!L210/'SCC x Ano'!L178-1</f>
        <v>9.9050101161497484E-3</v>
      </c>
    </row>
    <row r="179" spans="1:12" x14ac:dyDescent="0.25">
      <c r="A179" s="1" t="s">
        <v>542</v>
      </c>
      <c r="B179" s="16">
        <f>+'SCC x Ano'!B211/'SCC x Ano'!B179-1</f>
        <v>0.46511805310218057</v>
      </c>
      <c r="C179" s="16">
        <f>+'SCC x Ano'!C211/'SCC x Ano'!C179-1</f>
        <v>0.77976202868952349</v>
      </c>
      <c r="D179" s="16">
        <f>+'SCC x Ano'!D211/'SCC x Ano'!D179-1</f>
        <v>4.7451085887043165E-2</v>
      </c>
      <c r="E179" s="16">
        <f>+'SCC x Ano'!E211/'SCC x Ano'!E179-1</f>
        <v>-0.20462718849087602</v>
      </c>
      <c r="F179" s="16">
        <f>+'SCC x Ano'!F211/'SCC x Ano'!F179-1</f>
        <v>0.10660426814755142</v>
      </c>
      <c r="G179" s="16">
        <f>+'SCC x Ano'!G211/'SCC x Ano'!G179-1</f>
        <v>-1.0331243434890558E-2</v>
      </c>
      <c r="H179" s="16">
        <f>+'SCC x Ano'!H211/'SCC x Ano'!H179-1</f>
        <v>0.17235709656320952</v>
      </c>
      <c r="I179" s="16">
        <f>+'SCC x Ano'!I211/'SCC x Ano'!I179-1</f>
        <v>-0.16762277760352207</v>
      </c>
      <c r="J179" s="16">
        <f>+'SCC x Ano'!J211/'SCC x Ano'!J179-1</f>
        <v>7.5018511004170785E-2</v>
      </c>
      <c r="K179" s="16">
        <f>+'SCC x Ano'!K211/'SCC x Ano'!K179-1</f>
        <v>6.0766370115670654E-2</v>
      </c>
      <c r="L179" s="16">
        <f>+'SCC x Ano'!L211/'SCC x Ano'!L179-1</f>
        <v>0.11543031943238113</v>
      </c>
    </row>
    <row r="180" spans="1:12" x14ac:dyDescent="0.25">
      <c r="A180" s="1" t="s">
        <v>543</v>
      </c>
      <c r="B180" s="16">
        <f>+'SCC x Ano'!B212/'SCC x Ano'!B180-1</f>
        <v>0.17354835890306664</v>
      </c>
      <c r="C180" s="16">
        <f>+'SCC x Ano'!C212/'SCC x Ano'!C180-1</f>
        <v>0.32856689801918981</v>
      </c>
      <c r="D180" s="16">
        <f>+'SCC x Ano'!D212/'SCC x Ano'!D180-1</f>
        <v>2.5520731294434551E-2</v>
      </c>
      <c r="E180" s="16">
        <f>+'SCC x Ano'!E212/'SCC x Ano'!E180-1</f>
        <v>0.21110163407575455</v>
      </c>
      <c r="F180" s="16">
        <f>+'SCC x Ano'!F212/'SCC x Ano'!F180-1</f>
        <v>-2.8149356331984565E-2</v>
      </c>
      <c r="G180" s="16">
        <f>+'SCC x Ano'!G212/'SCC x Ano'!G180-1</f>
        <v>0.1037970993187991</v>
      </c>
      <c r="H180" s="16">
        <f>+'SCC x Ano'!H212/'SCC x Ano'!H180-1</f>
        <v>8.230303508677661E-2</v>
      </c>
      <c r="I180" s="16">
        <f>+'SCC x Ano'!I212/'SCC x Ano'!I180-1</f>
        <v>-6.3375211477359472E-2</v>
      </c>
      <c r="J180" s="16">
        <f>+'SCC x Ano'!J212/'SCC x Ano'!J180-1</f>
        <v>-1.6563400532694117E-2</v>
      </c>
      <c r="K180" s="16">
        <f>+'SCC x Ano'!K212/'SCC x Ano'!K180-1</f>
        <v>-7.2012259517463706E-2</v>
      </c>
      <c r="L180" s="16">
        <f>+'SCC x Ano'!L212/'SCC x Ano'!L180-1</f>
        <v>1.6500933603869505E-2</v>
      </c>
    </row>
    <row r="181" spans="1:12" x14ac:dyDescent="0.25">
      <c r="A181" s="1" t="s">
        <v>544</v>
      </c>
      <c r="B181" s="16">
        <f>+'SCC x Ano'!B213/'SCC x Ano'!B181-1</f>
        <v>3.7005485315040332E-3</v>
      </c>
      <c r="C181" s="16">
        <f>+'SCC x Ano'!C213/'SCC x Ano'!C181-1</f>
        <v>-3.9575361200070547E-2</v>
      </c>
      <c r="D181" s="16">
        <f>+'SCC x Ano'!D213/'SCC x Ano'!D181-1</f>
        <v>6.9616244787377157E-2</v>
      </c>
      <c r="E181" s="16">
        <f>+'SCC x Ano'!E213/'SCC x Ano'!E181-1</f>
        <v>0.17464009020291171</v>
      </c>
      <c r="F181" s="16">
        <f>+'SCC x Ano'!F213/'SCC x Ano'!F181-1</f>
        <v>3.1215974070701202E-2</v>
      </c>
      <c r="G181" s="16">
        <f>+'SCC x Ano'!G213/'SCC x Ano'!G181-1</f>
        <v>6.1145498279853161E-2</v>
      </c>
      <c r="H181" s="16">
        <f>+'SCC x Ano'!H213/'SCC x Ano'!H181-1</f>
        <v>-4.1336182192919235E-4</v>
      </c>
      <c r="I181" s="16">
        <f>+'SCC x Ano'!I213/'SCC x Ano'!I181-1</f>
        <v>-6.1384749983158238E-2</v>
      </c>
      <c r="J181" s="16">
        <f>+'SCC x Ano'!J213/'SCC x Ano'!J181-1</f>
        <v>-0.13191357277153315</v>
      </c>
      <c r="K181" s="16">
        <f>+'SCC x Ano'!K213/'SCC x Ano'!K181-1</f>
        <v>6.2347104158668065E-2</v>
      </c>
      <c r="L181" s="16">
        <f>+'SCC x Ano'!L213/'SCC x Ano'!L181-1</f>
        <v>3.6611691728950069E-2</v>
      </c>
    </row>
    <row r="182" spans="1:12" x14ac:dyDescent="0.25">
      <c r="A182" s="1" t="s">
        <v>545</v>
      </c>
      <c r="B182" s="16">
        <f>+'SCC x Ano'!B214/'SCC x Ano'!B182-1</f>
        <v>0.19499604950385896</v>
      </c>
      <c r="C182" s="16">
        <f>+'SCC x Ano'!C214/'SCC x Ano'!C182-1</f>
        <v>0.64689353367675317</v>
      </c>
      <c r="D182" s="16">
        <f>+'SCC x Ano'!D214/'SCC x Ano'!D182-1</f>
        <v>6.6426046895774915E-2</v>
      </c>
      <c r="E182" s="16">
        <f>+'SCC x Ano'!E214/'SCC x Ano'!E182-1</f>
        <v>1.1470170137654283</v>
      </c>
      <c r="F182" s="16">
        <f>+'SCC x Ano'!F214/'SCC x Ano'!F182-1</f>
        <v>6.5622650757356737E-2</v>
      </c>
      <c r="G182" s="16">
        <f>+'SCC x Ano'!G214/'SCC x Ano'!G182-1</f>
        <v>0.16896896178428111</v>
      </c>
      <c r="H182" s="16">
        <f>+'SCC x Ano'!H214/'SCC x Ano'!H182-1</f>
        <v>0.12391437623111412</v>
      </c>
      <c r="I182" s="16">
        <f>+'SCC x Ano'!I214/'SCC x Ano'!I182-1</f>
        <v>-2.2458652197393292E-2</v>
      </c>
      <c r="J182" s="16">
        <f>+'SCC x Ano'!J214/'SCC x Ano'!J182-1</f>
        <v>8.2474168873498677E-3</v>
      </c>
      <c r="K182" s="16">
        <f>+'SCC x Ano'!K214/'SCC x Ano'!K182-1</f>
        <v>9.2508249057116965E-2</v>
      </c>
      <c r="L182" s="16">
        <f>+'SCC x Ano'!L214/'SCC x Ano'!L182-1</f>
        <v>9.1277163051460608E-2</v>
      </c>
    </row>
    <row r="183" spans="1:12" x14ac:dyDescent="0.25">
      <c r="A183" s="1" t="s">
        <v>546</v>
      </c>
      <c r="B183" s="16">
        <f>+'SCC x Ano'!B215/'SCC x Ano'!B183-1</f>
        <v>3.4302667176870694E-2</v>
      </c>
      <c r="C183" s="16">
        <f>+'SCC x Ano'!C215/'SCC x Ano'!C183-1</f>
        <v>5.7762442233792122E-2</v>
      </c>
      <c r="D183" s="16">
        <f>+'SCC x Ano'!D215/'SCC x Ano'!D183-1</f>
        <v>-7.9322517121117819E-2</v>
      </c>
      <c r="E183" s="16">
        <f>+'SCC x Ano'!E215/'SCC x Ano'!E183-1</f>
        <v>4.5907601328166292E-2</v>
      </c>
      <c r="F183" s="16">
        <f>+'SCC x Ano'!F215/'SCC x Ano'!F183-1</f>
        <v>-1.7395891567369537E-2</v>
      </c>
      <c r="G183" s="16">
        <f>+'SCC x Ano'!G215/'SCC x Ano'!G183-1</f>
        <v>7.161625135184102E-2</v>
      </c>
      <c r="H183" s="16">
        <f>+'SCC x Ano'!H215/'SCC x Ano'!H183-1</f>
        <v>0.22240638978824578</v>
      </c>
      <c r="I183" s="16">
        <f>+'SCC x Ano'!I215/'SCC x Ano'!I183-1</f>
        <v>-4.4677277025914508E-2</v>
      </c>
      <c r="J183" s="16">
        <f>+'SCC x Ano'!J215/'SCC x Ano'!J183-1</f>
        <v>-3.0530199593971075E-3</v>
      </c>
      <c r="K183" s="16">
        <f>+'SCC x Ano'!K215/'SCC x Ano'!K183-1</f>
        <v>5.2321099634672796E-2</v>
      </c>
      <c r="L183" s="16">
        <f>+'SCC x Ano'!L215/'SCC x Ano'!L183-1</f>
        <v>-4.6549272611202563E-2</v>
      </c>
    </row>
    <row r="184" spans="1:12" x14ac:dyDescent="0.25">
      <c r="A184" s="1" t="s">
        <v>547</v>
      </c>
      <c r="B184" s="16">
        <f>+'SCC x Ano'!B216/'SCC x Ano'!B184-1</f>
        <v>4.6573221075490778E-2</v>
      </c>
      <c r="C184" s="16">
        <f>+'SCC x Ano'!C216/'SCC x Ano'!C184-1</f>
        <v>5.622930967599471E-3</v>
      </c>
      <c r="D184" s="16">
        <f>+'SCC x Ano'!D216/'SCC x Ano'!D184-1</f>
        <v>-3.0921039529447247E-2</v>
      </c>
      <c r="E184" s="16">
        <f>+'SCC x Ano'!E216/'SCC x Ano'!E184-1</f>
        <v>0.42861198042200921</v>
      </c>
      <c r="F184" s="16">
        <f>+'SCC x Ano'!F216/'SCC x Ano'!F184-1</f>
        <v>-6.5302570388838799E-3</v>
      </c>
      <c r="G184" s="16">
        <f>+'SCC x Ano'!G216/'SCC x Ano'!G184-1</f>
        <v>-9.4971995699362211E-3</v>
      </c>
      <c r="H184" s="16">
        <f>+'SCC x Ano'!H216/'SCC x Ano'!H184-1</f>
        <v>0.17063461546981928</v>
      </c>
      <c r="I184" s="16">
        <f>+'SCC x Ano'!I216/'SCC x Ano'!I184-1</f>
        <v>3.7368819673335052E-2</v>
      </c>
      <c r="J184" s="16">
        <f>+'SCC x Ano'!J216/'SCC x Ano'!J184-1</f>
        <v>-2.3532577581711123E-2</v>
      </c>
      <c r="K184" s="16">
        <f>+'SCC x Ano'!K216/'SCC x Ano'!K184-1</f>
        <v>1.149820429218984E-2</v>
      </c>
      <c r="L184" s="16">
        <f>+'SCC x Ano'!L216/'SCC x Ano'!L184-1</f>
        <v>5.8019315427562113E-3</v>
      </c>
    </row>
    <row r="185" spans="1:12" x14ac:dyDescent="0.25">
      <c r="A185" s="1" t="s">
        <v>548</v>
      </c>
      <c r="B185" s="16">
        <f>+'SCC x Ano'!B217/'SCC x Ano'!B185-1</f>
        <v>0.15350187319615927</v>
      </c>
      <c r="C185" s="16">
        <f>+'SCC x Ano'!C217/'SCC x Ano'!C185-1</f>
        <v>-0.15690981174488816</v>
      </c>
      <c r="D185" s="16">
        <f>+'SCC x Ano'!D217/'SCC x Ano'!D185-1</f>
        <v>7.7730667041215229E-2</v>
      </c>
      <c r="E185" s="16">
        <f>+'SCC x Ano'!E217/'SCC x Ano'!E185-1</f>
        <v>0.33104384061597458</v>
      </c>
      <c r="F185" s="16">
        <f>+'SCC x Ano'!F217/'SCC x Ano'!F185-1</f>
        <v>1.5706023604546759E-2</v>
      </c>
      <c r="G185" s="16">
        <f>+'SCC x Ano'!G217/'SCC x Ano'!G185-1</f>
        <v>-4.1687376837470036E-2</v>
      </c>
      <c r="H185" s="16">
        <f>+'SCC x Ano'!H217/'SCC x Ano'!H185-1</f>
        <v>0.26056311560731693</v>
      </c>
      <c r="I185" s="16">
        <f>+'SCC x Ano'!I217/'SCC x Ano'!I185-1</f>
        <v>-7.0856418874808424E-3</v>
      </c>
      <c r="J185" s="16">
        <f>+'SCC x Ano'!J217/'SCC x Ano'!J185-1</f>
        <v>0.36856929406453265</v>
      </c>
      <c r="K185" s="16">
        <f>+'SCC x Ano'!K217/'SCC x Ano'!K185-1</f>
        <v>-0.11673672801535062</v>
      </c>
      <c r="L185" s="16">
        <f>+'SCC x Ano'!L217/'SCC x Ano'!L185-1</f>
        <v>4.566063387461039E-2</v>
      </c>
    </row>
    <row r="186" spans="1:12" x14ac:dyDescent="0.25">
      <c r="A186" s="1" t="s">
        <v>549</v>
      </c>
      <c r="B186" s="16">
        <f>+'SCC x Ano'!B218/'SCC x Ano'!B186-1</f>
        <v>0.10591030298877291</v>
      </c>
      <c r="C186" s="16">
        <f>+'SCC x Ano'!C218/'SCC x Ano'!C186-1</f>
        <v>6.6272731818111108E-2</v>
      </c>
      <c r="D186" s="16">
        <f>+'SCC x Ano'!D218/'SCC x Ano'!D186-1</f>
        <v>0.10449651963769391</v>
      </c>
      <c r="E186" s="16">
        <f>+'SCC x Ano'!E218/'SCC x Ano'!E186-1</f>
        <v>0.36502625403920996</v>
      </c>
      <c r="F186" s="16">
        <f>+'SCC x Ano'!F218/'SCC x Ano'!F186-1</f>
        <v>3.0504877192567781E-2</v>
      </c>
      <c r="G186" s="16">
        <f>+'SCC x Ano'!G218/'SCC x Ano'!G186-1</f>
        <v>4.6428562249843264E-2</v>
      </c>
      <c r="H186" s="16">
        <f>+'SCC x Ano'!H218/'SCC x Ano'!H186-1</f>
        <v>0.18218300919824171</v>
      </c>
      <c r="I186" s="16">
        <f>+'SCC x Ano'!I218/'SCC x Ano'!I186-1</f>
        <v>-0.16612501254211309</v>
      </c>
      <c r="J186" s="16">
        <f>+'SCC x Ano'!J218/'SCC x Ano'!J186-1</f>
        <v>-3.567752428438864E-2</v>
      </c>
      <c r="K186" s="16">
        <f>+'SCC x Ano'!K218/'SCC x Ano'!K186-1</f>
        <v>9.5637060657297601E-2</v>
      </c>
      <c r="L186" s="16">
        <f>+'SCC x Ano'!L218/'SCC x Ano'!L186-1</f>
        <v>7.7915576722033641E-2</v>
      </c>
    </row>
    <row r="187" spans="1:12" x14ac:dyDescent="0.25">
      <c r="A187" s="1" t="s">
        <v>550</v>
      </c>
      <c r="B187" s="16">
        <f>+'SCC x Ano'!B219/'SCC x Ano'!B187-1</f>
        <v>9.730074945874545E-2</v>
      </c>
      <c r="C187" s="16">
        <f>+'SCC x Ano'!C219/'SCC x Ano'!C187-1</f>
        <v>7.8109842469675783E-4</v>
      </c>
      <c r="D187" s="16">
        <f>+'SCC x Ano'!D219/'SCC x Ano'!D187-1</f>
        <v>9.2630069684710437E-2</v>
      </c>
      <c r="E187" s="16">
        <f>+'SCC x Ano'!E219/'SCC x Ano'!E187-1</f>
        <v>0.64574658427606058</v>
      </c>
      <c r="F187" s="16">
        <f>+'SCC x Ano'!F219/'SCC x Ano'!F187-1</f>
        <v>4.7175134569090726E-3</v>
      </c>
      <c r="G187" s="16">
        <f>+'SCC x Ano'!G219/'SCC x Ano'!G187-1</f>
        <v>5.6908869824262132E-2</v>
      </c>
      <c r="H187" s="16">
        <f>+'SCC x Ano'!H219/'SCC x Ano'!H187-1</f>
        <v>0.43549562381362805</v>
      </c>
      <c r="I187" s="16">
        <f>+'SCC x Ano'!I219/'SCC x Ano'!I187-1</f>
        <v>-2.5930436576503846E-2</v>
      </c>
      <c r="J187" s="16">
        <f>+'SCC x Ano'!J219/'SCC x Ano'!J187-1</f>
        <v>0.3669944996413117</v>
      </c>
      <c r="K187" s="16">
        <f>+'SCC x Ano'!K219/'SCC x Ano'!K187-1</f>
        <v>5.3453661973771105E-2</v>
      </c>
      <c r="L187" s="16">
        <f>+'SCC x Ano'!L219/'SCC x Ano'!L187-1</f>
        <v>6.3245035304028807E-2</v>
      </c>
    </row>
    <row r="188" spans="1:12" x14ac:dyDescent="0.25">
      <c r="A188" s="1" t="s">
        <v>551</v>
      </c>
      <c r="B188" s="16">
        <f>+'SCC x Ano'!B220/'SCC x Ano'!B188-1</f>
        <v>0.22488708089980269</v>
      </c>
      <c r="C188" s="16">
        <f>+'SCC x Ano'!C220/'SCC x Ano'!C188-1</f>
        <v>-1.3921736645874927E-2</v>
      </c>
      <c r="D188" s="16">
        <f>+'SCC x Ano'!D220/'SCC x Ano'!D188-1</f>
        <v>5.9966455280917597E-2</v>
      </c>
      <c r="E188" s="16">
        <f>+'SCC x Ano'!E220/'SCC x Ano'!E188-1</f>
        <v>-0.22084616557713077</v>
      </c>
      <c r="F188" s="16">
        <f>+'SCC x Ano'!F220/'SCC x Ano'!F188-1</f>
        <v>4.6473147267908521E-2</v>
      </c>
      <c r="G188" s="16">
        <f>+'SCC x Ano'!G220/'SCC x Ano'!G188-1</f>
        <v>7.0903612242706693E-2</v>
      </c>
      <c r="H188" s="16">
        <f>+'SCC x Ano'!H220/'SCC x Ano'!H188-1</f>
        <v>0.6644465250006828</v>
      </c>
      <c r="I188" s="16">
        <f>+'SCC x Ano'!I220/'SCC x Ano'!I188-1</f>
        <v>-3.9543608066137992E-2</v>
      </c>
      <c r="J188" s="16">
        <f>+'SCC x Ano'!J220/'SCC x Ano'!J188-1</f>
        <v>2.7604876731961534</v>
      </c>
      <c r="K188" s="16">
        <f>+'SCC x Ano'!K220/'SCC x Ano'!K188-1</f>
        <v>0.21764893966164589</v>
      </c>
      <c r="L188" s="16">
        <f>+'SCC x Ano'!L220/'SCC x Ano'!L188-1</f>
        <v>0.10817047463242591</v>
      </c>
    </row>
    <row r="189" spans="1:12" x14ac:dyDescent="0.25">
      <c r="A189" s="1" t="s">
        <v>552</v>
      </c>
      <c r="B189" s="16">
        <f>+'SCC x Ano'!B221/'SCC x Ano'!B189-1</f>
        <v>8.8021622053780613E-2</v>
      </c>
      <c r="C189" s="16">
        <f>+'SCC x Ano'!C221/'SCC x Ano'!C189-1</f>
        <v>0.1488170818867538</v>
      </c>
      <c r="D189" s="16">
        <f>+'SCC x Ano'!D221/'SCC x Ano'!D189-1</f>
        <v>0.12296948580207068</v>
      </c>
      <c r="E189" s="16">
        <f>+'SCC x Ano'!E221/'SCC x Ano'!E189-1</f>
        <v>-0.72108439664669044</v>
      </c>
      <c r="F189" s="16">
        <f>+'SCC x Ano'!F221/'SCC x Ano'!F189-1</f>
        <v>-8.2399347520722976E-2</v>
      </c>
      <c r="G189" s="16">
        <f>+'SCC x Ano'!G221/'SCC x Ano'!G189-1</f>
        <v>-9.2695101304833161E-2</v>
      </c>
      <c r="H189" s="16">
        <f>+'SCC x Ano'!H221/'SCC x Ano'!H189-1</f>
        <v>0.24443544974788356</v>
      </c>
      <c r="I189" s="16">
        <f>+'SCC x Ano'!I221/'SCC x Ano'!I189-1</f>
        <v>0.1106320355725503</v>
      </c>
      <c r="J189" s="16">
        <f>+'SCC x Ano'!J221/'SCC x Ano'!J189-1</f>
        <v>-0.10309634175161742</v>
      </c>
      <c r="K189" s="16">
        <f>+'SCC x Ano'!K221/'SCC x Ano'!K189-1</f>
        <v>5.6106231199684053E-2</v>
      </c>
      <c r="L189" s="16">
        <f>+'SCC x Ano'!L221/'SCC x Ano'!L189-1</f>
        <v>2.0790713026695995E-2</v>
      </c>
    </row>
    <row r="190" spans="1:12" x14ac:dyDescent="0.25">
      <c r="A190" s="1" t="s">
        <v>553</v>
      </c>
      <c r="B190" s="16">
        <f>+'SCC x Ano'!B222/'SCC x Ano'!B190-1</f>
        <v>0.1097197972247328</v>
      </c>
      <c r="C190" s="16">
        <f>+'SCC x Ano'!C222/'SCC x Ano'!C190-1</f>
        <v>-0.22999757030630485</v>
      </c>
      <c r="D190" s="16">
        <f>+'SCC x Ano'!D222/'SCC x Ano'!D190-1</f>
        <v>0.19825685249717306</v>
      </c>
      <c r="E190" s="16">
        <f>+'SCC x Ano'!E222/'SCC x Ano'!E190-1</f>
        <v>0.31597682350258949</v>
      </c>
      <c r="F190" s="16">
        <f>+'SCC x Ano'!F222/'SCC x Ano'!F190-1</f>
        <v>1.8657407420180627E-2</v>
      </c>
      <c r="G190" s="16">
        <f>+'SCC x Ano'!G222/'SCC x Ano'!G190-1</f>
        <v>4.1161875743965126E-2</v>
      </c>
      <c r="H190" s="16">
        <f>+'SCC x Ano'!H222/'SCC x Ano'!H190-1</f>
        <v>0.19058808070734745</v>
      </c>
      <c r="I190" s="16">
        <f>+'SCC x Ano'!I222/'SCC x Ano'!I190-1</f>
        <v>0.18111757293651309</v>
      </c>
      <c r="J190" s="16">
        <f>+'SCC x Ano'!J222/'SCC x Ano'!J190-1</f>
        <v>1.0051037563045062</v>
      </c>
      <c r="K190" s="16">
        <f>+'SCC x Ano'!K222/'SCC x Ano'!K190-1</f>
        <v>4.66187944833798E-2</v>
      </c>
      <c r="L190" s="16">
        <f>+'SCC x Ano'!L222/'SCC x Ano'!L190-1</f>
        <v>0.10413676158936647</v>
      </c>
    </row>
    <row r="191" spans="1:12" x14ac:dyDescent="0.25">
      <c r="A191" s="1" t="s">
        <v>554</v>
      </c>
      <c r="B191" s="16">
        <f>+'SCC x Ano'!B223/'SCC x Ano'!B191-1</f>
        <v>0.25779750394249445</v>
      </c>
      <c r="C191" s="16">
        <f>+'SCC x Ano'!C223/'SCC x Ano'!C191-1</f>
        <v>0.30672221821060708</v>
      </c>
      <c r="D191" s="16">
        <f>+'SCC x Ano'!D223/'SCC x Ano'!D191-1</f>
        <v>7.0676917126504479E-2</v>
      </c>
      <c r="E191" s="16">
        <f>+'SCC x Ano'!E223/'SCC x Ano'!E191-1</f>
        <v>0.48919472921534424</v>
      </c>
      <c r="F191" s="16">
        <f>+'SCC x Ano'!F223/'SCC x Ano'!F191-1</f>
        <v>8.1737871644282256E-2</v>
      </c>
      <c r="G191" s="16">
        <f>+'SCC x Ano'!G223/'SCC x Ano'!G191-1</f>
        <v>5.1307771832447502E-2</v>
      </c>
      <c r="H191" s="16">
        <f>+'SCC x Ano'!H223/'SCC x Ano'!H191-1</f>
        <v>0.3219504697785065</v>
      </c>
      <c r="I191" s="16">
        <f>+'SCC x Ano'!I223/'SCC x Ano'!I191-1</f>
        <v>0.1439147032084267</v>
      </c>
      <c r="J191" s="16">
        <f>+'SCC x Ano'!J223/'SCC x Ano'!J191-1</f>
        <v>0.40587881774781742</v>
      </c>
      <c r="K191" s="16">
        <f>+'SCC x Ano'!K223/'SCC x Ano'!K191-1</f>
        <v>-2.2667478090509841E-2</v>
      </c>
      <c r="L191" s="16">
        <f>+'SCC x Ano'!L223/'SCC x Ano'!L191-1</f>
        <v>8.1308178133579601E-2</v>
      </c>
    </row>
    <row r="192" spans="1:12" x14ac:dyDescent="0.25">
      <c r="A192" s="1" t="s">
        <v>94</v>
      </c>
      <c r="B192" s="16">
        <f>+'SCC x Ano'!B224/'SCC x Ano'!B192-1</f>
        <v>4.3784072446091393E-2</v>
      </c>
      <c r="C192" s="16">
        <f>+'SCC x Ano'!C224/'SCC x Ano'!C192-1</f>
        <v>2.5226036411385655E-2</v>
      </c>
      <c r="D192" s="16">
        <f>+'SCC x Ano'!D224/'SCC x Ano'!D192-1</f>
        <v>-8.2813528905325562E-3</v>
      </c>
      <c r="E192" s="16">
        <f>+'SCC x Ano'!E224/'SCC x Ano'!E192-1</f>
        <v>0.36537968613277472</v>
      </c>
      <c r="F192" s="16">
        <f>+'SCC x Ano'!F224/'SCC x Ano'!F192-1</f>
        <v>7.2498447739111072E-3</v>
      </c>
      <c r="G192" s="16">
        <f>+'SCC x Ano'!G224/'SCC x Ano'!G192-1</f>
        <v>3.0094562237688249E-2</v>
      </c>
      <c r="H192" s="16">
        <f>+'SCC x Ano'!H224/'SCC x Ano'!H192-1</f>
        <v>0.18923741709472464</v>
      </c>
      <c r="I192" s="16">
        <f>+'SCC x Ano'!I224/'SCC x Ano'!I192-1</f>
        <v>5.0089850069632291E-3</v>
      </c>
      <c r="J192" s="16">
        <f>+'SCC x Ano'!J224/'SCC x Ano'!J192-1</f>
        <v>8.1223859453665614E-2</v>
      </c>
      <c r="K192" s="16">
        <f>+'SCC x Ano'!K224/'SCC x Ano'!K192-1</f>
        <v>1.6743406343316503E-2</v>
      </c>
      <c r="L192" s="16">
        <f>+'SCC x Ano'!L224/'SCC x Ano'!L192-1</f>
        <v>1.4916986267195398E-2</v>
      </c>
    </row>
    <row r="193" spans="1:12" x14ac:dyDescent="0.25">
      <c r="B193" s="17"/>
      <c r="C193" s="17"/>
      <c r="D193" s="17"/>
      <c r="E193" s="17"/>
      <c r="F193" s="17"/>
      <c r="G193" s="17"/>
      <c r="H193" s="17"/>
      <c r="I193" s="17"/>
      <c r="J193" s="17"/>
      <c r="K193" s="17"/>
    </row>
    <row r="194" spans="1:12" x14ac:dyDescent="0.25">
      <c r="A194" s="1"/>
    </row>
    <row r="195" spans="1:12" s="122" customFormat="1" x14ac:dyDescent="0.25">
      <c r="B195" s="122">
        <v>2014</v>
      </c>
      <c r="C195" s="122">
        <v>2014</v>
      </c>
      <c r="D195" s="122">
        <v>2014</v>
      </c>
      <c r="E195" s="122">
        <v>2014</v>
      </c>
      <c r="F195" s="122">
        <v>2014</v>
      </c>
      <c r="G195" s="122">
        <v>2014</v>
      </c>
      <c r="H195" s="122">
        <v>2014</v>
      </c>
      <c r="I195" s="122">
        <v>2014</v>
      </c>
      <c r="J195" s="122">
        <v>2014</v>
      </c>
      <c r="K195" s="122">
        <v>2014</v>
      </c>
      <c r="L195" s="122">
        <v>2014</v>
      </c>
    </row>
    <row r="196" spans="1:12" s="132" customFormat="1" x14ac:dyDescent="0.25">
      <c r="A196" s="122"/>
      <c r="B196" s="122" t="s">
        <v>779</v>
      </c>
      <c r="C196" s="122" t="s">
        <v>781</v>
      </c>
      <c r="D196" s="122" t="s">
        <v>23</v>
      </c>
      <c r="E196" s="122" t="s">
        <v>786</v>
      </c>
      <c r="F196" s="122" t="s">
        <v>787</v>
      </c>
      <c r="G196" s="122" t="s">
        <v>790</v>
      </c>
      <c r="H196" s="122" t="s">
        <v>25</v>
      </c>
      <c r="I196" s="122" t="s">
        <v>24</v>
      </c>
      <c r="J196" s="122" t="s">
        <v>35</v>
      </c>
      <c r="K196" s="122" t="s">
        <v>794</v>
      </c>
      <c r="L196" s="122" t="s">
        <v>938</v>
      </c>
    </row>
    <row r="197" spans="1:12" x14ac:dyDescent="0.25">
      <c r="A197" s="1" t="s">
        <v>528</v>
      </c>
      <c r="B197" s="16">
        <f>+'SCC x Ano'!B229/'SCC x Ano'!B197-1</f>
        <v>-9.4029147178218864E-2</v>
      </c>
      <c r="C197" s="16">
        <f>+'SCC x Ano'!C229/'SCC x Ano'!C197-1</f>
        <v>0.86300050097366099</v>
      </c>
      <c r="D197" s="16">
        <f>+'SCC x Ano'!D229/'SCC x Ano'!D197-1</f>
        <v>0.10720384928539373</v>
      </c>
      <c r="E197" s="16">
        <f>+'SCC x Ano'!E229/'SCC x Ano'!E197-1</f>
        <v>0.17820503837885959</v>
      </c>
      <c r="F197" s="16">
        <f>+'SCC x Ano'!F229/'SCC x Ano'!F197-1</f>
        <v>0.19973634063881796</v>
      </c>
      <c r="G197" s="16">
        <f>+'SCC x Ano'!G229/'SCC x Ano'!G197-1</f>
        <v>0.10678406538489993</v>
      </c>
      <c r="H197" s="16">
        <f>+'SCC x Ano'!H229/'SCC x Ano'!H197-1</f>
        <v>-0.2394561814514482</v>
      </c>
      <c r="I197" s="16">
        <f>+'SCC x Ano'!I229/'SCC x Ano'!I197-1</f>
        <v>-4.5257630465287524E-2</v>
      </c>
      <c r="J197" s="16">
        <f>+'SCC x Ano'!J229/'SCC x Ano'!J197-1</f>
        <v>5.9902851332961138E-2</v>
      </c>
      <c r="K197" s="16">
        <f>+'SCC x Ano'!K229/'SCC x Ano'!K197-1</f>
        <v>0.66702143543202652</v>
      </c>
      <c r="L197" s="16">
        <f>+'SCC x Ano'!L229/'SCC x Ano'!L197-1</f>
        <v>0.11884489340088433</v>
      </c>
    </row>
    <row r="198" spans="1:12" x14ac:dyDescent="0.25">
      <c r="A198" s="1" t="s">
        <v>529</v>
      </c>
      <c r="B198" s="16">
        <f>+'SCC x Ano'!B230/'SCC x Ano'!B198-1</f>
        <v>0.21275751545954869</v>
      </c>
      <c r="C198" s="16">
        <f>+'SCC x Ano'!C230/'SCC x Ano'!C198-1</f>
        <v>0.49127704597883848</v>
      </c>
      <c r="D198" s="16">
        <f>+'SCC x Ano'!D230/'SCC x Ano'!D198-1</f>
        <v>1.9738732023451E-2</v>
      </c>
      <c r="E198" s="16" t="e">
        <f>+'SCC x Ano'!E230/'SCC x Ano'!E198-1</f>
        <v>#DIV/0!</v>
      </c>
      <c r="F198" s="16">
        <f>+'SCC x Ano'!F230/'SCC x Ano'!F198-1</f>
        <v>0.24269560288776715</v>
      </c>
      <c r="G198" s="16">
        <f>+'SCC x Ano'!G230/'SCC x Ano'!G198-1</f>
        <v>-8.9497856215281502E-4</v>
      </c>
      <c r="H198" s="16">
        <f>+'SCC x Ano'!H230/'SCC x Ano'!H198-1</f>
        <v>-0.25843803844072089</v>
      </c>
      <c r="I198" s="16">
        <f>+'SCC x Ano'!I230/'SCC x Ano'!I198-1</f>
        <v>0.14514765726084633</v>
      </c>
      <c r="J198" s="16">
        <f>+'SCC x Ano'!J230/'SCC x Ano'!J198-1</f>
        <v>-0.10395319475611042</v>
      </c>
      <c r="K198" s="16">
        <f>+'SCC x Ano'!K230/'SCC x Ano'!K198-1</f>
        <v>1.6239210896149991E-2</v>
      </c>
      <c r="L198" s="16">
        <f>+'SCC x Ano'!L230/'SCC x Ano'!L198-1</f>
        <v>6.6522443985188362E-2</v>
      </c>
    </row>
    <row r="199" spans="1:12" x14ac:dyDescent="0.25">
      <c r="A199" s="1" t="s">
        <v>530</v>
      </c>
      <c r="B199" s="16">
        <f>+'SCC x Ano'!B231/'SCC x Ano'!B199-1</f>
        <v>0.13079654226278947</v>
      </c>
      <c r="C199" s="16">
        <f>+'SCC x Ano'!C231/'SCC x Ano'!C199-1</f>
        <v>0.13352530621367498</v>
      </c>
      <c r="D199" s="16">
        <f>+'SCC x Ano'!D231/'SCC x Ano'!D199-1</f>
        <v>0.1047736597793496</v>
      </c>
      <c r="E199" s="16">
        <f>+'SCC x Ano'!E231/'SCC x Ano'!E199-1</f>
        <v>-0.17978253444146153</v>
      </c>
      <c r="F199" s="16">
        <f>+'SCC x Ano'!F231/'SCC x Ano'!F199-1</f>
        <v>0.10137472173005468</v>
      </c>
      <c r="G199" s="16">
        <f>+'SCC x Ano'!G231/'SCC x Ano'!G199-1</f>
        <v>1.9537968386476479E-2</v>
      </c>
      <c r="H199" s="16">
        <f>+'SCC x Ano'!H231/'SCC x Ano'!H199-1</f>
        <v>-0.48154449733705595</v>
      </c>
      <c r="I199" s="16">
        <f>+'SCC x Ano'!I231/'SCC x Ano'!I199-1</f>
        <v>-0.3233723721911782</v>
      </c>
      <c r="J199" s="16">
        <f>+'SCC x Ano'!J231/'SCC x Ano'!J199-1</f>
        <v>-0.73979879239575208</v>
      </c>
      <c r="K199" s="16">
        <f>+'SCC x Ano'!K231/'SCC x Ano'!K199-1</f>
        <v>-2.5374376657443021E-2</v>
      </c>
      <c r="L199" s="16">
        <f>+'SCC x Ano'!L231/'SCC x Ano'!L199-1</f>
        <v>3.9545074445035855E-2</v>
      </c>
    </row>
    <row r="200" spans="1:12" x14ac:dyDescent="0.25">
      <c r="A200" s="1" t="s">
        <v>531</v>
      </c>
      <c r="B200" s="16">
        <f>+'SCC x Ano'!B232/'SCC x Ano'!B200-1</f>
        <v>0.55675522380052023</v>
      </c>
      <c r="C200" s="16">
        <f>+'SCC x Ano'!C232/'SCC x Ano'!C200-1</f>
        <v>-0.62327392751550148</v>
      </c>
      <c r="D200" s="16">
        <f>+'SCC x Ano'!D232/'SCC x Ano'!D200-1</f>
        <v>3.1642521824653214E-2</v>
      </c>
      <c r="E200" s="16">
        <f>+'SCC x Ano'!E232/'SCC x Ano'!E200-1</f>
        <v>-1</v>
      </c>
      <c r="F200" s="16">
        <f>+'SCC x Ano'!F232/'SCC x Ano'!F200-1</f>
        <v>-1.5774266625484201E-2</v>
      </c>
      <c r="G200" s="16">
        <f>+'SCC x Ano'!G232/'SCC x Ano'!G200-1</f>
        <v>0.48824529511586401</v>
      </c>
      <c r="H200" s="16">
        <f>+'SCC x Ano'!H232/'SCC x Ano'!H200-1</f>
        <v>0.45066403921551412</v>
      </c>
      <c r="I200" s="16">
        <f>+'SCC x Ano'!I232/'SCC x Ano'!I200-1</f>
        <v>-7.176930758067368E-2</v>
      </c>
      <c r="J200" s="16">
        <f>+'SCC x Ano'!J232/'SCC x Ano'!J200-1</f>
        <v>6.2785174813484446E-3</v>
      </c>
      <c r="K200" s="16">
        <f>+'SCC x Ano'!K232/'SCC x Ano'!K200-1</f>
        <v>1.0458362571809139</v>
      </c>
      <c r="L200" s="16">
        <f>+'SCC x Ano'!L232/'SCC x Ano'!L200-1</f>
        <v>6.3215704829168384E-2</v>
      </c>
    </row>
    <row r="201" spans="1:12" x14ac:dyDescent="0.25">
      <c r="A201" s="1" t="s">
        <v>532</v>
      </c>
      <c r="B201" s="16">
        <f>+'SCC x Ano'!B233/'SCC x Ano'!B201-1</f>
        <v>0.18770424606229463</v>
      </c>
      <c r="C201" s="16">
        <f>+'SCC x Ano'!C233/'SCC x Ano'!C201-1</f>
        <v>0.14882423985976256</v>
      </c>
      <c r="D201" s="16">
        <f>+'SCC x Ano'!D233/'SCC x Ano'!D201-1</f>
        <v>2.5147303545193234E-2</v>
      </c>
      <c r="E201" s="16">
        <f>+'SCC x Ano'!E233/'SCC x Ano'!E201-1</f>
        <v>-2.3618404450867603E-2</v>
      </c>
      <c r="F201" s="16">
        <f>+'SCC x Ano'!F233/'SCC x Ano'!F201-1</f>
        <v>6.8651951896857799E-2</v>
      </c>
      <c r="G201" s="16">
        <f>+'SCC x Ano'!G233/'SCC x Ano'!G201-1</f>
        <v>0.10784812167715185</v>
      </c>
      <c r="H201" s="16">
        <f>+'SCC x Ano'!H233/'SCC x Ano'!H201-1</f>
        <v>1.9952222794503309</v>
      </c>
      <c r="I201" s="16">
        <f>+'SCC x Ano'!I233/'SCC x Ano'!I201-1</f>
        <v>0.15214914581558814</v>
      </c>
      <c r="J201" s="16">
        <f>+'SCC x Ano'!J233/'SCC x Ano'!J201-1</f>
        <v>-5.3349587692098743E-2</v>
      </c>
      <c r="K201" s="16">
        <f>+'SCC x Ano'!K233/'SCC x Ano'!K201-1</f>
        <v>0.2327397857262925</v>
      </c>
      <c r="L201" s="16">
        <f>+'SCC x Ano'!L233/'SCC x Ano'!L201-1</f>
        <v>7.6700272496267319E-2</v>
      </c>
    </row>
    <row r="202" spans="1:12" x14ac:dyDescent="0.25">
      <c r="A202" s="1" t="s">
        <v>533</v>
      </c>
      <c r="B202" s="16">
        <f>+'SCC x Ano'!B234/'SCC x Ano'!B202-1</f>
        <v>0.28812766953625712</v>
      </c>
      <c r="C202" s="16">
        <f>+'SCC x Ano'!C234/'SCC x Ano'!C202-1</f>
        <v>-2.0490161701833709E-2</v>
      </c>
      <c r="D202" s="16">
        <f>+'SCC x Ano'!D234/'SCC x Ano'!D202-1</f>
        <v>0.12856524423221094</v>
      </c>
      <c r="E202" s="16" t="e">
        <f>+'SCC x Ano'!E234/'SCC x Ano'!E202-1</f>
        <v>#DIV/0!</v>
      </c>
      <c r="F202" s="16">
        <f>+'SCC x Ano'!F234/'SCC x Ano'!F202-1</f>
        <v>-7.7307628324017053E-3</v>
      </c>
      <c r="G202" s="16">
        <f>+'SCC x Ano'!G234/'SCC x Ano'!G202-1</f>
        <v>0.42931388910383883</v>
      </c>
      <c r="H202" s="16">
        <f>+'SCC x Ano'!H234/'SCC x Ano'!H202-1</f>
        <v>8.7118040344555947E-3</v>
      </c>
      <c r="I202" s="16">
        <f>+'SCC x Ano'!I234/'SCC x Ano'!I202-1</f>
        <v>-0.33186117995071351</v>
      </c>
      <c r="J202" s="16">
        <f>+'SCC x Ano'!J234/'SCC x Ano'!J202-1</f>
        <v>-0.12487468193847839</v>
      </c>
      <c r="K202" s="16">
        <f>+'SCC x Ano'!K234/'SCC x Ano'!K202-1</f>
        <v>-0.2942942459118536</v>
      </c>
      <c r="L202" s="16">
        <f>+'SCC x Ano'!L234/'SCC x Ano'!L202-1</f>
        <v>6.0407886485645879E-2</v>
      </c>
    </row>
    <row r="203" spans="1:12" x14ac:dyDescent="0.25">
      <c r="A203" s="1" t="s">
        <v>534</v>
      </c>
      <c r="B203" s="16">
        <f>+'SCC x Ano'!B235/'SCC x Ano'!B203-1</f>
        <v>5.1667655079146613E-2</v>
      </c>
      <c r="C203" s="16">
        <f>+'SCC x Ano'!C235/'SCC x Ano'!C203-1</f>
        <v>0.29371997145983619</v>
      </c>
      <c r="D203" s="16">
        <f>+'SCC x Ano'!D235/'SCC x Ano'!D203-1</f>
        <v>0.12495073321253525</v>
      </c>
      <c r="E203" s="16">
        <f>+'SCC x Ano'!E235/'SCC x Ano'!E203-1</f>
        <v>2.1662801551676378</v>
      </c>
      <c r="F203" s="16">
        <f>+'SCC x Ano'!F235/'SCC x Ano'!F203-1</f>
        <v>-9.4727968340060142E-2</v>
      </c>
      <c r="G203" s="16">
        <f>+'SCC x Ano'!G235/'SCC x Ano'!G203-1</f>
        <v>0.10820093611573345</v>
      </c>
      <c r="H203" s="16">
        <f>+'SCC x Ano'!H235/'SCC x Ano'!H203-1</f>
        <v>1.9382970624315377E-5</v>
      </c>
      <c r="I203" s="16">
        <f>+'SCC x Ano'!I235/'SCC x Ano'!I203-1</f>
        <v>3.7896794833503611E-2</v>
      </c>
      <c r="J203" s="16">
        <f>+'SCC x Ano'!J235/'SCC x Ano'!J203-1</f>
        <v>0.68213094006247355</v>
      </c>
      <c r="K203" s="16">
        <f>+'SCC x Ano'!K235/'SCC x Ano'!K203-1</f>
        <v>-7.9544837137420998E-2</v>
      </c>
      <c r="L203" s="16">
        <f>+'SCC x Ano'!L235/'SCC x Ano'!L203-1</f>
        <v>3.1968614405053941E-2</v>
      </c>
    </row>
    <row r="204" spans="1:12" x14ac:dyDescent="0.25">
      <c r="A204" s="1" t="s">
        <v>535</v>
      </c>
      <c r="B204" s="16">
        <f>+'SCC x Ano'!B236/'SCC x Ano'!B204-1</f>
        <v>0.16033896781982127</v>
      </c>
      <c r="C204" s="16">
        <f>+'SCC x Ano'!C236/'SCC x Ano'!C204-1</f>
        <v>0.20313329902328014</v>
      </c>
      <c r="D204" s="16">
        <f>+'SCC x Ano'!D236/'SCC x Ano'!D204-1</f>
        <v>1.9528868920056341E-2</v>
      </c>
      <c r="E204" s="16">
        <f>+'SCC x Ano'!E236/'SCC x Ano'!E204-1</f>
        <v>0.53546188059671307</v>
      </c>
      <c r="F204" s="16">
        <f>+'SCC x Ano'!F236/'SCC x Ano'!F204-1</f>
        <v>2.0678034766984599E-2</v>
      </c>
      <c r="G204" s="16">
        <f>+'SCC x Ano'!G236/'SCC x Ano'!G204-1</f>
        <v>0.26036174211584573</v>
      </c>
      <c r="H204" s="16">
        <f>+'SCC x Ano'!H236/'SCC x Ano'!H204-1</f>
        <v>-0.16125174833115852</v>
      </c>
      <c r="I204" s="16">
        <f>+'SCC x Ano'!I236/'SCC x Ano'!I204-1</f>
        <v>-0.33860961577845072</v>
      </c>
      <c r="J204" s="16">
        <f>+'SCC x Ano'!J236/'SCC x Ano'!J204-1</f>
        <v>-0.19396389948766568</v>
      </c>
      <c r="K204" s="16">
        <f>+'SCC x Ano'!K236/'SCC x Ano'!K204-1</f>
        <v>-5.8092192740336168E-2</v>
      </c>
      <c r="L204" s="16">
        <f>+'SCC x Ano'!L236/'SCC x Ano'!L204-1</f>
        <v>1.5097039019641212E-2</v>
      </c>
    </row>
    <row r="205" spans="1:12" x14ac:dyDescent="0.25">
      <c r="A205" s="1" t="s">
        <v>536</v>
      </c>
      <c r="B205" s="16">
        <f>+'SCC x Ano'!B237/'SCC x Ano'!B205-1</f>
        <v>0.16195857450918383</v>
      </c>
      <c r="C205" s="16">
        <f>+'SCC x Ano'!C237/'SCC x Ano'!C205-1</f>
        <v>-7.1196622777004115E-2</v>
      </c>
      <c r="D205" s="16">
        <f>+'SCC x Ano'!D237/'SCC x Ano'!D205-1</f>
        <v>1.4073081505759699E-2</v>
      </c>
      <c r="E205" s="16">
        <f>+'SCC x Ano'!E237/'SCC x Ano'!E205-1</f>
        <v>6.2023052154024372E-2</v>
      </c>
      <c r="F205" s="16">
        <f>+'SCC x Ano'!F237/'SCC x Ano'!F205-1</f>
        <v>-4.9988609141423668E-3</v>
      </c>
      <c r="G205" s="16">
        <f>+'SCC x Ano'!G237/'SCC x Ano'!G205-1</f>
        <v>-8.1543944251766365E-2</v>
      </c>
      <c r="H205" s="16">
        <f>+'SCC x Ano'!H237/'SCC x Ano'!H205-1</f>
        <v>-2.3193032104675271E-2</v>
      </c>
      <c r="I205" s="16">
        <f>+'SCC x Ano'!I237/'SCC x Ano'!I205-1</f>
        <v>5.2998967357954951E-2</v>
      </c>
      <c r="J205" s="16">
        <f>+'SCC x Ano'!J237/'SCC x Ano'!J205-1</f>
        <v>-0.40856389003263904</v>
      </c>
      <c r="K205" s="16">
        <f>+'SCC x Ano'!K237/'SCC x Ano'!K205-1</f>
        <v>-0.55804202253055246</v>
      </c>
      <c r="L205" s="16">
        <f>+'SCC x Ano'!L237/'SCC x Ano'!L205-1</f>
        <v>-6.7961857280057991E-2</v>
      </c>
    </row>
    <row r="206" spans="1:12" x14ac:dyDescent="0.25">
      <c r="A206" s="1" t="s">
        <v>537</v>
      </c>
      <c r="B206" s="16">
        <f>+'SCC x Ano'!B238/'SCC x Ano'!B206-1</f>
        <v>8.4149818680103738E-2</v>
      </c>
      <c r="C206" s="16">
        <f>+'SCC x Ano'!C238/'SCC x Ano'!C206-1</f>
        <v>-0.12359065501037192</v>
      </c>
      <c r="D206" s="16">
        <f>+'SCC x Ano'!D238/'SCC x Ano'!D206-1</f>
        <v>0.35415863151666582</v>
      </c>
      <c r="E206" s="16">
        <f>+'SCC x Ano'!E238/'SCC x Ano'!E206-1</f>
        <v>0.72802898161563578</v>
      </c>
      <c r="F206" s="16">
        <f>+'SCC x Ano'!F238/'SCC x Ano'!F206-1</f>
        <v>4.6222602054952322E-2</v>
      </c>
      <c r="G206" s="16">
        <f>+'SCC x Ano'!G238/'SCC x Ano'!G206-1</f>
        <v>3.1589577212667086E-2</v>
      </c>
      <c r="H206" s="16">
        <f>+'SCC x Ano'!H238/'SCC x Ano'!H206-1</f>
        <v>0.24517516390774641</v>
      </c>
      <c r="I206" s="16">
        <f>+'SCC x Ano'!I238/'SCC x Ano'!I206-1</f>
        <v>2.3610573931100998E-2</v>
      </c>
      <c r="J206" s="16">
        <f>+'SCC x Ano'!J238/'SCC x Ano'!J206-1</f>
        <v>0.64483992467626683</v>
      </c>
      <c r="K206" s="16">
        <f>+'SCC x Ano'!K238/'SCC x Ano'!K206-1</f>
        <v>0.16411492084422563</v>
      </c>
      <c r="L206" s="16">
        <f>+'SCC x Ano'!L238/'SCC x Ano'!L206-1</f>
        <v>0.13487383120401741</v>
      </c>
    </row>
    <row r="207" spans="1:12" x14ac:dyDescent="0.25">
      <c r="A207" s="1" t="s">
        <v>538</v>
      </c>
      <c r="B207" s="16">
        <f>+'SCC x Ano'!B239/'SCC x Ano'!B207-1</f>
        <v>2.577536031510097E-2</v>
      </c>
      <c r="C207" s="16">
        <f>+'SCC x Ano'!C239/'SCC x Ano'!C207-1</f>
        <v>9.0870836764745277E-2</v>
      </c>
      <c r="D207" s="16">
        <f>+'SCC x Ano'!D239/'SCC x Ano'!D207-1</f>
        <v>5.4001343957918113E-2</v>
      </c>
      <c r="E207" s="16">
        <f>+'SCC x Ano'!E239/'SCC x Ano'!E207-1</f>
        <v>0.2372682918015161</v>
      </c>
      <c r="F207" s="16">
        <f>+'SCC x Ano'!F239/'SCC x Ano'!F207-1</f>
        <v>1.1375277551073593E-2</v>
      </c>
      <c r="G207" s="16">
        <f>+'SCC x Ano'!G239/'SCC x Ano'!G207-1</f>
        <v>-3.1891511437374342E-2</v>
      </c>
      <c r="H207" s="16">
        <f>+'SCC x Ano'!H239/'SCC x Ano'!H207-1</f>
        <v>3.8156253564896492E-2</v>
      </c>
      <c r="I207" s="16">
        <f>+'SCC x Ano'!I239/'SCC x Ano'!I207-1</f>
        <v>-4.3458067352265206E-2</v>
      </c>
      <c r="J207" s="16">
        <f>+'SCC x Ano'!J239/'SCC x Ano'!J207-1</f>
        <v>1.2879627801712701E-2</v>
      </c>
      <c r="K207" s="16">
        <f>+'SCC x Ano'!K239/'SCC x Ano'!K207-1</f>
        <v>0.2118839617599455</v>
      </c>
      <c r="L207" s="16">
        <f>+'SCC x Ano'!L239/'SCC x Ano'!L207-1</f>
        <v>4.9318815986523434E-2</v>
      </c>
    </row>
    <row r="208" spans="1:12" x14ac:dyDescent="0.25">
      <c r="A208" s="1" t="s">
        <v>539</v>
      </c>
      <c r="B208" s="16">
        <f>+'SCC x Ano'!B240/'SCC x Ano'!B208-1</f>
        <v>0.15815445279116891</v>
      </c>
      <c r="C208" s="16">
        <f>+'SCC x Ano'!C240/'SCC x Ano'!C208-1</f>
        <v>0.29115459569463575</v>
      </c>
      <c r="D208" s="16">
        <f>+'SCC x Ano'!D240/'SCC x Ano'!D208-1</f>
        <v>0.18651845539272371</v>
      </c>
      <c r="E208" s="16">
        <f>+'SCC x Ano'!E240/'SCC x Ano'!E208-1</f>
        <v>1.0699927952996875</v>
      </c>
      <c r="F208" s="16">
        <f>+'SCC x Ano'!F240/'SCC x Ano'!F208-1</f>
        <v>0.13567299264930632</v>
      </c>
      <c r="G208" s="16">
        <f>+'SCC x Ano'!G240/'SCC x Ano'!G208-1</f>
        <v>0.16999204052405381</v>
      </c>
      <c r="H208" s="16">
        <f>+'SCC x Ano'!H240/'SCC x Ano'!H208-1</f>
        <v>0.33134717276485826</v>
      </c>
      <c r="I208" s="16">
        <f>+'SCC x Ano'!I240/'SCC x Ano'!I208-1</f>
        <v>-6.9289829463345054E-2</v>
      </c>
      <c r="J208" s="16" t="e">
        <f>+'SCC x Ano'!J240/'SCC x Ano'!J208-1</f>
        <v>#DIV/0!</v>
      </c>
      <c r="K208" s="16">
        <f>+'SCC x Ano'!K240/'SCC x Ano'!K208-1</f>
        <v>9.2712892793773705E-2</v>
      </c>
      <c r="L208" s="16">
        <f>+'SCC x Ano'!L240/'SCC x Ano'!L208-1</f>
        <v>0.17088422824494209</v>
      </c>
    </row>
    <row r="209" spans="1:12" x14ac:dyDescent="0.25">
      <c r="A209" s="1" t="s">
        <v>540</v>
      </c>
      <c r="B209" s="16">
        <f>+'SCC x Ano'!B241/'SCC x Ano'!B209-1</f>
        <v>0.18914812262388803</v>
      </c>
      <c r="C209" s="16">
        <f>+'SCC x Ano'!C241/'SCC x Ano'!C209-1</f>
        <v>7.5507340113301735E-2</v>
      </c>
      <c r="D209" s="16">
        <f>+'SCC x Ano'!D241/'SCC x Ano'!D209-1</f>
        <v>-8.1672085321987331E-2</v>
      </c>
      <c r="E209" s="16">
        <f>+'SCC x Ano'!E241/'SCC x Ano'!E209-1</f>
        <v>-0.59245788310027736</v>
      </c>
      <c r="F209" s="16">
        <f>+'SCC x Ano'!F241/'SCC x Ano'!F209-1</f>
        <v>-4.8364813310852073E-2</v>
      </c>
      <c r="G209" s="16">
        <f>+'SCC x Ano'!G241/'SCC x Ano'!G209-1</f>
        <v>-0.14917887289550336</v>
      </c>
      <c r="H209" s="16">
        <f>+'SCC x Ano'!H241/'SCC x Ano'!H209-1</f>
        <v>0.20783423709666682</v>
      </c>
      <c r="I209" s="16">
        <f>+'SCC x Ano'!I241/'SCC x Ano'!I209-1</f>
        <v>-3.8483478437007945E-2</v>
      </c>
      <c r="J209" s="16">
        <f>+'SCC x Ano'!J241/'SCC x Ano'!J209-1</f>
        <v>-4.5189540134234374E-2</v>
      </c>
      <c r="K209" s="16">
        <f>+'SCC x Ano'!K241/'SCC x Ano'!K209-1</f>
        <v>8.5329835433297418E-2</v>
      </c>
      <c r="L209" s="16">
        <f>+'SCC x Ano'!L241/'SCC x Ano'!L209-1</f>
        <v>-4.1908061597244584E-2</v>
      </c>
    </row>
    <row r="210" spans="1:12" x14ac:dyDescent="0.25">
      <c r="A210" s="1" t="s">
        <v>541</v>
      </c>
      <c r="B210" s="16">
        <f>+'SCC x Ano'!B242/'SCC x Ano'!B210-1</f>
        <v>0.37005592342155724</v>
      </c>
      <c r="C210" s="16">
        <f>+'SCC x Ano'!C242/'SCC x Ano'!C210-1</f>
        <v>1.0171685853749501E-2</v>
      </c>
      <c r="D210" s="16">
        <f>+'SCC x Ano'!D242/'SCC x Ano'!D210-1</f>
        <v>8.920076814658362E-2</v>
      </c>
      <c r="E210" s="16">
        <f>+'SCC x Ano'!E242/'SCC x Ano'!E210-1</f>
        <v>-0.32420153648656258</v>
      </c>
      <c r="F210" s="16">
        <f>+'SCC x Ano'!F242/'SCC x Ano'!F210-1</f>
        <v>0.19252969173418477</v>
      </c>
      <c r="G210" s="16">
        <f>+'SCC x Ano'!G242/'SCC x Ano'!G210-1</f>
        <v>6.9695753038868213E-2</v>
      </c>
      <c r="H210" s="16">
        <f>+'SCC x Ano'!H242/'SCC x Ano'!H210-1</f>
        <v>0.66980831579244038</v>
      </c>
      <c r="I210" s="16">
        <f>+'SCC x Ano'!I242/'SCC x Ano'!I210-1</f>
        <v>-5.2640865613192589E-2</v>
      </c>
      <c r="J210" s="16">
        <f>+'SCC x Ano'!J242/'SCC x Ano'!J210-1</f>
        <v>-0.19205840340732616</v>
      </c>
      <c r="K210" s="16">
        <f>+'SCC x Ano'!K242/'SCC x Ano'!K210-1</f>
        <v>0.26593280190299651</v>
      </c>
      <c r="L210" s="16">
        <f>+'SCC x Ano'!L242/'SCC x Ano'!L210-1</f>
        <v>0.1339902123062271</v>
      </c>
    </row>
    <row r="211" spans="1:12" x14ac:dyDescent="0.25">
      <c r="A211" s="1" t="s">
        <v>542</v>
      </c>
      <c r="B211" s="16">
        <f>+'SCC x Ano'!B243/'SCC x Ano'!B211-1</f>
        <v>-5.4717489204729963E-2</v>
      </c>
      <c r="C211" s="16">
        <f>+'SCC x Ano'!C243/'SCC x Ano'!C211-1</f>
        <v>-0.38795910419312019</v>
      </c>
      <c r="D211" s="16">
        <f>+'SCC x Ano'!D243/'SCC x Ano'!D211-1</f>
        <v>0.24748168479811317</v>
      </c>
      <c r="E211" s="16">
        <f>+'SCC x Ano'!E243/'SCC x Ano'!E211-1</f>
        <v>5.0415053407184551E-3</v>
      </c>
      <c r="F211" s="16">
        <f>+'SCC x Ano'!F243/'SCC x Ano'!F211-1</f>
        <v>-4.6485826504615413E-2</v>
      </c>
      <c r="G211" s="16">
        <f>+'SCC x Ano'!G243/'SCC x Ano'!G211-1</f>
        <v>0.16212873595766553</v>
      </c>
      <c r="H211" s="16">
        <f>+'SCC x Ano'!H243/'SCC x Ano'!H211-1</f>
        <v>-0.1047230977887611</v>
      </c>
      <c r="I211" s="16">
        <f>+'SCC x Ano'!I243/'SCC x Ano'!I211-1</f>
        <v>0.18141049337929815</v>
      </c>
      <c r="J211" s="16">
        <f>+'SCC x Ano'!J243/'SCC x Ano'!J211-1</f>
        <v>0.33614247675699693</v>
      </c>
      <c r="K211" s="16">
        <f>+'SCC x Ano'!K243/'SCC x Ano'!K211-1</f>
        <v>0.12363464408116198</v>
      </c>
      <c r="L211" s="16">
        <f>+'SCC x Ano'!L243/'SCC x Ano'!L211-1</f>
        <v>6.3339078621178713E-2</v>
      </c>
    </row>
    <row r="212" spans="1:12" x14ac:dyDescent="0.25">
      <c r="A212" s="1" t="s">
        <v>543</v>
      </c>
      <c r="B212" s="16">
        <f>+'SCC x Ano'!B244/'SCC x Ano'!B212-1</f>
        <v>-1.924638605386686E-2</v>
      </c>
      <c r="C212" s="16">
        <f>+'SCC x Ano'!C244/'SCC x Ano'!C212-1</f>
        <v>-0.10176883333786713</v>
      </c>
      <c r="D212" s="16">
        <f>+'SCC x Ano'!D244/'SCC x Ano'!D212-1</f>
        <v>9.7247628002705699E-2</v>
      </c>
      <c r="E212" s="16">
        <f>+'SCC x Ano'!E244/'SCC x Ano'!E212-1</f>
        <v>0.1936620774764537</v>
      </c>
      <c r="F212" s="16">
        <f>+'SCC x Ano'!F244/'SCC x Ano'!F212-1</f>
        <v>7.4866665654812259E-2</v>
      </c>
      <c r="G212" s="16">
        <f>+'SCC x Ano'!G244/'SCC x Ano'!G212-1</f>
        <v>0.12974588775195306</v>
      </c>
      <c r="H212" s="16">
        <f>+'SCC x Ano'!H244/'SCC x Ano'!H212-1</f>
        <v>8.8829576503900443E-2</v>
      </c>
      <c r="I212" s="16">
        <f>+'SCC x Ano'!I244/'SCC x Ano'!I212-1</f>
        <v>-5.4876260112981523E-3</v>
      </c>
      <c r="J212" s="16">
        <f>+'SCC x Ano'!J244/'SCC x Ano'!J212-1</f>
        <v>-2.0185443048471918E-2</v>
      </c>
      <c r="K212" s="16">
        <f>+'SCC x Ano'!K244/'SCC x Ano'!K212-1</f>
        <v>0.3635965741397249</v>
      </c>
      <c r="L212" s="16">
        <f>+'SCC x Ano'!L244/'SCC x Ano'!L212-1</f>
        <v>8.8240044444842347E-2</v>
      </c>
    </row>
    <row r="213" spans="1:12" x14ac:dyDescent="0.25">
      <c r="A213" s="1" t="s">
        <v>544</v>
      </c>
      <c r="B213" s="16">
        <f>+'SCC x Ano'!B245/'SCC x Ano'!B213-1</f>
        <v>3.8636829156439845E-3</v>
      </c>
      <c r="C213" s="16">
        <f>+'SCC x Ano'!C245/'SCC x Ano'!C213-1</f>
        <v>0.23425581907653892</v>
      </c>
      <c r="D213" s="16">
        <f>+'SCC x Ano'!D245/'SCC x Ano'!D213-1</f>
        <v>3.0433044559043942E-3</v>
      </c>
      <c r="E213" s="16">
        <f>+'SCC x Ano'!E245/'SCC x Ano'!E213-1</f>
        <v>0.18469674646245715</v>
      </c>
      <c r="F213" s="16">
        <f>+'SCC x Ano'!F245/'SCC x Ano'!F213-1</f>
        <v>-3.2462615891570512E-2</v>
      </c>
      <c r="G213" s="16">
        <f>+'SCC x Ano'!G245/'SCC x Ano'!G213-1</f>
        <v>6.2435314724842428E-3</v>
      </c>
      <c r="H213" s="16">
        <f>+'SCC x Ano'!H245/'SCC x Ano'!H213-1</f>
        <v>-7.5016898405458998E-2</v>
      </c>
      <c r="I213" s="16">
        <f>+'SCC x Ano'!I245/'SCC x Ano'!I213-1</f>
        <v>3.7626200974812729E-2</v>
      </c>
      <c r="J213" s="16">
        <f>+'SCC x Ano'!J245/'SCC x Ano'!J213-1</f>
        <v>5.8024604155999526E-3</v>
      </c>
      <c r="K213" s="16">
        <f>+'SCC x Ano'!K245/'SCC x Ano'!K213-1</f>
        <v>8.8885010468424674E-2</v>
      </c>
      <c r="L213" s="16">
        <f>+'SCC x Ano'!L245/'SCC x Ano'!L213-1</f>
        <v>2.8234858913056549E-4</v>
      </c>
    </row>
    <row r="214" spans="1:12" x14ac:dyDescent="0.25">
      <c r="A214" s="1" t="s">
        <v>545</v>
      </c>
      <c r="B214" s="16">
        <f>+'SCC x Ano'!B246/'SCC x Ano'!B214-1</f>
        <v>-1.5494461979560059E-2</v>
      </c>
      <c r="C214" s="16">
        <f>+'SCC x Ano'!C246/'SCC x Ano'!C214-1</f>
        <v>-0.81000174579448014</v>
      </c>
      <c r="D214" s="16">
        <f>+'SCC x Ano'!D246/'SCC x Ano'!D214-1</f>
        <v>7.5271452793459481E-3</v>
      </c>
      <c r="E214" s="16">
        <f>+'SCC x Ano'!E246/'SCC x Ano'!E214-1</f>
        <v>-0.24878914313259071</v>
      </c>
      <c r="F214" s="16">
        <f>+'SCC x Ano'!F246/'SCC x Ano'!F214-1</f>
        <v>4.3106564712512396E-2</v>
      </c>
      <c r="G214" s="16">
        <f>+'SCC x Ano'!G246/'SCC x Ano'!G214-1</f>
        <v>5.7241419292935136E-2</v>
      </c>
      <c r="H214" s="16">
        <f>+'SCC x Ano'!H246/'SCC x Ano'!H214-1</f>
        <v>6.7464424349988672E-2</v>
      </c>
      <c r="I214" s="16">
        <f>+'SCC x Ano'!I246/'SCC x Ano'!I214-1</f>
        <v>5.8488820612845327E-2</v>
      </c>
      <c r="J214" s="16">
        <f>+'SCC x Ano'!J246/'SCC x Ano'!J214-1</f>
        <v>-0.14589780260493079</v>
      </c>
      <c r="K214" s="16">
        <f>+'SCC x Ano'!K246/'SCC x Ano'!K214-1</f>
        <v>0.16592931345673523</v>
      </c>
      <c r="L214" s="16">
        <f>+'SCC x Ano'!L246/'SCC x Ano'!L214-1</f>
        <v>-3.8019433711489192E-4</v>
      </c>
    </row>
    <row r="215" spans="1:12" x14ac:dyDescent="0.25">
      <c r="A215" s="1" t="s">
        <v>546</v>
      </c>
      <c r="B215" s="16">
        <f>+'SCC x Ano'!B247/'SCC x Ano'!B215-1</f>
        <v>7.1583409099751361E-3</v>
      </c>
      <c r="C215" s="16">
        <f>+'SCC x Ano'!C247/'SCC x Ano'!C215-1</f>
        <v>0.13423300142973815</v>
      </c>
      <c r="D215" s="16">
        <f>+'SCC x Ano'!D247/'SCC x Ano'!D215-1</f>
        <v>3.1522648442382506E-2</v>
      </c>
      <c r="E215" s="16">
        <f>+'SCC x Ano'!E247/'SCC x Ano'!E215-1</f>
        <v>-2.8401061327723576E-2</v>
      </c>
      <c r="F215" s="16">
        <f>+'SCC x Ano'!F247/'SCC x Ano'!F215-1</f>
        <v>1.0395835085645233E-2</v>
      </c>
      <c r="G215" s="16">
        <f>+'SCC x Ano'!G247/'SCC x Ano'!G215-1</f>
        <v>7.3957707555307728E-2</v>
      </c>
      <c r="H215" s="16">
        <f>+'SCC x Ano'!H247/'SCC x Ano'!H215-1</f>
        <v>2.6757278517644201E-2</v>
      </c>
      <c r="I215" s="16">
        <f>+'SCC x Ano'!I247/'SCC x Ano'!I215-1</f>
        <v>6.381814927205931E-2</v>
      </c>
      <c r="J215" s="16">
        <f>+'SCC x Ano'!J247/'SCC x Ano'!J215-1</f>
        <v>-0.22795134005784889</v>
      </c>
      <c r="K215" s="16">
        <f>+'SCC x Ano'!K247/'SCC x Ano'!K215-1</f>
        <v>3.27956939815226E-2</v>
      </c>
      <c r="L215" s="16">
        <f>+'SCC x Ano'!L247/'SCC x Ano'!L215-1</f>
        <v>2.2660651316487979E-2</v>
      </c>
    </row>
    <row r="216" spans="1:12" x14ac:dyDescent="0.25">
      <c r="A216" s="1" t="s">
        <v>547</v>
      </c>
      <c r="B216" s="16">
        <f>+'SCC x Ano'!B248/'SCC x Ano'!B216-1</f>
        <v>7.4900771889543361E-2</v>
      </c>
      <c r="C216" s="16">
        <f>+'SCC x Ano'!C248/'SCC x Ano'!C216-1</f>
        <v>0.10801880548011522</v>
      </c>
      <c r="D216" s="16">
        <f>+'SCC x Ano'!D248/'SCC x Ano'!D216-1</f>
        <v>1.6719140416439959E-2</v>
      </c>
      <c r="E216" s="16">
        <f>+'SCC x Ano'!E248/'SCC x Ano'!E216-1</f>
        <v>0.3388679526330729</v>
      </c>
      <c r="F216" s="16">
        <f>+'SCC x Ano'!F248/'SCC x Ano'!F216-1</f>
        <v>-1.9096450008967647E-2</v>
      </c>
      <c r="G216" s="16">
        <f>+'SCC x Ano'!G248/'SCC x Ano'!G216-1</f>
        <v>3.3470449624327436E-2</v>
      </c>
      <c r="H216" s="16">
        <f>+'SCC x Ano'!H248/'SCC x Ano'!H216-1</f>
        <v>-0.24704193705235022</v>
      </c>
      <c r="I216" s="16">
        <f>+'SCC x Ano'!I248/'SCC x Ano'!I216-1</f>
        <v>-3.9894473572453792E-2</v>
      </c>
      <c r="J216" s="16">
        <f>+'SCC x Ano'!J248/'SCC x Ano'!J216-1</f>
        <v>4.1635891554459015E-2</v>
      </c>
      <c r="K216" s="16">
        <f>+'SCC x Ano'!K248/'SCC x Ano'!K216-1</f>
        <v>8.1594657731016484E-2</v>
      </c>
      <c r="L216" s="16">
        <f>+'SCC x Ano'!L248/'SCC x Ano'!L216-1</f>
        <v>1.5237192245824094E-2</v>
      </c>
    </row>
    <row r="217" spans="1:12" x14ac:dyDescent="0.25">
      <c r="A217" s="1" t="s">
        <v>548</v>
      </c>
      <c r="B217" s="16">
        <f>+'SCC x Ano'!B249/'SCC x Ano'!B217-1</f>
        <v>-1.6072587746738698E-2</v>
      </c>
      <c r="C217" s="16">
        <f>+'SCC x Ano'!C249/'SCC x Ano'!C217-1</f>
        <v>-0.11132175657922239</v>
      </c>
      <c r="D217" s="16">
        <f>+'SCC x Ano'!D249/'SCC x Ano'!D217-1</f>
        <v>-8.5309035399409039E-3</v>
      </c>
      <c r="E217" s="16">
        <f>+'SCC x Ano'!E249/'SCC x Ano'!E217-1</f>
        <v>-0.30281590251190371</v>
      </c>
      <c r="F217" s="16">
        <f>+'SCC x Ano'!F249/'SCC x Ano'!F217-1</f>
        <v>2.2635021244289399E-2</v>
      </c>
      <c r="G217" s="16">
        <f>+'SCC x Ano'!G249/'SCC x Ano'!G217-1</f>
        <v>0.14635495630360773</v>
      </c>
      <c r="H217" s="16">
        <f>+'SCC x Ano'!H249/'SCC x Ano'!H217-1</f>
        <v>-0.11546955546022886</v>
      </c>
      <c r="I217" s="16">
        <f>+'SCC x Ano'!I249/'SCC x Ano'!I217-1</f>
        <v>-7.5059430957986617E-2</v>
      </c>
      <c r="J217" s="16">
        <f>+'SCC x Ano'!J249/'SCC x Ano'!J217-1</f>
        <v>6.1251962997588949E-2</v>
      </c>
      <c r="K217" s="16">
        <f>+'SCC x Ano'!K249/'SCC x Ano'!K217-1</f>
        <v>0.13385079843688463</v>
      </c>
      <c r="L217" s="16">
        <f>+'SCC x Ano'!L249/'SCC x Ano'!L217-1</f>
        <v>3.4732224148692481E-3</v>
      </c>
    </row>
    <row r="218" spans="1:12" x14ac:dyDescent="0.25">
      <c r="A218" s="1" t="s">
        <v>549</v>
      </c>
      <c r="B218" s="16">
        <f>+'SCC x Ano'!B250/'SCC x Ano'!B218-1</f>
        <v>5.7926356547493008E-2</v>
      </c>
      <c r="C218" s="16">
        <f>+'SCC x Ano'!C250/'SCC x Ano'!C218-1</f>
        <v>6.2824608856367981E-2</v>
      </c>
      <c r="D218" s="16">
        <f>+'SCC x Ano'!D250/'SCC x Ano'!D218-1</f>
        <v>2.4851467782676551E-2</v>
      </c>
      <c r="E218" s="16">
        <f>+'SCC x Ano'!E250/'SCC x Ano'!E218-1</f>
        <v>9.7897189023084419E-2</v>
      </c>
      <c r="F218" s="16">
        <f>+'SCC x Ano'!F250/'SCC x Ano'!F218-1</f>
        <v>-2.113506999155268E-2</v>
      </c>
      <c r="G218" s="16">
        <f>+'SCC x Ano'!G250/'SCC x Ano'!G218-1</f>
        <v>0.1252967171397934</v>
      </c>
      <c r="H218" s="16">
        <f>+'SCC x Ano'!H250/'SCC x Ano'!H218-1</f>
        <v>-0.15375156932871581</v>
      </c>
      <c r="I218" s="16">
        <f>+'SCC x Ano'!I250/'SCC x Ano'!I218-1</f>
        <v>-6.6630679999936104E-2</v>
      </c>
      <c r="J218" s="16">
        <f>+'SCC x Ano'!J250/'SCC x Ano'!J218-1</f>
        <v>5.1550551576753811E-2</v>
      </c>
      <c r="K218" s="16">
        <f>+'SCC x Ano'!K250/'SCC x Ano'!K218-1</f>
        <v>0.15831489957095335</v>
      </c>
      <c r="L218" s="16">
        <f>+'SCC x Ano'!L250/'SCC x Ano'!L218-1</f>
        <v>1.5467192969489174E-2</v>
      </c>
    </row>
    <row r="219" spans="1:12" x14ac:dyDescent="0.25">
      <c r="A219" s="1" t="s">
        <v>550</v>
      </c>
      <c r="B219" s="16">
        <f>+'SCC x Ano'!B251/'SCC x Ano'!B219-1</f>
        <v>5.6044140955231025E-2</v>
      </c>
      <c r="C219" s="16">
        <f>+'SCC x Ano'!C251/'SCC x Ano'!C219-1</f>
        <v>0.23081504414072773</v>
      </c>
      <c r="D219" s="16">
        <f>+'SCC x Ano'!D251/'SCC x Ano'!D219-1</f>
        <v>9.1273910727889929E-2</v>
      </c>
      <c r="E219" s="16">
        <f>+'SCC x Ano'!E251/'SCC x Ano'!E219-1</f>
        <v>2.5454002736890433</v>
      </c>
      <c r="F219" s="16">
        <f>+'SCC x Ano'!F251/'SCC x Ano'!F219-1</f>
        <v>1.0726124112826252E-2</v>
      </c>
      <c r="G219" s="16">
        <f>+'SCC x Ano'!G251/'SCC x Ano'!G219-1</f>
        <v>0.10291391969212538</v>
      </c>
      <c r="H219" s="16">
        <f>+'SCC x Ano'!H251/'SCC x Ano'!H219-1</f>
        <v>-5.934657599643367E-2</v>
      </c>
      <c r="I219" s="16">
        <f>+'SCC x Ano'!I251/'SCC x Ano'!I219-1</f>
        <v>3.509032614362706E-2</v>
      </c>
      <c r="J219" s="16">
        <f>+'SCC x Ano'!J251/'SCC x Ano'!J219-1</f>
        <v>1.8726869912598865E-2</v>
      </c>
      <c r="K219" s="16">
        <f>+'SCC x Ano'!K251/'SCC x Ano'!K219-1</f>
        <v>9.8631623221678177E-2</v>
      </c>
      <c r="L219" s="16">
        <f>+'SCC x Ano'!L251/'SCC x Ano'!L219-1</f>
        <v>6.7716282440841269E-2</v>
      </c>
    </row>
    <row r="220" spans="1:12" x14ac:dyDescent="0.25">
      <c r="A220" s="1" t="s">
        <v>551</v>
      </c>
      <c r="B220" s="16">
        <f>+'SCC x Ano'!B252/'SCC x Ano'!B220-1</f>
        <v>0.12475310900895042</v>
      </c>
      <c r="C220" s="16">
        <f>+'SCC x Ano'!C252/'SCC x Ano'!C220-1</f>
        <v>-7.5380892497305618E-2</v>
      </c>
      <c r="D220" s="16">
        <f>+'SCC x Ano'!D252/'SCC x Ano'!D220-1</f>
        <v>-9.1781148987471584E-2</v>
      </c>
      <c r="E220" s="16">
        <f>+'SCC x Ano'!E252/'SCC x Ano'!E220-1</f>
        <v>-0.16368359646171671</v>
      </c>
      <c r="F220" s="16">
        <f>+'SCC x Ano'!F252/'SCC x Ano'!F220-1</f>
        <v>0.16523193960141302</v>
      </c>
      <c r="G220" s="16">
        <f>+'SCC x Ano'!G252/'SCC x Ano'!G220-1</f>
        <v>0.20138912452681867</v>
      </c>
      <c r="H220" s="16">
        <f>+'SCC x Ano'!H252/'SCC x Ano'!H220-1</f>
        <v>-0.18351748325431982</v>
      </c>
      <c r="I220" s="16">
        <f>+'SCC x Ano'!I252/'SCC x Ano'!I220-1</f>
        <v>0.10917857713233547</v>
      </c>
      <c r="J220" s="16">
        <f>+'SCC x Ano'!J252/'SCC x Ano'!J220-1</f>
        <v>8.0459656790338618E-2</v>
      </c>
      <c r="K220" s="16">
        <f>+'SCC x Ano'!K252/'SCC x Ano'!K220-1</f>
        <v>0.23998100743775308</v>
      </c>
      <c r="L220" s="16">
        <f>+'SCC x Ano'!L252/'SCC x Ano'!L220-1</f>
        <v>1.2670475593371089E-2</v>
      </c>
    </row>
    <row r="221" spans="1:12" x14ac:dyDescent="0.25">
      <c r="A221" s="1" t="s">
        <v>552</v>
      </c>
      <c r="B221" s="16">
        <f>+'SCC x Ano'!B253/'SCC x Ano'!B221-1</f>
        <v>0.1327152424839908</v>
      </c>
      <c r="C221" s="16">
        <f>+'SCC x Ano'!C253/'SCC x Ano'!C221-1</f>
        <v>0.31668685447670963</v>
      </c>
      <c r="D221" s="16">
        <f>+'SCC x Ano'!D253/'SCC x Ano'!D221-1</f>
        <v>5.8464369102329439E-2</v>
      </c>
      <c r="E221" s="16">
        <f>+'SCC x Ano'!E253/'SCC x Ano'!E221-1</f>
        <v>-3.4168557336425875E-2</v>
      </c>
      <c r="F221" s="16">
        <f>+'SCC x Ano'!F253/'SCC x Ano'!F221-1</f>
        <v>6.3147956553821771E-5</v>
      </c>
      <c r="G221" s="16">
        <f>+'SCC x Ano'!G253/'SCC x Ano'!G221-1</f>
        <v>0.2397557955165408</v>
      </c>
      <c r="H221" s="16">
        <f>+'SCC x Ano'!H253/'SCC x Ano'!H221-1</f>
        <v>3.4501437065111773E-2</v>
      </c>
      <c r="I221" s="16">
        <f>+'SCC x Ano'!I253/'SCC x Ano'!I221-1</f>
        <v>-0.11275255202710288</v>
      </c>
      <c r="J221" s="16">
        <f>+'SCC x Ano'!J253/'SCC x Ano'!J221-1</f>
        <v>0.24027406711766353</v>
      </c>
      <c r="K221" s="16">
        <f>+'SCC x Ano'!K253/'SCC x Ano'!K221-1</f>
        <v>0.18068626822265532</v>
      </c>
      <c r="L221" s="16">
        <f>+'SCC x Ano'!L253/'SCC x Ano'!L221-1</f>
        <v>5.1815776515872436E-2</v>
      </c>
    </row>
    <row r="222" spans="1:12" x14ac:dyDescent="0.25">
      <c r="A222" s="1" t="s">
        <v>553</v>
      </c>
      <c r="B222" s="16">
        <f>+'SCC x Ano'!B254/'SCC x Ano'!B222-1</f>
        <v>0.14539908731220619</v>
      </c>
      <c r="C222" s="16">
        <f>+'SCC x Ano'!C254/'SCC x Ano'!C222-1</f>
        <v>0.48267524768134784</v>
      </c>
      <c r="D222" s="16">
        <f>+'SCC x Ano'!D254/'SCC x Ano'!D222-1</f>
        <v>-3.5602833871140382E-2</v>
      </c>
      <c r="E222" s="16">
        <f>+'SCC x Ano'!E254/'SCC x Ano'!E222-1</f>
        <v>0.34117857469286128</v>
      </c>
      <c r="F222" s="16">
        <f>+'SCC x Ano'!F254/'SCC x Ano'!F222-1</f>
        <v>7.2484686571386625E-2</v>
      </c>
      <c r="G222" s="16">
        <f>+'SCC x Ano'!G254/'SCC x Ano'!G222-1</f>
        <v>2.471495311867411E-2</v>
      </c>
      <c r="H222" s="16">
        <f>+'SCC x Ano'!H254/'SCC x Ano'!H222-1</f>
        <v>5.9220344878461839E-2</v>
      </c>
      <c r="I222" s="16">
        <f>+'SCC x Ano'!I254/'SCC x Ano'!I222-1</f>
        <v>0.16281425290569174</v>
      </c>
      <c r="J222" s="16">
        <f>+'SCC x Ano'!J254/'SCC x Ano'!J222-1</f>
        <v>-2.2461643821055532E-2</v>
      </c>
      <c r="K222" s="16">
        <f>+'SCC x Ano'!K254/'SCC x Ano'!K222-1</f>
        <v>0.11418690459462089</v>
      </c>
      <c r="L222" s="16">
        <f>+'SCC x Ano'!L254/'SCC x Ano'!L222-1</f>
        <v>4.6169922524830431E-2</v>
      </c>
    </row>
    <row r="223" spans="1:12" x14ac:dyDescent="0.25">
      <c r="A223" s="1" t="s">
        <v>554</v>
      </c>
      <c r="B223" s="16">
        <f>+'SCC x Ano'!B255/'SCC x Ano'!B223-1</f>
        <v>1.3592923957499004E-2</v>
      </c>
      <c r="C223" s="16">
        <f>+'SCC x Ano'!C255/'SCC x Ano'!C223-1</f>
        <v>0.17028997282146108</v>
      </c>
      <c r="D223" s="16">
        <f>+'SCC x Ano'!D255/'SCC x Ano'!D223-1</f>
        <v>4.1975662006966674E-2</v>
      </c>
      <c r="E223" s="16">
        <f>+'SCC x Ano'!E255/'SCC x Ano'!E223-1</f>
        <v>1.2425905645271524</v>
      </c>
      <c r="F223" s="16">
        <f>+'SCC x Ano'!F255/'SCC x Ano'!F223-1</f>
        <v>-1.3581106678797972E-2</v>
      </c>
      <c r="G223" s="16">
        <f>+'SCC x Ano'!G255/'SCC x Ano'!G223-1</f>
        <v>5.4079581175249025E-2</v>
      </c>
      <c r="H223" s="16">
        <f>+'SCC x Ano'!H255/'SCC x Ano'!H223-1</f>
        <v>-0.10658389159729653</v>
      </c>
      <c r="I223" s="16">
        <f>+'SCC x Ano'!I255/'SCC x Ano'!I223-1</f>
        <v>-0.20977493530818336</v>
      </c>
      <c r="J223" s="16">
        <f>+'SCC x Ano'!J255/'SCC x Ano'!J223-1</f>
        <v>-9.2827419649629261E-3</v>
      </c>
      <c r="K223" s="16">
        <f>+'SCC x Ano'!K255/'SCC x Ano'!K223-1</f>
        <v>0.16131544994201508</v>
      </c>
      <c r="L223" s="16">
        <f>+'SCC x Ano'!L255/'SCC x Ano'!L223-1</f>
        <v>3.267531530212775E-2</v>
      </c>
    </row>
    <row r="224" spans="1:12" x14ac:dyDescent="0.25">
      <c r="A224" s="11" t="s">
        <v>94</v>
      </c>
      <c r="B224" s="16">
        <f>+'SCC x Ano'!B256/'SCC x Ano'!B224-1</f>
        <v>5.5017162402182906E-2</v>
      </c>
      <c r="C224" s="16">
        <f>+'SCC x Ano'!C256/'SCC x Ano'!C224-1</f>
        <v>6.5196724073787848E-2</v>
      </c>
      <c r="D224" s="16">
        <f>+'SCC x Ano'!D256/'SCC x Ano'!D224-1</f>
        <v>2.9737550964649584E-2</v>
      </c>
      <c r="E224" s="16">
        <f>+'SCC x Ano'!E256/'SCC x Ano'!E224-1</f>
        <v>0.29013959078027241</v>
      </c>
      <c r="F224" s="16">
        <f>+'SCC x Ano'!F256/'SCC x Ano'!F224-1</f>
        <v>-2.9570062647195083E-3</v>
      </c>
      <c r="G224" s="16">
        <f>+'SCC x Ano'!G256/'SCC x Ano'!G224-1</f>
        <v>5.7068026408692241E-2</v>
      </c>
      <c r="H224" s="16">
        <f>+'SCC x Ano'!H256/'SCC x Ano'!H224-1</f>
        <v>-0.17216840520012611</v>
      </c>
      <c r="I224" s="16">
        <f>+'SCC x Ano'!I256/'SCC x Ano'!I224-1</f>
        <v>-1.6962599224876196E-2</v>
      </c>
      <c r="J224" s="16">
        <f>+'SCC x Ano'!J256/'SCC x Ano'!J224-1</f>
        <v>-6.9162974398763066E-2</v>
      </c>
      <c r="K224" s="16">
        <f>+'SCC x Ano'!K256/'SCC x Ano'!K224-1</f>
        <v>9.0455717886029463E-2</v>
      </c>
      <c r="L224" s="16">
        <f>+'SCC x Ano'!L256/'SCC x Ano'!L224-1</f>
        <v>2.3170826512504572E-2</v>
      </c>
    </row>
    <row r="225" spans="1:12" x14ac:dyDescent="0.25">
      <c r="B225" s="16"/>
      <c r="C225" s="16"/>
      <c r="D225" s="16"/>
      <c r="E225" s="16"/>
      <c r="F225" s="16"/>
      <c r="G225" s="16"/>
      <c r="H225" s="16"/>
      <c r="I225" s="16"/>
      <c r="J225" s="16"/>
      <c r="K225" s="16"/>
    </row>
    <row r="227" spans="1:12" s="122" customFormat="1" x14ac:dyDescent="0.25">
      <c r="B227" s="122">
        <v>2015</v>
      </c>
      <c r="C227" s="122">
        <v>2015</v>
      </c>
      <c r="D227" s="122">
        <v>2015</v>
      </c>
      <c r="E227" s="122">
        <v>2015</v>
      </c>
      <c r="F227" s="122">
        <v>2015</v>
      </c>
      <c r="G227" s="122">
        <v>2015</v>
      </c>
      <c r="H227" s="122">
        <v>2015</v>
      </c>
      <c r="I227" s="122">
        <v>2015</v>
      </c>
      <c r="J227" s="122">
        <v>2015</v>
      </c>
      <c r="K227" s="122">
        <v>2015</v>
      </c>
      <c r="L227" s="122">
        <v>2015</v>
      </c>
    </row>
    <row r="228" spans="1:12" s="132" customFormat="1" x14ac:dyDescent="0.25">
      <c r="A228" s="122"/>
      <c r="B228" s="122" t="s">
        <v>779</v>
      </c>
      <c r="C228" s="122" t="s">
        <v>781</v>
      </c>
      <c r="D228" s="122" t="s">
        <v>23</v>
      </c>
      <c r="E228" s="122" t="s">
        <v>786</v>
      </c>
      <c r="F228" s="122" t="s">
        <v>787</v>
      </c>
      <c r="G228" s="122" t="s">
        <v>790</v>
      </c>
      <c r="H228" s="122" t="s">
        <v>25</v>
      </c>
      <c r="I228" s="122" t="s">
        <v>24</v>
      </c>
      <c r="J228" s="122" t="s">
        <v>35</v>
      </c>
      <c r="K228" s="122" t="s">
        <v>794</v>
      </c>
      <c r="L228" s="122" t="s">
        <v>938</v>
      </c>
    </row>
    <row r="229" spans="1:12" x14ac:dyDescent="0.25">
      <c r="A229" s="122" t="s">
        <v>528</v>
      </c>
      <c r="B229" s="16">
        <f>+'SCC x Ano'!B261/'SCC x Ano'!B229-1</f>
        <v>8.418701458937794E-2</v>
      </c>
      <c r="C229" s="16">
        <f>+'SCC x Ano'!C261/'SCC x Ano'!C229-1</f>
        <v>-0.19069167522844088</v>
      </c>
      <c r="D229" s="16">
        <f>+'SCC x Ano'!D261/'SCC x Ano'!D229-1</f>
        <v>-9.1233919989596068E-2</v>
      </c>
      <c r="E229" s="16">
        <f>+'SCC x Ano'!E261/'SCC x Ano'!E229-1</f>
        <v>-0.64719800671615069</v>
      </c>
      <c r="F229" s="16">
        <f>+'SCC x Ano'!F261/'SCC x Ano'!F229-1</f>
        <v>-0.22949511306592663</v>
      </c>
      <c r="G229" s="16">
        <f>+'SCC x Ano'!G261/'SCC x Ano'!G229-1</f>
        <v>7.6833578104686939E-3</v>
      </c>
      <c r="H229" s="16">
        <f>+'SCC x Ano'!H261/'SCC x Ano'!H229-1</f>
        <v>0.18378971939616839</v>
      </c>
      <c r="I229" s="16">
        <f>+'SCC x Ano'!I261/'SCC x Ano'!I229-1</f>
        <v>-0.25757027875079119</v>
      </c>
      <c r="J229" s="16">
        <f>+'SCC x Ano'!J261/'SCC x Ano'!J229-1</f>
        <v>-0.63390943217083273</v>
      </c>
      <c r="K229" s="16">
        <f>+'SCC x Ano'!K261/'SCC x Ano'!K229-1</f>
        <v>-0.30615400387739766</v>
      </c>
      <c r="L229" s="16">
        <f>+'SCC x Ano'!L261/'SCC x Ano'!L229-1</f>
        <v>-0.13363161150605263</v>
      </c>
    </row>
    <row r="230" spans="1:12" x14ac:dyDescent="0.25">
      <c r="A230" s="122" t="s">
        <v>529</v>
      </c>
      <c r="B230" s="16">
        <f>+'SCC x Ano'!B262/'SCC x Ano'!B230-1</f>
        <v>0.34787177536206171</v>
      </c>
      <c r="C230" s="16">
        <f>+'SCC x Ano'!C262/'SCC x Ano'!C230-1</f>
        <v>-0.67898698493588783</v>
      </c>
      <c r="D230" s="16">
        <f>+'SCC x Ano'!D262/'SCC x Ano'!D230-1</f>
        <v>-0.15666282917317176</v>
      </c>
      <c r="E230" s="16">
        <f>+'SCC x Ano'!E262/'SCC x Ano'!E230-1</f>
        <v>-1</v>
      </c>
      <c r="F230" s="16">
        <f>+'SCC x Ano'!F262/'SCC x Ano'!F230-1</f>
        <v>-0.22921689674871859</v>
      </c>
      <c r="G230" s="16">
        <f>+'SCC x Ano'!G262/'SCC x Ano'!G230-1</f>
        <v>0.20950727807393354</v>
      </c>
      <c r="H230" s="16">
        <f>+'SCC x Ano'!H262/'SCC x Ano'!H230-1</f>
        <v>-0.73170588802245429</v>
      </c>
      <c r="I230" s="16">
        <f>+'SCC x Ano'!I262/'SCC x Ano'!I230-1</f>
        <v>-6.7399775219429192E-2</v>
      </c>
      <c r="J230" s="16">
        <f>+'SCC x Ano'!J262/'SCC x Ano'!J230-1</f>
        <v>7.0615520692007827E-4</v>
      </c>
      <c r="K230" s="16">
        <f>+'SCC x Ano'!K262/'SCC x Ano'!K230-1</f>
        <v>1.0005843527348106</v>
      </c>
      <c r="L230" s="16">
        <f>+'SCC x Ano'!L262/'SCC x Ano'!L230-1</f>
        <v>-0.12993736318789384</v>
      </c>
    </row>
    <row r="231" spans="1:12" x14ac:dyDescent="0.25">
      <c r="A231" s="122" t="s">
        <v>530</v>
      </c>
      <c r="B231" s="16">
        <f>+'SCC x Ano'!B263/'SCC x Ano'!B231-1</f>
        <v>0.25277507238792896</v>
      </c>
      <c r="C231" s="16">
        <f>+'SCC x Ano'!C263/'SCC x Ano'!C231-1</f>
        <v>0.13862244230565901</v>
      </c>
      <c r="D231" s="16">
        <f>+'SCC x Ano'!D263/'SCC x Ano'!D231-1</f>
        <v>-0.38343928313126729</v>
      </c>
      <c r="E231" s="16">
        <f>+'SCC x Ano'!E263/'SCC x Ano'!E231-1</f>
        <v>-2.5824518807053942E-2</v>
      </c>
      <c r="F231" s="16">
        <f>+'SCC x Ano'!F263/'SCC x Ano'!F231-1</f>
        <v>6.0345459897434228E-2</v>
      </c>
      <c r="G231" s="16">
        <f>+'SCC x Ano'!G263/'SCC x Ano'!G231-1</f>
        <v>-0.10296750005952904</v>
      </c>
      <c r="H231" s="16">
        <f>+'SCC x Ano'!H263/'SCC x Ano'!H231-1</f>
        <v>-0.43367797215774062</v>
      </c>
      <c r="I231" s="16">
        <f>+'SCC x Ano'!I263/'SCC x Ano'!I231-1</f>
        <v>6.5528997757527296E-2</v>
      </c>
      <c r="J231" s="16">
        <f>+'SCC x Ano'!J263/'SCC x Ano'!J231-1</f>
        <v>-1</v>
      </c>
      <c r="K231" s="16">
        <f>+'SCC x Ano'!K263/'SCC x Ano'!K231-1</f>
        <v>-2.0416610525679779E-2</v>
      </c>
      <c r="L231" s="16">
        <f>+'SCC x Ano'!L263/'SCC x Ano'!L231-1</f>
        <v>-0.16351875227287016</v>
      </c>
    </row>
    <row r="232" spans="1:12" x14ac:dyDescent="0.25">
      <c r="A232" s="122" t="s">
        <v>531</v>
      </c>
      <c r="B232" s="16">
        <f>+'SCC x Ano'!B264/'SCC x Ano'!B232-1</f>
        <v>0.60566850561605134</v>
      </c>
      <c r="C232" s="16">
        <f>+'SCC x Ano'!C264/'SCC x Ano'!C232-1</f>
        <v>-0.32899904893295073</v>
      </c>
      <c r="D232" s="16">
        <f>+'SCC x Ano'!D264/'SCC x Ano'!D232-1</f>
        <v>0.11033424678793491</v>
      </c>
      <c r="E232" s="16" t="e">
        <f>+'SCC x Ano'!E264/'SCC x Ano'!E232-1</f>
        <v>#DIV/0!</v>
      </c>
      <c r="F232" s="16">
        <f>+'SCC x Ano'!F264/'SCC x Ano'!F232-1</f>
        <v>-0.10805986232278397</v>
      </c>
      <c r="G232" s="16">
        <f>+'SCC x Ano'!G264/'SCC x Ano'!G232-1</f>
        <v>0.10398922411797407</v>
      </c>
      <c r="H232" s="16">
        <f>+'SCC x Ano'!H264/'SCC x Ano'!H232-1</f>
        <v>-7.9153692344578142E-2</v>
      </c>
      <c r="I232" s="16">
        <f>+'SCC x Ano'!I264/'SCC x Ano'!I232-1</f>
        <v>-0.2534575693521437</v>
      </c>
      <c r="J232" s="16">
        <f>+'SCC x Ano'!J264/'SCC x Ano'!J232-1</f>
        <v>-5.760724865546818E-2</v>
      </c>
      <c r="K232" s="16">
        <f>+'SCC x Ano'!K264/'SCC x Ano'!K232-1</f>
        <v>-8.9823700214174962E-2</v>
      </c>
      <c r="L232" s="16">
        <f>+'SCC x Ano'!L264/'SCC x Ano'!L232-1</f>
        <v>2.9461660833375758E-2</v>
      </c>
    </row>
    <row r="233" spans="1:12" x14ac:dyDescent="0.25">
      <c r="A233" s="122" t="s">
        <v>532</v>
      </c>
      <c r="B233" s="16">
        <f>+'SCC x Ano'!B265/'SCC x Ano'!B233-1</f>
        <v>-3.4133817095962526E-2</v>
      </c>
      <c r="C233" s="16">
        <f>+'SCC x Ano'!C265/'SCC x Ano'!C233-1</f>
        <v>-0.12572151743451221</v>
      </c>
      <c r="D233" s="16">
        <f>+'SCC x Ano'!D265/'SCC x Ano'!D233-1</f>
        <v>-0.12925029238429708</v>
      </c>
      <c r="E233" s="16">
        <f>+'SCC x Ano'!E265/'SCC x Ano'!E233-1</f>
        <v>0.98475982512217186</v>
      </c>
      <c r="F233" s="16">
        <f>+'SCC x Ano'!F265/'SCC x Ano'!F233-1</f>
        <v>-0.1624618127409565</v>
      </c>
      <c r="G233" s="16">
        <f>+'SCC x Ano'!G265/'SCC x Ano'!G233-1</f>
        <v>0.16818394657011404</v>
      </c>
      <c r="H233" s="16">
        <f>+'SCC x Ano'!H265/'SCC x Ano'!H233-1</f>
        <v>0.12509762361277499</v>
      </c>
      <c r="I233" s="16">
        <f>+'SCC x Ano'!I265/'SCC x Ano'!I233-1</f>
        <v>-0.12545384358935296</v>
      </c>
      <c r="J233" s="16">
        <f>+'SCC x Ano'!J265/'SCC x Ano'!J233-1</f>
        <v>-9.0389163288544516E-2</v>
      </c>
      <c r="K233" s="16">
        <f>+'SCC x Ano'!K265/'SCC x Ano'!K233-1</f>
        <v>-1.9789127435143716E-2</v>
      </c>
      <c r="L233" s="16">
        <f>+'SCC x Ano'!L265/'SCC x Ano'!L233-1</f>
        <v>-0.10424324756202186</v>
      </c>
    </row>
    <row r="234" spans="1:12" x14ac:dyDescent="0.25">
      <c r="A234" s="122" t="s">
        <v>533</v>
      </c>
      <c r="B234" s="16">
        <f>+'SCC x Ano'!B266/'SCC x Ano'!B234-1</f>
        <v>-0.23152115013753571</v>
      </c>
      <c r="C234" s="16">
        <f>+'SCC x Ano'!C266/'SCC x Ano'!C234-1</f>
        <v>-0.88932614637452201</v>
      </c>
      <c r="D234" s="16">
        <f>+'SCC x Ano'!D266/'SCC x Ano'!D234-1</f>
        <v>-1.8100883282987645E-3</v>
      </c>
      <c r="E234" s="16">
        <f>+'SCC x Ano'!E266/'SCC x Ano'!E234-1</f>
        <v>-0.17198634305835425</v>
      </c>
      <c r="F234" s="16">
        <f>+'SCC x Ano'!F266/'SCC x Ano'!F234-1</f>
        <v>-0.1280494886415543</v>
      </c>
      <c r="G234" s="16">
        <f>+'SCC x Ano'!G266/'SCC x Ano'!G234-1</f>
        <v>0.2398153255822979</v>
      </c>
      <c r="H234" s="16">
        <f>+'SCC x Ano'!H266/'SCC x Ano'!H234-1</f>
        <v>-0.22411956641007613</v>
      </c>
      <c r="I234" s="16">
        <f>+'SCC x Ano'!I266/'SCC x Ano'!I234-1</f>
        <v>-0.40026596976438911</v>
      </c>
      <c r="J234" s="16">
        <f>+'SCC x Ano'!J266/'SCC x Ano'!J234-1</f>
        <v>0.12567209688230707</v>
      </c>
      <c r="K234" s="16">
        <f>+'SCC x Ano'!K266/'SCC x Ano'!K234-1</f>
        <v>-0.33303009661718153</v>
      </c>
      <c r="L234" s="16">
        <f>+'SCC x Ano'!L266/'SCC x Ano'!L234-1</f>
        <v>-0.10387799553667565</v>
      </c>
    </row>
    <row r="235" spans="1:12" x14ac:dyDescent="0.25">
      <c r="A235" s="122" t="s">
        <v>534</v>
      </c>
      <c r="B235" s="16">
        <f>+'SCC x Ano'!B267/'SCC x Ano'!B235-1</f>
        <v>-0.19134115967242027</v>
      </c>
      <c r="C235" s="16">
        <f>+'SCC x Ano'!C267/'SCC x Ano'!C235-1</f>
        <v>-1.0144327457202063E-2</v>
      </c>
      <c r="D235" s="16">
        <f>+'SCC x Ano'!D267/'SCC x Ano'!D235-1</f>
        <v>-2.7499844735666801E-2</v>
      </c>
      <c r="E235" s="16">
        <f>+'SCC x Ano'!E267/'SCC x Ano'!E235-1</f>
        <v>0.19861972098818659</v>
      </c>
      <c r="F235" s="16">
        <f>+'SCC x Ano'!F267/'SCC x Ano'!F235-1</f>
        <v>-0.14011597276935672</v>
      </c>
      <c r="G235" s="16">
        <f>+'SCC x Ano'!G267/'SCC x Ano'!G235-1</f>
        <v>5.3082609682742143E-2</v>
      </c>
      <c r="H235" s="16">
        <f>+'SCC x Ano'!H267/'SCC x Ano'!H235-1</f>
        <v>-0.36733138046707892</v>
      </c>
      <c r="I235" s="16">
        <f>+'SCC x Ano'!I267/'SCC x Ano'!I235-1</f>
        <v>0.15368831423246099</v>
      </c>
      <c r="J235" s="16">
        <f>+'SCC x Ano'!J267/'SCC x Ano'!J235-1</f>
        <v>-0.71184655769544924</v>
      </c>
      <c r="K235" s="16">
        <f>+'SCC x Ano'!K267/'SCC x Ano'!K235-1</f>
        <v>1.1162206768177785</v>
      </c>
      <c r="L235" s="16">
        <f>+'SCC x Ano'!L267/'SCC x Ano'!L235-1</f>
        <v>-4.161623722918939E-2</v>
      </c>
    </row>
    <row r="236" spans="1:12" x14ac:dyDescent="0.25">
      <c r="A236" s="122" t="s">
        <v>535</v>
      </c>
      <c r="B236" s="16">
        <f>+'SCC x Ano'!B268/'SCC x Ano'!B236-1</f>
        <v>-0.14449307252144428</v>
      </c>
      <c r="C236" s="16">
        <f>+'SCC x Ano'!C268/'SCC x Ano'!C236-1</f>
        <v>-2.3271848607422041E-2</v>
      </c>
      <c r="D236" s="16">
        <f>+'SCC x Ano'!D268/'SCC x Ano'!D236-1</f>
        <v>-0.25791928491422911</v>
      </c>
      <c r="E236" s="16">
        <f>+'SCC x Ano'!E268/'SCC x Ano'!E236-1</f>
        <v>1.754526981553612</v>
      </c>
      <c r="F236" s="16">
        <f>+'SCC x Ano'!F268/'SCC x Ano'!F236-1</f>
        <v>-9.8908979467226432E-2</v>
      </c>
      <c r="G236" s="16">
        <f>+'SCC x Ano'!G268/'SCC x Ano'!G236-1</f>
        <v>4.4132282040872939E-2</v>
      </c>
      <c r="H236" s="16">
        <f>+'SCC x Ano'!H268/'SCC x Ano'!H236-1</f>
        <v>0.39104494152260649</v>
      </c>
      <c r="I236" s="16">
        <f>+'SCC x Ano'!I268/'SCC x Ano'!I236-1</f>
        <v>-5.9714935793457991E-2</v>
      </c>
      <c r="J236" s="16">
        <f>+'SCC x Ano'!J268/'SCC x Ano'!J236-1</f>
        <v>-4.4964604255647189E-2</v>
      </c>
      <c r="K236" s="16">
        <f>+'SCC x Ano'!K268/'SCC x Ano'!K236-1</f>
        <v>-0.13066880858696928</v>
      </c>
      <c r="L236" s="16">
        <f>+'SCC x Ano'!L268/'SCC x Ano'!L236-1</f>
        <v>-0.16615950015683745</v>
      </c>
    </row>
    <row r="237" spans="1:12" x14ac:dyDescent="0.25">
      <c r="A237" s="122" t="s">
        <v>536</v>
      </c>
      <c r="B237" s="16">
        <f>+'SCC x Ano'!B269/'SCC x Ano'!B237-1</f>
        <v>0.12011768813165791</v>
      </c>
      <c r="C237" s="16">
        <f>+'SCC x Ano'!C269/'SCC x Ano'!C237-1</f>
        <v>-0.11453047573471398</v>
      </c>
      <c r="D237" s="16">
        <f>+'SCC x Ano'!D269/'SCC x Ano'!D237-1</f>
        <v>-3.9342158902617164E-2</v>
      </c>
      <c r="E237" s="16">
        <f>+'SCC x Ano'!E269/'SCC x Ano'!E237-1</f>
        <v>0.45152429426399876</v>
      </c>
      <c r="F237" s="16">
        <f>+'SCC x Ano'!F269/'SCC x Ano'!F237-1</f>
        <v>-4.3129478334863469E-3</v>
      </c>
      <c r="G237" s="16">
        <f>+'SCC x Ano'!G269/'SCC x Ano'!G237-1</f>
        <v>0.13008347718006297</v>
      </c>
      <c r="H237" s="16">
        <f>+'SCC x Ano'!H269/'SCC x Ano'!H237-1</f>
        <v>9.134314298982571E-2</v>
      </c>
      <c r="I237" s="16">
        <f>+'SCC x Ano'!I269/'SCC x Ano'!I237-1</f>
        <v>-5.0911790086545006E-2</v>
      </c>
      <c r="J237" s="16">
        <f>+'SCC x Ano'!J269/'SCC x Ano'!J237-1</f>
        <v>-0.97394121939256884</v>
      </c>
      <c r="K237" s="16">
        <f>+'SCC x Ano'!K269/'SCC x Ano'!K237-1</f>
        <v>0.19838628228962008</v>
      </c>
      <c r="L237" s="16">
        <f>+'SCC x Ano'!L269/'SCC x Ano'!L237-1</f>
        <v>-3.1248291077529355E-2</v>
      </c>
    </row>
    <row r="238" spans="1:12" x14ac:dyDescent="0.25">
      <c r="A238" s="122" t="s">
        <v>537</v>
      </c>
      <c r="B238" s="16">
        <f>+'SCC x Ano'!B270/'SCC x Ano'!B238-1</f>
        <v>0.14410010583118171</v>
      </c>
      <c r="C238" s="16">
        <f>+'SCC x Ano'!C270/'SCC x Ano'!C238-1</f>
        <v>-8.1216696620821649E-3</v>
      </c>
      <c r="D238" s="16">
        <f>+'SCC x Ano'!D270/'SCC x Ano'!D238-1</f>
        <v>-0.19488664167178826</v>
      </c>
      <c r="E238" s="16">
        <f>+'SCC x Ano'!E270/'SCC x Ano'!E238-1</f>
        <v>0.33171925078110265</v>
      </c>
      <c r="F238" s="16">
        <f>+'SCC x Ano'!F270/'SCC x Ano'!F238-1</f>
        <v>-9.3991613763771964E-3</v>
      </c>
      <c r="G238" s="16">
        <f>+'SCC x Ano'!G270/'SCC x Ano'!G238-1</f>
        <v>-7.11001834258147E-2</v>
      </c>
      <c r="H238" s="16">
        <f>+'SCC x Ano'!H270/'SCC x Ano'!H238-1</f>
        <v>4.2853157060507963E-2</v>
      </c>
      <c r="I238" s="16">
        <f>+'SCC x Ano'!I270/'SCC x Ano'!I238-1</f>
        <v>-0.16173860641151616</v>
      </c>
      <c r="J238" s="16">
        <f>+'SCC x Ano'!J270/'SCC x Ano'!J238-1</f>
        <v>-0.16337147159722254</v>
      </c>
      <c r="K238" s="16">
        <f>+'SCC x Ano'!K270/'SCC x Ano'!K238-1</f>
        <v>0.17826931127096901</v>
      </c>
      <c r="L238" s="16">
        <f>+'SCC x Ano'!L270/'SCC x Ano'!L238-1</f>
        <v>-5.4872254132331322E-2</v>
      </c>
    </row>
    <row r="239" spans="1:12" x14ac:dyDescent="0.25">
      <c r="A239" s="122" t="s">
        <v>538</v>
      </c>
      <c r="B239" s="16">
        <f>+'SCC x Ano'!B271/'SCC x Ano'!B239-1</f>
        <v>0.62889430685303327</v>
      </c>
      <c r="C239" s="16">
        <f>+'SCC x Ano'!C271/'SCC x Ano'!C239-1</f>
        <v>-0.36438912276237223</v>
      </c>
      <c r="D239" s="16">
        <f>+'SCC x Ano'!D271/'SCC x Ano'!D239-1</f>
        <v>-3.6168071863092788E-2</v>
      </c>
      <c r="E239" s="16">
        <f>+'SCC x Ano'!E271/'SCC x Ano'!E239-1</f>
        <v>-0.39015554590060531</v>
      </c>
      <c r="F239" s="16">
        <f>+'SCC x Ano'!F271/'SCC x Ano'!F239-1</f>
        <v>-0.10129524154628489</v>
      </c>
      <c r="G239" s="16">
        <f>+'SCC x Ano'!G271/'SCC x Ano'!G239-1</f>
        <v>0.17685952996952747</v>
      </c>
      <c r="H239" s="16">
        <f>+'SCC x Ano'!H271/'SCC x Ano'!H239-1</f>
        <v>-9.8496002473239641E-2</v>
      </c>
      <c r="I239" s="16">
        <f>+'SCC x Ano'!I271/'SCC x Ano'!I239-1</f>
        <v>-0.26426287912823876</v>
      </c>
      <c r="J239" s="16">
        <f>+'SCC x Ano'!J271/'SCC x Ano'!J239-1</f>
        <v>-1.6644201620139798E-2</v>
      </c>
      <c r="K239" s="16">
        <f>+'SCC x Ano'!K271/'SCC x Ano'!K239-1</f>
        <v>4.1568544590455669E-2</v>
      </c>
      <c r="L239" s="16">
        <f>+'SCC x Ano'!L271/'SCC x Ano'!L239-1</f>
        <v>-3.3770920333327847E-2</v>
      </c>
    </row>
    <row r="240" spans="1:12" x14ac:dyDescent="0.25">
      <c r="A240" s="122" t="s">
        <v>539</v>
      </c>
      <c r="B240" s="16">
        <f>+'SCC x Ano'!B272/'SCC x Ano'!B240-1</f>
        <v>0.30416309605660907</v>
      </c>
      <c r="C240" s="16">
        <f>+'SCC x Ano'!C272/'SCC x Ano'!C240-1</f>
        <v>-1.0600803199508624E-2</v>
      </c>
      <c r="D240" s="16">
        <f>+'SCC x Ano'!D272/'SCC x Ano'!D240-1</f>
        <v>-0.28532202538682283</v>
      </c>
      <c r="E240" s="16">
        <f>+'SCC x Ano'!E272/'SCC x Ano'!E240-1</f>
        <v>-0.27688645420010272</v>
      </c>
      <c r="F240" s="16">
        <f>+'SCC x Ano'!F272/'SCC x Ano'!F240-1</f>
        <v>-0.17408779537838437</v>
      </c>
      <c r="G240" s="16">
        <f>+'SCC x Ano'!G272/'SCC x Ano'!G240-1</f>
        <v>0.1909049900601556</v>
      </c>
      <c r="H240" s="16">
        <f>+'SCC x Ano'!H272/'SCC x Ano'!H240-1</f>
        <v>-8.7068514381206774E-2</v>
      </c>
      <c r="I240" s="16">
        <f>+'SCC x Ano'!I272/'SCC x Ano'!I240-1</f>
        <v>-1.1338619998795596E-2</v>
      </c>
      <c r="J240" s="16">
        <f>+'SCC x Ano'!J272/'SCC x Ano'!J240-1</f>
        <v>-1</v>
      </c>
      <c r="K240" s="16">
        <f>+'SCC x Ano'!K272/'SCC x Ano'!K240-1</f>
        <v>0.17452662728430224</v>
      </c>
      <c r="L240" s="16">
        <f>+'SCC x Ano'!L272/'SCC x Ano'!L240-1</f>
        <v>-0.18125630009979188</v>
      </c>
    </row>
    <row r="241" spans="1:12" x14ac:dyDescent="0.25">
      <c r="A241" s="122" t="s">
        <v>540</v>
      </c>
      <c r="B241" s="16">
        <f>+'SCC x Ano'!B273/'SCC x Ano'!B241-1</f>
        <v>4.0336062950677931E-2</v>
      </c>
      <c r="C241" s="16">
        <f>+'SCC x Ano'!C273/'SCC x Ano'!C241-1</f>
        <v>-6.4858253885009542E-3</v>
      </c>
      <c r="D241" s="16">
        <f>+'SCC x Ano'!D273/'SCC x Ano'!D241-1</f>
        <v>-0.24364719796470358</v>
      </c>
      <c r="E241" s="16">
        <f>+'SCC x Ano'!E273/'SCC x Ano'!E241-1</f>
        <v>0.15668675107045904</v>
      </c>
      <c r="F241" s="16">
        <f>+'SCC x Ano'!F273/'SCC x Ano'!F241-1</f>
        <v>-0.13957296055143931</v>
      </c>
      <c r="G241" s="16">
        <f>+'SCC x Ano'!G273/'SCC x Ano'!G241-1</f>
        <v>0.15179828468483847</v>
      </c>
      <c r="H241" s="16">
        <f>+'SCC x Ano'!H273/'SCC x Ano'!H241-1</f>
        <v>-0.14463946749281531</v>
      </c>
      <c r="I241" s="16">
        <f>+'SCC x Ano'!I273/'SCC x Ano'!I241-1</f>
        <v>-0.30315527419342447</v>
      </c>
      <c r="J241" s="16">
        <f>+'SCC x Ano'!J273/'SCC x Ano'!J241-1</f>
        <v>-0.18818121151320055</v>
      </c>
      <c r="K241" s="16">
        <f>+'SCC x Ano'!K273/'SCC x Ano'!K241-1</f>
        <v>3.0371534800442301E-2</v>
      </c>
      <c r="L241" s="16">
        <f>+'SCC x Ano'!L273/'SCC x Ano'!L241-1</f>
        <v>-0.14549922939083892</v>
      </c>
    </row>
    <row r="242" spans="1:12" x14ac:dyDescent="0.25">
      <c r="A242" s="122" t="s">
        <v>541</v>
      </c>
      <c r="B242" s="16">
        <f>+'SCC x Ano'!B274/'SCC x Ano'!B242-1</f>
        <v>0.14948529785913633</v>
      </c>
      <c r="C242" s="16">
        <f>+'SCC x Ano'!C274/'SCC x Ano'!C242-1</f>
        <v>2.8328200002347037E-2</v>
      </c>
      <c r="D242" s="16">
        <f>+'SCC x Ano'!D274/'SCC x Ano'!D242-1</f>
        <v>-0.43970203925967311</v>
      </c>
      <c r="E242" s="16">
        <f>+'SCC x Ano'!E274/'SCC x Ano'!E242-1</f>
        <v>3.2465981958789358E-2</v>
      </c>
      <c r="F242" s="16">
        <f>+'SCC x Ano'!F274/'SCC x Ano'!F242-1</f>
        <v>-7.3966292143381684E-2</v>
      </c>
      <c r="G242" s="16">
        <f>+'SCC x Ano'!G274/'SCC x Ano'!G242-1</f>
        <v>0.14764879785596174</v>
      </c>
      <c r="H242" s="16">
        <f>+'SCC x Ano'!H274/'SCC x Ano'!H242-1</f>
        <v>-0.19466368429997416</v>
      </c>
      <c r="I242" s="16">
        <f>+'SCC x Ano'!I274/'SCC x Ano'!I242-1</f>
        <v>2.4938062665574412E-2</v>
      </c>
      <c r="J242" s="16">
        <f>+'SCC x Ano'!J274/'SCC x Ano'!J242-1</f>
        <v>0.18942549880927229</v>
      </c>
      <c r="K242" s="16">
        <f>+'SCC x Ano'!K274/'SCC x Ano'!K242-1</f>
        <v>1.8719316030114674E-2</v>
      </c>
      <c r="L242" s="16">
        <f>+'SCC x Ano'!L274/'SCC x Ano'!L242-1</f>
        <v>-0.25117365747026976</v>
      </c>
    </row>
    <row r="243" spans="1:12" x14ac:dyDescent="0.25">
      <c r="A243" s="122" t="s">
        <v>542</v>
      </c>
      <c r="B243" s="16">
        <f>+'SCC x Ano'!B275/'SCC x Ano'!B243-1</f>
        <v>0.1239914395973345</v>
      </c>
      <c r="C243" s="16">
        <f>+'SCC x Ano'!C275/'SCC x Ano'!C243-1</f>
        <v>-0.20646893051220128</v>
      </c>
      <c r="D243" s="16">
        <f>+'SCC x Ano'!D275/'SCC x Ano'!D243-1</f>
        <v>-0.24127487842773787</v>
      </c>
      <c r="E243" s="16">
        <f>+'SCC x Ano'!E275/'SCC x Ano'!E243-1</f>
        <v>3.3630712851094868E-2</v>
      </c>
      <c r="F243" s="16">
        <f>+'SCC x Ano'!F275/'SCC x Ano'!F243-1</f>
        <v>-0.11404552866230711</v>
      </c>
      <c r="G243" s="16">
        <f>+'SCC x Ano'!G275/'SCC x Ano'!G243-1</f>
        <v>9.2799720323024637E-3</v>
      </c>
      <c r="H243" s="16">
        <f>+'SCC x Ano'!H275/'SCC x Ano'!H243-1</f>
        <v>-0.22227671905284696</v>
      </c>
      <c r="I243" s="16">
        <f>+'SCC x Ano'!I275/'SCC x Ano'!I243-1</f>
        <v>-0.14624534154976498</v>
      </c>
      <c r="J243" s="16">
        <f>+'SCC x Ano'!J275/'SCC x Ano'!J243-1</f>
        <v>0.28132545526215313</v>
      </c>
      <c r="K243" s="16">
        <f>+'SCC x Ano'!K275/'SCC x Ano'!K243-1</f>
        <v>-0.25081994047691336</v>
      </c>
      <c r="L243" s="16">
        <f>+'SCC x Ano'!L275/'SCC x Ano'!L243-1</f>
        <v>-0.14821153823401889</v>
      </c>
    </row>
    <row r="244" spans="1:12" x14ac:dyDescent="0.25">
      <c r="A244" s="122" t="s">
        <v>543</v>
      </c>
      <c r="B244" s="16">
        <f>+'SCC x Ano'!B276/'SCC x Ano'!B244-1</f>
        <v>8.1081720494884379E-3</v>
      </c>
      <c r="C244" s="16">
        <f>+'SCC x Ano'!C276/'SCC x Ano'!C244-1</f>
        <v>-0.19707183560718311</v>
      </c>
      <c r="D244" s="16">
        <f>+'SCC x Ano'!D276/'SCC x Ano'!D244-1</f>
        <v>-0.16125503848671097</v>
      </c>
      <c r="E244" s="16">
        <f>+'SCC x Ano'!E276/'SCC x Ano'!E244-1</f>
        <v>0.18871446350992316</v>
      </c>
      <c r="F244" s="16">
        <f>+'SCC x Ano'!F276/'SCC x Ano'!F244-1</f>
        <v>-0.12743071822642227</v>
      </c>
      <c r="G244" s="16">
        <f>+'SCC x Ano'!G276/'SCC x Ano'!G244-1</f>
        <v>0.14196268084970742</v>
      </c>
      <c r="H244" s="16">
        <f>+'SCC x Ano'!H276/'SCC x Ano'!H244-1</f>
        <v>-0.16622273611595217</v>
      </c>
      <c r="I244" s="16">
        <f>+'SCC x Ano'!I276/'SCC x Ano'!I244-1</f>
        <v>-6.0765647312814308E-2</v>
      </c>
      <c r="J244" s="16">
        <f>+'SCC x Ano'!J276/'SCC x Ano'!J244-1</f>
        <v>1.30084669789583E-2</v>
      </c>
      <c r="K244" s="16">
        <f>+'SCC x Ano'!K276/'SCC x Ano'!K244-1</f>
        <v>-0.10201205837740701</v>
      </c>
      <c r="L244" s="16">
        <f>+'SCC x Ano'!L276/'SCC x Ano'!L244-1</f>
        <v>-0.12330210188229207</v>
      </c>
    </row>
    <row r="245" spans="1:12" x14ac:dyDescent="0.25">
      <c r="A245" s="122" t="s">
        <v>544</v>
      </c>
      <c r="B245" s="16">
        <f>+'SCC x Ano'!B277/'SCC x Ano'!B245-1</f>
        <v>2.7277407274464593E-2</v>
      </c>
      <c r="C245" s="16">
        <f>+'SCC x Ano'!C277/'SCC x Ano'!C245-1</f>
        <v>-3.2201906276943082E-2</v>
      </c>
      <c r="D245" s="16">
        <f>+'SCC x Ano'!D277/'SCC x Ano'!D245-1</f>
        <v>-0.32641076557845128</v>
      </c>
      <c r="E245" s="16">
        <f>+'SCC x Ano'!E277/'SCC x Ano'!E245-1</f>
        <v>0.13353167094774099</v>
      </c>
      <c r="F245" s="16">
        <f>+'SCC x Ano'!F277/'SCC x Ano'!F245-1</f>
        <v>-0.1019843921248641</v>
      </c>
      <c r="G245" s="16">
        <f>+'SCC x Ano'!G277/'SCC x Ano'!G245-1</f>
        <v>1.2096860366028528E-2</v>
      </c>
      <c r="H245" s="16">
        <f>+'SCC x Ano'!H277/'SCC x Ano'!H245-1</f>
        <v>-0.18029972936066674</v>
      </c>
      <c r="I245" s="16">
        <f>+'SCC x Ano'!I277/'SCC x Ano'!I245-1</f>
        <v>4.0756480135715867E-2</v>
      </c>
      <c r="J245" s="16">
        <f>+'SCC x Ano'!J277/'SCC x Ano'!J245-1</f>
        <v>-7.5090879748457295E-2</v>
      </c>
      <c r="K245" s="16">
        <f>+'SCC x Ano'!K277/'SCC x Ano'!K245-1</f>
        <v>7.0152881063152872E-2</v>
      </c>
      <c r="L245" s="16">
        <f>+'SCC x Ano'!L277/'SCC x Ano'!L245-1</f>
        <v>-0.15258340703864581</v>
      </c>
    </row>
    <row r="246" spans="1:12" x14ac:dyDescent="0.25">
      <c r="A246" s="122" t="s">
        <v>545</v>
      </c>
      <c r="B246" s="16">
        <f>+'SCC x Ano'!B278/'SCC x Ano'!B246-1</f>
        <v>5.9435149960849643E-2</v>
      </c>
      <c r="C246" s="16">
        <f>+'SCC x Ano'!C278/'SCC x Ano'!C246-1</f>
        <v>-4.5294940709840747E-2</v>
      </c>
      <c r="D246" s="16">
        <f>+'SCC x Ano'!D278/'SCC x Ano'!D246-1</f>
        <v>-0.32419760361807326</v>
      </c>
      <c r="E246" s="16">
        <f>+'SCC x Ano'!E278/'SCC x Ano'!E246-1</f>
        <v>-0.15082352447047098</v>
      </c>
      <c r="F246" s="16">
        <f>+'SCC x Ano'!F278/'SCC x Ano'!F246-1</f>
        <v>-0.13444484960387149</v>
      </c>
      <c r="G246" s="16">
        <f>+'SCC x Ano'!G278/'SCC x Ano'!G246-1</f>
        <v>-1.5278968862794451E-2</v>
      </c>
      <c r="H246" s="16">
        <f>+'SCC x Ano'!H278/'SCC x Ano'!H246-1</f>
        <v>-0.37002845389679628</v>
      </c>
      <c r="I246" s="16">
        <f>+'SCC x Ano'!I278/'SCC x Ano'!I246-1</f>
        <v>-0.12904882376383653</v>
      </c>
      <c r="J246" s="16">
        <f>+'SCC x Ano'!J278/'SCC x Ano'!J246-1</f>
        <v>-4.2742497441422667E-2</v>
      </c>
      <c r="K246" s="16">
        <f>+'SCC x Ano'!K278/'SCC x Ano'!K246-1</f>
        <v>-0.12263086993562533</v>
      </c>
      <c r="L246" s="16">
        <f>+'SCC x Ano'!L278/'SCC x Ano'!L246-1</f>
        <v>-0.19934777903832712</v>
      </c>
    </row>
    <row r="247" spans="1:12" x14ac:dyDescent="0.25">
      <c r="A247" s="122" t="s">
        <v>546</v>
      </c>
      <c r="B247" s="16">
        <f>+'SCC x Ano'!B279/'SCC x Ano'!B247-1</f>
        <v>0.14273769808349202</v>
      </c>
      <c r="C247" s="16">
        <f>+'SCC x Ano'!C279/'SCC x Ano'!C247-1</f>
        <v>-1.9677845161291674E-2</v>
      </c>
      <c r="D247" s="16">
        <f>+'SCC x Ano'!D279/'SCC x Ano'!D247-1</f>
        <v>-7.7267905635195588E-2</v>
      </c>
      <c r="E247" s="16">
        <f>+'SCC x Ano'!E279/'SCC x Ano'!E247-1</f>
        <v>0.75650948205203816</v>
      </c>
      <c r="F247" s="16">
        <f>+'SCC x Ano'!F279/'SCC x Ano'!F247-1</f>
        <v>-0.13459626224204957</v>
      </c>
      <c r="G247" s="16">
        <f>+'SCC x Ano'!G279/'SCC x Ano'!G247-1</f>
        <v>4.0472469899395236E-2</v>
      </c>
      <c r="H247" s="16">
        <f>+'SCC x Ano'!H279/'SCC x Ano'!H247-1</f>
        <v>-0.13018155293978428</v>
      </c>
      <c r="I247" s="16">
        <f>+'SCC x Ano'!I279/'SCC x Ano'!I247-1</f>
        <v>-0.12329801524473161</v>
      </c>
      <c r="J247" s="16">
        <f>+'SCC x Ano'!J279/'SCC x Ano'!J247-1</f>
        <v>0.23113840476138936</v>
      </c>
      <c r="K247" s="16">
        <f>+'SCC x Ano'!K279/'SCC x Ano'!K247-1</f>
        <v>-0.13130795732455769</v>
      </c>
      <c r="L247" s="16">
        <f>+'SCC x Ano'!L279/'SCC x Ano'!L247-1</f>
        <v>-7.0542982254719666E-2</v>
      </c>
    </row>
    <row r="248" spans="1:12" x14ac:dyDescent="0.25">
      <c r="A248" s="122" t="s">
        <v>547</v>
      </c>
      <c r="B248" s="16">
        <f>+'SCC x Ano'!B280/'SCC x Ano'!B248-1</f>
        <v>1.1975783210732338E-2</v>
      </c>
      <c r="C248" s="16">
        <f>+'SCC x Ano'!C280/'SCC x Ano'!C248-1</f>
        <v>-3.3922363302955616E-2</v>
      </c>
      <c r="D248" s="16">
        <f>+'SCC x Ano'!D280/'SCC x Ano'!D248-1</f>
        <v>-0.34208038363532722</v>
      </c>
      <c r="E248" s="16">
        <f>+'SCC x Ano'!E280/'SCC x Ano'!E248-1</f>
        <v>0.1278970482980335</v>
      </c>
      <c r="F248" s="16">
        <f>+'SCC x Ano'!F280/'SCC x Ano'!F248-1</f>
        <v>-0.12310617244126287</v>
      </c>
      <c r="G248" s="16">
        <f>+'SCC x Ano'!G280/'SCC x Ano'!G248-1</f>
        <v>-1.63212662348593E-2</v>
      </c>
      <c r="H248" s="16">
        <f>+'SCC x Ano'!H280/'SCC x Ano'!H248-1</f>
        <v>-0.14722784300138136</v>
      </c>
      <c r="I248" s="16">
        <f>+'SCC x Ano'!I280/'SCC x Ano'!I248-1</f>
        <v>-0.14282512525793301</v>
      </c>
      <c r="J248" s="16">
        <f>+'SCC x Ano'!J280/'SCC x Ano'!J248-1</f>
        <v>-0.33500364917649772</v>
      </c>
      <c r="K248" s="16">
        <f>+'SCC x Ano'!K280/'SCC x Ano'!K248-1</f>
        <v>-1.9928849773009349E-2</v>
      </c>
      <c r="L248" s="16">
        <f>+'SCC x Ano'!L280/'SCC x Ano'!L248-1</f>
        <v>-0.16727470260891109</v>
      </c>
    </row>
    <row r="249" spans="1:12" x14ac:dyDescent="0.25">
      <c r="A249" s="122" t="s">
        <v>548</v>
      </c>
      <c r="B249" s="16">
        <f>+'SCC x Ano'!B281/'SCC x Ano'!B249-1</f>
        <v>5.5321037743912393E-2</v>
      </c>
      <c r="C249" s="16">
        <f>+'SCC x Ano'!C281/'SCC x Ano'!C249-1</f>
        <v>5.1613612916848739E-2</v>
      </c>
      <c r="D249" s="16">
        <f>+'SCC x Ano'!D281/'SCC x Ano'!D249-1</f>
        <v>-0.26365600163244585</v>
      </c>
      <c r="E249" s="16">
        <f>+'SCC x Ano'!E281/'SCC x Ano'!E249-1</f>
        <v>8.9368151123672579E-2</v>
      </c>
      <c r="F249" s="16">
        <f>+'SCC x Ano'!F281/'SCC x Ano'!F249-1</f>
        <v>-0.11585432372330529</v>
      </c>
      <c r="G249" s="16">
        <f>+'SCC x Ano'!G281/'SCC x Ano'!G249-1</f>
        <v>-7.1126832595902245E-2</v>
      </c>
      <c r="H249" s="16">
        <f>+'SCC x Ano'!H281/'SCC x Ano'!H249-1</f>
        <v>-0.13358482556415074</v>
      </c>
      <c r="I249" s="16">
        <f>+'SCC x Ano'!I281/'SCC x Ano'!I249-1</f>
        <v>-0.1346753784097019</v>
      </c>
      <c r="J249" s="16">
        <f>+'SCC x Ano'!J281/'SCC x Ano'!J249-1</f>
        <v>-0.2336238939858325</v>
      </c>
      <c r="K249" s="16">
        <f>+'SCC x Ano'!K281/'SCC x Ano'!K249-1</f>
        <v>-1.3476285203818383E-3</v>
      </c>
      <c r="L249" s="16">
        <f>+'SCC x Ano'!L281/'SCC x Ano'!L249-1</f>
        <v>-0.13603808111330962</v>
      </c>
    </row>
    <row r="250" spans="1:12" x14ac:dyDescent="0.25">
      <c r="A250" s="122" t="s">
        <v>549</v>
      </c>
      <c r="B250" s="16">
        <f>+'SCC x Ano'!B282/'SCC x Ano'!B250-1</f>
        <v>6.3382256501039347E-2</v>
      </c>
      <c r="C250" s="16">
        <f>+'SCC x Ano'!C282/'SCC x Ano'!C250-1</f>
        <v>-4.9882942883316628E-2</v>
      </c>
      <c r="D250" s="16">
        <f>+'SCC x Ano'!D282/'SCC x Ano'!D250-1</f>
        <v>-0.39708414912116696</v>
      </c>
      <c r="E250" s="16">
        <f>+'SCC x Ano'!E282/'SCC x Ano'!E250-1</f>
        <v>1.4767571773538983</v>
      </c>
      <c r="F250" s="16">
        <f>+'SCC x Ano'!F282/'SCC x Ano'!F250-1</f>
        <v>-0.1310198247661809</v>
      </c>
      <c r="G250" s="16">
        <f>+'SCC x Ano'!G282/'SCC x Ano'!G250-1</f>
        <v>-1.0920163028050101E-2</v>
      </c>
      <c r="H250" s="16">
        <f>+'SCC x Ano'!H282/'SCC x Ano'!H250-1</f>
        <v>4.867575545552616E-2</v>
      </c>
      <c r="I250" s="16">
        <f>+'SCC x Ano'!I282/'SCC x Ano'!I250-1</f>
        <v>-4.5127323304497313E-2</v>
      </c>
      <c r="J250" s="16">
        <f>+'SCC x Ano'!J282/'SCC x Ano'!J250-1</f>
        <v>0.3075514765512255</v>
      </c>
      <c r="K250" s="16">
        <f>+'SCC x Ano'!K282/'SCC x Ano'!K250-1</f>
        <v>-1.3182303957007813E-2</v>
      </c>
      <c r="L250" s="16">
        <f>+'SCC x Ano'!L282/'SCC x Ano'!L250-1</f>
        <v>-0.18284128614999773</v>
      </c>
    </row>
    <row r="251" spans="1:12" x14ac:dyDescent="0.25">
      <c r="A251" s="122" t="s">
        <v>550</v>
      </c>
      <c r="B251" s="16">
        <f>+'SCC x Ano'!B283/'SCC x Ano'!B251-1</f>
        <v>8.3026278588854918E-2</v>
      </c>
      <c r="C251" s="16">
        <f>+'SCC x Ano'!C283/'SCC x Ano'!C251-1</f>
        <v>-0.13112934571158241</v>
      </c>
      <c r="D251" s="16">
        <f>+'SCC x Ano'!D283/'SCC x Ano'!D251-1</f>
        <v>-0.47433946650293835</v>
      </c>
      <c r="E251" s="16">
        <f>+'SCC x Ano'!E283/'SCC x Ano'!E251-1</f>
        <v>-9.4410226236532724E-2</v>
      </c>
      <c r="F251" s="16">
        <f>+'SCC x Ano'!F283/'SCC x Ano'!F251-1</f>
        <v>-0.15146652905197133</v>
      </c>
      <c r="G251" s="16">
        <f>+'SCC x Ano'!G283/'SCC x Ano'!G251-1</f>
        <v>-2.2499759492533578E-3</v>
      </c>
      <c r="H251" s="16">
        <f>+'SCC x Ano'!H283/'SCC x Ano'!H251-1</f>
        <v>-7.4999866581475061E-2</v>
      </c>
      <c r="I251" s="16">
        <f>+'SCC x Ano'!I283/'SCC x Ano'!I251-1</f>
        <v>-0.12188106642767527</v>
      </c>
      <c r="J251" s="16">
        <f>+'SCC x Ano'!J283/'SCC x Ano'!J251-1</f>
        <v>-0.11912742315438818</v>
      </c>
      <c r="K251" s="16">
        <f>+'SCC x Ano'!K283/'SCC x Ano'!K251-1</f>
        <v>-0.13764293376616732</v>
      </c>
      <c r="L251" s="16">
        <f>+'SCC x Ano'!L283/'SCC x Ano'!L251-1</f>
        <v>-0.24687687038199957</v>
      </c>
    </row>
    <row r="252" spans="1:12" x14ac:dyDescent="0.25">
      <c r="A252" s="122" t="s">
        <v>551</v>
      </c>
      <c r="B252" s="16">
        <f>+'SCC x Ano'!B284/'SCC x Ano'!B252-1</f>
        <v>8.5707389659442468E-2</v>
      </c>
      <c r="C252" s="16">
        <f>+'SCC x Ano'!C284/'SCC x Ano'!C252-1</f>
        <v>7.9678311514467248E-2</v>
      </c>
      <c r="D252" s="16">
        <f>+'SCC x Ano'!D284/'SCC x Ano'!D252-1</f>
        <v>-0.28959611019329956</v>
      </c>
      <c r="E252" s="16">
        <f>+'SCC x Ano'!E284/'SCC x Ano'!E252-1</f>
        <v>0.54197633802238854</v>
      </c>
      <c r="F252" s="16">
        <f>+'SCC x Ano'!F284/'SCC x Ano'!F252-1</f>
        <v>-0.1057804707729183</v>
      </c>
      <c r="G252" s="16">
        <f>+'SCC x Ano'!G284/'SCC x Ano'!G252-1</f>
        <v>3.3603964766775407E-2</v>
      </c>
      <c r="H252" s="16">
        <f>+'SCC x Ano'!H284/'SCC x Ano'!H252-1</f>
        <v>0.18714527965779149</v>
      </c>
      <c r="I252" s="16">
        <f>+'SCC x Ano'!I284/'SCC x Ano'!I252-1</f>
        <v>-0.14684183755021729</v>
      </c>
      <c r="J252" s="16">
        <f>+'SCC x Ano'!J284/'SCC x Ano'!J252-1</f>
        <v>-6.0135920501547702E-2</v>
      </c>
      <c r="K252" s="16">
        <f>+'SCC x Ano'!K284/'SCC x Ano'!K252-1</f>
        <v>-8.9509449074500202E-2</v>
      </c>
      <c r="L252" s="16">
        <f>+'SCC x Ano'!L284/'SCC x Ano'!L252-1</f>
        <v>-0.14223969574405604</v>
      </c>
    </row>
    <row r="253" spans="1:12" x14ac:dyDescent="0.25">
      <c r="A253" s="122" t="s">
        <v>552</v>
      </c>
      <c r="B253" s="16">
        <f>+'SCC x Ano'!B285/'SCC x Ano'!B253-1</f>
        <v>-3.4412312807750589E-2</v>
      </c>
      <c r="C253" s="16">
        <f>+'SCC x Ano'!C285/'SCC x Ano'!C253-1</f>
        <v>-0.2464628257618019</v>
      </c>
      <c r="D253" s="16">
        <f>+'SCC x Ano'!D285/'SCC x Ano'!D253-1</f>
        <v>-0.14260618814901704</v>
      </c>
      <c r="E253" s="16">
        <f>+'SCC x Ano'!E285/'SCC x Ano'!E253-1</f>
        <v>0.33198370081996509</v>
      </c>
      <c r="F253" s="16">
        <f>+'SCC x Ano'!F285/'SCC x Ano'!F253-1</f>
        <v>-7.5100270456702312E-2</v>
      </c>
      <c r="G253" s="16">
        <f>+'SCC x Ano'!G285/'SCC x Ano'!G253-1</f>
        <v>4.7167448754825925E-2</v>
      </c>
      <c r="H253" s="16">
        <f>+'SCC x Ano'!H285/'SCC x Ano'!H253-1</f>
        <v>-0.13686199516419273</v>
      </c>
      <c r="I253" s="16">
        <f>+'SCC x Ano'!I285/'SCC x Ano'!I253-1</f>
        <v>-9.5895403157376324E-2</v>
      </c>
      <c r="J253" s="16">
        <f>+'SCC x Ano'!J285/'SCC x Ano'!J253-1</f>
        <v>-0.87965142129947183</v>
      </c>
      <c r="K253" s="16">
        <f>+'SCC x Ano'!K285/'SCC x Ano'!K253-1</f>
        <v>0.12042707609506342</v>
      </c>
      <c r="L253" s="16">
        <f>+'SCC x Ano'!L285/'SCC x Ano'!L253-1</f>
        <v>-9.2238423674086745E-2</v>
      </c>
    </row>
    <row r="254" spans="1:12" x14ac:dyDescent="0.25">
      <c r="A254" s="122" t="s">
        <v>553</v>
      </c>
      <c r="B254" s="16">
        <f>+'SCC x Ano'!B286/'SCC x Ano'!B254-1</f>
        <v>4.4056827149175026E-2</v>
      </c>
      <c r="C254" s="16">
        <f>+'SCC x Ano'!C286/'SCC x Ano'!C254-1</f>
        <v>7.4630119962876496E-2</v>
      </c>
      <c r="D254" s="16">
        <f>+'SCC x Ano'!D286/'SCC x Ano'!D254-1</f>
        <v>-0.15386077606577664</v>
      </c>
      <c r="E254" s="16">
        <f>+'SCC x Ano'!E286/'SCC x Ano'!E254-1</f>
        <v>0.48577471472629941</v>
      </c>
      <c r="F254" s="16">
        <f>+'SCC x Ano'!F286/'SCC x Ano'!F254-1</f>
        <v>-0.11556108271667009</v>
      </c>
      <c r="G254" s="16">
        <f>+'SCC x Ano'!G286/'SCC x Ano'!G254-1</f>
        <v>6.8735887401502493E-2</v>
      </c>
      <c r="H254" s="16">
        <f>+'SCC x Ano'!H286/'SCC x Ano'!H254-1</f>
        <v>-3.3193193201182636E-2</v>
      </c>
      <c r="I254" s="16">
        <f>+'SCC x Ano'!I286/'SCC x Ano'!I254-1</f>
        <v>-7.0226874218499602E-2</v>
      </c>
      <c r="J254" s="16">
        <f>+'SCC x Ano'!J286/'SCC x Ano'!J254-1</f>
        <v>2.6637257510755776</v>
      </c>
      <c r="K254" s="16">
        <f>+'SCC x Ano'!K286/'SCC x Ano'!K254-1</f>
        <v>3.6333849909617744E-2</v>
      </c>
      <c r="L254" s="16">
        <f>+'SCC x Ano'!L286/'SCC x Ano'!L254-1</f>
        <v>-8.0865395017675756E-2</v>
      </c>
    </row>
    <row r="255" spans="1:12" x14ac:dyDescent="0.25">
      <c r="A255" s="122" t="s">
        <v>554</v>
      </c>
      <c r="B255" s="16">
        <f>+'SCC x Ano'!B287/'SCC x Ano'!B255-1</f>
        <v>0.10536423974099152</v>
      </c>
      <c r="C255" s="16">
        <f>+'SCC x Ano'!C287/'SCC x Ano'!C255-1</f>
        <v>-0.29165149786421229</v>
      </c>
      <c r="D255" s="16">
        <f>+'SCC x Ano'!D287/'SCC x Ano'!D255-1</f>
        <v>6.1951221773591136E-2</v>
      </c>
      <c r="E255" s="16">
        <f>+'SCC x Ano'!E287/'SCC x Ano'!E255-1</f>
        <v>0.44812189545521441</v>
      </c>
      <c r="F255" s="16">
        <f>+'SCC x Ano'!F287/'SCC x Ano'!F255-1</f>
        <v>-0.14380071791261151</v>
      </c>
      <c r="G255" s="16">
        <f>+'SCC x Ano'!G287/'SCC x Ano'!G255-1</f>
        <v>-2.1512922907610532E-2</v>
      </c>
      <c r="H255" s="16">
        <f>+'SCC x Ano'!H287/'SCC x Ano'!H255-1</f>
        <v>-3.1816719759798495E-2</v>
      </c>
      <c r="I255" s="16">
        <f>+'SCC x Ano'!I287/'SCC x Ano'!I255-1</f>
        <v>-1.2067380894316804E-2</v>
      </c>
      <c r="J255" s="16">
        <f>+'SCC x Ano'!J287/'SCC x Ano'!J255-1</f>
        <v>-0.10112803880114341</v>
      </c>
      <c r="K255" s="16">
        <f>+'SCC x Ano'!K287/'SCC x Ano'!K255-1</f>
        <v>-3.7212137659952349E-2</v>
      </c>
      <c r="L255" s="16">
        <f>+'SCC x Ano'!L287/'SCC x Ano'!L255-1</f>
        <v>-1.1357116112293508E-2</v>
      </c>
    </row>
    <row r="256" spans="1:12" x14ac:dyDescent="0.25">
      <c r="A256" s="132" t="s">
        <v>94</v>
      </c>
      <c r="B256" s="16">
        <f>+'SCC x Ano'!B288/'SCC x Ano'!B256-1</f>
        <v>5.1373814854282829E-2</v>
      </c>
      <c r="C256" s="16">
        <f>+'SCC x Ano'!C288/'SCC x Ano'!C256-1</f>
        <v>-4.6547077863542952E-2</v>
      </c>
      <c r="D256" s="16">
        <f>+'SCC x Ano'!D288/'SCC x Ano'!D256-1</f>
        <v>-0.24707723431838857</v>
      </c>
      <c r="E256" s="16">
        <f>+'SCC x Ano'!E288/'SCC x Ano'!E256-1</f>
        <v>0.17802401695763859</v>
      </c>
      <c r="F256" s="16">
        <f>+'SCC x Ano'!F288/'SCC x Ano'!F256-1</f>
        <v>-0.12180451969200745</v>
      </c>
      <c r="G256" s="16">
        <f>+'SCC x Ano'!G288/'SCC x Ano'!G256-1</f>
        <v>5.0350925782491895E-3</v>
      </c>
      <c r="H256" s="16">
        <f>+'SCC x Ano'!H288/'SCC x Ano'!H256-1</f>
        <v>-0.12397316316228457</v>
      </c>
      <c r="I256" s="16">
        <f>+'SCC x Ano'!I288/'SCC x Ano'!I256-1</f>
        <v>-0.11486630880961801</v>
      </c>
      <c r="J256" s="16">
        <f>+'SCC x Ano'!J288/'SCC x Ano'!J256-1</f>
        <v>-8.1716538503566638E-2</v>
      </c>
      <c r="K256" s="16">
        <f>+'SCC x Ano'!K288/'SCC x Ano'!K256-1</f>
        <v>-2.82632606759603E-2</v>
      </c>
      <c r="L256" s="16">
        <f>+'SCC x Ano'!L288/'SCC x Ano'!L256-1</f>
        <v>-0.14207653308416857</v>
      </c>
    </row>
    <row r="257" spans="1:12" x14ac:dyDescent="0.25">
      <c r="A257" s="132"/>
      <c r="B257" s="132"/>
      <c r="C257" s="132"/>
      <c r="D257" s="132"/>
      <c r="E257" s="132"/>
      <c r="F257" s="132"/>
      <c r="G257" s="132"/>
      <c r="H257" s="132"/>
      <c r="I257" s="132"/>
      <c r="J257" s="132"/>
      <c r="K257" s="132"/>
    </row>
    <row r="259" spans="1:12" x14ac:dyDescent="0.25">
      <c r="A259" s="122"/>
      <c r="B259" s="122">
        <f>B227+1</f>
        <v>2016</v>
      </c>
      <c r="C259" s="122">
        <f t="shared" ref="C259:L259" si="0">C227+1</f>
        <v>2016</v>
      </c>
      <c r="D259" s="122">
        <f t="shared" si="0"/>
        <v>2016</v>
      </c>
      <c r="E259" s="122">
        <f t="shared" si="0"/>
        <v>2016</v>
      </c>
      <c r="F259" s="122">
        <f t="shared" si="0"/>
        <v>2016</v>
      </c>
      <c r="G259" s="122">
        <f t="shared" si="0"/>
        <v>2016</v>
      </c>
      <c r="H259" s="122">
        <f t="shared" si="0"/>
        <v>2016</v>
      </c>
      <c r="I259" s="122">
        <f t="shared" si="0"/>
        <v>2016</v>
      </c>
      <c r="J259" s="122">
        <f t="shared" si="0"/>
        <v>2016</v>
      </c>
      <c r="K259" s="122">
        <f t="shared" si="0"/>
        <v>2016</v>
      </c>
      <c r="L259" s="122">
        <f t="shared" si="0"/>
        <v>2016</v>
      </c>
    </row>
    <row r="260" spans="1:12" x14ac:dyDescent="0.25">
      <c r="A260" s="122"/>
      <c r="B260" s="122" t="s">
        <v>779</v>
      </c>
      <c r="C260" s="122" t="s">
        <v>781</v>
      </c>
      <c r="D260" s="122" t="s">
        <v>23</v>
      </c>
      <c r="E260" s="122" t="s">
        <v>786</v>
      </c>
      <c r="F260" s="122" t="s">
        <v>787</v>
      </c>
      <c r="G260" s="122" t="s">
        <v>790</v>
      </c>
      <c r="H260" s="122" t="s">
        <v>25</v>
      </c>
      <c r="I260" s="122" t="s">
        <v>24</v>
      </c>
      <c r="J260" s="122" t="s">
        <v>35</v>
      </c>
      <c r="K260" s="122" t="s">
        <v>794</v>
      </c>
      <c r="L260" s="122" t="s">
        <v>938</v>
      </c>
    </row>
    <row r="261" spans="1:12" x14ac:dyDescent="0.25">
      <c r="A261" s="122" t="s">
        <v>528</v>
      </c>
      <c r="B261" s="16">
        <f>+'SCC x Ano'!B293/'SCC x Ano'!B261-1</f>
        <v>-6.5238919539346574E-3</v>
      </c>
      <c r="C261" s="16">
        <f>+'SCC x Ano'!C293/'SCC x Ano'!C261-1</f>
        <v>6.5107178443429614E-2</v>
      </c>
      <c r="D261" s="16">
        <f>+'SCC x Ano'!D293/'SCC x Ano'!D261-1</f>
        <v>-9.7296209756371432E-2</v>
      </c>
      <c r="E261" s="16">
        <f>+'SCC x Ano'!E293/'SCC x Ano'!E261-1</f>
        <v>0.80121518888967991</v>
      </c>
      <c r="F261" s="16">
        <f>+'SCC x Ano'!F293/'SCC x Ano'!F261-1</f>
        <v>-0.10674863779581478</v>
      </c>
      <c r="G261" s="16">
        <f>+'SCC x Ano'!G293/'SCC x Ano'!G261-1</f>
        <v>0.15194740680006813</v>
      </c>
      <c r="H261" s="16">
        <f>+'SCC x Ano'!H293/'SCC x Ano'!H261-1</f>
        <v>-0.45162484339224784</v>
      </c>
      <c r="I261" s="16">
        <f>+'SCC x Ano'!I293/'SCC x Ano'!I261-1</f>
        <v>3.2299931263494397E-2</v>
      </c>
      <c r="J261" s="16">
        <f>+'SCC x Ano'!J293/'SCC x Ano'!J261-1</f>
        <v>-4.020476110276372E-2</v>
      </c>
      <c r="K261" s="16">
        <f>+'SCC x Ano'!K293/'SCC x Ano'!K261-1</f>
        <v>-2.0421334735190921E-2</v>
      </c>
      <c r="L261" s="16">
        <f>+'SCC x Ano'!L293/'SCC x Ano'!L261-1</f>
        <v>-8.430593423888566E-2</v>
      </c>
    </row>
    <row r="262" spans="1:12" x14ac:dyDescent="0.25">
      <c r="A262" s="122" t="s">
        <v>529</v>
      </c>
      <c r="B262" s="16">
        <f>+'SCC x Ano'!B294/'SCC x Ano'!B262-1</f>
        <v>-0.43447949291789478</v>
      </c>
      <c r="C262" s="16">
        <f>+'SCC x Ano'!C294/'SCC x Ano'!C262-1</f>
        <v>-0.19308052086343097</v>
      </c>
      <c r="D262" s="16">
        <f>+'SCC x Ano'!D294/'SCC x Ano'!D262-1</f>
        <v>-0.10286722739398879</v>
      </c>
      <c r="E262" s="16" t="e">
        <f>+'SCC x Ano'!E294/'SCC x Ano'!E262-1</f>
        <v>#DIV/0!</v>
      </c>
      <c r="F262" s="16">
        <f>+'SCC x Ano'!F294/'SCC x Ano'!F262-1</f>
        <v>6.4467859458016585E-2</v>
      </c>
      <c r="G262" s="16">
        <f>+'SCC x Ano'!G294/'SCC x Ano'!G262-1</f>
        <v>-0.15951993796270325</v>
      </c>
      <c r="H262" s="16">
        <f>+'SCC x Ano'!H294/'SCC x Ano'!H262-1</f>
        <v>-5.6162591982051313E-2</v>
      </c>
      <c r="I262" s="16">
        <f>+'SCC x Ano'!I294/'SCC x Ano'!I262-1</f>
        <v>-0.43045648092227373</v>
      </c>
      <c r="J262" s="16">
        <f>+'SCC x Ano'!J294/'SCC x Ano'!J262-1</f>
        <v>1.2119242366021377</v>
      </c>
      <c r="K262" s="16">
        <f>+'SCC x Ano'!K294/'SCC x Ano'!K262-1</f>
        <v>0.2637830254315674</v>
      </c>
      <c r="L262" s="16">
        <f>+'SCC x Ano'!L294/'SCC x Ano'!L262-1</f>
        <v>0.12345355489493581</v>
      </c>
    </row>
    <row r="263" spans="1:12" x14ac:dyDescent="0.25">
      <c r="A263" s="122" t="s">
        <v>530</v>
      </c>
      <c r="B263" s="16">
        <f>+'SCC x Ano'!B295/'SCC x Ano'!B263-1</f>
        <v>0.13278039612401971</v>
      </c>
      <c r="C263" s="16">
        <f>+'SCC x Ano'!C295/'SCC x Ano'!C263-1</f>
        <v>-0.29416167190517428</v>
      </c>
      <c r="D263" s="16">
        <f>+'SCC x Ano'!D295/'SCC x Ano'!D263-1</f>
        <v>-0.15002605480265341</v>
      </c>
      <c r="E263" s="16">
        <f>+'SCC x Ano'!E295/'SCC x Ano'!E263-1</f>
        <v>1.921830651342185</v>
      </c>
      <c r="F263" s="16">
        <f>+'SCC x Ano'!F295/'SCC x Ano'!F263-1</f>
        <v>3.386117484446971E-2</v>
      </c>
      <c r="G263" s="16">
        <f>+'SCC x Ano'!G295/'SCC x Ano'!G263-1</f>
        <v>0.29074329313934011</v>
      </c>
      <c r="H263" s="16">
        <f>+'SCC x Ano'!H295/'SCC x Ano'!H263-1</f>
        <v>-0.24669421335501673</v>
      </c>
      <c r="I263" s="16">
        <f>+'SCC x Ano'!I295/'SCC x Ano'!I263-1</f>
        <v>-0.26386762847045298</v>
      </c>
      <c r="J263" s="16" t="e">
        <f>+'SCC x Ano'!J295/'SCC x Ano'!J263-1</f>
        <v>#DIV/0!</v>
      </c>
      <c r="K263" s="16">
        <f>+'SCC x Ano'!K295/'SCC x Ano'!K263-1</f>
        <v>-5.5140804280773281E-4</v>
      </c>
      <c r="L263" s="16">
        <f>+'SCC x Ano'!L295/'SCC x Ano'!L263-1</f>
        <v>-5.0567834535343303E-2</v>
      </c>
    </row>
    <row r="264" spans="1:12" x14ac:dyDescent="0.25">
      <c r="A264" s="122" t="s">
        <v>531</v>
      </c>
      <c r="B264" s="16">
        <f>+'SCC x Ano'!B296/'SCC x Ano'!B264-1</f>
        <v>-0.20061192242469139</v>
      </c>
      <c r="C264" s="16">
        <f>+'SCC x Ano'!C296/'SCC x Ano'!C264-1</f>
        <v>48.520779061685012</v>
      </c>
      <c r="D264" s="16">
        <f>+'SCC x Ano'!D296/'SCC x Ano'!D264-1</f>
        <v>-3.3060524957098214E-2</v>
      </c>
      <c r="E264" s="16" t="e">
        <f>+'SCC x Ano'!E296/'SCC x Ano'!E264-1</f>
        <v>#DIV/0!</v>
      </c>
      <c r="F264" s="16">
        <f>+'SCC x Ano'!F296/'SCC x Ano'!F264-1</f>
        <v>-9.8051050251679817E-2</v>
      </c>
      <c r="G264" s="16">
        <f>+'SCC x Ano'!G296/'SCC x Ano'!G264-1</f>
        <v>-7.1763900512328282E-2</v>
      </c>
      <c r="H264" s="16">
        <f>+'SCC x Ano'!H296/'SCC x Ano'!H264-1</f>
        <v>-0.19435642649746543</v>
      </c>
      <c r="I264" s="16">
        <f>+'SCC x Ano'!I296/'SCC x Ano'!I264-1</f>
        <v>0.20121451619707642</v>
      </c>
      <c r="J264" s="16">
        <f>+'SCC x Ano'!J296/'SCC x Ano'!J264-1</f>
        <v>0.12360705780106618</v>
      </c>
      <c r="K264" s="16">
        <f>+'SCC x Ano'!K296/'SCC x Ano'!K264-1</f>
        <v>-0.57301365212037558</v>
      </c>
      <c r="L264" s="16">
        <f>+'SCC x Ano'!L296/'SCC x Ano'!L264-1</f>
        <v>-2.0052038379527404E-2</v>
      </c>
    </row>
    <row r="265" spans="1:12" x14ac:dyDescent="0.25">
      <c r="A265" s="122" t="s">
        <v>532</v>
      </c>
      <c r="B265" s="16">
        <f>+'SCC x Ano'!B297/'SCC x Ano'!B265-1</f>
        <v>3.5140518985437907E-2</v>
      </c>
      <c r="C265" s="16">
        <f>+'SCC x Ano'!C297/'SCC x Ano'!C265-1</f>
        <v>-0.36184850257275758</v>
      </c>
      <c r="D265" s="16">
        <f>+'SCC x Ano'!D297/'SCC x Ano'!D265-1</f>
        <v>-8.547238686419123E-2</v>
      </c>
      <c r="E265" s="16">
        <f>+'SCC x Ano'!E297/'SCC x Ano'!E265-1</f>
        <v>-6.7788680466676854E-2</v>
      </c>
      <c r="F265" s="16">
        <f>+'SCC x Ano'!F297/'SCC x Ano'!F265-1</f>
        <v>-8.8506213438266812E-2</v>
      </c>
      <c r="G265" s="16">
        <f>+'SCC x Ano'!G297/'SCC x Ano'!G265-1</f>
        <v>-3.7673156283546394E-4</v>
      </c>
      <c r="H265" s="16">
        <f>+'SCC x Ano'!H297/'SCC x Ano'!H265-1</f>
        <v>-0.10277702352047224</v>
      </c>
      <c r="I265" s="16">
        <f>+'SCC x Ano'!I297/'SCC x Ano'!I265-1</f>
        <v>-0.13142478371082389</v>
      </c>
      <c r="J265" s="16">
        <f>+'SCC x Ano'!J297/'SCC x Ano'!J265-1</f>
        <v>-5.0375386820414869E-2</v>
      </c>
      <c r="K265" s="16">
        <f>+'SCC x Ano'!K297/'SCC x Ano'!K265-1</f>
        <v>-0.10664079896556955</v>
      </c>
      <c r="L265" s="16">
        <f>+'SCC x Ano'!L297/'SCC x Ano'!L265-1</f>
        <v>-8.435829861262667E-2</v>
      </c>
    </row>
    <row r="266" spans="1:12" x14ac:dyDescent="0.25">
      <c r="A266" s="122" t="s">
        <v>533</v>
      </c>
      <c r="B266" s="16">
        <f>+'SCC x Ano'!B298/'SCC x Ano'!B266-1</f>
        <v>-3.8323900003155109E-2</v>
      </c>
      <c r="C266" s="16">
        <f>+'SCC x Ano'!C298/'SCC x Ano'!C266-1</f>
        <v>-0.85971434237452882</v>
      </c>
      <c r="D266" s="16">
        <f>+'SCC x Ano'!D298/'SCC x Ano'!D266-1</f>
        <v>-6.1004788940790755E-2</v>
      </c>
      <c r="E266" s="16">
        <f>+'SCC x Ano'!E298/'SCC x Ano'!E266-1</f>
        <v>-0.49378456714724206</v>
      </c>
      <c r="F266" s="16">
        <f>+'SCC x Ano'!F298/'SCC x Ano'!F266-1</f>
        <v>4.7205134284287853E-2</v>
      </c>
      <c r="G266" s="16">
        <f>+'SCC x Ano'!G298/'SCC x Ano'!G266-1</f>
        <v>-0.1498628892459819</v>
      </c>
      <c r="H266" s="16">
        <f>+'SCC x Ano'!H298/'SCC x Ano'!H266-1</f>
        <v>-6.7402143053716723E-2</v>
      </c>
      <c r="I266" s="16">
        <f>+'SCC x Ano'!I298/'SCC x Ano'!I266-1</f>
        <v>-3.2296463529746577E-2</v>
      </c>
      <c r="J266" s="16">
        <f>+'SCC x Ano'!J298/'SCC x Ano'!J266-1</f>
        <v>-9.4428403921303139E-2</v>
      </c>
      <c r="K266" s="16">
        <f>+'SCC x Ano'!K298/'SCC x Ano'!K266-1</f>
        <v>-0.5420683294837465</v>
      </c>
      <c r="L266" s="16">
        <f>+'SCC x Ano'!L298/'SCC x Ano'!L266-1</f>
        <v>-5.2585632248946412E-2</v>
      </c>
    </row>
    <row r="267" spans="1:12" x14ac:dyDescent="0.25">
      <c r="A267" s="122" t="s">
        <v>534</v>
      </c>
      <c r="B267" s="16">
        <f>+'SCC x Ano'!B299/'SCC x Ano'!B267-1</f>
        <v>-0.13902634542850933</v>
      </c>
      <c r="C267" s="16">
        <f>+'SCC x Ano'!C299/'SCC x Ano'!C267-1</f>
        <v>4.1624507183668795</v>
      </c>
      <c r="D267" s="16">
        <f>+'SCC x Ano'!D299/'SCC x Ano'!D267-1</f>
        <v>-5.34312095214452E-2</v>
      </c>
      <c r="E267" s="16">
        <f>+'SCC x Ano'!E299/'SCC x Ano'!E267-1</f>
        <v>0.14642821859084276</v>
      </c>
      <c r="F267" s="16">
        <f>+'SCC x Ano'!F299/'SCC x Ano'!F267-1</f>
        <v>-1.9766522005845277E-2</v>
      </c>
      <c r="G267" s="16">
        <f>+'SCC x Ano'!G299/'SCC x Ano'!G267-1</f>
        <v>3.6977010019885181E-2</v>
      </c>
      <c r="H267" s="16">
        <f>+'SCC x Ano'!H299/'SCC x Ano'!H267-1</f>
        <v>-0.34248651987929746</v>
      </c>
      <c r="I267" s="16">
        <f>+'SCC x Ano'!I299/'SCC x Ano'!I267-1</f>
        <v>-1.4752058591800399E-2</v>
      </c>
      <c r="J267" s="16">
        <f>+'SCC x Ano'!J299/'SCC x Ano'!J267-1</f>
        <v>2.7896553469521082</v>
      </c>
      <c r="K267" s="16">
        <f>+'SCC x Ano'!K299/'SCC x Ano'!K267-1</f>
        <v>-0.13837528898681395</v>
      </c>
      <c r="L267" s="16">
        <f>+'SCC x Ano'!L299/'SCC x Ano'!L267-1</f>
        <v>-2.1828054596877977E-2</v>
      </c>
    </row>
    <row r="268" spans="1:12" x14ac:dyDescent="0.25">
      <c r="A268" s="122" t="s">
        <v>535</v>
      </c>
      <c r="B268" s="16">
        <f>+'SCC x Ano'!B300/'SCC x Ano'!B268-1</f>
        <v>-4.5556274485980208E-2</v>
      </c>
      <c r="C268" s="16">
        <f>+'SCC x Ano'!C300/'SCC x Ano'!C268-1</f>
        <v>-4.0036884678754436E-2</v>
      </c>
      <c r="D268" s="16">
        <f>+'SCC x Ano'!D300/'SCC x Ano'!D268-1</f>
        <v>-3.8276196333824952E-2</v>
      </c>
      <c r="E268" s="16">
        <f>+'SCC x Ano'!E300/'SCC x Ano'!E268-1</f>
        <v>0.18218496398253037</v>
      </c>
      <c r="F268" s="16">
        <f>+'SCC x Ano'!F300/'SCC x Ano'!F268-1</f>
        <v>-5.4409874297052463E-2</v>
      </c>
      <c r="G268" s="16">
        <f>+'SCC x Ano'!G300/'SCC x Ano'!G268-1</f>
        <v>-2.9543278154480435E-2</v>
      </c>
      <c r="H268" s="16">
        <f>+'SCC x Ano'!H300/'SCC x Ano'!H268-1</f>
        <v>-0.25016691075934694</v>
      </c>
      <c r="I268" s="16">
        <f>+'SCC x Ano'!I300/'SCC x Ano'!I268-1</f>
        <v>-0.28306480969937109</v>
      </c>
      <c r="J268" s="16">
        <f>+'SCC x Ano'!J300/'SCC x Ano'!J268-1</f>
        <v>-8.5685280277742248E-2</v>
      </c>
      <c r="K268" s="16">
        <f>+'SCC x Ano'!K300/'SCC x Ano'!K268-1</f>
        <v>5.9739701878865681E-2</v>
      </c>
      <c r="L268" s="16">
        <f>+'SCC x Ano'!L300/'SCC x Ano'!L268-1</f>
        <v>-4.9484382858849707E-2</v>
      </c>
    </row>
    <row r="269" spans="1:12" x14ac:dyDescent="0.25">
      <c r="A269" s="122" t="s">
        <v>536</v>
      </c>
      <c r="B269" s="16">
        <f>+'SCC x Ano'!B301/'SCC x Ano'!B269-1</f>
        <v>-4.5542205503820932E-2</v>
      </c>
      <c r="C269" s="16">
        <f>+'SCC x Ano'!C301/'SCC x Ano'!C269-1</f>
        <v>-1.2097168993714491E-2</v>
      </c>
      <c r="D269" s="16">
        <f>+'SCC x Ano'!D301/'SCC x Ano'!D269-1</f>
        <v>-7.8976802144979708E-2</v>
      </c>
      <c r="E269" s="16">
        <f>+'SCC x Ano'!E301/'SCC x Ano'!E269-1</f>
        <v>0.15887280535063986</v>
      </c>
      <c r="F269" s="16">
        <f>+'SCC x Ano'!F301/'SCC x Ano'!F269-1</f>
        <v>7.8574955660731138E-2</v>
      </c>
      <c r="G269" s="16">
        <f>+'SCC x Ano'!G301/'SCC x Ano'!G269-1</f>
        <v>2.7960888199516587E-2</v>
      </c>
      <c r="H269" s="16">
        <f>+'SCC x Ano'!H301/'SCC x Ano'!H269-1</f>
        <v>-1.1967224900254703E-2</v>
      </c>
      <c r="I269" s="16">
        <f>+'SCC x Ano'!I301/'SCC x Ano'!I269-1</f>
        <v>0.12902488916152888</v>
      </c>
      <c r="J269" s="16">
        <f>+'SCC x Ano'!J301/'SCC x Ano'!J269-1</f>
        <v>20.382734179312497</v>
      </c>
      <c r="K269" s="16">
        <f>+'SCC x Ano'!K301/'SCC x Ano'!K269-1</f>
        <v>-5.581361747743907E-2</v>
      </c>
      <c r="L269" s="16">
        <f>+'SCC x Ano'!L301/'SCC x Ano'!L269-1</f>
        <v>1.6900361495412408E-2</v>
      </c>
    </row>
    <row r="270" spans="1:12" x14ac:dyDescent="0.25">
      <c r="A270" s="122" t="s">
        <v>537</v>
      </c>
      <c r="B270" s="16">
        <f>+'SCC x Ano'!B302/'SCC x Ano'!B270-1</f>
        <v>-2.9350530856859902E-2</v>
      </c>
      <c r="C270" s="16">
        <f>+'SCC x Ano'!C302/'SCC x Ano'!C270-1</f>
        <v>5.0193114052934806E-2</v>
      </c>
      <c r="D270" s="16">
        <f>+'SCC x Ano'!D302/'SCC x Ano'!D270-1</f>
        <v>1.9118341790854254E-2</v>
      </c>
      <c r="E270" s="16">
        <f>+'SCC x Ano'!E302/'SCC x Ano'!E270-1</f>
        <v>0.38521909647791142</v>
      </c>
      <c r="F270" s="16">
        <f>+'SCC x Ano'!F302/'SCC x Ano'!F270-1</f>
        <v>-6.3377310921126861E-2</v>
      </c>
      <c r="G270" s="16">
        <f>+'SCC x Ano'!G302/'SCC x Ano'!G270-1</f>
        <v>5.9977070572558189E-2</v>
      </c>
      <c r="H270" s="16">
        <f>+'SCC x Ano'!H302/'SCC x Ano'!H270-1</f>
        <v>-5.1859359290570173E-2</v>
      </c>
      <c r="I270" s="16">
        <f>+'SCC x Ano'!I302/'SCC x Ano'!I270-1</f>
        <v>5.1370611933517774E-2</v>
      </c>
      <c r="J270" s="16">
        <f>+'SCC x Ano'!J302/'SCC x Ano'!J270-1</f>
        <v>1.9499376124333065</v>
      </c>
      <c r="K270" s="16">
        <f>+'SCC x Ano'!K302/'SCC x Ano'!K270-1</f>
        <v>7.7776889961839402E-2</v>
      </c>
      <c r="L270" s="16">
        <f>+'SCC x Ano'!L302/'SCC x Ano'!L270-1</f>
        <v>-1.140275687028347E-2</v>
      </c>
    </row>
    <row r="271" spans="1:12" x14ac:dyDescent="0.25">
      <c r="A271" s="122" t="s">
        <v>538</v>
      </c>
      <c r="B271" s="16">
        <f>+'SCC x Ano'!B303/'SCC x Ano'!B271-1</f>
        <v>-0.12391280116428216</v>
      </c>
      <c r="C271" s="16">
        <f>+'SCC x Ano'!C303/'SCC x Ano'!C271-1</f>
        <v>3.5070827282419392E-2</v>
      </c>
      <c r="D271" s="16">
        <f>+'SCC x Ano'!D303/'SCC x Ano'!D271-1</f>
        <v>0.11375177255201097</v>
      </c>
      <c r="E271" s="16">
        <f>+'SCC x Ano'!E303/'SCC x Ano'!E271-1</f>
        <v>-0.15927738188568374</v>
      </c>
      <c r="F271" s="16">
        <f>+'SCC x Ano'!F303/'SCC x Ano'!F271-1</f>
        <v>-5.9511972930785806E-2</v>
      </c>
      <c r="G271" s="16">
        <f>+'SCC x Ano'!G303/'SCC x Ano'!G271-1</f>
        <v>5.4331793919203397E-2</v>
      </c>
      <c r="H271" s="16">
        <f>+'SCC x Ano'!H303/'SCC x Ano'!H271-1</f>
        <v>-5.6900044698234176E-2</v>
      </c>
      <c r="I271" s="16">
        <f>+'SCC x Ano'!I303/'SCC x Ano'!I271-1</f>
        <v>-0.23286386266645653</v>
      </c>
      <c r="J271" s="16">
        <f>+'SCC x Ano'!J303/'SCC x Ano'!J271-1</f>
        <v>3.0858592794202666E-2</v>
      </c>
      <c r="K271" s="16">
        <f>+'SCC x Ano'!K303/'SCC x Ano'!K271-1</f>
        <v>2.4447372730209915E-2</v>
      </c>
      <c r="L271" s="16">
        <f>+'SCC x Ano'!L303/'SCC x Ano'!L271-1</f>
        <v>4.2727167518920472E-2</v>
      </c>
    </row>
    <row r="272" spans="1:12" x14ac:dyDescent="0.25">
      <c r="A272" s="122" t="s">
        <v>539</v>
      </c>
      <c r="B272" s="16">
        <f>+'SCC x Ano'!B304/'SCC x Ano'!B272-1</f>
        <v>-0.20020662137377376</v>
      </c>
      <c r="C272" s="16">
        <f>+'SCC x Ano'!C304/'SCC x Ano'!C272-1</f>
        <v>-4.2707806692069195E-2</v>
      </c>
      <c r="D272" s="16">
        <f>+'SCC x Ano'!D304/'SCC x Ano'!D272-1</f>
        <v>-9.0154803893359836E-2</v>
      </c>
      <c r="E272" s="16">
        <f>+'SCC x Ano'!E304/'SCC x Ano'!E272-1</f>
        <v>-0.15004427052710467</v>
      </c>
      <c r="F272" s="16">
        <f>+'SCC x Ano'!F304/'SCC x Ano'!F272-1</f>
        <v>-4.948012921477063E-2</v>
      </c>
      <c r="G272" s="16">
        <f>+'SCC x Ano'!G304/'SCC x Ano'!G272-1</f>
        <v>0.14200683487515908</v>
      </c>
      <c r="H272" s="16">
        <f>+'SCC x Ano'!H304/'SCC x Ano'!H272-1</f>
        <v>1.5535702457766698E-2</v>
      </c>
      <c r="I272" s="16">
        <f>+'SCC x Ano'!I304/'SCC x Ano'!I272-1</f>
        <v>-0.26507910784543209</v>
      </c>
      <c r="J272" s="16" t="e">
        <f>+'SCC x Ano'!J304/'SCC x Ano'!J272-1</f>
        <v>#DIV/0!</v>
      </c>
      <c r="K272" s="16">
        <f>+'SCC x Ano'!K304/'SCC x Ano'!K272-1</f>
        <v>0.4886492715820272</v>
      </c>
      <c r="L272" s="16">
        <f>+'SCC x Ano'!L304/'SCC x Ano'!L272-1</f>
        <v>-4.1519291166825734E-2</v>
      </c>
    </row>
    <row r="273" spans="1:12" x14ac:dyDescent="0.25">
      <c r="A273" s="122" t="s">
        <v>540</v>
      </c>
      <c r="B273" s="16">
        <f>+'SCC x Ano'!B305/'SCC x Ano'!B273-1</f>
        <v>-6.0049536724636754E-3</v>
      </c>
      <c r="C273" s="16">
        <f>+'SCC x Ano'!C305/'SCC x Ano'!C273-1</f>
        <v>3.8177390722984317E-3</v>
      </c>
      <c r="D273" s="16">
        <f>+'SCC x Ano'!D305/'SCC x Ano'!D273-1</f>
        <v>-1.5467382654372641E-2</v>
      </c>
      <c r="E273" s="16">
        <f>+'SCC x Ano'!E305/'SCC x Ano'!E273-1</f>
        <v>-2.5043237962202536E-2</v>
      </c>
      <c r="F273" s="16">
        <f>+'SCC x Ano'!F305/'SCC x Ano'!F273-1</f>
        <v>-5.3706102305082215E-2</v>
      </c>
      <c r="G273" s="16">
        <f>+'SCC x Ano'!G305/'SCC x Ano'!G273-1</f>
        <v>-3.0531894113600022E-2</v>
      </c>
      <c r="H273" s="16">
        <f>+'SCC x Ano'!H305/'SCC x Ano'!H273-1</f>
        <v>2.2365885050426026E-2</v>
      </c>
      <c r="I273" s="16">
        <f>+'SCC x Ano'!I305/'SCC x Ano'!I273-1</f>
        <v>-0.25723638571908802</v>
      </c>
      <c r="J273" s="16">
        <f>+'SCC x Ano'!J305/'SCC x Ano'!J273-1</f>
        <v>0.26085413654172251</v>
      </c>
      <c r="K273" s="16">
        <f>+'SCC x Ano'!K305/'SCC x Ano'!K273-1</f>
        <v>-4.6273640635720481E-2</v>
      </c>
      <c r="L273" s="16">
        <f>+'SCC x Ano'!L305/'SCC x Ano'!L273-1</f>
        <v>-3.9809816231171191E-2</v>
      </c>
    </row>
    <row r="274" spans="1:12" x14ac:dyDescent="0.25">
      <c r="A274" s="122" t="s">
        <v>541</v>
      </c>
      <c r="B274" s="16">
        <f>+'SCC x Ano'!B306/'SCC x Ano'!B274-1</f>
        <v>1.620482680011337E-2</v>
      </c>
      <c r="C274" s="16">
        <f>+'SCC x Ano'!C306/'SCC x Ano'!C274-1</f>
        <v>-0.3904833653513814</v>
      </c>
      <c r="D274" s="16">
        <f>+'SCC x Ano'!D306/'SCC x Ano'!D274-1</f>
        <v>-9.0215676619366247E-2</v>
      </c>
      <c r="E274" s="16">
        <f>+'SCC x Ano'!E306/'SCC x Ano'!E274-1</f>
        <v>-0.2143739249485479</v>
      </c>
      <c r="F274" s="16">
        <f>+'SCC x Ano'!F306/'SCC x Ano'!F274-1</f>
        <v>-8.2370830700391418E-2</v>
      </c>
      <c r="G274" s="16">
        <f>+'SCC x Ano'!G306/'SCC x Ano'!G274-1</f>
        <v>-7.0886708107117391E-3</v>
      </c>
      <c r="H274" s="16">
        <f>+'SCC x Ano'!H306/'SCC x Ano'!H274-1</f>
        <v>0.1327808208775032</v>
      </c>
      <c r="I274" s="16">
        <f>+'SCC x Ano'!I306/'SCC x Ano'!I274-1</f>
        <v>-0.201829743709661</v>
      </c>
      <c r="J274" s="16">
        <f>+'SCC x Ano'!J306/'SCC x Ano'!J274-1</f>
        <v>0.47453368364091952</v>
      </c>
      <c r="K274" s="16">
        <f>+'SCC x Ano'!K306/'SCC x Ano'!K274-1</f>
        <v>0.11122931215148757</v>
      </c>
      <c r="L274" s="16">
        <f>+'SCC x Ano'!L306/'SCC x Ano'!L274-1</f>
        <v>-6.6780098562683299E-2</v>
      </c>
    </row>
    <row r="275" spans="1:12" x14ac:dyDescent="0.25">
      <c r="A275" s="122" t="s">
        <v>542</v>
      </c>
      <c r="B275" s="16">
        <f>+'SCC x Ano'!B307/'SCC x Ano'!B275-1</f>
        <v>4.0046417907942056E-2</v>
      </c>
      <c r="C275" s="16">
        <f>+'SCC x Ano'!C307/'SCC x Ano'!C275-1</f>
        <v>0.35806066206878562</v>
      </c>
      <c r="D275" s="16">
        <f>+'SCC x Ano'!D307/'SCC x Ano'!D275-1</f>
        <v>-0.10431301048672104</v>
      </c>
      <c r="E275" s="16">
        <f>+'SCC x Ano'!E307/'SCC x Ano'!E275-1</f>
        <v>-0.12371635738523468</v>
      </c>
      <c r="F275" s="16">
        <f>+'SCC x Ano'!F307/'SCC x Ano'!F275-1</f>
        <v>-7.0823520003135187E-2</v>
      </c>
      <c r="G275" s="16">
        <f>+'SCC x Ano'!G307/'SCC x Ano'!G275-1</f>
        <v>1.9376187567952785E-2</v>
      </c>
      <c r="H275" s="16">
        <f>+'SCC x Ano'!H307/'SCC x Ano'!H275-1</f>
        <v>-1.9144728232506125E-2</v>
      </c>
      <c r="I275" s="16">
        <f>+'SCC x Ano'!I307/'SCC x Ano'!I275-1</f>
        <v>-0.20675358277847311</v>
      </c>
      <c r="J275" s="16">
        <f>+'SCC x Ano'!J307/'SCC x Ano'!J275-1</f>
        <v>-0.69680908982005441</v>
      </c>
      <c r="K275" s="16">
        <f>+'SCC x Ano'!K307/'SCC x Ano'!K275-1</f>
        <v>0.24788077753113202</v>
      </c>
      <c r="L275" s="16">
        <f>+'SCC x Ano'!L307/'SCC x Ano'!L275-1</f>
        <v>-4.0924077285000471E-2</v>
      </c>
    </row>
    <row r="276" spans="1:12" x14ac:dyDescent="0.25">
      <c r="A276" s="122" t="s">
        <v>543</v>
      </c>
      <c r="B276" s="16">
        <f>+'SCC x Ano'!B308/'SCC x Ano'!B276-1</f>
        <v>-3.794717031305006E-2</v>
      </c>
      <c r="C276" s="16">
        <f>+'SCC x Ano'!C308/'SCC x Ano'!C276-1</f>
        <v>-0.21254878089842077</v>
      </c>
      <c r="D276" s="16">
        <f>+'SCC x Ano'!D308/'SCC x Ano'!D276-1</f>
        <v>-7.8415097530608269E-2</v>
      </c>
      <c r="E276" s="16">
        <f>+'SCC x Ano'!E308/'SCC x Ano'!E276-1</f>
        <v>1.0099288362175773E-2</v>
      </c>
      <c r="F276" s="16">
        <f>+'SCC x Ano'!F308/'SCC x Ano'!F276-1</f>
        <v>-7.8966875988798368E-2</v>
      </c>
      <c r="G276" s="16">
        <f>+'SCC x Ano'!G308/'SCC x Ano'!G276-1</f>
        <v>0.14547763302812577</v>
      </c>
      <c r="H276" s="16">
        <f>+'SCC x Ano'!H308/'SCC x Ano'!H276-1</f>
        <v>-0.17963393040432385</v>
      </c>
      <c r="I276" s="16">
        <f>+'SCC x Ano'!I308/'SCC x Ano'!I276-1</f>
        <v>-0.17663417794107905</v>
      </c>
      <c r="J276" s="16">
        <f>+'SCC x Ano'!J308/'SCC x Ano'!J276-1</f>
        <v>-6.642672797061222E-2</v>
      </c>
      <c r="K276" s="16">
        <f>+'SCC x Ano'!K308/'SCC x Ano'!K276-1</f>
        <v>8.6609756403736471E-2</v>
      </c>
      <c r="L276" s="16">
        <f>+'SCC x Ano'!L308/'SCC x Ano'!L276-1</f>
        <v>-6.2825367840973478E-2</v>
      </c>
    </row>
    <row r="277" spans="1:12" x14ac:dyDescent="0.25">
      <c r="A277" s="122" t="s">
        <v>544</v>
      </c>
      <c r="B277" s="16">
        <f>+'SCC x Ano'!B309/'SCC x Ano'!B277-1</f>
        <v>-0.11378306430079976</v>
      </c>
      <c r="C277" s="16">
        <f>+'SCC x Ano'!C309/'SCC x Ano'!C277-1</f>
        <v>-7.245733247387165E-2</v>
      </c>
      <c r="D277" s="16">
        <f>+'SCC x Ano'!D309/'SCC x Ano'!D277-1</f>
        <v>-9.6153821147244134E-2</v>
      </c>
      <c r="E277" s="16">
        <f>+'SCC x Ano'!E309/'SCC x Ano'!E277-1</f>
        <v>0.31506003633511304</v>
      </c>
      <c r="F277" s="16">
        <f>+'SCC x Ano'!F309/'SCC x Ano'!F277-1</f>
        <v>-5.38808074278877E-2</v>
      </c>
      <c r="G277" s="16">
        <f>+'SCC x Ano'!G309/'SCC x Ano'!G277-1</f>
        <v>-5.2966447414751761E-3</v>
      </c>
      <c r="H277" s="16">
        <f>+'SCC x Ano'!H309/'SCC x Ano'!H277-1</f>
        <v>-3.8069524146571609E-2</v>
      </c>
      <c r="I277" s="16">
        <f>+'SCC x Ano'!I309/'SCC x Ano'!I277-1</f>
        <v>-6.5982281985799141E-2</v>
      </c>
      <c r="J277" s="16">
        <f>+'SCC x Ano'!J309/'SCC x Ano'!J277-1</f>
        <v>-0.10467081132355127</v>
      </c>
      <c r="K277" s="16">
        <f>+'SCC x Ano'!K309/'SCC x Ano'!K277-1</f>
        <v>0.13703798301562387</v>
      </c>
      <c r="L277" s="16">
        <f>+'SCC x Ano'!L309/'SCC x Ano'!L277-1</f>
        <v>-5.3539009095105117E-2</v>
      </c>
    </row>
    <row r="278" spans="1:12" x14ac:dyDescent="0.25">
      <c r="A278" s="122" t="s">
        <v>545</v>
      </c>
      <c r="B278" s="16">
        <f>+'SCC x Ano'!B310/'SCC x Ano'!B278-1</f>
        <v>-0.18349616089421816</v>
      </c>
      <c r="C278" s="16">
        <f>+'SCC x Ano'!C310/'SCC x Ano'!C278-1</f>
        <v>0.1737353638562904</v>
      </c>
      <c r="D278" s="16">
        <f>+'SCC x Ano'!D310/'SCC x Ano'!D278-1</f>
        <v>-0.13379733944808714</v>
      </c>
      <c r="E278" s="16">
        <f>+'SCC x Ano'!E310/'SCC x Ano'!E278-1</f>
        <v>0.57416149287905482</v>
      </c>
      <c r="F278" s="16">
        <f>+'SCC x Ano'!F310/'SCC x Ano'!F278-1</f>
        <v>-7.0628796615419209E-2</v>
      </c>
      <c r="G278" s="16">
        <f>+'SCC x Ano'!G310/'SCC x Ano'!G278-1</f>
        <v>-7.8379074781703584E-2</v>
      </c>
      <c r="H278" s="16">
        <f>+'SCC x Ano'!H310/'SCC x Ano'!H278-1</f>
        <v>-0.37261401394677673</v>
      </c>
      <c r="I278" s="16">
        <f>+'SCC x Ano'!I310/'SCC x Ano'!I278-1</f>
        <v>-0.18340532953826705</v>
      </c>
      <c r="J278" s="16">
        <f>+'SCC x Ano'!J310/'SCC x Ano'!J278-1</f>
        <v>0.11641455323045724</v>
      </c>
      <c r="K278" s="16">
        <f>+'SCC x Ano'!K310/'SCC x Ano'!K278-1</f>
        <v>6.4915192331666649E-2</v>
      </c>
      <c r="L278" s="16">
        <f>+'SCC x Ano'!L310/'SCC x Ano'!L278-1</f>
        <v>-9.8043128423826564E-2</v>
      </c>
    </row>
    <row r="279" spans="1:12" x14ac:dyDescent="0.25">
      <c r="A279" s="122" t="s">
        <v>546</v>
      </c>
      <c r="B279" s="16">
        <f>+'SCC x Ano'!B311/'SCC x Ano'!B279-1</f>
        <v>-0.23087295626472271</v>
      </c>
      <c r="C279" s="16">
        <f>+'SCC x Ano'!C311/'SCC x Ano'!C279-1</f>
        <v>-8.1248957307402114E-2</v>
      </c>
      <c r="D279" s="16">
        <f>+'SCC x Ano'!D311/'SCC x Ano'!D279-1</f>
        <v>-9.1077400569097411E-2</v>
      </c>
      <c r="E279" s="16">
        <f>+'SCC x Ano'!E311/'SCC x Ano'!E279-1</f>
        <v>0.1443994952890213</v>
      </c>
      <c r="F279" s="16">
        <f>+'SCC x Ano'!F311/'SCC x Ano'!F279-1</f>
        <v>-2.8008175709990812E-2</v>
      </c>
      <c r="G279" s="16">
        <f>+'SCC x Ano'!G311/'SCC x Ano'!G279-1</f>
        <v>-3.4012074711149087E-2</v>
      </c>
      <c r="H279" s="16">
        <f>+'SCC x Ano'!H311/'SCC x Ano'!H279-1</f>
        <v>0.12199957180004861</v>
      </c>
      <c r="I279" s="16">
        <f>+'SCC x Ano'!I311/'SCC x Ano'!I279-1</f>
        <v>-9.4568540241330545E-2</v>
      </c>
      <c r="J279" s="16">
        <f>+'SCC x Ano'!J311/'SCC x Ano'!J279-1</f>
        <v>-3.6893639433330017E-2</v>
      </c>
      <c r="K279" s="16">
        <f>+'SCC x Ano'!K311/'SCC x Ano'!K279-1</f>
        <v>-0.21227119542493222</v>
      </c>
      <c r="L279" s="16">
        <f>+'SCC x Ano'!L311/'SCC x Ano'!L279-1</f>
        <v>-8.2106599400019076E-2</v>
      </c>
    </row>
    <row r="280" spans="1:12" x14ac:dyDescent="0.25">
      <c r="A280" s="122" t="s">
        <v>547</v>
      </c>
      <c r="B280" s="16">
        <f>+'SCC x Ano'!B312/'SCC x Ano'!B280-1</f>
        <v>-2.2915596152249029E-2</v>
      </c>
      <c r="C280" s="16">
        <f>+'SCC x Ano'!C312/'SCC x Ano'!C280-1</f>
        <v>-0.19256715945938019</v>
      </c>
      <c r="D280" s="16">
        <f>+'SCC x Ano'!D312/'SCC x Ano'!D280-1</f>
        <v>-3.8780386660020039E-4</v>
      </c>
      <c r="E280" s="16">
        <f>+'SCC x Ano'!E312/'SCC x Ano'!E280-1</f>
        <v>6.0558050295154153E-3</v>
      </c>
      <c r="F280" s="16">
        <f>+'SCC x Ano'!F312/'SCC x Ano'!F280-1</f>
        <v>-9.8472359784905761E-2</v>
      </c>
      <c r="G280" s="16">
        <f>+'SCC x Ano'!G312/'SCC x Ano'!G280-1</f>
        <v>-4.8894880914864824E-3</v>
      </c>
      <c r="H280" s="16">
        <f>+'SCC x Ano'!H312/'SCC x Ano'!H280-1</f>
        <v>-3.1686132712460013E-2</v>
      </c>
      <c r="I280" s="16">
        <f>+'SCC x Ano'!I312/'SCC x Ano'!I280-1</f>
        <v>-0.13216804276547223</v>
      </c>
      <c r="J280" s="16">
        <f>+'SCC x Ano'!J312/'SCC x Ano'!J280-1</f>
        <v>0.86704004982304861</v>
      </c>
      <c r="K280" s="16">
        <f>+'SCC x Ano'!K312/'SCC x Ano'!K280-1</f>
        <v>1.8900222255410215E-2</v>
      </c>
      <c r="L280" s="16">
        <f>+'SCC x Ano'!L312/'SCC x Ano'!L280-1</f>
        <v>-3.8228127677415236E-2</v>
      </c>
    </row>
    <row r="281" spans="1:12" x14ac:dyDescent="0.25">
      <c r="A281" s="122" t="s">
        <v>548</v>
      </c>
      <c r="B281" s="16">
        <f>+'SCC x Ano'!B313/'SCC x Ano'!B281-1</f>
        <v>-7.2182247752209938E-2</v>
      </c>
      <c r="C281" s="16">
        <f>+'SCC x Ano'!C313/'SCC x Ano'!C281-1</f>
        <v>4.1957023009430605E-2</v>
      </c>
      <c r="D281" s="16">
        <f>+'SCC x Ano'!D313/'SCC x Ano'!D281-1</f>
        <v>-0.10722773328100632</v>
      </c>
      <c r="E281" s="16">
        <f>+'SCC x Ano'!E313/'SCC x Ano'!E281-1</f>
        <v>7.6939386714437008E-2</v>
      </c>
      <c r="F281" s="16">
        <f>+'SCC x Ano'!F313/'SCC x Ano'!F281-1</f>
        <v>-3.7690351476645234E-2</v>
      </c>
      <c r="G281" s="16">
        <f>+'SCC x Ano'!G313/'SCC x Ano'!G281-1</f>
        <v>-2.4506162756091521E-2</v>
      </c>
      <c r="H281" s="16">
        <f>+'SCC x Ano'!H313/'SCC x Ano'!H281-1</f>
        <v>2.3815042958346577E-2</v>
      </c>
      <c r="I281" s="16">
        <f>+'SCC x Ano'!I313/'SCC x Ano'!I281-1</f>
        <v>-2.5026724391841504E-2</v>
      </c>
      <c r="J281" s="16">
        <f>+'SCC x Ano'!J313/'SCC x Ano'!J281-1</f>
        <v>-6.7265993045599659E-2</v>
      </c>
      <c r="K281" s="16">
        <f>+'SCC x Ano'!K313/'SCC x Ano'!K281-1</f>
        <v>0.14797860145898434</v>
      </c>
      <c r="L281" s="16">
        <f>+'SCC x Ano'!L313/'SCC x Ano'!L281-1</f>
        <v>-4.0600557924103109E-2</v>
      </c>
    </row>
    <row r="282" spans="1:12" x14ac:dyDescent="0.25">
      <c r="A282" s="122" t="s">
        <v>549</v>
      </c>
      <c r="B282" s="16">
        <f>+'SCC x Ano'!B314/'SCC x Ano'!B282-1</f>
        <v>-2.8517970484400412E-2</v>
      </c>
      <c r="C282" s="16">
        <f>+'SCC x Ano'!C314/'SCC x Ano'!C282-1</f>
        <v>-9.9290578800917961E-2</v>
      </c>
      <c r="D282" s="16">
        <f>+'SCC x Ano'!D314/'SCC x Ano'!D282-1</f>
        <v>-0.11938023773060014</v>
      </c>
      <c r="E282" s="16">
        <f>+'SCC x Ano'!E314/'SCC x Ano'!E282-1</f>
        <v>-6.4896388859551957E-2</v>
      </c>
      <c r="F282" s="16">
        <f>+'SCC x Ano'!F314/'SCC x Ano'!F282-1</f>
        <v>-6.2911028239764022E-2</v>
      </c>
      <c r="G282" s="16">
        <f>+'SCC x Ano'!G314/'SCC x Ano'!G282-1</f>
        <v>2.754212098946196E-2</v>
      </c>
      <c r="H282" s="16">
        <f>+'SCC x Ano'!H314/'SCC x Ano'!H282-1</f>
        <v>9.7818148776540603E-4</v>
      </c>
      <c r="I282" s="16">
        <f>+'SCC x Ano'!I314/'SCC x Ano'!I282-1</f>
        <v>-0.22936330581482767</v>
      </c>
      <c r="J282" s="16">
        <f>+'SCC x Ano'!J314/'SCC x Ano'!J282-1</f>
        <v>0.21546858290725757</v>
      </c>
      <c r="K282" s="16">
        <f>+'SCC x Ano'!K314/'SCC x Ano'!K282-1</f>
        <v>-4.309333582851238E-2</v>
      </c>
      <c r="L282" s="16">
        <f>+'SCC x Ano'!L314/'SCC x Ano'!L282-1</f>
        <v>-7.0676853984254717E-2</v>
      </c>
    </row>
    <row r="283" spans="1:12" x14ac:dyDescent="0.25">
      <c r="A283" s="122" t="s">
        <v>550</v>
      </c>
      <c r="B283" s="16">
        <f>+'SCC x Ano'!B315/'SCC x Ano'!B283-1</f>
        <v>5.3789835837788846E-2</v>
      </c>
      <c r="C283" s="16">
        <f>+'SCC x Ano'!C315/'SCC x Ano'!C283-1</f>
        <v>-3.5169400380825167E-2</v>
      </c>
      <c r="D283" s="16">
        <f>+'SCC x Ano'!D315/'SCC x Ano'!D283-1</f>
        <v>-0.14055192585632226</v>
      </c>
      <c r="E283" s="16">
        <f>+'SCC x Ano'!E315/'SCC x Ano'!E283-1</f>
        <v>0.23461371335317138</v>
      </c>
      <c r="F283" s="16">
        <f>+'SCC x Ano'!F315/'SCC x Ano'!F283-1</f>
        <v>-7.7050440910950702E-3</v>
      </c>
      <c r="G283" s="16">
        <f>+'SCC x Ano'!G315/'SCC x Ano'!G283-1</f>
        <v>-1.9798896471232785E-2</v>
      </c>
      <c r="H283" s="16">
        <f>+'SCC x Ano'!H315/'SCC x Ano'!H283-1</f>
        <v>0.1861393621913483</v>
      </c>
      <c r="I283" s="16">
        <f>+'SCC x Ano'!I315/'SCC x Ano'!I283-1</f>
        <v>-0.15527785428954388</v>
      </c>
      <c r="J283" s="16">
        <f>+'SCC x Ano'!J315/'SCC x Ano'!J283-1</f>
        <v>4.9447026094863622E-2</v>
      </c>
      <c r="K283" s="16">
        <f>+'SCC x Ano'!K315/'SCC x Ano'!K283-1</f>
        <v>0.14663991395586362</v>
      </c>
      <c r="L283" s="16">
        <f>+'SCC x Ano'!L315/'SCC x Ano'!L283-1</f>
        <v>-1.839130128997235E-2</v>
      </c>
    </row>
    <row r="284" spans="1:12" x14ac:dyDescent="0.25">
      <c r="A284" s="122" t="s">
        <v>551</v>
      </c>
      <c r="B284" s="16">
        <f>+'SCC x Ano'!B316/'SCC x Ano'!B284-1</f>
        <v>-8.9431395946512726E-2</v>
      </c>
      <c r="C284" s="16">
        <f>+'SCC x Ano'!C316/'SCC x Ano'!C284-1</f>
        <v>0.15265118883971218</v>
      </c>
      <c r="D284" s="16">
        <f>+'SCC x Ano'!D316/'SCC x Ano'!D284-1</f>
        <v>0.11700051238293119</v>
      </c>
      <c r="E284" s="16">
        <f>+'SCC x Ano'!E316/'SCC x Ano'!E284-1</f>
        <v>-0.39036870309804683</v>
      </c>
      <c r="F284" s="16">
        <f>+'SCC x Ano'!F316/'SCC x Ano'!F284-1</f>
        <v>-0.11557442919405747</v>
      </c>
      <c r="G284" s="16">
        <f>+'SCC x Ano'!G316/'SCC x Ano'!G284-1</f>
        <v>-9.5312237035232172E-3</v>
      </c>
      <c r="H284" s="16">
        <f>+'SCC x Ano'!H316/'SCC x Ano'!H284-1</f>
        <v>0.28138292515948371</v>
      </c>
      <c r="I284" s="16">
        <f>+'SCC x Ano'!I316/'SCC x Ano'!I284-1</f>
        <v>-5.7449629591400098E-2</v>
      </c>
      <c r="J284" s="16">
        <f>+'SCC x Ano'!J316/'SCC x Ano'!J284-1</f>
        <v>-0.11439375255138728</v>
      </c>
      <c r="K284" s="16">
        <f>+'SCC x Ano'!K316/'SCC x Ano'!K284-1</f>
        <v>6.9468838003236222E-2</v>
      </c>
      <c r="L284" s="16">
        <f>+'SCC x Ano'!L316/'SCC x Ano'!L284-1</f>
        <v>2.9104339197438378E-2</v>
      </c>
    </row>
    <row r="285" spans="1:12" x14ac:dyDescent="0.25">
      <c r="A285" s="122" t="s">
        <v>552</v>
      </c>
      <c r="B285" s="16">
        <f>+'SCC x Ano'!B317/'SCC x Ano'!B285-1</f>
        <v>-3.4833488773061694E-3</v>
      </c>
      <c r="C285" s="16">
        <f>+'SCC x Ano'!C317/'SCC x Ano'!C285-1</f>
        <v>0.29315969838123968</v>
      </c>
      <c r="D285" s="16">
        <f>+'SCC x Ano'!D317/'SCC x Ano'!D285-1</f>
        <v>-0.14886732474932851</v>
      </c>
      <c r="E285" s="16">
        <f>+'SCC x Ano'!E317/'SCC x Ano'!E285-1</f>
        <v>0.71693772564693314</v>
      </c>
      <c r="F285" s="16">
        <f>+'SCC x Ano'!F317/'SCC x Ano'!F285-1</f>
        <v>-8.698789919595562E-2</v>
      </c>
      <c r="G285" s="16">
        <f>+'SCC x Ano'!G317/'SCC x Ano'!G285-1</f>
        <v>-2.7552075742208415E-2</v>
      </c>
      <c r="H285" s="16">
        <f>+'SCC x Ano'!H317/'SCC x Ano'!H285-1</f>
        <v>0.16773042076282296</v>
      </c>
      <c r="I285" s="16">
        <f>+'SCC x Ano'!I317/'SCC x Ano'!I285-1</f>
        <v>-0.1041303573151966</v>
      </c>
      <c r="J285" s="16">
        <f>+'SCC x Ano'!J317/'SCC x Ano'!J285-1</f>
        <v>3.1439173906390137</v>
      </c>
      <c r="K285" s="16">
        <f>+'SCC x Ano'!K317/'SCC x Ano'!K285-1</f>
        <v>0.18383297155542233</v>
      </c>
      <c r="L285" s="16">
        <f>+'SCC x Ano'!L317/'SCC x Ano'!L285-1</f>
        <v>-6.6444409770407775E-2</v>
      </c>
    </row>
    <row r="286" spans="1:12" x14ac:dyDescent="0.25">
      <c r="A286" s="122" t="s">
        <v>553</v>
      </c>
      <c r="B286" s="16">
        <f>+'SCC x Ano'!B318/'SCC x Ano'!B286-1</f>
        <v>4.2994968184114857E-2</v>
      </c>
      <c r="C286" s="16">
        <f>+'SCC x Ano'!C318/'SCC x Ano'!C286-1</f>
        <v>-5.0257939670747431E-2</v>
      </c>
      <c r="D286" s="16">
        <f>+'SCC x Ano'!D318/'SCC x Ano'!D286-1</f>
        <v>-0.1685457440793372</v>
      </c>
      <c r="E286" s="16">
        <f>+'SCC x Ano'!E318/'SCC x Ano'!E286-1</f>
        <v>2.9806404333481584E-2</v>
      </c>
      <c r="F286" s="16">
        <f>+'SCC x Ano'!F318/'SCC x Ano'!F286-1</f>
        <v>6.0476113123257846E-3</v>
      </c>
      <c r="G286" s="16">
        <f>+'SCC x Ano'!G318/'SCC x Ano'!G286-1</f>
        <v>4.0859716693184778E-2</v>
      </c>
      <c r="H286" s="16">
        <f>+'SCC x Ano'!H318/'SCC x Ano'!H286-1</f>
        <v>4.3429638416346616E-2</v>
      </c>
      <c r="I286" s="16">
        <f>+'SCC x Ano'!I318/'SCC x Ano'!I286-1</f>
        <v>-7.1070315115865257E-2</v>
      </c>
      <c r="J286" s="16">
        <f>+'SCC x Ano'!J318/'SCC x Ano'!J286-1</f>
        <v>-0.66748966062011428</v>
      </c>
      <c r="K286" s="16">
        <f>+'SCC x Ano'!K318/'SCC x Ano'!K286-1</f>
        <v>0.19608625458168505</v>
      </c>
      <c r="L286" s="16">
        <f>+'SCC x Ano'!L318/'SCC x Ano'!L286-1</f>
        <v>-4.7747375370455258E-2</v>
      </c>
    </row>
    <row r="287" spans="1:12" x14ac:dyDescent="0.25">
      <c r="A287" s="122" t="s">
        <v>554</v>
      </c>
      <c r="B287" s="16">
        <f>+'SCC x Ano'!B319/'SCC x Ano'!B287-1</f>
        <v>-0.14055241748375646</v>
      </c>
      <c r="C287" s="16">
        <f>+'SCC x Ano'!C319/'SCC x Ano'!C287-1</f>
        <v>-0.36793595151778014</v>
      </c>
      <c r="D287" s="16">
        <f>+'SCC x Ano'!D319/'SCC x Ano'!D287-1</f>
        <v>-0.19149970593053467</v>
      </c>
      <c r="E287" s="16">
        <f>+'SCC x Ano'!E319/'SCC x Ano'!E287-1</f>
        <v>0.10062152660065871</v>
      </c>
      <c r="F287" s="16">
        <f>+'SCC x Ano'!F319/'SCC x Ano'!F287-1</f>
        <v>-0.11336800003595948</v>
      </c>
      <c r="G287" s="16">
        <f>+'SCC x Ano'!G319/'SCC x Ano'!G287-1</f>
        <v>0.13251327611511199</v>
      </c>
      <c r="H287" s="16">
        <f>+'SCC x Ano'!H319/'SCC x Ano'!H287-1</f>
        <v>-0.1043203392168347</v>
      </c>
      <c r="I287" s="16">
        <f>+'SCC x Ano'!I319/'SCC x Ano'!I287-1</f>
        <v>-0.15851877020734473</v>
      </c>
      <c r="J287" s="16">
        <f>+'SCC x Ano'!J319/'SCC x Ano'!J287-1</f>
        <v>-0.35337045605369555</v>
      </c>
      <c r="K287" s="16">
        <f>+'SCC x Ano'!K319/'SCC x Ano'!K287-1</f>
        <v>-5.3511552874098034E-2</v>
      </c>
      <c r="L287" s="16">
        <f>+'SCC x Ano'!L319/'SCC x Ano'!L287-1</f>
        <v>-0.15567121424421149</v>
      </c>
    </row>
    <row r="288" spans="1:12" x14ac:dyDescent="0.25">
      <c r="A288" s="132" t="s">
        <v>94</v>
      </c>
      <c r="B288" s="16">
        <f>+'SCC x Ano'!B320/'SCC x Ano'!B288-1</f>
        <v>-5.0133233379281883E-2</v>
      </c>
      <c r="C288" s="16">
        <f>+'SCC x Ano'!C320/'SCC x Ano'!C288-1</f>
        <v>-0.12280831551871085</v>
      </c>
      <c r="D288" s="16">
        <f>+'SCC x Ano'!D320/'SCC x Ano'!D288-1</f>
        <v>-6.358561194823209E-2</v>
      </c>
      <c r="E288" s="16">
        <f>+'SCC x Ano'!E320/'SCC x Ano'!E288-1</f>
        <v>3.2466435465620558E-2</v>
      </c>
      <c r="F288" s="16">
        <f>+'SCC x Ano'!F320/'SCC x Ano'!F288-1</f>
        <v>-7.0559429686846697E-2</v>
      </c>
      <c r="G288" s="16">
        <f>+'SCC x Ano'!G320/'SCC x Ano'!G288-1</f>
        <v>1.8827522045425926E-3</v>
      </c>
      <c r="H288" s="16">
        <f>+'SCC x Ano'!H320/'SCC x Ano'!H288-1</f>
        <v>-1.1417146791502852E-2</v>
      </c>
      <c r="I288" s="16">
        <f>+'SCC x Ano'!I320/'SCC x Ano'!I288-1</f>
        <v>-0.11949707031664525</v>
      </c>
      <c r="J288" s="16">
        <f>+'SCC x Ano'!J320/'SCC x Ano'!J288-1</f>
        <v>0.1217674334116825</v>
      </c>
      <c r="K288" s="16">
        <f>+'SCC x Ano'!K320/'SCC x Ano'!K288-1</f>
        <v>1.8028241274812506E-2</v>
      </c>
      <c r="L288" s="16">
        <f>+'SCC x Ano'!L320/'SCC x Ano'!L288-1</f>
        <v>-5.1416421997165007E-2</v>
      </c>
    </row>
    <row r="291" spans="1:12" x14ac:dyDescent="0.25">
      <c r="A291" s="122"/>
      <c r="B291" s="122">
        <f>B259+1</f>
        <v>2017</v>
      </c>
      <c r="C291" s="122">
        <f t="shared" ref="C291:L291" si="1">C259+1</f>
        <v>2017</v>
      </c>
      <c r="D291" s="122">
        <f t="shared" si="1"/>
        <v>2017</v>
      </c>
      <c r="E291" s="122">
        <f t="shared" si="1"/>
        <v>2017</v>
      </c>
      <c r="F291" s="122">
        <f t="shared" si="1"/>
        <v>2017</v>
      </c>
      <c r="G291" s="122">
        <f t="shared" si="1"/>
        <v>2017</v>
      </c>
      <c r="H291" s="122">
        <f t="shared" si="1"/>
        <v>2017</v>
      </c>
      <c r="I291" s="122">
        <f t="shared" si="1"/>
        <v>2017</v>
      </c>
      <c r="J291" s="122">
        <f t="shared" si="1"/>
        <v>2017</v>
      </c>
      <c r="K291" s="122">
        <f t="shared" si="1"/>
        <v>2017</v>
      </c>
      <c r="L291" s="122">
        <f t="shared" si="1"/>
        <v>2017</v>
      </c>
    </row>
    <row r="292" spans="1:12" x14ac:dyDescent="0.25">
      <c r="A292" s="122"/>
      <c r="B292" s="122" t="s">
        <v>779</v>
      </c>
      <c r="C292" s="122" t="s">
        <v>781</v>
      </c>
      <c r="D292" s="122" t="s">
        <v>23</v>
      </c>
      <c r="E292" s="122" t="s">
        <v>786</v>
      </c>
      <c r="F292" s="122" t="s">
        <v>787</v>
      </c>
      <c r="G292" s="122" t="s">
        <v>790</v>
      </c>
      <c r="H292" s="122" t="s">
        <v>25</v>
      </c>
      <c r="I292" s="122" t="s">
        <v>24</v>
      </c>
      <c r="J292" s="122" t="s">
        <v>35</v>
      </c>
      <c r="K292" s="122" t="s">
        <v>794</v>
      </c>
      <c r="L292" s="122" t="s">
        <v>938</v>
      </c>
    </row>
    <row r="293" spans="1:12" x14ac:dyDescent="0.25">
      <c r="A293" s="122" t="s">
        <v>528</v>
      </c>
      <c r="B293" s="16">
        <f>+'SCC x Ano'!B325/'SCC x Ano'!B293-1</f>
        <v>3.4589233774352746E-2</v>
      </c>
      <c r="C293" s="16">
        <f>+'SCC x Ano'!C325/'SCC x Ano'!C293-1</f>
        <v>2.5725395865069611E-2</v>
      </c>
      <c r="D293" s="16">
        <f>+'SCC x Ano'!D325/'SCC x Ano'!D293-1</f>
        <v>-3.6507042944918799E-3</v>
      </c>
      <c r="E293" s="16">
        <f>+'SCC x Ano'!E325/'SCC x Ano'!E293-1</f>
        <v>0.35045372181389478</v>
      </c>
      <c r="F293" s="16">
        <f>+'SCC x Ano'!F325/'SCC x Ano'!F293-1</f>
        <v>-4.9964821050717423E-2</v>
      </c>
      <c r="G293" s="16">
        <f>+'SCC x Ano'!G325/'SCC x Ano'!G293-1</f>
        <v>-1.916662902117594E-2</v>
      </c>
      <c r="H293" s="16">
        <f>+'SCC x Ano'!H325/'SCC x Ano'!H293-1</f>
        <v>1.5683221842208939E-2</v>
      </c>
      <c r="I293" s="16">
        <f>+'SCC x Ano'!I325/'SCC x Ano'!I293-1</f>
        <v>-9.1860683908414065E-2</v>
      </c>
      <c r="J293" s="16">
        <f>+'SCC x Ano'!J325/'SCC x Ano'!J293-1</f>
        <v>1.6557999936789085</v>
      </c>
      <c r="K293" s="16">
        <f>+'SCC x Ano'!K325/'SCC x Ano'!K293-1</f>
        <v>0.1792591245386681</v>
      </c>
      <c r="L293" s="16">
        <f>+'SCC x Ano'!L325/'SCC x Ano'!L293-1</f>
        <v>-3.3278348860864559E-3</v>
      </c>
    </row>
    <row r="294" spans="1:12" x14ac:dyDescent="0.25">
      <c r="A294" s="122" t="s">
        <v>529</v>
      </c>
      <c r="B294" s="16">
        <f>+'SCC x Ano'!B326/'SCC x Ano'!B294-1</f>
        <v>0.45084556797663899</v>
      </c>
      <c r="C294" s="16">
        <f>+'SCC x Ano'!C326/'SCC x Ano'!C294-1</f>
        <v>2.2637339481228258</v>
      </c>
      <c r="D294" s="16">
        <f>+'SCC x Ano'!D326/'SCC x Ano'!D294-1</f>
        <v>-4.7633644959110821E-2</v>
      </c>
      <c r="E294" s="16">
        <f>+'SCC x Ano'!E326/'SCC x Ano'!E294-1</f>
        <v>-1</v>
      </c>
      <c r="F294" s="16">
        <f>+'SCC x Ano'!F326/'SCC x Ano'!F294-1</f>
        <v>-8.2085448865505062E-2</v>
      </c>
      <c r="G294" s="16">
        <f>+'SCC x Ano'!G326/'SCC x Ano'!G294-1</f>
        <v>-5.5614556804565618E-2</v>
      </c>
      <c r="H294" s="16">
        <f>+'SCC x Ano'!H326/'SCC x Ano'!H294-1</f>
        <v>4.3579836134024275E-2</v>
      </c>
      <c r="I294" s="16">
        <f>+'SCC x Ano'!I326/'SCC x Ano'!I294-1</f>
        <v>0.15876286019167019</v>
      </c>
      <c r="J294" s="16">
        <f>+'SCC x Ano'!J326/'SCC x Ano'!J294-1</f>
        <v>-4.562119545305543E-2</v>
      </c>
      <c r="K294" s="16">
        <f>+'SCC x Ano'!K326/'SCC x Ano'!K294-1</f>
        <v>1.6240448507164182</v>
      </c>
      <c r="L294" s="16">
        <f>+'SCC x Ano'!L326/'SCC x Ano'!L294-1</f>
        <v>6.5244015984777137E-2</v>
      </c>
    </row>
    <row r="295" spans="1:12" x14ac:dyDescent="0.25">
      <c r="A295" s="122" t="s">
        <v>530</v>
      </c>
      <c r="B295" s="16">
        <f>+'SCC x Ano'!B327/'SCC x Ano'!B295-1</f>
        <v>-0.16854890895723551</v>
      </c>
      <c r="C295" s="16">
        <f>+'SCC x Ano'!C327/'SCC x Ano'!C295-1</f>
        <v>0.21381105660261546</v>
      </c>
      <c r="D295" s="16">
        <f>+'SCC x Ano'!D327/'SCC x Ano'!D295-1</f>
        <v>-5.3021160675622903E-2</v>
      </c>
      <c r="E295" s="16">
        <f>+'SCC x Ano'!E327/'SCC x Ano'!E295-1</f>
        <v>1.1876327375683506</v>
      </c>
      <c r="F295" s="16">
        <f>+'SCC x Ano'!F327/'SCC x Ano'!F295-1</f>
        <v>-8.2040509788354088E-2</v>
      </c>
      <c r="G295" s="16">
        <f>+'SCC x Ano'!G327/'SCC x Ano'!G295-1</f>
        <v>6.9213921655388422E-2</v>
      </c>
      <c r="H295" s="16">
        <f>+'SCC x Ano'!H327/'SCC x Ano'!H295-1</f>
        <v>-5.9414146294394232E-2</v>
      </c>
      <c r="I295" s="16">
        <f>+'SCC x Ano'!I327/'SCC x Ano'!I295-1</f>
        <v>0.16525181101606901</v>
      </c>
      <c r="J295" s="16" t="e">
        <f>+'SCC x Ano'!J327/'SCC x Ano'!J295-1</f>
        <v>#DIV/0!</v>
      </c>
      <c r="K295" s="16">
        <f>+'SCC x Ano'!K327/'SCC x Ano'!K295-1</f>
        <v>-3.7596403470585238E-2</v>
      </c>
      <c r="L295" s="16">
        <f>+'SCC x Ano'!L327/'SCC x Ano'!L295-1</f>
        <v>-5.6345964908662283E-2</v>
      </c>
    </row>
    <row r="296" spans="1:12" x14ac:dyDescent="0.25">
      <c r="A296" s="122" t="s">
        <v>531</v>
      </c>
      <c r="B296" s="16">
        <f>+'SCC x Ano'!B328/'SCC x Ano'!B296-1</f>
        <v>8.840694415770578E-2</v>
      </c>
      <c r="C296" s="16">
        <f>+'SCC x Ano'!C328/'SCC x Ano'!C296-1</f>
        <v>0.10702730630923218</v>
      </c>
      <c r="D296" s="16">
        <f>+'SCC x Ano'!D328/'SCC x Ano'!D296-1</f>
        <v>7.1958575985531237E-2</v>
      </c>
      <c r="E296" s="16">
        <f>+'SCC x Ano'!E328/'SCC x Ano'!E296-1</f>
        <v>-1</v>
      </c>
      <c r="F296" s="16">
        <f>+'SCC x Ano'!F328/'SCC x Ano'!F296-1</f>
        <v>-2.802775189121598E-2</v>
      </c>
      <c r="G296" s="16">
        <f>+'SCC x Ano'!G328/'SCC x Ano'!G296-1</f>
        <v>-6.9995983351098801E-2</v>
      </c>
      <c r="H296" s="16">
        <f>+'SCC x Ano'!H328/'SCC x Ano'!H296-1</f>
        <v>-0.34173479643787241</v>
      </c>
      <c r="I296" s="16">
        <f>+'SCC x Ano'!I328/'SCC x Ano'!I296-1</f>
        <v>-0.41711779873905097</v>
      </c>
      <c r="J296" s="16">
        <f>+'SCC x Ano'!J328/'SCC x Ano'!J296-1</f>
        <v>-0.26762721768540287</v>
      </c>
      <c r="K296" s="16">
        <f>+'SCC x Ano'!K328/'SCC x Ano'!K296-1</f>
        <v>-0.17693740626914445</v>
      </c>
      <c r="L296" s="16">
        <f>+'SCC x Ano'!L328/'SCC x Ano'!L296-1</f>
        <v>1.0119959278372281E-2</v>
      </c>
    </row>
    <row r="297" spans="1:12" x14ac:dyDescent="0.25">
      <c r="A297" s="122" t="s">
        <v>532</v>
      </c>
      <c r="B297" s="16">
        <f>+'SCC x Ano'!B329/'SCC x Ano'!B297-1</f>
        <v>0.11567669840237804</v>
      </c>
      <c r="C297" s="16">
        <f>+'SCC x Ano'!C329/'SCC x Ano'!C297-1</f>
        <v>-0.150902990910881</v>
      </c>
      <c r="D297" s="16">
        <f>+'SCC x Ano'!D329/'SCC x Ano'!D297-1</f>
        <v>5.1661962504853109E-2</v>
      </c>
      <c r="E297" s="16">
        <f>+'SCC x Ano'!E329/'SCC x Ano'!E297-1</f>
        <v>2.9004119510815718E-2</v>
      </c>
      <c r="F297" s="16">
        <f>+'SCC x Ano'!F329/'SCC x Ano'!F297-1</f>
        <v>-4.7252694344512181E-2</v>
      </c>
      <c r="G297" s="16">
        <f>+'SCC x Ano'!G329/'SCC x Ano'!G297-1</f>
        <v>6.7253951707224813E-2</v>
      </c>
      <c r="H297" s="16">
        <f>+'SCC x Ano'!H329/'SCC x Ano'!H297-1</f>
        <v>8.1660263968308389E-3</v>
      </c>
      <c r="I297" s="16">
        <f>+'SCC x Ano'!I329/'SCC x Ano'!I297-1</f>
        <v>-0.2654407419173771</v>
      </c>
      <c r="J297" s="16">
        <f>+'SCC x Ano'!J329/'SCC x Ano'!J297-1</f>
        <v>-7.8387194445228348E-2</v>
      </c>
      <c r="K297" s="16">
        <f>+'SCC x Ano'!K329/'SCC x Ano'!K297-1</f>
        <v>0.10986709217874657</v>
      </c>
      <c r="L297" s="16">
        <f>+'SCC x Ano'!L329/'SCC x Ano'!L297-1</f>
        <v>-2.2537058379491492E-3</v>
      </c>
    </row>
    <row r="298" spans="1:12" x14ac:dyDescent="0.25">
      <c r="A298" s="122" t="s">
        <v>533</v>
      </c>
      <c r="B298" s="16">
        <f>+'SCC x Ano'!B330/'SCC x Ano'!B298-1</f>
        <v>-0.11792530571034043</v>
      </c>
      <c r="C298" s="16">
        <f>+'SCC x Ano'!C330/'SCC x Ano'!C298-1</f>
        <v>-0.49995051066722362</v>
      </c>
      <c r="D298" s="16">
        <f>+'SCC x Ano'!D330/'SCC x Ano'!D298-1</f>
        <v>1.3401372398856415E-2</v>
      </c>
      <c r="E298" s="16">
        <f>+'SCC x Ano'!E330/'SCC x Ano'!E298-1</f>
        <v>-0.7137229743795811</v>
      </c>
      <c r="F298" s="16">
        <f>+'SCC x Ano'!F330/'SCC x Ano'!F298-1</f>
        <v>-9.5378442282778586E-4</v>
      </c>
      <c r="G298" s="16">
        <f>+'SCC x Ano'!G330/'SCC x Ano'!G298-1</f>
        <v>9.574002480399213E-2</v>
      </c>
      <c r="H298" s="16">
        <f>+'SCC x Ano'!H330/'SCC x Ano'!H298-1</f>
        <v>-0.12647679189524974</v>
      </c>
      <c r="I298" s="16">
        <f>+'SCC x Ano'!I330/'SCC x Ano'!I298-1</f>
        <v>0.91412734644630267</v>
      </c>
      <c r="J298" s="16">
        <f>+'SCC x Ano'!J330/'SCC x Ano'!J298-1</f>
        <v>1.0598374376745046E-2</v>
      </c>
      <c r="K298" s="16">
        <f>+'SCC x Ano'!K330/'SCC x Ano'!K298-1</f>
        <v>0.62831093691304196</v>
      </c>
      <c r="L298" s="16">
        <f>+'SCC x Ano'!L330/'SCC x Ano'!L298-1</f>
        <v>1.3688371037361868E-2</v>
      </c>
    </row>
    <row r="299" spans="1:12" x14ac:dyDescent="0.25">
      <c r="A299" s="122" t="s">
        <v>534</v>
      </c>
      <c r="B299" s="16">
        <f>+'SCC x Ano'!B331/'SCC x Ano'!B299-1</f>
        <v>-3.8241142704059539E-2</v>
      </c>
      <c r="C299" s="16">
        <f>+'SCC x Ano'!C331/'SCC x Ano'!C299-1</f>
        <v>-0.34414073652971011</v>
      </c>
      <c r="D299" s="16">
        <f>+'SCC x Ano'!D331/'SCC x Ano'!D299-1</f>
        <v>-4.0435837262139285E-2</v>
      </c>
      <c r="E299" s="16">
        <f>+'SCC x Ano'!E331/'SCC x Ano'!E299-1</f>
        <v>0.33111322519354736</v>
      </c>
      <c r="F299" s="16">
        <f>+'SCC x Ano'!F331/'SCC x Ano'!F299-1</f>
        <v>3.6528135190209143E-2</v>
      </c>
      <c r="G299" s="16">
        <f>+'SCC x Ano'!G331/'SCC x Ano'!G299-1</f>
        <v>-3.4202050802762507E-2</v>
      </c>
      <c r="H299" s="16">
        <f>+'SCC x Ano'!H331/'SCC x Ano'!H299-1</f>
        <v>4.1862688305885243E-2</v>
      </c>
      <c r="I299" s="16">
        <f>+'SCC x Ano'!I331/'SCC x Ano'!I299-1</f>
        <v>-0.23840195924506158</v>
      </c>
      <c r="J299" s="16">
        <f>+'SCC x Ano'!J331/'SCC x Ano'!J299-1</f>
        <v>-0.16867142530119428</v>
      </c>
      <c r="K299" s="16">
        <f>+'SCC x Ano'!K331/'SCC x Ano'!K299-1</f>
        <v>8.4846455317109992E-2</v>
      </c>
      <c r="L299" s="16">
        <f>+'SCC x Ano'!L331/'SCC x Ano'!L299-1</f>
        <v>-2.4380742875538153E-2</v>
      </c>
    </row>
    <row r="300" spans="1:12" x14ac:dyDescent="0.25">
      <c r="A300" s="122" t="s">
        <v>535</v>
      </c>
      <c r="B300" s="16">
        <f>+'SCC x Ano'!B332/'SCC x Ano'!B300-1</f>
        <v>2.4484669018042471E-2</v>
      </c>
      <c r="C300" s="16">
        <f>+'SCC x Ano'!C332/'SCC x Ano'!C300-1</f>
        <v>0.4859045987142383</v>
      </c>
      <c r="D300" s="16">
        <f>+'SCC x Ano'!D332/'SCC x Ano'!D300-1</f>
        <v>-2.9813152744842197E-2</v>
      </c>
      <c r="E300" s="16">
        <f>+'SCC x Ano'!E332/'SCC x Ano'!E300-1</f>
        <v>0.22895833015311862</v>
      </c>
      <c r="F300" s="16">
        <f>+'SCC x Ano'!F332/'SCC x Ano'!F300-1</f>
        <v>5.5608949843451327E-2</v>
      </c>
      <c r="G300" s="16">
        <f>+'SCC x Ano'!G332/'SCC x Ano'!G300-1</f>
        <v>-9.4081122002635964E-2</v>
      </c>
      <c r="H300" s="16">
        <f>+'SCC x Ano'!H332/'SCC x Ano'!H300-1</f>
        <v>3.4633444937558933E-2</v>
      </c>
      <c r="I300" s="16">
        <f>+'SCC x Ano'!I332/'SCC x Ano'!I300-1</f>
        <v>-0.14996559267008625</v>
      </c>
      <c r="J300" s="16">
        <f>+'SCC x Ano'!J332/'SCC x Ano'!J300-1</f>
        <v>0.69248045345576204</v>
      </c>
      <c r="K300" s="16">
        <f>+'SCC x Ano'!K332/'SCC x Ano'!K300-1</f>
        <v>-6.5686487986708064E-2</v>
      </c>
      <c r="L300" s="16">
        <f>+'SCC x Ano'!L332/'SCC x Ano'!L300-1</f>
        <v>1.2883772099155921E-2</v>
      </c>
    </row>
    <row r="301" spans="1:12" x14ac:dyDescent="0.25">
      <c r="A301" s="122" t="s">
        <v>536</v>
      </c>
      <c r="B301" s="16">
        <f>+'SCC x Ano'!B333/'SCC x Ano'!B301-1</f>
        <v>-2.0120585609337938E-2</v>
      </c>
      <c r="C301" s="16">
        <f>+'SCC x Ano'!C333/'SCC x Ano'!C301-1</f>
        <v>0.12229389207833519</v>
      </c>
      <c r="D301" s="16">
        <f>+'SCC x Ano'!D333/'SCC x Ano'!D301-1</f>
        <v>-3.6968421429581566E-2</v>
      </c>
      <c r="E301" s="16">
        <f>+'SCC x Ano'!E333/'SCC x Ano'!E301-1</f>
        <v>3.6865466329685237E-2</v>
      </c>
      <c r="F301" s="16">
        <f>+'SCC x Ano'!F333/'SCC x Ano'!F301-1</f>
        <v>-1.5965715688247561E-3</v>
      </c>
      <c r="G301" s="16">
        <f>+'SCC x Ano'!G333/'SCC x Ano'!G301-1</f>
        <v>2.2699945480604278E-2</v>
      </c>
      <c r="H301" s="16">
        <f>+'SCC x Ano'!H333/'SCC x Ano'!H301-1</f>
        <v>8.589095431042626E-2</v>
      </c>
      <c r="I301" s="16">
        <f>+'SCC x Ano'!I333/'SCC x Ano'!I301-1</f>
        <v>-7.3450611528090626E-2</v>
      </c>
      <c r="J301" s="16">
        <f>+'SCC x Ano'!J333/'SCC x Ano'!J301-1</f>
        <v>0.13351749793896817</v>
      </c>
      <c r="K301" s="16">
        <f>+'SCC x Ano'!K333/'SCC x Ano'!K301-1</f>
        <v>0.11717790234428316</v>
      </c>
      <c r="L301" s="16">
        <f>+'SCC x Ano'!L333/'SCC x Ano'!L301-1</f>
        <v>4.898566668944504E-3</v>
      </c>
    </row>
    <row r="302" spans="1:12" x14ac:dyDescent="0.25">
      <c r="A302" s="122" t="s">
        <v>537</v>
      </c>
      <c r="B302" s="16">
        <f>+'SCC x Ano'!B334/'SCC x Ano'!B302-1</f>
        <v>3.4213119835093675E-3</v>
      </c>
      <c r="C302" s="16">
        <f>+'SCC x Ano'!C334/'SCC x Ano'!C302-1</f>
        <v>-9.2764804872101814E-2</v>
      </c>
      <c r="D302" s="16">
        <f>+'SCC x Ano'!D334/'SCC x Ano'!D302-1</f>
        <v>-2.9030983571486146E-2</v>
      </c>
      <c r="E302" s="16">
        <f>+'SCC x Ano'!E334/'SCC x Ano'!E302-1</f>
        <v>1.1900813918511903</v>
      </c>
      <c r="F302" s="16">
        <f>+'SCC x Ano'!F334/'SCC x Ano'!F302-1</f>
        <v>3.9495058081361112E-2</v>
      </c>
      <c r="G302" s="16">
        <f>+'SCC x Ano'!G334/'SCC x Ano'!G302-1</f>
        <v>-6.3889841575463069E-2</v>
      </c>
      <c r="H302" s="16">
        <f>+'SCC x Ano'!H334/'SCC x Ano'!H302-1</f>
        <v>0.17292820892816541</v>
      </c>
      <c r="I302" s="16">
        <f>+'SCC x Ano'!I334/'SCC x Ano'!I302-1</f>
        <v>-2.3622853476390482E-3</v>
      </c>
      <c r="J302" s="16">
        <f>+'SCC x Ano'!J334/'SCC x Ano'!J302-1</f>
        <v>0.30944039606301432</v>
      </c>
      <c r="K302" s="16">
        <f>+'SCC x Ano'!K334/'SCC x Ano'!K302-1</f>
        <v>-5.4335370047940978E-3</v>
      </c>
      <c r="L302" s="16">
        <f>+'SCC x Ano'!L334/'SCC x Ano'!L302-1</f>
        <v>1.4502744585326965E-2</v>
      </c>
    </row>
    <row r="303" spans="1:12" x14ac:dyDescent="0.25">
      <c r="A303" s="122" t="s">
        <v>538</v>
      </c>
      <c r="B303" s="16">
        <f>+'SCC x Ano'!B335/'SCC x Ano'!B303-1</f>
        <v>-0.14779768064703624</v>
      </c>
      <c r="C303" s="16">
        <f>+'SCC x Ano'!C335/'SCC x Ano'!C303-1</f>
        <v>8.1922995887973915E-2</v>
      </c>
      <c r="D303" s="16">
        <f>+'SCC x Ano'!D335/'SCC x Ano'!D303-1</f>
        <v>-5.9889910936478885E-2</v>
      </c>
      <c r="E303" s="16">
        <f>+'SCC x Ano'!E335/'SCC x Ano'!E303-1</f>
        <v>-0.16671638815837175</v>
      </c>
      <c r="F303" s="16">
        <f>+'SCC x Ano'!F335/'SCC x Ano'!F303-1</f>
        <v>-1.4176892998709056E-2</v>
      </c>
      <c r="G303" s="16">
        <f>+'SCC x Ano'!G335/'SCC x Ano'!G303-1</f>
        <v>0.66438790144571569</v>
      </c>
      <c r="H303" s="16">
        <f>+'SCC x Ano'!H335/'SCC x Ano'!H303-1</f>
        <v>0.20574855628213196</v>
      </c>
      <c r="I303" s="16">
        <f>+'SCC x Ano'!I335/'SCC x Ano'!I303-1</f>
        <v>-0.14224381414344511</v>
      </c>
      <c r="J303" s="16">
        <f>+'SCC x Ano'!J335/'SCC x Ano'!J303-1</f>
        <v>7.8960336374153783E-2</v>
      </c>
      <c r="K303" s="16">
        <f>+'SCC x Ano'!K335/'SCC x Ano'!K303-1</f>
        <v>2.8887441584779294E-2</v>
      </c>
      <c r="L303" s="16">
        <f>+'SCC x Ano'!L335/'SCC x Ano'!L303-1</f>
        <v>-3.209503404816838E-2</v>
      </c>
    </row>
    <row r="304" spans="1:12" x14ac:dyDescent="0.25">
      <c r="A304" s="122" t="s">
        <v>539</v>
      </c>
      <c r="B304" s="16">
        <f>+'SCC x Ano'!B336/'SCC x Ano'!B304-1</f>
        <v>0.16380996695462957</v>
      </c>
      <c r="C304" s="16">
        <f>+'SCC x Ano'!C336/'SCC x Ano'!C304-1</f>
        <v>-2.210482275170178E-3</v>
      </c>
      <c r="D304" s="16">
        <f>+'SCC x Ano'!D336/'SCC x Ano'!D304-1</f>
        <v>-7.3832823341210219E-2</v>
      </c>
      <c r="E304" s="16">
        <f>+'SCC x Ano'!E336/'SCC x Ano'!E304-1</f>
        <v>0.2333196288226016</v>
      </c>
      <c r="F304" s="16">
        <f>+'SCC x Ano'!F336/'SCC x Ano'!F304-1</f>
        <v>-8.7875233819977749E-2</v>
      </c>
      <c r="G304" s="16">
        <f>+'SCC x Ano'!G336/'SCC x Ano'!G304-1</f>
        <v>8.1208286998857515E-2</v>
      </c>
      <c r="H304" s="16">
        <f>+'SCC x Ano'!H336/'SCC x Ano'!H304-1</f>
        <v>0.25537872180604038</v>
      </c>
      <c r="I304" s="16">
        <f>+'SCC x Ano'!I336/'SCC x Ano'!I304-1</f>
        <v>0.2363766288258955</v>
      </c>
      <c r="J304" s="16" t="e">
        <f>+'SCC x Ano'!J336/'SCC x Ano'!J304-1</f>
        <v>#DIV/0!</v>
      </c>
      <c r="K304" s="16">
        <f>+'SCC x Ano'!K336/'SCC x Ano'!K304-1</f>
        <v>-0.26900956359131556</v>
      </c>
      <c r="L304" s="16">
        <f>+'SCC x Ano'!L336/'SCC x Ano'!L304-1</f>
        <v>-6.559432008493371E-2</v>
      </c>
    </row>
    <row r="305" spans="1:12" x14ac:dyDescent="0.25">
      <c r="A305" s="122" t="s">
        <v>540</v>
      </c>
      <c r="B305" s="16">
        <f>+'SCC x Ano'!B337/'SCC x Ano'!B305-1</f>
        <v>0.11650787705329901</v>
      </c>
      <c r="C305" s="16">
        <f>+'SCC x Ano'!C337/'SCC x Ano'!C305-1</f>
        <v>8.0828871596170249E-2</v>
      </c>
      <c r="D305" s="16">
        <f>+'SCC x Ano'!D337/'SCC x Ano'!D305-1</f>
        <v>-7.7476818434499051E-2</v>
      </c>
      <c r="E305" s="16">
        <f>+'SCC x Ano'!E337/'SCC x Ano'!E305-1</f>
        <v>0.40697896059261129</v>
      </c>
      <c r="F305" s="16">
        <f>+'SCC x Ano'!F337/'SCC x Ano'!F305-1</f>
        <v>-0.3349500305598504</v>
      </c>
      <c r="G305" s="16">
        <f>+'SCC x Ano'!G337/'SCC x Ano'!G305-1</f>
        <v>-8.1972749808513101E-2</v>
      </c>
      <c r="H305" s="16">
        <f>+'SCC x Ano'!H337/'SCC x Ano'!H305-1</f>
        <v>0.31055970325315485</v>
      </c>
      <c r="I305" s="16">
        <f>+'SCC x Ano'!I337/'SCC x Ano'!I305-1</f>
        <v>-5.1553126204687216E-2</v>
      </c>
      <c r="J305" s="16">
        <f>+'SCC x Ano'!J337/'SCC x Ano'!J305-1</f>
        <v>-0.60025963644860192</v>
      </c>
      <c r="K305" s="16">
        <f>+'SCC x Ano'!K337/'SCC x Ano'!K305-1</f>
        <v>-2.6505580301480203E-2</v>
      </c>
      <c r="L305" s="16">
        <f>+'SCC x Ano'!L337/'SCC x Ano'!L305-1</f>
        <v>-0.18673138471260997</v>
      </c>
    </row>
    <row r="306" spans="1:12" x14ac:dyDescent="0.25">
      <c r="A306" s="122" t="s">
        <v>541</v>
      </c>
      <c r="B306" s="16">
        <f>+'SCC x Ano'!B338/'SCC x Ano'!B306-1</f>
        <v>0.10168919206086358</v>
      </c>
      <c r="C306" s="16">
        <f>+'SCC x Ano'!C338/'SCC x Ano'!C306-1</f>
        <v>8.5782947629800876E-2</v>
      </c>
      <c r="D306" s="16">
        <f>+'SCC x Ano'!D338/'SCC x Ano'!D306-1</f>
        <v>5.6825724001942968E-2</v>
      </c>
      <c r="E306" s="16">
        <f>+'SCC x Ano'!E338/'SCC x Ano'!E306-1</f>
        <v>0.9585632189162725</v>
      </c>
      <c r="F306" s="16">
        <f>+'SCC x Ano'!F338/'SCC x Ano'!F306-1</f>
        <v>0.12561102991915574</v>
      </c>
      <c r="G306" s="16">
        <f>+'SCC x Ano'!G338/'SCC x Ano'!G306-1</f>
        <v>-3.9174836051915185E-2</v>
      </c>
      <c r="H306" s="16">
        <f>+'SCC x Ano'!H338/'SCC x Ano'!H306-1</f>
        <v>0.22678429909183984</v>
      </c>
      <c r="I306" s="16">
        <f>+'SCC x Ano'!I338/'SCC x Ano'!I306-1</f>
        <v>-0.21392739111313352</v>
      </c>
      <c r="J306" s="16">
        <f>+'SCC x Ano'!J338/'SCC x Ano'!J306-1</f>
        <v>-0.43605990512564297</v>
      </c>
      <c r="K306" s="16">
        <f>+'SCC x Ano'!K338/'SCC x Ano'!K306-1</f>
        <v>-0.10254923853775333</v>
      </c>
      <c r="L306" s="16">
        <f>+'SCC x Ano'!L338/'SCC x Ano'!L306-1</f>
        <v>7.7531160628423246E-2</v>
      </c>
    </row>
    <row r="307" spans="1:12" x14ac:dyDescent="0.25">
      <c r="A307" s="122" t="s">
        <v>542</v>
      </c>
      <c r="B307" s="16">
        <f>+'SCC x Ano'!B339/'SCC x Ano'!B307-1</f>
        <v>-0.11145672639886151</v>
      </c>
      <c r="C307" s="16">
        <f>+'SCC x Ano'!C339/'SCC x Ano'!C307-1</f>
        <v>-0.44590521028245145</v>
      </c>
      <c r="D307" s="16">
        <f>+'SCC x Ano'!D339/'SCC x Ano'!D307-1</f>
        <v>-6.7456349200546772E-2</v>
      </c>
      <c r="E307" s="16">
        <f>+'SCC x Ano'!E339/'SCC x Ano'!E307-1</f>
        <v>7.7434232398889691E-3</v>
      </c>
      <c r="F307" s="16">
        <f>+'SCC x Ano'!F339/'SCC x Ano'!F307-1</f>
        <v>-0.17382172100167914</v>
      </c>
      <c r="G307" s="16">
        <f>+'SCC x Ano'!G339/'SCC x Ano'!G307-1</f>
        <v>-0.13015155672809686</v>
      </c>
      <c r="H307" s="16">
        <f>+'SCC x Ano'!H339/'SCC x Ano'!H307-1</f>
        <v>-0.12467562677602217</v>
      </c>
      <c r="I307" s="16">
        <f>+'SCC x Ano'!I339/'SCC x Ano'!I307-1</f>
        <v>0.11020020806633912</v>
      </c>
      <c r="J307" s="16">
        <f>+'SCC x Ano'!J339/'SCC x Ano'!J307-1</f>
        <v>-0.46398869851037383</v>
      </c>
      <c r="K307" s="16">
        <f>+'SCC x Ano'!K339/'SCC x Ano'!K307-1</f>
        <v>-0.10723473749894452</v>
      </c>
      <c r="L307" s="16">
        <f>+'SCC x Ano'!L339/'SCC x Ano'!L307-1</f>
        <v>-0.11862729144032536</v>
      </c>
    </row>
    <row r="308" spans="1:12" x14ac:dyDescent="0.25">
      <c r="A308" s="122" t="s">
        <v>543</v>
      </c>
      <c r="B308" s="16">
        <f>+'SCC x Ano'!B340/'SCC x Ano'!B308-1</f>
        <v>-3.4955287182964478E-2</v>
      </c>
      <c r="C308" s="16">
        <f>+'SCC x Ano'!C340/'SCC x Ano'!C308-1</f>
        <v>0.23342704596592623</v>
      </c>
      <c r="D308" s="16">
        <f>+'SCC x Ano'!D340/'SCC x Ano'!D308-1</f>
        <v>-0.27545983346306979</v>
      </c>
      <c r="E308" s="16">
        <f>+'SCC x Ano'!E340/'SCC x Ano'!E308-1</f>
        <v>1.1743530189138949</v>
      </c>
      <c r="F308" s="16">
        <f>+'SCC x Ano'!F340/'SCC x Ano'!F308-1</f>
        <v>-5.3761993702313382E-2</v>
      </c>
      <c r="G308" s="16">
        <f>+'SCC x Ano'!G340/'SCC x Ano'!G308-1</f>
        <v>6.8528582131534233E-2</v>
      </c>
      <c r="H308" s="16">
        <f>+'SCC x Ano'!H340/'SCC x Ano'!H308-1</f>
        <v>-0.10141401548137929</v>
      </c>
      <c r="I308" s="16">
        <f>+'SCC x Ano'!I340/'SCC x Ano'!I308-1</f>
        <v>-0.1178523225001562</v>
      </c>
      <c r="J308" s="16">
        <f>+'SCC x Ano'!J340/'SCC x Ano'!J308-1</f>
        <v>-6.5600773255654721E-2</v>
      </c>
      <c r="K308" s="16">
        <f>+'SCC x Ano'!K340/'SCC x Ano'!K308-1</f>
        <v>-9.0149354107638136E-3</v>
      </c>
      <c r="L308" s="16">
        <f>+'SCC x Ano'!L340/'SCC x Ano'!L308-1</f>
        <v>-0.10361416467308193</v>
      </c>
    </row>
    <row r="309" spans="1:12" x14ac:dyDescent="0.25">
      <c r="A309" s="122" t="s">
        <v>544</v>
      </c>
      <c r="B309" s="16">
        <f>+'SCC x Ano'!B341/'SCC x Ano'!B309-1</f>
        <v>-1.7261482826452901E-2</v>
      </c>
      <c r="C309" s="16">
        <f>+'SCC x Ano'!C341/'SCC x Ano'!C309-1</f>
        <v>-0.14286372622962396</v>
      </c>
      <c r="D309" s="16">
        <f>+'SCC x Ano'!D341/'SCC x Ano'!D309-1</f>
        <v>-4.1943744489285506E-2</v>
      </c>
      <c r="E309" s="16">
        <f>+'SCC x Ano'!E341/'SCC x Ano'!E309-1</f>
        <v>0.7880195904204228</v>
      </c>
      <c r="F309" s="16">
        <f>+'SCC x Ano'!F341/'SCC x Ano'!F309-1</f>
        <v>-3.6781424396664542E-2</v>
      </c>
      <c r="G309" s="16">
        <f>+'SCC x Ano'!G341/'SCC x Ano'!G309-1</f>
        <v>-2.5605040342699725E-2</v>
      </c>
      <c r="H309" s="16">
        <f>+'SCC x Ano'!H341/'SCC x Ano'!H309-1</f>
        <v>3.1021468137203412E-2</v>
      </c>
      <c r="I309" s="16">
        <f>+'SCC x Ano'!I341/'SCC x Ano'!I309-1</f>
        <v>3.5918546967872E-2</v>
      </c>
      <c r="J309" s="16">
        <f>+'SCC x Ano'!J341/'SCC x Ano'!J309-1</f>
        <v>0.20832238197756592</v>
      </c>
      <c r="K309" s="16">
        <f>+'SCC x Ano'!K341/'SCC x Ano'!K309-1</f>
        <v>1.1776301652459686E-2</v>
      </c>
      <c r="L309" s="16">
        <f>+'SCC x Ano'!L341/'SCC x Ano'!L309-1</f>
        <v>-1.7680729371877479E-2</v>
      </c>
    </row>
    <row r="310" spans="1:12" x14ac:dyDescent="0.25">
      <c r="A310" s="122" t="s">
        <v>545</v>
      </c>
      <c r="B310" s="16">
        <f>+'SCC x Ano'!B342/'SCC x Ano'!B310-1</f>
        <v>4.4727110605197407E-2</v>
      </c>
      <c r="C310" s="16">
        <f>+'SCC x Ano'!C342/'SCC x Ano'!C310-1</f>
        <v>-0.14272687208410884</v>
      </c>
      <c r="D310" s="16">
        <f>+'SCC x Ano'!D342/'SCC x Ano'!D310-1</f>
        <v>-4.2368441893452236E-2</v>
      </c>
      <c r="E310" s="16">
        <f>+'SCC x Ano'!E342/'SCC x Ano'!E310-1</f>
        <v>0.40669977638760457</v>
      </c>
      <c r="F310" s="16">
        <f>+'SCC x Ano'!F342/'SCC x Ano'!F310-1</f>
        <v>-4.6639791184489354E-2</v>
      </c>
      <c r="G310" s="16">
        <f>+'SCC x Ano'!G342/'SCC x Ano'!G310-1</f>
        <v>-8.4806959247208047E-2</v>
      </c>
      <c r="H310" s="16">
        <f>+'SCC x Ano'!H342/'SCC x Ano'!H310-1</f>
        <v>-7.6277110292778394E-2</v>
      </c>
      <c r="I310" s="16">
        <f>+'SCC x Ano'!I342/'SCC x Ano'!I310-1</f>
        <v>5.3140384546159325E-2</v>
      </c>
      <c r="J310" s="16">
        <f>+'SCC x Ano'!J342/'SCC x Ano'!J310-1</f>
        <v>2.9129052419876178</v>
      </c>
      <c r="K310" s="16">
        <f>+'SCC x Ano'!K342/'SCC x Ano'!K310-1</f>
        <v>-5.6290973265179511E-3</v>
      </c>
      <c r="L310" s="16">
        <f>+'SCC x Ano'!L342/'SCC x Ano'!L310-1</f>
        <v>-2.7130914745734591E-2</v>
      </c>
    </row>
    <row r="311" spans="1:12" x14ac:dyDescent="0.25">
      <c r="A311" s="122" t="s">
        <v>546</v>
      </c>
      <c r="B311" s="16">
        <f>+'SCC x Ano'!B343/'SCC x Ano'!B311-1</f>
        <v>-2.092171949012378E-2</v>
      </c>
      <c r="C311" s="16">
        <f>+'SCC x Ano'!C343/'SCC x Ano'!C311-1</f>
        <v>-1.0274827538939935E-2</v>
      </c>
      <c r="D311" s="16">
        <f>+'SCC x Ano'!D343/'SCC x Ano'!D311-1</f>
        <v>2.0811657658834637E-2</v>
      </c>
      <c r="E311" s="16">
        <f>+'SCC x Ano'!E343/'SCC x Ano'!E311-1</f>
        <v>-8.5765756132344384E-3</v>
      </c>
      <c r="F311" s="16">
        <f>+'SCC x Ano'!F343/'SCC x Ano'!F311-1</f>
        <v>-2.7559328331338673E-2</v>
      </c>
      <c r="G311" s="16">
        <f>+'SCC x Ano'!G343/'SCC x Ano'!G311-1</f>
        <v>-2.5192094745820515E-2</v>
      </c>
      <c r="H311" s="16">
        <f>+'SCC x Ano'!H343/'SCC x Ano'!H311-1</f>
        <v>3.2908771440277373E-2</v>
      </c>
      <c r="I311" s="16">
        <f>+'SCC x Ano'!I343/'SCC x Ano'!I311-1</f>
        <v>-0.22593440809533738</v>
      </c>
      <c r="J311" s="16">
        <f>+'SCC x Ano'!J343/'SCC x Ano'!J311-1</f>
        <v>-2.5297587060208793E-2</v>
      </c>
      <c r="K311" s="16">
        <f>+'SCC x Ano'!K343/'SCC x Ano'!K311-1</f>
        <v>-3.1266606747520465E-2</v>
      </c>
      <c r="L311" s="16">
        <f>+'SCC x Ano'!L343/'SCC x Ano'!L311-1</f>
        <v>-6.1349779968711271E-4</v>
      </c>
    </row>
    <row r="312" spans="1:12" x14ac:dyDescent="0.25">
      <c r="A312" s="122" t="s">
        <v>547</v>
      </c>
      <c r="B312" s="16">
        <f>+'SCC x Ano'!B344/'SCC x Ano'!B312-1</f>
        <v>-2.8724543715851092E-2</v>
      </c>
      <c r="C312" s="16">
        <f>+'SCC x Ano'!C344/'SCC x Ano'!C312-1</f>
        <v>0.17406719997676223</v>
      </c>
      <c r="D312" s="16">
        <f>+'SCC x Ano'!D344/'SCC x Ano'!D312-1</f>
        <v>-0.18848955173314952</v>
      </c>
      <c r="E312" s="16">
        <f>+'SCC x Ano'!E344/'SCC x Ano'!E312-1</f>
        <v>0.16780236365219037</v>
      </c>
      <c r="F312" s="16">
        <f>+'SCC x Ano'!F344/'SCC x Ano'!F312-1</f>
        <v>-1.4051311383504017E-2</v>
      </c>
      <c r="G312" s="16">
        <f>+'SCC x Ano'!G344/'SCC x Ano'!G312-1</f>
        <v>-1.7102258295953687E-2</v>
      </c>
      <c r="H312" s="16">
        <f>+'SCC x Ano'!H344/'SCC x Ano'!H312-1</f>
        <v>-1.1156044111456986E-2</v>
      </c>
      <c r="I312" s="16">
        <f>+'SCC x Ano'!I344/'SCC x Ano'!I312-1</f>
        <v>-5.3954035824077651E-2</v>
      </c>
      <c r="J312" s="16">
        <f>+'SCC x Ano'!J344/'SCC x Ano'!J312-1</f>
        <v>-0.46785991513268044</v>
      </c>
      <c r="K312" s="16">
        <f>+'SCC x Ano'!K344/'SCC x Ano'!K312-1</f>
        <v>-4.9101750375913689E-2</v>
      </c>
      <c r="L312" s="16">
        <f>+'SCC x Ano'!L344/'SCC x Ano'!L312-1</f>
        <v>-6.0511560833043543E-2</v>
      </c>
    </row>
    <row r="313" spans="1:12" x14ac:dyDescent="0.25">
      <c r="A313" s="122" t="s">
        <v>548</v>
      </c>
      <c r="B313" s="16">
        <f>+'SCC x Ano'!B345/'SCC x Ano'!B313-1</f>
        <v>1.0459515964142962E-2</v>
      </c>
      <c r="C313" s="16">
        <f>+'SCC x Ano'!C345/'SCC x Ano'!C313-1</f>
        <v>1.2997041951807509E-2</v>
      </c>
      <c r="D313" s="16">
        <f>+'SCC x Ano'!D345/'SCC x Ano'!D313-1</f>
        <v>-6.565706846962549E-2</v>
      </c>
      <c r="E313" s="16">
        <f>+'SCC x Ano'!E345/'SCC x Ano'!E313-1</f>
        <v>0.51111095646357074</v>
      </c>
      <c r="F313" s="16">
        <f>+'SCC x Ano'!F345/'SCC x Ano'!F313-1</f>
        <v>-3.6104246893640002E-2</v>
      </c>
      <c r="G313" s="16">
        <f>+'SCC x Ano'!G345/'SCC x Ano'!G313-1</f>
        <v>5.4649089925555838E-3</v>
      </c>
      <c r="H313" s="16">
        <f>+'SCC x Ano'!H345/'SCC x Ano'!H313-1</f>
        <v>-1.6108534702076516E-2</v>
      </c>
      <c r="I313" s="16">
        <f>+'SCC x Ano'!I345/'SCC x Ano'!I313-1</f>
        <v>-1.670932518042656E-2</v>
      </c>
      <c r="J313" s="16">
        <f>+'SCC x Ano'!J345/'SCC x Ano'!J313-1</f>
        <v>-0.10408163680528171</v>
      </c>
      <c r="K313" s="16">
        <f>+'SCC x Ano'!K345/'SCC x Ano'!K313-1</f>
        <v>-8.1884832759036241E-2</v>
      </c>
      <c r="L313" s="16">
        <f>+'SCC x Ano'!L345/'SCC x Ano'!L313-1</f>
        <v>-3.238596345305933E-2</v>
      </c>
    </row>
    <row r="314" spans="1:12" x14ac:dyDescent="0.25">
      <c r="A314" s="122" t="s">
        <v>549</v>
      </c>
      <c r="B314" s="16">
        <f>+'SCC x Ano'!B346/'SCC x Ano'!B314-1</f>
        <v>0.10452857577126751</v>
      </c>
      <c r="C314" s="16">
        <f>+'SCC x Ano'!C346/'SCC x Ano'!C314-1</f>
        <v>-9.5979105069951776E-2</v>
      </c>
      <c r="D314" s="16">
        <f>+'SCC x Ano'!D346/'SCC x Ano'!D314-1</f>
        <v>-0.13918158615616316</v>
      </c>
      <c r="E314" s="16">
        <f>+'SCC x Ano'!E346/'SCC x Ano'!E314-1</f>
        <v>0.57583407580482748</v>
      </c>
      <c r="F314" s="16">
        <f>+'SCC x Ano'!F346/'SCC x Ano'!F314-1</f>
        <v>5.8797403216285904E-2</v>
      </c>
      <c r="G314" s="16">
        <f>+'SCC x Ano'!G346/'SCC x Ano'!G314-1</f>
        <v>3.343374791692999E-2</v>
      </c>
      <c r="H314" s="16">
        <f>+'SCC x Ano'!H346/'SCC x Ano'!H314-1</f>
        <v>2.3767202983438596E-2</v>
      </c>
      <c r="I314" s="16">
        <f>+'SCC x Ano'!I346/'SCC x Ano'!I314-1</f>
        <v>5.5729435571138852E-2</v>
      </c>
      <c r="J314" s="16">
        <f>+'SCC x Ano'!J346/'SCC x Ano'!J314-1</f>
        <v>-4.9467926132716444E-2</v>
      </c>
      <c r="K314" s="16">
        <f>+'SCC x Ano'!K346/'SCC x Ano'!K314-1</f>
        <v>-6.2206758893594727E-2</v>
      </c>
      <c r="L314" s="16">
        <f>+'SCC x Ano'!L346/'SCC x Ano'!L314-1</f>
        <v>5.2783789225299138E-3</v>
      </c>
    </row>
    <row r="315" spans="1:12" x14ac:dyDescent="0.25">
      <c r="A315" s="122" t="s">
        <v>550</v>
      </c>
      <c r="B315" s="16">
        <f>+'SCC x Ano'!B347/'SCC x Ano'!B315-1</f>
        <v>-7.2734453612093408E-2</v>
      </c>
      <c r="C315" s="16">
        <f>+'SCC x Ano'!C347/'SCC x Ano'!C315-1</f>
        <v>-4.5561772195508166E-3</v>
      </c>
      <c r="D315" s="16">
        <f>+'SCC x Ano'!D347/'SCC x Ano'!D315-1</f>
        <v>-4.1270791595452994E-2</v>
      </c>
      <c r="E315" s="16">
        <f>+'SCC x Ano'!E347/'SCC x Ano'!E315-1</f>
        <v>0.11289206767630366</v>
      </c>
      <c r="F315" s="16">
        <f>+'SCC x Ano'!F347/'SCC x Ano'!F315-1</f>
        <v>5.9411991442577694E-2</v>
      </c>
      <c r="G315" s="16">
        <f>+'SCC x Ano'!G347/'SCC x Ano'!G315-1</f>
        <v>-3.8448130890212928E-3</v>
      </c>
      <c r="H315" s="16">
        <f>+'SCC x Ano'!H347/'SCC x Ano'!H315-1</f>
        <v>5.6767934958383615E-2</v>
      </c>
      <c r="I315" s="16">
        <f>+'SCC x Ano'!I347/'SCC x Ano'!I315-1</f>
        <v>-0.14100713594075442</v>
      </c>
      <c r="J315" s="16">
        <f>+'SCC x Ano'!J347/'SCC x Ano'!J315-1</f>
        <v>3.246381561562961E-2</v>
      </c>
      <c r="K315" s="16">
        <f>+'SCC x Ano'!K347/'SCC x Ano'!K315-1</f>
        <v>-4.1148925211335063E-2</v>
      </c>
      <c r="L315" s="16">
        <f>+'SCC x Ano'!L347/'SCC x Ano'!L315-1</f>
        <v>-2.1782277982098641E-3</v>
      </c>
    </row>
    <row r="316" spans="1:12" x14ac:dyDescent="0.25">
      <c r="A316" s="122" t="s">
        <v>551</v>
      </c>
      <c r="B316" s="16">
        <f>+'SCC x Ano'!B348/'SCC x Ano'!B316-1</f>
        <v>3.6995644810409845E-2</v>
      </c>
      <c r="C316" s="16">
        <f>+'SCC x Ano'!C348/'SCC x Ano'!C316-1</f>
        <v>0.12264322057444166</v>
      </c>
      <c r="D316" s="16">
        <f>+'SCC x Ano'!D348/'SCC x Ano'!D316-1</f>
        <v>-3.018322287361308E-2</v>
      </c>
      <c r="E316" s="16">
        <f>+'SCC x Ano'!E348/'SCC x Ano'!E316-1</f>
        <v>1.0710674477839843</v>
      </c>
      <c r="F316" s="16">
        <f>+'SCC x Ano'!F348/'SCC x Ano'!F316-1</f>
        <v>-0.11813413873799905</v>
      </c>
      <c r="G316" s="16">
        <f>+'SCC x Ano'!G348/'SCC x Ano'!G316-1</f>
        <v>-0.1272276866054507</v>
      </c>
      <c r="H316" s="16">
        <f>+'SCC x Ano'!H348/'SCC x Ano'!H316-1</f>
        <v>0.21551535314173131</v>
      </c>
      <c r="I316" s="16">
        <f>+'SCC x Ano'!I348/'SCC x Ano'!I316-1</f>
        <v>5.9023801408362608E-2</v>
      </c>
      <c r="J316" s="16">
        <f>+'SCC x Ano'!J348/'SCC x Ano'!J316-1</f>
        <v>-0.78971368311194179</v>
      </c>
      <c r="K316" s="16">
        <f>+'SCC x Ano'!K348/'SCC x Ano'!K316-1</f>
        <v>-1.2261076409227023E-2</v>
      </c>
      <c r="L316" s="16">
        <f>+'SCC x Ano'!L348/'SCC x Ano'!L316-1</f>
        <v>-1.8315366755183304E-2</v>
      </c>
    </row>
    <row r="317" spans="1:12" x14ac:dyDescent="0.25">
      <c r="A317" s="122" t="s">
        <v>552</v>
      </c>
      <c r="B317" s="16">
        <f>+'SCC x Ano'!B349/'SCC x Ano'!B317-1</f>
        <v>-1.4190614023104953E-2</v>
      </c>
      <c r="C317" s="16">
        <f>+'SCC x Ano'!C349/'SCC x Ano'!C317-1</f>
        <v>-0.15061988138190685</v>
      </c>
      <c r="D317" s="16">
        <f>+'SCC x Ano'!D349/'SCC x Ano'!D317-1</f>
        <v>2.4067722621863519E-2</v>
      </c>
      <c r="E317" s="16">
        <f>+'SCC x Ano'!E349/'SCC x Ano'!E317-1</f>
        <v>2.5223610523565476E-2</v>
      </c>
      <c r="F317" s="16">
        <f>+'SCC x Ano'!F349/'SCC x Ano'!F317-1</f>
        <v>-2.6803049850592897E-2</v>
      </c>
      <c r="G317" s="16">
        <f>+'SCC x Ano'!G349/'SCC x Ano'!G317-1</f>
        <v>0.11667862143550889</v>
      </c>
      <c r="H317" s="16">
        <f>+'SCC x Ano'!H349/'SCC x Ano'!H317-1</f>
        <v>0.11126717841791489</v>
      </c>
      <c r="I317" s="16">
        <f>+'SCC x Ano'!I349/'SCC x Ano'!I317-1</f>
        <v>0.26273818256142167</v>
      </c>
      <c r="J317" s="16">
        <f>+'SCC x Ano'!J349/'SCC x Ano'!J317-1</f>
        <v>0.12255419664341849</v>
      </c>
      <c r="K317" s="16">
        <f>+'SCC x Ano'!K349/'SCC x Ano'!K317-1</f>
        <v>0.21731027065409592</v>
      </c>
      <c r="L317" s="16">
        <f>+'SCC x Ano'!L349/'SCC x Ano'!L317-1</f>
        <v>3.7807938273833885E-2</v>
      </c>
    </row>
    <row r="318" spans="1:12" x14ac:dyDescent="0.25">
      <c r="A318" s="122" t="s">
        <v>553</v>
      </c>
      <c r="B318" s="16">
        <f>+'SCC x Ano'!B350/'SCC x Ano'!B318-1</f>
        <v>-1.3433681201162839E-2</v>
      </c>
      <c r="C318" s="16">
        <f>+'SCC x Ano'!C350/'SCC x Ano'!C318-1</f>
        <v>0.12928581349138257</v>
      </c>
      <c r="D318" s="16">
        <f>+'SCC x Ano'!D350/'SCC x Ano'!D318-1</f>
        <v>1.1587029123973025E-2</v>
      </c>
      <c r="E318" s="16">
        <f>+'SCC x Ano'!E350/'SCC x Ano'!E318-1</f>
        <v>0.2839635172884456</v>
      </c>
      <c r="F318" s="16">
        <f>+'SCC x Ano'!F350/'SCC x Ano'!F318-1</f>
        <v>-3.0204279024170999E-2</v>
      </c>
      <c r="G318" s="16">
        <f>+'SCC x Ano'!G350/'SCC x Ano'!G318-1</f>
        <v>6.1323745314327827E-3</v>
      </c>
      <c r="H318" s="16">
        <f>+'SCC x Ano'!H350/'SCC x Ano'!H318-1</f>
        <v>0.16012507329889591</v>
      </c>
      <c r="I318" s="16">
        <f>+'SCC x Ano'!I350/'SCC x Ano'!I318-1</f>
        <v>-4.4434713123978176E-2</v>
      </c>
      <c r="J318" s="16">
        <f>+'SCC x Ano'!J350/'SCC x Ano'!J318-1</f>
        <v>-8.0565312888298934E-2</v>
      </c>
      <c r="K318" s="16">
        <f>+'SCC x Ano'!K350/'SCC x Ano'!K318-1</f>
        <v>0.19192612469186954</v>
      </c>
      <c r="L318" s="16">
        <f>+'SCC x Ano'!L350/'SCC x Ano'!L318-1</f>
        <v>1.8007471969271105E-2</v>
      </c>
    </row>
    <row r="319" spans="1:12" x14ac:dyDescent="0.25">
      <c r="A319" s="122" t="s">
        <v>554</v>
      </c>
      <c r="B319" s="16">
        <f>+'SCC x Ano'!B351/'SCC x Ano'!B319-1</f>
        <v>7.9574384561281075E-2</v>
      </c>
      <c r="C319" s="16">
        <f>+'SCC x Ano'!C351/'SCC x Ano'!C319-1</f>
        <v>0.21642395470825937</v>
      </c>
      <c r="D319" s="16">
        <f>+'SCC x Ano'!D351/'SCC x Ano'!D319-1</f>
        <v>0.19189775299495726</v>
      </c>
      <c r="E319" s="16">
        <f>+'SCC x Ano'!E351/'SCC x Ano'!E319-1</f>
        <v>1.1354204453331072</v>
      </c>
      <c r="F319" s="16">
        <f>+'SCC x Ano'!F351/'SCC x Ano'!F319-1</f>
        <v>-3.7135118432077507E-2</v>
      </c>
      <c r="G319" s="16">
        <f>+'SCC x Ano'!G351/'SCC x Ano'!G319-1</f>
        <v>-5.9975774970369988E-3</v>
      </c>
      <c r="H319" s="16">
        <f>+'SCC x Ano'!H351/'SCC x Ano'!H319-1</f>
        <v>0.13831689949694792</v>
      </c>
      <c r="I319" s="16">
        <f>+'SCC x Ano'!I351/'SCC x Ano'!I319-1</f>
        <v>-7.9769460132894654E-3</v>
      </c>
      <c r="J319" s="16">
        <f>+'SCC x Ano'!J351/'SCC x Ano'!J319-1</f>
        <v>-5.0174110284522122E-2</v>
      </c>
      <c r="K319" s="16">
        <f>+'SCC x Ano'!K351/'SCC x Ano'!K319-1</f>
        <v>-0.18997882346945183</v>
      </c>
      <c r="L319" s="16">
        <f>+'SCC x Ano'!L351/'SCC x Ano'!L319-1</f>
        <v>9.4755383163319218E-2</v>
      </c>
    </row>
    <row r="320" spans="1:12" x14ac:dyDescent="0.25">
      <c r="A320" s="132" t="s">
        <v>94</v>
      </c>
      <c r="B320" s="16">
        <f>+'SCC x Ano'!B352/'SCC x Ano'!B320-1</f>
        <v>-1.7829611612135587E-2</v>
      </c>
      <c r="C320" s="16">
        <f>+'SCC x Ano'!C352/'SCC x Ano'!C320-1</f>
        <v>7.0777806384448638E-2</v>
      </c>
      <c r="D320" s="16">
        <f>+'SCC x Ano'!D352/'SCC x Ano'!D320-1</f>
        <v>-7.3356966209030983E-2</v>
      </c>
      <c r="E320" s="16">
        <f>+'SCC x Ano'!E352/'SCC x Ano'!E320-1</f>
        <v>0.19785803364995158</v>
      </c>
      <c r="F320" s="16">
        <f>+'SCC x Ano'!F352/'SCC x Ano'!F320-1</f>
        <v>-2.7124859663478662E-2</v>
      </c>
      <c r="G320" s="16">
        <f>+'SCC x Ano'!G352/'SCC x Ano'!G320-1</f>
        <v>-7.4631715063102622E-3</v>
      </c>
      <c r="H320" s="16">
        <f>+'SCC x Ano'!H352/'SCC x Ano'!H320-1</f>
        <v>2.0030754836155351E-2</v>
      </c>
      <c r="I320" s="16">
        <f>+'SCC x Ano'!I352/'SCC x Ano'!I320-1</f>
        <v>-6.6467180807321391E-2</v>
      </c>
      <c r="J320" s="16">
        <f>+'SCC x Ano'!J352/'SCC x Ano'!J320-1</f>
        <v>-0.14125499981585121</v>
      </c>
      <c r="K320" s="16">
        <f>+'SCC x Ano'!K352/'SCC x Ano'!K320-1</f>
        <v>-4.1743812158444027E-2</v>
      </c>
      <c r="L320" s="16">
        <f>+'SCC x Ano'!L352/'SCC x Ano'!L320-1</f>
        <v>-3.4728294851211539E-2</v>
      </c>
    </row>
    <row r="323" spans="1:12" x14ac:dyDescent="0.25">
      <c r="A323" s="122"/>
      <c r="B323" s="122">
        <f>B291+1</f>
        <v>2018</v>
      </c>
      <c r="C323" s="122">
        <f t="shared" ref="C323:L323" si="2">C291+1</f>
        <v>2018</v>
      </c>
      <c r="D323" s="122">
        <f t="shared" si="2"/>
        <v>2018</v>
      </c>
      <c r="E323" s="122">
        <f t="shared" si="2"/>
        <v>2018</v>
      </c>
      <c r="F323" s="122">
        <f t="shared" si="2"/>
        <v>2018</v>
      </c>
      <c r="G323" s="122">
        <f t="shared" si="2"/>
        <v>2018</v>
      </c>
      <c r="H323" s="122">
        <f t="shared" si="2"/>
        <v>2018</v>
      </c>
      <c r="I323" s="122">
        <f t="shared" si="2"/>
        <v>2018</v>
      </c>
      <c r="J323" s="122">
        <f t="shared" si="2"/>
        <v>2018</v>
      </c>
      <c r="K323" s="122">
        <f t="shared" si="2"/>
        <v>2018</v>
      </c>
      <c r="L323" s="122">
        <f t="shared" si="2"/>
        <v>2018</v>
      </c>
    </row>
    <row r="324" spans="1:12" x14ac:dyDescent="0.25">
      <c r="A324" s="122"/>
      <c r="B324" s="122" t="s">
        <v>779</v>
      </c>
      <c r="C324" s="122" t="s">
        <v>781</v>
      </c>
      <c r="D324" s="122" t="s">
        <v>23</v>
      </c>
      <c r="E324" s="122" t="s">
        <v>786</v>
      </c>
      <c r="F324" s="122" t="s">
        <v>787</v>
      </c>
      <c r="G324" s="122" t="s">
        <v>790</v>
      </c>
      <c r="H324" s="122" t="s">
        <v>25</v>
      </c>
      <c r="I324" s="122" t="s">
        <v>24</v>
      </c>
      <c r="J324" s="122" t="s">
        <v>35</v>
      </c>
      <c r="K324" s="122" t="s">
        <v>794</v>
      </c>
      <c r="L324" s="122" t="s">
        <v>938</v>
      </c>
    </row>
    <row r="325" spans="1:12" x14ac:dyDescent="0.25">
      <c r="A325" s="122" t="s">
        <v>528</v>
      </c>
      <c r="B325" s="16">
        <f>+'SCC x Ano'!B357/'SCC x Ano'!B325-1</f>
        <v>2.8550103000846594E-2</v>
      </c>
      <c r="C325" s="16">
        <f>+'SCC x Ano'!C357/'SCC x Ano'!C325-1</f>
        <v>5.1852451052469384E-2</v>
      </c>
      <c r="D325" s="16">
        <f>+'SCC x Ano'!D357/'SCC x Ano'!D325-1</f>
        <v>-0.14401096467511976</v>
      </c>
      <c r="E325" s="16">
        <f>+'SCC x Ano'!E357/'SCC x Ano'!E325-1</f>
        <v>1.2015459268427859</v>
      </c>
      <c r="F325" s="16">
        <f>+'SCC x Ano'!F357/'SCC x Ano'!F325-1</f>
        <v>0.18410111840831767</v>
      </c>
      <c r="G325" s="16">
        <f>+'SCC x Ano'!G357/'SCC x Ano'!G325-1</f>
        <v>-4.9099221618547406E-2</v>
      </c>
      <c r="H325" s="16">
        <f>+'SCC x Ano'!H357/'SCC x Ano'!H325-1</f>
        <v>0.36232159078525683</v>
      </c>
      <c r="I325" s="16">
        <f>+'SCC x Ano'!I357/'SCC x Ano'!I325-1</f>
        <v>0.16551144552691555</v>
      </c>
      <c r="J325" s="16">
        <f>+'SCC x Ano'!J357/'SCC x Ano'!J325-1</f>
        <v>6.6991182353587808E-2</v>
      </c>
      <c r="K325" s="16">
        <f>+'SCC x Ano'!K357/'SCC x Ano'!K325-1</f>
        <v>9.9189293543549217E-2</v>
      </c>
      <c r="L325" s="16">
        <f>+'SCC x Ano'!L357/'SCC x Ano'!L325-1</f>
        <v>-5.3300137708869322E-3</v>
      </c>
    </row>
    <row r="326" spans="1:12" x14ac:dyDescent="0.25">
      <c r="A326" s="122" t="s">
        <v>529</v>
      </c>
      <c r="B326" s="16">
        <f>+'SCC x Ano'!B358/'SCC x Ano'!B326-1</f>
        <v>-9.9455313471423112E-2</v>
      </c>
      <c r="C326" s="16">
        <f>+'SCC x Ano'!C358/'SCC x Ano'!C326-1</f>
        <v>-0.91988269747188867</v>
      </c>
      <c r="D326" s="16">
        <f>+'SCC x Ano'!D358/'SCC x Ano'!D326-1</f>
        <v>-8.1784968379856937E-2</v>
      </c>
      <c r="E326" s="16" t="e">
        <f>+'SCC x Ano'!E358/'SCC x Ano'!E326-1</f>
        <v>#DIV/0!</v>
      </c>
      <c r="F326" s="16">
        <f>+'SCC x Ano'!F358/'SCC x Ano'!F326-1</f>
        <v>2.6520593077730803E-2</v>
      </c>
      <c r="G326" s="16">
        <f>+'SCC x Ano'!G358/'SCC x Ano'!G326-1</f>
        <v>1.6117644074046478E-2</v>
      </c>
      <c r="H326" s="16">
        <f>+'SCC x Ano'!H358/'SCC x Ano'!H326-1</f>
        <v>-5.7528805505269065E-2</v>
      </c>
      <c r="I326" s="16">
        <f>+'SCC x Ano'!I358/'SCC x Ano'!I326-1</f>
        <v>0.37389769830292696</v>
      </c>
      <c r="J326" s="16">
        <f>+'SCC x Ano'!J358/'SCC x Ano'!J326-1</f>
        <v>-0.25373601222057951</v>
      </c>
      <c r="K326" s="16">
        <f>+'SCC x Ano'!K358/'SCC x Ano'!K326-1</f>
        <v>-0.28508770619978285</v>
      </c>
      <c r="L326" s="16">
        <f>+'SCC x Ano'!L358/'SCC x Ano'!L326-1</f>
        <v>-0.15921591663747892</v>
      </c>
    </row>
    <row r="327" spans="1:12" x14ac:dyDescent="0.25">
      <c r="A327" s="122" t="s">
        <v>530</v>
      </c>
      <c r="B327" s="16">
        <f>+'SCC x Ano'!B359/'SCC x Ano'!B327-1</f>
        <v>0.12460206061427104</v>
      </c>
      <c r="C327" s="16">
        <f>+'SCC x Ano'!C359/'SCC x Ano'!C327-1</f>
        <v>-8.375995531160263E-2</v>
      </c>
      <c r="D327" s="16">
        <f>+'SCC x Ano'!D359/'SCC x Ano'!D327-1</f>
        <v>-0.1227093698682572</v>
      </c>
      <c r="E327" s="16">
        <f>+'SCC x Ano'!E359/'SCC x Ano'!E327-1</f>
        <v>0.1318267631914265</v>
      </c>
      <c r="F327" s="16">
        <f>+'SCC x Ano'!F359/'SCC x Ano'!F327-1</f>
        <v>-3.9933556063203368E-2</v>
      </c>
      <c r="G327" s="16">
        <f>+'SCC x Ano'!G359/'SCC x Ano'!G327-1</f>
        <v>-6.558875157858346E-2</v>
      </c>
      <c r="H327" s="16">
        <f>+'SCC x Ano'!H359/'SCC x Ano'!H327-1</f>
        <v>-0.19400150950590789</v>
      </c>
      <c r="I327" s="16">
        <f>+'SCC x Ano'!I359/'SCC x Ano'!I327-1</f>
        <v>0.22114322011674115</v>
      </c>
      <c r="J327" s="16" t="e">
        <f>+'SCC x Ano'!J359/'SCC x Ano'!J327-1</f>
        <v>#DIV/0!</v>
      </c>
      <c r="K327" s="16">
        <f>+'SCC x Ano'!K359/'SCC x Ano'!K327-1</f>
        <v>-0.26308755478952317</v>
      </c>
      <c r="L327" s="16">
        <f>+'SCC x Ano'!L359/'SCC x Ano'!L327-1</f>
        <v>-5.0029853523910428E-2</v>
      </c>
    </row>
    <row r="328" spans="1:12" x14ac:dyDescent="0.25">
      <c r="A328" s="122" t="s">
        <v>531</v>
      </c>
      <c r="B328" s="16">
        <f>+'SCC x Ano'!B360/'SCC x Ano'!B328-1</f>
        <v>-0.10728635675220144</v>
      </c>
      <c r="C328" s="16">
        <f>+'SCC x Ano'!C360/'SCC x Ano'!C328-1</f>
        <v>2.9335973433475271E-3</v>
      </c>
      <c r="D328" s="16">
        <f>+'SCC x Ano'!D360/'SCC x Ano'!D328-1</f>
        <v>-5.9586700322614927E-2</v>
      </c>
      <c r="E328" s="16" t="e">
        <f>+'SCC x Ano'!E360/'SCC x Ano'!E328-1</f>
        <v>#DIV/0!</v>
      </c>
      <c r="F328" s="16">
        <f>+'SCC x Ano'!F360/'SCC x Ano'!F328-1</f>
        <v>-1.5809032303080839E-2</v>
      </c>
      <c r="G328" s="16">
        <f>+'SCC x Ano'!G360/'SCC x Ano'!G328-1</f>
        <v>0.10112408282053797</v>
      </c>
      <c r="H328" s="16">
        <f>+'SCC x Ano'!H360/'SCC x Ano'!H328-1</f>
        <v>0.15764247501501605</v>
      </c>
      <c r="I328" s="16">
        <f>+'SCC x Ano'!I360/'SCC x Ano'!I328-1</f>
        <v>-4.4413579623039046E-2</v>
      </c>
      <c r="J328" s="16">
        <f>+'SCC x Ano'!J360/'SCC x Ano'!J328-1</f>
        <v>0.29438715807981031</v>
      </c>
      <c r="K328" s="16">
        <f>+'SCC x Ano'!K360/'SCC x Ano'!K328-1</f>
        <v>0.40867339977871797</v>
      </c>
      <c r="L328" s="16">
        <f>+'SCC x Ano'!L360/'SCC x Ano'!L328-1</f>
        <v>-2.9042167485618609E-2</v>
      </c>
    </row>
    <row r="329" spans="1:12" x14ac:dyDescent="0.25">
      <c r="A329" s="122" t="s">
        <v>532</v>
      </c>
      <c r="B329" s="16">
        <f>+'SCC x Ano'!B361/'SCC x Ano'!B329-1</f>
        <v>-7.06822983723433E-2</v>
      </c>
      <c r="C329" s="16">
        <f>+'SCC x Ano'!C361/'SCC x Ano'!C329-1</f>
        <v>1.2730151235819473</v>
      </c>
      <c r="D329" s="16">
        <f>+'SCC x Ano'!D361/'SCC x Ano'!D329-1</f>
        <v>6.4568990429529904E-3</v>
      </c>
      <c r="E329" s="16">
        <f>+'SCC x Ano'!E361/'SCC x Ano'!E329-1</f>
        <v>0.29852622687633601</v>
      </c>
      <c r="F329" s="16">
        <f>+'SCC x Ano'!F361/'SCC x Ano'!F329-1</f>
        <v>-3.8479690500008101E-2</v>
      </c>
      <c r="G329" s="16">
        <f>+'SCC x Ano'!G361/'SCC x Ano'!G329-1</f>
        <v>-0.13271390433107744</v>
      </c>
      <c r="H329" s="16">
        <f>+'SCC x Ano'!H361/'SCC x Ano'!H329-1</f>
        <v>-0.68434221094994829</v>
      </c>
      <c r="I329" s="16">
        <f>+'SCC x Ano'!I361/'SCC x Ano'!I329-1</f>
        <v>0.24581632079758498</v>
      </c>
      <c r="J329" s="16">
        <f>+'SCC x Ano'!J361/'SCC x Ano'!J329-1</f>
        <v>3.9792984962615296E-2</v>
      </c>
      <c r="K329" s="16">
        <f>+'SCC x Ano'!K361/'SCC x Ano'!K329-1</f>
        <v>-0.14401982062264618</v>
      </c>
      <c r="L329" s="16">
        <f>+'SCC x Ano'!L361/'SCC x Ano'!L329-1</f>
        <v>-1.8975360787216511E-2</v>
      </c>
    </row>
    <row r="330" spans="1:12" x14ac:dyDescent="0.25">
      <c r="A330" s="122" t="s">
        <v>533</v>
      </c>
      <c r="B330" s="16">
        <f>+'SCC x Ano'!B362/'SCC x Ano'!B330-1</f>
        <v>-0.19594102850074535</v>
      </c>
      <c r="C330" s="16">
        <f>+'SCC x Ano'!C362/'SCC x Ano'!C330-1</f>
        <v>0.22701588978250431</v>
      </c>
      <c r="D330" s="16">
        <f>+'SCC x Ano'!D362/'SCC x Ano'!D330-1</f>
        <v>-0.11337216990209731</v>
      </c>
      <c r="E330" s="16">
        <f>+'SCC x Ano'!E362/'SCC x Ano'!E330-1</f>
        <v>10.13675610509371</v>
      </c>
      <c r="F330" s="16">
        <f>+'SCC x Ano'!F362/'SCC x Ano'!F330-1</f>
        <v>0.13440546713940016</v>
      </c>
      <c r="G330" s="16">
        <f>+'SCC x Ano'!G362/'SCC x Ano'!G330-1</f>
        <v>-9.2041228834182198E-2</v>
      </c>
      <c r="H330" s="16">
        <f>+'SCC x Ano'!H362/'SCC x Ano'!H330-1</f>
        <v>0.32685592772076699</v>
      </c>
      <c r="I330" s="16">
        <f>+'SCC x Ano'!I362/'SCC x Ano'!I330-1</f>
        <v>0.67799146448642689</v>
      </c>
      <c r="J330" s="16">
        <f>+'SCC x Ano'!J362/'SCC x Ano'!J330-1</f>
        <v>3.4226639516566237E-2</v>
      </c>
      <c r="K330" s="16">
        <f>+'SCC x Ano'!K362/'SCC x Ano'!K330-1</f>
        <v>8.7790991864289492</v>
      </c>
      <c r="L330" s="16">
        <f>+'SCC x Ano'!L362/'SCC x Ano'!L330-1</f>
        <v>0.19308535359484424</v>
      </c>
    </row>
    <row r="331" spans="1:12" x14ac:dyDescent="0.25">
      <c r="A331" s="122" t="s">
        <v>534</v>
      </c>
      <c r="B331" s="16">
        <f>+'SCC x Ano'!B363/'SCC x Ano'!B331-1</f>
        <v>6.3077957673189466E-2</v>
      </c>
      <c r="C331" s="16">
        <f>+'SCC x Ano'!C363/'SCC x Ano'!C331-1</f>
        <v>0.48960361094709337</v>
      </c>
      <c r="D331" s="16">
        <f>+'SCC x Ano'!D363/'SCC x Ano'!D331-1</f>
        <v>1.3027914640306282E-2</v>
      </c>
      <c r="E331" s="16">
        <f>+'SCC x Ano'!E363/'SCC x Ano'!E331-1</f>
        <v>-0.27660095991240441</v>
      </c>
      <c r="F331" s="16">
        <f>+'SCC x Ano'!F363/'SCC x Ano'!F331-1</f>
        <v>0.11489985986152518</v>
      </c>
      <c r="G331" s="16">
        <f>+'SCC x Ano'!G363/'SCC x Ano'!G331-1</f>
        <v>0.14873587771744923</v>
      </c>
      <c r="H331" s="16">
        <f>+'SCC x Ano'!H363/'SCC x Ano'!H331-1</f>
        <v>2.7172277804063949E-3</v>
      </c>
      <c r="I331" s="16">
        <f>+'SCC x Ano'!I363/'SCC x Ano'!I331-1</f>
        <v>-0.24330927206746578</v>
      </c>
      <c r="J331" s="16">
        <f>+'SCC x Ano'!J363/'SCC x Ano'!J331-1</f>
        <v>0.11591123103781209</v>
      </c>
      <c r="K331" s="16">
        <f>+'SCC x Ano'!K363/'SCC x Ano'!K331-1</f>
        <v>-7.4830903273762184E-2</v>
      </c>
      <c r="L331" s="16">
        <f>+'SCC x Ano'!L363/'SCC x Ano'!L331-1</f>
        <v>4.8562466169309593E-2</v>
      </c>
    </row>
    <row r="332" spans="1:12" x14ac:dyDescent="0.25">
      <c r="A332" s="122" t="s">
        <v>535</v>
      </c>
      <c r="B332" s="16">
        <f>+'SCC x Ano'!B364/'SCC x Ano'!B332-1</f>
        <v>0.14351050871404558</v>
      </c>
      <c r="C332" s="16">
        <f>+'SCC x Ano'!C364/'SCC x Ano'!C332-1</f>
        <v>0.15029187694893098</v>
      </c>
      <c r="D332" s="16">
        <f>+'SCC x Ano'!D364/'SCC x Ano'!D332-1</f>
        <v>-3.4117063964400174E-2</v>
      </c>
      <c r="E332" s="16">
        <f>+'SCC x Ano'!E364/'SCC x Ano'!E332-1</f>
        <v>0.16841080283308396</v>
      </c>
      <c r="F332" s="16">
        <f>+'SCC x Ano'!F364/'SCC x Ano'!F332-1</f>
        <v>1.5638064004419583E-2</v>
      </c>
      <c r="G332" s="16">
        <f>+'SCC x Ano'!G364/'SCC x Ano'!G332-1</f>
        <v>-9.4367630177323303E-3</v>
      </c>
      <c r="H332" s="16">
        <f>+'SCC x Ano'!H364/'SCC x Ano'!H332-1</f>
        <v>-7.113353529960631E-2</v>
      </c>
      <c r="I332" s="16">
        <f>+'SCC x Ano'!I364/'SCC x Ano'!I332-1</f>
        <v>-0.21270297310734365</v>
      </c>
      <c r="J332" s="16">
        <f>+'SCC x Ano'!J364/'SCC x Ano'!J332-1</f>
        <v>0.21177320304497749</v>
      </c>
      <c r="K332" s="16">
        <f>+'SCC x Ano'!K364/'SCC x Ano'!K332-1</f>
        <v>-3.680401966909852E-2</v>
      </c>
      <c r="L332" s="16">
        <f>+'SCC x Ano'!L364/'SCC x Ano'!L332-1</f>
        <v>5.035266810481831E-3</v>
      </c>
    </row>
    <row r="333" spans="1:12" x14ac:dyDescent="0.25">
      <c r="A333" s="122" t="s">
        <v>536</v>
      </c>
      <c r="B333" s="16">
        <f>+'SCC x Ano'!B365/'SCC x Ano'!B333-1</f>
        <v>0.30126960620183962</v>
      </c>
      <c r="C333" s="16">
        <f>+'SCC x Ano'!C365/'SCC x Ano'!C333-1</f>
        <v>0.11887393627578557</v>
      </c>
      <c r="D333" s="16">
        <f>+'SCC x Ano'!D365/'SCC x Ano'!D333-1</f>
        <v>-1.7728329730861359E-2</v>
      </c>
      <c r="E333" s="16">
        <f>+'SCC x Ano'!E365/'SCC x Ano'!E333-1</f>
        <v>-8.348108231864082E-2</v>
      </c>
      <c r="F333" s="16">
        <f>+'SCC x Ano'!F365/'SCC x Ano'!F333-1</f>
        <v>-4.606438674369695E-2</v>
      </c>
      <c r="G333" s="16">
        <f>+'SCC x Ano'!G365/'SCC x Ano'!G333-1</f>
        <v>0.11067208683871277</v>
      </c>
      <c r="H333" s="16">
        <f>+'SCC x Ano'!H365/'SCC x Ano'!H333-1</f>
        <v>0.7578060920642069</v>
      </c>
      <c r="I333" s="16">
        <f>+'SCC x Ano'!I365/'SCC x Ano'!I333-1</f>
        <v>-0.11725755459142595</v>
      </c>
      <c r="J333" s="16">
        <f>+'SCC x Ano'!J365/'SCC x Ano'!J333-1</f>
        <v>-0.27538591989098415</v>
      </c>
      <c r="K333" s="16">
        <f>+'SCC x Ano'!K365/'SCC x Ano'!K333-1</f>
        <v>-3.5579184682466014E-2</v>
      </c>
      <c r="L333" s="16">
        <f>+'SCC x Ano'!L365/'SCC x Ano'!L333-1</f>
        <v>1.3889575881755434E-2</v>
      </c>
    </row>
    <row r="334" spans="1:12" x14ac:dyDescent="0.25">
      <c r="A334" s="122" t="s">
        <v>537</v>
      </c>
      <c r="B334" s="16">
        <f>+'SCC x Ano'!B366/'SCC x Ano'!B334-1</f>
        <v>-5.3900879245369016E-2</v>
      </c>
      <c r="C334" s="16">
        <f>+'SCC x Ano'!C366/'SCC x Ano'!C334-1</f>
        <v>-9.886654103841952E-2</v>
      </c>
      <c r="D334" s="16">
        <f>+'SCC x Ano'!D366/'SCC x Ano'!D334-1</f>
        <v>0.1198444764490505</v>
      </c>
      <c r="E334" s="16">
        <f>+'SCC x Ano'!E366/'SCC x Ano'!E334-1</f>
        <v>-0.16915549463730573</v>
      </c>
      <c r="F334" s="16">
        <f>+'SCC x Ano'!F366/'SCC x Ano'!F334-1</f>
        <v>0.17713572932983701</v>
      </c>
      <c r="G334" s="16">
        <f>+'SCC x Ano'!G366/'SCC x Ano'!G334-1</f>
        <v>-0.13023063360785947</v>
      </c>
      <c r="H334" s="16">
        <f>+'SCC x Ano'!H366/'SCC x Ano'!H334-1</f>
        <v>-8.9643783599760773E-2</v>
      </c>
      <c r="I334" s="16">
        <f>+'SCC x Ano'!I366/'SCC x Ano'!I334-1</f>
        <v>4.2377427819686453E-2</v>
      </c>
      <c r="J334" s="16">
        <f>+'SCC x Ano'!J366/'SCC x Ano'!J334-1</f>
        <v>0.78079679402958768</v>
      </c>
      <c r="K334" s="16">
        <f>+'SCC x Ano'!K366/'SCC x Ano'!K334-1</f>
        <v>7.5104220305327152E-2</v>
      </c>
      <c r="L334" s="16">
        <f>+'SCC x Ano'!L366/'SCC x Ano'!L334-1</f>
        <v>9.2926387000761057E-2</v>
      </c>
    </row>
    <row r="335" spans="1:12" x14ac:dyDescent="0.25">
      <c r="A335" s="122" t="s">
        <v>538</v>
      </c>
      <c r="B335" s="16">
        <f>+'SCC x Ano'!B367/'SCC x Ano'!B335-1</f>
        <v>5.9445816345225611E-2</v>
      </c>
      <c r="C335" s="16">
        <f>+'SCC x Ano'!C367/'SCC x Ano'!C335-1</f>
        <v>1.5561709338425267E-3</v>
      </c>
      <c r="D335" s="16">
        <f>+'SCC x Ano'!D367/'SCC x Ano'!D335-1</f>
        <v>0.47203160746441797</v>
      </c>
      <c r="E335" s="16">
        <f>+'SCC x Ano'!E367/'SCC x Ano'!E335-1</f>
        <v>4.6406019202372528E-2</v>
      </c>
      <c r="F335" s="16">
        <f>+'SCC x Ano'!F367/'SCC x Ano'!F335-1</f>
        <v>1.4945395528720429E-2</v>
      </c>
      <c r="G335" s="16">
        <f>+'SCC x Ano'!G367/'SCC x Ano'!G335-1</f>
        <v>-4.1675210890325554E-2</v>
      </c>
      <c r="H335" s="16">
        <f>+'SCC x Ano'!H367/'SCC x Ano'!H335-1</f>
        <v>-0.16131527864546091</v>
      </c>
      <c r="I335" s="16">
        <f>+'SCC x Ano'!I367/'SCC x Ano'!I335-1</f>
        <v>-0.12054460169685166</v>
      </c>
      <c r="J335" s="16">
        <f>+'SCC x Ano'!J367/'SCC x Ano'!J335-1</f>
        <v>5.5878392739533878E-2</v>
      </c>
      <c r="K335" s="16">
        <f>+'SCC x Ano'!K367/'SCC x Ano'!K335-1</f>
        <v>0.38515156429658792</v>
      </c>
      <c r="L335" s="16">
        <f>+'SCC x Ano'!L367/'SCC x Ano'!L335-1</f>
        <v>0.31067995694160766</v>
      </c>
    </row>
    <row r="336" spans="1:12" x14ac:dyDescent="0.25">
      <c r="A336" s="122" t="s">
        <v>539</v>
      </c>
      <c r="B336" s="16">
        <f>+'SCC x Ano'!B368/'SCC x Ano'!B336-1</f>
        <v>0.18479571298896946</v>
      </c>
      <c r="C336" s="16">
        <f>+'SCC x Ano'!C368/'SCC x Ano'!C336-1</f>
        <v>0.31124138266114909</v>
      </c>
      <c r="D336" s="16">
        <f>+'SCC x Ano'!D368/'SCC x Ano'!D336-1</f>
        <v>-0.10769695615628705</v>
      </c>
      <c r="E336" s="16">
        <f>+'SCC x Ano'!E368/'SCC x Ano'!E336-1</f>
        <v>0.19272771810184985</v>
      </c>
      <c r="F336" s="16">
        <f>+'SCC x Ano'!F368/'SCC x Ano'!F336-1</f>
        <v>7.9010227198932359E-2</v>
      </c>
      <c r="G336" s="16">
        <f>+'SCC x Ano'!G368/'SCC x Ano'!G336-1</f>
        <v>-0.17384425126868486</v>
      </c>
      <c r="H336" s="16">
        <f>+'SCC x Ano'!H368/'SCC x Ano'!H336-1</f>
        <v>-0.23327668655606471</v>
      </c>
      <c r="I336" s="16">
        <f>+'SCC x Ano'!I368/'SCC x Ano'!I336-1</f>
        <v>-6.9625204405319385E-2</v>
      </c>
      <c r="J336" s="16" t="e">
        <f>+'SCC x Ano'!J368/'SCC x Ano'!J336-1</f>
        <v>#DIV/0!</v>
      </c>
      <c r="K336" s="16">
        <f>+'SCC x Ano'!K368/'SCC x Ano'!K336-1</f>
        <v>-0.20165813327634696</v>
      </c>
      <c r="L336" s="16">
        <f>+'SCC x Ano'!L368/'SCC x Ano'!L336-1</f>
        <v>-2.5368318262277811E-2</v>
      </c>
    </row>
    <row r="337" spans="1:12" x14ac:dyDescent="0.25">
      <c r="A337" s="122" t="s">
        <v>540</v>
      </c>
      <c r="B337" s="16">
        <f>+'SCC x Ano'!B369/'SCC x Ano'!B337-1</f>
        <v>-2.3296653583595006E-2</v>
      </c>
      <c r="C337" s="16">
        <f>+'SCC x Ano'!C369/'SCC x Ano'!C337-1</f>
        <v>3.2664528417726046E-2</v>
      </c>
      <c r="D337" s="16">
        <f>+'SCC x Ano'!D369/'SCC x Ano'!D337-1</f>
        <v>-2.8009160783230458E-2</v>
      </c>
      <c r="E337" s="16">
        <f>+'SCC x Ano'!E369/'SCC x Ano'!E337-1</f>
        <v>1.0150539428051886E-2</v>
      </c>
      <c r="F337" s="16">
        <f>+'SCC x Ano'!F369/'SCC x Ano'!F337-1</f>
        <v>8.164116074084693E-2</v>
      </c>
      <c r="G337" s="16">
        <f>+'SCC x Ano'!G369/'SCC x Ano'!G337-1</f>
        <v>-1.5145652031366308E-2</v>
      </c>
      <c r="H337" s="16">
        <f>+'SCC x Ano'!H369/'SCC x Ano'!H337-1</f>
        <v>-0.13755514615572784</v>
      </c>
      <c r="I337" s="16">
        <f>+'SCC x Ano'!I369/'SCC x Ano'!I337-1</f>
        <v>8.8767099984525366E-2</v>
      </c>
      <c r="J337" s="16">
        <f>+'SCC x Ano'!J369/'SCC x Ano'!J337-1</f>
        <v>3.0202636322213428E-2</v>
      </c>
      <c r="K337" s="16">
        <f>+'SCC x Ano'!K369/'SCC x Ano'!K337-1</f>
        <v>0.16902336784950212</v>
      </c>
      <c r="L337" s="16">
        <f>+'SCC x Ano'!L369/'SCC x Ano'!L337-1</f>
        <v>4.0655557258221453E-2</v>
      </c>
    </row>
    <row r="338" spans="1:12" x14ac:dyDescent="0.25">
      <c r="A338" s="122" t="s">
        <v>541</v>
      </c>
      <c r="B338" s="16">
        <f>+'SCC x Ano'!B370/'SCC x Ano'!B338-1</f>
        <v>-8.6116680921133115E-2</v>
      </c>
      <c r="C338" s="16">
        <f>+'SCC x Ano'!C370/'SCC x Ano'!C338-1</f>
        <v>-0.10046177178373328</v>
      </c>
      <c r="D338" s="16">
        <f>+'SCC x Ano'!D370/'SCC x Ano'!D338-1</f>
        <v>4.0185913536220363E-2</v>
      </c>
      <c r="E338" s="16">
        <f>+'SCC x Ano'!E370/'SCC x Ano'!E338-1</f>
        <v>0.67237220231122263</v>
      </c>
      <c r="F338" s="16">
        <f>+'SCC x Ano'!F370/'SCC x Ano'!F338-1</f>
        <v>0.10942185816128625</v>
      </c>
      <c r="G338" s="16">
        <f>+'SCC x Ano'!G370/'SCC x Ano'!G338-1</f>
        <v>0.14564502876300223</v>
      </c>
      <c r="H338" s="16">
        <f>+'SCC x Ano'!H370/'SCC x Ano'!H338-1</f>
        <v>-0.12385666680239216</v>
      </c>
      <c r="I338" s="16">
        <f>+'SCC x Ano'!I370/'SCC x Ano'!I338-1</f>
        <v>8.0103772314823019E-2</v>
      </c>
      <c r="J338" s="16">
        <f>+'SCC x Ano'!J370/'SCC x Ano'!J338-1</f>
        <v>-0.10248942314993037</v>
      </c>
      <c r="K338" s="16">
        <f>+'SCC x Ano'!K370/'SCC x Ano'!K338-1</f>
        <v>4.2933657250213475E-2</v>
      </c>
      <c r="L338" s="16">
        <f>+'SCC x Ano'!L370/'SCC x Ano'!L338-1</f>
        <v>6.3212476994912503E-2</v>
      </c>
    </row>
    <row r="339" spans="1:12" x14ac:dyDescent="0.25">
      <c r="A339" s="122" t="s">
        <v>542</v>
      </c>
      <c r="B339" s="16">
        <f>+'SCC x Ano'!B371/'SCC x Ano'!B339-1</f>
        <v>-7.1326946713653472E-3</v>
      </c>
      <c r="C339" s="16">
        <f>+'SCC x Ano'!C371/'SCC x Ano'!C339-1</f>
        <v>-5.8588254880617141E-3</v>
      </c>
      <c r="D339" s="16">
        <f>+'SCC x Ano'!D371/'SCC x Ano'!D339-1</f>
        <v>-7.2086264180940995E-2</v>
      </c>
      <c r="E339" s="16">
        <f>+'SCC x Ano'!E371/'SCC x Ano'!E339-1</f>
        <v>-8.7019460503414359E-2</v>
      </c>
      <c r="F339" s="16">
        <f>+'SCC x Ano'!F371/'SCC x Ano'!F339-1</f>
        <v>7.8222399852669877E-3</v>
      </c>
      <c r="G339" s="16">
        <f>+'SCC x Ano'!G371/'SCC x Ano'!G339-1</f>
        <v>-0.12859663928868559</v>
      </c>
      <c r="H339" s="16">
        <f>+'SCC x Ano'!H371/'SCC x Ano'!H339-1</f>
        <v>-9.4832422718545417E-2</v>
      </c>
      <c r="I339" s="16">
        <f>+'SCC x Ano'!I371/'SCC x Ano'!I339-1</f>
        <v>1.3110863846346188E-2</v>
      </c>
      <c r="J339" s="16">
        <f>+'SCC x Ano'!J371/'SCC x Ano'!J339-1</f>
        <v>8.2949083024660197E-2</v>
      </c>
      <c r="K339" s="16">
        <f>+'SCC x Ano'!K371/'SCC x Ano'!K339-1</f>
        <v>0.25682832711966208</v>
      </c>
      <c r="L339" s="16">
        <f>+'SCC x Ano'!L371/'SCC x Ano'!L339-1</f>
        <v>-1.2683024511292995E-2</v>
      </c>
    </row>
    <row r="340" spans="1:12" x14ac:dyDescent="0.25">
      <c r="A340" s="122" t="s">
        <v>543</v>
      </c>
      <c r="B340" s="16">
        <f>+'SCC x Ano'!B372/'SCC x Ano'!B340-1</f>
        <v>1.1326931713488975E-3</v>
      </c>
      <c r="C340" s="16">
        <f>+'SCC x Ano'!C372/'SCC x Ano'!C340-1</f>
        <v>-5.6920954432923998E-2</v>
      </c>
      <c r="D340" s="16">
        <f>+'SCC x Ano'!D372/'SCC x Ano'!D340-1</f>
        <v>0.23724259771992684</v>
      </c>
      <c r="E340" s="16">
        <f>+'SCC x Ano'!E372/'SCC x Ano'!E340-1</f>
        <v>0.14133939528901207</v>
      </c>
      <c r="F340" s="16">
        <f>+'SCC x Ano'!F372/'SCC x Ano'!F340-1</f>
        <v>5.1723209583304675E-2</v>
      </c>
      <c r="G340" s="16">
        <f>+'SCC x Ano'!G372/'SCC x Ano'!G340-1</f>
        <v>-0.30524551143782386</v>
      </c>
      <c r="H340" s="16">
        <f>+'SCC x Ano'!H372/'SCC x Ano'!H340-1</f>
        <v>8.9026139947012695E-4</v>
      </c>
      <c r="I340" s="16">
        <f>+'SCC x Ano'!I372/'SCC x Ano'!I340-1</f>
        <v>6.2304781197131121E-2</v>
      </c>
      <c r="J340" s="16">
        <f>+'SCC x Ano'!J372/'SCC x Ano'!J340-1</f>
        <v>0.39756224597046308</v>
      </c>
      <c r="K340" s="16">
        <f>+'SCC x Ano'!K372/'SCC x Ano'!K340-1</f>
        <v>0.1277281871848488</v>
      </c>
      <c r="L340" s="16">
        <f>+'SCC x Ano'!L372/'SCC x Ano'!L340-1</f>
        <v>9.5527850409105497E-2</v>
      </c>
    </row>
    <row r="341" spans="1:12" x14ac:dyDescent="0.25">
      <c r="A341" s="122" t="s">
        <v>544</v>
      </c>
      <c r="B341" s="16">
        <f>+'SCC x Ano'!B373/'SCC x Ano'!B341-1</f>
        <v>3.5990083039407983E-2</v>
      </c>
      <c r="C341" s="16">
        <f>+'SCC x Ano'!C373/'SCC x Ano'!C341-1</f>
        <v>-1.3429118483969105E-2</v>
      </c>
      <c r="D341" s="16">
        <f>+'SCC x Ano'!D373/'SCC x Ano'!D341-1</f>
        <v>-2.5366747648136179E-2</v>
      </c>
      <c r="E341" s="16">
        <f>+'SCC x Ano'!E373/'SCC x Ano'!E341-1</f>
        <v>0.17500679004776121</v>
      </c>
      <c r="F341" s="16">
        <f>+'SCC x Ano'!F373/'SCC x Ano'!F341-1</f>
        <v>2.5162937461920887E-2</v>
      </c>
      <c r="G341" s="16">
        <f>+'SCC x Ano'!G373/'SCC x Ano'!G341-1</f>
        <v>-7.129084659461471E-2</v>
      </c>
      <c r="H341" s="16">
        <f>+'SCC x Ano'!H373/'SCC x Ano'!H341-1</f>
        <v>-3.0281135471863951E-2</v>
      </c>
      <c r="I341" s="16">
        <f>+'SCC x Ano'!I373/'SCC x Ano'!I341-1</f>
        <v>2.094801165191118E-2</v>
      </c>
      <c r="J341" s="16">
        <f>+'SCC x Ano'!J373/'SCC x Ano'!J341-1</f>
        <v>-3.3040938245149087E-2</v>
      </c>
      <c r="K341" s="16">
        <f>+'SCC x Ano'!K373/'SCC x Ano'!K341-1</f>
        <v>0.14282479995178687</v>
      </c>
      <c r="L341" s="16">
        <f>+'SCC x Ano'!L373/'SCC x Ano'!L341-1</f>
        <v>1.9775656005061037E-2</v>
      </c>
    </row>
    <row r="342" spans="1:12" x14ac:dyDescent="0.25">
      <c r="A342" s="122" t="s">
        <v>545</v>
      </c>
      <c r="B342" s="16">
        <f>+'SCC x Ano'!B374/'SCC x Ano'!B342-1</f>
        <v>0.1248613897957076</v>
      </c>
      <c r="C342" s="16">
        <f>+'SCC x Ano'!C374/'SCC x Ano'!C342-1</f>
        <v>0.14491015367702942</v>
      </c>
      <c r="D342" s="16">
        <f>+'SCC x Ano'!D374/'SCC x Ano'!D342-1</f>
        <v>-3.9854525333061774E-3</v>
      </c>
      <c r="E342" s="16">
        <f>+'SCC x Ano'!E374/'SCC x Ano'!E342-1</f>
        <v>0.13338129953313294</v>
      </c>
      <c r="F342" s="16">
        <f>+'SCC x Ano'!F374/'SCC x Ano'!F342-1</f>
        <v>1.6956086789084779E-2</v>
      </c>
      <c r="G342" s="16">
        <f>+'SCC x Ano'!G374/'SCC x Ano'!G342-1</f>
        <v>-7.4040835108436509E-2</v>
      </c>
      <c r="H342" s="16">
        <f>+'SCC x Ano'!H374/'SCC x Ano'!H342-1</f>
        <v>-3.1915927619480589E-2</v>
      </c>
      <c r="I342" s="16">
        <f>+'SCC x Ano'!I374/'SCC x Ano'!I342-1</f>
        <v>6.863480312975101E-2</v>
      </c>
      <c r="J342" s="16">
        <f>+'SCC x Ano'!J374/'SCC x Ano'!J342-1</f>
        <v>0.82069151410765118</v>
      </c>
      <c r="K342" s="16">
        <f>+'SCC x Ano'!K374/'SCC x Ano'!K342-1</f>
        <v>1.842754300583116E-2</v>
      </c>
      <c r="L342" s="16">
        <f>+'SCC x Ano'!L374/'SCC x Ano'!L342-1</f>
        <v>2.533645175832544E-2</v>
      </c>
    </row>
    <row r="343" spans="1:12" x14ac:dyDescent="0.25">
      <c r="A343" s="122" t="s">
        <v>546</v>
      </c>
      <c r="B343" s="16">
        <f>+'SCC x Ano'!B375/'SCC x Ano'!B343-1</f>
        <v>4.8648424436091409E-2</v>
      </c>
      <c r="C343" s="16">
        <f>+'SCC x Ano'!C375/'SCC x Ano'!C343-1</f>
        <v>-6.9537377641293974E-2</v>
      </c>
      <c r="D343" s="16">
        <f>+'SCC x Ano'!D375/'SCC x Ano'!D343-1</f>
        <v>-1.2291492374675861E-2</v>
      </c>
      <c r="E343" s="16">
        <f>+'SCC x Ano'!E375/'SCC x Ano'!E343-1</f>
        <v>0.60915620202247567</v>
      </c>
      <c r="F343" s="16">
        <f>+'SCC x Ano'!F375/'SCC x Ano'!F343-1</f>
        <v>2.7297439724933703E-3</v>
      </c>
      <c r="G343" s="16">
        <f>+'SCC x Ano'!G375/'SCC x Ano'!G343-1</f>
        <v>-6.7041857918032077E-2</v>
      </c>
      <c r="H343" s="16">
        <f>+'SCC x Ano'!H375/'SCC x Ano'!H343-1</f>
        <v>-0.15927669388008048</v>
      </c>
      <c r="I343" s="16">
        <f>+'SCC x Ano'!I375/'SCC x Ano'!I343-1</f>
        <v>0.1046132250017997</v>
      </c>
      <c r="J343" s="16">
        <f>+'SCC x Ano'!J375/'SCC x Ano'!J343-1</f>
        <v>9.550343255588567E-3</v>
      </c>
      <c r="K343" s="16">
        <f>+'SCC x Ano'!K375/'SCC x Ano'!K343-1</f>
        <v>4.4047597014949647E-2</v>
      </c>
      <c r="L343" s="16">
        <f>+'SCC x Ano'!L375/'SCC x Ano'!L343-1</f>
        <v>6.1444241000478961E-3</v>
      </c>
    </row>
    <row r="344" spans="1:12" x14ac:dyDescent="0.25">
      <c r="A344" s="122" t="s">
        <v>547</v>
      </c>
      <c r="B344" s="16">
        <f>+'SCC x Ano'!B376/'SCC x Ano'!B344-1</f>
        <v>1.4072164446471858E-2</v>
      </c>
      <c r="C344" s="16">
        <f>+'SCC x Ano'!C376/'SCC x Ano'!C344-1</f>
        <v>7.722111939471743E-2</v>
      </c>
      <c r="D344" s="16">
        <f>+'SCC x Ano'!D376/'SCC x Ano'!D344-1</f>
        <v>-0.11545690963068989</v>
      </c>
      <c r="E344" s="16">
        <f>+'SCC x Ano'!E376/'SCC x Ano'!E344-1</f>
        <v>2.6880814147701049E-2</v>
      </c>
      <c r="F344" s="16">
        <f>+'SCC x Ano'!F376/'SCC x Ano'!F344-1</f>
        <v>-4.3478561997024268E-2</v>
      </c>
      <c r="G344" s="16">
        <f>+'SCC x Ano'!G376/'SCC x Ano'!G344-1</f>
        <v>9.2703718349170572E-2</v>
      </c>
      <c r="H344" s="16">
        <f>+'SCC x Ano'!H376/'SCC x Ano'!H344-1</f>
        <v>-4.8287417074227901E-2</v>
      </c>
      <c r="I344" s="16">
        <f>+'SCC x Ano'!I376/'SCC x Ano'!I344-1</f>
        <v>-6.7688314601779931E-2</v>
      </c>
      <c r="J344" s="16">
        <f>+'SCC x Ano'!J376/'SCC x Ano'!J344-1</f>
        <v>0.19373234042648879</v>
      </c>
      <c r="K344" s="16">
        <f>+'SCC x Ano'!K376/'SCC x Ano'!K344-1</f>
        <v>5.3560397456718478E-2</v>
      </c>
      <c r="L344" s="16">
        <f>+'SCC x Ano'!L376/'SCC x Ano'!L344-1</f>
        <v>-3.0029467097588136E-2</v>
      </c>
    </row>
    <row r="345" spans="1:12" x14ac:dyDescent="0.25">
      <c r="A345" s="122" t="s">
        <v>548</v>
      </c>
      <c r="B345" s="16">
        <f>+'SCC x Ano'!B377/'SCC x Ano'!B345-1</f>
        <v>5.2868029756703239E-2</v>
      </c>
      <c r="C345" s="16">
        <f>+'SCC x Ano'!C377/'SCC x Ano'!C345-1</f>
        <v>6.3303185528967854E-2</v>
      </c>
      <c r="D345" s="16">
        <f>+'SCC x Ano'!D377/'SCC x Ano'!D345-1</f>
        <v>7.5372696463281486E-2</v>
      </c>
      <c r="E345" s="16">
        <f>+'SCC x Ano'!E377/'SCC x Ano'!E345-1</f>
        <v>0.74839446843442392</v>
      </c>
      <c r="F345" s="16">
        <f>+'SCC x Ano'!F377/'SCC x Ano'!F345-1</f>
        <v>-4.2946988584326995E-3</v>
      </c>
      <c r="G345" s="16">
        <f>+'SCC x Ano'!G377/'SCC x Ano'!G345-1</f>
        <v>4.932667999735707E-2</v>
      </c>
      <c r="H345" s="16">
        <f>+'SCC x Ano'!H377/'SCC x Ano'!H345-1</f>
        <v>-8.4647460751922421E-2</v>
      </c>
      <c r="I345" s="16">
        <f>+'SCC x Ano'!I377/'SCC x Ano'!I345-1</f>
        <v>3.3969948407761574E-3</v>
      </c>
      <c r="J345" s="16">
        <f>+'SCC x Ano'!J377/'SCC x Ano'!J345-1</f>
        <v>5.6771537187438215E-2</v>
      </c>
      <c r="K345" s="16">
        <f>+'SCC x Ano'!K377/'SCC x Ano'!K345-1</f>
        <v>0.14907924172026776</v>
      </c>
      <c r="L345" s="16">
        <f>+'SCC x Ano'!L377/'SCC x Ano'!L345-1</f>
        <v>5.0467678302041463E-2</v>
      </c>
    </row>
    <row r="346" spans="1:12" x14ac:dyDescent="0.25">
      <c r="A346" s="122" t="s">
        <v>549</v>
      </c>
      <c r="B346" s="16">
        <f>+'SCC x Ano'!B378/'SCC x Ano'!B346-1</f>
        <v>9.0384200168806883E-2</v>
      </c>
      <c r="C346" s="16">
        <f>+'SCC x Ano'!C378/'SCC x Ano'!C346-1</f>
        <v>-4.2570207698306661E-2</v>
      </c>
      <c r="D346" s="16">
        <f>+'SCC x Ano'!D378/'SCC x Ano'!D346-1</f>
        <v>-2.263552843704586E-2</v>
      </c>
      <c r="E346" s="16">
        <f>+'SCC x Ano'!E378/'SCC x Ano'!E346-1</f>
        <v>-3.980040594775891E-2</v>
      </c>
      <c r="F346" s="16">
        <f>+'SCC x Ano'!F378/'SCC x Ano'!F346-1</f>
        <v>3.6671996999263046E-2</v>
      </c>
      <c r="G346" s="16">
        <f>+'SCC x Ano'!G378/'SCC x Ano'!G346-1</f>
        <v>-8.0376626694629194E-2</v>
      </c>
      <c r="H346" s="16">
        <f>+'SCC x Ano'!H378/'SCC x Ano'!H346-1</f>
        <v>2.1659923407227888E-2</v>
      </c>
      <c r="I346" s="16">
        <f>+'SCC x Ano'!I378/'SCC x Ano'!I346-1</f>
        <v>0.24357428536443715</v>
      </c>
      <c r="J346" s="16">
        <f>+'SCC x Ano'!J378/'SCC x Ano'!J346-1</f>
        <v>0.20968934849506771</v>
      </c>
      <c r="K346" s="16">
        <f>+'SCC x Ano'!K378/'SCC x Ano'!K346-1</f>
        <v>0.15080425204895631</v>
      </c>
      <c r="L346" s="16">
        <f>+'SCC x Ano'!L378/'SCC x Ano'!L346-1</f>
        <v>3.0417760725304444E-2</v>
      </c>
    </row>
    <row r="347" spans="1:12" x14ac:dyDescent="0.25">
      <c r="A347" s="122" t="s">
        <v>550</v>
      </c>
      <c r="B347" s="16">
        <f>+'SCC x Ano'!B379/'SCC x Ano'!B347-1</f>
        <v>6.0713147057489092E-2</v>
      </c>
      <c r="C347" s="16">
        <f>+'SCC x Ano'!C379/'SCC x Ano'!C347-1</f>
        <v>-0.18755625849136248</v>
      </c>
      <c r="D347" s="16">
        <f>+'SCC x Ano'!D379/'SCC x Ano'!D347-1</f>
        <v>-0.1088176818022184</v>
      </c>
      <c r="E347" s="16">
        <f>+'SCC x Ano'!E379/'SCC x Ano'!E347-1</f>
        <v>5.9704889281721796E-2</v>
      </c>
      <c r="F347" s="16">
        <f>+'SCC x Ano'!F379/'SCC x Ano'!F347-1</f>
        <v>-1.2653236798225609E-2</v>
      </c>
      <c r="G347" s="16">
        <f>+'SCC x Ano'!G379/'SCC x Ano'!G347-1</f>
        <v>-7.1944785379751242E-2</v>
      </c>
      <c r="H347" s="16">
        <f>+'SCC x Ano'!H379/'SCC x Ano'!H347-1</f>
        <v>-8.46889237556262E-2</v>
      </c>
      <c r="I347" s="16">
        <f>+'SCC x Ano'!I379/'SCC x Ano'!I347-1</f>
        <v>5.1865274643350778E-2</v>
      </c>
      <c r="J347" s="16">
        <f>+'SCC x Ano'!J379/'SCC x Ano'!J347-1</f>
        <v>-0.72365652813708847</v>
      </c>
      <c r="K347" s="16">
        <f>+'SCC x Ano'!K379/'SCC x Ano'!K347-1</f>
        <v>1.6407526377071324E-3</v>
      </c>
      <c r="L347" s="16">
        <f>+'SCC x Ano'!L379/'SCC x Ano'!L347-1</f>
        <v>-3.685074225737317E-2</v>
      </c>
    </row>
    <row r="348" spans="1:12" x14ac:dyDescent="0.25">
      <c r="A348" s="122" t="s">
        <v>551</v>
      </c>
      <c r="B348" s="16">
        <f>+'SCC x Ano'!B380/'SCC x Ano'!B348-1</f>
        <v>9.9930993663816858E-2</v>
      </c>
      <c r="C348" s="16">
        <f>+'SCC x Ano'!C380/'SCC x Ano'!C348-1</f>
        <v>-0.17701276479245565</v>
      </c>
      <c r="D348" s="16">
        <f>+'SCC x Ano'!D380/'SCC x Ano'!D348-1</f>
        <v>-5.7339882157111388E-2</v>
      </c>
      <c r="E348" s="16">
        <f>+'SCC x Ano'!E380/'SCC x Ano'!E348-1</f>
        <v>-0.29930828230028605</v>
      </c>
      <c r="F348" s="16">
        <f>+'SCC x Ano'!F380/'SCC x Ano'!F348-1</f>
        <v>0.19324928252799656</v>
      </c>
      <c r="G348" s="16">
        <f>+'SCC x Ano'!G380/'SCC x Ano'!G348-1</f>
        <v>0.10091169784260035</v>
      </c>
      <c r="H348" s="16">
        <f>+'SCC x Ano'!H380/'SCC x Ano'!H348-1</f>
        <v>-0.11805714967976089</v>
      </c>
      <c r="I348" s="16">
        <f>+'SCC x Ano'!I380/'SCC x Ano'!I348-1</f>
        <v>-6.0312836481022591E-2</v>
      </c>
      <c r="J348" s="16">
        <f>+'SCC x Ano'!J380/'SCC x Ano'!J348-1</f>
        <v>-0.49400815089353434</v>
      </c>
      <c r="K348" s="16">
        <f>+'SCC x Ano'!K380/'SCC x Ano'!K348-1</f>
        <v>0.28095511036911303</v>
      </c>
      <c r="L348" s="16">
        <f>+'SCC x Ano'!L380/'SCC x Ano'!L348-1</f>
        <v>3.3783107804837398E-2</v>
      </c>
    </row>
    <row r="349" spans="1:12" x14ac:dyDescent="0.25">
      <c r="A349" s="122" t="s">
        <v>552</v>
      </c>
      <c r="B349" s="16">
        <f>+'SCC x Ano'!B381/'SCC x Ano'!B349-1</f>
        <v>0.22371209046640428</v>
      </c>
      <c r="C349" s="16">
        <f>+'SCC x Ano'!C381/'SCC x Ano'!C349-1</f>
        <v>-4.6476127549808677E-2</v>
      </c>
      <c r="D349" s="16">
        <f>+'SCC x Ano'!D381/'SCC x Ano'!D349-1</f>
        <v>-1.2380475021938064E-2</v>
      </c>
      <c r="E349" s="16">
        <f>+'SCC x Ano'!E381/'SCC x Ano'!E349-1</f>
        <v>0.13957158578185025</v>
      </c>
      <c r="F349" s="16">
        <f>+'SCC x Ano'!F381/'SCC x Ano'!F349-1</f>
        <v>5.7746737086036948E-2</v>
      </c>
      <c r="G349" s="16">
        <f>+'SCC x Ano'!G381/'SCC x Ano'!G349-1</f>
        <v>1.6320094989242584E-2</v>
      </c>
      <c r="H349" s="16">
        <f>+'SCC x Ano'!H381/'SCC x Ano'!H349-1</f>
        <v>-3.9931084355440793E-2</v>
      </c>
      <c r="I349" s="16">
        <f>+'SCC x Ano'!I381/'SCC x Ano'!I349-1</f>
        <v>-0.1845530082826804</v>
      </c>
      <c r="J349" s="16">
        <f>+'SCC x Ano'!J381/'SCC x Ano'!J349-1</f>
        <v>1.2071589101094733</v>
      </c>
      <c r="K349" s="16">
        <f>+'SCC x Ano'!K381/'SCC x Ano'!K349-1</f>
        <v>0.35411426215624253</v>
      </c>
      <c r="L349" s="16">
        <f>+'SCC x Ano'!L381/'SCC x Ano'!L349-1</f>
        <v>6.295811777403193E-2</v>
      </c>
    </row>
    <row r="350" spans="1:12" x14ac:dyDescent="0.25">
      <c r="A350" s="122" t="s">
        <v>553</v>
      </c>
      <c r="B350" s="16">
        <f>+'SCC x Ano'!B382/'SCC x Ano'!B350-1</f>
        <v>4.4080015401817718E-2</v>
      </c>
      <c r="C350" s="16">
        <f>+'SCC x Ano'!C382/'SCC x Ano'!C350-1</f>
        <v>5.2061730777234194E-2</v>
      </c>
      <c r="D350" s="16">
        <f>+'SCC x Ano'!D382/'SCC x Ano'!D350-1</f>
        <v>-3.3154887900975316E-2</v>
      </c>
      <c r="E350" s="16">
        <f>+'SCC x Ano'!E382/'SCC x Ano'!E350-1</f>
        <v>0.28262328949326343</v>
      </c>
      <c r="F350" s="16">
        <f>+'SCC x Ano'!F382/'SCC x Ano'!F350-1</f>
        <v>4.1375763104725349E-2</v>
      </c>
      <c r="G350" s="16">
        <f>+'SCC x Ano'!G382/'SCC x Ano'!G350-1</f>
        <v>7.9543954125709249E-3</v>
      </c>
      <c r="H350" s="16">
        <f>+'SCC x Ano'!H382/'SCC x Ano'!H350-1</f>
        <v>-0.21150080320622933</v>
      </c>
      <c r="I350" s="16">
        <f>+'SCC x Ano'!I382/'SCC x Ano'!I350-1</f>
        <v>2.2484324232954656E-2</v>
      </c>
      <c r="J350" s="16">
        <f>+'SCC x Ano'!J382/'SCC x Ano'!J350-1</f>
        <v>-0.63085288985792143</v>
      </c>
      <c r="K350" s="16">
        <f>+'SCC x Ano'!K382/'SCC x Ano'!K350-1</f>
        <v>0.13749827601042575</v>
      </c>
      <c r="L350" s="16">
        <f>+'SCC x Ano'!L382/'SCC x Ano'!L350-1</f>
        <v>2.1138309043666759E-2</v>
      </c>
    </row>
    <row r="351" spans="1:12" x14ac:dyDescent="0.25">
      <c r="A351" s="122" t="s">
        <v>554</v>
      </c>
      <c r="B351" s="16">
        <f>+'SCC x Ano'!B383/'SCC x Ano'!B351-1</f>
        <v>-2.4445140387155062E-2</v>
      </c>
      <c r="C351" s="16">
        <f>+'SCC x Ano'!C383/'SCC x Ano'!C351-1</f>
        <v>1.1912682374545458E-2</v>
      </c>
      <c r="D351" s="16">
        <f>+'SCC x Ano'!D383/'SCC x Ano'!D351-1</f>
        <v>-0.10067173837831722</v>
      </c>
      <c r="E351" s="16">
        <f>+'SCC x Ano'!E383/'SCC x Ano'!E351-1</f>
        <v>5.4061003808692165E-2</v>
      </c>
      <c r="F351" s="16">
        <f>+'SCC x Ano'!F383/'SCC x Ano'!F351-1</f>
        <v>-0.11768721709835439</v>
      </c>
      <c r="G351" s="16">
        <f>+'SCC x Ano'!G383/'SCC x Ano'!G351-1</f>
        <v>-0.49380633434194232</v>
      </c>
      <c r="H351" s="16">
        <f>+'SCC x Ano'!H383/'SCC x Ano'!H351-1</f>
        <v>-0.13255504335343271</v>
      </c>
      <c r="I351" s="16">
        <f>+'SCC x Ano'!I383/'SCC x Ano'!I351-1</f>
        <v>-7.7324904769420999E-2</v>
      </c>
      <c r="J351" s="16">
        <f>+'SCC x Ano'!J383/'SCC x Ano'!J351-1</f>
        <v>75.522470337280708</v>
      </c>
      <c r="K351" s="16">
        <f>+'SCC x Ano'!K383/'SCC x Ano'!K351-1</f>
        <v>-8.0888827215257586E-2</v>
      </c>
      <c r="L351" s="16">
        <f>+'SCC x Ano'!L383/'SCC x Ano'!L351-1</f>
        <v>0.40228632227700656</v>
      </c>
    </row>
    <row r="352" spans="1:12" x14ac:dyDescent="0.25">
      <c r="A352" s="132" t="s">
        <v>94</v>
      </c>
      <c r="B352" s="16">
        <f>+'SCC x Ano'!B384/'SCC x Ano'!B352-1</f>
        <v>3.406463948570071E-2</v>
      </c>
      <c r="C352" s="16">
        <f>+'SCC x Ano'!C384/'SCC x Ano'!C352-1</f>
        <v>2.7750730473837137E-2</v>
      </c>
      <c r="D352" s="16">
        <f>+'SCC x Ano'!D384/'SCC x Ano'!D352-1</f>
        <v>-4.2653538579756956E-2</v>
      </c>
      <c r="E352" s="16">
        <f>+'SCC x Ano'!E384/'SCC x Ano'!E352-1</f>
        <v>0.10046686216670153</v>
      </c>
      <c r="F352" s="16">
        <f>+'SCC x Ano'!F384/'SCC x Ano'!F352-1</f>
        <v>-1.0675046407190636E-2</v>
      </c>
      <c r="G352" s="16">
        <f>+'SCC x Ano'!G384/'SCC x Ano'!G352-1</f>
        <v>-1.5523101264771966E-2</v>
      </c>
      <c r="H352" s="16">
        <f>+'SCC x Ano'!H384/'SCC x Ano'!H352-1</f>
        <v>-7.2809346926087537E-2</v>
      </c>
      <c r="I352" s="16">
        <f>+'SCC x Ano'!I384/'SCC x Ano'!I352-1</f>
        <v>5.2275998244100119E-3</v>
      </c>
      <c r="J352" s="16">
        <f>+'SCC x Ano'!J384/'SCC x Ano'!J352-1</f>
        <v>1.6648205626662782</v>
      </c>
      <c r="K352" s="16">
        <f>+'SCC x Ano'!K384/'SCC x Ano'!K352-1</f>
        <v>6.706225671953403E-2</v>
      </c>
      <c r="L352" s="16">
        <f>+'SCC x Ano'!L384/'SCC x Ano'!L352-1</f>
        <v>1.3193863797542837E-2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14</vt:i4>
      </vt:variant>
    </vt:vector>
  </HeadingPairs>
  <TitlesOfParts>
    <vt:vector size="14" baseType="lpstr">
      <vt:lpstr>INPUTs</vt:lpstr>
      <vt:lpstr>conversões</vt:lpstr>
      <vt:lpstr>colagem</vt:lpstr>
      <vt:lpstr>OUTPUTs</vt:lpstr>
      <vt:lpstr>tab_dinamicas</vt:lpstr>
      <vt:lpstr>Formatos_Análises</vt:lpstr>
      <vt:lpstr>Total x Ano</vt:lpstr>
      <vt:lpstr>Total x Ano_TX_VAR</vt:lpstr>
      <vt:lpstr>SCC x Atuacao = Comércio</vt:lpstr>
      <vt:lpstr>SCC x Atuacao = Comércio_TX_VAR</vt:lpstr>
      <vt:lpstr>SCC x Atuacao = Serv. Industria</vt:lpstr>
      <vt:lpstr>SCC x Atuacao = Não Fin_TX_VAR</vt:lpstr>
      <vt:lpstr>SCC x Ano</vt:lpstr>
      <vt:lpstr>SCC x Ano_TX_VAR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Rodrigues Sanguinet</dc:creator>
  <cp:lastModifiedBy>Larissa Couto</cp:lastModifiedBy>
  <dcterms:created xsi:type="dcterms:W3CDTF">2017-02-22T13:55:41Z</dcterms:created>
  <dcterms:modified xsi:type="dcterms:W3CDTF">2020-12-01T21:02:51Z</dcterms:modified>
</cp:coreProperties>
</file>